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defaultThemeVersion="124226"/>
  <bookViews>
    <workbookView xWindow="-108" yWindow="-108" windowWidth="23256" windowHeight="13020" activeTab="9"/>
  </bookViews>
  <sheets>
    <sheet name=" 1 " sheetId="50" r:id="rId1"/>
    <sheet name="2" sheetId="58" r:id="rId2"/>
    <sheet name="3" sheetId="54" r:id="rId3"/>
    <sheet name="3.1" sheetId="53" r:id="rId4"/>
    <sheet name="4 " sheetId="67" r:id="rId5"/>
    <sheet name="5" sheetId="57" r:id="rId6"/>
    <sheet name="6" sheetId="65" r:id="rId7"/>
    <sheet name="6.1" sheetId="66" r:id="rId8"/>
    <sheet name="7" sheetId="59" r:id="rId9"/>
    <sheet name="8" sheetId="64"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___________A50">[1]Пер!$N$34</definedName>
    <definedName name="____________A51">[1]Пер!$N$33</definedName>
    <definedName name="____________HAV80" localSheetId="0">#REF!</definedName>
    <definedName name="____________HAV80" localSheetId="1">#REF!</definedName>
    <definedName name="____________HAV80" localSheetId="2">#REF!</definedName>
    <definedName name="____________HAV80" localSheetId="4">#REF!</definedName>
    <definedName name="____________HAV80" localSheetId="5">#REF!</definedName>
    <definedName name="____________HAV80" localSheetId="8">#REF!</definedName>
    <definedName name="____________HAV80" localSheetId="9">#REF!</definedName>
    <definedName name="____________HAV80">#REF!</definedName>
    <definedName name="____________mes09" localSheetId="0">#REF!</definedName>
    <definedName name="____________mes09" localSheetId="2">#REF!</definedName>
    <definedName name="____________mes09" localSheetId="4">#REF!</definedName>
    <definedName name="____________mes09" localSheetId="5">#REF!</definedName>
    <definedName name="____________mes09" localSheetId="9">#REF!</definedName>
    <definedName name="____________mes09">#REF!</definedName>
    <definedName name="____________Mes1" localSheetId="0">#REF!</definedName>
    <definedName name="____________Mes1" localSheetId="2">#REF!</definedName>
    <definedName name="____________Mes1" localSheetId="4">#REF!</definedName>
    <definedName name="____________Mes1" localSheetId="5">#REF!</definedName>
    <definedName name="____________Mes1" localSheetId="9">#REF!</definedName>
    <definedName name="____________Mes1">#REF!</definedName>
    <definedName name="____________Mes2" localSheetId="0">#REF!</definedName>
    <definedName name="____________Mes2" localSheetId="2">#REF!</definedName>
    <definedName name="____________Mes2" localSheetId="4">#REF!</definedName>
    <definedName name="____________Mes2" localSheetId="5">#REF!</definedName>
    <definedName name="____________Mes2" localSheetId="9">#REF!</definedName>
    <definedName name="____________Mes2">#REF!</definedName>
    <definedName name="____________NS80" localSheetId="0">#REF!</definedName>
    <definedName name="____________NS80" localSheetId="2">#REF!</definedName>
    <definedName name="____________NS80" localSheetId="4">#REF!</definedName>
    <definedName name="____________NS80" localSheetId="5">#REF!</definedName>
    <definedName name="____________NS80" localSheetId="9">#REF!</definedName>
    <definedName name="____________NS80">#REF!</definedName>
    <definedName name="____________PCH3" localSheetId="0">#REF!</definedName>
    <definedName name="____________PCH3" localSheetId="2">#REF!</definedName>
    <definedName name="____________PCH3" localSheetId="4">#REF!</definedName>
    <definedName name="____________PCH3" localSheetId="5">#REF!</definedName>
    <definedName name="____________PCH3" localSheetId="9">#REF!</definedName>
    <definedName name="____________PCH3">#REF!</definedName>
    <definedName name="____________PV3" localSheetId="0">#REF!</definedName>
    <definedName name="____________PV3" localSheetId="2">#REF!</definedName>
    <definedName name="____________PV3" localSheetId="4">#REF!</definedName>
    <definedName name="____________PV3" localSheetId="5">#REF!</definedName>
    <definedName name="____________PV3" localSheetId="9">#REF!</definedName>
    <definedName name="____________PV3">#REF!</definedName>
    <definedName name="___________A50">[2]Пер!$N$34</definedName>
    <definedName name="___________A51">[2]Пер!$N$33</definedName>
    <definedName name="___________HAV80" localSheetId="0">#REF!</definedName>
    <definedName name="___________HAV80" localSheetId="1">#REF!</definedName>
    <definedName name="___________HAV80" localSheetId="2">#REF!</definedName>
    <definedName name="___________HAV80" localSheetId="4">#REF!</definedName>
    <definedName name="___________HAV80" localSheetId="5">#REF!</definedName>
    <definedName name="___________HAV80" localSheetId="8">#REF!</definedName>
    <definedName name="___________HAV80" localSheetId="9">#REF!</definedName>
    <definedName name="___________HAV80">#REF!</definedName>
    <definedName name="___________mes09" localSheetId="0">#REF!</definedName>
    <definedName name="___________mes09" localSheetId="2">#REF!</definedName>
    <definedName name="___________mes09" localSheetId="4">#REF!</definedName>
    <definedName name="___________mes09" localSheetId="5">#REF!</definedName>
    <definedName name="___________mes09" localSheetId="9">#REF!</definedName>
    <definedName name="___________mes09">#REF!</definedName>
    <definedName name="___________Mes1" localSheetId="0">#REF!</definedName>
    <definedName name="___________Mes1" localSheetId="2">#REF!</definedName>
    <definedName name="___________Mes1" localSheetId="4">#REF!</definedName>
    <definedName name="___________Mes1" localSheetId="5">#REF!</definedName>
    <definedName name="___________Mes1" localSheetId="9">#REF!</definedName>
    <definedName name="___________Mes1">#REF!</definedName>
    <definedName name="___________Mes2" localSheetId="0">#REF!</definedName>
    <definedName name="___________Mes2" localSheetId="2">#REF!</definedName>
    <definedName name="___________Mes2" localSheetId="4">#REF!</definedName>
    <definedName name="___________Mes2" localSheetId="5">#REF!</definedName>
    <definedName name="___________Mes2" localSheetId="9">#REF!</definedName>
    <definedName name="___________Mes2">#REF!</definedName>
    <definedName name="___________NS80" localSheetId="0">#REF!</definedName>
    <definedName name="___________NS80" localSheetId="2">#REF!</definedName>
    <definedName name="___________NS80" localSheetId="4">#REF!</definedName>
    <definedName name="___________NS80" localSheetId="5">#REF!</definedName>
    <definedName name="___________NS80" localSheetId="9">#REF!</definedName>
    <definedName name="___________NS80">#REF!</definedName>
    <definedName name="___________PCH3" localSheetId="0">#REF!</definedName>
    <definedName name="___________PCH3" localSheetId="2">#REF!</definedName>
    <definedName name="___________PCH3" localSheetId="4">#REF!</definedName>
    <definedName name="___________PCH3" localSheetId="5">#REF!</definedName>
    <definedName name="___________PCH3" localSheetId="9">#REF!</definedName>
    <definedName name="___________PCH3">#REF!</definedName>
    <definedName name="___________PV3" localSheetId="0">#REF!</definedName>
    <definedName name="___________PV3" localSheetId="2">#REF!</definedName>
    <definedName name="___________PV3" localSheetId="4">#REF!</definedName>
    <definedName name="___________PV3" localSheetId="5">#REF!</definedName>
    <definedName name="___________PV3" localSheetId="9">#REF!</definedName>
    <definedName name="___________PV3">#REF!</definedName>
    <definedName name="__________A50">[2]Пер!$N$34</definedName>
    <definedName name="__________A51">[2]Пер!$N$33</definedName>
    <definedName name="__________HAV80" localSheetId="0">#REF!</definedName>
    <definedName name="__________HAV80" localSheetId="1">#REF!</definedName>
    <definedName name="__________HAV80" localSheetId="2">#REF!</definedName>
    <definedName name="__________HAV80" localSheetId="4">#REF!</definedName>
    <definedName name="__________HAV80" localSheetId="5">#REF!</definedName>
    <definedName name="__________HAV80" localSheetId="8">#REF!</definedName>
    <definedName name="__________HAV80" localSheetId="9">#REF!</definedName>
    <definedName name="__________HAV80">#REF!</definedName>
    <definedName name="__________mes09" localSheetId="0">#REF!</definedName>
    <definedName name="__________mes09" localSheetId="2">#REF!</definedName>
    <definedName name="__________mes09" localSheetId="4">#REF!</definedName>
    <definedName name="__________mes09" localSheetId="5">#REF!</definedName>
    <definedName name="__________mes09" localSheetId="9">#REF!</definedName>
    <definedName name="__________mes09">#REF!</definedName>
    <definedName name="__________Mes1" localSheetId="0">#REF!</definedName>
    <definedName name="__________Mes1" localSheetId="2">#REF!</definedName>
    <definedName name="__________Mes1" localSheetId="4">#REF!</definedName>
    <definedName name="__________Mes1" localSheetId="5">#REF!</definedName>
    <definedName name="__________Mes1" localSheetId="9">#REF!</definedName>
    <definedName name="__________Mes1">#REF!</definedName>
    <definedName name="__________Mes2" localSheetId="0">#REF!</definedName>
    <definedName name="__________Mes2" localSheetId="2">#REF!</definedName>
    <definedName name="__________Mes2" localSheetId="4">#REF!</definedName>
    <definedName name="__________Mes2" localSheetId="5">#REF!</definedName>
    <definedName name="__________Mes2" localSheetId="9">#REF!</definedName>
    <definedName name="__________Mes2">#REF!</definedName>
    <definedName name="__________NS80" localSheetId="0">#REF!</definedName>
    <definedName name="__________NS80" localSheetId="2">#REF!</definedName>
    <definedName name="__________NS80" localSheetId="4">#REF!</definedName>
    <definedName name="__________NS80" localSheetId="5">#REF!</definedName>
    <definedName name="__________NS80" localSheetId="9">#REF!</definedName>
    <definedName name="__________NS80">#REF!</definedName>
    <definedName name="__________PCH3" localSheetId="0">#REF!</definedName>
    <definedName name="__________PCH3" localSheetId="2">#REF!</definedName>
    <definedName name="__________PCH3" localSheetId="4">#REF!</definedName>
    <definedName name="__________PCH3" localSheetId="5">#REF!</definedName>
    <definedName name="__________PCH3" localSheetId="9">#REF!</definedName>
    <definedName name="__________PCH3">#REF!</definedName>
    <definedName name="__________PV3" localSheetId="0">#REF!</definedName>
    <definedName name="__________PV3" localSheetId="2">#REF!</definedName>
    <definedName name="__________PV3" localSheetId="4">#REF!</definedName>
    <definedName name="__________PV3" localSheetId="5">#REF!</definedName>
    <definedName name="__________PV3" localSheetId="9">#REF!</definedName>
    <definedName name="__________PV3">#REF!</definedName>
    <definedName name="_________A50">[2]Пер!$N$34</definedName>
    <definedName name="_________A51">[2]Пер!$N$33</definedName>
    <definedName name="_________HAV80" localSheetId="0">#REF!</definedName>
    <definedName name="_________HAV80" localSheetId="1">#REF!</definedName>
    <definedName name="_________HAV80" localSheetId="2">#REF!</definedName>
    <definedName name="_________HAV80" localSheetId="4">#REF!</definedName>
    <definedName name="_________HAV80" localSheetId="5">#REF!</definedName>
    <definedName name="_________HAV80" localSheetId="8">#REF!</definedName>
    <definedName name="_________HAV80" localSheetId="9">#REF!</definedName>
    <definedName name="_________HAV80">#REF!</definedName>
    <definedName name="_________mes09" localSheetId="0">#REF!</definedName>
    <definedName name="_________mes09" localSheetId="2">#REF!</definedName>
    <definedName name="_________mes09" localSheetId="4">#REF!</definedName>
    <definedName name="_________mes09" localSheetId="5">#REF!</definedName>
    <definedName name="_________mes09" localSheetId="9">#REF!</definedName>
    <definedName name="_________mes09">#REF!</definedName>
    <definedName name="_________Mes1" localSheetId="0">#REF!</definedName>
    <definedName name="_________Mes1" localSheetId="2">#REF!</definedName>
    <definedName name="_________Mes1" localSheetId="4">#REF!</definedName>
    <definedName name="_________Mes1" localSheetId="5">#REF!</definedName>
    <definedName name="_________Mes1" localSheetId="9">#REF!</definedName>
    <definedName name="_________Mes1">#REF!</definedName>
    <definedName name="_________Mes2" localSheetId="0">#REF!</definedName>
    <definedName name="_________Mes2" localSheetId="2">#REF!</definedName>
    <definedName name="_________Mes2" localSheetId="4">#REF!</definedName>
    <definedName name="_________Mes2" localSheetId="5">#REF!</definedName>
    <definedName name="_________Mes2" localSheetId="9">#REF!</definedName>
    <definedName name="_________Mes2">#REF!</definedName>
    <definedName name="_________NS80" localSheetId="0">#REF!</definedName>
    <definedName name="_________NS80" localSheetId="2">#REF!</definedName>
    <definedName name="_________NS80" localSheetId="4">#REF!</definedName>
    <definedName name="_________NS80" localSheetId="5">#REF!</definedName>
    <definedName name="_________NS80" localSheetId="9">#REF!</definedName>
    <definedName name="_________NS80">#REF!</definedName>
    <definedName name="_________PCH3" localSheetId="0">#REF!</definedName>
    <definedName name="_________PCH3" localSheetId="2">#REF!</definedName>
    <definedName name="_________PCH3" localSheetId="4">#REF!</definedName>
    <definedName name="_________PCH3" localSheetId="5">#REF!</definedName>
    <definedName name="_________PCH3" localSheetId="9">#REF!</definedName>
    <definedName name="_________PCH3">#REF!</definedName>
    <definedName name="_________PV3" localSheetId="0">#REF!</definedName>
    <definedName name="_________PV3" localSheetId="2">#REF!</definedName>
    <definedName name="_________PV3" localSheetId="4">#REF!</definedName>
    <definedName name="_________PV3" localSheetId="5">#REF!</definedName>
    <definedName name="_________PV3" localSheetId="9">#REF!</definedName>
    <definedName name="_________PV3">#REF!</definedName>
    <definedName name="________A50">[2]Пер!$N$34</definedName>
    <definedName name="________A51">[2]Пер!$N$33</definedName>
    <definedName name="________HAV80" localSheetId="0">#REF!</definedName>
    <definedName name="________HAV80" localSheetId="1">#REF!</definedName>
    <definedName name="________HAV80" localSheetId="2">#REF!</definedName>
    <definedName name="________HAV80" localSheetId="4">#REF!</definedName>
    <definedName name="________HAV80" localSheetId="5">#REF!</definedName>
    <definedName name="________HAV80" localSheetId="8">#REF!</definedName>
    <definedName name="________HAV80" localSheetId="9">#REF!</definedName>
    <definedName name="________HAV80">#REF!</definedName>
    <definedName name="________mes09" localSheetId="0">#REF!</definedName>
    <definedName name="________mes09" localSheetId="2">#REF!</definedName>
    <definedName name="________mes09" localSheetId="4">#REF!</definedName>
    <definedName name="________mes09" localSheetId="5">#REF!</definedName>
    <definedName name="________mes09" localSheetId="9">#REF!</definedName>
    <definedName name="________mes09">#REF!</definedName>
    <definedName name="________Mes1" localSheetId="0">#REF!</definedName>
    <definedName name="________Mes1" localSheetId="2">#REF!</definedName>
    <definedName name="________Mes1" localSheetId="4">#REF!</definedName>
    <definedName name="________Mes1" localSheetId="5">#REF!</definedName>
    <definedName name="________Mes1" localSheetId="9">#REF!</definedName>
    <definedName name="________Mes1">#REF!</definedName>
    <definedName name="________Mes2" localSheetId="0">#REF!</definedName>
    <definedName name="________Mes2" localSheetId="2">#REF!</definedName>
    <definedName name="________Mes2" localSheetId="4">#REF!</definedName>
    <definedName name="________Mes2" localSheetId="5">#REF!</definedName>
    <definedName name="________Mes2" localSheetId="9">#REF!</definedName>
    <definedName name="________Mes2">#REF!</definedName>
    <definedName name="________NS80" localSheetId="0">#REF!</definedName>
    <definedName name="________NS80" localSheetId="2">#REF!</definedName>
    <definedName name="________NS80" localSheetId="4">#REF!</definedName>
    <definedName name="________NS80" localSheetId="5">#REF!</definedName>
    <definedName name="________NS80" localSheetId="9">#REF!</definedName>
    <definedName name="________NS80">#REF!</definedName>
    <definedName name="________PCH3" localSheetId="0">#REF!</definedName>
    <definedName name="________PCH3" localSheetId="2">#REF!</definedName>
    <definedName name="________PCH3" localSheetId="4">#REF!</definedName>
    <definedName name="________PCH3" localSheetId="5">#REF!</definedName>
    <definedName name="________PCH3" localSheetId="9">#REF!</definedName>
    <definedName name="________PCH3">#REF!</definedName>
    <definedName name="________PV3" localSheetId="0">#REF!</definedName>
    <definedName name="________PV3" localSheetId="2">#REF!</definedName>
    <definedName name="________PV3" localSheetId="4">#REF!</definedName>
    <definedName name="________PV3" localSheetId="5">#REF!</definedName>
    <definedName name="________PV3" localSheetId="9">#REF!</definedName>
    <definedName name="________PV3">#REF!</definedName>
    <definedName name="_______A50">[2]Пер!$N$34</definedName>
    <definedName name="_______A51">[2]Пер!$N$33</definedName>
    <definedName name="_______HAV80" localSheetId="0">#REF!</definedName>
    <definedName name="_______HAV80" localSheetId="1">#REF!</definedName>
    <definedName name="_______HAV80" localSheetId="2">#REF!</definedName>
    <definedName name="_______HAV80" localSheetId="4">#REF!</definedName>
    <definedName name="_______HAV80" localSheetId="5">#REF!</definedName>
    <definedName name="_______HAV80" localSheetId="8">#REF!</definedName>
    <definedName name="_______HAV80" localSheetId="9">#REF!</definedName>
    <definedName name="_______HAV80">#REF!</definedName>
    <definedName name="_______mes09" localSheetId="0">#REF!</definedName>
    <definedName name="_______mes09" localSheetId="2">#REF!</definedName>
    <definedName name="_______mes09" localSheetId="4">#REF!</definedName>
    <definedName name="_______mes09" localSheetId="5">#REF!</definedName>
    <definedName name="_______mes09" localSheetId="9">#REF!</definedName>
    <definedName name="_______mes09">#REF!</definedName>
    <definedName name="_______Mes1" localSheetId="0">#REF!</definedName>
    <definedName name="_______Mes1" localSheetId="2">#REF!</definedName>
    <definedName name="_______Mes1" localSheetId="4">#REF!</definedName>
    <definedName name="_______Mes1" localSheetId="5">#REF!</definedName>
    <definedName name="_______Mes1" localSheetId="9">#REF!</definedName>
    <definedName name="_______Mes1">#REF!</definedName>
    <definedName name="_______Mes2" localSheetId="0">#REF!</definedName>
    <definedName name="_______Mes2" localSheetId="2">#REF!</definedName>
    <definedName name="_______Mes2" localSheetId="4">#REF!</definedName>
    <definedName name="_______Mes2" localSheetId="5">#REF!</definedName>
    <definedName name="_______Mes2" localSheetId="9">#REF!</definedName>
    <definedName name="_______Mes2">#REF!</definedName>
    <definedName name="_______NS80" localSheetId="0">#REF!</definedName>
    <definedName name="_______NS80" localSheetId="2">#REF!</definedName>
    <definedName name="_______NS80" localSheetId="4">#REF!</definedName>
    <definedName name="_______NS80" localSheetId="5">#REF!</definedName>
    <definedName name="_______NS80" localSheetId="9">#REF!</definedName>
    <definedName name="_______NS80">#REF!</definedName>
    <definedName name="_______PCH3" localSheetId="0">#REF!</definedName>
    <definedName name="_______PCH3" localSheetId="2">#REF!</definedName>
    <definedName name="_______PCH3" localSheetId="4">#REF!</definedName>
    <definedName name="_______PCH3" localSheetId="5">#REF!</definedName>
    <definedName name="_______PCH3" localSheetId="9">#REF!</definedName>
    <definedName name="_______PCH3">#REF!</definedName>
    <definedName name="_______PV3" localSheetId="0">#REF!</definedName>
    <definedName name="_______PV3" localSheetId="2">#REF!</definedName>
    <definedName name="_______PV3" localSheetId="4">#REF!</definedName>
    <definedName name="_______PV3" localSheetId="5">#REF!</definedName>
    <definedName name="_______PV3" localSheetId="9">#REF!</definedName>
    <definedName name="_______PV3">#REF!</definedName>
    <definedName name="______A50">[2]Пер!$N$34</definedName>
    <definedName name="______A51">[2]Пер!$N$33</definedName>
    <definedName name="______HAV80" localSheetId="0">#REF!</definedName>
    <definedName name="______HAV80" localSheetId="1">#REF!</definedName>
    <definedName name="______HAV80" localSheetId="2">#REF!</definedName>
    <definedName name="______HAV80" localSheetId="4">#REF!</definedName>
    <definedName name="______HAV80" localSheetId="5">#REF!</definedName>
    <definedName name="______HAV80" localSheetId="8">#REF!</definedName>
    <definedName name="______HAV80" localSheetId="9">#REF!</definedName>
    <definedName name="______HAV80">#REF!</definedName>
    <definedName name="______mes09" localSheetId="0">#REF!</definedName>
    <definedName name="______mes09" localSheetId="2">#REF!</definedName>
    <definedName name="______mes09" localSheetId="4">#REF!</definedName>
    <definedName name="______mes09" localSheetId="5">#REF!</definedName>
    <definedName name="______mes09" localSheetId="9">#REF!</definedName>
    <definedName name="______mes09">#REF!</definedName>
    <definedName name="______Mes1" localSheetId="0">#REF!</definedName>
    <definedName name="______Mes1" localSheetId="2">#REF!</definedName>
    <definedName name="______Mes1" localSheetId="4">#REF!</definedName>
    <definedName name="______Mes1" localSheetId="5">#REF!</definedName>
    <definedName name="______Mes1" localSheetId="9">#REF!</definedName>
    <definedName name="______Mes1">#REF!</definedName>
    <definedName name="______Mes2" localSheetId="0">#REF!</definedName>
    <definedName name="______Mes2" localSheetId="2">#REF!</definedName>
    <definedName name="______Mes2" localSheetId="4">#REF!</definedName>
    <definedName name="______Mes2" localSheetId="5">#REF!</definedName>
    <definedName name="______Mes2" localSheetId="9">#REF!</definedName>
    <definedName name="______Mes2">#REF!</definedName>
    <definedName name="______NS80" localSheetId="0">#REF!</definedName>
    <definedName name="______NS80" localSheetId="2">#REF!</definedName>
    <definedName name="______NS80" localSheetId="4">#REF!</definedName>
    <definedName name="______NS80" localSheetId="5">#REF!</definedName>
    <definedName name="______NS80" localSheetId="9">#REF!</definedName>
    <definedName name="______NS80">#REF!</definedName>
    <definedName name="______PCH3" localSheetId="0">#REF!</definedName>
    <definedName name="______PCH3" localSheetId="2">#REF!</definedName>
    <definedName name="______PCH3" localSheetId="4">#REF!</definedName>
    <definedName name="______PCH3" localSheetId="5">#REF!</definedName>
    <definedName name="______PCH3" localSheetId="9">#REF!</definedName>
    <definedName name="______PCH3">#REF!</definedName>
    <definedName name="______PV3" localSheetId="0">#REF!</definedName>
    <definedName name="______PV3" localSheetId="2">#REF!</definedName>
    <definedName name="______PV3" localSheetId="4">#REF!</definedName>
    <definedName name="______PV3" localSheetId="5">#REF!</definedName>
    <definedName name="______PV3" localSheetId="9">#REF!</definedName>
    <definedName name="______PV3">#REF!</definedName>
    <definedName name="_____A50">[2]Пер!$N$34</definedName>
    <definedName name="_____A51">[2]Пер!$N$33</definedName>
    <definedName name="_____d2" localSheetId="0">#REF!</definedName>
    <definedName name="_____d2" localSheetId="1">#REF!</definedName>
    <definedName name="_____d2" localSheetId="2">#REF!</definedName>
    <definedName name="_____d2" localSheetId="4">#REF!</definedName>
    <definedName name="_____d2" localSheetId="5">#REF!</definedName>
    <definedName name="_____d2" localSheetId="8">#REF!</definedName>
    <definedName name="_____d2" localSheetId="9">#REF!</definedName>
    <definedName name="_____d2">#REF!</definedName>
    <definedName name="_____dod44">[2]Пер!$N$34</definedName>
    <definedName name="_____HAV80" localSheetId="0">#REF!</definedName>
    <definedName name="_____HAV80" localSheetId="1">#REF!</definedName>
    <definedName name="_____HAV80" localSheetId="2">#REF!</definedName>
    <definedName name="_____HAV80" localSheetId="4">#REF!</definedName>
    <definedName name="_____HAV80" localSheetId="5">#REF!</definedName>
    <definedName name="_____HAV80" localSheetId="8">#REF!</definedName>
    <definedName name="_____HAV80" localSheetId="9">#REF!</definedName>
    <definedName name="_____HAV80">#REF!</definedName>
    <definedName name="_____mes09" localSheetId="0">#REF!</definedName>
    <definedName name="_____mes09" localSheetId="2">#REF!</definedName>
    <definedName name="_____mes09" localSheetId="4">#REF!</definedName>
    <definedName name="_____mes09" localSheetId="5">#REF!</definedName>
    <definedName name="_____mes09" localSheetId="9">#REF!</definedName>
    <definedName name="_____mes09">#REF!</definedName>
    <definedName name="_____Mes1" localSheetId="0">#REF!</definedName>
    <definedName name="_____Mes1" localSheetId="2">#REF!</definedName>
    <definedName name="_____Mes1" localSheetId="4">#REF!</definedName>
    <definedName name="_____Mes1" localSheetId="5">#REF!</definedName>
    <definedName name="_____Mes1" localSheetId="9">#REF!</definedName>
    <definedName name="_____Mes1">#REF!</definedName>
    <definedName name="_____Mes2" localSheetId="0">#REF!</definedName>
    <definedName name="_____Mes2" localSheetId="2">#REF!</definedName>
    <definedName name="_____Mes2" localSheetId="4">#REF!</definedName>
    <definedName name="_____Mes2" localSheetId="5">#REF!</definedName>
    <definedName name="_____Mes2" localSheetId="9">#REF!</definedName>
    <definedName name="_____Mes2">#REF!</definedName>
    <definedName name="_____NS80" localSheetId="0">#REF!</definedName>
    <definedName name="_____NS80" localSheetId="2">#REF!</definedName>
    <definedName name="_____NS80" localSheetId="4">#REF!</definedName>
    <definedName name="_____NS80" localSheetId="5">#REF!</definedName>
    <definedName name="_____NS80" localSheetId="9">#REF!</definedName>
    <definedName name="_____NS80">#REF!</definedName>
    <definedName name="_____PCH3" localSheetId="0">#REF!</definedName>
    <definedName name="_____PCH3" localSheetId="2">#REF!</definedName>
    <definedName name="_____PCH3" localSheetId="4">#REF!</definedName>
    <definedName name="_____PCH3" localSheetId="5">#REF!</definedName>
    <definedName name="_____PCH3" localSheetId="9">#REF!</definedName>
    <definedName name="_____PCH3">#REF!</definedName>
    <definedName name="_____PV3" localSheetId="0">#REF!</definedName>
    <definedName name="_____PV3" localSheetId="2">#REF!</definedName>
    <definedName name="_____PV3" localSheetId="4">#REF!</definedName>
    <definedName name="_____PV3" localSheetId="5">#REF!</definedName>
    <definedName name="_____PV3" localSheetId="9">#REF!</definedName>
    <definedName name="_____PV3">#REF!</definedName>
    <definedName name="____A50">[2]Пер!$N$34</definedName>
    <definedName name="____A51">[2]Пер!$N$33</definedName>
    <definedName name="____d2" localSheetId="0">#REF!</definedName>
    <definedName name="____d2" localSheetId="1">#REF!</definedName>
    <definedName name="____d2" localSheetId="2">#REF!</definedName>
    <definedName name="____d2" localSheetId="4">#REF!</definedName>
    <definedName name="____d2" localSheetId="5">#REF!</definedName>
    <definedName name="____d2" localSheetId="8">#REF!</definedName>
    <definedName name="____d2" localSheetId="9">#REF!</definedName>
    <definedName name="____d2">#REF!</definedName>
    <definedName name="____dod44">[2]Пер!$N$34</definedName>
    <definedName name="____HAV80" localSheetId="0">#REF!</definedName>
    <definedName name="____HAV80" localSheetId="1">#REF!</definedName>
    <definedName name="____HAV80" localSheetId="2">#REF!</definedName>
    <definedName name="____HAV80" localSheetId="4">#REF!</definedName>
    <definedName name="____HAV80" localSheetId="5">#REF!</definedName>
    <definedName name="____HAV80" localSheetId="8">#REF!</definedName>
    <definedName name="____HAV80" localSheetId="9">#REF!</definedName>
    <definedName name="____HAV80">#REF!</definedName>
    <definedName name="____mes09" localSheetId="0">#REF!</definedName>
    <definedName name="____mes09" localSheetId="2">#REF!</definedName>
    <definedName name="____mes09" localSheetId="4">#REF!</definedName>
    <definedName name="____mes09" localSheetId="5">#REF!</definedName>
    <definedName name="____mes09" localSheetId="9">#REF!</definedName>
    <definedName name="____mes09">#REF!</definedName>
    <definedName name="____Mes1" localSheetId="0">#REF!</definedName>
    <definedName name="____Mes1" localSheetId="2">#REF!</definedName>
    <definedName name="____Mes1" localSheetId="4">#REF!</definedName>
    <definedName name="____Mes1" localSheetId="5">#REF!</definedName>
    <definedName name="____Mes1" localSheetId="9">#REF!</definedName>
    <definedName name="____Mes1">#REF!</definedName>
    <definedName name="____Mes2" localSheetId="0">#REF!</definedName>
    <definedName name="____Mes2" localSheetId="2">#REF!</definedName>
    <definedName name="____Mes2" localSheetId="4">#REF!</definedName>
    <definedName name="____Mes2" localSheetId="5">#REF!</definedName>
    <definedName name="____Mes2" localSheetId="9">#REF!</definedName>
    <definedName name="____Mes2">#REF!</definedName>
    <definedName name="____NS80" localSheetId="0">#REF!</definedName>
    <definedName name="____NS80" localSheetId="2">#REF!</definedName>
    <definedName name="____NS80" localSheetId="4">#REF!</definedName>
    <definedName name="____NS80" localSheetId="5">#REF!</definedName>
    <definedName name="____NS80" localSheetId="9">#REF!</definedName>
    <definedName name="____NS80">#REF!</definedName>
    <definedName name="____PCH3" localSheetId="0">#REF!</definedName>
    <definedName name="____PCH3" localSheetId="2">#REF!</definedName>
    <definedName name="____PCH3" localSheetId="4">#REF!</definedName>
    <definedName name="____PCH3" localSheetId="5">#REF!</definedName>
    <definedName name="____PCH3" localSheetId="9">#REF!</definedName>
    <definedName name="____PCH3">#REF!</definedName>
    <definedName name="____PV3" localSheetId="0">#REF!</definedName>
    <definedName name="____PV3" localSheetId="2">#REF!</definedName>
    <definedName name="____PV3" localSheetId="4">#REF!</definedName>
    <definedName name="____PV3" localSheetId="5">#REF!</definedName>
    <definedName name="____PV3" localSheetId="9">#REF!</definedName>
    <definedName name="____PV3">#REF!</definedName>
    <definedName name="___A50">[2]Пер!$N$34</definedName>
    <definedName name="___A51">[2]Пер!$N$33</definedName>
    <definedName name="___d2" localSheetId="0">#REF!</definedName>
    <definedName name="___d2" localSheetId="1">#REF!</definedName>
    <definedName name="___d2" localSheetId="2">#REF!</definedName>
    <definedName name="___d2" localSheetId="4">#REF!</definedName>
    <definedName name="___d2" localSheetId="5">#REF!</definedName>
    <definedName name="___d2" localSheetId="8">#REF!</definedName>
    <definedName name="___d2" localSheetId="9">#REF!</definedName>
    <definedName name="___d2">#REF!</definedName>
    <definedName name="___dod4">[2]Пер!$N$34</definedName>
    <definedName name="___dod44">[2]Пер!$N$34</definedName>
    <definedName name="___HAV80" localSheetId="0">#REF!</definedName>
    <definedName name="___HAV80" localSheetId="1">#REF!</definedName>
    <definedName name="___HAV80" localSheetId="2">#REF!</definedName>
    <definedName name="___HAV80" localSheetId="4">#REF!</definedName>
    <definedName name="___HAV80" localSheetId="5">#REF!</definedName>
    <definedName name="___HAV80" localSheetId="8">#REF!</definedName>
    <definedName name="___HAV80" localSheetId="9">#REF!</definedName>
    <definedName name="___HAV80">#REF!</definedName>
    <definedName name="___mes09" localSheetId="0">#REF!</definedName>
    <definedName name="___mes09" localSheetId="2">#REF!</definedName>
    <definedName name="___mes09" localSheetId="4">#REF!</definedName>
    <definedName name="___mes09" localSheetId="5">#REF!</definedName>
    <definedName name="___mes09" localSheetId="9">#REF!</definedName>
    <definedName name="___mes09">#REF!</definedName>
    <definedName name="___Mes1" localSheetId="0">#REF!</definedName>
    <definedName name="___Mes1" localSheetId="2">#REF!</definedName>
    <definedName name="___Mes1" localSheetId="4">#REF!</definedName>
    <definedName name="___Mes1" localSheetId="5">#REF!</definedName>
    <definedName name="___Mes1" localSheetId="9">#REF!</definedName>
    <definedName name="___Mes1">#REF!</definedName>
    <definedName name="___Mes2" localSheetId="0">#REF!</definedName>
    <definedName name="___Mes2" localSheetId="2">#REF!</definedName>
    <definedName name="___Mes2" localSheetId="4">#REF!</definedName>
    <definedName name="___Mes2" localSheetId="5">#REF!</definedName>
    <definedName name="___Mes2" localSheetId="9">#REF!</definedName>
    <definedName name="___Mes2">#REF!</definedName>
    <definedName name="___NS80" localSheetId="0">#REF!</definedName>
    <definedName name="___NS80" localSheetId="2">#REF!</definedName>
    <definedName name="___NS80" localSheetId="4">#REF!</definedName>
    <definedName name="___NS80" localSheetId="5">#REF!</definedName>
    <definedName name="___NS80" localSheetId="9">#REF!</definedName>
    <definedName name="___NS80">#REF!</definedName>
    <definedName name="___PCH3" localSheetId="0">#REF!</definedName>
    <definedName name="___PCH3" localSheetId="2">#REF!</definedName>
    <definedName name="___PCH3" localSheetId="4">#REF!</definedName>
    <definedName name="___PCH3" localSheetId="5">#REF!</definedName>
    <definedName name="___PCH3" localSheetId="9">#REF!</definedName>
    <definedName name="___PCH3">#REF!</definedName>
    <definedName name="___PV3" localSheetId="0">#REF!</definedName>
    <definedName name="___PV3" localSheetId="2">#REF!</definedName>
    <definedName name="___PV3" localSheetId="4">#REF!</definedName>
    <definedName name="___PV3" localSheetId="5">#REF!</definedName>
    <definedName name="___PV3" localSheetId="9">#REF!</definedName>
    <definedName name="___PV3">#REF!</definedName>
    <definedName name="___T110100">'[3]110100:240603'!$R$8</definedName>
    <definedName name="__A50">[4]Пер!$N$34</definedName>
    <definedName name="__A51">[4]Пер!$N$33</definedName>
    <definedName name="__d2" localSheetId="0">#REF!</definedName>
    <definedName name="__d2" localSheetId="1">#REF!</definedName>
    <definedName name="__d2" localSheetId="2">#REF!</definedName>
    <definedName name="__d2" localSheetId="4">#REF!</definedName>
    <definedName name="__d2" localSheetId="5">#REF!</definedName>
    <definedName name="__d2" localSheetId="8">#REF!</definedName>
    <definedName name="__d2" localSheetId="9">#REF!</definedName>
    <definedName name="__d2">#REF!</definedName>
    <definedName name="__dod4">[2]Пер!$N$34</definedName>
    <definedName name="__dod44">[2]Пер!$N$34</definedName>
    <definedName name="__HAV80" localSheetId="0">#REF!</definedName>
    <definedName name="__HAV80" localSheetId="1">#REF!</definedName>
    <definedName name="__HAV80" localSheetId="2">#REF!</definedName>
    <definedName name="__HAV80" localSheetId="4">#REF!</definedName>
    <definedName name="__HAV80" localSheetId="5">#REF!</definedName>
    <definedName name="__HAV80" localSheetId="8">#REF!</definedName>
    <definedName name="__HAV80" localSheetId="9">#REF!</definedName>
    <definedName name="__HAV80">#REF!</definedName>
    <definedName name="__mes09" localSheetId="0">#REF!</definedName>
    <definedName name="__mes09" localSheetId="2">#REF!</definedName>
    <definedName name="__mes09" localSheetId="4">#REF!</definedName>
    <definedName name="__mes09" localSheetId="5">#REF!</definedName>
    <definedName name="__mes09" localSheetId="9">#REF!</definedName>
    <definedName name="__mes09">#REF!</definedName>
    <definedName name="__Mes1" localSheetId="0">#REF!</definedName>
    <definedName name="__Mes1" localSheetId="2">#REF!</definedName>
    <definedName name="__Mes1" localSheetId="4">#REF!</definedName>
    <definedName name="__Mes1" localSheetId="5">#REF!</definedName>
    <definedName name="__Mes1" localSheetId="9">#REF!</definedName>
    <definedName name="__Mes1">#REF!</definedName>
    <definedName name="__Mes2" localSheetId="0">#REF!</definedName>
    <definedName name="__Mes2" localSheetId="2">#REF!</definedName>
    <definedName name="__Mes2" localSheetId="4">#REF!</definedName>
    <definedName name="__Mes2" localSheetId="5">#REF!</definedName>
    <definedName name="__Mes2" localSheetId="9">#REF!</definedName>
    <definedName name="__Mes2">#REF!</definedName>
    <definedName name="__NS80" localSheetId="0">#REF!</definedName>
    <definedName name="__NS80" localSheetId="2">#REF!</definedName>
    <definedName name="__NS80" localSheetId="4">#REF!</definedName>
    <definedName name="__NS80" localSheetId="5">#REF!</definedName>
    <definedName name="__NS80" localSheetId="9">#REF!</definedName>
    <definedName name="__NS80">#REF!</definedName>
    <definedName name="__PCH3" localSheetId="0">#REF!</definedName>
    <definedName name="__PCH3" localSheetId="2">#REF!</definedName>
    <definedName name="__PCH3" localSheetId="4">#REF!</definedName>
    <definedName name="__PCH3" localSheetId="5">#REF!</definedName>
    <definedName name="__PCH3" localSheetId="9">#REF!</definedName>
    <definedName name="__PCH3">#REF!</definedName>
    <definedName name="__PV3" localSheetId="0">#REF!</definedName>
    <definedName name="__PV3" localSheetId="2">#REF!</definedName>
    <definedName name="__PV3" localSheetId="4">#REF!</definedName>
    <definedName name="__PV3" localSheetId="5">#REF!</definedName>
    <definedName name="__PV3" localSheetId="9">#REF!</definedName>
    <definedName name="__PV3">#REF!</definedName>
    <definedName name="__T110100">'[3]110100:240603'!$R$8</definedName>
    <definedName name="_123" localSheetId="0">#REF!</definedName>
    <definedName name="_123" localSheetId="1">#REF!</definedName>
    <definedName name="_123" localSheetId="2">#REF!</definedName>
    <definedName name="_123" localSheetId="4">#REF!</definedName>
    <definedName name="_123" localSheetId="5">#REF!</definedName>
    <definedName name="_123" localSheetId="8">#REF!</definedName>
    <definedName name="_123" localSheetId="9">#REF!</definedName>
    <definedName name="_123">#REF!</definedName>
    <definedName name="_A50">[4]Пер!$N$34</definedName>
    <definedName name="_A51">[4]Пер!$N$33</definedName>
    <definedName name="_d2" localSheetId="0">#REF!</definedName>
    <definedName name="_d2" localSheetId="1">#REF!</definedName>
    <definedName name="_d2" localSheetId="2">#REF!</definedName>
    <definedName name="_d2" localSheetId="4">#REF!</definedName>
    <definedName name="_d2" localSheetId="5">#REF!</definedName>
    <definedName name="_d2" localSheetId="8">#REF!</definedName>
    <definedName name="_d2" localSheetId="9">#REF!</definedName>
    <definedName name="_d2">#REF!</definedName>
    <definedName name="_dod4">[2]Пер!$N$34</definedName>
    <definedName name="_dod44">[2]Пер!$N$34</definedName>
    <definedName name="_FilterDatabase" localSheetId="0" hidden="1">#REF!</definedName>
    <definedName name="_FilterDatabase" localSheetId="1" hidden="1">#REF!</definedName>
    <definedName name="_FilterDatabase" localSheetId="2" hidden="1">#REF!</definedName>
    <definedName name="_FilterDatabase" localSheetId="4" hidden="1">#REF!</definedName>
    <definedName name="_FilterDatabase" localSheetId="5" hidden="1">#REF!</definedName>
    <definedName name="_FilterDatabase" localSheetId="8" hidden="1">#REF!</definedName>
    <definedName name="_FilterDatabase" localSheetId="9" hidden="1">#REF!</definedName>
    <definedName name="_FilterDatabase" hidden="1">#REF!</definedName>
    <definedName name="_ftn1" localSheetId="8">'7'!#REF!</definedName>
    <definedName name="_ftnref1" localSheetId="8">'7'!#REF!</definedName>
    <definedName name="_HAV80" localSheetId="0">#REF!</definedName>
    <definedName name="_HAV80" localSheetId="1">#REF!</definedName>
    <definedName name="_HAV80" localSheetId="2">#REF!</definedName>
    <definedName name="_HAV80" localSheetId="4">#REF!</definedName>
    <definedName name="_HAV80" localSheetId="5">#REF!</definedName>
    <definedName name="_HAV80" localSheetId="8">#REF!</definedName>
    <definedName name="_HAV80" localSheetId="9">#REF!</definedName>
    <definedName name="_HAV80">#REF!</definedName>
    <definedName name="_mes09" localSheetId="0">#REF!</definedName>
    <definedName name="_mes09" localSheetId="2">#REF!</definedName>
    <definedName name="_mes09" localSheetId="4">#REF!</definedName>
    <definedName name="_mes09" localSheetId="5">#REF!</definedName>
    <definedName name="_mes09" localSheetId="9">#REF!</definedName>
    <definedName name="_mes09">#REF!</definedName>
    <definedName name="_Mes1" localSheetId="0">#REF!</definedName>
    <definedName name="_Mes1" localSheetId="2">#REF!</definedName>
    <definedName name="_Mes1" localSheetId="4">#REF!</definedName>
    <definedName name="_Mes1" localSheetId="5">#REF!</definedName>
    <definedName name="_Mes1" localSheetId="9">#REF!</definedName>
    <definedName name="_Mes1">#REF!</definedName>
    <definedName name="_Mes2" localSheetId="0">#REF!</definedName>
    <definedName name="_Mes2" localSheetId="2">#REF!</definedName>
    <definedName name="_Mes2" localSheetId="4">#REF!</definedName>
    <definedName name="_Mes2" localSheetId="5">#REF!</definedName>
    <definedName name="_Mes2" localSheetId="9">#REF!</definedName>
    <definedName name="_Mes2">#REF!</definedName>
    <definedName name="_NS80" localSheetId="0">#REF!</definedName>
    <definedName name="_NS80" localSheetId="2">#REF!</definedName>
    <definedName name="_NS80" localSheetId="4">#REF!</definedName>
    <definedName name="_NS80" localSheetId="5">#REF!</definedName>
    <definedName name="_NS80" localSheetId="9">#REF!</definedName>
    <definedName name="_NS80">#REF!</definedName>
    <definedName name="_PCH3" localSheetId="0">#REF!</definedName>
    <definedName name="_PCH3" localSheetId="2">#REF!</definedName>
    <definedName name="_PCH3" localSheetId="4">#REF!</definedName>
    <definedName name="_PCH3" localSheetId="5">#REF!</definedName>
    <definedName name="_PCH3" localSheetId="9">#REF!</definedName>
    <definedName name="_PCH3">#REF!</definedName>
    <definedName name="_PV3" localSheetId="0">#REF!</definedName>
    <definedName name="_PV3" localSheetId="2">#REF!</definedName>
    <definedName name="_PV3" localSheetId="4">#REF!</definedName>
    <definedName name="_PV3" localSheetId="5">#REF!</definedName>
    <definedName name="_PV3" localSheetId="9">#REF!</definedName>
    <definedName name="_PV3">#REF!</definedName>
    <definedName name="_T110100">'[3]110100:240603'!$R$8</definedName>
    <definedName name="_Б21000" localSheetId="0">#REF!</definedName>
    <definedName name="_Б21000" localSheetId="1">#REF!</definedName>
    <definedName name="_Б21000" localSheetId="2">#REF!</definedName>
    <definedName name="_Б21000" localSheetId="4">#REF!</definedName>
    <definedName name="_Б21000" localSheetId="8">#REF!</definedName>
    <definedName name="_Б21000" localSheetId="9">#REF!</definedName>
    <definedName name="_Б21000">#REF!</definedName>
    <definedName name="_Б22000" localSheetId="0">#REF!</definedName>
    <definedName name="_Б22000" localSheetId="1">#REF!</definedName>
    <definedName name="_Б22000" localSheetId="2">#REF!</definedName>
    <definedName name="_Б22000" localSheetId="4">#REF!</definedName>
    <definedName name="_Б22000" localSheetId="9">#REF!</definedName>
    <definedName name="_Б22000">#REF!</definedName>
    <definedName name="_Б22100" localSheetId="0">#REF!</definedName>
    <definedName name="_Б22100" localSheetId="1">#REF!</definedName>
    <definedName name="_Б22100" localSheetId="2">#REF!</definedName>
    <definedName name="_Б22100" localSheetId="4">#REF!</definedName>
    <definedName name="_Б22100" localSheetId="9">#REF!</definedName>
    <definedName name="_Б22100">#REF!</definedName>
    <definedName name="_Б22110" localSheetId="0">#REF!</definedName>
    <definedName name="_Б22110" localSheetId="1">#REF!</definedName>
    <definedName name="_Б22110" localSheetId="2">#REF!</definedName>
    <definedName name="_Б22110" localSheetId="4">#REF!</definedName>
    <definedName name="_Б22110" localSheetId="9">#REF!</definedName>
    <definedName name="_Б22110">#REF!</definedName>
    <definedName name="_Б22111" localSheetId="0">#REF!</definedName>
    <definedName name="_Б22111" localSheetId="1">#REF!</definedName>
    <definedName name="_Б22111" localSheetId="2">#REF!</definedName>
    <definedName name="_Б22111" localSheetId="4">#REF!</definedName>
    <definedName name="_Б22111" localSheetId="9">#REF!</definedName>
    <definedName name="_Б22111">#REF!</definedName>
    <definedName name="_Б22112" localSheetId="0">#REF!</definedName>
    <definedName name="_Б22112" localSheetId="1">#REF!</definedName>
    <definedName name="_Б22112" localSheetId="2">#REF!</definedName>
    <definedName name="_Б22112" localSheetId="4">#REF!</definedName>
    <definedName name="_Б22112" localSheetId="9">#REF!</definedName>
    <definedName name="_Б22112">#REF!</definedName>
    <definedName name="_Б22200" localSheetId="0">#REF!</definedName>
    <definedName name="_Б22200" localSheetId="1">#REF!</definedName>
    <definedName name="_Б22200" localSheetId="2">#REF!</definedName>
    <definedName name="_Б22200" localSheetId="4">#REF!</definedName>
    <definedName name="_Б22200" localSheetId="9">#REF!</definedName>
    <definedName name="_Б22200">#REF!</definedName>
    <definedName name="_Б23000" localSheetId="0">#REF!</definedName>
    <definedName name="_Б23000" localSheetId="1">#REF!</definedName>
    <definedName name="_Б23000" localSheetId="2">#REF!</definedName>
    <definedName name="_Б23000" localSheetId="4">#REF!</definedName>
    <definedName name="_Б23000" localSheetId="9">#REF!</definedName>
    <definedName name="_Б23000">#REF!</definedName>
    <definedName name="_Б24000" localSheetId="0">#REF!</definedName>
    <definedName name="_Б24000" localSheetId="1">#REF!</definedName>
    <definedName name="_Б24000" localSheetId="2">#REF!</definedName>
    <definedName name="_Б24000" localSheetId="4">#REF!</definedName>
    <definedName name="_Б24000" localSheetId="9">#REF!</definedName>
    <definedName name="_Б24000">#REF!</definedName>
    <definedName name="_Б25000" localSheetId="0">#REF!</definedName>
    <definedName name="_Б25000" localSheetId="1">#REF!</definedName>
    <definedName name="_Б25000" localSheetId="2">#REF!</definedName>
    <definedName name="_Б25000" localSheetId="4">#REF!</definedName>
    <definedName name="_Б25000" localSheetId="9">#REF!</definedName>
    <definedName name="_Б25000">#REF!</definedName>
    <definedName name="_Б41000" localSheetId="0">#REF!</definedName>
    <definedName name="_Б41000" localSheetId="1">#REF!</definedName>
    <definedName name="_Б41000" localSheetId="2">#REF!</definedName>
    <definedName name="_Б41000" localSheetId="4">#REF!</definedName>
    <definedName name="_Б41000" localSheetId="9">#REF!</definedName>
    <definedName name="_Б41000">#REF!</definedName>
    <definedName name="_Б42000" localSheetId="0">#REF!</definedName>
    <definedName name="_Б42000" localSheetId="1">#REF!</definedName>
    <definedName name="_Б42000" localSheetId="2">#REF!</definedName>
    <definedName name="_Б42000" localSheetId="4">#REF!</definedName>
    <definedName name="_Б42000" localSheetId="8">#REF!</definedName>
    <definedName name="_Б42000" localSheetId="9">#REF!</definedName>
    <definedName name="_Б42000">#REF!</definedName>
    <definedName name="_Б43000" localSheetId="0">#REF!</definedName>
    <definedName name="_Б43000" localSheetId="1">#REF!</definedName>
    <definedName name="_Б43000" localSheetId="2">#REF!</definedName>
    <definedName name="_Б43000" localSheetId="4">#REF!</definedName>
    <definedName name="_Б43000" localSheetId="9">#REF!</definedName>
    <definedName name="_Б43000">#REF!</definedName>
    <definedName name="_Б44000" localSheetId="0">#REF!</definedName>
    <definedName name="_Б44000" localSheetId="1">#REF!</definedName>
    <definedName name="_Б44000" localSheetId="2">#REF!</definedName>
    <definedName name="_Б44000" localSheetId="4">#REF!</definedName>
    <definedName name="_Б44000" localSheetId="9">#REF!</definedName>
    <definedName name="_Б44000">#REF!</definedName>
    <definedName name="_Б45000" localSheetId="0">#REF!</definedName>
    <definedName name="_Б45000" localSheetId="1">#REF!</definedName>
    <definedName name="_Б45000" localSheetId="2">#REF!</definedName>
    <definedName name="_Б45000" localSheetId="4">#REF!</definedName>
    <definedName name="_Б45000" localSheetId="9">#REF!</definedName>
    <definedName name="_Б45000">#REF!</definedName>
    <definedName name="_Б46000" localSheetId="0">#REF!</definedName>
    <definedName name="_Б46000" localSheetId="1">#REF!</definedName>
    <definedName name="_Б46000" localSheetId="2">#REF!</definedName>
    <definedName name="_Б46000" localSheetId="4">#REF!</definedName>
    <definedName name="_Б46000" localSheetId="9">#REF!</definedName>
    <definedName name="_Б46000">#REF!</definedName>
    <definedName name="_ІБ900501" localSheetId="0">#REF!</definedName>
    <definedName name="_ІБ900501" localSheetId="1">#REF!</definedName>
    <definedName name="_ІБ900501" localSheetId="2">#REF!</definedName>
    <definedName name="_ІБ900501" localSheetId="4">#REF!</definedName>
    <definedName name="_ІБ900501" localSheetId="9">#REF!</definedName>
    <definedName name="_ІБ900501">#REF!</definedName>
    <definedName name="_ІБ900502" localSheetId="0">#REF!</definedName>
    <definedName name="_ІБ900502" localSheetId="1">#REF!</definedName>
    <definedName name="_ІБ900502" localSheetId="2">#REF!</definedName>
    <definedName name="_ІБ900502" localSheetId="4">#REF!</definedName>
    <definedName name="_ІБ900502" localSheetId="9">#REF!</definedName>
    <definedName name="_ІБ900502">#REF!</definedName>
    <definedName name="_xlnm._FilterDatabase" hidden="1">#N/A</definedName>
    <definedName name="aa" localSheetId="0">#REF!</definedName>
    <definedName name="aa" localSheetId="1">#REF!</definedName>
    <definedName name="aa" localSheetId="2">#REF!</definedName>
    <definedName name="aa" localSheetId="4">#REF!</definedName>
    <definedName name="aa" localSheetId="8">#REF!</definedName>
    <definedName name="aa" localSheetId="9">#REF!</definedName>
    <definedName name="aa">#REF!</definedName>
    <definedName name="add" localSheetId="0">#REF!</definedName>
    <definedName name="add" localSheetId="2">#REF!</definedName>
    <definedName name="add" localSheetId="4">#REF!</definedName>
    <definedName name="add" localSheetId="5">#REF!</definedName>
    <definedName name="add" localSheetId="9">#REF!</definedName>
    <definedName name="add">#REF!</definedName>
    <definedName name="asdf" localSheetId="0">#REF!</definedName>
    <definedName name="asdf" localSheetId="1">#REF!</definedName>
    <definedName name="asdf" localSheetId="2">#REF!</definedName>
    <definedName name="asdf" localSheetId="4">#REF!</definedName>
    <definedName name="asdf" localSheetId="9">#REF!</definedName>
    <definedName name="asdf">#REF!</definedName>
    <definedName name="AVT" localSheetId="0">#REF!</definedName>
    <definedName name="AVT" localSheetId="2">#REF!</definedName>
    <definedName name="AVT" localSheetId="4">#REF!</definedName>
    <definedName name="AVT" localSheetId="5">#REF!</definedName>
    <definedName name="AVT" localSheetId="9">#REF!</definedName>
    <definedName name="AVT">#REF!</definedName>
    <definedName name="bb" localSheetId="0">#REF!</definedName>
    <definedName name="bb" localSheetId="1">#REF!</definedName>
    <definedName name="bb" localSheetId="2">#REF!</definedName>
    <definedName name="bb" localSheetId="4">#REF!</definedName>
    <definedName name="bb" localSheetId="9">#REF!</definedName>
    <definedName name="bb">#REF!</definedName>
    <definedName name="bbb" localSheetId="0">#REF!</definedName>
    <definedName name="bbb" localSheetId="1">#REF!</definedName>
    <definedName name="bbb" localSheetId="2">#REF!</definedName>
    <definedName name="bbb" localSheetId="4">#REF!</definedName>
    <definedName name="bbb" localSheetId="9">#REF!</definedName>
    <definedName name="bbb">#REF!</definedName>
    <definedName name="BEC" localSheetId="0">#REF!</definedName>
    <definedName name="BEC" localSheetId="2">#REF!</definedName>
    <definedName name="BEC" localSheetId="4">#REF!</definedName>
    <definedName name="BEC" localSheetId="5">#REF!</definedName>
    <definedName name="BEC" localSheetId="9">#REF!</definedName>
    <definedName name="BEC">#REF!</definedName>
    <definedName name="CREXPORT">#REF!</definedName>
    <definedName name="DKS" localSheetId="0">#REF!</definedName>
    <definedName name="DKS" localSheetId="2">#REF!</definedName>
    <definedName name="DKS" localSheetId="4">#REF!</definedName>
    <definedName name="DKS" localSheetId="5">#REF!</definedName>
    <definedName name="DKS" localSheetId="9">#REF!</definedName>
    <definedName name="DKS">#REF!</definedName>
    <definedName name="dod" localSheetId="0">#REF!</definedName>
    <definedName name="dod" localSheetId="2">#REF!</definedName>
    <definedName name="dod" localSheetId="4">#REF!</definedName>
    <definedName name="dod" localSheetId="5">#REF!</definedName>
    <definedName name="dod" localSheetId="9">#REF!</definedName>
    <definedName name="dod">#REF!</definedName>
    <definedName name="dod_4" localSheetId="0">#REF!</definedName>
    <definedName name="dod_4" localSheetId="2">#REF!</definedName>
    <definedName name="dod_4" localSheetId="4">#REF!</definedName>
    <definedName name="dod_4" localSheetId="5">#REF!</definedName>
    <definedName name="dod_4" localSheetId="9">#REF!</definedName>
    <definedName name="dod_4">#REF!</definedName>
    <definedName name="dodat1">[2]Пер!$N$33</definedName>
    <definedName name="dodik" localSheetId="0">#REF!</definedName>
    <definedName name="dodik" localSheetId="1">#REF!</definedName>
    <definedName name="dodik" localSheetId="2">#REF!</definedName>
    <definedName name="dodik" localSheetId="4">#REF!</definedName>
    <definedName name="dodik" localSheetId="5">#REF!</definedName>
    <definedName name="dodik" localSheetId="8">#REF!</definedName>
    <definedName name="dodik" localSheetId="9">#REF!</definedName>
    <definedName name="dodik">#REF!</definedName>
    <definedName name="DON1KC" localSheetId="0">#REF!</definedName>
    <definedName name="DON1KC" localSheetId="2">#REF!</definedName>
    <definedName name="DON1KC" localSheetId="4">#REF!</definedName>
    <definedName name="DON1KC" localSheetId="5">#REF!</definedName>
    <definedName name="DON1KC" localSheetId="9">#REF!</definedName>
    <definedName name="DON1KC">#REF!</definedName>
    <definedName name="Dt" localSheetId="0">#REF!</definedName>
    <definedName name="Dt" localSheetId="2">#REF!</definedName>
    <definedName name="Dt" localSheetId="4">#REF!</definedName>
    <definedName name="Dt" localSheetId="5">#REF!</definedName>
    <definedName name="Dt" localSheetId="9">#REF!</definedName>
    <definedName name="Dt">#REF!</definedName>
    <definedName name="fg" localSheetId="0">#REF!</definedName>
    <definedName name="fg" localSheetId="2">#REF!</definedName>
    <definedName name="fg" localSheetId="4">#REF!</definedName>
    <definedName name="fg" localSheetId="5">#REF!</definedName>
    <definedName name="fg" localSheetId="9">#REF!</definedName>
    <definedName name="fg">#REF!</definedName>
    <definedName name="HAVSTJAG" localSheetId="0">#REF!</definedName>
    <definedName name="HAVSTJAG" localSheetId="2">#REF!</definedName>
    <definedName name="HAVSTJAG" localSheetId="4">#REF!</definedName>
    <definedName name="HAVSTJAG" localSheetId="5">#REF!</definedName>
    <definedName name="HAVSTJAG" localSheetId="9">#REF!</definedName>
    <definedName name="HAVSTJAG">#REF!</definedName>
    <definedName name="hg" localSheetId="0">#REF!</definedName>
    <definedName name="hg" localSheetId="2">#REF!</definedName>
    <definedName name="hg" localSheetId="4">#REF!</definedName>
    <definedName name="hg" localSheetId="5">#REF!</definedName>
    <definedName name="hg" localSheetId="9">#REF!</definedName>
    <definedName name="hg">#REF!</definedName>
    <definedName name="hhhh" localSheetId="0">#REF!</definedName>
    <definedName name="hhhh" localSheetId="2">#REF!</definedName>
    <definedName name="hhhh" localSheetId="4">#REF!</definedName>
    <definedName name="hhhh" localSheetId="5">#REF!</definedName>
    <definedName name="hhhh" localSheetId="9">#REF!</definedName>
    <definedName name="hhhh">#REF!</definedName>
    <definedName name="HKC" localSheetId="0">#REF!</definedName>
    <definedName name="HKC" localSheetId="2">#REF!</definedName>
    <definedName name="HKC" localSheetId="4">#REF!</definedName>
    <definedName name="HKC" localSheetId="5">#REF!</definedName>
    <definedName name="HKC" localSheetId="9">#REF!</definedName>
    <definedName name="HKC">#REF!</definedName>
    <definedName name="HSKC" localSheetId="0">#REF!</definedName>
    <definedName name="HSKC" localSheetId="2">#REF!</definedName>
    <definedName name="HSKC" localSheetId="4">#REF!</definedName>
    <definedName name="HSKC" localSheetId="5">#REF!</definedName>
    <definedName name="HSKC" localSheetId="9">#REF!</definedName>
    <definedName name="HSKC">#REF!</definedName>
    <definedName name="jhjhjhj" localSheetId="0">#REF!</definedName>
    <definedName name="jhjhjhj" localSheetId="2">#REF!</definedName>
    <definedName name="jhjhjhj" localSheetId="4">#REF!</definedName>
    <definedName name="jhjhjhj" localSheetId="5">#REF!</definedName>
    <definedName name="jhjhjhj" localSheetId="9">#REF!</definedName>
    <definedName name="jhjhjhj">#REF!</definedName>
    <definedName name="kj" localSheetId="0">#REF!</definedName>
    <definedName name="kj" localSheetId="2">#REF!</definedName>
    <definedName name="kj" localSheetId="4">#REF!</definedName>
    <definedName name="kj" localSheetId="5">#REF!</definedName>
    <definedName name="kj" localSheetId="9">#REF!</definedName>
    <definedName name="kj">#REF!</definedName>
    <definedName name="M">[2]Пер!$N$34</definedName>
    <definedName name="Mes" localSheetId="0">#REF!</definedName>
    <definedName name="Mes" localSheetId="1">#REF!</definedName>
    <definedName name="Mes" localSheetId="2">#REF!</definedName>
    <definedName name="Mes" localSheetId="4">#REF!</definedName>
    <definedName name="Mes" localSheetId="5">#REF!</definedName>
    <definedName name="Mes" localSheetId="8">#REF!</definedName>
    <definedName name="Mes" localSheetId="9">#REF!</definedName>
    <definedName name="Mes">#REF!</definedName>
    <definedName name="Mes_Txt" localSheetId="0">#REF!</definedName>
    <definedName name="Mes_Txt" localSheetId="2">#REF!</definedName>
    <definedName name="Mes_Txt" localSheetId="4">#REF!</definedName>
    <definedName name="Mes_Txt" localSheetId="5">#REF!</definedName>
    <definedName name="Mes_Txt" localSheetId="9">#REF!</definedName>
    <definedName name="Mes_Txt">#REF!</definedName>
    <definedName name="Mes_Txt2" localSheetId="0">#REF!</definedName>
    <definedName name="Mes_Txt2" localSheetId="2">#REF!</definedName>
    <definedName name="Mes_Txt2" localSheetId="4">#REF!</definedName>
    <definedName name="Mes_Txt2" localSheetId="5">#REF!</definedName>
    <definedName name="Mes_Txt2" localSheetId="9">#REF!</definedName>
    <definedName name="Mes_Txt2">#REF!</definedName>
    <definedName name="MTS">[5]Пер!$N$33</definedName>
    <definedName name="MTS_Txt" localSheetId="0">#REF!</definedName>
    <definedName name="MTS_Txt" localSheetId="1">#REF!</definedName>
    <definedName name="MTS_Txt" localSheetId="2">#REF!</definedName>
    <definedName name="MTS_Txt" localSheetId="4">#REF!</definedName>
    <definedName name="MTS_Txt" localSheetId="5">#REF!</definedName>
    <definedName name="MTS_Txt" localSheetId="8">#REF!</definedName>
    <definedName name="MTS_Txt" localSheetId="9">#REF!</definedName>
    <definedName name="MTS_Txt">#REF!</definedName>
    <definedName name="n" localSheetId="6" hidden="1">{#N/A,#N/A,FALSE,"Лист4"}</definedName>
    <definedName name="n" localSheetId="7" hidden="1">{#N/A,#N/A,FALSE,"Лист4"}</definedName>
    <definedName name="N">[2]Пер!$N$33</definedName>
    <definedName name="NAVDON" localSheetId="0">#REF!</definedName>
    <definedName name="NAVDON" localSheetId="1">#REF!</definedName>
    <definedName name="NAVDON" localSheetId="2">#REF!</definedName>
    <definedName name="NAVDON" localSheetId="4">#REF!</definedName>
    <definedName name="NAVDON" localSheetId="5">#REF!</definedName>
    <definedName name="NAVDON" localSheetId="8">#REF!</definedName>
    <definedName name="NAVDON" localSheetId="9">#REF!</definedName>
    <definedName name="NAVDON">#REF!</definedName>
    <definedName name="NDO" localSheetId="0">#REF!</definedName>
    <definedName name="NDO" localSheetId="2">#REF!</definedName>
    <definedName name="NDO" localSheetId="4">#REF!</definedName>
    <definedName name="NDO" localSheetId="5">#REF!</definedName>
    <definedName name="NDO" localSheetId="9">#REF!</definedName>
    <definedName name="NDO">#REF!</definedName>
    <definedName name="NK" localSheetId="0">#REF!</definedName>
    <definedName name="NK" localSheetId="2">#REF!</definedName>
    <definedName name="NK" localSheetId="4">#REF!</definedName>
    <definedName name="NK" localSheetId="5">#REF!</definedName>
    <definedName name="NK" localSheetId="9">#REF!</definedName>
    <definedName name="NK">#REF!</definedName>
    <definedName name="NKS" localSheetId="0">#REF!</definedName>
    <definedName name="NKS" localSheetId="2">#REF!</definedName>
    <definedName name="NKS" localSheetId="4">#REF!</definedName>
    <definedName name="NKS" localSheetId="5">#REF!</definedName>
    <definedName name="NKS" localSheetId="9">#REF!</definedName>
    <definedName name="NKS">#REF!</definedName>
    <definedName name="NST" localSheetId="0">#REF!</definedName>
    <definedName name="NST" localSheetId="2">#REF!</definedName>
    <definedName name="NST" localSheetId="4">#REF!</definedName>
    <definedName name="NST" localSheetId="5">#REF!</definedName>
    <definedName name="NST" localSheetId="9">#REF!</definedName>
    <definedName name="NST">#REF!</definedName>
    <definedName name="NSTS" localSheetId="0">#REF!</definedName>
    <definedName name="NSTS" localSheetId="2">#REF!</definedName>
    <definedName name="NSTS" localSheetId="4">#REF!</definedName>
    <definedName name="NSTS" localSheetId="5">#REF!</definedName>
    <definedName name="NSTS" localSheetId="9">#REF!</definedName>
    <definedName name="NSTS">#REF!</definedName>
    <definedName name="Obl_Reg">[6]reg!$B$1:$N$541</definedName>
    <definedName name="oblastja" localSheetId="0">#REF!</definedName>
    <definedName name="oblastja" localSheetId="1">#REF!</definedName>
    <definedName name="oblastja" localSheetId="2">#REF!</definedName>
    <definedName name="oblastja" localSheetId="4">#REF!</definedName>
    <definedName name="oblastja" localSheetId="5">#REF!</definedName>
    <definedName name="oblastja" localSheetId="8">#REF!</definedName>
    <definedName name="oblastja" localSheetId="9">#REF!</definedName>
    <definedName name="oblastja">#REF!</definedName>
    <definedName name="plat123_Запрос" localSheetId="0">#REF!</definedName>
    <definedName name="plat123_Запрос" localSheetId="2">#REF!</definedName>
    <definedName name="plat123_Запрос" localSheetId="4">#REF!</definedName>
    <definedName name="plat123_Запрос" localSheetId="5">#REF!</definedName>
    <definedName name="plat123_Запрос" localSheetId="9">#REF!</definedName>
    <definedName name="plat123_Запрос">#REF!</definedName>
    <definedName name="platniki" localSheetId="0">#REF!</definedName>
    <definedName name="platniki" localSheetId="2">#REF!</definedName>
    <definedName name="platniki" localSheetId="4">#REF!</definedName>
    <definedName name="platniki" localSheetId="5">#REF!</definedName>
    <definedName name="platniki" localSheetId="9">#REF!</definedName>
    <definedName name="platniki">#REF!</definedName>
    <definedName name="qqqq" localSheetId="0">#REF!</definedName>
    <definedName name="qqqq" localSheetId="2">#REF!</definedName>
    <definedName name="qqqq" localSheetId="4">#REF!</definedName>
    <definedName name="qqqq" localSheetId="5">#REF!</definedName>
    <definedName name="qqqq" localSheetId="9">#REF!</definedName>
    <definedName name="qqqq">#REF!</definedName>
    <definedName name="RR_Txt" localSheetId="0">#REF!</definedName>
    <definedName name="RR_Txt" localSheetId="2">#REF!</definedName>
    <definedName name="RR_Txt" localSheetId="4">#REF!</definedName>
    <definedName name="RR_Txt" localSheetId="5">#REF!</definedName>
    <definedName name="RR_Txt" localSheetId="9">#REF!</definedName>
    <definedName name="RR_Txt">#REF!</definedName>
    <definedName name="user">[2]Пер!$N$34</definedName>
    <definedName name="user1">[2]Пер!$N$33</definedName>
    <definedName name="wrn.Інструкція." localSheetId="4" hidden="1">{#N/A,#N/A,FALSE,"Лист4"}</definedName>
    <definedName name="wrn.Інструкція." localSheetId="5" hidden="1">{#N/A,#N/A,FALSE,"Лист4"}</definedName>
    <definedName name="wrn.Інструкція." localSheetId="6" hidden="1">{#N/A,#N/A,FALSE,"Лист4"}</definedName>
    <definedName name="wrn.Інструкція." localSheetId="7" hidden="1">{#N/A,#N/A,FALSE,"Лист4"}</definedName>
    <definedName name="wrn.Інструкція." localSheetId="9" hidden="1">{#N/A,#N/A,FALSE,"Лист4"}</definedName>
    <definedName name="wrn.Інструкція." hidden="1">{#N/A,#N/A,FALSE,"Лист4"}</definedName>
    <definedName name="zloch" localSheetId="0">#REF!</definedName>
    <definedName name="zloch" localSheetId="1">#REF!</definedName>
    <definedName name="zloch" localSheetId="2">#REF!</definedName>
    <definedName name="zloch" localSheetId="4">#REF!</definedName>
    <definedName name="zloch" localSheetId="5">#REF!</definedName>
    <definedName name="zloch" localSheetId="8">#REF!</definedName>
    <definedName name="zloch" localSheetId="9">#REF!</definedName>
    <definedName name="zloch">#REF!</definedName>
    <definedName name="ZmUpl" localSheetId="0">#REF!</definedName>
    <definedName name="ZmUpl" localSheetId="2">#REF!</definedName>
    <definedName name="ZmUpl" localSheetId="4">#REF!</definedName>
    <definedName name="ZmUpl" localSheetId="5">#REF!</definedName>
    <definedName name="ZmUpl" localSheetId="9">#REF!</definedName>
    <definedName name="ZmUpl">#REF!</definedName>
    <definedName name="аа" localSheetId="0">#REF!</definedName>
    <definedName name="аа" localSheetId="1">#REF!</definedName>
    <definedName name="аа" localSheetId="2">#REF!</definedName>
    <definedName name="аа" localSheetId="4">#REF!</definedName>
    <definedName name="аа" localSheetId="5">#REF!</definedName>
    <definedName name="аа" localSheetId="6" hidden="1">{#N/A,#N/A,FALSE,"Лист4"}</definedName>
    <definedName name="аа" localSheetId="7" hidden="1">{#N/A,#N/A,FALSE,"Лист4"}</definedName>
    <definedName name="аа" localSheetId="9">#REF!</definedName>
    <definedName name="аа">#REF!</definedName>
    <definedName name="аааа" localSheetId="4" hidden="1">{#N/A,#N/A,FALSE,"Лист4"}</definedName>
    <definedName name="аааа" localSheetId="5" hidden="1">{#N/A,#N/A,FALSE,"Лист4"}</definedName>
    <definedName name="аааа" localSheetId="6" hidden="1">{#N/A,#N/A,FALSE,"Лист4"}</definedName>
    <definedName name="аааа" localSheetId="7" hidden="1">{#N/A,#N/A,FALSE,"Лист4"}</definedName>
    <definedName name="аааа" localSheetId="9" hidden="1">{#N/A,#N/A,FALSE,"Лист4"}</definedName>
    <definedName name="аааа" hidden="1">{#N/A,#N/A,FALSE,"Лист4"}</definedName>
    <definedName name="ааааа" localSheetId="4" hidden="1">{#N/A,#N/A,FALSE,"Лист4"}</definedName>
    <definedName name="ааааа" localSheetId="5" hidden="1">{#N/A,#N/A,FALSE,"Лист4"}</definedName>
    <definedName name="ааааа" localSheetId="6" hidden="1">{#N/A,#N/A,FALSE,"Лист4"}</definedName>
    <definedName name="ааааа" localSheetId="7" hidden="1">{#N/A,#N/A,FALSE,"Лист4"}</definedName>
    <definedName name="ааааа" localSheetId="9" hidden="1">{#N/A,#N/A,FALSE,"Лист4"}</definedName>
    <definedName name="ааааа" hidden="1">{#N/A,#N/A,FALSE,"Лист4"}</definedName>
    <definedName name="аааг" localSheetId="4" hidden="1">{#N/A,#N/A,FALSE,"Лист4"}</definedName>
    <definedName name="аааг" localSheetId="5" hidden="1">{#N/A,#N/A,FALSE,"Лист4"}</definedName>
    <definedName name="аааг" localSheetId="6" hidden="1">{#N/A,#N/A,FALSE,"Лист4"}</definedName>
    <definedName name="аааг" localSheetId="7" hidden="1">{#N/A,#N/A,FALSE,"Лист4"}</definedName>
    <definedName name="аааг" localSheetId="9" hidden="1">{#N/A,#N/A,FALSE,"Лист4"}</definedName>
    <definedName name="аааг" hidden="1">{#N/A,#N/A,FALSE,"Лист4"}</definedName>
    <definedName name="ааао" localSheetId="4" hidden="1">{#N/A,#N/A,FALSE,"Лист4"}</definedName>
    <definedName name="ааао" localSheetId="5" hidden="1">{#N/A,#N/A,FALSE,"Лист4"}</definedName>
    <definedName name="ааао" localSheetId="6" hidden="1">{#N/A,#N/A,FALSE,"Лист4"}</definedName>
    <definedName name="ааао" localSheetId="7" hidden="1">{#N/A,#N/A,FALSE,"Лист4"}</definedName>
    <definedName name="ааао" localSheetId="9" hidden="1">{#N/A,#N/A,FALSE,"Лист4"}</definedName>
    <definedName name="ааао" hidden="1">{#N/A,#N/A,FALSE,"Лист4"}</definedName>
    <definedName name="аааоркк" localSheetId="4" hidden="1">{#N/A,#N/A,FALSE,"Лист4"}</definedName>
    <definedName name="аааоркк" localSheetId="5" hidden="1">{#N/A,#N/A,FALSE,"Лист4"}</definedName>
    <definedName name="аааоркк" localSheetId="6" hidden="1">{#N/A,#N/A,FALSE,"Лист4"}</definedName>
    <definedName name="аааоркк" localSheetId="7" hidden="1">{#N/A,#N/A,FALSE,"Лист4"}</definedName>
    <definedName name="аааоркк" localSheetId="9" hidden="1">{#N/A,#N/A,FALSE,"Лист4"}</definedName>
    <definedName name="аааоркк" hidden="1">{#N/A,#N/A,FALSE,"Лист4"}</definedName>
    <definedName name="аарр" localSheetId="4" hidden="1">{#N/A,#N/A,FALSE,"Лист4"}</definedName>
    <definedName name="аарр" localSheetId="5" hidden="1">{#N/A,#N/A,FALSE,"Лист4"}</definedName>
    <definedName name="аарр" localSheetId="6" hidden="1">{#N/A,#N/A,FALSE,"Лист4"}</definedName>
    <definedName name="аарр" localSheetId="7" hidden="1">{#N/A,#N/A,FALSE,"Лист4"}</definedName>
    <definedName name="аарр" localSheetId="9" hidden="1">{#N/A,#N/A,FALSE,"Лист4"}</definedName>
    <definedName name="аарр" hidden="1">{#N/A,#N/A,FALSE,"Лист4"}</definedName>
    <definedName name="амп" localSheetId="4" hidden="1">{#N/A,#N/A,FALSE,"Лист4"}</definedName>
    <definedName name="амп" localSheetId="5" hidden="1">{#N/A,#N/A,FALSE,"Лист4"}</definedName>
    <definedName name="амп" localSheetId="6" hidden="1">{#N/A,#N/A,FALSE,"Лист4"}</definedName>
    <definedName name="амп" localSheetId="7" hidden="1">{#N/A,#N/A,FALSE,"Лист4"}</definedName>
    <definedName name="амп" localSheetId="9" hidden="1">{#N/A,#N/A,FALSE,"Лист4"}</definedName>
    <definedName name="амп" hidden="1">{#N/A,#N/A,FALSE,"Лист4"}</definedName>
    <definedName name="ап" localSheetId="4" hidden="1">{#N/A,#N/A,FALSE,"Лист4"}</definedName>
    <definedName name="ап" localSheetId="5" hidden="1">{#N/A,#N/A,FALSE,"Лист4"}</definedName>
    <definedName name="ап" localSheetId="6" hidden="1">{#N/A,#N/A,FALSE,"Лист4"}</definedName>
    <definedName name="ап" localSheetId="7" hidden="1">{#N/A,#N/A,FALSE,"Лист4"}</definedName>
    <definedName name="ап" localSheetId="9" hidden="1">{#N/A,#N/A,FALSE,"Лист4"}</definedName>
    <definedName name="ап" hidden="1">{#N/A,#N/A,FALSE,"Лист4"}</definedName>
    <definedName name="апро" localSheetId="4" hidden="1">{#N/A,#N/A,FALSE,"Лист4"}</definedName>
    <definedName name="апро" localSheetId="5" hidden="1">{#N/A,#N/A,FALSE,"Лист4"}</definedName>
    <definedName name="апро" localSheetId="6" hidden="1">{#N/A,#N/A,FALSE,"Лист4"}</definedName>
    <definedName name="апро" localSheetId="7" hidden="1">{#N/A,#N/A,FALSE,"Лист4"}</definedName>
    <definedName name="апро" localSheetId="9" hidden="1">{#N/A,#N/A,FALSE,"Лист4"}</definedName>
    <definedName name="апро" hidden="1">{#N/A,#N/A,FALSE,"Лист4"}</definedName>
    <definedName name="аунуну" localSheetId="4" hidden="1">{#N/A,#N/A,FALSE,"Лист4"}</definedName>
    <definedName name="аунуну" localSheetId="5" hidden="1">{#N/A,#N/A,FALSE,"Лист4"}</definedName>
    <definedName name="аунуну" localSheetId="6" hidden="1">{#N/A,#N/A,FALSE,"Лист4"}</definedName>
    <definedName name="аунуну" localSheetId="7" hidden="1">{#N/A,#N/A,FALSE,"Лист4"}</definedName>
    <definedName name="аунуну" localSheetId="9" hidden="1">{#N/A,#N/A,FALSE,"Лист4"}</definedName>
    <definedName name="аунуну" hidden="1">{#N/A,#N/A,FALSE,"Лист4"}</definedName>
    <definedName name="б2000" localSheetId="0">#REF!</definedName>
    <definedName name="б2000" localSheetId="1">#REF!</definedName>
    <definedName name="б2000" localSheetId="2">#REF!</definedName>
    <definedName name="б2000" localSheetId="4">#REF!</definedName>
    <definedName name="б2000" localSheetId="8">#REF!</definedName>
    <definedName name="б2000" localSheetId="9">#REF!</definedName>
    <definedName name="б2000">#REF!</definedName>
    <definedName name="б22110" localSheetId="0">#REF!</definedName>
    <definedName name="б22110" localSheetId="1">#REF!</definedName>
    <definedName name="б22110" localSheetId="2">#REF!</definedName>
    <definedName name="б22110" localSheetId="4">#REF!</definedName>
    <definedName name="б22110" localSheetId="9">#REF!</definedName>
    <definedName name="б22110">#REF!</definedName>
    <definedName name="б24" localSheetId="0">#REF!</definedName>
    <definedName name="б24" localSheetId="1">#REF!</definedName>
    <definedName name="б24" localSheetId="2">#REF!</definedName>
    <definedName name="б24" localSheetId="4">#REF!</definedName>
    <definedName name="б24" localSheetId="9">#REF!</definedName>
    <definedName name="б24">#REF!</definedName>
    <definedName name="б25" localSheetId="0">#REF!</definedName>
    <definedName name="б25" localSheetId="1">#REF!</definedName>
    <definedName name="б25" localSheetId="2">#REF!</definedName>
    <definedName name="б25" localSheetId="4">#REF!</definedName>
    <definedName name="б25" localSheetId="9">#REF!</definedName>
    <definedName name="б25">#REF!</definedName>
    <definedName name="_xlnm.Database" localSheetId="0">#REF!</definedName>
    <definedName name="_xlnm.Database" localSheetId="2">#REF!</definedName>
    <definedName name="_xlnm.Database" localSheetId="4">#REF!</definedName>
    <definedName name="_xlnm.Database" localSheetId="5">#REF!</definedName>
    <definedName name="_xlnm.Database" localSheetId="9">#REF!</definedName>
    <definedName name="_xlnm.Database">#REF!</definedName>
    <definedName name="Банк">'[7]Начни с меня'!$J$9</definedName>
    <definedName name="Банк_день">'[7]Начни с меня'!$F$9</definedName>
    <definedName name="Банк_день_березень">'[7]Начни с меня'!$F$12</definedName>
    <definedName name="Банк_день_вересень">'[7]Начни с меня'!$F$18</definedName>
    <definedName name="Банк_день_грудень">'[7]Начни с меня'!$F$21</definedName>
    <definedName name="Банк_день_жовтень">'[7]Начни с меня'!$F$19</definedName>
    <definedName name="Банк_день_квітень">'[7]Начни с меня'!$F$13</definedName>
    <definedName name="Банк_день_липень">'[7]Начни с меня'!$F$16</definedName>
    <definedName name="Банк_день_листопад">'[7]Начни с меня'!$F$20</definedName>
    <definedName name="Банк_день_лютий">'[7]Начни с меня'!$F$11</definedName>
    <definedName name="Банк_день_серпень">'[7]Начни с меня'!$F$17</definedName>
    <definedName name="Банк_день_січень">'[7]Начни с меня'!$F$10</definedName>
    <definedName name="Банк_день_травень">'[7]Начни с меня'!$F$14</definedName>
    <definedName name="Банк_день_червень">'[7]Начни с меня'!$F$15</definedName>
    <definedName name="Банк_рік">'[7]Начни с меня'!$D$9</definedName>
    <definedName name="банку">'[8]Начни с меня'!$F$16</definedName>
    <definedName name="бб" localSheetId="4" hidden="1">{#N/A,#N/A,FALSE,"Лист4"}</definedName>
    <definedName name="бб" localSheetId="5" hidden="1">{#N/A,#N/A,FALSE,"Лист4"}</definedName>
    <definedName name="бб" localSheetId="6" hidden="1">{#N/A,#N/A,FALSE,"Лист4"}</definedName>
    <definedName name="бб" localSheetId="7" hidden="1">{#N/A,#N/A,FALSE,"Лист4"}</definedName>
    <definedName name="бб" localSheetId="9" hidden="1">{#N/A,#N/A,FALSE,"Лист4"}</definedName>
    <definedName name="бб" hidden="1">{#N/A,#N/A,FALSE,"Лист4"}</definedName>
    <definedName name="БББ" localSheetId="0">#REF!</definedName>
    <definedName name="БББ" localSheetId="1">#REF!</definedName>
    <definedName name="БББ" localSheetId="2">#REF!</definedName>
    <definedName name="БББ" localSheetId="4">#REF!</definedName>
    <definedName name="БББ" localSheetId="5">#REF!</definedName>
    <definedName name="БББ" localSheetId="8">#REF!</definedName>
    <definedName name="БББ" localSheetId="9">#REF!</definedName>
    <definedName name="БББ">#REF!</definedName>
    <definedName name="В" localSheetId="0">#REF!</definedName>
    <definedName name="В" localSheetId="2">#REF!</definedName>
    <definedName name="В" localSheetId="4">#REF!</definedName>
    <definedName name="В" localSheetId="5">#REF!</definedName>
    <definedName name="В" localSheetId="9">#REF!</definedName>
    <definedName name="В">#REF!</definedName>
    <definedName name="вап" localSheetId="4" hidden="1">{#N/A,#N/A,FALSE,"Лист4"}</definedName>
    <definedName name="вап" localSheetId="5" hidden="1">{#N/A,#N/A,FALSE,"Лист4"}</definedName>
    <definedName name="вап" localSheetId="6" hidden="1">{#N/A,#N/A,FALSE,"Лист4"}</definedName>
    <definedName name="вап" localSheetId="7" hidden="1">{#N/A,#N/A,FALSE,"Лист4"}</definedName>
    <definedName name="вап" localSheetId="9" hidden="1">{#N/A,#N/A,FALSE,"Лист4"}</definedName>
    <definedName name="вап" hidden="1">{#N/A,#N/A,FALSE,"Лист4"}</definedName>
    <definedName name="вапа" localSheetId="4" hidden="1">{#N/A,#N/A,FALSE,"Лист4"}</definedName>
    <definedName name="вапа" localSheetId="5" hidden="1">{#N/A,#N/A,FALSE,"Лист4"}</definedName>
    <definedName name="вапа" localSheetId="6" hidden="1">{#N/A,#N/A,FALSE,"Лист4"}</definedName>
    <definedName name="вапа" localSheetId="7" hidden="1">{#N/A,#N/A,FALSE,"Лист4"}</definedName>
    <definedName name="вапа" localSheetId="9" hidden="1">{#N/A,#N/A,FALSE,"Лист4"}</definedName>
    <definedName name="вапа" hidden="1">{#N/A,#N/A,FALSE,"Лист4"}</definedName>
    <definedName name="вапро" localSheetId="4" hidden="1">{#N/A,#N/A,FALSE,"Лист4"}</definedName>
    <definedName name="вапро" localSheetId="5" hidden="1">{#N/A,#N/A,FALSE,"Лист4"}</definedName>
    <definedName name="вапро" localSheetId="6" hidden="1">{#N/A,#N/A,FALSE,"Лист4"}</definedName>
    <definedName name="вапро" localSheetId="7" hidden="1">{#N/A,#N/A,FALSE,"Лист4"}</definedName>
    <definedName name="вапро" localSheetId="9" hidden="1">{#N/A,#N/A,FALSE,"Лист4"}</definedName>
    <definedName name="вапро" hidden="1">{#N/A,#N/A,FALSE,"Лист4"}</definedName>
    <definedName name="вау" localSheetId="4" hidden="1">{#N/A,#N/A,FALSE,"Лист4"}</definedName>
    <definedName name="вау" localSheetId="5" hidden="1">{#N/A,#N/A,FALSE,"Лист4"}</definedName>
    <definedName name="вау" localSheetId="6" hidden="1">{#N/A,#N/A,FALSE,"Лист4"}</definedName>
    <definedName name="вау" localSheetId="7" hidden="1">{#N/A,#N/A,FALSE,"Лист4"}</definedName>
    <definedName name="вау" localSheetId="9" hidden="1">{#N/A,#N/A,FALSE,"Лист4"}</definedName>
    <definedName name="вау" hidden="1">{#N/A,#N/A,FALSE,"Лист4"}</definedName>
    <definedName name="вв" localSheetId="6" hidden="1">{#N/A,#N/A,FALSE,"Лист4"}</definedName>
    <definedName name="вв" localSheetId="7" hidden="1">{#N/A,#N/A,FALSE,"Лист4"}</definedName>
    <definedName name="вв">'[9]основная(1)'!$B$4:$F$6</definedName>
    <definedName name="вмр" localSheetId="4" hidden="1">{#N/A,#N/A,FALSE,"Лист4"}</definedName>
    <definedName name="вмр" localSheetId="5" hidden="1">{#N/A,#N/A,FALSE,"Лист4"}</definedName>
    <definedName name="вмр" localSheetId="6" hidden="1">{#N/A,#N/A,FALSE,"Лист4"}</definedName>
    <definedName name="вмр" localSheetId="7" hidden="1">{#N/A,#N/A,FALSE,"Лист4"}</definedName>
    <definedName name="вмр" localSheetId="9" hidden="1">{#N/A,#N/A,FALSE,"Лист4"}</definedName>
    <definedName name="вмр" hidden="1">{#N/A,#N/A,FALSE,"Лист4"}</definedName>
    <definedName name="вруу" localSheetId="4" hidden="1">{#N/A,#N/A,FALSE,"Лист4"}</definedName>
    <definedName name="вруу" localSheetId="5" hidden="1">{#N/A,#N/A,FALSE,"Лист4"}</definedName>
    <definedName name="вруу" localSheetId="6" hidden="1">{#N/A,#N/A,FALSE,"Лист4"}</definedName>
    <definedName name="вруу" localSheetId="7" hidden="1">{#N/A,#N/A,FALSE,"Лист4"}</definedName>
    <definedName name="вруу" localSheetId="9" hidden="1">{#N/A,#N/A,FALSE,"Лист4"}</definedName>
    <definedName name="вруу" hidden="1">{#N/A,#N/A,FALSE,"Лист4"}</definedName>
    <definedName name="врууунуууу" localSheetId="4" hidden="1">{#N/A,#N/A,FALSE,"Лист4"}</definedName>
    <definedName name="врууунуууу" localSheetId="5" hidden="1">{#N/A,#N/A,FALSE,"Лист4"}</definedName>
    <definedName name="врууунуууу" localSheetId="6" hidden="1">{#N/A,#N/A,FALSE,"Лист4"}</definedName>
    <definedName name="врууунуууу" localSheetId="7" hidden="1">{#N/A,#N/A,FALSE,"Лист4"}</definedName>
    <definedName name="врууунуууу" localSheetId="9" hidden="1">{#N/A,#N/A,FALSE,"Лист4"}</definedName>
    <definedName name="врууунуууу" hidden="1">{#N/A,#N/A,FALSE,"Лист4"}</definedName>
    <definedName name="гг" localSheetId="4" hidden="1">{#N/A,#N/A,FALSE,"Лист4"}</definedName>
    <definedName name="гг" localSheetId="5" hidden="1">{#N/A,#N/A,FALSE,"Лист4"}</definedName>
    <definedName name="гг" localSheetId="6" hidden="1">{#N/A,#N/A,FALSE,"Лист4"}</definedName>
    <definedName name="гг" localSheetId="7" hidden="1">{#N/A,#N/A,FALSE,"Лист4"}</definedName>
    <definedName name="гг" localSheetId="9" hidden="1">{#N/A,#N/A,FALSE,"Лист4"}</definedName>
    <definedName name="гг" hidden="1">{#N/A,#N/A,FALSE,"Лист4"}</definedName>
    <definedName name="ггг" localSheetId="4" hidden="1">{#N/A,#N/A,FALSE,"Лист4"}</definedName>
    <definedName name="ггг" localSheetId="5" hidden="1">{#N/A,#N/A,FALSE,"Лист4"}</definedName>
    <definedName name="ггг" localSheetId="6" hidden="1">{#N/A,#N/A,FALSE,"Лист4"}</definedName>
    <definedName name="ггг" localSheetId="7" hidden="1">{#N/A,#N/A,FALSE,"Лист4"}</definedName>
    <definedName name="ггг" localSheetId="9" hidden="1">{#N/A,#N/A,FALSE,"Лист4"}</definedName>
    <definedName name="ггг" hidden="1">{#N/A,#N/A,FALSE,"Лист4"}</definedName>
    <definedName name="гго" localSheetId="4" hidden="1">{#N/A,#N/A,FALSE,"Лист4"}</definedName>
    <definedName name="гго" localSheetId="5" hidden="1">{#N/A,#N/A,FALSE,"Лист4"}</definedName>
    <definedName name="гго" localSheetId="6" hidden="1">{#N/A,#N/A,FALSE,"Лист4"}</definedName>
    <definedName name="гго" localSheetId="7" hidden="1">{#N/A,#N/A,FALSE,"Лист4"}</definedName>
    <definedName name="гго" localSheetId="9" hidden="1">{#N/A,#N/A,FALSE,"Лист4"}</definedName>
    <definedName name="гго" hidden="1">{#N/A,#N/A,FALSE,"Лист4"}</definedName>
    <definedName name="ггшшз" localSheetId="4" hidden="1">{#N/A,#N/A,FALSE,"Лист4"}</definedName>
    <definedName name="ггшшз" localSheetId="5" hidden="1">{#N/A,#N/A,FALSE,"Лист4"}</definedName>
    <definedName name="ггшшз" localSheetId="6" hidden="1">{#N/A,#N/A,FALSE,"Лист4"}</definedName>
    <definedName name="ггшшз" localSheetId="7" hidden="1">{#N/A,#N/A,FALSE,"Лист4"}</definedName>
    <definedName name="ггшшз" localSheetId="9" hidden="1">{#N/A,#N/A,FALSE,"Лист4"}</definedName>
    <definedName name="ггшшз" hidden="1">{#N/A,#N/A,FALSE,"Лист4"}</definedName>
    <definedName name="ГПР" localSheetId="0">#REF!</definedName>
    <definedName name="ГПР" localSheetId="1">#REF!</definedName>
    <definedName name="ГПР" localSheetId="2">#REF!</definedName>
    <definedName name="ГПР" localSheetId="4">#REF!</definedName>
    <definedName name="ГПР" localSheetId="5">#REF!</definedName>
    <definedName name="ГПР" localSheetId="8">#REF!</definedName>
    <definedName name="ГПР" localSheetId="9">#REF!</definedName>
    <definedName name="ГПР">#REF!</definedName>
    <definedName name="гр" localSheetId="4" hidden="1">{#N/A,#N/A,FALSE,"Лист4"}</definedName>
    <definedName name="гр" localSheetId="5" hidden="1">{#N/A,#N/A,FALSE,"Лист4"}</definedName>
    <definedName name="гр" localSheetId="6" hidden="1">{#N/A,#N/A,FALSE,"Лист4"}</definedName>
    <definedName name="гр" localSheetId="7" hidden="1">{#N/A,#N/A,FALSE,"Лист4"}</definedName>
    <definedName name="гр" localSheetId="9" hidden="1">{#N/A,#N/A,FALSE,"Лист4"}</definedName>
    <definedName name="гр" hidden="1">{#N/A,#N/A,FALSE,"Лист4"}</definedName>
    <definedName name="график" localSheetId="0">#REF!</definedName>
    <definedName name="график" localSheetId="2">#REF!</definedName>
    <definedName name="график" localSheetId="4">#REF!</definedName>
    <definedName name="график" localSheetId="5">#REF!</definedName>
    <definedName name="график" localSheetId="9">#REF!</definedName>
    <definedName name="график">#REF!</definedName>
    <definedName name="Дата">[10]ЗДМмісяць!$C$2</definedName>
    <definedName name="ДБ_живі_рік">[11]ИсхОбл!$J$9:$J$35</definedName>
    <definedName name="ДБ_прогн_рік_дата">[11]ИсхОбл!$H$9:$H$35</definedName>
    <definedName name="ДБ_факт_рік">[12]ЗДМРік!$I$9:$I$35</definedName>
    <definedName name="дб1" localSheetId="0">#REF!</definedName>
    <definedName name="дб1" localSheetId="1">#REF!</definedName>
    <definedName name="дб1" localSheetId="2">#REF!</definedName>
    <definedName name="дб1" localSheetId="4">#REF!</definedName>
    <definedName name="дб1" localSheetId="5">#REF!</definedName>
    <definedName name="дб1" localSheetId="8">#REF!</definedName>
    <definedName name="дб1" localSheetId="9">#REF!</definedName>
    <definedName name="дб1">#REF!</definedName>
    <definedName name="ДБпл_живі_міс" localSheetId="0">#REF!</definedName>
    <definedName name="ДБпл_живі_міс" localSheetId="2">#REF!</definedName>
    <definedName name="ДБпл_живі_міс" localSheetId="4">#REF!</definedName>
    <definedName name="ДБпл_живі_міс" localSheetId="5">#REF!</definedName>
    <definedName name="ДБпл_живі_міс" localSheetId="9">#REF!</definedName>
    <definedName name="ДБпл_живі_міс">#REF!</definedName>
    <definedName name="ДБпл_живі_рік" localSheetId="0">#REF!</definedName>
    <definedName name="ДБпл_живі_рік" localSheetId="2">#REF!</definedName>
    <definedName name="ДБпл_живі_рік" localSheetId="4">#REF!</definedName>
    <definedName name="ДБпл_живі_рік" localSheetId="5">#REF!</definedName>
    <definedName name="ДБпл_живі_рік" localSheetId="9">#REF!</definedName>
    <definedName name="ДБпл_живі_рік">#REF!</definedName>
    <definedName name="ДБпл_прогн_міс_дата" localSheetId="0">#REF!</definedName>
    <definedName name="ДБпл_прогн_міс_дата" localSheetId="2">#REF!</definedName>
    <definedName name="ДБпл_прогн_міс_дата" localSheetId="4">#REF!</definedName>
    <definedName name="ДБпл_прогн_міс_дата" localSheetId="5">#REF!</definedName>
    <definedName name="ДБпл_прогн_міс_дата" localSheetId="9">#REF!</definedName>
    <definedName name="ДБпл_прогн_міс_дата">#REF!</definedName>
    <definedName name="ДБпл_прогн_рік_дата" localSheetId="0">#REF!</definedName>
    <definedName name="ДБпл_прогн_рік_дата" localSheetId="2">#REF!</definedName>
    <definedName name="ДБпл_прогн_рік_дата" localSheetId="4">#REF!</definedName>
    <definedName name="ДБпл_прогн_рік_дата" localSheetId="5">#REF!</definedName>
    <definedName name="ДБпл_прогн_рік_дата" localSheetId="9">#REF!</definedName>
    <definedName name="ДБпл_прогн_рік_дата">#REF!</definedName>
    <definedName name="ДБпл_факт_міс" localSheetId="0">#REF!</definedName>
    <definedName name="ДБпл_факт_міс" localSheetId="2">#REF!</definedName>
    <definedName name="ДБпл_факт_міс" localSheetId="4">#REF!</definedName>
    <definedName name="ДБпл_факт_міс" localSheetId="5">#REF!</definedName>
    <definedName name="ДБпл_факт_міс" localSheetId="9">#REF!</definedName>
    <definedName name="ДБпл_факт_міс">#REF!</definedName>
    <definedName name="ДБпл_факт_рік" localSheetId="0">#REF!</definedName>
    <definedName name="ДБпл_факт_рік" localSheetId="2">#REF!</definedName>
    <definedName name="ДБпл_факт_рік" localSheetId="4">#REF!</definedName>
    <definedName name="ДБпл_факт_рік" localSheetId="5">#REF!</definedName>
    <definedName name="ДБпл_факт_рік" localSheetId="9">#REF!</definedName>
    <definedName name="ДБпл_факт_рік">#REF!</definedName>
    <definedName name="ддд" localSheetId="4" hidden="1">{#N/A,#N/A,FALSE,"Лист4"}</definedName>
    <definedName name="ддд" localSheetId="5" hidden="1">{#N/A,#N/A,FALSE,"Лист4"}</definedName>
    <definedName name="ддд" localSheetId="6" hidden="1">{#N/A,#N/A,FALSE,"Лист4"}</definedName>
    <definedName name="ддд" localSheetId="7" hidden="1">{#N/A,#N/A,FALSE,"Лист4"}</definedName>
    <definedName name="ддд" localSheetId="9" hidden="1">{#N/A,#N/A,FALSE,"Лист4"}</definedName>
    <definedName name="ддд" hidden="1">{#N/A,#N/A,FALSE,"Лист4"}</definedName>
    <definedName name="День">[10]ЗДМмісяць!$G$1</definedName>
    <definedName name="довидка" localSheetId="0">#REF!</definedName>
    <definedName name="довидка" localSheetId="1">#REF!</definedName>
    <definedName name="довидка" localSheetId="2">#REF!</definedName>
    <definedName name="довидка" localSheetId="4">#REF!</definedName>
    <definedName name="довидка" localSheetId="5">#REF!</definedName>
    <definedName name="довидка" localSheetId="8">#REF!</definedName>
    <definedName name="довидка" localSheetId="9">#REF!</definedName>
    <definedName name="довидка">#REF!</definedName>
    <definedName name="дод.1">#REF!</definedName>
    <definedName name="дод_СПД" localSheetId="0">#REF!</definedName>
    <definedName name="дод_СПД" localSheetId="2">#REF!</definedName>
    <definedName name="дод_СПД" localSheetId="4">#REF!</definedName>
    <definedName name="дод_СПД" localSheetId="5">#REF!</definedName>
    <definedName name="дод_СПД" localSheetId="9">#REF!</definedName>
    <definedName name="дод_СПД">#REF!</definedName>
    <definedName name="дод1">#REF!</definedName>
    <definedName name="Друк">'[7]Начни с меня'!$C$23</definedName>
    <definedName name="е" localSheetId="4" hidden="1">{#N/A,#N/A,FALSE,"Лист4"}</definedName>
    <definedName name="е" localSheetId="5" hidden="1">{#N/A,#N/A,FALSE,"Лист4"}</definedName>
    <definedName name="е" localSheetId="6" hidden="1">{#N/A,#N/A,FALSE,"Лист4"}</definedName>
    <definedName name="е" localSheetId="7" hidden="1">{#N/A,#N/A,FALSE,"Лист4"}</definedName>
    <definedName name="е" localSheetId="9" hidden="1">{#N/A,#N/A,FALSE,"Лист4"}</definedName>
    <definedName name="е" hidden="1">{#N/A,#N/A,FALSE,"Лист4"}</definedName>
    <definedName name="ее" localSheetId="4" hidden="1">{#N/A,#N/A,FALSE,"Лист4"}</definedName>
    <definedName name="ее" localSheetId="5" hidden="1">{#N/A,#N/A,FALSE,"Лист4"}</definedName>
    <definedName name="ее" localSheetId="6" hidden="1">{#N/A,#N/A,FALSE,"Лист4"}</definedName>
    <definedName name="ее" localSheetId="7" hidden="1">{#N/A,#N/A,FALSE,"Лист4"}</definedName>
    <definedName name="ее" localSheetId="9" hidden="1">{#N/A,#N/A,FALSE,"Лист4"}</definedName>
    <definedName name="ее" hidden="1">{#N/A,#N/A,FALSE,"Лист4"}</definedName>
    <definedName name="ееге" localSheetId="4" hidden="1">{#N/A,#N/A,FALSE,"Лист4"}</definedName>
    <definedName name="ееге" localSheetId="5" hidden="1">{#N/A,#N/A,FALSE,"Лист4"}</definedName>
    <definedName name="ееге" localSheetId="6" hidden="1">{#N/A,#N/A,FALSE,"Лист4"}</definedName>
    <definedName name="ееге" localSheetId="7" hidden="1">{#N/A,#N/A,FALSE,"Лист4"}</definedName>
    <definedName name="ееге" localSheetId="9" hidden="1">{#N/A,#N/A,FALSE,"Лист4"}</definedName>
    <definedName name="ееге" hidden="1">{#N/A,#N/A,FALSE,"Лист4"}</definedName>
    <definedName name="еегше" localSheetId="4" hidden="1">{#N/A,#N/A,FALSE,"Лист4"}</definedName>
    <definedName name="еегше" localSheetId="5" hidden="1">{#N/A,#N/A,FALSE,"Лист4"}</definedName>
    <definedName name="еегше" localSheetId="6" hidden="1">{#N/A,#N/A,FALSE,"Лист4"}</definedName>
    <definedName name="еегше" localSheetId="7" hidden="1">{#N/A,#N/A,FALSE,"Лист4"}</definedName>
    <definedName name="еегше" localSheetId="9" hidden="1">{#N/A,#N/A,FALSE,"Лист4"}</definedName>
    <definedName name="еегше" hidden="1">{#N/A,#N/A,FALSE,"Лист4"}</definedName>
    <definedName name="еее" localSheetId="4" hidden="1">{#N/A,#N/A,FALSE,"Лист4"}</definedName>
    <definedName name="еее" localSheetId="5" hidden="1">{#N/A,#N/A,FALSE,"Лист4"}</definedName>
    <definedName name="еее" localSheetId="6" hidden="1">{#N/A,#N/A,FALSE,"Лист4"}</definedName>
    <definedName name="еее" localSheetId="7" hidden="1">{#N/A,#N/A,FALSE,"Лист4"}</definedName>
    <definedName name="еее" localSheetId="9" hidden="1">{#N/A,#N/A,FALSE,"Лист4"}</definedName>
    <definedName name="еее" hidden="1">{#N/A,#N/A,FALSE,"Лист4"}</definedName>
    <definedName name="ееее" localSheetId="4" hidden="1">{#N/A,#N/A,FALSE,"Лист4"}</definedName>
    <definedName name="ееее" localSheetId="5" hidden="1">{#N/A,#N/A,FALSE,"Лист4"}</definedName>
    <definedName name="ееее" localSheetId="6" hidden="1">{#N/A,#N/A,FALSE,"Лист4"}</definedName>
    <definedName name="ееее" localSheetId="7" hidden="1">{#N/A,#N/A,FALSE,"Лист4"}</definedName>
    <definedName name="ееее" localSheetId="9" hidden="1">{#N/A,#N/A,FALSE,"Лист4"}</definedName>
    <definedName name="ееее" hidden="1">{#N/A,#N/A,FALSE,"Лист4"}</definedName>
    <definedName name="ееекк" localSheetId="4" hidden="1">{#N/A,#N/A,FALSE,"Лист4"}</definedName>
    <definedName name="ееекк" localSheetId="5" hidden="1">{#N/A,#N/A,FALSE,"Лист4"}</definedName>
    <definedName name="ееекк" localSheetId="6" hidden="1">{#N/A,#N/A,FALSE,"Лист4"}</definedName>
    <definedName name="ееекк" localSheetId="7" hidden="1">{#N/A,#N/A,FALSE,"Лист4"}</definedName>
    <definedName name="ееекк" localSheetId="9" hidden="1">{#N/A,#N/A,FALSE,"Лист4"}</definedName>
    <definedName name="ееекк" hidden="1">{#N/A,#N/A,FALSE,"Лист4"}</definedName>
    <definedName name="еепке" localSheetId="4" hidden="1">{#N/A,#N/A,FALSE,"Лист4"}</definedName>
    <definedName name="еепке" localSheetId="5" hidden="1">{#N/A,#N/A,FALSE,"Лист4"}</definedName>
    <definedName name="еепке" localSheetId="6" hidden="1">{#N/A,#N/A,FALSE,"Лист4"}</definedName>
    <definedName name="еепке" localSheetId="7" hidden="1">{#N/A,#N/A,FALSE,"Лист4"}</definedName>
    <definedName name="еепке" localSheetId="9" hidden="1">{#N/A,#N/A,FALSE,"Лист4"}</definedName>
    <definedName name="еепке" hidden="1">{#N/A,#N/A,FALSE,"Лист4"}</definedName>
    <definedName name="еешгег" localSheetId="4" hidden="1">{#N/A,#N/A,FALSE,"Лист4"}</definedName>
    <definedName name="еешгег" localSheetId="5" hidden="1">{#N/A,#N/A,FALSE,"Лист4"}</definedName>
    <definedName name="еешгег" localSheetId="6" hidden="1">{#N/A,#N/A,FALSE,"Лист4"}</definedName>
    <definedName name="еешгег" localSheetId="7" hidden="1">{#N/A,#N/A,FALSE,"Лист4"}</definedName>
    <definedName name="еешгег" localSheetId="9" hidden="1">{#N/A,#N/A,FALSE,"Лист4"}</definedName>
    <definedName name="еешгег" hidden="1">{#N/A,#N/A,FALSE,"Лист4"}</definedName>
    <definedName name="екуц" localSheetId="4" hidden="1">{#N/A,#N/A,FALSE,"Лист4"}</definedName>
    <definedName name="екуц" localSheetId="5" hidden="1">{#N/A,#N/A,FALSE,"Лист4"}</definedName>
    <definedName name="екуц" localSheetId="6" hidden="1">{#N/A,#N/A,FALSE,"Лист4"}</definedName>
    <definedName name="екуц" localSheetId="7" hidden="1">{#N/A,#N/A,FALSE,"Лист4"}</definedName>
    <definedName name="екуц" localSheetId="9" hidden="1">{#N/A,#N/A,FALSE,"Лист4"}</definedName>
    <definedName name="екуц" hidden="1">{#N/A,#N/A,FALSE,"Лист4"}</definedName>
    <definedName name="енг" localSheetId="4" hidden="1">{#N/A,#N/A,FALSE,"Лист4"}</definedName>
    <definedName name="енг" localSheetId="5" hidden="1">{#N/A,#N/A,FALSE,"Лист4"}</definedName>
    <definedName name="енг" localSheetId="6" hidden="1">{#N/A,#N/A,FALSE,"Лист4"}</definedName>
    <definedName name="енг" localSheetId="7" hidden="1">{#N/A,#N/A,FALSE,"Лист4"}</definedName>
    <definedName name="енг" localSheetId="9" hidden="1">{#N/A,#N/A,FALSE,"Лист4"}</definedName>
    <definedName name="енг" hidden="1">{#N/A,#N/A,FALSE,"Лист4"}</definedName>
    <definedName name="епи" localSheetId="4" hidden="1">{#N/A,#N/A,FALSE,"Лист4"}</definedName>
    <definedName name="епи" localSheetId="5" hidden="1">{#N/A,#N/A,FALSE,"Лист4"}</definedName>
    <definedName name="епи" localSheetId="6" hidden="1">{#N/A,#N/A,FALSE,"Лист4"}</definedName>
    <definedName name="епи" localSheetId="7" hidden="1">{#N/A,#N/A,FALSE,"Лист4"}</definedName>
    <definedName name="епи" localSheetId="9" hidden="1">{#N/A,#N/A,FALSE,"Лист4"}</definedName>
    <definedName name="епи" hidden="1">{#N/A,#N/A,FALSE,"Лист4"}</definedName>
    <definedName name="ешгееуу" localSheetId="4" hidden="1">{#N/A,#N/A,FALSE,"Лист4"}</definedName>
    <definedName name="ешгееуу" localSheetId="5" hidden="1">{#N/A,#N/A,FALSE,"Лист4"}</definedName>
    <definedName name="ешгееуу" localSheetId="6" hidden="1">{#N/A,#N/A,FALSE,"Лист4"}</definedName>
    <definedName name="ешгееуу" localSheetId="7" hidden="1">{#N/A,#N/A,FALSE,"Лист4"}</definedName>
    <definedName name="ешгееуу" localSheetId="9" hidden="1">{#N/A,#N/A,FALSE,"Лист4"}</definedName>
    <definedName name="ешгееуу" hidden="1">{#N/A,#N/A,FALSE,"Лист4"}</definedName>
    <definedName name="є" localSheetId="4" hidden="1">{#N/A,#N/A,FALSE,"Лист4"}</definedName>
    <definedName name="є" localSheetId="5" hidden="1">{#N/A,#N/A,FALSE,"Лист4"}</definedName>
    <definedName name="є" localSheetId="6" hidden="1">{#N/A,#N/A,FALSE,"Лист4"}</definedName>
    <definedName name="є" localSheetId="7" hidden="1">{#N/A,#N/A,FALSE,"Лист4"}</definedName>
    <definedName name="є" localSheetId="9" hidden="1">{#N/A,#N/A,FALSE,"Лист4"}</definedName>
    <definedName name="є" hidden="1">{#N/A,#N/A,FALSE,"Лист4"}</definedName>
    <definedName name="єєє" localSheetId="4" hidden="1">{#N/A,#N/A,FALSE,"Лист4"}</definedName>
    <definedName name="єєє" localSheetId="5" hidden="1">{#N/A,#N/A,FALSE,"Лист4"}</definedName>
    <definedName name="єєє" localSheetId="6" hidden="1">{#N/A,#N/A,FALSE,"Лист4"}</definedName>
    <definedName name="єєє" localSheetId="7" hidden="1">{#N/A,#N/A,FALSE,"Лист4"}</definedName>
    <definedName name="єєє" localSheetId="9" hidden="1">{#N/A,#N/A,FALSE,"Лист4"}</definedName>
    <definedName name="єєє" hidden="1">{#N/A,#N/A,FALSE,"Лист4"}</definedName>
    <definedName name="єєєєєє" localSheetId="4" hidden="1">{#N/A,#N/A,FALSE,"Лист4"}</definedName>
    <definedName name="єєєєєє" localSheetId="5" hidden="1">{#N/A,#N/A,FALSE,"Лист4"}</definedName>
    <definedName name="єєєєєє" localSheetId="6" hidden="1">{#N/A,#N/A,FALSE,"Лист4"}</definedName>
    <definedName name="єєєєєє" localSheetId="7" hidden="1">{#N/A,#N/A,FALSE,"Лист4"}</definedName>
    <definedName name="єєєєєє" localSheetId="9" hidden="1">{#N/A,#N/A,FALSE,"Лист4"}</definedName>
    <definedName name="єєєєєє" hidden="1">{#N/A,#N/A,FALSE,"Лист4"}</definedName>
    <definedName name="єєєєєєє" localSheetId="4" hidden="1">{#N/A,#N/A,FALSE,"Лист4"}</definedName>
    <definedName name="єєєєєєє" localSheetId="5" hidden="1">{#N/A,#N/A,FALSE,"Лист4"}</definedName>
    <definedName name="єєєєєєє" localSheetId="6" hidden="1">{#N/A,#N/A,FALSE,"Лист4"}</definedName>
    <definedName name="єєєєєєє" localSheetId="7" hidden="1">{#N/A,#N/A,FALSE,"Лист4"}</definedName>
    <definedName name="єєєєєєє" localSheetId="9" hidden="1">{#N/A,#N/A,FALSE,"Лист4"}</definedName>
    <definedName name="єєєєєєє" hidden="1">{#N/A,#N/A,FALSE,"Лист4"}</definedName>
    <definedName name="єєєєєєє." localSheetId="4" hidden="1">{#N/A,#N/A,FALSE,"Лист4"}</definedName>
    <definedName name="єєєєєєє." localSheetId="5" hidden="1">{#N/A,#N/A,FALSE,"Лист4"}</definedName>
    <definedName name="єєєєєєє." localSheetId="6" hidden="1">{#N/A,#N/A,FALSE,"Лист4"}</definedName>
    <definedName name="єєєєєєє." localSheetId="7" hidden="1">{#N/A,#N/A,FALSE,"Лист4"}</definedName>
    <definedName name="єєєєєєє." localSheetId="9" hidden="1">{#N/A,#N/A,FALSE,"Лист4"}</definedName>
    <definedName name="єєєєєєє." hidden="1">{#N/A,#N/A,FALSE,"Лист4"}</definedName>
    <definedName name="єж" localSheetId="4" hidden="1">{#N/A,#N/A,FALSE,"Лист4"}</definedName>
    <definedName name="єж" localSheetId="5" hidden="1">{#N/A,#N/A,FALSE,"Лист4"}</definedName>
    <definedName name="єж" localSheetId="6" hidden="1">{#N/A,#N/A,FALSE,"Лист4"}</definedName>
    <definedName name="єж" localSheetId="7" hidden="1">{#N/A,#N/A,FALSE,"Лист4"}</definedName>
    <definedName name="єж" localSheetId="9" hidden="1">{#N/A,#N/A,FALSE,"Лист4"}</definedName>
    <definedName name="єж" hidden="1">{#N/A,#N/A,FALSE,"Лист4"}</definedName>
    <definedName name="жєхдз" localSheetId="0">#REF!</definedName>
    <definedName name="жєхдз" localSheetId="1">#REF!</definedName>
    <definedName name="жєхдз" localSheetId="2">#REF!</definedName>
    <definedName name="жєхдз" localSheetId="4">#REF!</definedName>
    <definedName name="жєхдз" localSheetId="8">#REF!</definedName>
    <definedName name="жєхдз" localSheetId="9">#REF!</definedName>
    <definedName name="жєхдз">#REF!</definedName>
    <definedName name="жж" localSheetId="0">#REF!</definedName>
    <definedName name="жж" localSheetId="2">#REF!</definedName>
    <definedName name="жж" localSheetId="4">#REF!</definedName>
    <definedName name="жж" localSheetId="5">#REF!</definedName>
    <definedName name="жж" localSheetId="6" hidden="1">{#N/A,#N/A,FALSE,"Лист4"}</definedName>
    <definedName name="жж" localSheetId="7" hidden="1">{#N/A,#N/A,FALSE,"Лист4"}</definedName>
    <definedName name="жж" localSheetId="9">#REF!</definedName>
    <definedName name="жж">#REF!</definedName>
    <definedName name="житлове" localSheetId="4" hidden="1">{#N/A,#N/A,FALSE,"Лист4"}</definedName>
    <definedName name="житлове" localSheetId="5" hidden="1">{#N/A,#N/A,FALSE,"Лист4"}</definedName>
    <definedName name="житлове" localSheetId="6" hidden="1">{#N/A,#N/A,FALSE,"Лист4"}</definedName>
    <definedName name="житлове" localSheetId="7" hidden="1">{#N/A,#N/A,FALSE,"Лист4"}</definedName>
    <definedName name="житлове" localSheetId="9" hidden="1">{#N/A,#N/A,FALSE,"Лист4"}</definedName>
    <definedName name="житлове" hidden="1">{#N/A,#N/A,FALSE,"Лист4"}</definedName>
    <definedName name="_xlnm.Print_Titles" localSheetId="4">#REF!</definedName>
    <definedName name="_xlnm.Print_Titles">#REF!</definedName>
    <definedName name="ЗБ_живі_рік">[11]ИсхОбл!$F$9:$F$35</definedName>
    <definedName name="ЗБ_прогн_рік_дата">[11]ИсхОбл!$D$9:$D$35</definedName>
    <definedName name="ЗБ_факт_рік">[12]ЗДМРік!$E$9:$E$35</definedName>
    <definedName name="здоровя" localSheetId="4" hidden="1">{#N/A,#N/A,FALSE,"Лист4"}</definedName>
    <definedName name="здоровя" localSheetId="5" hidden="1">{#N/A,#N/A,FALSE,"Лист4"}</definedName>
    <definedName name="здоровя" localSheetId="6" hidden="1">{#N/A,#N/A,FALSE,"Лист4"}</definedName>
    <definedName name="здоровя" localSheetId="7" hidden="1">{#N/A,#N/A,FALSE,"Лист4"}</definedName>
    <definedName name="здоровя" localSheetId="9" hidden="1">{#N/A,#N/A,FALSE,"Лист4"}</definedName>
    <definedName name="здоровя" hidden="1">{#N/A,#N/A,FALSE,"Лист4"}</definedName>
    <definedName name="зз" localSheetId="4" hidden="1">{#N/A,#N/A,FALSE,"Лист4"}</definedName>
    <definedName name="зз" localSheetId="5" hidden="1">{#N/A,#N/A,FALSE,"Лист4"}</definedName>
    <definedName name="зз" localSheetId="6" hidden="1">{#N/A,#N/A,FALSE,"Лист4"}</definedName>
    <definedName name="зз" localSheetId="7" hidden="1">{#N/A,#N/A,FALSE,"Лист4"}</definedName>
    <definedName name="зз" localSheetId="9" hidden="1">{#N/A,#N/A,FALSE,"Лист4"}</definedName>
    <definedName name="зз" hidden="1">{#N/A,#N/A,FALSE,"Лист4"}</definedName>
    <definedName name="ззз" localSheetId="4" hidden="1">{#N/A,#N/A,FALSE,"Лист4"}</definedName>
    <definedName name="ззз" localSheetId="5" hidden="1">{#N/A,#N/A,FALSE,"Лист4"}</definedName>
    <definedName name="ззз" localSheetId="6" hidden="1">{#N/A,#N/A,FALSE,"Лист4"}</definedName>
    <definedName name="ззз" localSheetId="7" hidden="1">{#N/A,#N/A,FALSE,"Лист4"}</definedName>
    <definedName name="ззз" localSheetId="9" hidden="1">{#N/A,#N/A,FALSE,"Лист4"}</definedName>
    <definedName name="ззз" hidden="1">{#N/A,#N/A,FALSE,"Лист4"}</definedName>
    <definedName name="зззз" localSheetId="4" hidden="1">{#N/A,#N/A,FALSE,"Лист4"}</definedName>
    <definedName name="зззз" localSheetId="5" hidden="1">{#N/A,#N/A,FALSE,"Лист4"}</definedName>
    <definedName name="зззз" localSheetId="6" hidden="1">{#N/A,#N/A,FALSE,"Лист4"}</definedName>
    <definedName name="зззз" localSheetId="7" hidden="1">{#N/A,#N/A,FALSE,"Лист4"}</definedName>
    <definedName name="зззз" localSheetId="9" hidden="1">{#N/A,#N/A,FALSE,"Лист4"}</definedName>
    <definedName name="зззз" hidden="1">{#N/A,#N/A,FALSE,"Лист4"}</definedName>
    <definedName name="ип" localSheetId="4" hidden="1">{#N/A,#N/A,FALSE,"Лист4"}</definedName>
    <definedName name="ип" localSheetId="5" hidden="1">{#N/A,#N/A,FALSE,"Лист4"}</definedName>
    <definedName name="ип" localSheetId="6" hidden="1">{#N/A,#N/A,FALSE,"Лист4"}</definedName>
    <definedName name="ип" localSheetId="7" hidden="1">{#N/A,#N/A,FALSE,"Лист4"}</definedName>
    <definedName name="ип" localSheetId="9" hidden="1">{#N/A,#N/A,FALSE,"Лист4"}</definedName>
    <definedName name="ип" hidden="1">{#N/A,#N/A,FALSE,"Лист4"}</definedName>
    <definedName name="ить" localSheetId="4" hidden="1">{#N/A,#N/A,FALSE,"Лист4"}</definedName>
    <definedName name="ить" localSheetId="5" hidden="1">{#N/A,#N/A,FALSE,"Лист4"}</definedName>
    <definedName name="ить" localSheetId="6" hidden="1">{#N/A,#N/A,FALSE,"Лист4"}</definedName>
    <definedName name="ить" localSheetId="7" hidden="1">{#N/A,#N/A,FALSE,"Лист4"}</definedName>
    <definedName name="ить" localSheetId="9" hidden="1">{#N/A,#N/A,FALSE,"Лист4"}</definedName>
    <definedName name="ить" hidden="1">{#N/A,#N/A,FALSE,"Лист4"}</definedName>
    <definedName name="І" localSheetId="0">#REF!</definedName>
    <definedName name="І" localSheetId="1">#REF!</definedName>
    <definedName name="І" localSheetId="2">#REF!</definedName>
    <definedName name="І" localSheetId="4">#REF!</definedName>
    <definedName name="І" localSheetId="5">#REF!</definedName>
    <definedName name="І" localSheetId="9">#REF!</definedName>
    <definedName name="І">#REF!</definedName>
    <definedName name="іваа" localSheetId="4" hidden="1">{#N/A,#N/A,FALSE,"Лист4"}</definedName>
    <definedName name="іваа" localSheetId="5" hidden="1">{#N/A,#N/A,FALSE,"Лист4"}</definedName>
    <definedName name="іваа" localSheetId="6" hidden="1">{#N/A,#N/A,FALSE,"Лист4"}</definedName>
    <definedName name="іваа" localSheetId="7" hidden="1">{#N/A,#N/A,FALSE,"Лист4"}</definedName>
    <definedName name="іваа" localSheetId="9" hidden="1">{#N/A,#N/A,FALSE,"Лист4"}</definedName>
    <definedName name="іваа" hidden="1">{#N/A,#N/A,FALSE,"Лист4"}</definedName>
    <definedName name="івап" localSheetId="4" hidden="1">{#N/A,#N/A,FALSE,"Лист4"}</definedName>
    <definedName name="івап" localSheetId="5" hidden="1">{#N/A,#N/A,FALSE,"Лист4"}</definedName>
    <definedName name="івап" localSheetId="6" hidden="1">{#N/A,#N/A,FALSE,"Лист4"}</definedName>
    <definedName name="івап" localSheetId="7" hidden="1">{#N/A,#N/A,FALSE,"Лист4"}</definedName>
    <definedName name="івап" localSheetId="9" hidden="1">{#N/A,#N/A,FALSE,"Лист4"}</definedName>
    <definedName name="івап" hidden="1">{#N/A,#N/A,FALSE,"Лист4"}</definedName>
    <definedName name="івпа" localSheetId="4" hidden="1">{#N/A,#N/A,FALSE,"Лист4"}</definedName>
    <definedName name="івпа" localSheetId="5" hidden="1">{#N/A,#N/A,FALSE,"Лист4"}</definedName>
    <definedName name="івпа" localSheetId="6" hidden="1">{#N/A,#N/A,FALSE,"Лист4"}</definedName>
    <definedName name="івпа" localSheetId="7" hidden="1">{#N/A,#N/A,FALSE,"Лист4"}</definedName>
    <definedName name="івпа" localSheetId="9" hidden="1">{#N/A,#N/A,FALSE,"Лист4"}</definedName>
    <definedName name="івпа" hidden="1">{#N/A,#N/A,FALSE,"Лист4"}</definedName>
    <definedName name="іі" localSheetId="4" hidden="1">{#N/A,#N/A,FALSE,"Лист4"}</definedName>
    <definedName name="іі" localSheetId="5" hidden="1">{#N/A,#N/A,FALSE,"Лист4"}</definedName>
    <definedName name="іі" localSheetId="6" hidden="1">{#N/A,#N/A,FALSE,"Лист4"}</definedName>
    <definedName name="іі" localSheetId="7" hidden="1">{#N/A,#N/A,FALSE,"Лист4"}</definedName>
    <definedName name="іі" localSheetId="9" hidden="1">{#N/A,#N/A,FALSE,"Лист4"}</definedName>
    <definedName name="іі" hidden="1">{#N/A,#N/A,FALSE,"Лист4"}</definedName>
    <definedName name="ііі" localSheetId="4" hidden="1">{#N/A,#N/A,FALSE,"Лист4"}</definedName>
    <definedName name="ііі" localSheetId="5" hidden="1">{#N/A,#N/A,FALSE,"Лист4"}</definedName>
    <definedName name="ііі" localSheetId="6" hidden="1">{#N/A,#N/A,FALSE,"Лист4"}</definedName>
    <definedName name="ііі" localSheetId="7" hidden="1">{#N/A,#N/A,FALSE,"Лист4"}</definedName>
    <definedName name="ііі" localSheetId="9" hidden="1">{#N/A,#N/A,FALSE,"Лист4"}</definedName>
    <definedName name="ііі" hidden="1">{#N/A,#N/A,FALSE,"Лист4"}</definedName>
    <definedName name="іііі" localSheetId="4" hidden="1">{#N/A,#N/A,FALSE,"Лист4"}</definedName>
    <definedName name="іііі" localSheetId="5" hidden="1">{#N/A,#N/A,FALSE,"Лист4"}</definedName>
    <definedName name="іііі" localSheetId="6" hidden="1">{#N/A,#N/A,FALSE,"Лист4"}</definedName>
    <definedName name="іііі" localSheetId="7" hidden="1">{#N/A,#N/A,FALSE,"Лист4"}</definedName>
    <definedName name="іііі" localSheetId="9" hidden="1">{#N/A,#N/A,FALSE,"Лист4"}</definedName>
    <definedName name="іііі" hidden="1">{#N/A,#N/A,FALSE,"Лист4"}</definedName>
    <definedName name="ін" localSheetId="4" hidden="1">{#N/A,#N/A,FALSE,"Лист4"}</definedName>
    <definedName name="ін" localSheetId="5" hidden="1">{#N/A,#N/A,FALSE,"Лист4"}</definedName>
    <definedName name="ін" localSheetId="6" hidden="1">{#N/A,#N/A,FALSE,"Лист4"}</definedName>
    <definedName name="ін" localSheetId="7" hidden="1">{#N/A,#N/A,FALSE,"Лист4"}</definedName>
    <definedName name="ін" localSheetId="9" hidden="1">{#N/A,#N/A,FALSE,"Лист4"}</definedName>
    <definedName name="ін" hidden="1">{#N/A,#N/A,FALSE,"Лист4"}</definedName>
    <definedName name="інші" localSheetId="4" hidden="1">{#N/A,#N/A,FALSE,"Лист4"}</definedName>
    <definedName name="інші" localSheetId="5" hidden="1">{#N/A,#N/A,FALSE,"Лист4"}</definedName>
    <definedName name="інші" localSheetId="6" hidden="1">{#N/A,#N/A,FALSE,"Лист4"}</definedName>
    <definedName name="інші" localSheetId="7" hidden="1">{#N/A,#N/A,FALSE,"Лист4"}</definedName>
    <definedName name="інші" localSheetId="9" hidden="1">{#N/A,#N/A,FALSE,"Лист4"}</definedName>
    <definedName name="інші" hidden="1">{#N/A,#N/A,FALSE,"Лист4"}</definedName>
    <definedName name="іук" localSheetId="4" hidden="1">{#N/A,#N/A,FALSE,"Лист4"}</definedName>
    <definedName name="іук" localSheetId="5" hidden="1">{#N/A,#N/A,FALSE,"Лист4"}</definedName>
    <definedName name="іук" localSheetId="6" hidden="1">{#N/A,#N/A,FALSE,"Лист4"}</definedName>
    <definedName name="іук" localSheetId="7" hidden="1">{#N/A,#N/A,FALSE,"Лист4"}</definedName>
    <definedName name="іук" localSheetId="9" hidden="1">{#N/A,#N/A,FALSE,"Лист4"}</definedName>
    <definedName name="іук" hidden="1">{#N/A,#N/A,FALSE,"Лист4"}</definedName>
    <definedName name="їжд" localSheetId="4" hidden="1">{#N/A,#N/A,FALSE,"Лист4"}</definedName>
    <definedName name="їжд" localSheetId="5" hidden="1">{#N/A,#N/A,FALSE,"Лист4"}</definedName>
    <definedName name="їжд" localSheetId="6" hidden="1">{#N/A,#N/A,FALSE,"Лист4"}</definedName>
    <definedName name="їжд" localSheetId="7" hidden="1">{#N/A,#N/A,FALSE,"Лист4"}</definedName>
    <definedName name="їжд" localSheetId="9" hidden="1">{#N/A,#N/A,FALSE,"Лист4"}</definedName>
    <definedName name="їжд" hidden="1">{#N/A,#N/A,FALSE,"Лист4"}</definedName>
    <definedName name="ййй" localSheetId="4" hidden="1">{#N/A,#N/A,FALSE,"Лист4"}</definedName>
    <definedName name="ййй" localSheetId="5" hidden="1">{#N/A,#N/A,FALSE,"Лист4"}</definedName>
    <definedName name="ййй" localSheetId="6" hidden="1">{#N/A,#N/A,FALSE,"Лист4"}</definedName>
    <definedName name="ййй" localSheetId="7" hidden="1">{#N/A,#N/A,FALSE,"Лист4"}</definedName>
    <definedName name="ййй" localSheetId="9" hidden="1">{#N/A,#N/A,FALSE,"Лист4"}</definedName>
    <definedName name="ййй" hidden="1">{#N/A,#N/A,FALSE,"Лист4"}</definedName>
    <definedName name="йййй" localSheetId="0">#REF!</definedName>
    <definedName name="йййй" localSheetId="1">#REF!</definedName>
    <definedName name="йййй" localSheetId="2">#REF!</definedName>
    <definedName name="йййй" localSheetId="4">#REF!</definedName>
    <definedName name="йййй" localSheetId="5">#REF!</definedName>
    <definedName name="йййй" localSheetId="6" hidden="1">{#N/A,#N/A,FALSE,"Лист4"}</definedName>
    <definedName name="йййй" localSheetId="7" hidden="1">{#N/A,#N/A,FALSE,"Лист4"}</definedName>
    <definedName name="йййй" localSheetId="8">#REF!</definedName>
    <definedName name="йййй" localSheetId="9">#REF!</definedName>
    <definedName name="йййй">#REF!</definedName>
    <definedName name="кгккг" localSheetId="4" hidden="1">{#N/A,#N/A,FALSE,"Лист4"}</definedName>
    <definedName name="кгккг" localSheetId="5" hidden="1">{#N/A,#N/A,FALSE,"Лист4"}</definedName>
    <definedName name="кгккг" localSheetId="6" hidden="1">{#N/A,#N/A,FALSE,"Лист4"}</definedName>
    <definedName name="кгккг" localSheetId="7" hidden="1">{#N/A,#N/A,FALSE,"Лист4"}</definedName>
    <definedName name="кгккг" localSheetId="9" hidden="1">{#N/A,#N/A,FALSE,"Лист4"}</definedName>
    <definedName name="кгккг" hidden="1">{#N/A,#N/A,FALSE,"Лист4"}</definedName>
    <definedName name="кгкккк" localSheetId="4" hidden="1">{#N/A,#N/A,FALSE,"Лист4"}</definedName>
    <definedName name="кгкккк" localSheetId="5" hidden="1">{#N/A,#N/A,FALSE,"Лист4"}</definedName>
    <definedName name="кгкккк" localSheetId="6" hidden="1">{#N/A,#N/A,FALSE,"Лист4"}</definedName>
    <definedName name="кгкккк" localSheetId="7" hidden="1">{#N/A,#N/A,FALSE,"Лист4"}</definedName>
    <definedName name="кгкккк" localSheetId="9" hidden="1">{#N/A,#N/A,FALSE,"Лист4"}</definedName>
    <definedName name="кгкккк" hidden="1">{#N/A,#N/A,FALSE,"Лист4"}</definedName>
    <definedName name="кеуц" localSheetId="4" hidden="1">{#N/A,#N/A,FALSE,"Лист4"}</definedName>
    <definedName name="кеуц" localSheetId="5" hidden="1">{#N/A,#N/A,FALSE,"Лист4"}</definedName>
    <definedName name="кеуц" localSheetId="6" hidden="1">{#N/A,#N/A,FALSE,"Лист4"}</definedName>
    <definedName name="кеуц" localSheetId="7" hidden="1">{#N/A,#N/A,FALSE,"Лист4"}</definedName>
    <definedName name="кеуц" localSheetId="9" hidden="1">{#N/A,#N/A,FALSE,"Лист4"}</definedName>
    <definedName name="кеуц" hidden="1">{#N/A,#N/A,FALSE,"Лист4"}</definedName>
    <definedName name="кк" localSheetId="4" hidden="1">{#N/A,#N/A,FALSE,"Лист4"}</definedName>
    <definedName name="кк" localSheetId="5" hidden="1">{#N/A,#N/A,FALSE,"Лист4"}</definedName>
    <definedName name="кк" localSheetId="6" hidden="1">{#N/A,#N/A,FALSE,"Лист4"}</definedName>
    <definedName name="кк" localSheetId="7" hidden="1">{#N/A,#N/A,FALSE,"Лист4"}</definedName>
    <definedName name="кк" localSheetId="9" hidden="1">{#N/A,#N/A,FALSE,"Лист4"}</definedName>
    <definedName name="кк" hidden="1">{#N/A,#N/A,FALSE,"Лист4"}</definedName>
    <definedName name="ккгкг" localSheetId="4" hidden="1">{#N/A,#N/A,FALSE,"Лист4"}</definedName>
    <definedName name="ккгкг" localSheetId="5" hidden="1">{#N/A,#N/A,FALSE,"Лист4"}</definedName>
    <definedName name="ккгкг" localSheetId="6" hidden="1">{#N/A,#N/A,FALSE,"Лист4"}</definedName>
    <definedName name="ккгкг" localSheetId="7" hidden="1">{#N/A,#N/A,FALSE,"Лист4"}</definedName>
    <definedName name="ккгкг" localSheetId="9" hidden="1">{#N/A,#N/A,FALSE,"Лист4"}</definedName>
    <definedName name="ккгкг" hidden="1">{#N/A,#N/A,FALSE,"Лист4"}</definedName>
    <definedName name="ккк" localSheetId="4" hidden="1">{#N/A,#N/A,FALSE,"Лист4"}</definedName>
    <definedName name="ккк" localSheetId="5" hidden="1">{#N/A,#N/A,FALSE,"Лист4"}</definedName>
    <definedName name="ккк" localSheetId="6" hidden="1">{#N/A,#N/A,FALSE,"Лист4"}</definedName>
    <definedName name="ккк" localSheetId="7" hidden="1">{#N/A,#N/A,FALSE,"Лист4"}</definedName>
    <definedName name="ккк" localSheetId="9" hidden="1">{#N/A,#N/A,FALSE,"Лист4"}</definedName>
    <definedName name="ккк" hidden="1">{#N/A,#N/A,FALSE,"Лист4"}</definedName>
    <definedName name="кккну" localSheetId="4" hidden="1">{#N/A,#N/A,FALSE,"Лист4"}</definedName>
    <definedName name="кккну" localSheetId="5" hidden="1">{#N/A,#N/A,FALSE,"Лист4"}</definedName>
    <definedName name="кккну" localSheetId="6" hidden="1">{#N/A,#N/A,FALSE,"Лист4"}</definedName>
    <definedName name="кккну" localSheetId="7" hidden="1">{#N/A,#N/A,FALSE,"Лист4"}</definedName>
    <definedName name="кккну" localSheetId="9" hidden="1">{#N/A,#N/A,FALSE,"Лист4"}</definedName>
    <definedName name="кккну" hidden="1">{#N/A,#N/A,FALSE,"Лист4"}</definedName>
    <definedName name="кккокк" localSheetId="4" hidden="1">{#N/A,#N/A,FALSE,"Лист4"}</definedName>
    <definedName name="кккокк" localSheetId="5" hidden="1">{#N/A,#N/A,FALSE,"Лист4"}</definedName>
    <definedName name="кккокк" localSheetId="6" hidden="1">{#N/A,#N/A,FALSE,"Лист4"}</definedName>
    <definedName name="кккокк" localSheetId="7" hidden="1">{#N/A,#N/A,FALSE,"Лист4"}</definedName>
    <definedName name="кккокк" localSheetId="9" hidden="1">{#N/A,#N/A,FALSE,"Лист4"}</definedName>
    <definedName name="кккокк" hidden="1">{#N/A,#N/A,FALSE,"Лист4"}</definedName>
    <definedName name="комунальне" localSheetId="4" hidden="1">{#N/A,#N/A,FALSE,"Лист4"}</definedName>
    <definedName name="комунальне" localSheetId="5" hidden="1">{#N/A,#N/A,FALSE,"Лист4"}</definedName>
    <definedName name="комунальне" localSheetId="6" hidden="1">{#N/A,#N/A,FALSE,"Лист4"}</definedName>
    <definedName name="комунальне" localSheetId="7" hidden="1">{#N/A,#N/A,FALSE,"Лист4"}</definedName>
    <definedName name="комунальне" localSheetId="9" hidden="1">{#N/A,#N/A,FALSE,"Лист4"}</definedName>
    <definedName name="комунальне" hidden="1">{#N/A,#N/A,FALSE,"Лист4"}</definedName>
    <definedName name="кот" localSheetId="4" hidden="1">{#N/A,#N/A,FALSE,"Лист4"}</definedName>
    <definedName name="кот" localSheetId="5" hidden="1">{#N/A,#N/A,FALSE,"Лист4"}</definedName>
    <definedName name="кот" localSheetId="6" hidden="1">{#N/A,#N/A,FALSE,"Лист4"}</definedName>
    <definedName name="кот" localSheetId="7" hidden="1">{#N/A,#N/A,FALSE,"Лист4"}</definedName>
    <definedName name="кот" localSheetId="9" hidden="1">{#N/A,#N/A,FALSE,"Лист4"}</definedName>
    <definedName name="кот" hidden="1">{#N/A,#N/A,FALSE,"Лист4"}</definedName>
    <definedName name="кр" localSheetId="4" hidden="1">{#N/A,#N/A,FALSE,"Лист4"}</definedName>
    <definedName name="кр" localSheetId="5" hidden="1">{#N/A,#N/A,FALSE,"Лист4"}</definedName>
    <definedName name="кр" localSheetId="6" hidden="1">{#N/A,#N/A,FALSE,"Лист4"}</definedName>
    <definedName name="кр" localSheetId="7" hidden="1">{#N/A,#N/A,FALSE,"Лист4"}</definedName>
    <definedName name="кр" localSheetId="9" hidden="1">{#N/A,#N/A,FALSE,"Лист4"}</definedName>
    <definedName name="кр" hidden="1">{#N/A,#N/A,FALSE,"Лист4"}</definedName>
    <definedName name="культура" localSheetId="4" hidden="1">{#N/A,#N/A,FALSE,"Лист4"}</definedName>
    <definedName name="культура" localSheetId="5" hidden="1">{#N/A,#N/A,FALSE,"Лист4"}</definedName>
    <definedName name="культура" localSheetId="6" hidden="1">{#N/A,#N/A,FALSE,"Лист4"}</definedName>
    <definedName name="культура" localSheetId="7" hidden="1">{#N/A,#N/A,FALSE,"Лист4"}</definedName>
    <definedName name="культура" localSheetId="9" hidden="1">{#N/A,#N/A,FALSE,"Лист4"}</definedName>
    <definedName name="культура" hidden="1">{#N/A,#N/A,FALSE,"Лист4"}</definedName>
    <definedName name="л" localSheetId="4" hidden="1">{#N/A,#N/A,FALSE,"Лист4"}</definedName>
    <definedName name="л" localSheetId="5" hidden="1">{#N/A,#N/A,FALSE,"Лист4"}</definedName>
    <definedName name="л" localSheetId="6" hidden="1">{#N/A,#N/A,FALSE,"Лист4"}</definedName>
    <definedName name="л" localSheetId="7" hidden="1">{#N/A,#N/A,FALSE,"Лист4"}</definedName>
    <definedName name="л" localSheetId="9" hidden="1">{#N/A,#N/A,FALSE,"Лист4"}</definedName>
    <definedName name="л" hidden="1">{#N/A,#N/A,FALSE,"Лист4"}</definedName>
    <definedName name="лд" localSheetId="4" hidden="1">{#N/A,#N/A,FALSE,"Лист4"}</definedName>
    <definedName name="лд" localSheetId="5" hidden="1">{#N/A,#N/A,FALSE,"Лист4"}</definedName>
    <definedName name="лд" localSheetId="6" hidden="1">{#N/A,#N/A,FALSE,"Лист4"}</definedName>
    <definedName name="лд" localSheetId="7" hidden="1">{#N/A,#N/A,FALSE,"Лист4"}</definedName>
    <definedName name="лд" localSheetId="9" hidden="1">{#N/A,#N/A,FALSE,"Лист4"}</definedName>
    <definedName name="лд" hidden="1">{#N/A,#N/A,FALSE,"Лист4"}</definedName>
    <definedName name="лл" localSheetId="4" hidden="1">{#N/A,#N/A,FALSE,"Лист4"}</definedName>
    <definedName name="лл" localSheetId="5" hidden="1">{#N/A,#N/A,FALSE,"Лист4"}</definedName>
    <definedName name="лл" localSheetId="6" hidden="1">{#N/A,#N/A,FALSE,"Лист4"}</definedName>
    <definedName name="лл" localSheetId="7" hidden="1">{#N/A,#N/A,FALSE,"Лист4"}</definedName>
    <definedName name="лл" localSheetId="9" hidden="1">{#N/A,#N/A,FALSE,"Лист4"}</definedName>
    <definedName name="лл" hidden="1">{#N/A,#N/A,FALSE,"Лист4"}</definedName>
    <definedName name="ллл" localSheetId="4" hidden="1">{#N/A,#N/A,FALSE,"Лист4"}</definedName>
    <definedName name="ллл" localSheetId="5" hidden="1">{#N/A,#N/A,FALSE,"Лист4"}</definedName>
    <definedName name="ллл" localSheetId="6" hidden="1">{#N/A,#N/A,FALSE,"Лист4"}</definedName>
    <definedName name="ллл" localSheetId="7" hidden="1">{#N/A,#N/A,FALSE,"Лист4"}</definedName>
    <definedName name="ллл" localSheetId="9" hidden="1">{#N/A,#N/A,FALSE,"Лист4"}</definedName>
    <definedName name="ллл" hidden="1">{#N/A,#N/A,FALSE,"Лист4"}</definedName>
    <definedName name="ллллл" localSheetId="0">#REF!</definedName>
    <definedName name="ллллл" localSheetId="1">#REF!</definedName>
    <definedName name="ллллл" localSheetId="2">#REF!</definedName>
    <definedName name="ллллл" localSheetId="4">#REF!</definedName>
    <definedName name="ллллл" localSheetId="8">#REF!</definedName>
    <definedName name="ллллл" localSheetId="9">#REF!</definedName>
    <definedName name="ллллл">#REF!</definedName>
    <definedName name="лнпллпл" localSheetId="4" hidden="1">{#N/A,#N/A,FALSE,"Лист4"}</definedName>
    <definedName name="лнпллпл" localSheetId="5" hidden="1">{#N/A,#N/A,FALSE,"Лист4"}</definedName>
    <definedName name="лнпллпл" localSheetId="6" hidden="1">{#N/A,#N/A,FALSE,"Лист4"}</definedName>
    <definedName name="лнпллпл" localSheetId="7" hidden="1">{#N/A,#N/A,FALSE,"Лист4"}</definedName>
    <definedName name="лнпллпл" localSheetId="9" hidden="1">{#N/A,#N/A,FALSE,"Лист4"}</definedName>
    <definedName name="лнпллпл" hidden="1">{#N/A,#N/A,FALSE,"Лист4"}</definedName>
    <definedName name="мак" localSheetId="4" hidden="1">{#N/A,#N/A,FALSE,"Лист4"}</definedName>
    <definedName name="мак" localSheetId="5" hidden="1">{#N/A,#N/A,FALSE,"Лист4"}</definedName>
    <definedName name="мак" localSheetId="6" hidden="1">{#N/A,#N/A,FALSE,"Лист4"}</definedName>
    <definedName name="мак" localSheetId="7" hidden="1">{#N/A,#N/A,FALSE,"Лист4"}</definedName>
    <definedName name="мак" localSheetId="9" hidden="1">{#N/A,#N/A,FALSE,"Лист4"}</definedName>
    <definedName name="мак" hidden="1">{#N/A,#N/A,FALSE,"Лист4"}</definedName>
    <definedName name="мінфін" localSheetId="0">#REF!</definedName>
    <definedName name="мінфін" localSheetId="2">#REF!</definedName>
    <definedName name="мінфін" localSheetId="4">#REF!</definedName>
    <definedName name="мінфін" localSheetId="5">#REF!</definedName>
    <definedName name="мінфін" localSheetId="9">#REF!</definedName>
    <definedName name="мінфін">#REF!</definedName>
    <definedName name="Місяць1">'[7]Начни с меня'!$C$9</definedName>
    <definedName name="Місяць2">'[7]Начни с меня'!$H$9</definedName>
    <definedName name="мм" localSheetId="4" hidden="1">{#N/A,#N/A,FALSE,"Лист4"}</definedName>
    <definedName name="мм" localSheetId="5" hidden="1">{#N/A,#N/A,FALSE,"Лист4"}</definedName>
    <definedName name="мм" localSheetId="6" hidden="1">{#N/A,#N/A,FALSE,"Лист4"}</definedName>
    <definedName name="мм" localSheetId="7" hidden="1">{#N/A,#N/A,FALSE,"Лист4"}</definedName>
    <definedName name="мм" localSheetId="9" hidden="1">{#N/A,#N/A,FALSE,"Лист4"}</definedName>
    <definedName name="мм" hidden="1">{#N/A,#N/A,FALSE,"Лист4"}</definedName>
    <definedName name="мпе" localSheetId="4" hidden="1">{#N/A,#N/A,FALSE,"Лист4"}</definedName>
    <definedName name="мпе" localSheetId="5" hidden="1">{#N/A,#N/A,FALSE,"Лист4"}</definedName>
    <definedName name="мпе" localSheetId="6" hidden="1">{#N/A,#N/A,FALSE,"Лист4"}</definedName>
    <definedName name="мпе" localSheetId="7" hidden="1">{#N/A,#N/A,FALSE,"Лист4"}</definedName>
    <definedName name="мпе" localSheetId="9" hidden="1">{#N/A,#N/A,FALSE,"Лист4"}</definedName>
    <definedName name="мпе" hidden="1">{#N/A,#N/A,FALSE,"Лист4"}</definedName>
    <definedName name="нгнгш" localSheetId="4" hidden="1">{#N/A,#N/A,FALSE,"Лист4"}</definedName>
    <definedName name="нгнгш" localSheetId="5" hidden="1">{#N/A,#N/A,FALSE,"Лист4"}</definedName>
    <definedName name="нгнгш" localSheetId="6" hidden="1">{#N/A,#N/A,FALSE,"Лист4"}</definedName>
    <definedName name="нгнгш" localSheetId="7" hidden="1">{#N/A,#N/A,FALSE,"Лист4"}</definedName>
    <definedName name="нгнгш" localSheetId="9" hidden="1">{#N/A,#N/A,FALSE,"Лист4"}</definedName>
    <definedName name="нгнгш" hidden="1">{#N/A,#N/A,FALSE,"Лист4"}</definedName>
    <definedName name="ннггг" localSheetId="4" hidden="1">{#N/A,#N/A,FALSE,"Лист4"}</definedName>
    <definedName name="ннггг" localSheetId="5" hidden="1">{#N/A,#N/A,FALSE,"Лист4"}</definedName>
    <definedName name="ннггг" localSheetId="6" hidden="1">{#N/A,#N/A,FALSE,"Лист4"}</definedName>
    <definedName name="ннггг" localSheetId="7" hidden="1">{#N/A,#N/A,FALSE,"Лист4"}</definedName>
    <definedName name="ннггг" localSheetId="9" hidden="1">{#N/A,#N/A,FALSE,"Лист4"}</definedName>
    <definedName name="ннггг" hidden="1">{#N/A,#N/A,FALSE,"Лист4"}</definedName>
    <definedName name="ннн" localSheetId="4" hidden="1">{#N/A,#N/A,FALSE,"Лист4"}</definedName>
    <definedName name="ннн" localSheetId="5" hidden="1">{#N/A,#N/A,FALSE,"Лист4"}</definedName>
    <definedName name="ннн" localSheetId="6" hidden="1">{#N/A,#N/A,FALSE,"Лист4"}</definedName>
    <definedName name="ннн" localSheetId="7" hidden="1">{#N/A,#N/A,FALSE,"Лист4"}</definedName>
    <definedName name="ннн" localSheetId="9" hidden="1">{#N/A,#N/A,FALSE,"Лист4"}</definedName>
    <definedName name="ннн" hidden="1">{#N/A,#N/A,FALSE,"Лист4"}</definedName>
    <definedName name="ннннг" localSheetId="4" hidden="1">{#N/A,#N/A,FALSE,"Лист4"}</definedName>
    <definedName name="ннннг" localSheetId="5" hidden="1">{#N/A,#N/A,FALSE,"Лист4"}</definedName>
    <definedName name="ннннг" localSheetId="6" hidden="1">{#N/A,#N/A,FALSE,"Лист4"}</definedName>
    <definedName name="ннннг" localSheetId="7" hidden="1">{#N/A,#N/A,FALSE,"Лист4"}</definedName>
    <definedName name="ннннг" localSheetId="9" hidden="1">{#N/A,#N/A,FALSE,"Лист4"}</definedName>
    <definedName name="ннннг" hidden="1">{#N/A,#N/A,FALSE,"Лист4"}</definedName>
    <definedName name="нннннннн" localSheetId="4" hidden="1">{#N/A,#N/A,FALSE,"Лист4"}</definedName>
    <definedName name="нннннннн" localSheetId="5" hidden="1">{#N/A,#N/A,FALSE,"Лист4"}</definedName>
    <definedName name="нннннннн" localSheetId="6" hidden="1">{#N/A,#N/A,FALSE,"Лист4"}</definedName>
    <definedName name="нннннннн" localSheetId="7" hidden="1">{#N/A,#N/A,FALSE,"Лист4"}</definedName>
    <definedName name="нннннннн" localSheetId="9" hidden="1">{#N/A,#N/A,FALSE,"Лист4"}</definedName>
    <definedName name="нннннннн" hidden="1">{#N/A,#N/A,FALSE,"Лист4"}</definedName>
    <definedName name="ннншенгке" localSheetId="4" hidden="1">{#N/A,#N/A,FALSE,"Лист4"}</definedName>
    <definedName name="ннншенгке" localSheetId="5" hidden="1">{#N/A,#N/A,FALSE,"Лист4"}</definedName>
    <definedName name="ннншенгке" localSheetId="6" hidden="1">{#N/A,#N/A,FALSE,"Лист4"}</definedName>
    <definedName name="ннншенгке" localSheetId="7" hidden="1">{#N/A,#N/A,FALSE,"Лист4"}</definedName>
    <definedName name="ннншенгке" localSheetId="9" hidden="1">{#N/A,#N/A,FALSE,"Лист4"}</definedName>
    <definedName name="ннншенгке" hidden="1">{#N/A,#N/A,FALSE,"Лист4"}</definedName>
    <definedName name="нншекк" localSheetId="4" hidden="1">{#N/A,#N/A,FALSE,"Лист4"}</definedName>
    <definedName name="нншекк" localSheetId="5" hidden="1">{#N/A,#N/A,FALSE,"Лист4"}</definedName>
    <definedName name="нншекк" localSheetId="6" hidden="1">{#N/A,#N/A,FALSE,"Лист4"}</definedName>
    <definedName name="нншекк" localSheetId="7" hidden="1">{#N/A,#N/A,FALSE,"Лист4"}</definedName>
    <definedName name="нншекк" localSheetId="9" hidden="1">{#N/A,#N/A,FALSE,"Лист4"}</definedName>
    <definedName name="нншекк" hidden="1">{#N/A,#N/A,FALSE,"Лист4"}</definedName>
    <definedName name="_xlnm.Print_Area" localSheetId="0">' 1 '!$A$1:$F$38</definedName>
    <definedName name="_xlnm.Print_Area" localSheetId="1">'2'!$A$1:$F$22</definedName>
    <definedName name="_xlnm.Print_Area" localSheetId="2">'3'!$A$1:$P$104</definedName>
    <definedName name="_xlnm.Print_Area" localSheetId="3">'3.1'!$A$1:$P$68</definedName>
    <definedName name="_xlnm.Print_Area" localSheetId="4">'4 '!$A$1:$P$18</definedName>
    <definedName name="_xlnm.Print_Area" localSheetId="5">'5'!$A$1:$H$48</definedName>
    <definedName name="_xlnm.Print_Area" localSheetId="6">'6'!$B$1:$O$58</definedName>
    <definedName name="_xlnm.Print_Area" localSheetId="7">'6.1'!$B$1:$O$19</definedName>
    <definedName name="_xlnm.Print_Area" localSheetId="8">'7'!$A$1:$J$42</definedName>
    <definedName name="_xlnm.Print_Area" localSheetId="9">'8'!$A$1:$F$27</definedName>
    <definedName name="_xlnm.Print_Area">#REF!</definedName>
    <definedName name="оггне" localSheetId="4" hidden="1">{#N/A,#N/A,FALSE,"Лист4"}</definedName>
    <definedName name="оггне" localSheetId="5" hidden="1">{#N/A,#N/A,FALSE,"Лист4"}</definedName>
    <definedName name="оггне" localSheetId="6" hidden="1">{#N/A,#N/A,FALSE,"Лист4"}</definedName>
    <definedName name="оггне" localSheetId="7" hidden="1">{#N/A,#N/A,FALSE,"Лист4"}</definedName>
    <definedName name="оггне" localSheetId="9" hidden="1">{#N/A,#N/A,FALSE,"Лист4"}</definedName>
    <definedName name="оггне" hidden="1">{#N/A,#N/A,FALSE,"Лист4"}</definedName>
    <definedName name="оллд" localSheetId="4" hidden="1">{#N/A,#N/A,FALSE,"Лист4"}</definedName>
    <definedName name="оллд" localSheetId="5" hidden="1">{#N/A,#N/A,FALSE,"Лист4"}</definedName>
    <definedName name="оллд" localSheetId="6" hidden="1">{#N/A,#N/A,FALSE,"Лист4"}</definedName>
    <definedName name="оллд" localSheetId="7" hidden="1">{#N/A,#N/A,FALSE,"Лист4"}</definedName>
    <definedName name="оллд" localSheetId="9" hidden="1">{#N/A,#N/A,FALSE,"Лист4"}</definedName>
    <definedName name="оллд" hidden="1">{#N/A,#N/A,FALSE,"Лист4"}</definedName>
    <definedName name="олол" localSheetId="4" hidden="1">{#N/A,#N/A,FALSE,"Лист4"}</definedName>
    <definedName name="олол" localSheetId="5" hidden="1">{#N/A,#N/A,FALSE,"Лист4"}</definedName>
    <definedName name="олол" localSheetId="6" hidden="1">{#N/A,#N/A,FALSE,"Лист4"}</definedName>
    <definedName name="олол" localSheetId="7" hidden="1">{#N/A,#N/A,FALSE,"Лист4"}</definedName>
    <definedName name="олол" localSheetId="9" hidden="1">{#N/A,#N/A,FALSE,"Лист4"}</definedName>
    <definedName name="олол" hidden="1">{#N/A,#N/A,FALSE,"Лист4"}</definedName>
    <definedName name="оо" localSheetId="4" hidden="1">{#N/A,#N/A,FALSE,"Лист4"}</definedName>
    <definedName name="оо" localSheetId="5" hidden="1">{#N/A,#N/A,FALSE,"Лист4"}</definedName>
    <definedName name="оо" localSheetId="6" hidden="1">{#N/A,#N/A,FALSE,"Лист4"}</definedName>
    <definedName name="оо" localSheetId="7" hidden="1">{#N/A,#N/A,FALSE,"Лист4"}</definedName>
    <definedName name="оо" localSheetId="9" hidden="1">{#N/A,#N/A,FALSE,"Лист4"}</definedName>
    <definedName name="оо" hidden="1">{#N/A,#N/A,FALSE,"Лист4"}</definedName>
    <definedName name="ооо" localSheetId="4" hidden="1">{#N/A,#N/A,FALSE,"Лист4"}</definedName>
    <definedName name="ооо" localSheetId="5" hidden="1">{#N/A,#N/A,FALSE,"Лист4"}</definedName>
    <definedName name="ооо" localSheetId="6" hidden="1">{#N/A,#N/A,FALSE,"Лист4"}</definedName>
    <definedName name="ооо" localSheetId="7" hidden="1">{#N/A,#N/A,FALSE,"Лист4"}</definedName>
    <definedName name="ооо" localSheetId="9" hidden="1">{#N/A,#N/A,FALSE,"Лист4"}</definedName>
    <definedName name="ооо" hidden="1">{#N/A,#N/A,FALSE,"Лист4"}</definedName>
    <definedName name="оооооо" localSheetId="0">#REF!</definedName>
    <definedName name="оооооо" localSheetId="1">#REF!</definedName>
    <definedName name="оооооо" localSheetId="2">#REF!</definedName>
    <definedName name="оооооо" localSheetId="4">#REF!</definedName>
    <definedName name="оооооо" localSheetId="8">#REF!</definedName>
    <definedName name="оооооо" localSheetId="9">#REF!</definedName>
    <definedName name="оооооо">#REF!</definedName>
    <definedName name="орнг" localSheetId="4" hidden="1">{#N/A,#N/A,FALSE,"Лист4"}</definedName>
    <definedName name="орнг" localSheetId="5" hidden="1">{#N/A,#N/A,FALSE,"Лист4"}</definedName>
    <definedName name="орнг" localSheetId="6" hidden="1">{#N/A,#N/A,FALSE,"Лист4"}</definedName>
    <definedName name="орнг" localSheetId="7" hidden="1">{#N/A,#N/A,FALSE,"Лист4"}</definedName>
    <definedName name="орнг" localSheetId="9" hidden="1">{#N/A,#N/A,FALSE,"Лист4"}</definedName>
    <definedName name="орнг" hidden="1">{#N/A,#N/A,FALSE,"Лист4"}</definedName>
    <definedName name="освіта" localSheetId="4" hidden="1">{#N/A,#N/A,FALSE,"Лист4"}</definedName>
    <definedName name="освіта" localSheetId="5" hidden="1">{#N/A,#N/A,FALSE,"Лист4"}</definedName>
    <definedName name="освіта" localSheetId="6" hidden="1">{#N/A,#N/A,FALSE,"Лист4"}</definedName>
    <definedName name="освіта" localSheetId="7" hidden="1">{#N/A,#N/A,FALSE,"Лист4"}</definedName>
    <definedName name="освіта" localSheetId="9" hidden="1">{#N/A,#N/A,FALSE,"Лист4"}</definedName>
    <definedName name="освіта" hidden="1">{#N/A,#N/A,FALSE,"Лист4"}</definedName>
    <definedName name="ох" localSheetId="4" hidden="1">{#N/A,#N/A,FALSE,"Лист4"}</definedName>
    <definedName name="ох" localSheetId="5" hidden="1">{#N/A,#N/A,FALSE,"Лист4"}</definedName>
    <definedName name="ох" localSheetId="6" hidden="1">{#N/A,#N/A,FALSE,"Лист4"}</definedName>
    <definedName name="ох" localSheetId="7" hidden="1">{#N/A,#N/A,FALSE,"Лист4"}</definedName>
    <definedName name="ох" localSheetId="9" hidden="1">{#N/A,#N/A,FALSE,"Лист4"}</definedName>
    <definedName name="ох" hidden="1">{#N/A,#N/A,FALSE,"Лист4"}</definedName>
    <definedName name="охорона" localSheetId="4" hidden="1">{#N/A,#N/A,FALSE,"Лист4"}</definedName>
    <definedName name="охорона" localSheetId="5" hidden="1">{#N/A,#N/A,FALSE,"Лист4"}</definedName>
    <definedName name="охорона" localSheetId="6" hidden="1">{#N/A,#N/A,FALSE,"Лист4"}</definedName>
    <definedName name="охорона" localSheetId="7" hidden="1">{#N/A,#N/A,FALSE,"Лист4"}</definedName>
    <definedName name="охорона" localSheetId="9" hidden="1">{#N/A,#N/A,FALSE,"Лист4"}</definedName>
    <definedName name="охорона" hidden="1">{#N/A,#N/A,FALSE,"Лист4"}</definedName>
    <definedName name="плеккккг" localSheetId="4" hidden="1">{#N/A,#N/A,FALSE,"Лист4"}</definedName>
    <definedName name="плеккккг" localSheetId="5" hidden="1">{#N/A,#N/A,FALSE,"Лист4"}</definedName>
    <definedName name="плеккккг" localSheetId="6" hidden="1">{#N/A,#N/A,FALSE,"Лист4"}</definedName>
    <definedName name="плеккккг" localSheetId="7" hidden="1">{#N/A,#N/A,FALSE,"Лист4"}</definedName>
    <definedName name="плеккккг" localSheetId="9" hidden="1">{#N/A,#N/A,FALSE,"Лист4"}</definedName>
    <definedName name="плеккккг" hidden="1">{#N/A,#N/A,FALSE,"Лист4"}</definedName>
    <definedName name="пллеелш" localSheetId="4" hidden="1">{#N/A,#N/A,FALSE,"Лист4"}</definedName>
    <definedName name="пллеелш" localSheetId="5" hidden="1">{#N/A,#N/A,FALSE,"Лист4"}</definedName>
    <definedName name="пллеелш" localSheetId="6" hidden="1">{#N/A,#N/A,FALSE,"Лист4"}</definedName>
    <definedName name="пллеелш" localSheetId="7" hidden="1">{#N/A,#N/A,FALSE,"Лист4"}</definedName>
    <definedName name="пллеелш" localSheetId="9" hidden="1">{#N/A,#N/A,FALSE,"Лист4"}</definedName>
    <definedName name="пллеелш" hidden="1">{#N/A,#N/A,FALSE,"Лист4"}</definedName>
    <definedName name="попле" localSheetId="4" hidden="1">{#N/A,#N/A,FALSE,"Лист4"}</definedName>
    <definedName name="попле" localSheetId="5" hidden="1">{#N/A,#N/A,FALSE,"Лист4"}</definedName>
    <definedName name="попле" localSheetId="6" hidden="1">{#N/A,#N/A,FALSE,"Лист4"}</definedName>
    <definedName name="попле" localSheetId="7" hidden="1">{#N/A,#N/A,FALSE,"Лист4"}</definedName>
    <definedName name="попле" localSheetId="9" hidden="1">{#N/A,#N/A,FALSE,"Лист4"}</definedName>
    <definedName name="попле" hidden="1">{#N/A,#N/A,FALSE,"Лист4"}</definedName>
    <definedName name="пот" localSheetId="4" hidden="1">{#N/A,#N/A,FALSE,"Лист4"}</definedName>
    <definedName name="пот" localSheetId="5" hidden="1">{#N/A,#N/A,FALSE,"Лист4"}</definedName>
    <definedName name="пот" localSheetId="6" hidden="1">{#N/A,#N/A,FALSE,"Лист4"}</definedName>
    <definedName name="пот" localSheetId="7" hidden="1">{#N/A,#N/A,FALSE,"Лист4"}</definedName>
    <definedName name="пот" localSheetId="9" hidden="1">{#N/A,#N/A,FALSE,"Лист4"}</definedName>
    <definedName name="пот" hidden="1">{#N/A,#N/A,FALSE,"Лист4"}</definedName>
    <definedName name="пп" localSheetId="4" hidden="1">{#N/A,#N/A,FALSE,"Лист4"}</definedName>
    <definedName name="пп" localSheetId="5" hidden="1">{#N/A,#N/A,FALSE,"Лист4"}</definedName>
    <definedName name="пп" localSheetId="6" hidden="1">{#N/A,#N/A,FALSE,"Лист4"}</definedName>
    <definedName name="пп" localSheetId="7" hidden="1">{#N/A,#N/A,FALSE,"Лист4"}</definedName>
    <definedName name="пп" localSheetId="9" hidden="1">{#N/A,#N/A,FALSE,"Лист4"}</definedName>
    <definedName name="пп" hidden="1">{#N/A,#N/A,FALSE,"Лист4"}</definedName>
    <definedName name="ппше" localSheetId="4" hidden="1">{#N/A,#N/A,FALSE,"Лист4"}</definedName>
    <definedName name="ппше" localSheetId="5" hidden="1">{#N/A,#N/A,FALSE,"Лист4"}</definedName>
    <definedName name="ппше" localSheetId="6" hidden="1">{#N/A,#N/A,FALSE,"Лист4"}</definedName>
    <definedName name="ппше" localSheetId="7" hidden="1">{#N/A,#N/A,FALSE,"Лист4"}</definedName>
    <definedName name="ппше" localSheetId="9" hidden="1">{#N/A,#N/A,FALSE,"Лист4"}</definedName>
    <definedName name="ппше" hidden="1">{#N/A,#N/A,FALSE,"Лист4"}</definedName>
    <definedName name="про" localSheetId="4" hidden="1">{#N/A,#N/A,FALSE,"Лист4"}</definedName>
    <definedName name="про" localSheetId="5" hidden="1">{#N/A,#N/A,FALSE,"Лист4"}</definedName>
    <definedName name="про" localSheetId="6" hidden="1">{#N/A,#N/A,FALSE,"Лист4"}</definedName>
    <definedName name="про" localSheetId="7" hidden="1">{#N/A,#N/A,FALSE,"Лист4"}</definedName>
    <definedName name="про" localSheetId="9" hidden="1">{#N/A,#N/A,FALSE,"Лист4"}</definedName>
    <definedName name="про" hidden="1">{#N/A,#N/A,FALSE,"Лист4"}</definedName>
    <definedName name="прое" localSheetId="4" hidden="1">{#N/A,#N/A,FALSE,"Лист4"}</definedName>
    <definedName name="прое" localSheetId="5" hidden="1">{#N/A,#N/A,FALSE,"Лист4"}</definedName>
    <definedName name="прое" localSheetId="6" hidden="1">{#N/A,#N/A,FALSE,"Лист4"}</definedName>
    <definedName name="прое" localSheetId="7" hidden="1">{#N/A,#N/A,FALSE,"Лист4"}</definedName>
    <definedName name="прое" localSheetId="9" hidden="1">{#N/A,#N/A,FALSE,"Лист4"}</definedName>
    <definedName name="прое" hidden="1">{#N/A,#N/A,FALSE,"Лист4"}</definedName>
    <definedName name="прои" localSheetId="4" hidden="1">{#N/A,#N/A,FALSE,"Лист4"}</definedName>
    <definedName name="прои" localSheetId="5" hidden="1">{#N/A,#N/A,FALSE,"Лист4"}</definedName>
    <definedName name="прои" localSheetId="6" hidden="1">{#N/A,#N/A,FALSE,"Лист4"}</definedName>
    <definedName name="прои" localSheetId="7" hidden="1">{#N/A,#N/A,FALSE,"Лист4"}</definedName>
    <definedName name="прои" localSheetId="9" hidden="1">{#N/A,#N/A,FALSE,"Лист4"}</definedName>
    <definedName name="прои" hidden="1">{#N/A,#N/A,FALSE,"Лист4"}</definedName>
    <definedName name="проол" localSheetId="0">#REF!</definedName>
    <definedName name="проол" localSheetId="2">#REF!</definedName>
    <definedName name="проол" localSheetId="4">#REF!</definedName>
    <definedName name="проол" localSheetId="5">#REF!</definedName>
    <definedName name="проол" localSheetId="9">#REF!</definedName>
    <definedName name="проол">#REF!</definedName>
    <definedName name="Рік">[10]ЗДМмісяць!$C$1</definedName>
    <definedName name="розрах">[13]Пер!$N$33</definedName>
    <definedName name="рор" localSheetId="4" hidden="1">{#N/A,#N/A,FALSE,"Лист4"}</definedName>
    <definedName name="рор" localSheetId="5" hidden="1">{#N/A,#N/A,FALSE,"Лист4"}</definedName>
    <definedName name="рор" localSheetId="6" hidden="1">{#N/A,#N/A,FALSE,"Лист4"}</definedName>
    <definedName name="рор" localSheetId="7" hidden="1">{#N/A,#N/A,FALSE,"Лист4"}</definedName>
    <definedName name="рор" localSheetId="9" hidden="1">{#N/A,#N/A,FALSE,"Лист4"}</definedName>
    <definedName name="рор" hidden="1">{#N/A,#N/A,FALSE,"Лист4"}</definedName>
    <definedName name="роро" localSheetId="4" hidden="1">{#N/A,#N/A,FALSE,"Лист4"}</definedName>
    <definedName name="роро" localSheetId="5" hidden="1">{#N/A,#N/A,FALSE,"Лист4"}</definedName>
    <definedName name="роро" localSheetId="6" hidden="1">{#N/A,#N/A,FALSE,"Лист4"}</definedName>
    <definedName name="роро" localSheetId="7" hidden="1">{#N/A,#N/A,FALSE,"Лист4"}</definedName>
    <definedName name="роро" localSheetId="9" hidden="1">{#N/A,#N/A,FALSE,"Лист4"}</definedName>
    <definedName name="роро" hidden="1">{#N/A,#N/A,FALSE,"Лист4"}</definedName>
    <definedName name="РРБ" localSheetId="0">#REF!</definedName>
    <definedName name="РРБ" localSheetId="1">#REF!</definedName>
    <definedName name="РРБ" localSheetId="2">#REF!</definedName>
    <definedName name="РРБ" localSheetId="4">#REF!</definedName>
    <definedName name="РРБ" localSheetId="5">#REF!</definedName>
    <definedName name="РРБ" localSheetId="8">#REF!</definedName>
    <definedName name="РРБ" localSheetId="9">#REF!</definedName>
    <definedName name="РРБ">#REF!</definedName>
    <definedName name="РРБази" localSheetId="0">#REF!</definedName>
    <definedName name="РРБази" localSheetId="2">#REF!</definedName>
    <definedName name="РРБази" localSheetId="4">#REF!</definedName>
    <definedName name="РРБази" localSheetId="5">#REF!</definedName>
    <definedName name="РРБази" localSheetId="9">#REF!</definedName>
    <definedName name="РРБази">#REF!</definedName>
    <definedName name="рррр" localSheetId="0">#REF!</definedName>
    <definedName name="рррр" localSheetId="1">#REF!</definedName>
    <definedName name="рррр" localSheetId="2">#REF!</definedName>
    <definedName name="рррр" localSheetId="4">#REF!</definedName>
    <definedName name="рррр" localSheetId="5">#REF!</definedName>
    <definedName name="рррр" localSheetId="6" hidden="1">{#N/A,#N/A,FALSE,"Лист4"}</definedName>
    <definedName name="рррр" localSheetId="7" hidden="1">{#N/A,#N/A,FALSE,"Лист4"}</definedName>
    <definedName name="рррр" localSheetId="9">#REF!</definedName>
    <definedName name="рррр">#REF!</definedName>
    <definedName name="ррррр" localSheetId="0">#REF!</definedName>
    <definedName name="ррррр" localSheetId="1">#REF!</definedName>
    <definedName name="ррррр" localSheetId="2">#REF!</definedName>
    <definedName name="ррррр" localSheetId="4">#REF!</definedName>
    <definedName name="ррррр" localSheetId="9">#REF!</definedName>
    <definedName name="ррррр">#REF!</definedName>
    <definedName name="с" localSheetId="0">#REF!</definedName>
    <definedName name="с" localSheetId="1">#REF!</definedName>
    <definedName name="с" localSheetId="2">#REF!</definedName>
    <definedName name="с" localSheetId="4">#REF!</definedName>
    <definedName name="с" localSheetId="9">#REF!</definedName>
    <definedName name="с">#REF!</definedName>
    <definedName name="сми" localSheetId="4" hidden="1">{#N/A,#N/A,FALSE,"Лист4"}</definedName>
    <definedName name="сми" localSheetId="5" hidden="1">{#N/A,#N/A,FALSE,"Лист4"}</definedName>
    <definedName name="сми" localSheetId="6" hidden="1">{#N/A,#N/A,FALSE,"Лист4"}</definedName>
    <definedName name="сми" localSheetId="7" hidden="1">{#N/A,#N/A,FALSE,"Лист4"}</definedName>
    <definedName name="сми" localSheetId="9" hidden="1">{#N/A,#N/A,FALSE,"Лист4"}</definedName>
    <definedName name="сми" hidden="1">{#N/A,#N/A,FALSE,"Лист4"}</definedName>
    <definedName name="СПД" localSheetId="0">#REF!</definedName>
    <definedName name="СПД" localSheetId="2">#REF!</definedName>
    <definedName name="СПД" localSheetId="4">#REF!</definedName>
    <definedName name="СПД" localSheetId="5">#REF!</definedName>
    <definedName name="СПД" localSheetId="9">#REF!</definedName>
    <definedName name="СПД">#REF!</definedName>
    <definedName name="Список_областей">[10]ЗДМмісяць!$A$9:$A$35</definedName>
    <definedName name="сс" localSheetId="4" hidden="1">{#N/A,#N/A,FALSE,"Лист4"}</definedName>
    <definedName name="сс" localSheetId="5" hidden="1">{#N/A,#N/A,FALSE,"Лист4"}</definedName>
    <definedName name="сс" localSheetId="6" hidden="1">{#N/A,#N/A,FALSE,"Лист4"}</definedName>
    <definedName name="сс" localSheetId="7" hidden="1">{#N/A,#N/A,FALSE,"Лист4"}</definedName>
    <definedName name="сс" localSheetId="9" hidden="1">{#N/A,#N/A,FALSE,"Лист4"}</definedName>
    <definedName name="сс" hidden="1">{#N/A,#N/A,FALSE,"Лист4"}</definedName>
    <definedName name="сум" localSheetId="4" hidden="1">{#N/A,#N/A,FALSE,"Лист4"}</definedName>
    <definedName name="сум" localSheetId="5" hidden="1">{#N/A,#N/A,FALSE,"Лист4"}</definedName>
    <definedName name="сум" localSheetId="6" hidden="1">{#N/A,#N/A,FALSE,"Лист4"}</definedName>
    <definedName name="сум" localSheetId="7" hidden="1">{#N/A,#N/A,FALSE,"Лист4"}</definedName>
    <definedName name="сум" localSheetId="9" hidden="1">{#N/A,#N/A,FALSE,"Лист4"}</definedName>
    <definedName name="сум" hidden="1">{#N/A,#N/A,FALSE,"Лист4"}</definedName>
    <definedName name="Суми" localSheetId="4" hidden="1">{#N/A,#N/A,FALSE,"Лист4"}</definedName>
    <definedName name="Суми" localSheetId="5" hidden="1">{#N/A,#N/A,FALSE,"Лист4"}</definedName>
    <definedName name="Суми" localSheetId="6" hidden="1">{#N/A,#N/A,FALSE,"Лист4"}</definedName>
    <definedName name="Суми" localSheetId="7" hidden="1">{#N/A,#N/A,FALSE,"Лист4"}</definedName>
    <definedName name="Суми" localSheetId="9" hidden="1">{#N/A,#N/A,FALSE,"Лист4"}</definedName>
    <definedName name="Суми" hidden="1">{#N/A,#N/A,FALSE,"Лист4"}</definedName>
    <definedName name="счу" localSheetId="4" hidden="1">{#N/A,#N/A,FALSE,"Лист4"}</definedName>
    <definedName name="счу" localSheetId="5" hidden="1">{#N/A,#N/A,FALSE,"Лист4"}</definedName>
    <definedName name="счу" localSheetId="6" hidden="1">{#N/A,#N/A,FALSE,"Лист4"}</definedName>
    <definedName name="счу" localSheetId="7" hidden="1">{#N/A,#N/A,FALSE,"Лист4"}</definedName>
    <definedName name="счу" localSheetId="9" hidden="1">{#N/A,#N/A,FALSE,"Лист4"}</definedName>
    <definedName name="счу" hidden="1">{#N/A,#N/A,FALSE,"Лист4"}</definedName>
    <definedName name="счя" localSheetId="4" hidden="1">{#N/A,#N/A,FALSE,"Лист4"}</definedName>
    <definedName name="счя" localSheetId="5" hidden="1">{#N/A,#N/A,FALSE,"Лист4"}</definedName>
    <definedName name="счя" localSheetId="6" hidden="1">{#N/A,#N/A,FALSE,"Лист4"}</definedName>
    <definedName name="счя" localSheetId="7" hidden="1">{#N/A,#N/A,FALSE,"Лист4"}</definedName>
    <definedName name="счя" localSheetId="9" hidden="1">{#N/A,#N/A,FALSE,"Лист4"}</definedName>
    <definedName name="счя" hidden="1">{#N/A,#N/A,FALSE,"Лист4"}</definedName>
    <definedName name="тБюджет">[14]D!$AC$8</definedName>
    <definedName name="ТекГод">[14]D!$AC$7</definedName>
    <definedName name="Текст_дата">[10]ЗДМмісяць!$F$2</definedName>
    <definedName name="тогн" localSheetId="4" hidden="1">{#N/A,#N/A,FALSE,"Лист4"}</definedName>
    <definedName name="тогн" localSheetId="5" hidden="1">{#N/A,#N/A,FALSE,"Лист4"}</definedName>
    <definedName name="тогн" localSheetId="6" hidden="1">{#N/A,#N/A,FALSE,"Лист4"}</definedName>
    <definedName name="тогн" localSheetId="7" hidden="1">{#N/A,#N/A,FALSE,"Лист4"}</definedName>
    <definedName name="тогн" localSheetId="9" hidden="1">{#N/A,#N/A,FALSE,"Лист4"}</definedName>
    <definedName name="тогн" hidden="1">{#N/A,#N/A,FALSE,"Лист4"}</definedName>
    <definedName name="тПериод">[14]D!$AC$9</definedName>
    <definedName name="трн" localSheetId="4" hidden="1">{#N/A,#N/A,FALSE,"Лист4"}</definedName>
    <definedName name="трн" localSheetId="5" hidden="1">{#N/A,#N/A,FALSE,"Лист4"}</definedName>
    <definedName name="трн" localSheetId="6" hidden="1">{#N/A,#N/A,FALSE,"Лист4"}</definedName>
    <definedName name="трн" localSheetId="7" hidden="1">{#N/A,#N/A,FALSE,"Лист4"}</definedName>
    <definedName name="трн" localSheetId="9" hidden="1">{#N/A,#N/A,FALSE,"Лист4"}</definedName>
    <definedName name="трн" hidden="1">{#N/A,#N/A,FALSE,"Лист4"}</definedName>
    <definedName name="ттт" localSheetId="4" hidden="1">{#N/A,#N/A,FALSE,"Лист4"}</definedName>
    <definedName name="ттт" localSheetId="5" hidden="1">{#N/A,#N/A,FALSE,"Лист4"}</definedName>
    <definedName name="ттт" localSheetId="6" hidden="1">{#N/A,#N/A,FALSE,"Лист4"}</definedName>
    <definedName name="ттт" localSheetId="7" hidden="1">{#N/A,#N/A,FALSE,"Лист4"}</definedName>
    <definedName name="ттт" localSheetId="9" hidden="1">{#N/A,#N/A,FALSE,"Лист4"}</definedName>
    <definedName name="ттт" hidden="1">{#N/A,#N/A,FALSE,"Лист4"}</definedName>
    <definedName name="ть" localSheetId="4" hidden="1">{#N/A,#N/A,FALSE,"Лист4"}</definedName>
    <definedName name="ть" localSheetId="5" hidden="1">{#N/A,#N/A,FALSE,"Лист4"}</definedName>
    <definedName name="ть" localSheetId="6" hidden="1">{#N/A,#N/A,FALSE,"Лист4"}</definedName>
    <definedName name="ть" localSheetId="7" hidden="1">{#N/A,#N/A,FALSE,"Лист4"}</definedName>
    <definedName name="ть" localSheetId="9" hidden="1">{#N/A,#N/A,FALSE,"Лист4"}</definedName>
    <definedName name="ть" hidden="1">{#N/A,#N/A,FALSE,"Лист4"}</definedName>
    <definedName name="уа" localSheetId="4" hidden="1">{#N/A,#N/A,FALSE,"Лист4"}</definedName>
    <definedName name="уа" localSheetId="5" hidden="1">{#N/A,#N/A,FALSE,"Лист4"}</definedName>
    <definedName name="уа" localSheetId="6" hidden="1">{#N/A,#N/A,FALSE,"Лист4"}</definedName>
    <definedName name="уа" localSheetId="7" hidden="1">{#N/A,#N/A,FALSE,"Лист4"}</definedName>
    <definedName name="уа" localSheetId="9" hidden="1">{#N/A,#N/A,FALSE,"Лист4"}</definedName>
    <definedName name="уа" hidden="1">{#N/A,#N/A,FALSE,"Лист4"}</definedName>
    <definedName name="увке" localSheetId="4" hidden="1">{#N/A,#N/A,FALSE,"Лист4"}</definedName>
    <definedName name="увке" localSheetId="5" hidden="1">{#N/A,#N/A,FALSE,"Лист4"}</definedName>
    <definedName name="увке" localSheetId="6" hidden="1">{#N/A,#N/A,FALSE,"Лист4"}</definedName>
    <definedName name="увке" localSheetId="7" hidden="1">{#N/A,#N/A,FALSE,"Лист4"}</definedName>
    <definedName name="увке" localSheetId="9" hidden="1">{#N/A,#N/A,FALSE,"Лист4"}</definedName>
    <definedName name="увке" hidden="1">{#N/A,#N/A,FALSE,"Лист4"}</definedName>
    <definedName name="уеунукнун" localSheetId="4" hidden="1">{#N/A,#N/A,FALSE,"Лист4"}</definedName>
    <definedName name="уеунукнун" localSheetId="5" hidden="1">{#N/A,#N/A,FALSE,"Лист4"}</definedName>
    <definedName name="уеунукнун" localSheetId="6" hidden="1">{#N/A,#N/A,FALSE,"Лист4"}</definedName>
    <definedName name="уеунукнун" localSheetId="7" hidden="1">{#N/A,#N/A,FALSE,"Лист4"}</definedName>
    <definedName name="уеунукнун" localSheetId="9" hidden="1">{#N/A,#N/A,FALSE,"Лист4"}</definedName>
    <definedName name="уеунукнун" hidden="1">{#N/A,#N/A,FALSE,"Лист4"}</definedName>
    <definedName name="уке" localSheetId="4" hidden="1">{#N/A,#N/A,FALSE,"Лист4"}</definedName>
    <definedName name="уке" localSheetId="5" hidden="1">{#N/A,#N/A,FALSE,"Лист4"}</definedName>
    <definedName name="уке" localSheetId="6" hidden="1">{#N/A,#N/A,FALSE,"Лист4"}</definedName>
    <definedName name="уке" localSheetId="7" hidden="1">{#N/A,#N/A,FALSE,"Лист4"}</definedName>
    <definedName name="уке" localSheetId="9" hidden="1">{#N/A,#N/A,FALSE,"Лист4"}</definedName>
    <definedName name="уке" hidden="1">{#N/A,#N/A,FALSE,"Лист4"}</definedName>
    <definedName name="укй" localSheetId="4" hidden="1">{#N/A,#N/A,FALSE,"Лист4"}</definedName>
    <definedName name="укй" localSheetId="5" hidden="1">{#N/A,#N/A,FALSE,"Лист4"}</definedName>
    <definedName name="укй" localSheetId="6" hidden="1">{#N/A,#N/A,FALSE,"Лист4"}</definedName>
    <definedName name="укй" localSheetId="7" hidden="1">{#N/A,#N/A,FALSE,"Лист4"}</definedName>
    <definedName name="укй" localSheetId="9" hidden="1">{#N/A,#N/A,FALSE,"Лист4"}</definedName>
    <definedName name="укй" hidden="1">{#N/A,#N/A,FALSE,"Лист4"}</definedName>
    <definedName name="укунн" localSheetId="4" hidden="1">{#N/A,#N/A,FALSE,"Лист4"}</definedName>
    <definedName name="укунн" localSheetId="5" hidden="1">{#N/A,#N/A,FALSE,"Лист4"}</definedName>
    <definedName name="укунн" localSheetId="6" hidden="1">{#N/A,#N/A,FALSE,"Лист4"}</definedName>
    <definedName name="укунн" localSheetId="7" hidden="1">{#N/A,#N/A,FALSE,"Лист4"}</definedName>
    <definedName name="укунн" localSheetId="9" hidden="1">{#N/A,#N/A,FALSE,"Лист4"}</definedName>
    <definedName name="укунн" hidden="1">{#N/A,#N/A,FALSE,"Лист4"}</definedName>
    <definedName name="унунен" localSheetId="4" hidden="1">{#N/A,#N/A,FALSE,"Лист4"}</definedName>
    <definedName name="унунен" localSheetId="5" hidden="1">{#N/A,#N/A,FALSE,"Лист4"}</definedName>
    <definedName name="унунен" localSheetId="6" hidden="1">{#N/A,#N/A,FALSE,"Лист4"}</definedName>
    <definedName name="унунен" localSheetId="7" hidden="1">{#N/A,#N/A,FALSE,"Лист4"}</definedName>
    <definedName name="унунен" localSheetId="9" hidden="1">{#N/A,#N/A,FALSE,"Лист4"}</definedName>
    <definedName name="унунен" hidden="1">{#N/A,#N/A,FALSE,"Лист4"}</definedName>
    <definedName name="унунун" localSheetId="4" hidden="1">{#N/A,#N/A,FALSE,"Лист4"}</definedName>
    <definedName name="унунун" localSheetId="5" hidden="1">{#N/A,#N/A,FALSE,"Лист4"}</definedName>
    <definedName name="унунун" localSheetId="6" hidden="1">{#N/A,#N/A,FALSE,"Лист4"}</definedName>
    <definedName name="унунун" localSheetId="7" hidden="1">{#N/A,#N/A,FALSE,"Лист4"}</definedName>
    <definedName name="унунун" localSheetId="9" hidden="1">{#N/A,#N/A,FALSE,"Лист4"}</definedName>
    <definedName name="унунун" hidden="1">{#N/A,#N/A,FALSE,"Лист4"}</definedName>
    <definedName name="унуу" localSheetId="4" hidden="1">{#N/A,#N/A,FALSE,"Лист4"}</definedName>
    <definedName name="унуу" localSheetId="5" hidden="1">{#N/A,#N/A,FALSE,"Лист4"}</definedName>
    <definedName name="унуу" localSheetId="6" hidden="1">{#N/A,#N/A,FALSE,"Лист4"}</definedName>
    <definedName name="унуу" localSheetId="7" hidden="1">{#N/A,#N/A,FALSE,"Лист4"}</definedName>
    <definedName name="унуу" localSheetId="9" hidden="1">{#N/A,#N/A,FALSE,"Лист4"}</definedName>
    <definedName name="унуу" hidden="1">{#N/A,#N/A,FALSE,"Лист4"}</definedName>
    <definedName name="унуун" localSheetId="4" hidden="1">{#N/A,#N/A,FALSE,"Лист4"}</definedName>
    <definedName name="унуун" localSheetId="5" hidden="1">{#N/A,#N/A,FALSE,"Лист4"}</definedName>
    <definedName name="унуун" localSheetId="6" hidden="1">{#N/A,#N/A,FALSE,"Лист4"}</definedName>
    <definedName name="унуун" localSheetId="7" hidden="1">{#N/A,#N/A,FALSE,"Лист4"}</definedName>
    <definedName name="унуун" localSheetId="9" hidden="1">{#N/A,#N/A,FALSE,"Лист4"}</definedName>
    <definedName name="унуун" hidden="1">{#N/A,#N/A,FALSE,"Лист4"}</definedName>
    <definedName name="унууу" localSheetId="4" hidden="1">{#N/A,#N/A,FALSE,"Лист4"}</definedName>
    <definedName name="унууу" localSheetId="5" hidden="1">{#N/A,#N/A,FALSE,"Лист4"}</definedName>
    <definedName name="унууу" localSheetId="6" hidden="1">{#N/A,#N/A,FALSE,"Лист4"}</definedName>
    <definedName name="унууу" localSheetId="7" hidden="1">{#N/A,#N/A,FALSE,"Лист4"}</definedName>
    <definedName name="унууу" localSheetId="9" hidden="1">{#N/A,#N/A,FALSE,"Лист4"}</definedName>
    <definedName name="унууу" hidden="1">{#N/A,#N/A,FALSE,"Лист4"}</definedName>
    <definedName name="управ" localSheetId="4" hidden="1">{#N/A,#N/A,FALSE,"Лист4"}</definedName>
    <definedName name="управ" localSheetId="5" hidden="1">{#N/A,#N/A,FALSE,"Лист4"}</definedName>
    <definedName name="управ" localSheetId="6" hidden="1">{#N/A,#N/A,FALSE,"Лист4"}</definedName>
    <definedName name="управ" localSheetId="7" hidden="1">{#N/A,#N/A,FALSE,"Лист4"}</definedName>
    <definedName name="управ" localSheetId="9" hidden="1">{#N/A,#N/A,FALSE,"Лист4"}</definedName>
    <definedName name="управ" hidden="1">{#N/A,#N/A,FALSE,"Лист4"}</definedName>
    <definedName name="управління" localSheetId="4" hidden="1">{#N/A,#N/A,FALSE,"Лист4"}</definedName>
    <definedName name="управління" localSheetId="5" hidden="1">{#N/A,#N/A,FALSE,"Лист4"}</definedName>
    <definedName name="управління" localSheetId="6" hidden="1">{#N/A,#N/A,FALSE,"Лист4"}</definedName>
    <definedName name="управління" localSheetId="7" hidden="1">{#N/A,#N/A,FALSE,"Лист4"}</definedName>
    <definedName name="управління" localSheetId="9" hidden="1">{#N/A,#N/A,FALSE,"Лист4"}</definedName>
    <definedName name="управління" hidden="1">{#N/A,#N/A,FALSE,"Лист4"}</definedName>
    <definedName name="уукее" localSheetId="4" hidden="1">{#N/A,#N/A,FALSE,"Лист4"}</definedName>
    <definedName name="уукее" localSheetId="5" hidden="1">{#N/A,#N/A,FALSE,"Лист4"}</definedName>
    <definedName name="уукее" localSheetId="6" hidden="1">{#N/A,#N/A,FALSE,"Лист4"}</definedName>
    <definedName name="уукее" localSheetId="7" hidden="1">{#N/A,#N/A,FALSE,"Лист4"}</definedName>
    <definedName name="уукее" localSheetId="9" hidden="1">{#N/A,#N/A,FALSE,"Лист4"}</definedName>
    <definedName name="уукее" hidden="1">{#N/A,#N/A,FALSE,"Лист4"}</definedName>
    <definedName name="ууннну" localSheetId="4" hidden="1">{#N/A,#N/A,FALSE,"Лист4"}</definedName>
    <definedName name="ууннну" localSheetId="5" hidden="1">{#N/A,#N/A,FALSE,"Лист4"}</definedName>
    <definedName name="ууннну" localSheetId="6" hidden="1">{#N/A,#N/A,FALSE,"Лист4"}</definedName>
    <definedName name="ууннну" localSheetId="7" hidden="1">{#N/A,#N/A,FALSE,"Лист4"}</definedName>
    <definedName name="ууннну" localSheetId="9" hidden="1">{#N/A,#N/A,FALSE,"Лист4"}</definedName>
    <definedName name="ууннну" hidden="1">{#N/A,#N/A,FALSE,"Лист4"}</definedName>
    <definedName name="ууну" localSheetId="4" hidden="1">{#N/A,#N/A,FALSE,"Лист4"}</definedName>
    <definedName name="ууну" localSheetId="5" hidden="1">{#N/A,#N/A,FALSE,"Лист4"}</definedName>
    <definedName name="ууну" localSheetId="6" hidden="1">{#N/A,#N/A,FALSE,"Лист4"}</definedName>
    <definedName name="ууну" localSheetId="7" hidden="1">{#N/A,#N/A,FALSE,"Лист4"}</definedName>
    <definedName name="ууну" localSheetId="9" hidden="1">{#N/A,#N/A,FALSE,"Лист4"}</definedName>
    <definedName name="ууну" hidden="1">{#N/A,#N/A,FALSE,"Лист4"}</definedName>
    <definedName name="уунунг" localSheetId="4" hidden="1">{#N/A,#N/A,FALSE,"Лист4"}</definedName>
    <definedName name="уунунг" localSheetId="5" hidden="1">{#N/A,#N/A,FALSE,"Лист4"}</definedName>
    <definedName name="уунунг" localSheetId="6" hidden="1">{#N/A,#N/A,FALSE,"Лист4"}</definedName>
    <definedName name="уунунг" localSheetId="7" hidden="1">{#N/A,#N/A,FALSE,"Лист4"}</definedName>
    <definedName name="уунунг" localSheetId="9" hidden="1">{#N/A,#N/A,FALSE,"Лист4"}</definedName>
    <definedName name="уунунг" hidden="1">{#N/A,#N/A,FALSE,"Лист4"}</definedName>
    <definedName name="уунунууу" localSheetId="4" hidden="1">{#N/A,#N/A,FALSE,"Лист4"}</definedName>
    <definedName name="уунунууу" localSheetId="5" hidden="1">{#N/A,#N/A,FALSE,"Лист4"}</definedName>
    <definedName name="уунунууу" localSheetId="6" hidden="1">{#N/A,#N/A,FALSE,"Лист4"}</definedName>
    <definedName name="уунунууу" localSheetId="7" hidden="1">{#N/A,#N/A,FALSE,"Лист4"}</definedName>
    <definedName name="уунунууу" localSheetId="9" hidden="1">{#N/A,#N/A,FALSE,"Лист4"}</definedName>
    <definedName name="уунунууу" hidden="1">{#N/A,#N/A,FALSE,"Лист4"}</definedName>
    <definedName name="уунуурр" localSheetId="4" hidden="1">{#N/A,#N/A,FALSE,"Лист4"}</definedName>
    <definedName name="уунуурр" localSheetId="5" hidden="1">{#N/A,#N/A,FALSE,"Лист4"}</definedName>
    <definedName name="уунуурр" localSheetId="6" hidden="1">{#N/A,#N/A,FALSE,"Лист4"}</definedName>
    <definedName name="уунуурр" localSheetId="7" hidden="1">{#N/A,#N/A,FALSE,"Лист4"}</definedName>
    <definedName name="уунуурр" localSheetId="9" hidden="1">{#N/A,#N/A,FALSE,"Лист4"}</definedName>
    <definedName name="уунуурр" hidden="1">{#N/A,#N/A,FALSE,"Лист4"}</definedName>
    <definedName name="уунуууу" localSheetId="4" hidden="1">{#N/A,#N/A,FALSE,"Лист4"}</definedName>
    <definedName name="уунуууу" localSheetId="5" hidden="1">{#N/A,#N/A,FALSE,"Лист4"}</definedName>
    <definedName name="уунуууу" localSheetId="6" hidden="1">{#N/A,#N/A,FALSE,"Лист4"}</definedName>
    <definedName name="уунуууу" localSheetId="7" hidden="1">{#N/A,#N/A,FALSE,"Лист4"}</definedName>
    <definedName name="уунуууу" localSheetId="9" hidden="1">{#N/A,#N/A,FALSE,"Лист4"}</definedName>
    <definedName name="уунуууу" hidden="1">{#N/A,#N/A,FALSE,"Лист4"}</definedName>
    <definedName name="ууу" localSheetId="4" hidden="1">{#N/A,#N/A,FALSE,"Лист4"}</definedName>
    <definedName name="ууу" localSheetId="5" hidden="1">{#N/A,#N/A,FALSE,"Лист4"}</definedName>
    <definedName name="ууу" localSheetId="6" hidden="1">{#N/A,#N/A,FALSE,"Лист4"}</definedName>
    <definedName name="ууу" localSheetId="7" hidden="1">{#N/A,#N/A,FALSE,"Лист4"}</definedName>
    <definedName name="ууу" localSheetId="9" hidden="1">{#N/A,#N/A,FALSE,"Лист4"}</definedName>
    <definedName name="ууу" hidden="1">{#N/A,#N/A,FALSE,"Лист4"}</definedName>
    <definedName name="ууунну" localSheetId="4" hidden="1">{#N/A,#N/A,FALSE,"Лист4"}</definedName>
    <definedName name="ууунну" localSheetId="5" hidden="1">{#N/A,#N/A,FALSE,"Лист4"}</definedName>
    <definedName name="ууунну" localSheetId="6" hidden="1">{#N/A,#N/A,FALSE,"Лист4"}</definedName>
    <definedName name="ууунну" localSheetId="7" hidden="1">{#N/A,#N/A,FALSE,"Лист4"}</definedName>
    <definedName name="ууунну" localSheetId="9" hidden="1">{#N/A,#N/A,FALSE,"Лист4"}</definedName>
    <definedName name="ууунну" hidden="1">{#N/A,#N/A,FALSE,"Лист4"}</definedName>
    <definedName name="ууунууууу" localSheetId="4" hidden="1">{#N/A,#N/A,FALSE,"Лист4"}</definedName>
    <definedName name="ууунууууу" localSheetId="5" hidden="1">{#N/A,#N/A,FALSE,"Лист4"}</definedName>
    <definedName name="ууунууууу" localSheetId="6" hidden="1">{#N/A,#N/A,FALSE,"Лист4"}</definedName>
    <definedName name="ууунууууу" localSheetId="7" hidden="1">{#N/A,#N/A,FALSE,"Лист4"}</definedName>
    <definedName name="ууунууууу" localSheetId="9" hidden="1">{#N/A,#N/A,FALSE,"Лист4"}</definedName>
    <definedName name="ууунууууу" hidden="1">{#N/A,#N/A,FALSE,"Лист4"}</definedName>
    <definedName name="уууу" localSheetId="4" hidden="1">{#N/A,#N/A,FALSE,"Лист4"}</definedName>
    <definedName name="уууу" localSheetId="5" hidden="1">{#N/A,#N/A,FALSE,"Лист4"}</definedName>
    <definedName name="уууу" localSheetId="6" hidden="1">{#N/A,#N/A,FALSE,"Лист4"}</definedName>
    <definedName name="уууу" localSheetId="7" hidden="1">{#N/A,#N/A,FALSE,"Лист4"}</definedName>
    <definedName name="уууу" localSheetId="9" hidden="1">{#N/A,#N/A,FALSE,"Лист4"}</definedName>
    <definedName name="уууу" hidden="1">{#N/A,#N/A,FALSE,"Лист4"}</definedName>
    <definedName name="уууу32" localSheetId="4" hidden="1">{#N/A,#N/A,FALSE,"Лист4"}</definedName>
    <definedName name="уууу32" localSheetId="5" hidden="1">{#N/A,#N/A,FALSE,"Лист4"}</definedName>
    <definedName name="уууу32" localSheetId="6" hidden="1">{#N/A,#N/A,FALSE,"Лист4"}</definedName>
    <definedName name="уууу32" localSheetId="7" hidden="1">{#N/A,#N/A,FALSE,"Лист4"}</definedName>
    <definedName name="уууу32" localSheetId="9" hidden="1">{#N/A,#N/A,FALSE,"Лист4"}</definedName>
    <definedName name="уууу32" hidden="1">{#N/A,#N/A,FALSE,"Лист4"}</definedName>
    <definedName name="уууун" localSheetId="4" hidden="1">{#N/A,#N/A,FALSE,"Лист4"}</definedName>
    <definedName name="уууун" localSheetId="5" hidden="1">{#N/A,#N/A,FALSE,"Лист4"}</definedName>
    <definedName name="уууун" localSheetId="6" hidden="1">{#N/A,#N/A,FALSE,"Лист4"}</definedName>
    <definedName name="уууун" localSheetId="7" hidden="1">{#N/A,#N/A,FALSE,"Лист4"}</definedName>
    <definedName name="уууун" localSheetId="9" hidden="1">{#N/A,#N/A,FALSE,"Лист4"}</definedName>
    <definedName name="уууун" hidden="1">{#N/A,#N/A,FALSE,"Лист4"}</definedName>
    <definedName name="фф" localSheetId="4" hidden="1">{#N/A,#N/A,FALSE,"Лист4"}</definedName>
    <definedName name="фф" localSheetId="5" hidden="1">{#N/A,#N/A,FALSE,"Лист4"}</definedName>
    <definedName name="фф" localSheetId="6" hidden="1">{#N/A,#N/A,FALSE,"Лист4"}</definedName>
    <definedName name="фф" localSheetId="7" hidden="1">{#N/A,#N/A,FALSE,"Лист4"}</definedName>
    <definedName name="фф" localSheetId="9" hidden="1">{#N/A,#N/A,FALSE,"Лист4"}</definedName>
    <definedName name="фф" hidden="1">{#N/A,#N/A,FALSE,"Лист4"}</definedName>
    <definedName name="ффф" localSheetId="4" hidden="1">{#N/A,#N/A,FALSE,"Лист4"}</definedName>
    <definedName name="ффф" localSheetId="5" hidden="1">{#N/A,#N/A,FALSE,"Лист4"}</definedName>
    <definedName name="ффф" localSheetId="6" hidden="1">{#N/A,#N/A,FALSE,"Лист4"}</definedName>
    <definedName name="ффф" localSheetId="7" hidden="1">{#N/A,#N/A,FALSE,"Лист4"}</definedName>
    <definedName name="ффф" localSheetId="9" hidden="1">{#N/A,#N/A,FALSE,"Лист4"}</definedName>
    <definedName name="ффф" hidden="1">{#N/A,#N/A,FALSE,"Лист4"}</definedName>
    <definedName name="фффф" localSheetId="4" hidden="1">{#N/A,#N/A,FALSE,"Лист4"}</definedName>
    <definedName name="фффф" localSheetId="5" hidden="1">{#N/A,#N/A,FALSE,"Лист4"}</definedName>
    <definedName name="фффф" localSheetId="6" hidden="1">{#N/A,#N/A,FALSE,"Лист4"}</definedName>
    <definedName name="фффф" localSheetId="7" hidden="1">{#N/A,#N/A,FALSE,"Лист4"}</definedName>
    <definedName name="фффф" localSheetId="9" hidden="1">{#N/A,#N/A,FALSE,"Лист4"}</definedName>
    <definedName name="фффф" hidden="1">{#N/A,#N/A,FALSE,"Лист4"}</definedName>
    <definedName name="ффффф" localSheetId="4" hidden="1">{#N/A,#N/A,FALSE,"Лист4"}</definedName>
    <definedName name="ффффф" localSheetId="5" hidden="1">{#N/A,#N/A,FALSE,"Лист4"}</definedName>
    <definedName name="ффффф" localSheetId="6" hidden="1">{#N/A,#N/A,FALSE,"Лист4"}</definedName>
    <definedName name="ффффф" localSheetId="7" hidden="1">{#N/A,#N/A,FALSE,"Лист4"}</definedName>
    <definedName name="ффффф" localSheetId="9" hidden="1">{#N/A,#N/A,FALSE,"Лист4"}</definedName>
    <definedName name="ффффф" hidden="1">{#N/A,#N/A,FALSE,"Лист4"}</definedName>
    <definedName name="хз" localSheetId="4" hidden="1">{#N/A,#N/A,FALSE,"Лист4"}</definedName>
    <definedName name="хз" localSheetId="5" hidden="1">{#N/A,#N/A,FALSE,"Лист4"}</definedName>
    <definedName name="хз" localSheetId="6" hidden="1">{#N/A,#N/A,FALSE,"Лист4"}</definedName>
    <definedName name="хз" localSheetId="7" hidden="1">{#N/A,#N/A,FALSE,"Лист4"}</definedName>
    <definedName name="хз" localSheetId="9" hidden="1">{#N/A,#N/A,FALSE,"Лист4"}</definedName>
    <definedName name="хз" hidden="1">{#N/A,#N/A,FALSE,"Лист4"}</definedName>
    <definedName name="хїз" localSheetId="4" hidden="1">{#N/A,#N/A,FALSE,"Лист4"}</definedName>
    <definedName name="хїз" localSheetId="5" hidden="1">{#N/A,#N/A,FALSE,"Лист4"}</definedName>
    <definedName name="хїз" localSheetId="6" hidden="1">{#N/A,#N/A,FALSE,"Лист4"}</definedName>
    <definedName name="хїз" localSheetId="7" hidden="1">{#N/A,#N/A,FALSE,"Лист4"}</definedName>
    <definedName name="хїз" localSheetId="9" hidden="1">{#N/A,#N/A,FALSE,"Лист4"}</definedName>
    <definedName name="хїз" hidden="1">{#N/A,#N/A,FALSE,"Лист4"}</definedName>
    <definedName name="ххх" localSheetId="4" hidden="1">{#N/A,#N/A,FALSE,"Лист4"}</definedName>
    <definedName name="ххх" localSheetId="5" hidden="1">{#N/A,#N/A,FALSE,"Лист4"}</definedName>
    <definedName name="ххх" localSheetId="6" hidden="1">{#N/A,#N/A,FALSE,"Лист4"}</definedName>
    <definedName name="ххх" localSheetId="7" hidden="1">{#N/A,#N/A,FALSE,"Лист4"}</definedName>
    <definedName name="ххх" localSheetId="9" hidden="1">{#N/A,#N/A,FALSE,"Лист4"}</definedName>
    <definedName name="ххх" hidden="1">{#N/A,#N/A,FALSE,"Лист4"}</definedName>
    <definedName name="ц" localSheetId="4" hidden="1">{#N/A,#N/A,FALSE,"Лист4"}</definedName>
    <definedName name="ц" localSheetId="5" hidden="1">{#N/A,#N/A,FALSE,"Лист4"}</definedName>
    <definedName name="ц" localSheetId="6" hidden="1">{#N/A,#N/A,FALSE,"Лист4"}</definedName>
    <definedName name="ц" localSheetId="7" hidden="1">{#N/A,#N/A,FALSE,"Лист4"}</definedName>
    <definedName name="ц" localSheetId="9" hidden="1">{#N/A,#N/A,FALSE,"Лист4"}</definedName>
    <definedName name="ц" hidden="1">{#N/A,#N/A,FALSE,"Лист4"}</definedName>
    <definedName name="цва" localSheetId="4" hidden="1">{#N/A,#N/A,FALSE,"Лист4"}</definedName>
    <definedName name="цва" localSheetId="5" hidden="1">{#N/A,#N/A,FALSE,"Лист4"}</definedName>
    <definedName name="цва" localSheetId="6" hidden="1">{#N/A,#N/A,FALSE,"Лист4"}</definedName>
    <definedName name="цва" localSheetId="7" hidden="1">{#N/A,#N/A,FALSE,"Лист4"}</definedName>
    <definedName name="цва" localSheetId="9" hidden="1">{#N/A,#N/A,FALSE,"Лист4"}</definedName>
    <definedName name="цва" hidden="1">{#N/A,#N/A,FALSE,"Лист4"}</definedName>
    <definedName name="цекццецце" localSheetId="4" hidden="1">{#N/A,#N/A,FALSE,"Лист4"}</definedName>
    <definedName name="цекццецце" localSheetId="5" hidden="1">{#N/A,#N/A,FALSE,"Лист4"}</definedName>
    <definedName name="цекццецце" localSheetId="6" hidden="1">{#N/A,#N/A,FALSE,"Лист4"}</definedName>
    <definedName name="цекццецце" localSheetId="7" hidden="1">{#N/A,#N/A,FALSE,"Лист4"}</definedName>
    <definedName name="цекццецце" localSheetId="9" hidden="1">{#N/A,#N/A,FALSE,"Лист4"}</definedName>
    <definedName name="цекццецце" hidden="1">{#N/A,#N/A,FALSE,"Лист4"}</definedName>
    <definedName name="цеце" localSheetId="4" hidden="1">{#N/A,#N/A,FALSE,"Лист4"}</definedName>
    <definedName name="цеце" localSheetId="5" hidden="1">{#N/A,#N/A,FALSE,"Лист4"}</definedName>
    <definedName name="цеце" localSheetId="6" hidden="1">{#N/A,#N/A,FALSE,"Лист4"}</definedName>
    <definedName name="цеце" localSheetId="7" hidden="1">{#N/A,#N/A,FALSE,"Лист4"}</definedName>
    <definedName name="цеце" localSheetId="9" hidden="1">{#N/A,#N/A,FALSE,"Лист4"}</definedName>
    <definedName name="цеце" hidden="1">{#N/A,#N/A,FALSE,"Лист4"}</definedName>
    <definedName name="цецеце" localSheetId="4" hidden="1">{#N/A,#N/A,FALSE,"Лист4"}</definedName>
    <definedName name="цецеце" localSheetId="5" hidden="1">{#N/A,#N/A,FALSE,"Лист4"}</definedName>
    <definedName name="цецеце" localSheetId="6" hidden="1">{#N/A,#N/A,FALSE,"Лист4"}</definedName>
    <definedName name="цецеце" localSheetId="7" hidden="1">{#N/A,#N/A,FALSE,"Лист4"}</definedName>
    <definedName name="цецеце" localSheetId="9" hidden="1">{#N/A,#N/A,FALSE,"Лист4"}</definedName>
    <definedName name="цецеце" hidden="1">{#N/A,#N/A,FALSE,"Лист4"}</definedName>
    <definedName name="цук" localSheetId="4" hidden="1">{#N/A,#N/A,FALSE,"Лист4"}</definedName>
    <definedName name="цук" localSheetId="5" hidden="1">{#N/A,#N/A,FALSE,"Лист4"}</definedName>
    <definedName name="цук" localSheetId="6" hidden="1">{#N/A,#N/A,FALSE,"Лист4"}</definedName>
    <definedName name="цук" localSheetId="7" hidden="1">{#N/A,#N/A,FALSE,"Лист4"}</definedName>
    <definedName name="цук" localSheetId="9" hidden="1">{#N/A,#N/A,FALSE,"Лист4"}</definedName>
    <definedName name="цук" hidden="1">{#N/A,#N/A,FALSE,"Лист4"}</definedName>
    <definedName name="цуку" localSheetId="4" hidden="1">{#N/A,#N/A,FALSE,"Лист4"}</definedName>
    <definedName name="цуку" localSheetId="5" hidden="1">{#N/A,#N/A,FALSE,"Лист4"}</definedName>
    <definedName name="цуку" localSheetId="6" hidden="1">{#N/A,#N/A,FALSE,"Лист4"}</definedName>
    <definedName name="цуку" localSheetId="7" hidden="1">{#N/A,#N/A,FALSE,"Лист4"}</definedName>
    <definedName name="цуку" localSheetId="9" hidden="1">{#N/A,#N/A,FALSE,"Лист4"}</definedName>
    <definedName name="цуку" hidden="1">{#N/A,#N/A,FALSE,"Лист4"}</definedName>
    <definedName name="цууу" localSheetId="4" hidden="1">{#N/A,#N/A,FALSE,"Лист4"}</definedName>
    <definedName name="цууу" localSheetId="5" hidden="1">{#N/A,#N/A,FALSE,"Лист4"}</definedName>
    <definedName name="цууу" localSheetId="6" hidden="1">{#N/A,#N/A,FALSE,"Лист4"}</definedName>
    <definedName name="цууу" localSheetId="7" hidden="1">{#N/A,#N/A,FALSE,"Лист4"}</definedName>
    <definedName name="цууу" localSheetId="9" hidden="1">{#N/A,#N/A,FALSE,"Лист4"}</definedName>
    <definedName name="цууу" hidden="1">{#N/A,#N/A,FALSE,"Лист4"}</definedName>
    <definedName name="цц" localSheetId="4" hidden="1">{#N/A,#N/A,FALSE,"Лист4"}</definedName>
    <definedName name="цц" localSheetId="5" hidden="1">{#N/A,#N/A,FALSE,"Лист4"}</definedName>
    <definedName name="цц" localSheetId="6" hidden="1">{#N/A,#N/A,FALSE,"Лист4"}</definedName>
    <definedName name="цц" localSheetId="7" hidden="1">{#N/A,#N/A,FALSE,"Лист4"}</definedName>
    <definedName name="цц" localSheetId="9" hidden="1">{#N/A,#N/A,FALSE,"Лист4"}</definedName>
    <definedName name="цц" hidden="1">{#N/A,#N/A,FALSE,"Лист4"}</definedName>
    <definedName name="ццвва" localSheetId="4" hidden="1">{#N/A,#N/A,FALSE,"Лист4"}</definedName>
    <definedName name="ццвва" localSheetId="5" hidden="1">{#N/A,#N/A,FALSE,"Лист4"}</definedName>
    <definedName name="ццвва" localSheetId="6" hidden="1">{#N/A,#N/A,FALSE,"Лист4"}</definedName>
    <definedName name="ццвва" localSheetId="7" hidden="1">{#N/A,#N/A,FALSE,"Лист4"}</definedName>
    <definedName name="ццвва" localSheetId="9" hidden="1">{#N/A,#N/A,FALSE,"Лист4"}</definedName>
    <definedName name="ццвва" hidden="1">{#N/A,#N/A,FALSE,"Лист4"}</definedName>
    <definedName name="ццецц" localSheetId="4" hidden="1">{#N/A,#N/A,FALSE,"Лист4"}</definedName>
    <definedName name="ццецц" localSheetId="5" hidden="1">{#N/A,#N/A,FALSE,"Лист4"}</definedName>
    <definedName name="ццецц" localSheetId="6" hidden="1">{#N/A,#N/A,FALSE,"Лист4"}</definedName>
    <definedName name="ццецц" localSheetId="7" hidden="1">{#N/A,#N/A,FALSE,"Лист4"}</definedName>
    <definedName name="ццецц" localSheetId="9" hidden="1">{#N/A,#N/A,FALSE,"Лист4"}</definedName>
    <definedName name="ццецц" hidden="1">{#N/A,#N/A,FALSE,"Лист4"}</definedName>
    <definedName name="ццеццке" localSheetId="4" hidden="1">{#N/A,#N/A,FALSE,"Лист4"}</definedName>
    <definedName name="ццеццке" localSheetId="5" hidden="1">{#N/A,#N/A,FALSE,"Лист4"}</definedName>
    <definedName name="ццеццке" localSheetId="6" hidden="1">{#N/A,#N/A,FALSE,"Лист4"}</definedName>
    <definedName name="ццеццке" localSheetId="7" hidden="1">{#N/A,#N/A,FALSE,"Лист4"}</definedName>
    <definedName name="ццеццке" localSheetId="9" hidden="1">{#N/A,#N/A,FALSE,"Лист4"}</definedName>
    <definedName name="ццеццке" hidden="1">{#N/A,#N/A,FALSE,"Лист4"}</definedName>
    <definedName name="ццеццкевап" localSheetId="4" hidden="1">{#N/A,#N/A,FALSE,"Лист4"}</definedName>
    <definedName name="ццеццкевап" localSheetId="5" hidden="1">{#N/A,#N/A,FALSE,"Лист4"}</definedName>
    <definedName name="ццеццкевап" localSheetId="6" hidden="1">{#N/A,#N/A,FALSE,"Лист4"}</definedName>
    <definedName name="ццеццкевап" localSheetId="7" hidden="1">{#N/A,#N/A,FALSE,"Лист4"}</definedName>
    <definedName name="ццеццкевап" localSheetId="9" hidden="1">{#N/A,#N/A,FALSE,"Лист4"}</definedName>
    <definedName name="ццеццкевап" hidden="1">{#N/A,#N/A,FALSE,"Лист4"}</definedName>
    <definedName name="ццке" localSheetId="4" hidden="1">{#N/A,#N/A,FALSE,"Лист4"}</definedName>
    <definedName name="ццке" localSheetId="5" hidden="1">{#N/A,#N/A,FALSE,"Лист4"}</definedName>
    <definedName name="ццке" localSheetId="6" hidden="1">{#N/A,#N/A,FALSE,"Лист4"}</definedName>
    <definedName name="ццке" localSheetId="7" hidden="1">{#N/A,#N/A,FALSE,"Лист4"}</definedName>
    <definedName name="ццке" localSheetId="9" hidden="1">{#N/A,#N/A,FALSE,"Лист4"}</definedName>
    <definedName name="ццке" hidden="1">{#N/A,#N/A,FALSE,"Лист4"}</definedName>
    <definedName name="ццук" localSheetId="4" hidden="1">{#N/A,#N/A,FALSE,"Лист4"}</definedName>
    <definedName name="ццук" localSheetId="5" hidden="1">{#N/A,#N/A,FALSE,"Лист4"}</definedName>
    <definedName name="ццук" localSheetId="6" hidden="1">{#N/A,#N/A,FALSE,"Лист4"}</definedName>
    <definedName name="ццук" localSheetId="7" hidden="1">{#N/A,#N/A,FALSE,"Лист4"}</definedName>
    <definedName name="ццук" localSheetId="9" hidden="1">{#N/A,#N/A,FALSE,"Лист4"}</definedName>
    <definedName name="ццук" hidden="1">{#N/A,#N/A,FALSE,"Лист4"}</definedName>
    <definedName name="цццецц" localSheetId="4" hidden="1">{#N/A,#N/A,FALSE,"Лист4"}</definedName>
    <definedName name="цццецц" localSheetId="5" hidden="1">{#N/A,#N/A,FALSE,"Лист4"}</definedName>
    <definedName name="цццецц" localSheetId="6" hidden="1">{#N/A,#N/A,FALSE,"Лист4"}</definedName>
    <definedName name="цццецц" localSheetId="7" hidden="1">{#N/A,#N/A,FALSE,"Лист4"}</definedName>
    <definedName name="цццецц" localSheetId="9" hidden="1">{#N/A,#N/A,FALSE,"Лист4"}</definedName>
    <definedName name="цццецц" hidden="1">{#N/A,#N/A,FALSE,"Лист4"}</definedName>
    <definedName name="цццкеец" localSheetId="4" hidden="1">{#N/A,#N/A,FALSE,"Лист4"}</definedName>
    <definedName name="цццкеец" localSheetId="5" hidden="1">{#N/A,#N/A,FALSE,"Лист4"}</definedName>
    <definedName name="цццкеец" localSheetId="6" hidden="1">{#N/A,#N/A,FALSE,"Лист4"}</definedName>
    <definedName name="цццкеец" localSheetId="7" hidden="1">{#N/A,#N/A,FALSE,"Лист4"}</definedName>
    <definedName name="цццкеец" localSheetId="9" hidden="1">{#N/A,#N/A,FALSE,"Лист4"}</definedName>
    <definedName name="цццкеец" hidden="1">{#N/A,#N/A,FALSE,"Лист4"}</definedName>
    <definedName name="цццц" localSheetId="4" hidden="1">{#N/A,#N/A,FALSE,"Лист4"}</definedName>
    <definedName name="цццц" localSheetId="5" hidden="1">{#N/A,#N/A,FALSE,"Лист4"}</definedName>
    <definedName name="цццц" localSheetId="6" hidden="1">{#N/A,#N/A,FALSE,"Лист4"}</definedName>
    <definedName name="цццц" localSheetId="7" hidden="1">{#N/A,#N/A,FALSE,"Лист4"}</definedName>
    <definedName name="цццц" localSheetId="9" hidden="1">{#N/A,#N/A,FALSE,"Лист4"}</definedName>
    <definedName name="цццц" hidden="1">{#N/A,#N/A,FALSE,"Лист4"}</definedName>
    <definedName name="ццццкц" localSheetId="4" hidden="1">{#N/A,#N/A,FALSE,"Лист4"}</definedName>
    <definedName name="ццццкц" localSheetId="5" hidden="1">{#N/A,#N/A,FALSE,"Лист4"}</definedName>
    <definedName name="ццццкц" localSheetId="6" hidden="1">{#N/A,#N/A,FALSE,"Лист4"}</definedName>
    <definedName name="ццццкц" localSheetId="7" hidden="1">{#N/A,#N/A,FALSE,"Лист4"}</definedName>
    <definedName name="ццццкц" localSheetId="9" hidden="1">{#N/A,#N/A,FALSE,"Лист4"}</definedName>
    <definedName name="ццццкц" hidden="1">{#N/A,#N/A,FALSE,"Лист4"}</definedName>
    <definedName name="ццццц" localSheetId="4" hidden="1">{#N/A,#N/A,FALSE,"Лист4"}</definedName>
    <definedName name="ццццц" localSheetId="5" hidden="1">{#N/A,#N/A,FALSE,"Лист4"}</definedName>
    <definedName name="ццццц" localSheetId="6" hidden="1">{#N/A,#N/A,FALSE,"Лист4"}</definedName>
    <definedName name="ццццц" localSheetId="7" hidden="1">{#N/A,#N/A,FALSE,"Лист4"}</definedName>
    <definedName name="ццццц" localSheetId="9" hidden="1">{#N/A,#N/A,FALSE,"Лист4"}</definedName>
    <definedName name="ццццц" hidden="1">{#N/A,#N/A,FALSE,"Лист4"}</definedName>
    <definedName name="цццццц" localSheetId="4" hidden="1">{#N/A,#N/A,FALSE,"Лист4"}</definedName>
    <definedName name="цццццц" localSheetId="5" hidden="1">{#N/A,#N/A,FALSE,"Лист4"}</definedName>
    <definedName name="цццццц" localSheetId="6" hidden="1">{#N/A,#N/A,FALSE,"Лист4"}</definedName>
    <definedName name="цццццц" localSheetId="7" hidden="1">{#N/A,#N/A,FALSE,"Лист4"}</definedName>
    <definedName name="цццццц" localSheetId="9" hidden="1">{#N/A,#N/A,FALSE,"Лист4"}</definedName>
    <definedName name="цццццц" hidden="1">{#N/A,#N/A,FALSE,"Лист4"}</definedName>
    <definedName name="чву" localSheetId="4" hidden="1">{#N/A,#N/A,FALSE,"Лист4"}</definedName>
    <definedName name="чву" localSheetId="5" hidden="1">{#N/A,#N/A,FALSE,"Лист4"}</definedName>
    <definedName name="чву" localSheetId="6" hidden="1">{#N/A,#N/A,FALSE,"Лист4"}</definedName>
    <definedName name="чву" localSheetId="7" hidden="1">{#N/A,#N/A,FALSE,"Лист4"}</definedName>
    <definedName name="чву" localSheetId="9" hidden="1">{#N/A,#N/A,FALSE,"Лист4"}</definedName>
    <definedName name="чву" hidden="1">{#N/A,#N/A,FALSE,"Лист4"}</definedName>
    <definedName name="чч" localSheetId="4" hidden="1">{#N/A,#N/A,FALSE,"Лист4"}</definedName>
    <definedName name="чч" localSheetId="5" hidden="1">{#N/A,#N/A,FALSE,"Лист4"}</definedName>
    <definedName name="чч" localSheetId="6" hidden="1">{#N/A,#N/A,FALSE,"Лист4"}</definedName>
    <definedName name="чч" localSheetId="7" hidden="1">{#N/A,#N/A,FALSE,"Лист4"}</definedName>
    <definedName name="чч" localSheetId="9" hidden="1">{#N/A,#N/A,FALSE,"Лист4"}</definedName>
    <definedName name="чч" hidden="1">{#N/A,#N/A,FALSE,"Лист4"}</definedName>
    <definedName name="ччч" localSheetId="4" hidden="1">{#N/A,#N/A,FALSE,"Лист4"}</definedName>
    <definedName name="ччч" localSheetId="5" hidden="1">{#N/A,#N/A,FALSE,"Лист4"}</definedName>
    <definedName name="ччч" localSheetId="6" hidden="1">{#N/A,#N/A,FALSE,"Лист4"}</definedName>
    <definedName name="ччч" localSheetId="7" hidden="1">{#N/A,#N/A,FALSE,"Лист4"}</definedName>
    <definedName name="ччч" localSheetId="9" hidden="1">{#N/A,#N/A,FALSE,"Лист4"}</definedName>
    <definedName name="ччч" hidden="1">{#N/A,#N/A,FALSE,"Лист4"}</definedName>
    <definedName name="шш" localSheetId="4" hidden="1">{#N/A,#N/A,FALSE,"Лист4"}</definedName>
    <definedName name="шш" localSheetId="5" hidden="1">{#N/A,#N/A,FALSE,"Лист4"}</definedName>
    <definedName name="шш" localSheetId="6" hidden="1">{#N/A,#N/A,FALSE,"Лист4"}</definedName>
    <definedName name="шш" localSheetId="7" hidden="1">{#N/A,#N/A,FALSE,"Лист4"}</definedName>
    <definedName name="шш" localSheetId="9" hidden="1">{#N/A,#N/A,FALSE,"Лист4"}</definedName>
    <definedName name="шш" hidden="1">{#N/A,#N/A,FALSE,"Лист4"}</definedName>
    <definedName name="шшшш" localSheetId="4" hidden="1">{#N/A,#N/A,FALSE,"Лист4"}</definedName>
    <definedName name="шшшш" localSheetId="5" hidden="1">{#N/A,#N/A,FALSE,"Лист4"}</definedName>
    <definedName name="шшшш" localSheetId="6" hidden="1">{#N/A,#N/A,FALSE,"Лист4"}</definedName>
    <definedName name="шшшш" localSheetId="7" hidden="1">{#N/A,#N/A,FALSE,"Лист4"}</definedName>
    <definedName name="шшшш" localSheetId="9" hidden="1">{#N/A,#N/A,FALSE,"Лист4"}</definedName>
    <definedName name="шшшш" hidden="1">{#N/A,#N/A,FALSE,"Лист4"}</definedName>
    <definedName name="щщ" localSheetId="0">#REF!</definedName>
    <definedName name="щщ" localSheetId="1">#REF!</definedName>
    <definedName name="щщ" localSheetId="2">#REF!</definedName>
    <definedName name="щщ" localSheetId="4">#REF!</definedName>
    <definedName name="щщ" localSheetId="5">#REF!</definedName>
    <definedName name="щщ" localSheetId="6" hidden="1">{#N/A,#N/A,FALSE,"Лист4"}</definedName>
    <definedName name="щщ" localSheetId="7" hidden="1">{#N/A,#N/A,FALSE,"Лист4"}</definedName>
    <definedName name="щщ" localSheetId="8">#REF!</definedName>
    <definedName name="щщ" localSheetId="9">#REF!</definedName>
    <definedName name="щщ">#REF!</definedName>
    <definedName name="щщщ" localSheetId="4" hidden="1">{#N/A,#N/A,FALSE,"Лист4"}</definedName>
    <definedName name="щщщ" localSheetId="5" hidden="1">{#N/A,#N/A,FALSE,"Лист4"}</definedName>
    <definedName name="щщщ" localSheetId="6" hidden="1">{#N/A,#N/A,FALSE,"Лист4"}</definedName>
    <definedName name="щщщ" localSheetId="7" hidden="1">{#N/A,#N/A,FALSE,"Лист4"}</definedName>
    <definedName name="щщщ" localSheetId="9" hidden="1">{#N/A,#N/A,FALSE,"Лист4"}</definedName>
    <definedName name="щщщ" hidden="1">{#N/A,#N/A,FALSE,"Лист4"}</definedName>
    <definedName name="щщщшг" localSheetId="4" hidden="1">{#N/A,#N/A,FALSE,"Лист4"}</definedName>
    <definedName name="щщщшг" localSheetId="5" hidden="1">{#N/A,#N/A,FALSE,"Лист4"}</definedName>
    <definedName name="щщщшг" localSheetId="6" hidden="1">{#N/A,#N/A,FALSE,"Лист4"}</definedName>
    <definedName name="щщщшг" localSheetId="7" hidden="1">{#N/A,#N/A,FALSE,"Лист4"}</definedName>
    <definedName name="щщщшг" localSheetId="9" hidden="1">{#N/A,#N/A,FALSE,"Лист4"}</definedName>
    <definedName name="щщщшг" hidden="1">{#N/A,#N/A,FALSE,"Лист4"}</definedName>
    <definedName name="юю" localSheetId="4" hidden="1">{#N/A,#N/A,FALSE,"Лист4"}</definedName>
    <definedName name="юю" localSheetId="5" hidden="1">{#N/A,#N/A,FALSE,"Лист4"}</definedName>
    <definedName name="юю" localSheetId="6" hidden="1">{#N/A,#N/A,FALSE,"Лист4"}</definedName>
    <definedName name="юю" localSheetId="7" hidden="1">{#N/A,#N/A,FALSE,"Лист4"}</definedName>
    <definedName name="юю" localSheetId="9" hidden="1">{#N/A,#N/A,FALSE,"Лист4"}</definedName>
    <definedName name="юю" hidden="1">{#N/A,#N/A,FALSE,"Лист4"}</definedName>
    <definedName name="ююю" localSheetId="4" hidden="1">{#N/A,#N/A,FALSE,"Лист4"}</definedName>
    <definedName name="ююю" localSheetId="5" hidden="1">{#N/A,#N/A,FALSE,"Лист4"}</definedName>
    <definedName name="ююю" localSheetId="6" hidden="1">{#N/A,#N/A,FALSE,"Лист4"}</definedName>
    <definedName name="ююю" localSheetId="7" hidden="1">{#N/A,#N/A,FALSE,"Лист4"}</definedName>
    <definedName name="ююю" localSheetId="9" hidden="1">{#N/A,#N/A,FALSE,"Лист4"}</definedName>
    <definedName name="ююю" hidden="1">{#N/A,#N/A,FALSE,"Лист4"}</definedName>
    <definedName name="яяя" localSheetId="4" hidden="1">{#N/A,#N/A,FALSE,"Лист4"}</definedName>
    <definedName name="яяя" localSheetId="5" hidden="1">{#N/A,#N/A,FALSE,"Лист4"}</definedName>
    <definedName name="яяя" localSheetId="6" hidden="1">{#N/A,#N/A,FALSE,"Лист4"}</definedName>
    <definedName name="яяя" localSheetId="7" hidden="1">{#N/A,#N/A,FALSE,"Лист4"}</definedName>
    <definedName name="яяя" localSheetId="9" hidden="1">{#N/A,#N/A,FALSE,"Лист4"}</definedName>
    <definedName name="яяя" hidden="1">{#N/A,#N/A,FALSE,"Лист4"}</definedName>
    <definedName name="яяяя" localSheetId="4" hidden="1">{#N/A,#N/A,FALSE,"Лист4"}</definedName>
    <definedName name="яяяя" localSheetId="5" hidden="1">{#N/A,#N/A,FALSE,"Лист4"}</definedName>
    <definedName name="яяяя" localSheetId="6" hidden="1">{#N/A,#N/A,FALSE,"Лист4"}</definedName>
    <definedName name="яяяя" localSheetId="7" hidden="1">{#N/A,#N/A,FALSE,"Лист4"}</definedName>
    <definedName name="яяяя" localSheetId="9" hidden="1">{#N/A,#N/A,FALSE,"Лист4"}</definedName>
    <definedName name="яяяя" hidden="1">{#N/A,#N/A,FALSE,"Лист4"}</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4" i="54" l="1"/>
  <c r="I54" i="54"/>
  <c r="H40" i="59"/>
  <c r="I40" i="59"/>
  <c r="J40" i="59"/>
  <c r="G40" i="59"/>
  <c r="F24" i="53"/>
  <c r="E24" i="53" s="1"/>
  <c r="P24" i="53" s="1"/>
  <c r="P23" i="53" s="1"/>
  <c r="P22" i="53" s="1"/>
  <c r="P21" i="53" s="1"/>
  <c r="P16" i="53" s="1"/>
  <c r="G59" i="54"/>
  <c r="F59" i="54"/>
  <c r="H18" i="57"/>
  <c r="H16" i="53"/>
  <c r="I16" i="53"/>
  <c r="J16" i="53"/>
  <c r="K16" i="53"/>
  <c r="L16" i="53"/>
  <c r="M16" i="53"/>
  <c r="N16" i="53"/>
  <c r="O16" i="53"/>
  <c r="Q16" i="53"/>
  <c r="Q24" i="53"/>
  <c r="K24" i="53"/>
  <c r="J24" i="53"/>
  <c r="Q23" i="53"/>
  <c r="O23" i="53"/>
  <c r="N23" i="53"/>
  <c r="M23" i="53"/>
  <c r="L23" i="53"/>
  <c r="L22" i="53" s="1"/>
  <c r="L21" i="53" s="1"/>
  <c r="K23" i="53"/>
  <c r="K22" i="53" s="1"/>
  <c r="K21" i="53" s="1"/>
  <c r="J23" i="53"/>
  <c r="J22" i="53" s="1"/>
  <c r="J21" i="53" s="1"/>
  <c r="I23" i="53"/>
  <c r="I22" i="53" s="1"/>
  <c r="I21" i="53" s="1"/>
  <c r="H23" i="53"/>
  <c r="H22" i="53" s="1"/>
  <c r="H21" i="53" s="1"/>
  <c r="G23" i="53"/>
  <c r="G22" i="53" s="1"/>
  <c r="G21" i="53" s="1"/>
  <c r="G16" i="53" s="1"/>
  <c r="O22" i="53"/>
  <c r="O21" i="53" s="1"/>
  <c r="N22" i="53"/>
  <c r="N21" i="53" s="1"/>
  <c r="M22" i="53"/>
  <c r="M21" i="53" s="1"/>
  <c r="Q21" i="53"/>
  <c r="D30" i="50"/>
  <c r="E30" i="50"/>
  <c r="F30" i="50"/>
  <c r="C30" i="50"/>
  <c r="C35" i="50"/>
  <c r="D34" i="50"/>
  <c r="C34" i="50"/>
  <c r="F23" i="53" l="1"/>
  <c r="F22" i="53" s="1"/>
  <c r="F21" i="53" s="1"/>
  <c r="F16" i="53" s="1"/>
  <c r="E23" i="53"/>
  <c r="E22" i="53" s="1"/>
  <c r="E21" i="53" s="1"/>
  <c r="E16" i="53" s="1"/>
  <c r="D12" i="50" l="1"/>
  <c r="D25" i="50"/>
  <c r="H36" i="57" l="1"/>
  <c r="Q60" i="53" l="1"/>
  <c r="K60" i="53"/>
  <c r="J60" i="53"/>
  <c r="E60" i="53"/>
  <c r="P60" i="53" s="1"/>
  <c r="F49" i="54"/>
  <c r="I30" i="54"/>
  <c r="I18" i="54"/>
  <c r="F37" i="53"/>
  <c r="I32" i="53"/>
  <c r="I28" i="53"/>
  <c r="H19" i="59"/>
  <c r="H38" i="57"/>
  <c r="H39" i="57" l="1"/>
  <c r="H45" i="57" s="1"/>
  <c r="H24" i="59"/>
  <c r="D14" i="64"/>
  <c r="E14" i="64"/>
  <c r="C16" i="64"/>
  <c r="F16" i="64" s="1"/>
  <c r="J129" i="54"/>
  <c r="C40" i="50"/>
  <c r="F24" i="54"/>
  <c r="I39" i="54"/>
  <c r="E129" i="54"/>
  <c r="F101" i="54"/>
  <c r="F83" i="54"/>
  <c r="H18" i="54"/>
  <c r="F78" i="54"/>
  <c r="F73" i="54"/>
  <c r="F74" i="54"/>
  <c r="F69" i="54"/>
  <c r="I49" i="54"/>
  <c r="O38" i="54"/>
  <c r="O31" i="54"/>
  <c r="I28" i="54"/>
  <c r="F23" i="54"/>
  <c r="I24" i="54"/>
  <c r="F31" i="53"/>
  <c r="F57" i="53"/>
  <c r="F22" i="54"/>
  <c r="F19" i="54"/>
  <c r="F18" i="54"/>
  <c r="F57" i="54"/>
  <c r="G55" i="54"/>
  <c r="F55" i="54"/>
  <c r="C24" i="64"/>
  <c r="F24" i="64" s="1"/>
  <c r="F23" i="64" s="1"/>
  <c r="E23" i="64"/>
  <c r="D23" i="64"/>
  <c r="C22" i="64"/>
  <c r="F22" i="64" s="1"/>
  <c r="F21" i="64" s="1"/>
  <c r="E21" i="64"/>
  <c r="D21" i="64"/>
  <c r="C20" i="64"/>
  <c r="C19" i="64" s="1"/>
  <c r="E19" i="64"/>
  <c r="D19" i="64"/>
  <c r="C23" i="64" l="1"/>
  <c r="C21" i="64"/>
  <c r="F20" i="64"/>
  <c r="F19" i="64" s="1"/>
  <c r="C18" i="64" l="1"/>
  <c r="F18" i="64" s="1"/>
  <c r="F17" i="64" s="1"/>
  <c r="E17" i="64"/>
  <c r="D17" i="64"/>
  <c r="C17" i="64" l="1"/>
  <c r="H12" i="59" l="1"/>
  <c r="I12" i="59"/>
  <c r="G23" i="59" l="1"/>
  <c r="G24" i="59"/>
  <c r="G26" i="59"/>
  <c r="G25" i="59"/>
  <c r="G27" i="59"/>
  <c r="G39" i="59"/>
  <c r="G38" i="59" s="1"/>
  <c r="G37" i="59" s="1"/>
  <c r="M38" i="59"/>
  <c r="L38" i="59"/>
  <c r="K38" i="59"/>
  <c r="J38" i="59"/>
  <c r="I38" i="59"/>
  <c r="H38" i="59"/>
  <c r="H37" i="59" s="1"/>
  <c r="J37" i="59"/>
  <c r="I37" i="59"/>
  <c r="H35" i="59"/>
  <c r="I35" i="59"/>
  <c r="J35" i="59"/>
  <c r="H30" i="59"/>
  <c r="I30" i="59"/>
  <c r="J30" i="59"/>
  <c r="G33" i="59"/>
  <c r="G32" i="59"/>
  <c r="G15" i="59"/>
  <c r="G13" i="59"/>
  <c r="G14" i="59"/>
  <c r="K19" i="65"/>
  <c r="K26" i="65"/>
  <c r="K21" i="65"/>
  <c r="J11" i="66"/>
  <c r="J10" i="66" s="1"/>
  <c r="O10" i="66"/>
  <c r="N10" i="66"/>
  <c r="M10" i="66"/>
  <c r="L10" i="66"/>
  <c r="K10" i="66"/>
  <c r="K14" i="66"/>
  <c r="J15" i="66"/>
  <c r="J51" i="53" l="1"/>
  <c r="F47" i="53"/>
  <c r="G47" i="53"/>
  <c r="H47" i="53"/>
  <c r="I47" i="53"/>
  <c r="K47" i="53"/>
  <c r="L47" i="53"/>
  <c r="M47" i="53"/>
  <c r="N47" i="53"/>
  <c r="O47" i="53"/>
  <c r="G39" i="53"/>
  <c r="H39" i="53"/>
  <c r="I39" i="53"/>
  <c r="L39" i="53"/>
  <c r="M39" i="53"/>
  <c r="N39" i="53"/>
  <c r="O39" i="53"/>
  <c r="Q45" i="53"/>
  <c r="J45" i="53"/>
  <c r="E45" i="53"/>
  <c r="P45" i="53" s="1"/>
  <c r="Q44" i="53"/>
  <c r="K44" i="53"/>
  <c r="J44" i="53"/>
  <c r="E44" i="53"/>
  <c r="Q43" i="53"/>
  <c r="K43" i="53"/>
  <c r="J43" i="53"/>
  <c r="E43" i="53"/>
  <c r="P43" i="53" s="1"/>
  <c r="F40" i="53"/>
  <c r="F39" i="53" s="1"/>
  <c r="O34" i="53"/>
  <c r="O27" i="53" s="1"/>
  <c r="G27" i="53"/>
  <c r="H27" i="53"/>
  <c r="I27" i="53"/>
  <c r="L27" i="53"/>
  <c r="M27" i="53"/>
  <c r="N27" i="53"/>
  <c r="Q30" i="53"/>
  <c r="J30" i="53"/>
  <c r="E30" i="53"/>
  <c r="Q29" i="53"/>
  <c r="J29" i="53"/>
  <c r="E29" i="53"/>
  <c r="P29" i="53" s="1"/>
  <c r="Q28" i="53"/>
  <c r="J28" i="53"/>
  <c r="E28" i="53"/>
  <c r="Q65" i="53"/>
  <c r="E65" i="53"/>
  <c r="P65" i="53" s="1"/>
  <c r="Q64" i="53"/>
  <c r="E64" i="53"/>
  <c r="O63" i="53"/>
  <c r="O62" i="53" s="1"/>
  <c r="O61" i="53" s="1"/>
  <c r="O59" i="53" s="1"/>
  <c r="O58" i="53" s="1"/>
  <c r="N63" i="53"/>
  <c r="N62" i="53" s="1"/>
  <c r="N61" i="53" s="1"/>
  <c r="N59" i="53" s="1"/>
  <c r="N58" i="53" s="1"/>
  <c r="M63" i="53"/>
  <c r="M62" i="53" s="1"/>
  <c r="M61" i="53" s="1"/>
  <c r="M59" i="53" s="1"/>
  <c r="M58" i="53" s="1"/>
  <c r="L63" i="53"/>
  <c r="L62" i="53" s="1"/>
  <c r="L61" i="53" s="1"/>
  <c r="L59" i="53" s="1"/>
  <c r="L58" i="53" s="1"/>
  <c r="K63" i="53"/>
  <c r="K62" i="53" s="1"/>
  <c r="K61" i="53" s="1"/>
  <c r="K59" i="53" s="1"/>
  <c r="K58" i="53" s="1"/>
  <c r="J63" i="53"/>
  <c r="J62" i="53" s="1"/>
  <c r="J61" i="53" s="1"/>
  <c r="J59" i="53" s="1"/>
  <c r="J58" i="53" s="1"/>
  <c r="I63" i="53"/>
  <c r="I62" i="53" s="1"/>
  <c r="I61" i="53" s="1"/>
  <c r="I59" i="53" s="1"/>
  <c r="I58" i="53" s="1"/>
  <c r="H63" i="53"/>
  <c r="H62" i="53" s="1"/>
  <c r="H61" i="53" s="1"/>
  <c r="H59" i="53" s="1"/>
  <c r="H58" i="53" s="1"/>
  <c r="G63" i="53"/>
  <c r="G62" i="53" s="1"/>
  <c r="G61" i="53" s="1"/>
  <c r="G59" i="53" s="1"/>
  <c r="G58" i="53" s="1"/>
  <c r="F63" i="53"/>
  <c r="F62" i="53" s="1"/>
  <c r="F61" i="53" s="1"/>
  <c r="F59" i="53" s="1"/>
  <c r="F58" i="53" s="1"/>
  <c r="Q61" i="53"/>
  <c r="J14" i="67"/>
  <c r="N14" i="67" s="1"/>
  <c r="E13" i="67"/>
  <c r="M13" i="67" s="1"/>
  <c r="F13" i="67"/>
  <c r="N13" i="67" s="1"/>
  <c r="L13" i="67"/>
  <c r="O12" i="67"/>
  <c r="O15" i="67" s="1"/>
  <c r="K12" i="67"/>
  <c r="K15" i="67" s="1"/>
  <c r="I12" i="67"/>
  <c r="I15" i="67" s="1"/>
  <c r="G12" i="67"/>
  <c r="G15" i="67" s="1"/>
  <c r="Q63" i="53" l="1"/>
  <c r="Q59" i="53"/>
  <c r="Q58" i="53" s="1"/>
  <c r="P28" i="53"/>
  <c r="P44" i="53"/>
  <c r="P30" i="53"/>
  <c r="E63" i="53"/>
  <c r="E62" i="53" s="1"/>
  <c r="E61" i="53" s="1"/>
  <c r="E59" i="53" s="1"/>
  <c r="E58" i="53" s="1"/>
  <c r="P64" i="53"/>
  <c r="P63" i="53" s="1"/>
  <c r="P62" i="53" s="1"/>
  <c r="P61" i="53" s="1"/>
  <c r="P59" i="53" s="1"/>
  <c r="P58" i="53" s="1"/>
  <c r="N12" i="67"/>
  <c r="N15" i="67" s="1"/>
  <c r="M12" i="67"/>
  <c r="P13" i="67"/>
  <c r="L14" i="67"/>
  <c r="J12" i="67"/>
  <c r="G11" i="67"/>
  <c r="I11" i="67"/>
  <c r="K11" i="67"/>
  <c r="O11" i="67"/>
  <c r="H13" i="67"/>
  <c r="H12" i="67" s="1"/>
  <c r="E12" i="67"/>
  <c r="F12" i="67"/>
  <c r="N11" i="67" l="1"/>
  <c r="F15" i="67"/>
  <c r="F11" i="67"/>
  <c r="E15" i="67"/>
  <c r="E11" i="67"/>
  <c r="H15" i="67"/>
  <c r="H11" i="67"/>
  <c r="J15" i="67"/>
  <c r="J11" i="67"/>
  <c r="L12" i="67"/>
  <c r="P14" i="67"/>
  <c r="P12" i="67"/>
  <c r="M15" i="67"/>
  <c r="M11" i="67"/>
  <c r="P15" i="67" l="1"/>
  <c r="P11" i="67"/>
  <c r="L15" i="67"/>
  <c r="L11" i="67"/>
  <c r="Q36" i="53" l="1"/>
  <c r="P36" i="53"/>
  <c r="Q34" i="53"/>
  <c r="Q33" i="53"/>
  <c r="K33" i="53"/>
  <c r="J33" i="53"/>
  <c r="E33" i="53"/>
  <c r="F32" i="53"/>
  <c r="F27" i="53" s="1"/>
  <c r="Q56" i="53"/>
  <c r="J56" i="53"/>
  <c r="E56" i="53"/>
  <c r="F20" i="53"/>
  <c r="P56" i="53" l="1"/>
  <c r="P33" i="53"/>
  <c r="G16" i="59" l="1"/>
  <c r="M17" i="54"/>
  <c r="N17" i="54"/>
  <c r="G17" i="54"/>
  <c r="I33" i="54"/>
  <c r="E33" i="54" s="1"/>
  <c r="E126" i="54"/>
  <c r="I54" i="53"/>
  <c r="F29" i="54"/>
  <c r="G18" i="59"/>
  <c r="Q31" i="53" l="1"/>
  <c r="J31" i="53"/>
  <c r="E31" i="53"/>
  <c r="P31" i="53" s="1"/>
  <c r="K33" i="54"/>
  <c r="J33" i="54"/>
  <c r="P33" i="54"/>
  <c r="J54" i="65"/>
  <c r="J52" i="65"/>
  <c r="J47" i="65"/>
  <c r="J46" i="65"/>
  <c r="J44" i="65"/>
  <c r="J42" i="65"/>
  <c r="J40" i="65"/>
  <c r="J39" i="65"/>
  <c r="J37" i="65"/>
  <c r="J34" i="65"/>
  <c r="J28" i="65"/>
  <c r="J22" i="65"/>
  <c r="J24" i="65"/>
  <c r="J26" i="65"/>
  <c r="J25" i="65" s="1"/>
  <c r="J23" i="65"/>
  <c r="J21" i="65"/>
  <c r="J19" i="65"/>
  <c r="J17" i="65"/>
  <c r="J15" i="65"/>
  <c r="J11" i="65"/>
  <c r="J10" i="65" s="1"/>
  <c r="F54" i="53"/>
  <c r="D26" i="50" l="1"/>
  <c r="C27" i="50"/>
  <c r="D23" i="50"/>
  <c r="C25" i="50"/>
  <c r="D11" i="50"/>
  <c r="Q31" i="54"/>
  <c r="E98" i="54"/>
  <c r="I100" i="54"/>
  <c r="Q89" i="54"/>
  <c r="E89" i="54"/>
  <c r="P89" i="54" s="1"/>
  <c r="O75" i="54"/>
  <c r="F67" i="54"/>
  <c r="O65" i="54"/>
  <c r="I53" i="54"/>
  <c r="F53" i="54"/>
  <c r="F52" i="54"/>
  <c r="F39" i="54"/>
  <c r="F34" i="54"/>
  <c r="K13" i="65"/>
  <c r="J13" i="65" s="1"/>
  <c r="Q75" i="53"/>
  <c r="K31" i="65"/>
  <c r="J31" i="65" s="1"/>
  <c r="K30" i="65"/>
  <c r="J13" i="66"/>
  <c r="G19" i="59"/>
  <c r="Q32" i="53"/>
  <c r="J32" i="53"/>
  <c r="E32" i="53"/>
  <c r="D13" i="64"/>
  <c r="E13" i="64"/>
  <c r="P32" i="53" l="1"/>
  <c r="D22" i="50"/>
  <c r="O83" i="53"/>
  <c r="K49" i="65"/>
  <c r="J49" i="65" s="1"/>
  <c r="K12" i="66"/>
  <c r="K9" i="66" s="1"/>
  <c r="K16" i="66" s="1"/>
  <c r="L12" i="66"/>
  <c r="L9" i="66" s="1"/>
  <c r="L16" i="66" s="1"/>
  <c r="M12" i="66"/>
  <c r="M9" i="66" s="1"/>
  <c r="M16" i="66" s="1"/>
  <c r="N12" i="66"/>
  <c r="N9" i="66" s="1"/>
  <c r="N16" i="66" s="1"/>
  <c r="O12" i="66"/>
  <c r="O9" i="66" s="1"/>
  <c r="O16" i="66" s="1"/>
  <c r="H21" i="57" l="1"/>
  <c r="F50" i="53"/>
  <c r="F49" i="53" s="1"/>
  <c r="G50" i="53"/>
  <c r="G49" i="53" s="1"/>
  <c r="H50" i="53"/>
  <c r="H49" i="53" s="1"/>
  <c r="I50" i="53"/>
  <c r="I49" i="53" s="1"/>
  <c r="K50" i="53"/>
  <c r="L50" i="53"/>
  <c r="L49" i="53" s="1"/>
  <c r="M50" i="53"/>
  <c r="M49" i="53" s="1"/>
  <c r="N50" i="53"/>
  <c r="N49" i="53" s="1"/>
  <c r="O50" i="53"/>
  <c r="O49" i="53" s="1"/>
  <c r="Q51" i="53"/>
  <c r="Q50" i="53" s="1"/>
  <c r="Q49" i="53" s="1"/>
  <c r="J50" i="53"/>
  <c r="J49" i="53" s="1"/>
  <c r="E51" i="53"/>
  <c r="P51" i="53" s="1"/>
  <c r="P50" i="53" s="1"/>
  <c r="P49" i="53" s="1"/>
  <c r="K49" i="53"/>
  <c r="E42" i="53"/>
  <c r="G54" i="53"/>
  <c r="H54" i="53"/>
  <c r="L54" i="53"/>
  <c r="M54" i="53"/>
  <c r="N54" i="53"/>
  <c r="O54" i="53"/>
  <c r="E55" i="53"/>
  <c r="E57" i="53"/>
  <c r="E34" i="53"/>
  <c r="E35" i="53"/>
  <c r="E37" i="53"/>
  <c r="E27" i="53" s="1"/>
  <c r="Q37" i="53"/>
  <c r="J37" i="53"/>
  <c r="Q35" i="53"/>
  <c r="K34" i="53"/>
  <c r="Q57" i="53"/>
  <c r="J57" i="53"/>
  <c r="Q55" i="53"/>
  <c r="J55" i="53"/>
  <c r="E16" i="50"/>
  <c r="F16" i="50"/>
  <c r="F10" i="50" s="1"/>
  <c r="F29" i="50" s="1"/>
  <c r="D32" i="50"/>
  <c r="E32" i="50"/>
  <c r="F32" i="50"/>
  <c r="H11" i="59"/>
  <c r="I11" i="59"/>
  <c r="G17" i="59"/>
  <c r="G20" i="59"/>
  <c r="J20" i="59"/>
  <c r="G21" i="59"/>
  <c r="J21" i="59"/>
  <c r="G22" i="59"/>
  <c r="G28" i="59"/>
  <c r="H29" i="59"/>
  <c r="I29" i="59"/>
  <c r="G31" i="59"/>
  <c r="G30" i="59" s="1"/>
  <c r="J29" i="59"/>
  <c r="I34" i="59"/>
  <c r="J34" i="59"/>
  <c r="H34" i="59"/>
  <c r="K12" i="59"/>
  <c r="L12" i="59"/>
  <c r="M12" i="59"/>
  <c r="K30" i="59"/>
  <c r="L30" i="59"/>
  <c r="M30" i="59"/>
  <c r="G12" i="59" l="1"/>
  <c r="G11" i="59" s="1"/>
  <c r="J12" i="59"/>
  <c r="E54" i="53"/>
  <c r="Q27" i="53"/>
  <c r="J34" i="53"/>
  <c r="J27" i="53" s="1"/>
  <c r="K27" i="53"/>
  <c r="E10" i="50"/>
  <c r="E29" i="50" s="1"/>
  <c r="G29" i="59"/>
  <c r="J11" i="59"/>
  <c r="E50" i="53"/>
  <c r="E49" i="53" s="1"/>
  <c r="J42" i="53"/>
  <c r="K42" i="53"/>
  <c r="Q42" i="53"/>
  <c r="P42" i="53"/>
  <c r="Q54" i="53"/>
  <c r="J54" i="53"/>
  <c r="K54" i="53"/>
  <c r="P35" i="53"/>
  <c r="P37" i="53"/>
  <c r="G36" i="59"/>
  <c r="G35" i="59" s="1"/>
  <c r="L15" i="66"/>
  <c r="M15" i="66"/>
  <c r="N15" i="66"/>
  <c r="O15" i="66"/>
  <c r="J20" i="53"/>
  <c r="G34" i="59" l="1"/>
  <c r="P34" i="53"/>
  <c r="P27" i="53" s="1"/>
  <c r="K10" i="65" l="1"/>
  <c r="L10" i="65"/>
  <c r="M10" i="65"/>
  <c r="N10" i="65"/>
  <c r="O10" i="65"/>
  <c r="K12" i="65"/>
  <c r="L12" i="65"/>
  <c r="M12" i="65"/>
  <c r="N12" i="65"/>
  <c r="O12" i="65"/>
  <c r="J12" i="65"/>
  <c r="K14" i="65"/>
  <c r="L14" i="65"/>
  <c r="M14" i="65"/>
  <c r="N14" i="65"/>
  <c r="O14" i="65"/>
  <c r="J14" i="65"/>
  <c r="K16" i="65"/>
  <c r="L16" i="65"/>
  <c r="M16" i="65"/>
  <c r="N16" i="65"/>
  <c r="O16" i="65"/>
  <c r="J16" i="65"/>
  <c r="K18" i="65"/>
  <c r="L18" i="65"/>
  <c r="M18" i="65"/>
  <c r="N18" i="65"/>
  <c r="O18" i="65"/>
  <c r="J18" i="65"/>
  <c r="K20" i="65"/>
  <c r="L20" i="65"/>
  <c r="M20" i="65"/>
  <c r="N20" i="65"/>
  <c r="O20" i="65"/>
  <c r="J20" i="65"/>
  <c r="K22" i="65"/>
  <c r="L22" i="65"/>
  <c r="M22" i="65"/>
  <c r="N22" i="65"/>
  <c r="O22" i="65"/>
  <c r="K25" i="65"/>
  <c r="L25" i="65"/>
  <c r="M25" i="65"/>
  <c r="N25" i="65"/>
  <c r="O25" i="65"/>
  <c r="K27" i="65"/>
  <c r="L27" i="65"/>
  <c r="M27" i="65"/>
  <c r="N27" i="65"/>
  <c r="O27" i="65"/>
  <c r="J27" i="65"/>
  <c r="K29" i="65"/>
  <c r="L30" i="65"/>
  <c r="L29" i="65" s="1"/>
  <c r="M30" i="65"/>
  <c r="M29" i="65" s="1"/>
  <c r="N30" i="65"/>
  <c r="N29" i="65" s="1"/>
  <c r="O30" i="65"/>
  <c r="O29" i="65" s="1"/>
  <c r="J30" i="65"/>
  <c r="J29" i="65" s="1"/>
  <c r="K33" i="65"/>
  <c r="L33" i="65"/>
  <c r="L32" i="65" s="1"/>
  <c r="M33" i="65"/>
  <c r="M32" i="65" s="1"/>
  <c r="N33" i="65"/>
  <c r="N32" i="65" s="1"/>
  <c r="O33" i="65"/>
  <c r="O32" i="65" s="1"/>
  <c r="J33" i="65"/>
  <c r="J32" i="65" s="1"/>
  <c r="K36" i="65"/>
  <c r="L36" i="65"/>
  <c r="M36" i="65"/>
  <c r="N36" i="65"/>
  <c r="O36" i="65"/>
  <c r="J36" i="65"/>
  <c r="K38" i="65"/>
  <c r="L38" i="65"/>
  <c r="M38" i="65"/>
  <c r="N38" i="65"/>
  <c r="O38" i="65"/>
  <c r="J38" i="65"/>
  <c r="K41" i="65"/>
  <c r="L41" i="65"/>
  <c r="M41" i="65"/>
  <c r="N41" i="65"/>
  <c r="O41" i="65"/>
  <c r="J41" i="65"/>
  <c r="K43" i="65"/>
  <c r="L43" i="65"/>
  <c r="M43" i="65"/>
  <c r="N43" i="65"/>
  <c r="O43" i="65"/>
  <c r="J43" i="65"/>
  <c r="K45" i="65"/>
  <c r="L45" i="65"/>
  <c r="M45" i="65"/>
  <c r="N45" i="65"/>
  <c r="O45" i="65"/>
  <c r="J45" i="65"/>
  <c r="K48" i="65"/>
  <c r="L48" i="65"/>
  <c r="M48" i="65"/>
  <c r="N48" i="65"/>
  <c r="O48" i="65"/>
  <c r="J48" i="65"/>
  <c r="K51" i="65"/>
  <c r="L51" i="65"/>
  <c r="M51" i="65"/>
  <c r="N51" i="65"/>
  <c r="O51" i="65"/>
  <c r="J51" i="65"/>
  <c r="K53" i="65"/>
  <c r="L53" i="65"/>
  <c r="M53" i="65"/>
  <c r="N53" i="65"/>
  <c r="O53" i="65"/>
  <c r="O50" i="65" s="1"/>
  <c r="J53" i="65"/>
  <c r="K32" i="65"/>
  <c r="J50" i="65" l="1"/>
  <c r="J35" i="65"/>
  <c r="P57" i="53"/>
  <c r="J9" i="65"/>
  <c r="O9" i="65"/>
  <c r="N9" i="65"/>
  <c r="M9" i="65"/>
  <c r="L9" i="65"/>
  <c r="K9" i="65"/>
  <c r="K35" i="65"/>
  <c r="O35" i="65"/>
  <c r="L35" i="65"/>
  <c r="N35" i="65"/>
  <c r="M35" i="65"/>
  <c r="K50" i="65"/>
  <c r="N50" i="65"/>
  <c r="M50" i="65"/>
  <c r="L50" i="65"/>
  <c r="C24" i="50"/>
  <c r="Q41" i="53"/>
  <c r="Q77" i="54"/>
  <c r="J55" i="65" l="1"/>
  <c r="P55" i="53"/>
  <c r="C23" i="50"/>
  <c r="O55" i="65"/>
  <c r="K55" i="65"/>
  <c r="L55" i="65"/>
  <c r="M55" i="65"/>
  <c r="N55" i="65"/>
  <c r="F37" i="54"/>
  <c r="R36" i="54"/>
  <c r="H81" i="54"/>
  <c r="E41" i="53"/>
  <c r="F46" i="54"/>
  <c r="F44" i="54"/>
  <c r="F43" i="54"/>
  <c r="I37" i="54"/>
  <c r="O36" i="54"/>
  <c r="I29" i="54"/>
  <c r="I27" i="54"/>
  <c r="I81" i="54"/>
  <c r="F81" i="54"/>
  <c r="I76" i="54"/>
  <c r="F76" i="54"/>
  <c r="H54" i="54"/>
  <c r="H53" i="54"/>
  <c r="O60" i="54"/>
  <c r="O61" i="54"/>
  <c r="Q64" i="54"/>
  <c r="J64" i="54"/>
  <c r="E64" i="54"/>
  <c r="P64" i="54" s="1"/>
  <c r="Q63" i="54"/>
  <c r="K63" i="54"/>
  <c r="J63" i="54"/>
  <c r="E63" i="54"/>
  <c r="P63" i="54" s="1"/>
  <c r="J77" i="54"/>
  <c r="E77" i="54"/>
  <c r="L42" i="54"/>
  <c r="L17" i="54" s="1"/>
  <c r="J41" i="53" l="1"/>
  <c r="K41" i="53"/>
  <c r="P77" i="54"/>
  <c r="P41" i="53" l="1"/>
  <c r="P54" i="53"/>
  <c r="J14" i="66"/>
  <c r="C28" i="50" l="1"/>
  <c r="C26" i="50" s="1"/>
  <c r="C14" i="50"/>
  <c r="D19" i="50"/>
  <c r="C15" i="50"/>
  <c r="C33" i="50"/>
  <c r="C32" i="50" s="1"/>
  <c r="Q48" i="53" l="1"/>
  <c r="J48" i="53"/>
  <c r="J47" i="53" s="1"/>
  <c r="E48" i="53"/>
  <c r="E47" i="53" s="1"/>
  <c r="Q47" i="53" l="1"/>
  <c r="Q46" i="53" s="1"/>
  <c r="P48" i="53"/>
  <c r="P47" i="53" s="1"/>
  <c r="F28" i="54" l="1"/>
  <c r="F17" i="54" s="1"/>
  <c r="H29" i="54"/>
  <c r="R38" i="54" l="1"/>
  <c r="Q38" i="54" s="1"/>
  <c r="K75" i="54"/>
  <c r="O66" i="54"/>
  <c r="I46" i="54" l="1"/>
  <c r="I17" i="54" s="1"/>
  <c r="K31" i="54"/>
  <c r="Q40" i="54"/>
  <c r="K40" i="54"/>
  <c r="J40" i="54" s="1"/>
  <c r="E40" i="54"/>
  <c r="E76" i="54"/>
  <c r="P76" i="54" s="1"/>
  <c r="E92" i="54"/>
  <c r="P92" i="54" s="1"/>
  <c r="Q75" i="54"/>
  <c r="Q72" i="54"/>
  <c r="K72" i="54"/>
  <c r="J72" i="54"/>
  <c r="E72" i="54"/>
  <c r="K66" i="54"/>
  <c r="Q65" i="54"/>
  <c r="K61" i="54"/>
  <c r="Q61" i="54" s="1"/>
  <c r="J61" i="54"/>
  <c r="E61" i="54"/>
  <c r="Q60" i="54"/>
  <c r="K60" i="54"/>
  <c r="J60" i="54"/>
  <c r="E60" i="54"/>
  <c r="K54" i="54"/>
  <c r="O35" i="54"/>
  <c r="O17" i="54" s="1"/>
  <c r="P40" i="54" l="1"/>
  <c r="P61" i="54"/>
  <c r="P60" i="54"/>
  <c r="P72" i="54"/>
  <c r="H16" i="57" l="1"/>
  <c r="Q20" i="53"/>
  <c r="Q19" i="53" s="1"/>
  <c r="J17" i="53"/>
  <c r="E20" i="53"/>
  <c r="E19" i="53" s="1"/>
  <c r="E18" i="53" s="1"/>
  <c r="O19" i="53"/>
  <c r="O18" i="53" s="1"/>
  <c r="N19" i="53"/>
  <c r="N18" i="53" s="1"/>
  <c r="M19" i="53"/>
  <c r="M18" i="53" s="1"/>
  <c r="L19" i="53"/>
  <c r="L18" i="53" s="1"/>
  <c r="I19" i="53"/>
  <c r="I18" i="53" s="1"/>
  <c r="H19" i="53"/>
  <c r="H18" i="53" s="1"/>
  <c r="G19" i="53"/>
  <c r="G18" i="53" s="1"/>
  <c r="F19" i="53"/>
  <c r="F18" i="53" s="1"/>
  <c r="O17" i="53"/>
  <c r="N17" i="53"/>
  <c r="M17" i="53"/>
  <c r="L17" i="53"/>
  <c r="I17" i="53"/>
  <c r="H17" i="53"/>
  <c r="G17" i="53"/>
  <c r="F17" i="53"/>
  <c r="E17" i="53" l="1"/>
  <c r="K17" i="53"/>
  <c r="J19" i="53"/>
  <c r="J18" i="53" s="1"/>
  <c r="K19" i="53"/>
  <c r="K18" i="53" s="1"/>
  <c r="Q18" i="53"/>
  <c r="Q17" i="53"/>
  <c r="P20" i="53"/>
  <c r="P19" i="53" l="1"/>
  <c r="P17" i="53"/>
  <c r="P72" i="53" l="1"/>
  <c r="P77" i="53" s="1"/>
  <c r="P18" i="53"/>
  <c r="C21" i="50"/>
  <c r="Q40" i="53" l="1"/>
  <c r="Q39" i="53" s="1"/>
  <c r="F38" i="53"/>
  <c r="G38" i="53"/>
  <c r="H38" i="53"/>
  <c r="I38" i="53"/>
  <c r="L38" i="53"/>
  <c r="M38" i="53"/>
  <c r="N38" i="53"/>
  <c r="O38" i="53"/>
  <c r="K40" i="53"/>
  <c r="K39" i="53" s="1"/>
  <c r="J40" i="53"/>
  <c r="J39" i="53" s="1"/>
  <c r="E40" i="53"/>
  <c r="E39" i="53" s="1"/>
  <c r="J38" i="53" l="1"/>
  <c r="Q38" i="53"/>
  <c r="K38" i="53"/>
  <c r="P40" i="53"/>
  <c r="P39" i="53" s="1"/>
  <c r="P38" i="53" l="1"/>
  <c r="E99" i="54"/>
  <c r="E135" i="54" s="1"/>
  <c r="E100" i="54"/>
  <c r="E136" i="54" s="1"/>
  <c r="E101" i="54"/>
  <c r="E137" i="54" s="1"/>
  <c r="H46" i="54" l="1"/>
  <c r="H17" i="54" s="1"/>
  <c r="F71" i="54"/>
  <c r="F93" i="54"/>
  <c r="I82" i="54"/>
  <c r="Q21" i="54"/>
  <c r="J21" i="54"/>
  <c r="E21" i="54"/>
  <c r="P21" i="54" l="1"/>
  <c r="C13" i="50" l="1"/>
  <c r="C12" i="50" s="1"/>
  <c r="C18" i="50"/>
  <c r="C20" i="50"/>
  <c r="C19" i="50" s="1"/>
  <c r="P100" i="54"/>
  <c r="C22" i="50" l="1"/>
  <c r="C11" i="50"/>
  <c r="D17" i="50" l="1"/>
  <c r="D16" i="50" s="1"/>
  <c r="D10" i="50" s="1"/>
  <c r="D29" i="50" s="1"/>
  <c r="C17" i="50"/>
  <c r="F70" i="54"/>
  <c r="J35" i="54"/>
  <c r="G95" i="54"/>
  <c r="H95" i="54"/>
  <c r="I95" i="54"/>
  <c r="L95" i="54"/>
  <c r="M95" i="54"/>
  <c r="N95" i="54"/>
  <c r="O95" i="54"/>
  <c r="P101" i="54"/>
  <c r="Q91" i="54"/>
  <c r="J91" i="54"/>
  <c r="E91" i="54"/>
  <c r="H73" i="54"/>
  <c r="H71" i="54"/>
  <c r="H70" i="54"/>
  <c r="H69" i="54"/>
  <c r="F58" i="54"/>
  <c r="H56" i="54"/>
  <c r="F56" i="54"/>
  <c r="H52" i="54"/>
  <c r="E48" i="54"/>
  <c r="P48" i="54" s="1"/>
  <c r="E43" i="54"/>
  <c r="P43" i="54" s="1"/>
  <c r="E41" i="54"/>
  <c r="P41" i="54" s="1"/>
  <c r="E39" i="54"/>
  <c r="P39" i="54" s="1"/>
  <c r="Q35" i="54"/>
  <c r="K35" i="54"/>
  <c r="P35" i="54" s="1"/>
  <c r="E35" i="54"/>
  <c r="Q62" i="54"/>
  <c r="K62" i="54"/>
  <c r="J62" i="54"/>
  <c r="F62" i="54"/>
  <c r="E62" i="54" s="1"/>
  <c r="P91" i="54" l="1"/>
  <c r="C16" i="50"/>
  <c r="C10" i="50" s="1"/>
  <c r="P62" i="54"/>
  <c r="C29" i="50" l="1"/>
  <c r="E31" i="50"/>
  <c r="E36" i="50" s="1"/>
  <c r="F31" i="50"/>
  <c r="F36" i="50" s="1"/>
  <c r="C39" i="50" l="1"/>
  <c r="C31" i="50"/>
  <c r="C36" i="50" s="1"/>
  <c r="D31" i="50"/>
  <c r="D36" i="50" s="1"/>
  <c r="H40" i="57"/>
  <c r="G26" i="53" l="1"/>
  <c r="H26" i="53"/>
  <c r="I26" i="53"/>
  <c r="L26" i="53"/>
  <c r="M26" i="53"/>
  <c r="N26" i="53"/>
  <c r="O26" i="53"/>
  <c r="P79" i="53"/>
  <c r="P78" i="53"/>
  <c r="P26" i="53" l="1"/>
  <c r="J26" i="53"/>
  <c r="K26" i="53"/>
  <c r="F26" i="53"/>
  <c r="C19" i="58" l="1"/>
  <c r="C13" i="58"/>
  <c r="C18" i="58" s="1"/>
  <c r="C12" i="58" l="1"/>
  <c r="K40" i="59" l="1"/>
  <c r="L40" i="59"/>
  <c r="M40" i="59"/>
  <c r="F97" i="54"/>
  <c r="F95" i="54" l="1"/>
  <c r="E97" i="54"/>
  <c r="L101" i="53"/>
  <c r="N101" i="53" s="1"/>
  <c r="E46" i="54" l="1"/>
  <c r="F82" i="54"/>
  <c r="Q26" i="53" l="1"/>
  <c r="Q25" i="53" l="1"/>
  <c r="F90" i="54"/>
  <c r="G88" i="54"/>
  <c r="F88" i="54"/>
  <c r="F84" i="54"/>
  <c r="G73" i="54"/>
  <c r="G71" i="54"/>
  <c r="G70" i="54"/>
  <c r="G69" i="54"/>
  <c r="G56" i="54"/>
  <c r="G54" i="54"/>
  <c r="G53" i="54"/>
  <c r="Q49" i="54"/>
  <c r="J49" i="54"/>
  <c r="E49" i="54"/>
  <c r="E132" i="54" s="1"/>
  <c r="K38" i="54"/>
  <c r="K17" i="54" s="1"/>
  <c r="P49" i="54" l="1"/>
  <c r="K86" i="53"/>
  <c r="Q53" i="53" l="1"/>
  <c r="Q52" i="53" s="1"/>
  <c r="Q66" i="53" l="1"/>
  <c r="D14" i="58" s="1"/>
  <c r="H76" i="53"/>
  <c r="Q36" i="54"/>
  <c r="D13" i="58" l="1"/>
  <c r="D12" i="58" s="1"/>
  <c r="E14" i="58"/>
  <c r="E13" i="58" s="1"/>
  <c r="E18" i="58" s="1"/>
  <c r="D19" i="58"/>
  <c r="J88" i="53"/>
  <c r="J89" i="53"/>
  <c r="J90" i="53"/>
  <c r="H77" i="53"/>
  <c r="I77" i="53" s="1"/>
  <c r="H78" i="53"/>
  <c r="I78" i="53" s="1"/>
  <c r="H79" i="53"/>
  <c r="I79" i="53" s="1"/>
  <c r="H80" i="53"/>
  <c r="I80" i="53" s="1"/>
  <c r="H81" i="53"/>
  <c r="I81" i="53" s="1"/>
  <c r="H82" i="53"/>
  <c r="I82" i="53" s="1"/>
  <c r="H83" i="53"/>
  <c r="I83" i="53" s="1"/>
  <c r="H84" i="53"/>
  <c r="I84" i="53" s="1"/>
  <c r="H85" i="53"/>
  <c r="I85" i="53" s="1"/>
  <c r="H86" i="53"/>
  <c r="I86" i="53" s="1"/>
  <c r="I76" i="53"/>
  <c r="D18" i="58" l="1"/>
  <c r="E19" i="58"/>
  <c r="F14" i="58"/>
  <c r="F13" i="58" s="1"/>
  <c r="F18" i="58" s="1"/>
  <c r="E12" i="58"/>
  <c r="J91" i="53"/>
  <c r="F90" i="53"/>
  <c r="G90" i="53"/>
  <c r="F89" i="53"/>
  <c r="G89" i="53"/>
  <c r="F88" i="53"/>
  <c r="G88" i="53"/>
  <c r="G91" i="53" s="1"/>
  <c r="E90" i="53"/>
  <c r="E89" i="53"/>
  <c r="E88" i="53"/>
  <c r="F19" i="58" l="1"/>
  <c r="F12" i="58"/>
  <c r="F17" i="58"/>
  <c r="E94" i="53"/>
  <c r="E95" i="53" s="1"/>
  <c r="K90" i="53"/>
  <c r="H88" i="53"/>
  <c r="I88" i="53" s="1"/>
  <c r="I92" i="53" s="1"/>
  <c r="D17" i="58"/>
  <c r="H90" i="53"/>
  <c r="I90" i="53" s="1"/>
  <c r="E91" i="53"/>
  <c r="F91" i="53"/>
  <c r="F94" i="53"/>
  <c r="F95" i="53" s="1"/>
  <c r="H89" i="53"/>
  <c r="I89" i="53" s="1"/>
  <c r="E17" i="58" l="1"/>
  <c r="H91" i="53"/>
  <c r="I91" i="53" s="1"/>
  <c r="C17" i="58" l="1"/>
  <c r="H23" i="57" l="1"/>
  <c r="J36" i="54"/>
  <c r="E36" i="54"/>
  <c r="P36" i="54" l="1"/>
  <c r="F126" i="54" l="1"/>
  <c r="K35" i="59" l="1"/>
  <c r="L35" i="59"/>
  <c r="M35" i="59"/>
  <c r="D15" i="58" l="1"/>
  <c r="D20" i="58" s="1"/>
  <c r="F51" i="54" l="1"/>
  <c r="G51" i="54"/>
  <c r="H51" i="54"/>
  <c r="I51" i="54"/>
  <c r="L51" i="54"/>
  <c r="M51" i="54"/>
  <c r="N51" i="54"/>
  <c r="O51" i="54"/>
  <c r="F66" i="54"/>
  <c r="G66" i="54"/>
  <c r="H66" i="54"/>
  <c r="I66" i="54"/>
  <c r="L66" i="54"/>
  <c r="J66" i="54" s="1"/>
  <c r="M66" i="54"/>
  <c r="N66" i="54"/>
  <c r="K65" i="54"/>
  <c r="J65" i="54"/>
  <c r="E65" i="54"/>
  <c r="E66" i="54" l="1"/>
  <c r="P66" i="54" s="1"/>
  <c r="P65" i="54"/>
  <c r="Q67" i="54" l="1"/>
  <c r="Q68" i="54"/>
  <c r="H43" i="57" l="1"/>
  <c r="H46" i="57" s="1"/>
  <c r="H44" i="57" s="1"/>
  <c r="H24" i="57"/>
  <c r="H22" i="57" s="1"/>
  <c r="K68" i="54" l="1"/>
  <c r="J68" i="54"/>
  <c r="E68" i="54"/>
  <c r="K67" i="54"/>
  <c r="J67" i="54"/>
  <c r="E67" i="54"/>
  <c r="P68" i="54" l="1"/>
  <c r="P67" i="54"/>
  <c r="Q126" i="54"/>
  <c r="P126" i="54"/>
  <c r="O126" i="54"/>
  <c r="N126" i="54"/>
  <c r="M126" i="54"/>
  <c r="L126" i="54"/>
  <c r="K126" i="54"/>
  <c r="J126" i="54"/>
  <c r="I126" i="54"/>
  <c r="H126" i="54"/>
  <c r="G126" i="54"/>
  <c r="R109" i="54"/>
  <c r="Q99" i="54"/>
  <c r="K99" i="54"/>
  <c r="J99" i="54"/>
  <c r="P99" i="54" s="1"/>
  <c r="Q98" i="54"/>
  <c r="K98" i="54"/>
  <c r="J98" i="54"/>
  <c r="P98" i="54" s="1"/>
  <c r="Q97" i="54"/>
  <c r="K97" i="54"/>
  <c r="J97" i="54"/>
  <c r="P97" i="54"/>
  <c r="Q96" i="54"/>
  <c r="K96" i="54"/>
  <c r="J96" i="54"/>
  <c r="E96" i="54"/>
  <c r="E95" i="54" s="1"/>
  <c r="O94" i="54"/>
  <c r="N94" i="54"/>
  <c r="M94" i="54"/>
  <c r="L94" i="54"/>
  <c r="I94" i="54"/>
  <c r="H94" i="54"/>
  <c r="G94" i="54"/>
  <c r="F94" i="54"/>
  <c r="Q93" i="54"/>
  <c r="J93" i="54"/>
  <c r="E93" i="54"/>
  <c r="E134" i="54" s="1"/>
  <c r="Q90" i="54"/>
  <c r="J90" i="54"/>
  <c r="E90" i="54"/>
  <c r="Q88" i="54"/>
  <c r="J88" i="54"/>
  <c r="E88" i="54"/>
  <c r="Q87" i="54"/>
  <c r="J87" i="54"/>
  <c r="E87" i="54"/>
  <c r="Q86" i="54"/>
  <c r="J86" i="54"/>
  <c r="E86" i="54"/>
  <c r="P86" i="54" s="1"/>
  <c r="Q85" i="54"/>
  <c r="J85" i="54"/>
  <c r="P85" i="54" s="1"/>
  <c r="E85" i="54"/>
  <c r="Q84" i="54"/>
  <c r="J84" i="54"/>
  <c r="E84" i="54"/>
  <c r="Q83" i="54"/>
  <c r="J83" i="54"/>
  <c r="E83" i="54"/>
  <c r="Q82" i="54"/>
  <c r="J82" i="54"/>
  <c r="E82" i="54"/>
  <c r="Q81" i="54"/>
  <c r="J81" i="54"/>
  <c r="E81" i="54"/>
  <c r="O80" i="54"/>
  <c r="O79" i="54" s="1"/>
  <c r="N80" i="54"/>
  <c r="N79" i="54" s="1"/>
  <c r="M80" i="54"/>
  <c r="M79" i="54" s="1"/>
  <c r="L80" i="54"/>
  <c r="L79" i="54" s="1"/>
  <c r="K80" i="54"/>
  <c r="K79" i="54" s="1"/>
  <c r="I80" i="54"/>
  <c r="I79" i="54" s="1"/>
  <c r="H80" i="54"/>
  <c r="H79" i="54" s="1"/>
  <c r="G80" i="54"/>
  <c r="G79" i="54" s="1"/>
  <c r="F80" i="54"/>
  <c r="F79" i="54" s="1"/>
  <c r="Q78" i="54"/>
  <c r="J78" i="54"/>
  <c r="E78" i="54"/>
  <c r="J75" i="54"/>
  <c r="E75" i="54"/>
  <c r="Q74" i="54"/>
  <c r="J74" i="54"/>
  <c r="E74" i="54"/>
  <c r="Q73" i="54"/>
  <c r="J73" i="54"/>
  <c r="E73" i="54"/>
  <c r="Q71" i="54"/>
  <c r="J71" i="54"/>
  <c r="E71" i="54"/>
  <c r="Q70" i="54"/>
  <c r="J70" i="54"/>
  <c r="E70" i="54"/>
  <c r="Q69" i="54"/>
  <c r="J69" i="54"/>
  <c r="E69" i="54"/>
  <c r="Q59" i="54"/>
  <c r="K59" i="54"/>
  <c r="J59" i="54"/>
  <c r="E59" i="54"/>
  <c r="Q58" i="54"/>
  <c r="J58" i="54"/>
  <c r="E58" i="54"/>
  <c r="Q57" i="54"/>
  <c r="J57" i="54"/>
  <c r="E57" i="54"/>
  <c r="Q56" i="54"/>
  <c r="J56" i="54"/>
  <c r="E56" i="54"/>
  <c r="Q55" i="54"/>
  <c r="K55" i="54"/>
  <c r="J55" i="54"/>
  <c r="E55" i="54"/>
  <c r="Q54" i="54"/>
  <c r="J54" i="54"/>
  <c r="E54" i="54"/>
  <c r="Q53" i="54"/>
  <c r="J53" i="54"/>
  <c r="E53" i="54"/>
  <c r="Q52" i="54"/>
  <c r="J52" i="54"/>
  <c r="E52" i="54"/>
  <c r="O50" i="54"/>
  <c r="N50" i="54"/>
  <c r="M50" i="54"/>
  <c r="L50" i="54"/>
  <c r="I50" i="54"/>
  <c r="H50" i="54"/>
  <c r="G50" i="54"/>
  <c r="F50" i="54"/>
  <c r="Q47" i="54"/>
  <c r="J47" i="54"/>
  <c r="E47" i="54"/>
  <c r="Q46" i="54"/>
  <c r="J46" i="54"/>
  <c r="P46" i="54"/>
  <c r="Q45" i="54"/>
  <c r="J45" i="54"/>
  <c r="E45" i="54"/>
  <c r="P45" i="54" s="1"/>
  <c r="Q44" i="54"/>
  <c r="J44" i="54"/>
  <c r="E44" i="54"/>
  <c r="Q42" i="54"/>
  <c r="J42" i="54"/>
  <c r="E42" i="54"/>
  <c r="J38" i="54"/>
  <c r="E38" i="54"/>
  <c r="Q37" i="54"/>
  <c r="J37" i="54"/>
  <c r="E37" i="54"/>
  <c r="Q34" i="54"/>
  <c r="J34" i="54"/>
  <c r="E34" i="54"/>
  <c r="Q32" i="54"/>
  <c r="K32" i="54"/>
  <c r="J32" i="54" s="1"/>
  <c r="E32" i="54"/>
  <c r="J31" i="54"/>
  <c r="E31" i="54"/>
  <c r="Q30" i="54"/>
  <c r="J30" i="54"/>
  <c r="E30" i="54"/>
  <c r="Q29" i="54"/>
  <c r="J29" i="54"/>
  <c r="E29" i="54"/>
  <c r="Q28" i="54"/>
  <c r="J28" i="54"/>
  <c r="E28" i="54"/>
  <c r="Q27" i="54"/>
  <c r="J27" i="54"/>
  <c r="E27" i="54"/>
  <c r="Q26" i="54"/>
  <c r="J26" i="54"/>
  <c r="E26" i="54"/>
  <c r="Q25" i="54"/>
  <c r="J25" i="54"/>
  <c r="E25" i="54"/>
  <c r="Q24" i="54"/>
  <c r="J24" i="54"/>
  <c r="E24" i="54"/>
  <c r="Q23" i="54"/>
  <c r="J23" i="54"/>
  <c r="E23" i="54"/>
  <c r="Q22" i="54"/>
  <c r="J22" i="54"/>
  <c r="E22" i="54"/>
  <c r="P22" i="54" s="1"/>
  <c r="Q20" i="54"/>
  <c r="J20" i="54"/>
  <c r="E20" i="54"/>
  <c r="Q19" i="54"/>
  <c r="J19" i="54"/>
  <c r="E19" i="54"/>
  <c r="Q18" i="54"/>
  <c r="E18" i="54"/>
  <c r="E17" i="54" s="1"/>
  <c r="O16" i="54"/>
  <c r="N16" i="54"/>
  <c r="M16" i="54"/>
  <c r="L16" i="54"/>
  <c r="K16" i="54"/>
  <c r="I16" i="54"/>
  <c r="H16" i="54"/>
  <c r="G16" i="54"/>
  <c r="F16" i="54"/>
  <c r="Q17" i="54" l="1"/>
  <c r="J17" i="54"/>
  <c r="I102" i="54"/>
  <c r="P55" i="54"/>
  <c r="E133" i="54"/>
  <c r="E138" i="54" s="1"/>
  <c r="P75" i="54"/>
  <c r="P30" i="54"/>
  <c r="P26" i="54"/>
  <c r="P82" i="54"/>
  <c r="K95" i="54"/>
  <c r="K94" i="54" s="1"/>
  <c r="J95" i="54"/>
  <c r="J94" i="54" s="1"/>
  <c r="Q95" i="54"/>
  <c r="Q94" i="54" s="1"/>
  <c r="P73" i="54"/>
  <c r="E16" i="54"/>
  <c r="J16" i="54"/>
  <c r="P18" i="54"/>
  <c r="P17" i="54" s="1"/>
  <c r="Q16" i="54"/>
  <c r="P93" i="54"/>
  <c r="K51" i="54"/>
  <c r="K50" i="54" s="1"/>
  <c r="P38" i="54"/>
  <c r="P74" i="54"/>
  <c r="J51" i="54"/>
  <c r="J50" i="54" s="1"/>
  <c r="Q51" i="54"/>
  <c r="Q50" i="54" s="1"/>
  <c r="P25" i="54"/>
  <c r="P81" i="54"/>
  <c r="P69" i="54"/>
  <c r="E51" i="54"/>
  <c r="E50" i="54" s="1"/>
  <c r="P24" i="54"/>
  <c r="P27" i="54"/>
  <c r="P56" i="54"/>
  <c r="P70" i="54"/>
  <c r="P32" i="54"/>
  <c r="P44" i="54"/>
  <c r="P78" i="54"/>
  <c r="E94" i="54"/>
  <c r="P28" i="54"/>
  <c r="P34" i="54"/>
  <c r="P52" i="54"/>
  <c r="P57" i="54"/>
  <c r="P71" i="54"/>
  <c r="P90" i="54"/>
  <c r="P84" i="54"/>
  <c r="P20" i="54"/>
  <c r="P87" i="54"/>
  <c r="P23" i="54"/>
  <c r="O102" i="54"/>
  <c r="O107" i="54" s="1"/>
  <c r="P59" i="54"/>
  <c r="P29" i="54"/>
  <c r="P37" i="54"/>
  <c r="P53" i="54"/>
  <c r="P58" i="54"/>
  <c r="J80" i="54"/>
  <c r="J79" i="54" s="1"/>
  <c r="P47" i="54"/>
  <c r="P96" i="54"/>
  <c r="P95" i="54" s="1"/>
  <c r="P19" i="54"/>
  <c r="Q80" i="54"/>
  <c r="Q79" i="54" s="1"/>
  <c r="P31" i="54"/>
  <c r="P42" i="54"/>
  <c r="P54" i="54"/>
  <c r="P83" i="54"/>
  <c r="P88" i="54"/>
  <c r="L102" i="54"/>
  <c r="L107" i="54" s="1"/>
  <c r="I107" i="54"/>
  <c r="N102" i="54"/>
  <c r="N107" i="54" s="1"/>
  <c r="F102" i="54"/>
  <c r="G102" i="54"/>
  <c r="G107" i="54" s="1"/>
  <c r="M102" i="54"/>
  <c r="M107" i="54" s="1"/>
  <c r="H102" i="54"/>
  <c r="H107" i="54" s="1"/>
  <c r="E80" i="54"/>
  <c r="E79" i="54" s="1"/>
  <c r="G130" i="54" l="1"/>
  <c r="N130" i="54"/>
  <c r="M130" i="54"/>
  <c r="L130" i="54"/>
  <c r="H130" i="54"/>
  <c r="O130" i="54"/>
  <c r="F107" i="54"/>
  <c r="F130" i="54"/>
  <c r="I130" i="54"/>
  <c r="P16" i="54"/>
  <c r="P94" i="54"/>
  <c r="P51" i="54"/>
  <c r="P50" i="54" s="1"/>
  <c r="K102" i="54"/>
  <c r="K130" i="54" s="1"/>
  <c r="Q102" i="54"/>
  <c r="Q130" i="54" s="1"/>
  <c r="P80" i="54"/>
  <c r="P79" i="54" s="1"/>
  <c r="J102" i="54"/>
  <c r="J130" i="54" s="1"/>
  <c r="E102" i="54"/>
  <c r="V80" i="54" l="1"/>
  <c r="E130" i="54"/>
  <c r="V95" i="54"/>
  <c r="V16" i="54"/>
  <c r="V50" i="54"/>
  <c r="J107" i="54"/>
  <c r="K107" i="54"/>
  <c r="E107" i="54"/>
  <c r="S106" i="54"/>
  <c r="U106" i="54" s="1"/>
  <c r="P102" i="54"/>
  <c r="P129" i="54" s="1"/>
  <c r="S105" i="54" l="1"/>
  <c r="P130" i="54"/>
  <c r="U80" i="54"/>
  <c r="U50" i="54"/>
  <c r="U16" i="54"/>
  <c r="U95" i="54"/>
  <c r="P107" i="54"/>
  <c r="F96" i="53" l="1"/>
  <c r="F97" i="53" s="1"/>
  <c r="E96" i="53"/>
  <c r="E97" i="53" l="1"/>
  <c r="N46" i="53" l="1"/>
  <c r="G46" i="53"/>
  <c r="M46" i="53"/>
  <c r="L46" i="53"/>
  <c r="L25" i="53" l="1"/>
  <c r="M25" i="53"/>
  <c r="G25" i="53"/>
  <c r="N25" i="53"/>
  <c r="I46" i="53"/>
  <c r="I25" i="53" s="1"/>
  <c r="H46" i="53"/>
  <c r="F46" i="53"/>
  <c r="E46" i="53"/>
  <c r="O46" i="53"/>
  <c r="O25" i="53" l="1"/>
  <c r="F25" i="53"/>
  <c r="H25" i="53"/>
  <c r="J46" i="53"/>
  <c r="K46" i="53"/>
  <c r="E15" i="58"/>
  <c r="E20" i="58" s="1"/>
  <c r="K25" i="53" l="1"/>
  <c r="J25" i="53"/>
  <c r="E26" i="53"/>
  <c r="C15" i="58"/>
  <c r="C20" i="58" s="1"/>
  <c r="F15" i="58"/>
  <c r="F20" i="58" s="1"/>
  <c r="L98" i="53" l="1"/>
  <c r="N98" i="53" s="1"/>
  <c r="L99" i="53"/>
  <c r="N99" i="53" s="1"/>
  <c r="P46" i="53"/>
  <c r="P25" i="53" l="1"/>
  <c r="L100" i="53"/>
  <c r="N100" i="53" s="1"/>
  <c r="E38" i="53"/>
  <c r="E25" i="53" s="1"/>
  <c r="P76" i="53" l="1"/>
  <c r="Q76" i="53"/>
  <c r="C41" i="50"/>
  <c r="C42" i="50" s="1"/>
  <c r="I53" i="53"/>
  <c r="I52" i="53" s="1"/>
  <c r="C15" i="64"/>
  <c r="C14" i="64" l="1"/>
  <c r="C13" i="64" s="1"/>
  <c r="I66" i="53"/>
  <c r="I72" i="53" s="1"/>
  <c r="D25" i="64"/>
  <c r="F15" i="64"/>
  <c r="E53" i="53"/>
  <c r="E52" i="53" s="1"/>
  <c r="P53" i="53"/>
  <c r="P52" i="53" s="1"/>
  <c r="G53" i="53"/>
  <c r="G52" i="53" s="1"/>
  <c r="M53" i="53"/>
  <c r="M52" i="53" s="1"/>
  <c r="O53" i="53"/>
  <c r="O52" i="53" s="1"/>
  <c r="L53" i="53"/>
  <c r="L52" i="53" s="1"/>
  <c r="N53" i="53"/>
  <c r="N52" i="53" s="1"/>
  <c r="F53" i="53"/>
  <c r="F52" i="53" s="1"/>
  <c r="H53" i="53"/>
  <c r="H52" i="53" s="1"/>
  <c r="J53" i="53"/>
  <c r="J52" i="53" s="1"/>
  <c r="K53" i="53"/>
  <c r="K52" i="53" s="1"/>
  <c r="F13" i="64" l="1"/>
  <c r="F25" i="64" s="1"/>
  <c r="F14" i="64"/>
  <c r="J66" i="53"/>
  <c r="J70" i="53" s="1"/>
  <c r="O66" i="53"/>
  <c r="K66" i="53"/>
  <c r="K70" i="53" s="1"/>
  <c r="H66" i="53"/>
  <c r="H70" i="53" s="1"/>
  <c r="N66" i="53"/>
  <c r="N70" i="53" s="1"/>
  <c r="L66" i="53"/>
  <c r="L70" i="53" s="1"/>
  <c r="M66" i="53"/>
  <c r="M70" i="53" s="1"/>
  <c r="G66" i="53"/>
  <c r="G70" i="53" s="1"/>
  <c r="F66" i="53"/>
  <c r="F70" i="53" s="1"/>
  <c r="E25" i="64"/>
  <c r="P66" i="53"/>
  <c r="P70" i="53" s="1"/>
  <c r="E66" i="53"/>
  <c r="I70" i="53"/>
  <c r="E70" i="53" l="1"/>
  <c r="O70" i="53"/>
  <c r="J12" i="66" l="1"/>
  <c r="J9" i="66" s="1"/>
  <c r="J16" i="66" s="1"/>
  <c r="C25" i="64" l="1"/>
</calcChain>
</file>

<file path=xl/sharedStrings.xml><?xml version="1.0" encoding="utf-8"?>
<sst xmlns="http://schemas.openxmlformats.org/spreadsheetml/2006/main" count="1469" uniqueCount="612">
  <si>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</si>
  <si>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</si>
  <si>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</si>
  <si>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</si>
  <si>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Загальний фонд</t>
  </si>
  <si>
    <t>усього</t>
  </si>
  <si>
    <t>видатки споживання</t>
  </si>
  <si>
    <t>з них</t>
  </si>
  <si>
    <t>комунальні послуги та енергоносії</t>
  </si>
  <si>
    <t>видатки розвитку</t>
  </si>
  <si>
    <t>Спеціальний фонд</t>
  </si>
  <si>
    <t>у тому числі бюджет розвитку</t>
  </si>
  <si>
    <t>Разом</t>
  </si>
  <si>
    <t>0100000</t>
  </si>
  <si>
    <t>Перечинська міська рада</t>
  </si>
  <si>
    <t>0110000</t>
  </si>
  <si>
    <t>0110150</t>
  </si>
  <si>
    <t>0111</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</si>
  <si>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</si>
  <si>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</si>
  <si>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0180</t>
  </si>
  <si>
    <t>0113242</t>
  </si>
  <si>
    <t>1090</t>
  </si>
  <si>
    <t>3242</t>
  </si>
  <si>
    <t>0620</t>
  </si>
  <si>
    <t>0116030</t>
  </si>
  <si>
    <t>6030</t>
  </si>
  <si>
    <t>Організація благоустрою населених пунктів</t>
  </si>
  <si>
    <t>0380</t>
  </si>
  <si>
    <t>0600000</t>
  </si>
  <si>
    <t>Відділ освіти, культури, сім'ї, молоді та спорту Перечинської міської ради</t>
  </si>
  <si>
    <t>0610000</t>
  </si>
  <si>
    <t>0160</t>
  </si>
  <si>
    <t>Керівництво і управління у відповідній сфері у містах (місті Києві), селищах, селах, територіальних громадах</t>
  </si>
  <si>
    <t>0611021</t>
  </si>
  <si>
    <t>0921</t>
  </si>
  <si>
    <t>1021</t>
  </si>
  <si>
    <t>Надання загальної середньої освіти закладами загальної середньої освіти за рахунок коштів місцевого бюджету</t>
  </si>
  <si>
    <t>0614060</t>
  </si>
  <si>
    <t>0828</t>
  </si>
  <si>
    <t>4060</t>
  </si>
  <si>
    <t>Забезпечення діяльності палаців i будинків культури, клубів, центрів дозвілля та iнших клубних закладів</t>
  </si>
  <si>
    <t>0700000</t>
  </si>
  <si>
    <t>Відділ охорони здоров`я, соціального захисту населення Перечинської міської ради</t>
  </si>
  <si>
    <t>0710000</t>
  </si>
  <si>
    <t>0712152</t>
  </si>
  <si>
    <t>0763</t>
  </si>
  <si>
    <t>2152</t>
  </si>
  <si>
    <t>Інші програми та заходи у сфері охорони здоров`я</t>
  </si>
  <si>
    <t>3700000</t>
  </si>
  <si>
    <t>Фінансовий відділ Перечинської міської ради</t>
  </si>
  <si>
    <t>3710000</t>
  </si>
  <si>
    <t>X</t>
  </si>
  <si>
    <t>УСЬОГО</t>
  </si>
  <si>
    <t>0750500000</t>
  </si>
  <si>
    <t>(код бюджету)</t>
  </si>
  <si>
    <t>Усього</t>
  </si>
  <si>
    <t>Х</t>
  </si>
  <si>
    <t>0118240</t>
  </si>
  <si>
    <t>8240</t>
  </si>
  <si>
    <t>Заходи та роботи з територіальної оборони</t>
  </si>
  <si>
    <t>(грн)</t>
  </si>
  <si>
    <t>Код</t>
  </si>
  <si>
    <t>капітальні видатки за рахунок коштів, що передаються із загального фонду до бюджету розвитку (спеціального фонду)</t>
  </si>
  <si>
    <t>зал.на котлових</t>
  </si>
  <si>
    <t>спрямов.</t>
  </si>
  <si>
    <t>з них - передачаіз ЗФ до СФ</t>
  </si>
  <si>
    <t>залишок</t>
  </si>
  <si>
    <t>залишок, який можна ділити</t>
  </si>
  <si>
    <t>повернуто до ДБ зг. ЗУ "Про ДБУ"</t>
  </si>
  <si>
    <t>зал. ЗФ МБ (без оборотного залишку)</t>
  </si>
  <si>
    <t>всього ЗФ</t>
  </si>
  <si>
    <t>всього СФ</t>
  </si>
  <si>
    <t>З НИХ - всього СФ БР</t>
  </si>
  <si>
    <t>залишок з оборотним зал.</t>
  </si>
  <si>
    <t>у тому числі              бюджет          розвитку</t>
  </si>
  <si>
    <t>видатки                  розвитку</t>
  </si>
  <si>
    <t>оплата          праці</t>
  </si>
  <si>
    <t>перевикон.</t>
  </si>
  <si>
    <t>дотація, субв.</t>
  </si>
  <si>
    <t>СФ видатки розвитку</t>
  </si>
  <si>
    <t>Задіяне при бюджеті балансування за рахунок вільного залишку</t>
  </si>
  <si>
    <t>Вільний залишок доступний для спрямування (після використання його частини на балансування)</t>
  </si>
  <si>
    <t>коди</t>
  </si>
  <si>
    <t>208100 (січень)</t>
  </si>
  <si>
    <t>208200 (січень)</t>
  </si>
  <si>
    <t>Вільний залишок доступний для спрямування за мінусом спрямованих видатків (якщо такі є в січні) та повернених субвенцій до держбюджету (якщо такі є)</t>
  </si>
  <si>
    <t>1040</t>
  </si>
  <si>
    <t>ВЗ МБ</t>
  </si>
  <si>
    <t>9770</t>
  </si>
  <si>
    <t>оплата                      праці</t>
  </si>
  <si>
    <t>0114082</t>
  </si>
  <si>
    <t>4082</t>
  </si>
  <si>
    <t>0829</t>
  </si>
  <si>
    <t>Інші заходи в галузі культури і мистецтва</t>
  </si>
  <si>
    <t>0117130</t>
  </si>
  <si>
    <t>7130</t>
  </si>
  <si>
    <t>0421</t>
  </si>
  <si>
    <t>Здійснення заходів із землеустрою</t>
  </si>
  <si>
    <t>0490</t>
  </si>
  <si>
    <t>0712111</t>
  </si>
  <si>
    <t>2111</t>
  </si>
  <si>
    <t>0726</t>
  </si>
  <si>
    <t>Первинна медична допомога населенню, що надається центрами первинної медичної (медико-санітарної) допомоги</t>
  </si>
  <si>
    <t>3710160</t>
  </si>
  <si>
    <t>Код програмної класифікації видатків та кредитування місцевого бюджету</t>
  </si>
  <si>
    <t>Найменування згідно
 з Класифікацією доходів бюджету</t>
  </si>
  <si>
    <t>Разом доходів</t>
  </si>
  <si>
    <t>I. Показники міжбюджетних трансфертів з інших бюджетів</t>
  </si>
  <si>
    <t>Код Класифікації доходу бюджету / Код бюджету</t>
  </si>
  <si>
    <t>I. Трансферти до загального фонду бюджету</t>
  </si>
  <si>
    <t>УСЬОГО за розділами I, II, у тому числі:</t>
  </si>
  <si>
    <t>загальний фонд</t>
  </si>
  <si>
    <t>спеціальний фонд</t>
  </si>
  <si>
    <t>II. Показники міжбюджетних трансфертів іншим бюджетам</t>
  </si>
  <si>
    <t>I. Трансферти із загального фонду бюджету</t>
  </si>
  <si>
    <t>II. Трансферти із спеціального фонду бюджету</t>
  </si>
  <si>
    <t>зал. перевик.МБ</t>
  </si>
  <si>
    <t>зал. перевик.субв.</t>
  </si>
  <si>
    <t>Державний бюджет</t>
  </si>
  <si>
    <t>9900000000</t>
  </si>
  <si>
    <t>0619770</t>
  </si>
  <si>
    <t>у тому числі бюджет                розвитку</t>
  </si>
  <si>
    <t>видатки              розвитку</t>
  </si>
  <si>
    <t>оплата праці</t>
  </si>
  <si>
    <t>0110180</t>
  </si>
  <si>
    <t>0133</t>
  </si>
  <si>
    <t>Інша діяльність у сфері державного управління</t>
  </si>
  <si>
    <t>0113210</t>
  </si>
  <si>
    <t>3210</t>
  </si>
  <si>
    <t>1050</t>
  </si>
  <si>
    <t>Організація та проведення громадських робіт</t>
  </si>
  <si>
    <t>1070</t>
  </si>
  <si>
    <t>0115062</t>
  </si>
  <si>
    <t>5062</t>
  </si>
  <si>
    <t>0810</t>
  </si>
  <si>
    <t>Підтримка спорту вищих досягнень та організацій, які здійснюють фізкультурно-спортивну діяльність в регіоні</t>
  </si>
  <si>
    <t>0116011</t>
  </si>
  <si>
    <t>0610</t>
  </si>
  <si>
    <t>Експлуатація та технічне обслуговування житлового фонду</t>
  </si>
  <si>
    <t>0116013</t>
  </si>
  <si>
    <t>6013</t>
  </si>
  <si>
    <t>Забезпечення діяльності водопровідно-каналізаційного господарства</t>
  </si>
  <si>
    <t>0116014</t>
  </si>
  <si>
    <t>6014</t>
  </si>
  <si>
    <t>Забезпечення збору та вивезення сміття і відходів</t>
  </si>
  <si>
    <t>0116020</t>
  </si>
  <si>
    <t>6020</t>
  </si>
  <si>
    <t>Забезпечення функціонування підприємств, установ та організацій, що виробляють, виконують та/або надають житлово-комунальні послуги</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</si>
  <si>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</si>
  <si>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</si>
  <si>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</si>
  <si>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</si>
  <si>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0117461</t>
  </si>
  <si>
    <t>7461</t>
  </si>
  <si>
    <t>0456</t>
  </si>
  <si>
    <t>Утримання та розвиток автомобільних доріг та дорожньої інфраструктури за рахунок коштів місцевого бюджету</t>
  </si>
  <si>
    <t>0118110</t>
  </si>
  <si>
    <t>8110</t>
  </si>
  <si>
    <t>0320</t>
  </si>
  <si>
    <t>Заходи із запобігання та ліквідації надзвичайних ситуацій та наслідків стихійного лиха</t>
  </si>
  <si>
    <t>0118230</t>
  </si>
  <si>
    <t>8230</t>
  </si>
  <si>
    <t>Інші заходи громадського порядку та безпеки</t>
  </si>
  <si>
    <t>0118311</t>
  </si>
  <si>
    <t>8311</t>
  </si>
  <si>
    <t>0511</t>
  </si>
  <si>
    <t>Охорона та раціональне використання природних ресурсів</t>
  </si>
  <si>
    <t>0610160</t>
  </si>
  <si>
    <t>0611010</t>
  </si>
  <si>
    <t>1010</t>
  </si>
  <si>
    <t>0910</t>
  </si>
  <si>
    <t>Надання дошкільної освіти</t>
  </si>
  <si>
    <t>у т.ч. за рахунок запозичення</t>
  </si>
  <si>
    <t>0611031</t>
  </si>
  <si>
    <t>1031</t>
  </si>
  <si>
    <t>Надання загальної середньої освіти закладами загальної середньої освіти за рахунок освітньої субвенції</t>
  </si>
  <si>
    <t>0611080</t>
  </si>
  <si>
    <t>1080</t>
  </si>
  <si>
    <t>0960</t>
  </si>
  <si>
    <t>Надання спеціалізованої освіти мистецькими школами</t>
  </si>
  <si>
    <t>0611142</t>
  </si>
  <si>
    <t>1142</t>
  </si>
  <si>
    <t>0990</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</si>
  <si>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</si>
  <si>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</si>
  <si>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</si>
  <si>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</si>
  <si>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0611152</t>
  </si>
  <si>
    <t>1152</t>
  </si>
  <si>
    <t>Забезпечення діяльності інклюзивно-ресурсних центрів за рахунок освітньої субвенції</t>
  </si>
  <si>
    <t>0614030</t>
  </si>
  <si>
    <t>4030</t>
  </si>
  <si>
    <t>0824</t>
  </si>
  <si>
    <t>Забезпечення діяльності бібліотек</t>
  </si>
  <si>
    <t>0614040</t>
  </si>
  <si>
    <t>4040</t>
  </si>
  <si>
    <t>Забезпечення діяльності музеїв i виставок</t>
  </si>
  <si>
    <t>0615031</t>
  </si>
  <si>
    <t>5031</t>
  </si>
  <si>
    <t>0615062</t>
  </si>
  <si>
    <t>0615070</t>
  </si>
  <si>
    <t>5070</t>
  </si>
  <si>
    <t>0710160</t>
  </si>
  <si>
    <t>0712010</t>
  </si>
  <si>
    <t>2010</t>
  </si>
  <si>
    <t>0731</t>
  </si>
  <si>
    <t>Багатопрофільна стаціонарна медична допомога населенню</t>
  </si>
  <si>
    <t>0712170</t>
  </si>
  <si>
    <t>2170</t>
  </si>
  <si>
    <t>0713032</t>
  </si>
  <si>
    <t>3032</t>
  </si>
  <si>
    <t>Надання пільг окремим категоріям громадян з оплати послуг зв`язку</t>
  </si>
  <si>
    <t>0713035</t>
  </si>
  <si>
    <t>3035</t>
  </si>
  <si>
    <t>Компенсаційні виплати за пільговий проїзд окремих категорій громадян на залізничному транспорті</t>
  </si>
  <si>
    <t>0713121</t>
  </si>
  <si>
    <t>3121</t>
  </si>
  <si>
    <t>0713160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</si>
  <si>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</si>
  <si>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</si>
  <si>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3718600</t>
  </si>
  <si>
    <t>0170</t>
  </si>
  <si>
    <t>Обслуговування місцевого боргу</t>
  </si>
  <si>
    <t>3718710</t>
  </si>
  <si>
    <t>8710</t>
  </si>
  <si>
    <t>Резервний фонд місцевого бюджету</t>
  </si>
  <si>
    <t>3719110</t>
  </si>
  <si>
    <t>9110</t>
  </si>
  <si>
    <t>Реверсна дотація</t>
  </si>
  <si>
    <t>Перевірка</t>
  </si>
  <si>
    <t xml:space="preserve">АІС дод.3 </t>
  </si>
  <si>
    <t>Власний дім</t>
  </si>
  <si>
    <t>перевірка</t>
  </si>
  <si>
    <t>БР</t>
  </si>
  <si>
    <t>0611702</t>
  </si>
  <si>
    <t>Забезпечення харчуванням учнів закладів загальної середньої освіти за рахунок субвенції з державного бюджету місцевим бюджетам</t>
  </si>
  <si>
    <t>8600</t>
  </si>
  <si>
    <t>Загальний                            фонд</t>
  </si>
  <si>
    <t>Зміни до розподілу видатків бюджету міської територіальної громади за головними розпорядниками коштів, в розрізі джерел коштів:</t>
  </si>
  <si>
    <t>6011</t>
  </si>
  <si>
    <t>0116091</t>
  </si>
  <si>
    <t>6091</t>
  </si>
  <si>
    <t>Підготовка та реалізація публічних інвестиційних проектів / програм публічних інвестицій за рахунок коштів місцевого бюджету в галузі житлово-комунального господарства</t>
  </si>
  <si>
    <t>кредит</t>
  </si>
  <si>
    <t>0117480</t>
  </si>
  <si>
    <t>7480</t>
  </si>
  <si>
    <t>Підготовка та реалізація публічних інвестиційних проектів / програм публічних інвестицій за рахунок коштів місцевого бюджету в галузі дорожнього господарства</t>
  </si>
  <si>
    <t>0117691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</si>
  <si>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</si>
  <si>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</si>
  <si>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Розвиток здібностей у дітей та молоді з фізичної культури та спорту комунальними дитячо- юнацькими спортивними школами</t>
  </si>
  <si>
    <t>Підготовка та реалізація публічних інвестиційних проектів / програм публічних інвестицій за рахунок коштів місцевого бюджету в галузі фізичної культури і спорту</t>
  </si>
  <si>
    <t>Інші субвенції з місцевого бюджету</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</si>
  <si>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</si>
  <si>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</si>
  <si>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0719770</t>
  </si>
  <si>
    <t>01ф+07ф</t>
  </si>
  <si>
    <t>тіло кредиту</t>
  </si>
  <si>
    <t>01ф+07ф (передача)</t>
  </si>
  <si>
    <t>Рішення затв.11.12.2025</t>
  </si>
  <si>
    <t>0</t>
  </si>
  <si>
    <t>Найменування трансферту / Найменування бюджету -                                                                         надавача міжбюджетного трансферту</t>
  </si>
  <si>
    <t>Найменування трансферту / Найменування бюджету -                                        надавача міжбюджетного трансферту</t>
  </si>
  <si>
    <t/>
  </si>
  <si>
    <t>0611600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</si>
  <si>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</si>
  <si>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Інші заходи та заклади у сфері соціального захисту і соціального забезпечення</t>
  </si>
  <si>
    <t xml:space="preserve">          Секретар міської ради                                                    Галина ГАЄВСЬКА             </t>
  </si>
  <si>
    <t>Підготовка та реалізація публічних інвестиційних проектів / програм публічних інвестицій за рахунок коштів місцевого бюджету в галузі освіти</t>
  </si>
  <si>
    <t>1300</t>
  </si>
  <si>
    <t>0611300</t>
  </si>
  <si>
    <t>Найменування згідно з Класифікацією                         фінансування бюджету</t>
  </si>
  <si>
    <t>Загальний                  фонд</t>
  </si>
  <si>
    <t>Фінансування за типом кредитора</t>
  </si>
  <si>
    <t>Внутрішнє фінансування</t>
  </si>
  <si>
    <t>Загальне фінансування</t>
  </si>
  <si>
    <t>Фінансування за типом боргового зобов'язання</t>
  </si>
  <si>
    <t xml:space="preserve">         Секретар міської ради                                                   Галина ГАЄВСЬКА             </t>
  </si>
  <si>
    <t xml:space="preserve">      (грн)</t>
  </si>
  <si>
    <t>Код  ТПКВКМБ</t>
  </si>
  <si>
    <t>Код ФКВМБ</t>
  </si>
  <si>
    <t>Найменування головного розпорядника коштів місцевого бюджету /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</si>
  <si>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місцевої/регіональної програми</t>
  </si>
  <si>
    <t>Дата і номер документа, яким затверджено місцеву/ регіональну програму</t>
  </si>
  <si>
    <t>Загальний             фонд</t>
  </si>
  <si>
    <t xml:space="preserve">Спеціальний фонд </t>
  </si>
  <si>
    <t>у тому числі бюджет               розвитку</t>
  </si>
  <si>
    <t>3</t>
  </si>
  <si>
    <t xml:space="preserve">                        Секретар міської ради                                                              Галина ГАЄВСЬКА             </t>
  </si>
  <si>
    <t xml:space="preserve">Зміни до фінансування бюджету міської територіальної громади на 2026 рік </t>
  </si>
  <si>
    <t>Зміни до розподілу витрат бюджету Перечинської міської територіальної громади на реалізацію місцевих/регіональних програм у 2026 році</t>
  </si>
  <si>
    <t>реверсна</t>
  </si>
  <si>
    <t>Зміни до додатку 3 рішення міської ради "Про бюджет Перечинської міської територіальної громади на 2026 рік" –                                                                                                                                                                                                                                                      "Розподіл видатків бюджету міської територіальної громади на 2026 рік"</t>
  </si>
  <si>
    <t>Зміни до обсягу доходів бюджету міської територіальної громади на 2026 рік</t>
  </si>
  <si>
    <t>0117367</t>
  </si>
  <si>
    <t>Реалізація проектів у рамках Програми відновлення України III</t>
  </si>
  <si>
    <t>0119800</t>
  </si>
  <si>
    <t>Субвенція з місцевого бюджету державному бюджету на виконання програм соціально-економічного розвитку регіонів</t>
  </si>
  <si>
    <t>Зміни 12.02.2026</t>
  </si>
  <si>
    <t>Зміни 22.01.2026</t>
  </si>
  <si>
    <t xml:space="preserve"> (код бюджету)</t>
  </si>
  <si>
    <t>№               з/п</t>
  </si>
  <si>
    <t>Загальний                фонд</t>
  </si>
  <si>
    <t>у тому числі</t>
  </si>
  <si>
    <t xml:space="preserve">видатки споживання </t>
  </si>
  <si>
    <t>видатки            розвитку</t>
  </si>
  <si>
    <t>2</t>
  </si>
  <si>
    <t>Перечинська міська рада - головний розпорядник коштів</t>
  </si>
  <si>
    <t>1.1.</t>
  </si>
  <si>
    <t xml:space="preserve">       Секретар міської ради                                                  Галина ГАЄВСЬКА             </t>
  </si>
  <si>
    <t xml:space="preserve">Фінансування за рахунок зміни залишків коштів бюджетів </t>
  </si>
  <si>
    <t>зал.ЗФ освітня субвенція 41051100 (с.588)</t>
  </si>
  <si>
    <t>зал.ЗФ освітня субвенція на інклюзію 41051100 (с.588)</t>
  </si>
  <si>
    <t>зал.ЗФ ос.осв.потреби 41051700 (с.568)</t>
  </si>
  <si>
    <t>зал.СФ БР (с.333)</t>
  </si>
  <si>
    <t>зал.СФ ВС екологія (с.222)</t>
  </si>
  <si>
    <t>зал.обл.субвенції на дороги 41053500 (с.954)</t>
  </si>
  <si>
    <t>зал. СФ ВС цільвий фонд 50011000 (с.931)</t>
  </si>
  <si>
    <t>зал.СФ БР поверн.кредитів (с.977)</t>
  </si>
  <si>
    <t>Субвенція з МБ за рахунок залишку коштів освітньої субвенції, що утворився на початок бюджетного періоду</t>
  </si>
  <si>
    <t>600000</t>
  </si>
  <si>
    <t>Фінансування за активними операціями </t>
  </si>
  <si>
    <t>602000</t>
  </si>
  <si>
    <t>Зміни обсягу бюджетних коштів</t>
  </si>
  <si>
    <t>ВЗ субв.</t>
  </si>
  <si>
    <t>зал.ВЗ субв</t>
  </si>
  <si>
    <t>зал.ВЗ МБ</t>
  </si>
  <si>
    <t>9800</t>
  </si>
  <si>
    <t>Рішення від 11.12.2025 №1521</t>
  </si>
  <si>
    <t>Програма заходів національного спротиву Перечинської міської територіальної громади на 2026-2028 роки</t>
  </si>
  <si>
    <t>БР - субвенція з ДБ</t>
  </si>
  <si>
    <t>Податкові надходження</t>
  </si>
  <si>
    <t>Податки на доходи, податки на прибуток, податки на збільшення ринкової вартості</t>
  </si>
  <si>
    <t>Податок та збір на доходи фізичних осіб</t>
  </si>
  <si>
    <t>Податок на доходи фізичних осіб, що сплачується податковими агентами, із доходів платника податку у вигляді заробітної плати</t>
  </si>
  <si>
    <t xml:space="preserve">Усього доходів (без урахування міжбюджетних трансфертів) </t>
  </si>
  <si>
    <t>Програма фінансової підтримки КП "Комунальник" з питань розвитку житлово-комунального господарства на 2026-2028 роки</t>
  </si>
  <si>
    <t>Рішення від 11.12.2025 №1521 (зі змінами)</t>
  </si>
  <si>
    <t>3719770</t>
  </si>
  <si>
    <t xml:space="preserve">Інші субвенції з місцевого бюджету   </t>
  </si>
  <si>
    <t>0611200</t>
  </si>
  <si>
    <t>1200</t>
  </si>
  <si>
    <t>208400</t>
  </si>
  <si>
    <t>Кошти, що передаються із загального фонду бюджету до бюджету розвитку (спеціального фонду)</t>
  </si>
  <si>
    <t>602400</t>
  </si>
  <si>
    <t>І. У межах змін обсягу доходів - всього, у тому числі:</t>
  </si>
  <si>
    <t>0117693</t>
  </si>
  <si>
    <t>7693</t>
  </si>
  <si>
    <t xml:space="preserve"> Інші заходи, повязані з економічною діяльністю</t>
  </si>
  <si>
    <t>Інша діяльність у сфері екології та охорони природних ресурсів</t>
  </si>
  <si>
    <t>0540</t>
  </si>
  <si>
    <t>0118330</t>
  </si>
  <si>
    <t>0117680</t>
  </si>
  <si>
    <t>7680</t>
  </si>
  <si>
    <t>Членські внески до асоціацій органів місцевого самоврядування</t>
  </si>
  <si>
    <t>Розроблення схем планування та забудови територій (містобудівної документації)</t>
  </si>
  <si>
    <t>0443</t>
  </si>
  <si>
    <t>7350</t>
  </si>
  <si>
    <t>0117350</t>
  </si>
  <si>
    <t>0117520</t>
  </si>
  <si>
    <t>7520</t>
  </si>
  <si>
    <t>Реалізація Національної програми інформатизації</t>
  </si>
  <si>
    <t>0460</t>
  </si>
  <si>
    <t>0713242</t>
  </si>
  <si>
    <t>видатки</t>
  </si>
  <si>
    <t>Внутрішні податки на товари та послуги</t>
  </si>
  <si>
    <t>Акцизний податок з ввезених на митну територію України підакцизних товарів (продукції)</t>
  </si>
  <si>
    <t>Пальне</t>
  </si>
  <si>
    <t>Акцизний податок з реалізації суб`єктами господарювання роздрібної торгівлі підакцизних товарів</t>
  </si>
  <si>
    <t>Акцизний податок з реалізації виробниками та/або імпортерами, у тому числі в роздрібній торгівлі тютюнових виробів, тютюну та промислових замінників тютюну, рідин, що використовуються в електронних сигаретах, що оподатковується згідно з підпунктом 213.1.14 пункту 213.1 статті 213 Податкового кодексу України</t>
  </si>
  <si>
    <t>Місцеві податки та збори, що сплачуються (перераховуються) згідно з Податковим кодексом України</t>
  </si>
  <si>
    <t>Податок на майно</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</si>
  <si>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</si>
  <si>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Зміни 12.03.2026</t>
  </si>
  <si>
    <t>Зміни до додатку 5 рішення міської ради "Про бюджет Перечинської міської територіальної громади на 2026 рік" – "Обсяги
 публічних інвестицій у розрізі публічних інвестиційних проєктів та програм публічних інвестицій у 2026 році"</t>
  </si>
  <si>
    <t>№ з/п</t>
  </si>
  <si>
    <t>Найменування галузі (сектору) для публічного  інвестування / публічного інвестиційного проєкту /  програми публічних інвестицій</t>
  </si>
  <si>
    <t>Унікальний ідентифікатор проєкту / програми</t>
  </si>
  <si>
    <t>Найменування бюджетної програми згідно з Типовою програмною класифікацією видатків та кредитування місцевого бюджету</t>
  </si>
  <si>
    <t>Найменування відповідального головного  розпорядника коштів місцевого бюджету за галузь (сектор) / головного розпорядника коштів місцевого бюджету  / відповідального виконавця</t>
  </si>
  <si>
    <t>Період реалізації публічного інвестиційного проєкту / програми публічних інвестицій
(рік початку і завершення)</t>
  </si>
  <si>
    <t>Загальна вартість публічного інвестиційного проєкту / програми публічних інвестицій</t>
  </si>
  <si>
    <t>Обсяг бюджетних коштів, спрямованих на реалізацію публічного інвестиційного проєкту / програми публічних інвестицій у 2026 році</t>
  </si>
  <si>
    <t>у тому числі за рахунок:</t>
  </si>
  <si>
    <t>коштів місцевого бюджету</t>
  </si>
  <si>
    <t>міжбюджетних трансфертів з державного бюджету</t>
  </si>
  <si>
    <t xml:space="preserve">міжбюджетних трансфертів з інших місцевих бюджетів </t>
  </si>
  <si>
    <t>місцевих                запозичень</t>
  </si>
  <si>
    <t>інших                     джерел</t>
  </si>
  <si>
    <t>7</t>
  </si>
  <si>
    <t>1</t>
  </si>
  <si>
    <t>Муніципальна інфраструктура та послуги</t>
  </si>
  <si>
    <t>1.1</t>
  </si>
  <si>
    <t>2025-2026</t>
  </si>
  <si>
    <t>1.2</t>
  </si>
  <si>
    <t>Реконструкція КНС по вул. Ужанській з підключенням до очисних споруд м. Перечин</t>
  </si>
  <si>
    <t>081025-5733A20B</t>
  </si>
  <si>
    <t>2024-2028</t>
  </si>
  <si>
    <t>1.3</t>
  </si>
  <si>
    <t>Реконструкція очисної споруди в м.Перечин Закарпатської області</t>
  </si>
  <si>
    <t>101025-E7A63EAA</t>
  </si>
  <si>
    <t>Реалізація проектів у рамках Програми відновлення України ІІІ</t>
  </si>
  <si>
    <t>1.4</t>
  </si>
  <si>
    <t>Капітальний ремонт тротуарів по вул.Ужанська та Ужгородська в м.Перечин</t>
  </si>
  <si>
    <t>131025-2E629FC0</t>
  </si>
  <si>
    <t>1.5</t>
  </si>
  <si>
    <t>Будівництво каналізації по вул.Духновича в м.Перечин</t>
  </si>
  <si>
    <t>300925-452A323F</t>
  </si>
  <si>
    <t>Спорт та фізичне виховання</t>
  </si>
  <si>
    <t>Вiддiл освiти, культури, сiм'ї, молодi та спорту Перечинської мiської ради</t>
  </si>
  <si>
    <t>2.1</t>
  </si>
  <si>
    <t>Освіта і наука</t>
  </si>
  <si>
    <t>3.1</t>
  </si>
  <si>
    <t>140126-D0E604E5</t>
  </si>
  <si>
    <t>Охорона здоров`я</t>
  </si>
  <si>
    <t>Вiддiл охорони здоров'я, соцiального захисту населення Перечинської мiської ради</t>
  </si>
  <si>
    <t>4.1</t>
  </si>
  <si>
    <t>281025-AFA31F6C</t>
  </si>
  <si>
    <t>2023-2028</t>
  </si>
  <si>
    <t>4.2</t>
  </si>
  <si>
    <t>2026-2028</t>
  </si>
  <si>
    <t>Секретар міської ради</t>
  </si>
  <si>
    <t>Галина ГАЄВСЬКА</t>
  </si>
  <si>
    <t>Зміни до обсягів
 публічних інвестицій у розрізі публічних інвестиційних проєктів та програм публічних інвестицій у 2026 році</t>
  </si>
  <si>
    <t>II.  У межах загального обсягу видатків</t>
  </si>
  <si>
    <t>Зміни до розподілу субвенції з бюджету міської територіальної громади  державному бюджету                                               на виконання програм соціально-економічного розвитку регіонів (КПКВК 9800) на 2026 рік</t>
  </si>
  <si>
    <t>Зміни до міжбюджетних трансфертів на 2026 рік</t>
  </si>
  <si>
    <t>Інші дотації з місцевого бюджету</t>
  </si>
  <si>
    <t>9150</t>
  </si>
  <si>
    <t>3719150</t>
  </si>
  <si>
    <t>0113230</t>
  </si>
  <si>
    <t>3230</t>
  </si>
  <si>
    <t>Видатки, пов'язані з наданням підтримки внутрішньо переміщеним та/або евакуйованим особам у зв'язку із введенням воєнного стану</t>
  </si>
  <si>
    <t>1060</t>
  </si>
  <si>
    <t>Зміни 09.04.2026</t>
  </si>
  <si>
    <t>Міжбюдж.трансферти</t>
  </si>
  <si>
    <t>Проведення експертної грошової оцінки земельної ділянки чи права на неї</t>
  </si>
  <si>
    <t>0117650</t>
  </si>
  <si>
    <t>0717520</t>
  </si>
  <si>
    <t>0617520</t>
  </si>
  <si>
    <t>0611183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</si>
  <si>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</si>
  <si>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Акцизний податок з реалізації суб`єктами господарювання роздрібної торгівлі підакцизних товарів (крім тих, що оподатковуються згідно з підпунктом 213.1.14 пункту 213.1 статті 213 Податкового кодексу України)</t>
  </si>
  <si>
    <t>40000000</t>
  </si>
  <si>
    <t>Офіційні трансферти  </t>
  </si>
  <si>
    <t>41000000</t>
  </si>
  <si>
    <t>Від органів державного управління  </t>
  </si>
  <si>
    <t>0611184</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</si>
  <si>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</si>
  <si>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Створення освітнього простору у межах реформи "Нова українська школа" - Перечинська територіальна громада</t>
  </si>
  <si>
    <t>250326-D198815A</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</si>
  <si>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</si>
  <si>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</si>
  <si>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Культура та інформація</t>
  </si>
  <si>
    <t>«Капітальний ремонт будинку культури по вул. Миру, №54 в с. Зарічово Ужгородського району Закарпатської області»</t>
  </si>
  <si>
    <t>270326-E7ED0E8B</t>
  </si>
  <si>
    <t>4.3</t>
  </si>
  <si>
    <t>5.1</t>
  </si>
  <si>
    <t>5.2</t>
  </si>
  <si>
    <t>1.6</t>
  </si>
  <si>
    <t>Нове будівництво зовнішніх мереж водопостачання та каналізації, споруди системи водопідготовки, резервуара чистої води за адресою: с. Сімер, Ужгородський район, Закарпатська область</t>
  </si>
  <si>
    <t>280426-1AB75F20</t>
  </si>
  <si>
    <t>2026-2027</t>
  </si>
  <si>
    <t>Зміни 14.05.2026</t>
  </si>
  <si>
    <t>4083</t>
  </si>
  <si>
    <t>0614083</t>
  </si>
  <si>
    <t>Підготовка та реалізація публічних інвестиційних проектів / програм публічних інвестицій за рахунок коштів місцевого бюджету в галузі культури і мистецтва</t>
  </si>
  <si>
    <t>Програма ефективного використання майна комунальної власності Перечинської міської територіальної громади на 2026-2028 роки</t>
  </si>
  <si>
    <t>311025-544C5E8D</t>
  </si>
  <si>
    <t>Капітальний ремонт фасаду поліклінічного відділення КНП "Перечинська лікарня" Перечинської міської ради за адресою: м.Перечин, вул.Ужанська, 8. Коригування</t>
  </si>
  <si>
    <t>Комплексна програма розвитку первинної медико-санітарної допомоги, стимулів та підтримки КНП "Перечинський ЦПМСД" на 2026-2028 рік</t>
  </si>
  <si>
    <r>
      <rPr>
        <b/>
        <sz val="12"/>
        <rFont val="Calibri"/>
        <family val="2"/>
        <charset val="204"/>
        <scheme val="minor"/>
      </rPr>
      <t xml:space="preserve">БР: 1 000 000,00 грн;                                                                                    БР: 1 500 000,00 грн </t>
    </r>
    <r>
      <rPr>
        <sz val="12"/>
        <rFont val="Calibri"/>
        <family val="2"/>
        <charset val="204"/>
        <scheme val="minor"/>
      </rPr>
      <t>- вільний зал.за рах.субв.обл.бюджету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t>
    </r>
  </si>
  <si>
    <t>Рішення від 20.03.2025 №1285 (зі змінами)</t>
  </si>
  <si>
    <t>Програма інформатизації "Цифрова Перечинська громада" на 2026-2028 роки</t>
  </si>
  <si>
    <t>ПІП</t>
  </si>
  <si>
    <t xml:space="preserve">Найменування головного розпорядника коштів місцевого бюджету / Найменування одержувача субенції                            </t>
  </si>
  <si>
    <t>Реалізація заходів за рахунок освітньої субвенції з державного бюджету місцевим бюджетам (за спеціальним фондом державного бюджету) з урахуванням залишків на створення сучасного освітнього простору</t>
  </si>
  <si>
    <t>0611276</t>
  </si>
  <si>
    <t>0611275</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</si>
  <si>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з урахуванням залишків, на створення сучасного освітнього простору</t>
  </si>
  <si>
    <t>II. Трансферти до спеціального фонду бюджету</t>
  </si>
  <si>
    <t>Єдиний податок з фізичних осіб</t>
  </si>
  <si>
    <t>18050000</t>
  </si>
  <si>
    <t>Єдиний податок</t>
  </si>
  <si>
    <t>Програма ремонту та утримання автомобільних доріг загального користування державного та місцевого значення у Перечинській міській територіальній громаді на 2026-2028 роки</t>
  </si>
  <si>
    <t xml:space="preserve">Рішення від 11.12.2025 №1521 </t>
  </si>
  <si>
    <t>Зміни 09.07.2026</t>
  </si>
  <si>
    <t>040626-5ABA52AF</t>
  </si>
  <si>
    <t>Нове будівництво напірної каналізаційної мережі під розвиток громадської забудови в урочищі "Під Брановою", с.Сімер, м.Перечин Ужгородського району Закарпатської області</t>
  </si>
  <si>
    <t>Нове будівництво лінійних гідротехнічних споруд на річці Уж для забезпечення стабільного функціонування водозабору м.Перечин Ужгородського району Закарпатської області</t>
  </si>
  <si>
    <t>020726-5BFC3906</t>
  </si>
  <si>
    <t>240626-C179A1C4</t>
  </si>
  <si>
    <t>Капітальний ремонт спортивного майданчика (колишнього баскетбольного) Ліцею імені Героїв 68-го батальйону Перечинської міської ради за адресою: вул.Світавська, 1 в м. Перечин Ужгородського району Закарпатської області</t>
  </si>
  <si>
    <t>080626-8917DD68</t>
  </si>
  <si>
    <t>Капітальний ремонт окремих класних приміщень першого та другого поверхів Ліцею імені Героїв 68-го батальйону Перечинської міської ради за адресою: вул.Світавська, 1 в м. Перечин Ужгородського району Закарпатської області</t>
  </si>
  <si>
    <t>250626-B13E5241</t>
  </si>
  <si>
    <t>Капітальний ремонт вул. Промислова в м. Перечин(коригування)</t>
  </si>
  <si>
    <t>170626-0042D1B6</t>
  </si>
  <si>
    <t>230626-118C5FCC</t>
  </si>
  <si>
    <t>Реконструкція очисної споруди в м. Перечин, Закарпатської області. Коригування</t>
  </si>
  <si>
    <t>200426-54B50313</t>
  </si>
  <si>
    <t>Сучасний освітній простір в Ліцеї імені Героїв 68-го батальйону Перечинської міської ради</t>
  </si>
  <si>
    <t>220426-BE33C23D</t>
  </si>
  <si>
    <t>0617691</t>
  </si>
  <si>
    <t>перевикон.СФ</t>
  </si>
  <si>
    <t>1.7</t>
  </si>
  <si>
    <t>1.8</t>
  </si>
  <si>
    <t>1.9</t>
  </si>
  <si>
    <t>«Капітальний ремонт, термомодернізація будівлі філії опорного закладу Початкова школа Ліцею імені Героїв 68-го батальйону Перечинської міської ради за адресою: Закарпатська обл., Ужгородський р-н, м. Перечин , вул. Ужанська, 9</t>
  </si>
  <si>
    <t>"Реконструкція системи електропостачання (монтаж дахової сонячної електростанції для власних потреб) філії опорного закладу Початкова школа Ліцею імені Героїв 68-го батальйону Перечинської міської ради по вул. Ужанська, 9 в м. Перечин, Ужгородського району, Закарпатської області"</t>
  </si>
  <si>
    <t>4.4</t>
  </si>
  <si>
    <t>4.5</t>
  </si>
  <si>
    <t>4.6</t>
  </si>
  <si>
    <t>Реконструкція корпусу поліклініки під амбулаторію загальної практики сімейної медицини за адресою м. Перечин, вул. Ужанська, 8Б. Коригування</t>
  </si>
  <si>
    <t>2024-2026</t>
  </si>
  <si>
    <t xml:space="preserve">Перевірка АІС </t>
  </si>
  <si>
    <t>11010400</t>
  </si>
  <si>
    <t>Податок на доходи фізичних осіб, що сплачується податковими агентами, із доходів платника податку інших ніж заробітна плата</t>
  </si>
  <si>
    <t>"Реконструкція спортивного майданчика на території ліцею імені Героїв 68-го батальйону Перечинської міської ради по       вул. Світавська, 1 в м. Перечин Ужгородського району Закарпатської області» Коригування."</t>
  </si>
  <si>
    <t>ПІП дод.6.1</t>
  </si>
  <si>
    <t>Субвенції з місцевих бюджетів іншим місцевим бюджетам</t>
  </si>
  <si>
    <t>I.II. за рахунок перевиконнання дохідної частини бюджету МТГ</t>
  </si>
  <si>
    <t>0713123</t>
  </si>
  <si>
    <t>3123</t>
  </si>
  <si>
    <t>Заходи державної політики з питань сім'ї</t>
  </si>
  <si>
    <t>Програма розвитку фізичної культури та спорту в Перечинській міській територіальній громаді на 2026-2028 роки</t>
  </si>
  <si>
    <t>Зміни 13.08.2026</t>
  </si>
  <si>
    <t>Єдиний податок з юридичних осіб</t>
  </si>
  <si>
    <t>0116096</t>
  </si>
  <si>
    <t>Реалізація Комплексних планів стійкості регіонів та
окремих міст</t>
  </si>
  <si>
    <t>Програма національно-патріотичного виховання в Перечинській міській територіальній громаді на 2026-2028 роки</t>
  </si>
  <si>
    <t>Податок на доходи фізичних осіб у вигляді мінімального податкового зобов`язання, що підлягає сплаті фізичними особами</t>
  </si>
  <si>
    <t>Орендна плата з юридичних осіб</t>
  </si>
  <si>
    <t>Орендна плата з фізичних осіб</t>
  </si>
  <si>
    <t>41033900</t>
  </si>
  <si>
    <t>Освітня субвенція з державного бюджету місцевим бюджетам </t>
  </si>
  <si>
    <t>I.I За рахунок освітньої субвенції з державного бюджету місцевим бюджетам </t>
  </si>
  <si>
    <t xml:space="preserve">                                                                                                                                                                                                                                                                          </t>
  </si>
  <si>
    <t>Зміни до додатку 4 рішення міської ради від 09 квітня 2026 року №1633 "Про внесення змін до рішення 1 пленарного засідання 50 сесії Перечинської міської ради VIII скликання від 11 грудня 2025 року № 1523 «Про бюджет Перечинської міської територіальної громади на 2026 рік» (зі змінами від 22.01.2026, 12.02.2026, 12.03.2026 року)" - "Кредитування бюджету міської територіальної громади у 2026 році"</t>
  </si>
  <si>
    <t>Код ТПКВКМБ</t>
  </si>
  <si>
    <t>Надання кредитів</t>
  </si>
  <si>
    <t>Повернення кредитів</t>
  </si>
  <si>
    <t>Кредитування-усього</t>
  </si>
  <si>
    <t>разом</t>
  </si>
  <si>
    <t>0118831</t>
  </si>
  <si>
    <t>8831</t>
  </si>
  <si>
    <t>Надання довгострокових кредитів індивідуальним забудовникам житла на селі</t>
  </si>
  <si>
    <t>0118832</t>
  </si>
  <si>
    <t>8832</t>
  </si>
  <si>
    <t>Повернення довгострокових кредитів, наданих індивідуальним забудовникам житла на селі</t>
  </si>
  <si>
    <t xml:space="preserve">Всього </t>
  </si>
  <si>
    <t>IІI. Зміни до розподілу повернення та надання кредитів в межах загального обсягу</t>
  </si>
  <si>
    <t>Програма забезпечення інформаційного простору у Перечинській міській територіальній громаді на 2026-2028 роки</t>
  </si>
  <si>
    <t>Програма відшкодування різниці в тарифах комунальному підприємству "Комунальник" на послуги із централізованого водопостачання та водовідвення  для населення на 2026-2028 роки</t>
  </si>
  <si>
    <t>Програма "Обдарована молодь" у Перечинській ТГ на період 2026-2028 роки</t>
  </si>
  <si>
    <t>Програма фінанансової підтримки громадських організацій фізкультурно-оздоровчої та/або спортивної діяльності, спортивних клубів, федерацій, які здійснюють спортивну діяльність на території Перечинської міської територіальної громади на 2024-2026 роки</t>
  </si>
  <si>
    <t>Рішення від 19.09.2024 №1120 (зі змінами)</t>
  </si>
  <si>
    <t>Програма «Організація харчування дітей Перечинської міської територіальної громади у релокованому Комунальному закладі дошкільної освіти (ясла-садок) комбінованого типу №3 «Калинка» Краматорської міської ради» на 2026 рік»</t>
  </si>
  <si>
    <t>Програма організації та забезпечення територіальної оборони, призову на строкову військову службу та військово-патріотичного виховання населення Перечинської міської територіальної громади на 2026 – 2028 роки</t>
  </si>
  <si>
    <t>Рішення від 12.03.2026 №1608</t>
  </si>
  <si>
    <t>Програма попередження надзвичайних ситуацій, забезпечення пожежної та техногенної безпеки на території Перечинської міської територіальної громади на 2025-2026 роки</t>
  </si>
  <si>
    <t>Рішення від 21.08.2025 №1401 (зі змінами)</t>
  </si>
  <si>
    <t>Комплексна Програма забезпечення безпеки громадян шляхом виправлення засуджених та запобігання вчиненню ними повторних злочинів на території Перечинської ТГ на 2026-2028 роки</t>
  </si>
  <si>
    <t>Комплексна Програма профілактики злочинності на території Перечинської міської територіальної громади на 2024-2026 роки</t>
  </si>
  <si>
    <t>Рішення від 08.02.2024 №959 (зі змінами)</t>
  </si>
  <si>
    <t>Цільова програма "Власний дім" на 2026-2028 роки</t>
  </si>
  <si>
    <t xml:space="preserve">Програма підвищення ефективності діяльності Управління патрульної поліції в Закарпатській області Департаменту патрульної поліції на 2025 - 2026 роки </t>
  </si>
  <si>
    <t>Рішення від 17.04.2025 №1302  (зі змінами)</t>
  </si>
  <si>
    <t>Програма соціальної підтримки ветеранів війни, військовослужбовців та членів їх сімей Перечинської територіальної громади на 2026-2028 роки</t>
  </si>
  <si>
    <t>1.4.</t>
  </si>
  <si>
    <t>2 ДПРЗ ГУ ДСНС України у Закарпатській області - одержувач коштів</t>
  </si>
  <si>
    <t>1.2.</t>
  </si>
  <si>
    <t>ГУНП в Закарпатській області - одержувач коштів</t>
  </si>
  <si>
    <t>1.3.</t>
  </si>
  <si>
    <t>Комплексна Програма забезпечення безпеки громадян шляхом виправлення засуджених та запобігання вчиненню ними повторних злочинів на території Перечинської територіальної громади на 2026 – 2028 роки</t>
  </si>
  <si>
    <t>Філія Державної установи "Центр пробації" в Закарпатський області - одержувач коштів</t>
  </si>
  <si>
    <t>1.5.</t>
  </si>
  <si>
    <t>Департамент патрульної поліції - одержувач коштів</t>
  </si>
  <si>
    <t>Зміни 17.09.2026</t>
  </si>
  <si>
    <t>зал.</t>
  </si>
  <si>
    <t>доходи</t>
  </si>
  <si>
    <t>сальдо</t>
  </si>
  <si>
    <r>
      <t xml:space="preserve">Зміни до розподілу </t>
    </r>
    <r>
      <rPr>
        <b/>
        <sz val="14"/>
        <color rgb="FFC00000"/>
        <rFont val="Calibri"/>
        <family val="2"/>
        <charset val="204"/>
        <scheme val="minor"/>
      </rPr>
      <t>витрат</t>
    </r>
    <r>
      <rPr>
        <b/>
        <sz val="14"/>
        <rFont val="Calibri"/>
        <family val="2"/>
        <charset val="204"/>
        <scheme val="minor"/>
      </rPr>
      <t xml:space="preserve"> бюджету міської територіальної громади на 2026 рік за головними розпорядниками коштів         </t>
    </r>
  </si>
  <si>
    <t>(у межах змін обсягу доходів, загального обсягу видатків, розподілу повернення та надання кредитів в межах загального обсягу)</t>
  </si>
  <si>
    <t>Інші субвенції з місцевого бюджету районному бюджету (перевезення громадян, призваних на військову службу, під час мобілізації, на особливий період до місць проходження військової служби)</t>
  </si>
  <si>
    <t>0731220000</t>
  </si>
  <si>
    <t>Районний бюджет Ужгородського району</t>
  </si>
  <si>
    <t>Інші субвенції з місцевого бюджету (Відшкодування витрат на харчування дітей Перечинської міської територіальної громади у релокованому Комунальному закладі дошкільної освіти (ясла-садок) комбінованого типу №3 «Калинка» Краматорської міської ради)</t>
  </si>
  <si>
    <t>0552400000</t>
  </si>
  <si>
    <t>Бюджет Краматорської міської територіальної громади</t>
  </si>
  <si>
    <t>41050000</t>
  </si>
  <si>
    <t>41051000</t>
  </si>
  <si>
    <t>Субвенція з місцевого бюджету на здійснення переданих видатків у сфері освіти за рахунок коштів освітньої субвенції</t>
  </si>
  <si>
    <t>41030000</t>
  </si>
  <si>
    <t>Субвенції з державного бюджету місцевим бюджетам</t>
  </si>
  <si>
    <t>I.II За рахунок cубвенції з місцевого бюджету на здійснення переданих видатків у сфері освіти за рахунок коштів освітньої субвенції</t>
  </si>
  <si>
    <t>0710000000</t>
  </si>
  <si>
    <t>Обласний бюджет Закарпатської області</t>
  </si>
  <si>
    <r>
      <t xml:space="preserve">Рішення від 11.12.2025 №1521 </t>
    </r>
    <r>
      <rPr>
        <sz val="10"/>
        <color rgb="FFFF0000"/>
        <rFont val="Calibri"/>
        <family val="2"/>
        <charset val="204"/>
        <scheme val="minor"/>
      </rPr>
      <t>(зі змінами)</t>
    </r>
  </si>
  <si>
    <t>Додаток 1
до рішення 2 пленарного засідання 55 сесії                                                                                Перечинської міської ради VIII скликання                                                                                                                                                                 від 17 вересня 2026 року №1760</t>
  </si>
  <si>
    <r>
      <t xml:space="preserve">Додаток 2        
</t>
    </r>
    <r>
      <rPr>
        <sz val="12.5"/>
        <rFont val="Calibri"/>
        <family val="2"/>
        <charset val="204"/>
        <scheme val="minor"/>
      </rPr>
      <t>до рішення 2 пленарного засідання 55 сесії                                                                                Перечинської міської ради VIII скликання                                                                                                                                                                 від 17 вересня 2026 року №1760</t>
    </r>
  </si>
  <si>
    <t>Додаток 3
до рішення 2 пленарного засідання 55 сесії                                                                                Перечинської міської ради VIII скликання                                                                                                                                                                 від 17 вересня 2026 року №1760</t>
  </si>
  <si>
    <t>Додаток 3.1
до рішення 2 пленарного засідання 55 сесії                                                                                Перечинської міської ради VIII скликання                                                                                                                                                                 від 17 вересня 2026 року №1760</t>
  </si>
  <si>
    <t>Додаток 4
до рішення 2 пленарного засідання 55 сесії                                                                                Перечинської міської ради VIII скликання                                                                                                                                                                 від 17 вересня 2026 року №1760</t>
  </si>
  <si>
    <t>Додаток 5
до рішення 2 пленарного засідання 55 сесії                                                                                Перечинської міської ради VIII скликання                                                                                                                                                                 від 17 вересня 2026 року №1760</t>
  </si>
  <si>
    <t>Додаток 6
до рішення 2 пленарного засідання 55 сесії                                                                                Перечинської міської ради VIII скликання                                                                                                                                                                 від 17 вересня 2026 року №1760</t>
  </si>
  <si>
    <t>Додаток 6.1
до рішення 2 пленарного засідання 55 сесії                                                                                Перечинської міської ради VIII скликання                                                                                                                                                                 від 17 вересня 2026 року №1760</t>
  </si>
  <si>
    <t>Додаток 7
до рішення 2 пленарного засідання 55 сесії                                                                                Перечинської міської ради VIII скликання                                                                                                                                                                 від 17 вересня 2026 року №1760</t>
  </si>
  <si>
    <t>Додаток 8
до рішення 2 пленарного засідання 55 сесії                                                                                Перечинської міської ради VIII скликання                                                                                                                                                                 від 17 вересня 2026 року №1760</t>
  </si>
  <si>
    <t>Військова частина ***- одержувач коштів</t>
  </si>
  <si>
    <t>Військова частина *** - одержувач коштів</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</si>
</sst>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64" formatCode="#,##0.00;\-#,##0.00;#,&quot;-&quot;"/>
    <numFmt numFmtId="165" formatCode="#,##0\ &quot;z?&quot;;[Red]\-#,##0\ &quot;z?&quot;"/>
    <numFmt numFmtId="166" formatCode="#,##0.00\ &quot;z?&quot;;[Red]\-#,##0.00\ &quot;z?&quot;"/>
    <numFmt numFmtId="167" formatCode="_-* #,##0\ _р_._-;\-* #,##0\ _р_._-;_-* &quot;-&quot;\ _р_._-;_-@_-"/>
    <numFmt numFmtId="168" formatCode="_-* #,##0.00\ _р_._-;\-* #,##0.00\ _р_._-;_-* &quot;-&quot;??\ _р_._-;_-@_-"/>
    <numFmt numFmtId="169" formatCode="_-* #,##0\ &quot;р.&quot;_-;\-* #,##0\ &quot;р.&quot;_-;_-* &quot;-&quot;\ &quot;р.&quot;_-;_-@_-"/>
    <numFmt numFmtId="170" formatCode="_-* #,##0.00\ &quot;р.&quot;_-;\-* #,##0.00\ &quot;р.&quot;_-;_-* &quot;-&quot;??\ &quot;р.&quot;_-;_-@_-"/>
    <numFmt numFmtId="171" formatCode="_-* #,##0\ _z_?_-;\-* #,##0\ _z_?_-;_-* &quot;-&quot;\ _z_?_-;_-@_-"/>
    <numFmt numFmtId="172" formatCode="_-* #,##0.00\ _z_?_-;\-* #,##0.00\ _z_?_-;_-* &quot;-&quot;??\ _z_?_-;_-@_-"/>
    <numFmt numFmtId="173" formatCode="#,##0.\-"/>
    <numFmt numFmtId="174" formatCode="_(&quot;$&quot;* #,##0_);_(&quot;$&quot;* \(#,##0\);_(&quot;$&quot;* &quot;-&quot;_);_(@_)"/>
    <numFmt numFmtId="175" formatCode="_(&quot;$&quot;* #,##0.00_);_(&quot;$&quot;* \(#,##0.00\);_(&quot;$&quot;* &quot;-&quot;??_);_(@_)"/>
    <numFmt numFmtId="176" formatCode="_-* #,##0_р_._-;\-* #,##0_р_._-;_-* &quot;-&quot;_р_._-;_-@_-"/>
    <numFmt numFmtId="177" formatCode="#,##0.00_ ;\-#,##0.00\ "/>
    <numFmt numFmtId="178" formatCode="0.0"/>
  </numFmts>
  <fonts count="185">
    <font>
      <sz val="10"/>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theme="1"/>
      <name val="Calibri"/>
      <family val="2"/>
      <charset val="204"/>
      <scheme val="minor"/>
    </font>
    <font>
      <b/>
      <sz val="14"/>
      <name val="Calibri"/>
      <family val="2"/>
      <charset val="204"/>
      <scheme val="minor"/>
    </font>
    <font>
      <b/>
      <sz val="16"/>
      <name val="Calibri"/>
      <family val="2"/>
      <charset val="204"/>
      <scheme val="minor"/>
    </font>
    <font>
      <sz val="12"/>
      <color theme="1"/>
      <name val="Calibri"/>
      <family val="2"/>
      <charset val="204"/>
      <scheme val="minor"/>
    </font>
    <font>
      <sz val="10"/>
      <name val="Calibri"/>
      <family val="2"/>
      <charset val="204"/>
      <scheme val="minor"/>
    </font>
    <font>
      <sz val="12"/>
      <name val="Calibri"/>
      <family val="2"/>
      <charset val="204"/>
      <scheme val="minor"/>
    </font>
    <font>
      <b/>
      <sz val="12"/>
      <name val="Calibri"/>
      <family val="2"/>
      <charset val="204"/>
      <scheme val="minor"/>
    </font>
    <font>
      <sz val="14"/>
      <name val="Calibri"/>
      <family val="2"/>
      <charset val="204"/>
      <scheme val="minor"/>
    </font>
    <font>
      <b/>
      <sz val="10"/>
      <name val="Calibri"/>
      <family val="2"/>
      <charset val="204"/>
      <scheme val="minor"/>
    </font>
    <font>
      <b/>
      <sz val="11"/>
      <name val="Calibri"/>
      <family val="2"/>
      <charset val="204"/>
      <scheme val="minor"/>
    </font>
    <font>
      <sz val="11"/>
      <name val="Calibri"/>
      <family val="2"/>
      <charset val="204"/>
      <scheme val="minor"/>
    </font>
    <font>
      <sz val="10"/>
      <name val="Arial Cyr"/>
      <charset val="204"/>
    </font>
    <font>
      <sz val="10"/>
      <name val="Helv"/>
      <charset val="204"/>
    </font>
    <font>
      <sz val="13"/>
      <name val="Calibri"/>
      <family val="2"/>
      <charset val="204"/>
      <scheme val="minor"/>
    </font>
    <font>
      <sz val="14"/>
      <name val="Times New Roman"/>
      <family val="1"/>
      <charset val="204"/>
    </font>
    <font>
      <sz val="10"/>
      <name val="Times New Roman"/>
      <family val="1"/>
      <charset val="204"/>
    </font>
    <font>
      <sz val="1"/>
      <color indexed="8"/>
      <name val="Courier"/>
      <family val="1"/>
      <charset val="204"/>
    </font>
    <font>
      <b/>
      <sz val="1"/>
      <color indexed="8"/>
      <name val="Courier"/>
      <family val="1"/>
      <charset val="204"/>
    </font>
    <font>
      <sz val="11"/>
      <color indexed="8"/>
      <name val="Calibri"/>
      <family val="2"/>
      <charset val="204"/>
    </font>
    <font>
      <sz val="14"/>
      <color indexed="8"/>
      <name val="Times New Roman"/>
      <family val="2"/>
      <charset val="204"/>
    </font>
    <font>
      <sz val="11"/>
      <color indexed="9"/>
      <name val="Calibri"/>
      <family val="2"/>
      <charset val="204"/>
    </font>
    <font>
      <sz val="14"/>
      <color indexed="9"/>
      <name val="Times New Roman"/>
      <family val="2"/>
      <charset val="204"/>
    </font>
    <font>
      <sz val="10"/>
      <name val="Arial CE"/>
    </font>
    <font>
      <sz val="9"/>
      <name val="PL Arial"/>
    </font>
    <font>
      <sz val="10"/>
      <name val="PL Arial"/>
    </font>
    <font>
      <sz val="10"/>
      <name val="Arial"/>
      <family val="2"/>
      <charset val="204"/>
    </font>
    <font>
      <u/>
      <sz val="10"/>
      <color indexed="36"/>
      <name val="Arial Cyr"/>
      <family val="2"/>
      <charset val="204"/>
    </font>
    <font>
      <b/>
      <sz val="18"/>
      <name val="Times New Roman"/>
      <family val="1"/>
      <charset val="204"/>
    </font>
    <font>
      <b/>
      <sz val="14"/>
      <name val="Times New Roman"/>
      <family val="1"/>
      <charset val="204"/>
    </font>
    <font>
      <u/>
      <sz val="10"/>
      <color indexed="12"/>
      <name val="Arial Cyr"/>
      <family val="2"/>
      <charset val="204"/>
    </font>
    <font>
      <sz val="10"/>
      <name val="Helv"/>
    </font>
    <font>
      <b/>
      <sz val="14"/>
      <name val="PL Arial"/>
    </font>
    <font>
      <sz val="11"/>
      <color indexed="62"/>
      <name val="Calibri"/>
      <family val="2"/>
      <charset val="204"/>
    </font>
    <font>
      <sz val="14"/>
      <color indexed="62"/>
      <name val="Times New Roman"/>
      <family val="2"/>
      <charset val="204"/>
    </font>
    <font>
      <sz val="11"/>
      <color indexed="17"/>
      <name val="Calibri"/>
      <family val="2"/>
      <charset val="204"/>
    </font>
    <font>
      <sz val="14"/>
      <color indexed="17"/>
      <name val="Times New Roman"/>
      <family val="2"/>
      <charset val="204"/>
    </font>
    <font>
      <b/>
      <sz val="18"/>
      <color indexed="62"/>
      <name val="Calibri"/>
      <family val="2"/>
      <charset val="204"/>
    </font>
    <font>
      <b/>
      <sz val="15"/>
      <color indexed="56"/>
      <name val="Times New Roman"/>
      <family val="2"/>
      <charset val="204"/>
    </font>
    <font>
      <b/>
      <sz val="15"/>
      <color indexed="56"/>
      <name val="Calibri"/>
      <family val="2"/>
      <charset val="204"/>
    </font>
    <font>
      <b/>
      <sz val="13"/>
      <color indexed="56"/>
      <name val="Times New Roman"/>
      <family val="2"/>
      <charset val="204"/>
    </font>
    <font>
      <b/>
      <sz val="13"/>
      <color indexed="56"/>
      <name val="Calibri"/>
      <family val="2"/>
      <charset val="204"/>
    </font>
    <font>
      <b/>
      <sz val="11"/>
      <color indexed="56"/>
      <name val="Times New Roman"/>
      <family val="2"/>
      <charset val="204"/>
    </font>
    <font>
      <b/>
      <sz val="11"/>
      <color indexed="56"/>
      <name val="Calibri"/>
      <family val="2"/>
      <charset val="204"/>
    </font>
    <font>
      <sz val="10"/>
      <name val="Courier New"/>
      <family val="3"/>
      <charset val="204"/>
    </font>
    <font>
      <sz val="10"/>
      <color indexed="8"/>
      <name val="Arial"/>
      <family val="2"/>
      <charset val="204"/>
    </font>
    <font>
      <sz val="10"/>
      <color indexed="8"/>
      <name val="Arial Cyr"/>
      <family val="2"/>
      <charset val="204"/>
    </font>
    <font>
      <sz val="10"/>
      <name val="Arial Cyr"/>
      <family val="2"/>
      <charset val="204"/>
    </font>
    <font>
      <sz val="11"/>
      <color indexed="52"/>
      <name val="Calibri"/>
      <family val="2"/>
      <charset val="204"/>
    </font>
    <font>
      <sz val="14"/>
      <color indexed="52"/>
      <name val="Times New Roman"/>
      <family val="2"/>
      <charset val="204"/>
    </font>
    <font>
      <b/>
      <sz val="11"/>
      <color indexed="8"/>
      <name val="Calibri"/>
      <family val="2"/>
      <charset val="204"/>
    </font>
    <font>
      <b/>
      <sz val="11"/>
      <color indexed="9"/>
      <name val="Calibri"/>
      <family val="2"/>
      <charset val="204"/>
    </font>
    <font>
      <b/>
      <sz val="14"/>
      <color indexed="9"/>
      <name val="Times New Roman"/>
      <family val="2"/>
      <charset val="204"/>
    </font>
    <font>
      <b/>
      <sz val="18"/>
      <color indexed="62"/>
      <name val="Cambria"/>
      <family val="2"/>
      <charset val="204"/>
    </font>
    <font>
      <b/>
      <sz val="18"/>
      <color indexed="56"/>
      <name val="Cambria"/>
      <family val="2"/>
      <charset val="204"/>
    </font>
    <font>
      <sz val="11"/>
      <color indexed="60"/>
      <name val="Calibri"/>
      <family val="2"/>
      <charset val="204"/>
    </font>
    <font>
      <b/>
      <sz val="11"/>
      <color indexed="52"/>
      <name val="Calibri"/>
      <family val="2"/>
      <charset val="204"/>
    </font>
    <font>
      <b/>
      <sz val="14"/>
      <color indexed="52"/>
      <name val="Times New Roman"/>
      <family val="2"/>
      <charset val="204"/>
    </font>
    <font>
      <b/>
      <sz val="14"/>
      <color indexed="8"/>
      <name val="Times New Roman"/>
      <family val="2"/>
      <charset val="204"/>
    </font>
    <font>
      <sz val="11"/>
      <color indexed="20"/>
      <name val="Calibri"/>
      <family val="2"/>
      <charset val="204"/>
    </font>
    <font>
      <sz val="14"/>
      <color indexed="20"/>
      <name val="Times New Roman"/>
      <family val="2"/>
      <charset val="204"/>
    </font>
    <font>
      <i/>
      <sz val="11"/>
      <color indexed="23"/>
      <name val="Calibri"/>
      <family val="2"/>
      <charset val="204"/>
    </font>
    <font>
      <sz val="11"/>
      <color indexed="10"/>
      <name val="Calibri"/>
      <family val="2"/>
      <charset val="204"/>
    </font>
    <font>
      <sz val="10"/>
      <name val="Times New Roman CYR"/>
      <charset val="204"/>
    </font>
    <font>
      <b/>
      <sz val="11"/>
      <color indexed="63"/>
      <name val="Calibri"/>
      <family val="2"/>
      <charset val="204"/>
    </font>
    <font>
      <b/>
      <sz val="14"/>
      <color indexed="63"/>
      <name val="Times New Roman"/>
      <family val="2"/>
      <charset val="204"/>
    </font>
    <font>
      <sz val="14"/>
      <color indexed="60"/>
      <name val="Times New Roman"/>
      <family val="2"/>
      <charset val="204"/>
    </font>
    <font>
      <sz val="14"/>
      <color indexed="10"/>
      <name val="Times New Roman"/>
      <family val="2"/>
      <charset val="204"/>
    </font>
    <font>
      <i/>
      <sz val="14"/>
      <color indexed="23"/>
      <name val="Times New Roman"/>
      <family val="2"/>
      <charset val="204"/>
    </font>
    <font>
      <sz val="12"/>
      <name val="UkrainianPragmatica"/>
      <charset val="204"/>
    </font>
    <font>
      <b/>
      <u/>
      <sz val="14"/>
      <name val="Calibri"/>
      <family val="2"/>
      <charset val="204"/>
      <scheme val="minor"/>
    </font>
    <font>
      <sz val="12"/>
      <name val="Times New Roman"/>
      <family val="1"/>
      <charset val="204"/>
    </font>
    <font>
      <b/>
      <sz val="14"/>
      <color indexed="8"/>
      <name val="Calibri"/>
      <family val="2"/>
      <charset val="204"/>
      <scheme val="minor"/>
    </font>
    <font>
      <b/>
      <sz val="12"/>
      <color indexed="8"/>
      <name val="Calibri"/>
      <family val="2"/>
      <charset val="204"/>
      <scheme val="minor"/>
    </font>
    <font>
      <sz val="9"/>
      <name val="Calibri"/>
      <family val="2"/>
      <charset val="204"/>
      <scheme val="minor"/>
    </font>
    <font>
      <b/>
      <sz val="12"/>
      <name val="Calibri"/>
      <family val="2"/>
      <charset val="204"/>
    </font>
    <font>
      <sz val="8"/>
      <name val="Calibri"/>
      <family val="2"/>
      <charset val="204"/>
      <scheme val="minor"/>
    </font>
    <font>
      <sz val="7"/>
      <name val="Calibri"/>
      <family val="2"/>
      <charset val="204"/>
      <scheme val="minor"/>
    </font>
    <font>
      <sz val="11"/>
      <color indexed="8"/>
      <name val="Calibri"/>
      <family val="2"/>
      <charset val="204"/>
      <scheme val="minor"/>
    </font>
    <font>
      <sz val="10"/>
      <color indexed="8"/>
      <name val="Calibri"/>
      <family val="2"/>
      <charset val="204"/>
    </font>
    <font>
      <sz val="16"/>
      <name val="Calibri"/>
      <family val="2"/>
      <charset val="204"/>
      <scheme val="minor"/>
    </font>
    <font>
      <sz val="10"/>
      <name val="Arial"/>
      <family val="2"/>
      <charset val="204"/>
    </font>
    <font>
      <sz val="10"/>
      <name val="Arial"/>
      <family val="2"/>
      <charset val="204"/>
    </font>
    <font>
      <b/>
      <sz val="9"/>
      <name val="Calibri"/>
      <family val="2"/>
      <charset val="204"/>
      <scheme val="minor"/>
    </font>
    <font>
      <b/>
      <sz val="11"/>
      <color rgb="FF7030A0"/>
      <name val="Calibri"/>
      <family val="2"/>
      <charset val="204"/>
      <scheme val="minor"/>
    </font>
    <font>
      <b/>
      <sz val="13"/>
      <name val="Calibri"/>
      <family val="2"/>
      <charset val="204"/>
      <scheme val="minor"/>
    </font>
    <font>
      <sz val="14"/>
      <name val="Calibri"/>
      <family val="2"/>
      <charset val="204"/>
    </font>
    <font>
      <sz val="10"/>
      <name val="Calibri"/>
      <family val="2"/>
      <charset val="204"/>
    </font>
    <font>
      <b/>
      <sz val="14"/>
      <name val="Calibri"/>
      <family val="2"/>
      <charset val="204"/>
    </font>
    <font>
      <sz val="11"/>
      <name val="Calibri"/>
      <family val="2"/>
      <charset val="204"/>
    </font>
    <font>
      <sz val="12"/>
      <name val="Calibri"/>
      <family val="2"/>
      <charset val="204"/>
    </font>
    <font>
      <b/>
      <sz val="14"/>
      <color theme="1"/>
      <name val="Calibri"/>
      <family val="2"/>
      <charset val="204"/>
      <scheme val="minor"/>
    </font>
    <font>
      <sz val="14"/>
      <color theme="1"/>
      <name val="Calibri"/>
      <family val="2"/>
      <charset val="204"/>
      <scheme val="minor"/>
    </font>
    <font>
      <sz val="13"/>
      <color theme="1"/>
      <name val="Calibri"/>
      <family val="2"/>
      <charset val="204"/>
      <scheme val="minor"/>
    </font>
    <font>
      <b/>
      <sz val="15"/>
      <name val="Calibri"/>
      <family val="2"/>
      <charset val="204"/>
    </font>
    <font>
      <b/>
      <sz val="15"/>
      <color theme="1"/>
      <name val="Calibri"/>
      <family val="2"/>
      <charset val="204"/>
      <scheme val="minor"/>
    </font>
    <font>
      <sz val="10"/>
      <color rgb="FFFF0000"/>
      <name val="Calibri"/>
      <family val="2"/>
      <charset val="204"/>
      <scheme val="minor"/>
    </font>
    <font>
      <b/>
      <sz val="13"/>
      <color indexed="8"/>
      <name val="Calibri"/>
      <family val="2"/>
      <charset val="204"/>
      <scheme val="minor"/>
    </font>
    <font>
      <b/>
      <i/>
      <sz val="14"/>
      <name val="Calibri"/>
      <family val="2"/>
      <charset val="204"/>
      <scheme val="minor"/>
    </font>
    <font>
      <sz val="14"/>
      <color indexed="8"/>
      <name val="Calibri"/>
      <family val="2"/>
      <charset val="204"/>
      <scheme val="minor"/>
    </font>
    <font>
      <b/>
      <sz val="10"/>
      <name val="Arial Cyr"/>
      <charset val="204"/>
    </font>
    <font>
      <b/>
      <u/>
      <sz val="14"/>
      <name val="Calibri"/>
      <family val="2"/>
      <charset val="204"/>
    </font>
    <font>
      <b/>
      <sz val="13"/>
      <color theme="1"/>
      <name val="Calibri"/>
      <family val="2"/>
      <charset val="204"/>
      <scheme val="minor"/>
    </font>
    <font>
      <b/>
      <sz val="16"/>
      <name val="Calibri"/>
      <family val="2"/>
      <charset val="204"/>
    </font>
    <font>
      <sz val="12.5"/>
      <name val="Calibri"/>
      <family val="2"/>
      <charset val="204"/>
      <scheme val="minor"/>
    </font>
    <font>
      <b/>
      <sz val="12.5"/>
      <name val="Calibri"/>
      <family val="2"/>
      <charset val="204"/>
      <scheme val="minor"/>
    </font>
    <font>
      <i/>
      <sz val="13"/>
      <name val="Calibri"/>
      <family val="2"/>
      <charset val="204"/>
      <scheme val="minor"/>
    </font>
    <font>
      <sz val="12"/>
      <name val="Arial Cyr"/>
      <charset val="204"/>
    </font>
    <font>
      <b/>
      <sz val="12"/>
      <name val="Arial Cyr"/>
      <charset val="204"/>
    </font>
    <font>
      <i/>
      <sz val="12"/>
      <name val="Calibri"/>
      <family val="2"/>
      <charset val="204"/>
      <scheme val="minor"/>
    </font>
    <font>
      <b/>
      <i/>
      <sz val="16"/>
      <name val="Times New Roman"/>
      <family val="1"/>
      <charset val="204"/>
    </font>
    <font>
      <sz val="9"/>
      <name val="Arial Cyr"/>
      <charset val="204"/>
    </font>
    <font>
      <b/>
      <sz val="9"/>
      <name val="Arial Cyr"/>
      <charset val="204"/>
    </font>
    <font>
      <b/>
      <sz val="10"/>
      <name val="Times New Roman"/>
      <family val="1"/>
      <charset val="204"/>
    </font>
    <font>
      <b/>
      <sz val="9"/>
      <name val="Times New Roman"/>
      <family val="1"/>
      <charset val="204"/>
    </font>
    <font>
      <b/>
      <sz val="12"/>
      <color rgb="FFFF0000"/>
      <name val="Calibri"/>
      <family val="2"/>
      <charset val="204"/>
      <scheme val="minor"/>
    </font>
    <font>
      <sz val="9"/>
      <color theme="1"/>
      <name val="Calibri"/>
      <family val="2"/>
      <charset val="204"/>
      <scheme val="minor"/>
    </font>
    <font>
      <sz val="10"/>
      <color indexed="8"/>
      <name val="Calibri"/>
      <family val="2"/>
      <charset val="204"/>
      <scheme val="minor"/>
    </font>
    <font>
      <b/>
      <i/>
      <sz val="13"/>
      <color indexed="8"/>
      <name val="Calibri"/>
      <family val="2"/>
      <charset val="204"/>
      <scheme val="minor"/>
    </font>
    <font>
      <b/>
      <sz val="16"/>
      <name val="Times New Roman"/>
      <family val="1"/>
      <charset val="204"/>
    </font>
    <font>
      <sz val="16"/>
      <name val="Arial Cyr"/>
      <charset val="204"/>
    </font>
    <font>
      <b/>
      <sz val="18"/>
      <name val="Arial Cyr"/>
      <charset val="204"/>
    </font>
    <font>
      <sz val="18"/>
      <name val="Arial Cyr"/>
      <charset val="204"/>
    </font>
    <font>
      <sz val="12.5"/>
      <color theme="1"/>
      <name val="Calibri"/>
      <family val="2"/>
      <charset val="204"/>
      <scheme val="minor"/>
    </font>
    <font>
      <sz val="9"/>
      <name val="Times New Roman"/>
      <family val="1"/>
      <charset val="204"/>
    </font>
    <font>
      <sz val="11"/>
      <name val="Times New Roman"/>
      <family val="1"/>
      <charset val="204"/>
    </font>
    <font>
      <b/>
      <sz val="14"/>
      <color indexed="8"/>
      <name val="Times New Roman"/>
      <family val="1"/>
      <charset val="204"/>
    </font>
    <font>
      <sz val="14"/>
      <name val="Arial Cyr"/>
      <charset val="204"/>
    </font>
    <font>
      <b/>
      <sz val="12"/>
      <name val="Times New Roman"/>
      <family val="1"/>
      <charset val="204"/>
    </font>
    <font>
      <sz val="9"/>
      <color indexed="8"/>
      <name val="Times New Roman"/>
      <family val="1"/>
      <charset val="204"/>
    </font>
    <font>
      <sz val="13.5"/>
      <name val="Calibri"/>
      <family val="2"/>
      <charset val="204"/>
      <scheme val="minor"/>
    </font>
    <font>
      <sz val="12"/>
      <name val="Helv"/>
      <charset val="204"/>
    </font>
    <font>
      <b/>
      <sz val="12"/>
      <name val="Helv"/>
      <charset val="204"/>
    </font>
    <font>
      <b/>
      <sz val="10"/>
      <name val="Helv"/>
      <charset val="204"/>
    </font>
    <font>
      <b/>
      <sz val="14"/>
      <name val="Helv"/>
      <charset val="204"/>
    </font>
    <font>
      <sz val="13.5"/>
      <name val="Times New Roman"/>
      <family val="1"/>
      <charset val="204"/>
    </font>
    <font>
      <i/>
      <sz val="16"/>
      <name val="Calibri"/>
      <family val="2"/>
      <charset val="204"/>
    </font>
    <font>
      <sz val="13.5"/>
      <name val="Helv"/>
      <charset val="204"/>
    </font>
    <font>
      <sz val="10"/>
      <name val="Arial"/>
      <family val="2"/>
      <charset val="204"/>
    </font>
    <font>
      <sz val="10"/>
      <color rgb="FFFF0000"/>
      <name val="Helv"/>
      <charset val="204"/>
    </font>
    <font>
      <sz val="12"/>
      <color indexed="8"/>
      <name val="Calibri"/>
      <family val="2"/>
      <charset val="204"/>
    </font>
    <font>
      <b/>
      <sz val="12"/>
      <color indexed="8"/>
      <name val="Calibri"/>
      <family val="2"/>
      <charset val="204"/>
    </font>
    <font>
      <b/>
      <sz val="13"/>
      <name val="Times New Roman"/>
      <family val="1"/>
      <charset val="204"/>
    </font>
    <font>
      <b/>
      <sz val="14"/>
      <color rgb="FF000000"/>
      <name val="Times New Roman"/>
      <family val="1"/>
      <charset val="204"/>
    </font>
    <font>
      <b/>
      <sz val="12.5"/>
      <name val="Calibri"/>
      <family val="2"/>
      <charset val="204"/>
    </font>
    <font>
      <sz val="12.5"/>
      <name val="Calibri"/>
      <family val="2"/>
      <charset val="204"/>
    </font>
    <font>
      <b/>
      <sz val="10"/>
      <color rgb="FF7030A0"/>
      <name val="Calibri"/>
      <family val="2"/>
      <charset val="204"/>
      <scheme val="minor"/>
    </font>
    <font>
      <b/>
      <sz val="11"/>
      <color theme="9" tint="-0.499984740745262"/>
      <name val="Calibri"/>
      <family val="2"/>
      <charset val="204"/>
      <scheme val="minor"/>
    </font>
    <font>
      <b/>
      <sz val="10"/>
      <color rgb="FFFF0000"/>
      <name val="Calibri"/>
      <family val="2"/>
      <charset val="204"/>
      <scheme val="minor"/>
    </font>
    <font>
      <b/>
      <sz val="11"/>
      <color theme="8" tint="-0.499984740745262"/>
      <name val="Calibri"/>
      <family val="2"/>
      <charset val="204"/>
      <scheme val="minor"/>
    </font>
    <font>
      <sz val="12"/>
      <color rgb="FFC00000"/>
      <name val="Calibri"/>
      <family val="2"/>
      <charset val="204"/>
      <scheme val="minor"/>
    </font>
    <font>
      <b/>
      <u/>
      <sz val="11"/>
      <name val="Calibri"/>
      <family val="2"/>
      <charset val="204"/>
      <scheme val="minor"/>
    </font>
    <font>
      <b/>
      <sz val="7"/>
      <name val="Calibri"/>
      <family val="2"/>
      <charset val="204"/>
      <scheme val="minor"/>
    </font>
    <font>
      <b/>
      <sz val="8"/>
      <name val="Calibri"/>
      <family val="2"/>
      <charset val="204"/>
      <scheme val="minor"/>
    </font>
    <font>
      <sz val="9"/>
      <name val="Arial"/>
      <family val="2"/>
    </font>
    <font>
      <b/>
      <sz val="10"/>
      <name val="Arial"/>
      <family val="2"/>
      <charset val="204"/>
    </font>
    <font>
      <b/>
      <sz val="9"/>
      <name val="Arial"/>
      <family val="2"/>
      <charset val="204"/>
    </font>
    <font>
      <sz val="8"/>
      <name val="Arial"/>
      <family val="2"/>
    </font>
    <font>
      <sz val="7"/>
      <name val="Arial"/>
      <family val="2"/>
    </font>
    <font>
      <b/>
      <sz val="11"/>
      <color rgb="FFFF0000"/>
      <name val="Calibri"/>
      <family val="2"/>
      <charset val="204"/>
      <scheme val="minor"/>
    </font>
    <font>
      <b/>
      <sz val="10"/>
      <color theme="1"/>
      <name val="Calibri"/>
      <family val="2"/>
      <charset val="204"/>
      <scheme val="minor"/>
    </font>
    <font>
      <b/>
      <sz val="11.5"/>
      <name val="Calibri"/>
      <family val="2"/>
      <charset val="204"/>
      <scheme val="minor"/>
    </font>
    <font>
      <sz val="12"/>
      <color rgb="FF7030A0"/>
      <name val="Calibri"/>
      <family val="2"/>
      <charset val="204"/>
      <scheme val="minor"/>
    </font>
    <font>
      <sz val="9"/>
      <name val="Helv"/>
      <charset val="204"/>
    </font>
    <font>
      <sz val="11"/>
      <color rgb="FF7030A0"/>
      <name val="Calibri"/>
      <family val="2"/>
      <charset val="204"/>
      <scheme val="minor"/>
    </font>
    <font>
      <sz val="10"/>
      <name val="Arial"/>
      <family val="2"/>
      <charset val="204"/>
    </font>
    <font>
      <b/>
      <sz val="10"/>
      <color rgb="FFFF0000"/>
      <name val="Helv"/>
      <charset val="204"/>
    </font>
    <font>
      <sz val="14"/>
      <color rgb="FFC00000"/>
      <name val="Calibri"/>
      <family val="2"/>
      <charset val="204"/>
      <scheme val="minor"/>
    </font>
    <font>
      <b/>
      <sz val="12"/>
      <color theme="1"/>
      <name val="Calibri"/>
      <family val="2"/>
      <charset val="204"/>
      <scheme val="minor"/>
    </font>
    <font>
      <b/>
      <sz val="12"/>
      <color rgb="FF7030A0"/>
      <name val="Calibri"/>
      <family val="2"/>
      <charset val="204"/>
      <scheme val="minor"/>
    </font>
    <font>
      <sz val="6"/>
      <name val="Calibri"/>
      <family val="2"/>
      <charset val="204"/>
      <scheme val="minor"/>
    </font>
    <font>
      <b/>
      <u/>
      <sz val="16"/>
      <name val="Calibri"/>
      <family val="2"/>
      <charset val="204"/>
      <scheme val="minor"/>
    </font>
    <font>
      <b/>
      <u/>
      <sz val="12"/>
      <name val="Calibri"/>
      <family val="2"/>
      <charset val="204"/>
      <scheme val="minor"/>
    </font>
    <font>
      <i/>
      <sz val="11"/>
      <name val="Calibri"/>
      <family val="2"/>
      <charset val="204"/>
      <scheme val="minor"/>
    </font>
    <font>
      <b/>
      <sz val="13.5"/>
      <name val="Calibri"/>
      <family val="2"/>
      <charset val="204"/>
      <scheme val="minor"/>
    </font>
    <font>
      <b/>
      <sz val="18"/>
      <name val="Calibri"/>
      <family val="2"/>
      <charset val="204"/>
      <scheme val="minor"/>
    </font>
    <font>
      <sz val="18"/>
      <name val="Calibri"/>
      <family val="2"/>
      <charset val="204"/>
      <scheme val="minor"/>
    </font>
    <font>
      <b/>
      <sz val="14"/>
      <color rgb="FFC00000"/>
      <name val="Calibri"/>
      <family val="2"/>
      <charset val="204"/>
      <scheme val="minor"/>
    </font>
    <font>
      <sz val="12.5"/>
      <color rgb="FFC00000"/>
      <name val="Calibri"/>
      <family val="2"/>
      <charset val="204"/>
    </font>
    <font>
      <b/>
      <sz val="12"/>
      <color rgb="FFC00000"/>
      <name val="Calibri"/>
      <family val="2"/>
      <charset val="204"/>
    </font>
    <font>
      <sz val="12"/>
      <color rgb="FFFF0000"/>
      <name val="Calibri"/>
      <family val="2"/>
      <charset val="204"/>
      <scheme val="minor"/>
    </font>
    <font>
      <sz val="12"/>
      <color indexed="8"/>
      <name val="Calibri"/>
      <family val="2"/>
      <charset val="204"/>
      <scheme val="minor"/>
    </font>
    <font>
      <sz val="14"/>
      <color rgb="FFFF0000"/>
      <name val="Calibri"/>
      <family val="2"/>
      <charset val="204"/>
      <scheme val="minor"/>
    </font>
  </fonts>
  <fills count="41">
    <fill>
      <patternFill patternType="none"/>
    </fill>
    <fill>
      <patternFill patternType="gray125"/>
    </fill>
    <fill>
      <patternFill patternType="solid">
        <fgColor indexed="44"/>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47"/>
      </patternFill>
    </fill>
    <fill>
      <patternFill patternType="solid">
        <fgColor indexed="46"/>
      </patternFill>
    </fill>
    <fill>
      <patternFill patternType="solid">
        <fgColor indexed="27"/>
      </patternFill>
    </fill>
    <fill>
      <patternFill patternType="solid">
        <fgColor indexed="9"/>
      </patternFill>
    </fill>
    <fill>
      <patternFill patternType="solid">
        <fgColor indexed="47"/>
        <bgColor indexed="64"/>
      </patternFill>
    </fill>
    <fill>
      <patternFill patternType="solid">
        <fgColor indexed="43"/>
      </patternFill>
    </fill>
    <fill>
      <patternFill patternType="solid">
        <fgColor indexed="11"/>
      </patternFill>
    </fill>
    <fill>
      <patternFill patternType="solid">
        <fgColor indexed="51"/>
      </patternFill>
    </fill>
    <fill>
      <patternFill patternType="solid">
        <fgColor indexed="22"/>
      </patternFill>
    </fill>
    <fill>
      <patternFill patternType="solid">
        <fgColor indexed="44"/>
        <bgColor indexed="64"/>
      </patternFill>
    </fill>
    <fill>
      <patternFill patternType="solid">
        <fgColor indexed="45"/>
        <bgColor indexed="64"/>
      </patternFill>
    </fill>
    <fill>
      <patternFill patternType="solid">
        <fgColor indexed="42"/>
        <bgColor indexed="64"/>
      </patternFill>
    </fill>
    <fill>
      <patternFill patternType="solid">
        <fgColor indexed="22"/>
        <bgColor indexed="64"/>
      </patternFill>
    </fill>
    <fill>
      <patternFill patternType="solid">
        <fgColor indexed="26"/>
        <bgColor indexed="64"/>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29"/>
        <bgColor indexed="64"/>
      </patternFill>
    </fill>
    <fill>
      <patternFill patternType="solid">
        <fgColor indexed="27"/>
        <bgColor indexed="64"/>
      </patternFill>
    </fill>
    <fill>
      <patternFill patternType="lightGray"/>
    </fill>
    <fill>
      <patternFill patternType="gray0625"/>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5"/>
      </patternFill>
    </fill>
    <fill>
      <patternFill patternType="solid">
        <fgColor indexed="43"/>
        <bgColor indexed="64"/>
      </patternFill>
    </fill>
    <fill>
      <patternFill patternType="solid">
        <fgColor indexed="55"/>
        <bgColor indexed="64"/>
      </patternFill>
    </fill>
    <fill>
      <patternFill patternType="solid">
        <fgColor indexed="41"/>
        <bgColor indexed="64"/>
      </patternFill>
    </fill>
    <fill>
      <patternFill patternType="solid">
        <fgColor theme="0" tint="-4.9989318521683403E-2"/>
        <bgColor indexed="64"/>
      </patternFill>
    </fill>
    <fill>
      <patternFill patternType="solid">
        <fgColor theme="0"/>
        <bgColor indexed="64"/>
      </patternFill>
    </fill>
  </fills>
  <borders count="32">
    <border>
      <left/>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8"/>
      </bottom>
      <diagonal/>
    </border>
  </borders>
  <cellStyleXfs count="2401">
    <xf numFmtId="0" fontId="0" fillId="0" borderId="0"/>
    <xf numFmtId="0" fontId="14" fillId="0" borderId="0"/>
    <xf numFmtId="0" fontId="19" fillId="0" borderId="0">
      <protection locked="0"/>
    </xf>
    <xf numFmtId="0" fontId="19" fillId="0" borderId="0">
      <protection locked="0"/>
    </xf>
    <xf numFmtId="0" fontId="19" fillId="0" borderId="0">
      <protection locked="0"/>
    </xf>
    <xf numFmtId="0" fontId="20" fillId="0" borderId="0">
      <protection locked="0"/>
    </xf>
    <xf numFmtId="0" fontId="20" fillId="0" borderId="0">
      <protection locked="0"/>
    </xf>
    <xf numFmtId="0" fontId="19" fillId="0" borderId="9">
      <protection locked="0"/>
    </xf>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6" borderId="0" applyNumberFormat="0" applyBorder="0" applyAlignment="0" applyProtection="0"/>
    <xf numFmtId="0" fontId="21" fillId="8" borderId="0" applyNumberFormat="0" applyBorder="0" applyAlignment="0" applyProtection="0"/>
    <xf numFmtId="0" fontId="21" fillId="11"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1"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1" fillId="8"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1"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1" fillId="6"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1"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1" fillId="11"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1"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1"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1"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1" fillId="12" borderId="0" applyNumberFormat="0" applyBorder="0" applyAlignment="0" applyProtection="0">
      <alignment vertical="center"/>
    </xf>
    <xf numFmtId="0" fontId="21" fillId="12" borderId="0" applyNumberFormat="0" applyBorder="0" applyAlignment="0" applyProtection="0">
      <alignment vertical="center"/>
    </xf>
    <xf numFmtId="0" fontId="21" fillId="12" borderId="0" applyNumberFormat="0" applyBorder="0" applyAlignment="0" applyProtection="0">
      <alignment vertical="center"/>
    </xf>
    <xf numFmtId="0" fontId="21" fillId="12" borderId="0" applyNumberFormat="0" applyBorder="0" applyAlignment="0" applyProtection="0">
      <alignment vertical="center"/>
    </xf>
    <xf numFmtId="0" fontId="21" fillId="12" borderId="0" applyNumberFormat="0" applyBorder="0" applyAlignment="0" applyProtection="0">
      <alignment vertical="center"/>
    </xf>
    <xf numFmtId="0" fontId="21" fillId="12" borderId="0" applyNumberFormat="0" applyBorder="0" applyAlignment="0" applyProtection="0">
      <alignment vertical="center"/>
    </xf>
    <xf numFmtId="0" fontId="21" fillId="10" borderId="0" applyNumberFormat="0" applyBorder="0" applyAlignment="0" applyProtection="0"/>
    <xf numFmtId="0" fontId="21" fillId="2" borderId="0" applyNumberFormat="0" applyBorder="0" applyAlignment="0" applyProtection="0"/>
    <xf numFmtId="0" fontId="21" fillId="4"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5"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2" borderId="0" applyNumberFormat="0" applyBorder="0" applyAlignment="0" applyProtection="0"/>
    <xf numFmtId="0" fontId="21" fillId="6"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1"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1"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1" fillId="13"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1"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1" fillId="16"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1"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1"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1" fillId="8"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1"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1" fillId="17" borderId="0" applyNumberFormat="0" applyBorder="0" applyAlignment="0" applyProtection="0">
      <alignment vertical="center"/>
    </xf>
    <xf numFmtId="0" fontId="21" fillId="21" borderId="0" applyNumberFormat="0" applyBorder="0" applyAlignment="0" applyProtection="0">
      <alignment vertical="center"/>
    </xf>
    <xf numFmtId="0" fontId="23" fillId="10"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4" borderId="0" applyNumberFormat="0" applyBorder="0" applyAlignment="0" applyProtection="0"/>
    <xf numFmtId="0" fontId="23" fillId="15" borderId="0" applyNumberFormat="0" applyBorder="0" applyAlignment="0" applyProtection="0"/>
    <xf numFmtId="0" fontId="23" fillId="14" borderId="0" applyNumberFormat="0" applyBorder="0" applyAlignment="0" applyProtection="0"/>
    <xf numFmtId="0" fontId="23" fillId="5" borderId="0" applyNumberFormat="0" applyBorder="0" applyAlignment="0" applyProtection="0"/>
    <xf numFmtId="0" fontId="23" fillId="24" borderId="0" applyNumberFormat="0" applyBorder="0" applyAlignment="0" applyProtection="0"/>
    <xf numFmtId="0" fontId="23" fillId="10" borderId="0" applyNumberFormat="0" applyBorder="0" applyAlignment="0" applyProtection="0"/>
    <xf numFmtId="0" fontId="23" fillId="25" borderId="0" applyNumberFormat="0" applyBorder="0" applyAlignment="0" applyProtection="0"/>
    <xf numFmtId="0" fontId="23" fillId="4" borderId="0" applyNumberFormat="0" applyBorder="0" applyAlignment="0" applyProtection="0"/>
    <xf numFmtId="0" fontId="23" fillId="26" borderId="0" applyNumberFormat="0" applyBorder="0" applyAlignment="0" applyProtection="0"/>
    <xf numFmtId="0" fontId="23" fillId="25"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3"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3"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3" fillId="13"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3"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3" fillId="16"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3"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3"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3" fillId="8"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3"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3" fillId="17" borderId="0" applyNumberFormat="0" applyBorder="0" applyAlignment="0" applyProtection="0">
      <alignment vertical="center"/>
    </xf>
    <xf numFmtId="0" fontId="23" fillId="27" borderId="0" applyNumberFormat="0" applyBorder="0" applyAlignment="0" applyProtection="0">
      <alignment vertical="center"/>
    </xf>
    <xf numFmtId="0" fontId="23" fillId="20" borderId="0" applyNumberFormat="0" applyBorder="0" applyAlignment="0" applyProtection="0">
      <alignment vertical="center"/>
    </xf>
    <xf numFmtId="0" fontId="23" fillId="18" borderId="0" applyNumberFormat="0" applyBorder="0" applyAlignment="0" applyProtection="0">
      <alignment vertical="center"/>
    </xf>
    <xf numFmtId="0" fontId="23" fillId="28" borderId="0" applyNumberFormat="0" applyBorder="0" applyAlignment="0" applyProtection="0">
      <alignment vertical="center"/>
    </xf>
    <xf numFmtId="0" fontId="23" fillId="18" borderId="0" applyNumberFormat="0" applyBorder="0" applyAlignment="0" applyProtection="0">
      <alignment vertical="center"/>
    </xf>
    <xf numFmtId="165" fontId="25" fillId="0" borderId="0" applyFont="0" applyFill="0" applyBorder="0" applyAlignment="0" applyProtection="0"/>
    <xf numFmtId="166" fontId="25" fillId="0" borderId="0" applyFont="0" applyFill="0" applyBorder="0" applyAlignment="0" applyProtection="0"/>
    <xf numFmtId="9" fontId="26" fillId="0" borderId="0"/>
    <xf numFmtId="4" fontId="27" fillId="0" borderId="0" applyFill="0" applyBorder="0" applyProtection="0">
      <alignment horizontal="right"/>
    </xf>
    <xf numFmtId="3" fontId="27" fillId="0" borderId="0" applyFill="0" applyBorder="0" applyProtection="0"/>
    <xf numFmtId="4" fontId="27" fillId="0" borderId="0"/>
    <xf numFmtId="3" fontId="27" fillId="0" borderId="0"/>
    <xf numFmtId="167" fontId="28" fillId="0" borderId="0" applyFont="0" applyFill="0" applyBorder="0" applyAlignment="0" applyProtection="0"/>
    <xf numFmtId="168" fontId="28" fillId="0" borderId="0" applyFont="0" applyFill="0" applyBorder="0" applyAlignment="0" applyProtection="0"/>
    <xf numFmtId="169" fontId="28" fillId="0" borderId="0" applyFont="0" applyFill="0" applyBorder="0" applyAlignment="0" applyProtection="0"/>
    <xf numFmtId="170" fontId="28" fillId="0" borderId="0" applyFont="0" applyFill="0" applyBorder="0" applyAlignment="0" applyProtection="0"/>
    <xf numFmtId="16" fontId="26" fillId="0" borderId="0"/>
    <xf numFmtId="171" fontId="25" fillId="0" borderId="0" applyFont="0" applyFill="0" applyBorder="0" applyAlignment="0" applyProtection="0"/>
    <xf numFmtId="172" fontId="25" fillId="0" borderId="0" applyFont="0" applyFill="0" applyBorder="0" applyAlignment="0" applyProtection="0"/>
    <xf numFmtId="0" fontId="29" fillId="0" borderId="0" applyNumberFormat="0" applyFill="0" applyBorder="0" applyAlignment="0" applyProtection="0">
      <alignment vertical="top"/>
      <protection locked="0"/>
    </xf>
    <xf numFmtId="173" fontId="30" fillId="29" borderId="0"/>
    <xf numFmtId="0" fontId="31" fillId="30" borderId="0"/>
    <xf numFmtId="173" fontId="17" fillId="0" borderId="0"/>
    <xf numFmtId="0" fontId="32" fillId="0" borderId="0" applyNumberFormat="0" applyFill="0" applyBorder="0" applyAlignment="0" applyProtection="0">
      <alignment vertical="top"/>
      <protection locked="0"/>
    </xf>
    <xf numFmtId="0" fontId="25" fillId="0" borderId="0"/>
    <xf numFmtId="10" fontId="27" fillId="16" borderId="0" applyFill="0" applyBorder="0" applyProtection="0">
      <alignment horizontal="center"/>
    </xf>
    <xf numFmtId="10" fontId="27" fillId="0" borderId="0"/>
    <xf numFmtId="0" fontId="27" fillId="0" borderId="0"/>
    <xf numFmtId="0" fontId="28" fillId="0" borderId="0"/>
    <xf numFmtId="0" fontId="33" fillId="0" borderId="0"/>
    <xf numFmtId="0" fontId="25" fillId="0" borderId="0"/>
    <xf numFmtId="38" fontId="25" fillId="0" borderId="0" applyFont="0" applyFill="0" applyBorder="0" applyAlignment="0" applyProtection="0"/>
    <xf numFmtId="40" fontId="25" fillId="0" borderId="0" applyFont="0" applyFill="0" applyBorder="0" applyAlignment="0" applyProtection="0"/>
    <xf numFmtId="10" fontId="26" fillId="0" borderId="0">
      <alignment horizontal="center"/>
    </xf>
    <xf numFmtId="0" fontId="34" fillId="16" borderId="0"/>
    <xf numFmtId="174" fontId="25" fillId="0" borderId="0" applyFont="0" applyFill="0" applyBorder="0" applyAlignment="0" applyProtection="0"/>
    <xf numFmtId="175" fontId="25" fillId="0" borderId="0" applyFont="0" applyFill="0" applyBorder="0" applyAlignment="0" applyProtection="0"/>
    <xf numFmtId="0" fontId="23" fillId="25"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3"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3"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3"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3" fillId="3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3"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3"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3"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35"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5" fillId="19" borderId="10" applyNumberFormat="0" applyAlignment="0" applyProtection="0">
      <alignment vertical="center"/>
    </xf>
    <xf numFmtId="0" fontId="37" fillId="19" borderId="0" applyNumberFormat="0" applyBorder="0" applyAlignment="0" applyProtection="0"/>
    <xf numFmtId="0" fontId="37"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9" fillId="0" borderId="0" applyNumberFormat="0" applyFill="0" applyBorder="0" applyAlignment="0" applyProtection="0">
      <alignment vertical="center"/>
    </xf>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1"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3"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5"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6" fillId="0" borderId="0"/>
    <xf numFmtId="0" fontId="14" fillId="0" borderId="0"/>
    <xf numFmtId="0" fontId="14" fillId="0" borderId="0"/>
    <xf numFmtId="0" fontId="14" fillId="0" borderId="0"/>
    <xf numFmtId="0" fontId="14" fillId="0" borderId="0"/>
    <xf numFmtId="0" fontId="14" fillId="0" borderId="0"/>
    <xf numFmtId="0" fontId="14" fillId="0" borderId="0"/>
    <xf numFmtId="0" fontId="21" fillId="0" borderId="0"/>
    <xf numFmtId="0" fontId="21" fillId="0" borderId="0"/>
    <xf numFmtId="0" fontId="46" fillId="0" borderId="0"/>
    <xf numFmtId="0" fontId="14" fillId="0" borderId="0"/>
    <xf numFmtId="0" fontId="14" fillId="0" borderId="0"/>
    <xf numFmtId="0" fontId="14" fillId="0" borderId="0"/>
    <xf numFmtId="0" fontId="14" fillId="0" borderId="0"/>
    <xf numFmtId="0" fontId="21" fillId="0" borderId="0"/>
    <xf numFmtId="0" fontId="21" fillId="0" borderId="0"/>
    <xf numFmtId="0" fontId="46" fillId="0" borderId="0"/>
    <xf numFmtId="0" fontId="14" fillId="0" borderId="0"/>
    <xf numFmtId="0" fontId="14" fillId="0" borderId="0"/>
    <xf numFmtId="0" fontId="47" fillId="0" borderId="0">
      <alignment vertical="top"/>
    </xf>
    <xf numFmtId="0" fontId="46" fillId="0" borderId="0"/>
    <xf numFmtId="0" fontId="14" fillId="0" borderId="0"/>
    <xf numFmtId="0" fontId="14" fillId="0" borderId="0"/>
    <xf numFmtId="0" fontId="21" fillId="0" borderId="0"/>
    <xf numFmtId="0" fontId="21" fillId="0" borderId="0"/>
    <xf numFmtId="0" fontId="46" fillId="0" borderId="0"/>
    <xf numFmtId="0" fontId="46" fillId="0" borderId="0"/>
    <xf numFmtId="0" fontId="46"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1" fillId="0" borderId="0"/>
    <xf numFmtId="0" fontId="46" fillId="0" borderId="0"/>
    <xf numFmtId="0" fontId="46" fillId="0" borderId="0"/>
    <xf numFmtId="0" fontId="46" fillId="0" borderId="0"/>
    <xf numFmtId="0" fontId="14" fillId="0" borderId="0"/>
    <xf numFmtId="0" fontId="14" fillId="0" borderId="0"/>
    <xf numFmtId="0" fontId="14" fillId="0" borderId="0"/>
    <xf numFmtId="0" fontId="14" fillId="0" borderId="0"/>
    <xf numFmtId="0" fontId="14" fillId="0" borderId="0"/>
    <xf numFmtId="0" fontId="14" fillId="0" borderId="0"/>
    <xf numFmtId="0" fontId="28" fillId="0" borderId="0"/>
    <xf numFmtId="0" fontId="14" fillId="0" borderId="0"/>
    <xf numFmtId="0" fontId="14" fillId="0" borderId="0"/>
    <xf numFmtId="0" fontId="28" fillId="0" borderId="0"/>
    <xf numFmtId="0" fontId="14" fillId="0" borderId="0"/>
    <xf numFmtId="0" fontId="14" fillId="0" borderId="0"/>
    <xf numFmtId="0" fontId="28" fillId="0" borderId="0"/>
    <xf numFmtId="0" fontId="14" fillId="0" borderId="0"/>
    <xf numFmtId="0" fontId="28" fillId="0" borderId="0"/>
    <xf numFmtId="0" fontId="14" fillId="0" borderId="0"/>
    <xf numFmtId="0" fontId="28" fillId="0" borderId="0"/>
    <xf numFmtId="0" fontId="14" fillId="0" borderId="0"/>
    <xf numFmtId="0" fontId="28" fillId="0" borderId="0"/>
    <xf numFmtId="0" fontId="14" fillId="0" borderId="0"/>
    <xf numFmtId="0" fontId="28" fillId="0" borderId="0"/>
    <xf numFmtId="0" fontId="28" fillId="0" borderId="0"/>
    <xf numFmtId="0" fontId="14" fillId="0" borderId="0"/>
    <xf numFmtId="0" fontId="14" fillId="0" borderId="0"/>
    <xf numFmtId="0" fontId="14" fillId="0" borderId="0"/>
    <xf numFmtId="0" fontId="28" fillId="0" borderId="0"/>
    <xf numFmtId="0" fontId="28" fillId="0" borderId="0"/>
    <xf numFmtId="0" fontId="14" fillId="0" borderId="0"/>
    <xf numFmtId="0" fontId="14" fillId="0" borderId="0"/>
    <xf numFmtId="0" fontId="28" fillId="0" borderId="0"/>
    <xf numFmtId="0" fontId="28" fillId="0" borderId="0"/>
    <xf numFmtId="0" fontId="14" fillId="0" borderId="0"/>
    <xf numFmtId="0" fontId="14" fillId="0" borderId="0"/>
    <xf numFmtId="0" fontId="14" fillId="0" borderId="0"/>
    <xf numFmtId="0" fontId="28" fillId="0" borderId="0"/>
    <xf numFmtId="0" fontId="14" fillId="0" borderId="0"/>
    <xf numFmtId="0" fontId="28" fillId="0" borderId="0"/>
    <xf numFmtId="0" fontId="28" fillId="0" borderId="0"/>
    <xf numFmtId="0" fontId="14" fillId="0" borderId="0"/>
    <xf numFmtId="0" fontId="14" fillId="0" borderId="0"/>
    <xf numFmtId="0" fontId="14" fillId="0" borderId="0"/>
    <xf numFmtId="0" fontId="28" fillId="0" borderId="0"/>
    <xf numFmtId="0" fontId="28" fillId="0" borderId="0"/>
    <xf numFmtId="0" fontId="14" fillId="0" borderId="0"/>
    <xf numFmtId="0" fontId="14" fillId="0" borderId="0"/>
    <xf numFmtId="0" fontId="28" fillId="0" borderId="0"/>
    <xf numFmtId="0" fontId="14" fillId="0" borderId="0"/>
    <xf numFmtId="0" fontId="14" fillId="0" borderId="0"/>
    <xf numFmtId="0" fontId="14" fillId="0" borderId="0"/>
    <xf numFmtId="0" fontId="14" fillId="0" borderId="0"/>
    <xf numFmtId="0" fontId="28" fillId="0" borderId="0"/>
    <xf numFmtId="0" fontId="14" fillId="0" borderId="0"/>
    <xf numFmtId="0" fontId="14" fillId="0" borderId="0"/>
    <xf numFmtId="0" fontId="14" fillId="0" borderId="0"/>
    <xf numFmtId="0" fontId="14" fillId="0" borderId="0"/>
    <xf numFmtId="0" fontId="14" fillId="0" borderId="0"/>
    <xf numFmtId="0" fontId="28" fillId="0" borderId="0"/>
    <xf numFmtId="0" fontId="28" fillId="0" borderId="0"/>
    <xf numFmtId="0" fontId="28" fillId="0" borderId="0"/>
    <xf numFmtId="0" fontId="14" fillId="0" borderId="0"/>
    <xf numFmtId="0" fontId="28" fillId="0" borderId="0"/>
    <xf numFmtId="0" fontId="28" fillId="0" borderId="0"/>
    <xf numFmtId="0" fontId="14" fillId="0" borderId="0"/>
    <xf numFmtId="0" fontId="14" fillId="0" borderId="0"/>
    <xf numFmtId="0" fontId="14" fillId="0" borderId="0"/>
    <xf numFmtId="0" fontId="28" fillId="0" borderId="0"/>
    <xf numFmtId="0" fontId="28" fillId="0" borderId="0"/>
    <xf numFmtId="0" fontId="14" fillId="0" borderId="0"/>
    <xf numFmtId="0" fontId="14" fillId="0" borderId="0"/>
    <xf numFmtId="0" fontId="28" fillId="0" borderId="0"/>
    <xf numFmtId="0" fontId="14" fillId="0" borderId="0"/>
    <xf numFmtId="0" fontId="14" fillId="0" borderId="0"/>
    <xf numFmtId="0" fontId="14" fillId="0" borderId="0"/>
    <xf numFmtId="0" fontId="14" fillId="0" borderId="0"/>
    <xf numFmtId="0" fontId="14" fillId="0" borderId="0"/>
    <xf numFmtId="0" fontId="14" fillId="0" borderId="0"/>
    <xf numFmtId="0" fontId="28" fillId="0" borderId="0"/>
    <xf numFmtId="0" fontId="14" fillId="0" borderId="0"/>
    <xf numFmtId="0" fontId="14" fillId="0" borderId="0"/>
    <xf numFmtId="0" fontId="14" fillId="0" borderId="0"/>
    <xf numFmtId="0" fontId="14" fillId="0" borderId="0"/>
    <xf numFmtId="0" fontId="28" fillId="0" borderId="0"/>
    <xf numFmtId="0" fontId="14" fillId="0" borderId="0"/>
    <xf numFmtId="0" fontId="14" fillId="0" borderId="0"/>
    <xf numFmtId="0" fontId="14" fillId="0" borderId="0"/>
    <xf numFmtId="0" fontId="14" fillId="0" borderId="0"/>
    <xf numFmtId="0" fontId="14" fillId="0" borderId="0"/>
    <xf numFmtId="0" fontId="28" fillId="0" borderId="0"/>
    <xf numFmtId="0" fontId="14" fillId="0" borderId="0"/>
    <xf numFmtId="0" fontId="28" fillId="0" borderId="0"/>
    <xf numFmtId="0" fontId="14" fillId="0" borderId="0"/>
    <xf numFmtId="0" fontId="28" fillId="0" borderId="0"/>
    <xf numFmtId="0" fontId="28" fillId="0" borderId="0"/>
    <xf numFmtId="0" fontId="28" fillId="0" borderId="0"/>
    <xf numFmtId="0" fontId="14" fillId="0" borderId="0"/>
    <xf numFmtId="0" fontId="28" fillId="0" borderId="0"/>
    <xf numFmtId="0" fontId="28" fillId="0" borderId="0"/>
    <xf numFmtId="0" fontId="14" fillId="0" borderId="0"/>
    <xf numFmtId="0" fontId="14" fillId="0" borderId="0"/>
    <xf numFmtId="0" fontId="14" fillId="0" borderId="0"/>
    <xf numFmtId="0" fontId="28" fillId="0" borderId="0"/>
    <xf numFmtId="0" fontId="28" fillId="0" borderId="0"/>
    <xf numFmtId="0" fontId="14" fillId="0" borderId="0"/>
    <xf numFmtId="0" fontId="28" fillId="0" borderId="0"/>
    <xf numFmtId="0" fontId="28" fillId="0" borderId="0"/>
    <xf numFmtId="0" fontId="28" fillId="0" borderId="0"/>
    <xf numFmtId="0" fontId="28" fillId="0" borderId="0"/>
    <xf numFmtId="0" fontId="28" fillId="0" borderId="0"/>
    <xf numFmtId="0" fontId="28" fillId="0" borderId="0"/>
    <xf numFmtId="0" fontId="14" fillId="0" borderId="0"/>
    <xf numFmtId="0" fontId="28" fillId="0" borderId="0"/>
    <xf numFmtId="0" fontId="14" fillId="0" borderId="0"/>
    <xf numFmtId="0" fontId="14" fillId="0" borderId="0"/>
    <xf numFmtId="0" fontId="14" fillId="0" borderId="0"/>
    <xf numFmtId="0" fontId="14" fillId="0" borderId="0"/>
    <xf numFmtId="0" fontId="28" fillId="0" borderId="0"/>
    <xf numFmtId="0" fontId="14" fillId="0" borderId="0"/>
    <xf numFmtId="0" fontId="14" fillId="0" borderId="0"/>
    <xf numFmtId="0" fontId="14" fillId="0" borderId="0"/>
    <xf numFmtId="0" fontId="14" fillId="0" borderId="0"/>
    <xf numFmtId="0" fontId="14" fillId="0" borderId="0"/>
    <xf numFmtId="0" fontId="14" fillId="0" borderId="0"/>
    <xf numFmtId="0" fontId="28" fillId="0" borderId="0"/>
    <xf numFmtId="0" fontId="14" fillId="0" borderId="0"/>
    <xf numFmtId="0" fontId="28" fillId="0" borderId="0"/>
    <xf numFmtId="0" fontId="14" fillId="0" borderId="0"/>
    <xf numFmtId="0" fontId="28" fillId="0" borderId="0"/>
    <xf numFmtId="0" fontId="14" fillId="0" borderId="0"/>
    <xf numFmtId="0" fontId="28" fillId="0" borderId="0"/>
    <xf numFmtId="0" fontId="14" fillId="0" borderId="0"/>
    <xf numFmtId="0" fontId="14" fillId="0" borderId="0"/>
    <xf numFmtId="0" fontId="28" fillId="0" borderId="0"/>
    <xf numFmtId="0" fontId="14" fillId="0" borderId="0"/>
    <xf numFmtId="0" fontId="28" fillId="0" borderId="0"/>
    <xf numFmtId="0" fontId="14" fillId="0" borderId="0"/>
    <xf numFmtId="0" fontId="28" fillId="0" borderId="0"/>
    <xf numFmtId="0" fontId="14" fillId="0" borderId="0"/>
    <xf numFmtId="0" fontId="28" fillId="0" borderId="0"/>
    <xf numFmtId="0" fontId="14" fillId="0" borderId="0"/>
    <xf numFmtId="0" fontId="14" fillId="0" borderId="0"/>
    <xf numFmtId="0" fontId="28" fillId="0" borderId="0"/>
    <xf numFmtId="0" fontId="14" fillId="0" borderId="0"/>
    <xf numFmtId="0" fontId="28" fillId="0" borderId="0"/>
    <xf numFmtId="0" fontId="14" fillId="0" borderId="0"/>
    <xf numFmtId="0" fontId="28" fillId="0" borderId="0"/>
    <xf numFmtId="0" fontId="14" fillId="0" borderId="0"/>
    <xf numFmtId="0" fontId="28" fillId="0" borderId="0"/>
    <xf numFmtId="0" fontId="14" fillId="0" borderId="0"/>
    <xf numFmtId="0" fontId="28" fillId="0" borderId="0"/>
    <xf numFmtId="0" fontId="14" fillId="0" borderId="0"/>
    <xf numFmtId="0" fontId="28" fillId="0" borderId="0"/>
    <xf numFmtId="0" fontId="14" fillId="0" borderId="0"/>
    <xf numFmtId="0" fontId="28" fillId="0" borderId="0"/>
    <xf numFmtId="0" fontId="14" fillId="0" borderId="0"/>
    <xf numFmtId="0" fontId="14" fillId="0" borderId="0"/>
    <xf numFmtId="0" fontId="28" fillId="0" borderId="0"/>
    <xf numFmtId="0" fontId="14" fillId="0" borderId="0"/>
    <xf numFmtId="0" fontId="28" fillId="0" borderId="0"/>
    <xf numFmtId="0" fontId="14" fillId="0" borderId="0"/>
    <xf numFmtId="0" fontId="14" fillId="0" borderId="0"/>
    <xf numFmtId="0" fontId="14" fillId="0" borderId="0"/>
    <xf numFmtId="0" fontId="14" fillId="0" borderId="0"/>
    <xf numFmtId="0" fontId="14" fillId="0" borderId="0"/>
    <xf numFmtId="0" fontId="28" fillId="0" borderId="0"/>
    <xf numFmtId="0" fontId="14" fillId="0" borderId="0"/>
    <xf numFmtId="0" fontId="14" fillId="0" borderId="0"/>
    <xf numFmtId="0" fontId="14" fillId="0" borderId="0"/>
    <xf numFmtId="0" fontId="14"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28" fillId="0" borderId="0"/>
    <xf numFmtId="0" fontId="1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4" fillId="0" borderId="0"/>
    <xf numFmtId="0" fontId="28"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9" fillId="0" borderId="0"/>
    <xf numFmtId="0" fontId="46" fillId="0" borderId="0"/>
    <xf numFmtId="0" fontId="14"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14" fillId="0" borderId="0"/>
    <xf numFmtId="0" fontId="46"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1" fillId="0" borderId="0"/>
    <xf numFmtId="0" fontId="46" fillId="0" borderId="0"/>
    <xf numFmtId="0" fontId="14" fillId="0" borderId="0"/>
    <xf numFmtId="0" fontId="14" fillId="0" borderId="0"/>
    <xf numFmtId="0" fontId="46" fillId="0" borderId="0"/>
    <xf numFmtId="0" fontId="48" fillId="0" borderId="0"/>
    <xf numFmtId="0" fontId="48" fillId="0" borderId="0"/>
    <xf numFmtId="0" fontId="48" fillId="0" borderId="0"/>
    <xf numFmtId="0" fontId="14" fillId="0" borderId="0"/>
    <xf numFmtId="0" fontId="14" fillId="0" borderId="0"/>
    <xf numFmtId="0" fontId="14" fillId="0" borderId="0"/>
    <xf numFmtId="0" fontId="1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8" fillId="0" borderId="0"/>
    <xf numFmtId="0" fontId="4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1" fillId="0" borderId="0"/>
    <xf numFmtId="0" fontId="21" fillId="0" borderId="0"/>
    <xf numFmtId="0" fontId="50"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2" fillId="0" borderId="15" applyNumberFormat="0" applyFill="0" applyAlignment="0" applyProtection="0">
      <alignment vertical="center"/>
    </xf>
    <xf numFmtId="0" fontId="53"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7" fillId="36" borderId="0" applyNumberFormat="0" applyBorder="0" applyAlignment="0" applyProtection="0"/>
    <xf numFmtId="0" fontId="58" fillId="11"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8"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3" fillId="0" borderId="0"/>
    <xf numFmtId="0" fontId="14" fillId="0" borderId="0"/>
    <xf numFmtId="0" fontId="28" fillId="0" borderId="0"/>
    <xf numFmtId="0" fontId="49" fillId="0" borderId="0"/>
    <xf numFmtId="0" fontId="3" fillId="0" borderId="0"/>
    <xf numFmtId="0" fontId="3" fillId="0" borderId="0"/>
    <xf numFmtId="0" fontId="18" fillId="0" borderId="0"/>
    <xf numFmtId="0" fontId="18" fillId="0" borderId="0"/>
    <xf numFmtId="0" fontId="18" fillId="0" borderId="0"/>
    <xf numFmtId="0" fontId="18" fillId="0" borderId="0"/>
    <xf numFmtId="0" fontId="3" fillId="0" borderId="0"/>
    <xf numFmtId="0" fontId="3" fillId="0" borderId="0"/>
    <xf numFmtId="0" fontId="52" fillId="0" borderId="17"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52"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1"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3"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21" fillId="6" borderId="19" applyNumberFormat="0" applyFont="0" applyAlignment="0" applyProtection="0"/>
    <xf numFmtId="0" fontId="14" fillId="6" borderId="19" applyNumberFormat="0" applyFont="0" applyAlignment="0" applyProtection="0"/>
    <xf numFmtId="0" fontId="65" fillId="6" borderId="19" applyNumberFormat="0" applyFont="0" applyAlignment="0" applyProtection="0"/>
    <xf numFmtId="0" fontId="65"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65" fillId="6" borderId="19" applyNumberFormat="0" applyFont="0" applyAlignment="0" applyProtection="0"/>
    <xf numFmtId="0" fontId="65" fillId="6" borderId="19" applyNumberFormat="0" applyFont="0" applyAlignment="0" applyProtection="0"/>
    <xf numFmtId="0" fontId="65"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65" fillId="6" borderId="19" applyNumberFormat="0" applyFont="0" applyAlignment="0" applyProtection="0"/>
    <xf numFmtId="0" fontId="65" fillId="6" borderId="19" applyNumberFormat="0" applyFont="0" applyAlignment="0" applyProtection="0"/>
    <xf numFmtId="0" fontId="49" fillId="6" borderId="19" applyNumberFormat="0" applyFont="0" applyAlignment="0" applyProtection="0"/>
    <xf numFmtId="0" fontId="65" fillId="6" borderId="19" applyNumberFormat="0" applyFont="0" applyAlignment="0" applyProtection="0"/>
    <xf numFmtId="0" fontId="65"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28"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65" fillId="6" borderId="19" applyNumberFormat="0" applyFont="0" applyAlignment="0" applyProtection="0"/>
    <xf numFmtId="0" fontId="65" fillId="6" borderId="19" applyNumberFormat="0" applyFont="0" applyAlignment="0" applyProtection="0"/>
    <xf numFmtId="0" fontId="65" fillId="6" borderId="19" applyNumberFormat="0" applyFont="0" applyAlignment="0" applyProtection="0"/>
    <xf numFmtId="0" fontId="65" fillId="6" borderId="19" applyNumberFormat="0" applyFont="0" applyAlignment="0" applyProtection="0"/>
    <xf numFmtId="0" fontId="65" fillId="6" borderId="19" applyNumberFormat="0" applyFont="0" applyAlignment="0" applyProtection="0"/>
    <xf numFmtId="0" fontId="49" fillId="6" borderId="19" applyNumberFormat="0" applyFont="0" applyAlignment="0" applyProtection="0"/>
    <xf numFmtId="0" fontId="65"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65"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65" fillId="6" borderId="19" applyNumberFormat="0" applyFont="0" applyAlignment="0" applyProtection="0"/>
    <xf numFmtId="0" fontId="65" fillId="6" borderId="19" applyNumberFormat="0" applyFont="0" applyAlignment="0" applyProtection="0"/>
    <xf numFmtId="0" fontId="65"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53" fillId="37" borderId="16" applyNumberFormat="0" applyAlignment="0" applyProtection="0">
      <alignment vertical="center"/>
    </xf>
    <xf numFmtId="0" fontId="66" fillId="11"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6"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57"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15" fillId="0" borderId="0"/>
    <xf numFmtId="0" fontId="64"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3"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176" fontId="14" fillId="0" borderId="0" applyFont="0" applyFill="0" applyBorder="0" applyAlignment="0" applyProtection="0"/>
    <xf numFmtId="168" fontId="71" fillId="0" borderId="0" applyFont="0" applyFill="0" applyBorder="0" applyAlignment="0" applyProtection="0"/>
    <xf numFmtId="0" fontId="19" fillId="0" borderId="0">
      <protection locked="0"/>
    </xf>
    <xf numFmtId="0" fontId="81" fillId="0" borderId="0"/>
    <xf numFmtId="0" fontId="83" fillId="0" borderId="0"/>
    <xf numFmtId="0" fontId="84" fillId="0" borderId="0"/>
    <xf numFmtId="0" fontId="83" fillId="6" borderId="19" applyNumberFormat="0" applyFont="0" applyAlignment="0" applyProtection="0"/>
    <xf numFmtId="0" fontId="28" fillId="0" borderId="0"/>
    <xf numFmtId="0" fontId="18" fillId="0" borderId="0"/>
    <xf numFmtId="0" fontId="3" fillId="0" borderId="0"/>
    <xf numFmtId="0" fontId="18" fillId="0" borderId="0"/>
    <xf numFmtId="0" fontId="2" fillId="0" borderId="0"/>
    <xf numFmtId="0" fontId="1" fillId="0" borderId="0"/>
    <xf numFmtId="0" fontId="14" fillId="0" borderId="0"/>
    <xf numFmtId="0" fontId="140" fillId="0" borderId="0"/>
    <xf numFmtId="0" fontId="167" fillId="0" borderId="0"/>
    <xf numFmtId="0" fontId="35" fillId="8" borderId="10" applyNumberFormat="0" applyAlignment="0" applyProtection="0"/>
    <xf numFmtId="0" fontId="37" fillId="19" borderId="0" applyNumberFormat="0" applyBorder="0" applyAlignment="0" applyProtection="0"/>
    <xf numFmtId="0" fontId="14" fillId="0" borderId="0"/>
    <xf numFmtId="0" fontId="50" fillId="0" borderId="14" applyNumberFormat="0" applyFill="0" applyAlignment="0" applyProtection="0"/>
    <xf numFmtId="0" fontId="53" fillId="35" borderId="16" applyNumberFormat="0" applyAlignment="0" applyProtection="0"/>
    <xf numFmtId="0" fontId="55" fillId="0" borderId="0" applyNumberFormat="0" applyFill="0" applyBorder="0" applyAlignment="0" applyProtection="0"/>
    <xf numFmtId="0" fontId="57" fillId="36" borderId="0" applyNumberFormat="0" applyBorder="0" applyAlignment="0" applyProtection="0"/>
    <xf numFmtId="0" fontId="58" fillId="11" borderId="10" applyNumberFormat="0" applyAlignment="0" applyProtection="0"/>
    <xf numFmtId="0" fontId="52" fillId="0" borderId="17" applyNumberFormat="0" applyFill="0" applyAlignment="0" applyProtection="0"/>
    <xf numFmtId="0" fontId="61" fillId="5" borderId="0" applyNumberFormat="0" applyBorder="0" applyAlignment="0" applyProtection="0"/>
    <xf numFmtId="0" fontId="14" fillId="6" borderId="19" applyNumberFormat="0" applyFont="0" applyAlignment="0" applyProtection="0"/>
    <xf numFmtId="0" fontId="66" fillId="11" borderId="20" applyNumberFormat="0" applyAlignment="0" applyProtection="0"/>
    <xf numFmtId="0" fontId="64" fillId="0" borderId="0" applyNumberFormat="0" applyFill="0" applyBorder="0" applyAlignment="0" applyProtection="0"/>
    <xf numFmtId="0" fontId="63" fillId="0" borderId="0" applyNumberFormat="0" applyFill="0" applyBorder="0" applyAlignment="0" applyProtection="0"/>
    <xf numFmtId="0" fontId="28" fillId="0" borderId="0"/>
    <xf numFmtId="0" fontId="28" fillId="0" borderId="0"/>
    <xf numFmtId="0" fontId="28" fillId="6" borderId="19" applyNumberFormat="0" applyFont="0" applyAlignment="0" applyProtection="0"/>
    <xf numFmtId="0" fontId="1" fillId="0" borderId="0"/>
    <xf numFmtId="0" fontId="28" fillId="0" borderId="0"/>
    <xf numFmtId="0" fontId="28" fillId="0" borderId="0"/>
  </cellStyleXfs>
  <cellXfs count="764">
    <xf numFmtId="0" fontId="0" fillId="0" borderId="0" xfId="0"/>
    <xf numFmtId="4" fontId="8" fillId="0" borderId="3" xfId="0" applyNumberFormat="1" applyFont="1" applyFill="1" applyBorder="1" applyAlignment="1">
      <alignment vertical="center" wrapText="1"/>
    </xf>
    <xf numFmtId="0" fontId="88" fillId="0" borderId="0" xfId="1" applyFont="1" applyAlignment="1">
      <alignment horizontal="center" vertical="center" wrapText="1"/>
    </xf>
    <xf numFmtId="0" fontId="89" fillId="0" borderId="0" xfId="1" applyFont="1" applyAlignment="1">
      <alignment horizontal="left" vertical="center" wrapText="1"/>
    </xf>
    <xf numFmtId="0" fontId="89" fillId="0" borderId="0" xfId="1" applyFont="1"/>
    <xf numFmtId="0" fontId="88" fillId="0" borderId="0" xfId="1" applyFont="1"/>
    <xf numFmtId="0" fontId="88" fillId="0" borderId="0" xfId="1" applyFont="1" applyAlignment="1">
      <alignment horizontal="left" vertical="center" wrapText="1"/>
    </xf>
    <xf numFmtId="0" fontId="88" fillId="0" borderId="0" xfId="1" applyFont="1" applyAlignment="1">
      <alignment horizontal="right" wrapText="1"/>
    </xf>
    <xf numFmtId="49" fontId="90" fillId="0" borderId="0" xfId="1" applyNumberFormat="1" applyFont="1" applyAlignment="1">
      <alignment horizontal="center" vertical="center"/>
    </xf>
    <xf numFmtId="0" fontId="90" fillId="0" borderId="0" xfId="1" applyFont="1" applyAlignment="1">
      <alignment horizontal="left" vertical="center"/>
    </xf>
    <xf numFmtId="0" fontId="90" fillId="0" borderId="0" xfId="1" applyFont="1"/>
    <xf numFmtId="0" fontId="90" fillId="0" borderId="0" xfId="1" applyFont="1" applyAlignment="1">
      <alignment horizontal="center" wrapText="1"/>
    </xf>
    <xf numFmtId="0" fontId="89" fillId="0" borderId="0" xfId="1" applyFont="1" applyAlignment="1">
      <alignment horizontal="center" wrapText="1"/>
    </xf>
    <xf numFmtId="0" fontId="77" fillId="0" borderId="0" xfId="1" applyFont="1" applyAlignment="1">
      <alignment wrapText="1"/>
    </xf>
    <xf numFmtId="0" fontId="90" fillId="0" borderId="0" xfId="1" applyFont="1" applyAlignment="1">
      <alignment wrapText="1"/>
    </xf>
    <xf numFmtId="0" fontId="89" fillId="0" borderId="0" xfId="1" applyFont="1" applyAlignment="1">
      <alignment horizontal="center" vertical="center"/>
    </xf>
    <xf numFmtId="4" fontId="89" fillId="0" borderId="0" xfId="1" applyNumberFormat="1" applyFont="1"/>
    <xf numFmtId="4" fontId="88" fillId="0" borderId="0" xfId="1" applyNumberFormat="1" applyFont="1"/>
    <xf numFmtId="0" fontId="0" fillId="0" borderId="0" xfId="0"/>
    <xf numFmtId="0" fontId="8" fillId="0" borderId="3" xfId="0" quotePrefix="1" applyFont="1" applyFill="1" applyBorder="1" applyAlignment="1">
      <alignment horizontal="center" vertical="center" wrapText="1"/>
    </xf>
    <xf numFmtId="164" fontId="8" fillId="0" borderId="3" xfId="0" applyNumberFormat="1" applyFont="1" applyFill="1" applyBorder="1" applyAlignment="1">
      <alignment vertical="center"/>
    </xf>
    <xf numFmtId="4" fontId="8" fillId="0" borderId="3" xfId="0" quotePrefix="1" applyNumberFormat="1" applyFont="1" applyFill="1" applyBorder="1" applyAlignment="1">
      <alignment horizontal="center" vertical="center" wrapText="1"/>
    </xf>
    <xf numFmtId="4" fontId="13" fillId="0" borderId="3" xfId="0" quotePrefix="1" applyNumberFormat="1" applyFont="1" applyFill="1" applyBorder="1" applyAlignment="1">
      <alignment vertical="center" wrapText="1"/>
    </xf>
    <xf numFmtId="0" fontId="31" fillId="0" borderId="0" xfId="1" applyFont="1"/>
    <xf numFmtId="3" fontId="30" fillId="0" borderId="0" xfId="1" applyNumberFormat="1" applyFont="1" applyAlignment="1">
      <alignment horizontal="right"/>
    </xf>
    <xf numFmtId="3" fontId="30" fillId="0" borderId="0" xfId="1" applyNumberFormat="1" applyFont="1" applyAlignment="1">
      <alignment vertical="center"/>
    </xf>
    <xf numFmtId="3" fontId="123" fillId="0" borderId="0" xfId="1" applyNumberFormat="1" applyFont="1" applyAlignment="1">
      <alignment vertical="center"/>
    </xf>
    <xf numFmtId="0" fontId="124" fillId="0" borderId="0" xfId="1" applyFont="1"/>
    <xf numFmtId="0" fontId="121" fillId="0" borderId="0" xfId="1" applyFont="1" applyAlignment="1">
      <alignment wrapText="1"/>
    </xf>
    <xf numFmtId="0" fontId="122" fillId="0" borderId="0" xfId="1" applyFont="1" applyAlignment="1">
      <alignment wrapText="1"/>
    </xf>
    <xf numFmtId="0" fontId="9" fillId="0" borderId="3" xfId="0" quotePrefix="1" applyFont="1" applyFill="1" applyBorder="1" applyAlignment="1">
      <alignment horizontal="center" vertical="center" wrapText="1"/>
    </xf>
    <xf numFmtId="0" fontId="9" fillId="0" borderId="3" xfId="0"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12" fillId="0" borderId="3" xfId="0" quotePrefix="1" applyNumberFormat="1" applyFont="1" applyFill="1" applyBorder="1" applyAlignment="1">
      <alignment vertical="center" wrapText="1"/>
    </xf>
    <xf numFmtId="4" fontId="9" fillId="0" borderId="3" xfId="0" applyNumberFormat="1" applyFont="1" applyFill="1" applyBorder="1" applyAlignment="1">
      <alignment vertical="center" wrapText="1"/>
    </xf>
    <xf numFmtId="4" fontId="7" fillId="0" borderId="0" xfId="0" applyNumberFormat="1" applyFont="1" applyFill="1" applyAlignment="1">
      <alignment vertical="center"/>
    </xf>
    <xf numFmtId="0" fontId="7" fillId="0" borderId="0" xfId="0" applyFont="1" applyFill="1" applyAlignment="1">
      <alignment vertical="center"/>
    </xf>
    <xf numFmtId="4" fontId="13" fillId="0" borderId="3" xfId="0" applyNumberFormat="1" applyFont="1" applyFill="1" applyBorder="1" applyAlignment="1">
      <alignment vertical="center" wrapText="1"/>
    </xf>
    <xf numFmtId="177" fontId="8" fillId="0" borderId="3" xfId="0" applyNumberFormat="1" applyFont="1" applyFill="1" applyBorder="1" applyAlignment="1">
      <alignment vertical="center"/>
    </xf>
    <xf numFmtId="0" fontId="7" fillId="0" borderId="0" xfId="0" applyFont="1" applyFill="1"/>
    <xf numFmtId="4" fontId="8" fillId="0" borderId="3" xfId="0" applyNumberFormat="1" applyFont="1" applyFill="1" applyBorder="1" applyAlignment="1">
      <alignment horizontal="left" vertical="center" wrapText="1"/>
    </xf>
    <xf numFmtId="4" fontId="4" fillId="0" borderId="3" xfId="1" applyNumberFormat="1" applyFont="1" applyFill="1" applyBorder="1" applyAlignment="1">
      <alignment horizontal="right" vertical="center" wrapText="1"/>
    </xf>
    <xf numFmtId="4" fontId="98" fillId="0" borderId="0" xfId="0" applyNumberFormat="1" applyFont="1"/>
    <xf numFmtId="0" fontId="17" fillId="0" borderId="0" xfId="1" applyFont="1" applyFill="1"/>
    <xf numFmtId="0" fontId="73" fillId="0" borderId="0" xfId="1" applyFont="1" applyFill="1"/>
    <xf numFmtId="0" fontId="126" fillId="0" borderId="0" xfId="1" applyFont="1" applyFill="1" applyAlignment="1">
      <alignment wrapText="1"/>
    </xf>
    <xf numFmtId="0" fontId="128" fillId="0" borderId="0" xfId="1" applyFont="1" applyFill="1" applyAlignment="1">
      <alignment horizontal="center"/>
    </xf>
    <xf numFmtId="0" fontId="129" fillId="0" borderId="0" xfId="1" applyFont="1" applyFill="1"/>
    <xf numFmtId="0" fontId="6" fillId="0" borderId="0" xfId="0" applyFont="1" applyFill="1" applyAlignment="1">
      <alignment horizontal="right"/>
    </xf>
    <xf numFmtId="0" fontId="74" fillId="0" borderId="0" xfId="1" applyFont="1" applyFill="1"/>
    <xf numFmtId="0" fontId="10" fillId="0" borderId="0" xfId="1" applyFont="1" applyFill="1"/>
    <xf numFmtId="0" fontId="7" fillId="0" borderId="0" xfId="1" applyFont="1" applyFill="1" applyAlignment="1">
      <alignment horizontal="center"/>
    </xf>
    <xf numFmtId="0" fontId="10" fillId="0" borderId="0" xfId="1" applyFont="1" applyFill="1" applyAlignment="1">
      <alignment horizontal="center"/>
    </xf>
    <xf numFmtId="0" fontId="129" fillId="0" borderId="0" xfId="1" applyFont="1" applyFill="1" applyAlignment="1">
      <alignment horizontal="center"/>
    </xf>
    <xf numFmtId="0" fontId="14" fillId="0" borderId="0" xfId="1" applyFill="1" applyAlignment="1">
      <alignment horizontal="center"/>
    </xf>
    <xf numFmtId="0" fontId="10" fillId="0" borderId="0" xfId="1" applyFont="1" applyFill="1" applyAlignment="1">
      <alignment horizontal="right"/>
    </xf>
    <xf numFmtId="0" fontId="13" fillId="0" borderId="0" xfId="1" applyFont="1" applyFill="1" applyAlignment="1">
      <alignment horizontal="right"/>
    </xf>
    <xf numFmtId="0" fontId="8" fillId="0" borderId="0" xfId="1" applyFont="1" applyFill="1"/>
    <xf numFmtId="0" fontId="80" fillId="0" borderId="3"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75" fillId="0" borderId="3" xfId="1" applyFont="1" applyFill="1" applyBorder="1" applyAlignment="1">
      <alignment horizontal="center" vertical="center" wrapText="1"/>
    </xf>
    <xf numFmtId="0" fontId="4" fillId="0" borderId="3" xfId="1" applyFont="1" applyFill="1" applyBorder="1" applyAlignment="1">
      <alignment horizontal="center" vertical="center" wrapText="1"/>
    </xf>
    <xf numFmtId="0" fontId="4" fillId="0" borderId="3" xfId="1" applyFont="1" applyFill="1" applyBorder="1" applyAlignment="1">
      <alignment horizontal="left" vertical="center" wrapText="1"/>
    </xf>
    <xf numFmtId="164" fontId="90" fillId="0" borderId="3" xfId="0" applyNumberFormat="1" applyFont="1" applyFill="1" applyBorder="1" applyAlignment="1">
      <alignment horizontal="right" vertical="center"/>
    </xf>
    <xf numFmtId="0" fontId="4" fillId="0" borderId="0" xfId="1" applyFont="1" applyFill="1"/>
    <xf numFmtId="4" fontId="4" fillId="0" borderId="0" xfId="1" applyNumberFormat="1" applyFont="1" applyFill="1"/>
    <xf numFmtId="0" fontId="31" fillId="0" borderId="0" xfId="1" applyFont="1" applyFill="1"/>
    <xf numFmtId="0" fontId="130" fillId="0" borderId="0" xfId="1" applyFont="1" applyFill="1"/>
    <xf numFmtId="49" fontId="4" fillId="0" borderId="28" xfId="1" applyNumberFormat="1" applyFont="1" applyFill="1" applyBorder="1" applyAlignment="1">
      <alignment horizontal="center" vertical="center" wrapText="1"/>
    </xf>
    <xf numFmtId="2" fontId="4" fillId="0" borderId="28" xfId="1" applyNumberFormat="1" applyFont="1" applyFill="1" applyBorder="1" applyAlignment="1">
      <alignment vertical="center" wrapText="1"/>
    </xf>
    <xf numFmtId="4" fontId="4" fillId="0" borderId="4" xfId="1" applyNumberFormat="1" applyFont="1" applyFill="1" applyBorder="1" applyAlignment="1">
      <alignment vertical="center"/>
    </xf>
    <xf numFmtId="49" fontId="4" fillId="0" borderId="29" xfId="1" applyNumberFormat="1" applyFont="1" applyFill="1" applyBorder="1" applyAlignment="1">
      <alignment horizontal="center" vertical="center" wrapText="1"/>
    </xf>
    <xf numFmtId="2" fontId="4" fillId="0" borderId="30" xfId="1" applyNumberFormat="1" applyFont="1" applyFill="1" applyBorder="1" applyAlignment="1">
      <alignment vertical="center" wrapText="1"/>
    </xf>
    <xf numFmtId="4" fontId="4" fillId="0" borderId="3" xfId="1" applyNumberFormat="1" applyFont="1" applyFill="1" applyBorder="1" applyAlignment="1">
      <alignment vertical="center"/>
    </xf>
    <xf numFmtId="49" fontId="131" fillId="0" borderId="0" xfId="1" applyNumberFormat="1" applyFont="1" applyFill="1" applyAlignment="1">
      <alignment vertical="center" wrapText="1"/>
    </xf>
    <xf numFmtId="3" fontId="30" fillId="0" borderId="0" xfId="1" applyNumberFormat="1" applyFont="1" applyFill="1" applyAlignment="1">
      <alignment horizontal="right"/>
    </xf>
    <xf numFmtId="3" fontId="30" fillId="0" borderId="0" xfId="1" applyNumberFormat="1" applyFont="1" applyFill="1" applyAlignment="1">
      <alignment vertical="center"/>
    </xf>
    <xf numFmtId="3" fontId="123" fillId="0" borderId="0" xfId="1" applyNumberFormat="1" applyFont="1" applyFill="1" applyAlignment="1">
      <alignment vertical="center"/>
    </xf>
    <xf numFmtId="0" fontId="124" fillId="0" borderId="0" xfId="1" applyFont="1" applyFill="1"/>
    <xf numFmtId="0" fontId="88" fillId="0" borderId="0" xfId="1" applyFont="1" applyFill="1" applyAlignment="1">
      <alignment horizontal="center" vertical="center"/>
    </xf>
    <xf numFmtId="0" fontId="88" fillId="0" borderId="2" xfId="1" applyFont="1" applyFill="1" applyBorder="1" applyAlignment="1">
      <alignment horizontal="left" vertical="center" wrapText="1"/>
    </xf>
    <xf numFmtId="0" fontId="88" fillId="0" borderId="2" xfId="1" applyFont="1" applyFill="1" applyBorder="1" applyAlignment="1">
      <alignment vertical="center"/>
    </xf>
    <xf numFmtId="0" fontId="92" fillId="0" borderId="2" xfId="1" applyFont="1" applyFill="1" applyBorder="1" applyAlignment="1">
      <alignment horizontal="right"/>
    </xf>
    <xf numFmtId="0" fontId="91" fillId="0" borderId="3" xfId="1" applyFont="1" applyFill="1" applyBorder="1" applyAlignment="1">
      <alignment horizontal="center" vertical="center" wrapText="1"/>
    </xf>
    <xf numFmtId="0" fontId="77" fillId="0" borderId="3" xfId="1" applyFont="1" applyFill="1" applyBorder="1" applyAlignment="1">
      <alignment horizontal="center" vertical="center" wrapText="1"/>
    </xf>
    <xf numFmtId="0" fontId="93" fillId="0" borderId="3" xfId="0" applyFont="1" applyFill="1" applyBorder="1" applyAlignment="1">
      <alignment horizontal="center" vertical="center"/>
    </xf>
    <xf numFmtId="0" fontId="104" fillId="0" borderId="3" xfId="0" applyFont="1" applyFill="1" applyBorder="1" applyAlignment="1">
      <alignment vertical="center" wrapText="1"/>
    </xf>
    <xf numFmtId="4" fontId="90" fillId="0" borderId="3" xfId="0" applyNumberFormat="1" applyFont="1" applyFill="1" applyBorder="1" applyAlignment="1">
      <alignment horizontal="right" vertical="center"/>
    </xf>
    <xf numFmtId="4" fontId="93" fillId="0" borderId="3" xfId="0" applyNumberFormat="1" applyFont="1" applyFill="1" applyBorder="1" applyAlignment="1">
      <alignment vertical="center"/>
    </xf>
    <xf numFmtId="164" fontId="94" fillId="0" borderId="3" xfId="0" applyNumberFormat="1" applyFont="1" applyFill="1" applyBorder="1" applyAlignment="1">
      <alignment vertical="center"/>
    </xf>
    <xf numFmtId="0" fontId="94" fillId="0" borderId="3" xfId="0" applyFont="1" applyFill="1" applyBorder="1" applyAlignment="1">
      <alignment horizontal="center" vertical="center"/>
    </xf>
    <xf numFmtId="0" fontId="95" fillId="0" borderId="3" xfId="0" applyFont="1" applyFill="1" applyBorder="1" applyAlignment="1">
      <alignment vertical="center" wrapText="1"/>
    </xf>
    <xf numFmtId="4" fontId="88" fillId="0" borderId="3" xfId="0" applyNumberFormat="1" applyFont="1" applyFill="1" applyBorder="1" applyAlignment="1">
      <alignment horizontal="right" vertical="center"/>
    </xf>
    <xf numFmtId="0" fontId="93" fillId="0" borderId="3" xfId="0" applyFont="1" applyFill="1" applyBorder="1" applyAlignment="1">
      <alignment vertical="center" wrapText="1"/>
    </xf>
    <xf numFmtId="4" fontId="90" fillId="0" borderId="3" xfId="1" applyNumberFormat="1" applyFont="1" applyFill="1" applyBorder="1" applyAlignment="1">
      <alignment horizontal="right" vertical="center"/>
    </xf>
    <xf numFmtId="0" fontId="97" fillId="0" borderId="3" xfId="0" applyFont="1" applyFill="1" applyBorder="1" applyAlignment="1">
      <alignment horizontal="center" vertical="center"/>
    </xf>
    <xf numFmtId="0" fontId="97" fillId="0" borderId="3" xfId="0" applyFont="1" applyFill="1" applyBorder="1" applyAlignment="1">
      <alignment vertical="center" wrapText="1"/>
    </xf>
    <xf numFmtId="4" fontId="96" fillId="0" borderId="3" xfId="1" applyNumberFormat="1" applyFont="1" applyFill="1" applyBorder="1" applyAlignment="1">
      <alignment horizontal="right" vertical="center"/>
    </xf>
    <xf numFmtId="0" fontId="13" fillId="0" borderId="0" xfId="0" applyFont="1" applyFill="1" applyAlignment="1">
      <alignment vertical="top"/>
    </xf>
    <xf numFmtId="0" fontId="8" fillId="0" borderId="0" xfId="0" applyFont="1" applyFill="1"/>
    <xf numFmtId="0" fontId="8" fillId="0" borderId="0" xfId="0" applyFont="1" applyFill="1" applyAlignment="1">
      <alignment vertical="center"/>
    </xf>
    <xf numFmtId="0" fontId="8" fillId="0" borderId="0" xfId="0" applyFont="1" applyFill="1" applyAlignment="1">
      <alignment wrapText="1"/>
    </xf>
    <xf numFmtId="0" fontId="13" fillId="0" borderId="0" xfId="0" applyFont="1" applyFill="1" applyAlignment="1">
      <alignment vertical="top" wrapText="1"/>
    </xf>
    <xf numFmtId="0" fontId="13" fillId="0" borderId="0" xfId="0" applyFont="1" applyFill="1" applyAlignment="1">
      <alignment horizontal="right"/>
    </xf>
    <xf numFmtId="0" fontId="13" fillId="0" borderId="3" xfId="0" applyFont="1" applyFill="1" applyBorder="1" applyAlignment="1">
      <alignment horizontal="center" vertical="top" wrapText="1"/>
    </xf>
    <xf numFmtId="0" fontId="7" fillId="0" borderId="3" xfId="0" applyFont="1" applyFill="1" applyBorder="1"/>
    <xf numFmtId="49" fontId="8" fillId="0" borderId="3" xfId="0" applyNumberFormat="1" applyFont="1" applyFill="1" applyBorder="1" applyAlignment="1">
      <alignment horizontal="center" vertical="center" wrapText="1"/>
    </xf>
    <xf numFmtId="4" fontId="111" fillId="0" borderId="3" xfId="0" quotePrefix="1" applyNumberFormat="1" applyFont="1" applyFill="1" applyBorder="1" applyAlignment="1">
      <alignment vertical="center" wrapText="1"/>
    </xf>
    <xf numFmtId="4" fontId="111" fillId="0" borderId="3" xfId="0" applyNumberFormat="1" applyFont="1" applyFill="1" applyBorder="1" applyAlignment="1">
      <alignment vertical="center" wrapText="1"/>
    </xf>
    <xf numFmtId="164" fontId="111" fillId="0" borderId="3" xfId="0" applyNumberFormat="1" applyFont="1" applyFill="1" applyBorder="1" applyAlignment="1">
      <alignment vertical="center"/>
    </xf>
    <xf numFmtId="4" fontId="8" fillId="0" borderId="0" xfId="0" applyNumberFormat="1" applyFont="1" applyFill="1" applyAlignment="1">
      <alignment vertical="center" wrapText="1"/>
    </xf>
    <xf numFmtId="0" fontId="9" fillId="0" borderId="0" xfId="0" applyFont="1" applyFill="1" applyAlignment="1">
      <alignment vertical="center"/>
    </xf>
    <xf numFmtId="4" fontId="8" fillId="0" borderId="4" xfId="0" applyNumberFormat="1" applyFont="1" applyFill="1" applyBorder="1" applyAlignment="1">
      <alignment vertical="center" wrapText="1"/>
    </xf>
    <xf numFmtId="2" fontId="8" fillId="0" borderId="0" xfId="0" applyNumberFormat="1" applyFont="1" applyFill="1"/>
    <xf numFmtId="4" fontId="8" fillId="0" borderId="1" xfId="0" applyNumberFormat="1" applyFont="1" applyFill="1" applyBorder="1" applyAlignment="1">
      <alignment vertical="center" wrapText="1"/>
    </xf>
    <xf numFmtId="4" fontId="8" fillId="0" borderId="6" xfId="0" applyNumberFormat="1" applyFont="1" applyFill="1" applyBorder="1" applyAlignment="1">
      <alignment vertical="center" wrapText="1"/>
    </xf>
    <xf numFmtId="3" fontId="112" fillId="0" borderId="0" xfId="0" applyNumberFormat="1" applyFont="1" applyFill="1" applyAlignment="1">
      <alignment horizontal="right" vertical="center" wrapText="1"/>
    </xf>
    <xf numFmtId="0" fontId="73" fillId="0" borderId="0" xfId="0" applyFont="1" applyFill="1"/>
    <xf numFmtId="0" fontId="11" fillId="0" borderId="3" xfId="0" applyFont="1" applyFill="1" applyBorder="1" applyAlignment="1">
      <alignment horizontal="center" vertical="center" wrapText="1"/>
    </xf>
    <xf numFmtId="4" fontId="11" fillId="0" borderId="3" xfId="0" applyNumberFormat="1" applyFont="1" applyFill="1" applyBorder="1" applyAlignment="1">
      <alignment horizontal="center" vertical="center" wrapText="1"/>
    </xf>
    <xf numFmtId="4" fontId="12" fillId="0" borderId="3" xfId="0" applyNumberFormat="1" applyFont="1" applyFill="1" applyBorder="1" applyAlignment="1">
      <alignment horizontal="center" vertical="center" wrapText="1"/>
    </xf>
    <xf numFmtId="0" fontId="121" fillId="0" borderId="0" xfId="1" applyFont="1" applyFill="1" applyAlignment="1">
      <alignment wrapText="1"/>
    </xf>
    <xf numFmtId="0" fontId="122" fillId="0" borderId="0" xfId="1" applyFont="1" applyFill="1" applyAlignment="1">
      <alignment wrapText="1"/>
    </xf>
    <xf numFmtId="0" fontId="9" fillId="0" borderId="0" xfId="0" applyFont="1" applyFill="1" applyAlignment="1">
      <alignment horizontal="left"/>
    </xf>
    <xf numFmtId="0" fontId="4" fillId="0" borderId="0" xfId="0" applyFont="1" applyFill="1" applyAlignment="1">
      <alignment horizontal="left"/>
    </xf>
    <xf numFmtId="0" fontId="107" fillId="0" borderId="0" xfId="0" applyFont="1" applyFill="1" applyAlignment="1">
      <alignment horizontal="left" vertical="top"/>
    </xf>
    <xf numFmtId="0" fontId="76" fillId="0" borderId="0" xfId="0" applyFont="1" applyFill="1"/>
    <xf numFmtId="4" fontId="106" fillId="0" borderId="0" xfId="0" applyNumberFormat="1" applyFont="1" applyFill="1"/>
    <xf numFmtId="0" fontId="106" fillId="0" borderId="0" xfId="0" applyFont="1" applyFill="1"/>
    <xf numFmtId="0" fontId="107" fillId="0" borderId="0" xfId="0" quotePrefix="1" applyFont="1" applyFill="1" applyAlignment="1">
      <alignment horizontal="center" vertical="center" wrapText="1"/>
    </xf>
    <xf numFmtId="0" fontId="107" fillId="0" borderId="0" xfId="0" applyFont="1" applyFill="1" applyAlignment="1">
      <alignment horizontal="center" vertical="center" wrapText="1"/>
    </xf>
    <xf numFmtId="4" fontId="107" fillId="0" borderId="0" xfId="0" applyNumberFormat="1" applyFont="1" applyFill="1" applyAlignment="1">
      <alignment horizontal="center" vertical="center" wrapText="1"/>
    </xf>
    <xf numFmtId="4" fontId="107" fillId="0" borderId="0" xfId="0" quotePrefix="1" applyNumberFormat="1" applyFont="1" applyFill="1" applyAlignment="1">
      <alignment vertical="center" wrapText="1"/>
    </xf>
    <xf numFmtId="4" fontId="85" fillId="0" borderId="0" xfId="0" applyNumberFormat="1" applyFont="1" applyFill="1" applyAlignment="1">
      <alignment vertical="center" wrapText="1"/>
    </xf>
    <xf numFmtId="0" fontId="7" fillId="0" borderId="0" xfId="0" applyFont="1" applyFill="1" applyAlignment="1">
      <alignment horizontal="center" vertical="center"/>
    </xf>
    <xf numFmtId="0" fontId="85" fillId="0" borderId="3" xfId="0" applyFont="1" applyFill="1" applyBorder="1" applyAlignment="1">
      <alignment vertical="center" wrapText="1"/>
    </xf>
    <xf numFmtId="164" fontId="85" fillId="0" borderId="3" xfId="0" applyNumberFormat="1" applyFont="1" applyFill="1" applyBorder="1" applyAlignment="1">
      <alignment vertical="center"/>
    </xf>
    <xf numFmtId="164" fontId="85" fillId="0" borderId="1" xfId="0" applyNumberFormat="1" applyFont="1" applyFill="1" applyBorder="1" applyAlignment="1">
      <alignment vertical="center"/>
    </xf>
    <xf numFmtId="0" fontId="109" fillId="0" borderId="0" xfId="0" applyFont="1" applyFill="1" applyAlignment="1">
      <alignment vertical="center"/>
    </xf>
    <xf numFmtId="0" fontId="109" fillId="0" borderId="0" xfId="0" applyFont="1" applyFill="1"/>
    <xf numFmtId="0" fontId="85" fillId="0" borderId="3" xfId="0" applyFont="1" applyFill="1" applyBorder="1" applyAlignment="1">
      <alignment vertical="top" wrapText="1"/>
    </xf>
    <xf numFmtId="3" fontId="31" fillId="0" borderId="0" xfId="0" applyNumberFormat="1" applyFont="1" applyFill="1"/>
    <xf numFmtId="164" fontId="85" fillId="0" borderId="3" xfId="0" applyNumberFormat="1" applyFont="1" applyFill="1" applyBorder="1" applyAlignment="1">
      <alignment horizontal="right" vertical="center"/>
    </xf>
    <xf numFmtId="4" fontId="85" fillId="0" borderId="3" xfId="0" applyNumberFormat="1" applyFont="1" applyFill="1" applyBorder="1" applyAlignment="1">
      <alignment vertical="center" wrapText="1"/>
    </xf>
    <xf numFmtId="0" fontId="113" fillId="0" borderId="0" xfId="0" applyFont="1" applyFill="1" applyAlignment="1">
      <alignment horizontal="center"/>
    </xf>
    <xf numFmtId="49" fontId="113" fillId="0" borderId="0" xfId="0" applyNumberFormat="1" applyFont="1" applyFill="1" applyAlignment="1">
      <alignment horizontal="center"/>
    </xf>
    <xf numFmtId="0" fontId="113" fillId="0" borderId="0" xfId="0" applyFont="1" applyFill="1" applyAlignment="1">
      <alignment vertical="top"/>
    </xf>
    <xf numFmtId="4" fontId="114" fillId="0" borderId="0" xfId="0" applyNumberFormat="1" applyFont="1" applyFill="1"/>
    <xf numFmtId="0" fontId="109" fillId="0" borderId="0" xfId="0" applyFont="1" applyFill="1" applyAlignment="1">
      <alignment horizontal="center"/>
    </xf>
    <xf numFmtId="49" fontId="109" fillId="0" borderId="0" xfId="0" applyNumberFormat="1" applyFont="1" applyFill="1" applyAlignment="1">
      <alignment horizontal="center"/>
    </xf>
    <xf numFmtId="0" fontId="109" fillId="0" borderId="0" xfId="0" applyFont="1" applyFill="1" applyAlignment="1">
      <alignment vertical="top"/>
    </xf>
    <xf numFmtId="0" fontId="110" fillId="0" borderId="0" xfId="0" applyFont="1" applyFill="1"/>
    <xf numFmtId="0" fontId="109" fillId="0" borderId="0" xfId="0" applyFont="1" applyFill="1" applyAlignment="1">
      <alignment horizontal="right"/>
    </xf>
    <xf numFmtId="0" fontId="110" fillId="0" borderId="0" xfId="0" applyFont="1" applyFill="1" applyAlignment="1">
      <alignment horizontal="right"/>
    </xf>
    <xf numFmtId="3" fontId="31" fillId="0" borderId="0" xfId="0" applyNumberFormat="1" applyFont="1" applyFill="1" applyAlignment="1">
      <alignment vertical="center"/>
    </xf>
    <xf numFmtId="0" fontId="14" fillId="0" borderId="0" xfId="0" applyFont="1" applyFill="1" applyAlignment="1">
      <alignment horizontal="center"/>
    </xf>
    <xf numFmtId="49" fontId="14" fillId="0" borderId="0" xfId="0" applyNumberFormat="1" applyFont="1" applyFill="1" applyAlignment="1">
      <alignment horizontal="center"/>
    </xf>
    <xf numFmtId="0" fontId="14" fillId="0" borderId="0" xfId="0" applyFont="1" applyFill="1" applyAlignment="1">
      <alignment vertical="top"/>
    </xf>
    <xf numFmtId="164" fontId="102" fillId="0" borderId="0" xfId="0" applyNumberFormat="1" applyFont="1" applyFill="1"/>
    <xf numFmtId="4" fontId="102" fillId="0" borderId="0" xfId="0" applyNumberFormat="1" applyFont="1" applyFill="1"/>
    <xf numFmtId="0" fontId="14" fillId="0" borderId="0" xfId="0" applyFont="1" applyFill="1"/>
    <xf numFmtId="0" fontId="102" fillId="0" borderId="0" xfId="0" applyFont="1" applyFill="1"/>
    <xf numFmtId="0" fontId="14" fillId="0" borderId="0" xfId="0" applyFont="1" applyFill="1" applyAlignment="1">
      <alignment horizontal="right"/>
    </xf>
    <xf numFmtId="0" fontId="102" fillId="0" borderId="0" xfId="0" applyFont="1" applyFill="1" applyAlignment="1">
      <alignment horizontal="right"/>
    </xf>
    <xf numFmtId="3" fontId="115" fillId="0" borderId="0" xfId="0" applyNumberFormat="1" applyFont="1" applyFill="1" applyAlignment="1">
      <alignment vertical="center"/>
    </xf>
    <xf numFmtId="0" fontId="14" fillId="0" borderId="0" xfId="0" applyFont="1" applyFill="1" applyAlignment="1">
      <alignment vertical="center"/>
    </xf>
    <xf numFmtId="3" fontId="116" fillId="0" borderId="0" xfId="0" applyNumberFormat="1" applyFont="1" applyFill="1" applyAlignment="1">
      <alignment vertical="center"/>
    </xf>
    <xf numFmtId="0" fontId="113" fillId="0" borderId="3" xfId="0" applyFont="1" applyFill="1" applyBorder="1" applyAlignment="1">
      <alignment vertical="top"/>
    </xf>
    <xf numFmtId="177" fontId="114" fillId="0" borderId="3" xfId="0" applyNumberFormat="1" applyFont="1" applyFill="1" applyBorder="1"/>
    <xf numFmtId="0" fontId="9" fillId="0" borderId="0" xfId="0" applyFont="1" applyFill="1" applyAlignment="1">
      <alignment horizontal="center"/>
    </xf>
    <xf numFmtId="0" fontId="9" fillId="0" borderId="0" xfId="0" applyFont="1" applyFill="1" applyAlignment="1">
      <alignment horizontal="center" wrapText="1"/>
    </xf>
    <xf numFmtId="0" fontId="9" fillId="0" borderId="0" xfId="0" quotePrefix="1" applyFont="1" applyFill="1" applyAlignment="1">
      <alignment horizontal="center" vertical="center" wrapText="1"/>
    </xf>
    <xf numFmtId="0" fontId="9" fillId="0" borderId="0" xfId="0" applyFont="1" applyFill="1" applyAlignment="1">
      <alignment horizontal="center" vertical="center" wrapText="1"/>
    </xf>
    <xf numFmtId="4" fontId="9" fillId="0" borderId="0" xfId="0" applyNumberFormat="1" applyFont="1" applyFill="1" applyAlignment="1">
      <alignment horizontal="center" vertical="center" wrapText="1"/>
    </xf>
    <xf numFmtId="4" fontId="9" fillId="0" borderId="0" xfId="0" applyNumberFormat="1" applyFont="1" applyFill="1" applyAlignment="1">
      <alignment vertical="center" wrapText="1"/>
    </xf>
    <xf numFmtId="0" fontId="8" fillId="0" borderId="0" xfId="0" applyFont="1" applyFill="1" applyAlignment="1">
      <alignment horizontal="right" vertical="center"/>
    </xf>
    <xf numFmtId="0" fontId="11" fillId="0" borderId="1" xfId="0" applyFont="1" applyFill="1" applyBorder="1" applyAlignment="1">
      <alignment vertical="center"/>
    </xf>
    <xf numFmtId="3" fontId="11" fillId="0" borderId="3" xfId="0" applyNumberFormat="1" applyFont="1" applyFill="1" applyBorder="1" applyAlignment="1">
      <alignment horizontal="center" vertical="center" wrapText="1"/>
    </xf>
    <xf numFmtId="3" fontId="11" fillId="0" borderId="3" xfId="0" applyNumberFormat="1" applyFont="1" applyFill="1" applyBorder="1" applyAlignment="1">
      <alignment horizontal="center" vertical="center"/>
    </xf>
    <xf numFmtId="3" fontId="11" fillId="0" borderId="1" xfId="0" applyNumberFormat="1" applyFont="1" applyFill="1" applyBorder="1" applyAlignment="1">
      <alignment horizontal="center" vertical="center"/>
    </xf>
    <xf numFmtId="3" fontId="150" fillId="0" borderId="3" xfId="0" applyNumberFormat="1" applyFont="1" applyFill="1" applyBorder="1" applyAlignment="1">
      <alignment horizontal="center" vertical="center" wrapText="1"/>
    </xf>
    <xf numFmtId="3" fontId="5" fillId="0" borderId="0" xfId="0" applyNumberFormat="1" applyFont="1" applyFill="1"/>
    <xf numFmtId="0" fontId="7" fillId="0" borderId="1" xfId="0" applyFont="1" applyFill="1" applyBorder="1" applyAlignment="1">
      <alignment wrapText="1"/>
    </xf>
    <xf numFmtId="4" fontId="11" fillId="0" borderId="3" xfId="0" applyNumberFormat="1" applyFont="1" applyFill="1" applyBorder="1"/>
    <xf numFmtId="4" fontId="151" fillId="0" borderId="8" xfId="0" quotePrefix="1" applyNumberFormat="1" applyFont="1" applyFill="1" applyBorder="1" applyAlignment="1">
      <alignment horizontal="right"/>
    </xf>
    <xf numFmtId="4" fontId="11" fillId="0" borderId="1" xfId="0" applyNumberFormat="1" applyFont="1" applyFill="1" applyBorder="1"/>
    <xf numFmtId="4" fontId="86" fillId="0" borderId="3" xfId="0" applyNumberFormat="1" applyFont="1" applyFill="1" applyBorder="1"/>
    <xf numFmtId="4" fontId="9" fillId="0" borderId="3" xfId="0" applyNumberFormat="1" applyFont="1" applyFill="1" applyBorder="1"/>
    <xf numFmtId="4" fontId="11" fillId="0" borderId="1" xfId="0" applyNumberFormat="1" applyFont="1" applyFill="1" applyBorder="1" applyAlignment="1">
      <alignment horizontal="right"/>
    </xf>
    <xf numFmtId="4" fontId="148" fillId="0" borderId="1" xfId="0" applyNumberFormat="1" applyFont="1" applyFill="1" applyBorder="1"/>
    <xf numFmtId="0" fontId="7" fillId="0" borderId="1" xfId="0" applyFont="1" applyFill="1" applyBorder="1" applyAlignment="1">
      <alignment vertical="center" wrapText="1"/>
    </xf>
    <xf numFmtId="4" fontId="117" fillId="0" borderId="3" xfId="0" applyNumberFormat="1" applyFont="1" applyFill="1" applyBorder="1"/>
    <xf numFmtId="0" fontId="8" fillId="0" borderId="3" xfId="0" applyFont="1" applyFill="1" applyBorder="1" applyAlignment="1">
      <alignment horizontal="right"/>
    </xf>
    <xf numFmtId="4" fontId="8" fillId="0" borderId="0" xfId="0" applyNumberFormat="1" applyFont="1" applyFill="1"/>
    <xf numFmtId="0" fontId="8" fillId="0" borderId="0" xfId="0" applyFont="1" applyFill="1" applyAlignment="1">
      <alignment vertical="center" wrapText="1"/>
    </xf>
    <xf numFmtId="0" fontId="7" fillId="0" borderId="0" xfId="0" applyFont="1" applyFill="1" applyAlignment="1">
      <alignment horizontal="right"/>
    </xf>
    <xf numFmtId="0" fontId="85" fillId="0" borderId="3" xfId="0" applyFont="1" applyFill="1" applyBorder="1" applyAlignment="1">
      <alignment horizontal="center" vertical="center" wrapText="1"/>
    </xf>
    <xf numFmtId="0" fontId="9" fillId="0" borderId="3" xfId="0" applyFont="1" applyFill="1" applyBorder="1" applyAlignment="1">
      <alignment horizontal="right" vertical="center"/>
    </xf>
    <xf numFmtId="0" fontId="8" fillId="0" borderId="3" xfId="0" applyFont="1" applyFill="1" applyBorder="1" applyAlignment="1">
      <alignment horizontal="right" vertical="center"/>
    </xf>
    <xf numFmtId="4" fontId="9" fillId="0" borderId="3" xfId="0" quotePrefix="1" applyNumberFormat="1" applyFont="1" applyFill="1" applyBorder="1" applyAlignment="1">
      <alignment horizontal="right" vertical="center" wrapText="1"/>
    </xf>
    <xf numFmtId="164" fontId="10" fillId="0" borderId="3" xfId="0" applyNumberFormat="1" applyFont="1" applyFill="1" applyBorder="1" applyAlignment="1">
      <alignment vertical="center"/>
    </xf>
    <xf numFmtId="4" fontId="12" fillId="0" borderId="3" xfId="0" applyNumberFormat="1" applyFont="1" applyFill="1" applyBorder="1" applyAlignment="1">
      <alignment vertical="center" wrapText="1"/>
    </xf>
    <xf numFmtId="0" fontId="10" fillId="0" borderId="0" xfId="0" applyFont="1" applyFill="1"/>
    <xf numFmtId="0" fontId="10" fillId="0" borderId="0" xfId="0" applyFont="1" applyFill="1" applyAlignment="1">
      <alignment horizontal="right" vertical="center"/>
    </xf>
    <xf numFmtId="0" fontId="82" fillId="0" borderId="0" xfId="0" applyFont="1" applyFill="1" applyAlignment="1">
      <alignment horizontal="center"/>
    </xf>
    <xf numFmtId="4" fontId="12" fillId="0" borderId="0" xfId="0" applyNumberFormat="1" applyFont="1" applyFill="1" applyAlignment="1">
      <alignment vertical="center" wrapText="1"/>
    </xf>
    <xf numFmtId="0" fontId="8" fillId="0" borderId="0" xfId="0" applyFont="1" applyFill="1" applyAlignment="1">
      <alignment horizontal="right"/>
    </xf>
    <xf numFmtId="4" fontId="4" fillId="0" borderId="0" xfId="0" applyNumberFormat="1" applyFont="1" applyFill="1" applyAlignment="1">
      <alignment horizontal="right"/>
    </xf>
    <xf numFmtId="0" fontId="9" fillId="0" borderId="0" xfId="0" applyFont="1" applyFill="1" applyAlignment="1">
      <alignment horizontal="right"/>
    </xf>
    <xf numFmtId="3" fontId="5" fillId="0" borderId="0" xfId="0" applyNumberFormat="1" applyFont="1" applyFill="1" applyAlignment="1">
      <alignment vertical="center"/>
    </xf>
    <xf numFmtId="0" fontId="82" fillId="0" borderId="1" xfId="0" applyFont="1" applyFill="1" applyBorder="1" applyAlignment="1">
      <alignment horizontal="center"/>
    </xf>
    <xf numFmtId="0" fontId="82" fillId="0" borderId="8" xfId="0" applyFont="1" applyFill="1" applyBorder="1" applyAlignment="1">
      <alignment horizontal="center"/>
    </xf>
    <xf numFmtId="4" fontId="9" fillId="0" borderId="8" xfId="0" quotePrefix="1" applyNumberFormat="1" applyFont="1" applyFill="1" applyBorder="1" applyAlignment="1">
      <alignment horizontal="right"/>
    </xf>
    <xf numFmtId="0" fontId="11" fillId="0" borderId="1" xfId="0" applyFont="1" applyFill="1" applyBorder="1" applyAlignment="1">
      <alignment wrapText="1"/>
    </xf>
    <xf numFmtId="4" fontId="150" fillId="0" borderId="3" xfId="0" applyNumberFormat="1" applyFont="1" applyFill="1" applyBorder="1"/>
    <xf numFmtId="0" fontId="11" fillId="0" borderId="0" xfId="0" applyFont="1" applyFill="1" applyAlignment="1">
      <alignment horizontal="right"/>
    </xf>
    <xf numFmtId="4" fontId="7" fillId="0" borderId="0" xfId="0" applyNumberFormat="1" applyFont="1" applyFill="1"/>
    <xf numFmtId="3" fontId="12" fillId="0" borderId="3" xfId="0" applyNumberFormat="1" applyFont="1" applyFill="1" applyBorder="1" applyAlignment="1">
      <alignment horizontal="center" vertical="center" wrapText="1"/>
    </xf>
    <xf numFmtId="4" fontId="149" fillId="0" borderId="3" xfId="0" applyNumberFormat="1" applyFont="1" applyFill="1" applyBorder="1"/>
    <xf numFmtId="0" fontId="0" fillId="0" borderId="3" xfId="0" applyFill="1" applyBorder="1" applyAlignment="1">
      <alignment vertical="center" wrapText="1"/>
    </xf>
    <xf numFmtId="4" fontId="78" fillId="0" borderId="0" xfId="0" applyNumberFormat="1" applyFont="1" applyFill="1"/>
    <xf numFmtId="0" fontId="7" fillId="0" borderId="0" xfId="1" applyFont="1" applyFill="1"/>
    <xf numFmtId="0" fontId="13" fillId="0" borderId="0" xfId="1" applyFont="1" applyFill="1" applyAlignment="1">
      <alignment wrapText="1"/>
    </xf>
    <xf numFmtId="0" fontId="8" fillId="0" borderId="0" xfId="1" applyFont="1" applyFill="1" applyAlignment="1">
      <alignment wrapText="1"/>
    </xf>
    <xf numFmtId="0" fontId="0" fillId="0" borderId="0" xfId="0" applyFill="1"/>
    <xf numFmtId="0" fontId="118" fillId="0" borderId="0" xfId="0" applyFont="1" applyFill="1"/>
    <xf numFmtId="0" fontId="119" fillId="0" borderId="4" xfId="1" applyFont="1" applyFill="1" applyBorder="1" applyAlignment="1">
      <alignment horizontal="center" vertical="center" wrapText="1"/>
    </xf>
    <xf numFmtId="0" fontId="101" fillId="0" borderId="4" xfId="1" applyFont="1" applyFill="1" applyBorder="1" applyAlignment="1">
      <alignment horizontal="center" vertical="center" wrapText="1"/>
    </xf>
    <xf numFmtId="0" fontId="16" fillId="0" borderId="0" xfId="1" applyFont="1" applyFill="1"/>
    <xf numFmtId="4" fontId="10" fillId="0" borderId="3" xfId="1" applyNumberFormat="1" applyFont="1" applyFill="1" applyBorder="1" applyAlignment="1">
      <alignment horizontal="right" vertical="center" wrapText="1"/>
    </xf>
    <xf numFmtId="49" fontId="87" fillId="0" borderId="3" xfId="0" applyNumberFormat="1" applyFont="1" applyFill="1" applyBorder="1" applyAlignment="1">
      <alignment horizontal="center" vertical="center" wrapText="1"/>
    </xf>
    <xf numFmtId="0" fontId="99" fillId="0" borderId="3" xfId="1" applyFont="1" applyFill="1" applyBorder="1" applyAlignment="1">
      <alignment horizontal="center" vertical="center" wrapText="1"/>
    </xf>
    <xf numFmtId="4" fontId="100" fillId="0" borderId="3" xfId="1" applyNumberFormat="1" applyFont="1" applyFill="1" applyBorder="1" applyAlignment="1">
      <alignment horizontal="right" vertical="center" wrapText="1"/>
    </xf>
    <xf numFmtId="0" fontId="108" fillId="0" borderId="0" xfId="1" applyFont="1" applyFill="1"/>
    <xf numFmtId="0" fontId="101" fillId="0" borderId="0" xfId="1" applyFont="1" applyFill="1" applyAlignment="1">
      <alignment horizontal="center" vertical="center" wrapText="1"/>
    </xf>
    <xf numFmtId="0" fontId="101" fillId="0" borderId="0" xfId="1" applyFont="1" applyFill="1" applyAlignment="1">
      <alignment horizontal="left" vertical="center" wrapText="1"/>
    </xf>
    <xf numFmtId="0" fontId="8" fillId="0" borderId="0" xfId="1" applyFont="1" applyFill="1" applyAlignment="1">
      <alignment horizontal="right"/>
    </xf>
    <xf numFmtId="0" fontId="11" fillId="0" borderId="0" xfId="1" applyFont="1" applyFill="1"/>
    <xf numFmtId="0" fontId="75" fillId="0" borderId="3" xfId="1" quotePrefix="1" applyFont="1" applyFill="1" applyBorder="1" applyAlignment="1">
      <alignment horizontal="center" vertical="center" wrapText="1"/>
    </xf>
    <xf numFmtId="0" fontId="10" fillId="0" borderId="3" xfId="0" quotePrefix="1" applyFont="1" applyFill="1" applyBorder="1" applyAlignment="1">
      <alignment horizontal="center" vertical="center" wrapText="1"/>
    </xf>
    <xf numFmtId="0" fontId="10" fillId="0" borderId="3" xfId="0" applyFont="1" applyFill="1" applyBorder="1" applyAlignment="1">
      <alignment horizontal="center" vertical="center" wrapText="1"/>
    </xf>
    <xf numFmtId="4" fontId="10" fillId="0" borderId="3" xfId="0" applyNumberFormat="1" applyFont="1" applyFill="1" applyBorder="1" applyAlignment="1">
      <alignment horizontal="right" vertical="center" wrapText="1"/>
    </xf>
    <xf numFmtId="0" fontId="98" fillId="0" borderId="0" xfId="0" applyFont="1" applyFill="1"/>
    <xf numFmtId="4" fontId="4" fillId="0" borderId="3" xfId="0" applyNumberFormat="1" applyFont="1" applyFill="1" applyBorder="1" applyAlignment="1">
      <alignment horizontal="right" vertical="center" wrapText="1"/>
    </xf>
    <xf numFmtId="0" fontId="8" fillId="0" borderId="0" xfId="1" applyFont="1" applyFill="1" applyAlignment="1">
      <alignment horizontal="left" wrapText="1"/>
    </xf>
    <xf numFmtId="0" fontId="18" fillId="0" borderId="0" xfId="1" applyFont="1" applyFill="1"/>
    <xf numFmtId="0" fontId="10" fillId="0" borderId="0" xfId="1" applyFont="1" applyFill="1" applyAlignment="1">
      <alignment wrapText="1"/>
    </xf>
    <xf numFmtId="0" fontId="132" fillId="0" borderId="0" xfId="1" applyFont="1" applyFill="1" applyAlignment="1">
      <alignment wrapText="1"/>
    </xf>
    <xf numFmtId="0" fontId="132" fillId="0" borderId="0" xfId="1" applyFont="1" applyFill="1" applyAlignment="1">
      <alignment vertical="center"/>
    </xf>
    <xf numFmtId="0" fontId="129" fillId="0" borderId="0" xfId="1" applyFont="1" applyFill="1" applyAlignment="1">
      <alignment wrapText="1"/>
    </xf>
    <xf numFmtId="0" fontId="15" fillId="0" borderId="0" xfId="1" applyFont="1" applyFill="1"/>
    <xf numFmtId="0" fontId="8" fillId="0" borderId="0" xfId="1" applyFont="1" applyFill="1" applyAlignment="1">
      <alignment horizontal="right" wrapText="1"/>
    </xf>
    <xf numFmtId="0" fontId="133" fillId="0" borderId="0" xfId="1" applyFont="1" applyFill="1"/>
    <xf numFmtId="0" fontId="14" fillId="0" borderId="0" xfId="1" applyFill="1"/>
    <xf numFmtId="0" fontId="8" fillId="0" borderId="0" xfId="1" applyFont="1" applyFill="1" applyAlignment="1">
      <alignment horizontal="center"/>
    </xf>
    <xf numFmtId="0" fontId="132" fillId="0" borderId="0" xfId="1" applyFont="1" applyFill="1" applyAlignment="1">
      <alignment horizontal="center"/>
    </xf>
    <xf numFmtId="49" fontId="132" fillId="0" borderId="0" xfId="1" applyNumberFormat="1" applyFont="1" applyFill="1" applyAlignment="1">
      <alignment horizontal="center"/>
    </xf>
    <xf numFmtId="0" fontId="132" fillId="0" borderId="0" xfId="1" applyFont="1" applyFill="1" applyAlignment="1">
      <alignment horizontal="left"/>
    </xf>
    <xf numFmtId="0" fontId="12" fillId="0" borderId="4" xfId="1" applyFont="1" applyFill="1" applyBorder="1" applyAlignment="1">
      <alignment horizontal="center" vertical="center" wrapText="1"/>
    </xf>
    <xf numFmtId="49" fontId="12" fillId="0" borderId="4" xfId="1" applyNumberFormat="1" applyFont="1" applyFill="1" applyBorder="1" applyAlignment="1">
      <alignment horizontal="center" vertical="center" wrapText="1"/>
    </xf>
    <xf numFmtId="0" fontId="12" fillId="0" borderId="5" xfId="1" applyFont="1" applyFill="1" applyBorder="1" applyAlignment="1">
      <alignment horizontal="center" vertical="center" wrapText="1"/>
    </xf>
    <xf numFmtId="0" fontId="9" fillId="0" borderId="0" xfId="1" applyFont="1" applyFill="1"/>
    <xf numFmtId="0" fontId="134" fillId="0" borderId="0" xfId="1" applyFont="1" applyFill="1"/>
    <xf numFmtId="0" fontId="135" fillId="0" borderId="0" xfId="1" applyFont="1" applyFill="1"/>
    <xf numFmtId="0" fontId="107" fillId="0" borderId="3" xfId="0" quotePrefix="1" applyFont="1" applyFill="1" applyBorder="1" applyAlignment="1">
      <alignment horizontal="center" vertical="center" wrapText="1"/>
    </xf>
    <xf numFmtId="0" fontId="107" fillId="0" borderId="3" xfId="0" applyFont="1" applyFill="1" applyBorder="1" applyAlignment="1">
      <alignment horizontal="center" vertical="center" wrapText="1"/>
    </xf>
    <xf numFmtId="4" fontId="107" fillId="0" borderId="3" xfId="0" applyNumberFormat="1" applyFont="1" applyFill="1" applyBorder="1" applyAlignment="1">
      <alignment horizontal="center" vertical="center" wrapText="1"/>
    </xf>
    <xf numFmtId="4" fontId="107" fillId="0" borderId="3" xfId="0" quotePrefix="1" applyNumberFormat="1" applyFont="1" applyFill="1" applyBorder="1" applyAlignment="1">
      <alignment vertical="center" wrapText="1"/>
    </xf>
    <xf numFmtId="0" fontId="87" fillId="0" borderId="8" xfId="1" applyFont="1" applyFill="1" applyBorder="1" applyAlignment="1">
      <alignment horizontal="center" vertical="center"/>
    </xf>
    <xf numFmtId="4" fontId="4" fillId="0" borderId="3" xfId="1" applyNumberFormat="1" applyFont="1" applyFill="1" applyBorder="1" applyAlignment="1">
      <alignment vertical="center" wrapText="1"/>
    </xf>
    <xf numFmtId="49" fontId="10" fillId="0" borderId="3" xfId="1" quotePrefix="1" applyNumberFormat="1" applyFont="1" applyFill="1" applyBorder="1" applyAlignment="1">
      <alignment horizontal="center" vertical="center"/>
    </xf>
    <xf numFmtId="49" fontId="10" fillId="0" borderId="3" xfId="1" applyNumberFormat="1" applyFont="1" applyFill="1" applyBorder="1" applyAlignment="1">
      <alignment horizontal="center" vertical="center"/>
    </xf>
    <xf numFmtId="4" fontId="10" fillId="0" borderId="3" xfId="0" applyNumberFormat="1" applyFont="1" applyFill="1" applyBorder="1" applyAlignment="1">
      <alignment vertical="center" wrapText="1"/>
    </xf>
    <xf numFmtId="0" fontId="141" fillId="0" borderId="0" xfId="1" applyFont="1" applyFill="1"/>
    <xf numFmtId="0" fontId="4" fillId="0" borderId="3" xfId="0" quotePrefix="1" applyFont="1" applyFill="1" applyBorder="1" applyAlignment="1">
      <alignment horizontal="center" vertical="center" wrapText="1"/>
    </xf>
    <xf numFmtId="4" fontId="9" fillId="0" borderId="3" xfId="0" quotePrefix="1" applyNumberFormat="1" applyFont="1" applyFill="1" applyBorder="1" applyAlignment="1">
      <alignment vertical="center" wrapText="1"/>
    </xf>
    <xf numFmtId="0" fontId="136" fillId="0" borderId="0" xfId="1" applyFont="1" applyFill="1"/>
    <xf numFmtId="0" fontId="8" fillId="0" borderId="0" xfId="0" quotePrefix="1" applyFont="1" applyFill="1" applyAlignment="1">
      <alignment horizontal="center" vertical="center" wrapText="1"/>
    </xf>
    <xf numFmtId="4" fontId="8" fillId="0" borderId="0" xfId="0" quotePrefix="1" applyNumberFormat="1" applyFont="1" applyFill="1" applyAlignment="1">
      <alignment horizontal="center" vertical="center" wrapText="1"/>
    </xf>
    <xf numFmtId="4" fontId="13" fillId="0" borderId="0" xfId="0" quotePrefix="1" applyNumberFormat="1" applyFont="1" applyFill="1" applyAlignment="1">
      <alignment vertical="center" wrapText="1"/>
    </xf>
    <xf numFmtId="0" fontId="137" fillId="0" borderId="0" xfId="1" applyFont="1" applyFill="1" applyAlignment="1">
      <alignment vertical="center"/>
    </xf>
    <xf numFmtId="3" fontId="17" fillId="0" borderId="0" xfId="1" applyNumberFormat="1" applyFont="1" applyFill="1"/>
    <xf numFmtId="0" fontId="5" fillId="0" borderId="0" xfId="1" applyFont="1" applyFill="1" applyAlignment="1">
      <alignment wrapText="1"/>
    </xf>
    <xf numFmtId="0" fontId="138" fillId="0" borderId="0" xfId="1" applyFont="1" applyFill="1" applyAlignment="1">
      <alignment wrapText="1"/>
    </xf>
    <xf numFmtId="0" fontId="18" fillId="0" borderId="0" xfId="1" applyFont="1" applyFill="1" applyAlignment="1">
      <alignment horizontal="center"/>
    </xf>
    <xf numFmtId="0" fontId="137" fillId="0" borderId="0" xfId="1" applyFont="1" applyFill="1" applyAlignment="1">
      <alignment horizontal="center"/>
    </xf>
    <xf numFmtId="49" fontId="137" fillId="0" borderId="0" xfId="1" applyNumberFormat="1" applyFont="1" applyFill="1" applyAlignment="1">
      <alignment horizontal="center"/>
    </xf>
    <xf numFmtId="0" fontId="137" fillId="0" borderId="0" xfId="1" applyFont="1" applyFill="1" applyAlignment="1">
      <alignment horizontal="left"/>
    </xf>
    <xf numFmtId="0" fontId="15" fillId="0" borderId="0" xfId="1" applyFont="1" applyFill="1" applyAlignment="1">
      <alignment horizontal="center"/>
    </xf>
    <xf numFmtId="0" fontId="139" fillId="0" borderId="0" xfId="1" applyFont="1" applyFill="1" applyAlignment="1">
      <alignment horizontal="center"/>
    </xf>
    <xf numFmtId="49" fontId="139" fillId="0" borderId="0" xfId="1" applyNumberFormat="1" applyFont="1" applyFill="1" applyAlignment="1">
      <alignment horizontal="center"/>
    </xf>
    <xf numFmtId="0" fontId="139" fillId="0" borderId="0" xfId="1" applyFont="1" applyFill="1" applyAlignment="1">
      <alignment horizontal="left"/>
    </xf>
    <xf numFmtId="0" fontId="139" fillId="0" borderId="0" xfId="1" applyFont="1" applyFill="1" applyAlignment="1">
      <alignment vertical="center"/>
    </xf>
    <xf numFmtId="3" fontId="15" fillId="0" borderId="0" xfId="1" applyNumberFormat="1" applyFont="1" applyFill="1"/>
    <xf numFmtId="4" fontId="15" fillId="0" borderId="0" xfId="1" applyNumberFormat="1" applyFont="1" applyFill="1"/>
    <xf numFmtId="0" fontId="139" fillId="0" borderId="0" xfId="1" applyFont="1" applyFill="1"/>
    <xf numFmtId="0" fontId="16" fillId="0" borderId="0" xfId="1" applyFont="1" applyFill="1" applyAlignment="1">
      <alignment horizontal="left" vertical="center" wrapText="1"/>
    </xf>
    <xf numFmtId="0" fontId="31" fillId="0" borderId="0" xfId="1" applyFont="1" applyFill="1" applyAlignment="1">
      <alignment wrapText="1"/>
    </xf>
    <xf numFmtId="0" fontId="92" fillId="0" borderId="0" xfId="1" applyFont="1" applyFill="1" applyAlignment="1">
      <alignment horizontal="center"/>
    </xf>
    <xf numFmtId="49" fontId="92" fillId="0" borderId="0" xfId="1" applyNumberFormat="1" applyFont="1" applyFill="1" applyAlignment="1">
      <alignment horizontal="center"/>
    </xf>
    <xf numFmtId="0" fontId="89" fillId="0" borderId="0" xfId="1" applyFont="1" applyFill="1"/>
    <xf numFmtId="0" fontId="91" fillId="0" borderId="0" xfId="1" applyFont="1" applyFill="1" applyAlignment="1">
      <alignment horizontal="right"/>
    </xf>
    <xf numFmtId="0" fontId="130" fillId="0" borderId="0" xfId="1" applyFont="1" applyFill="1" applyAlignment="1">
      <alignment vertical="center" wrapText="1"/>
    </xf>
    <xf numFmtId="0" fontId="143" fillId="0" borderId="3" xfId="1" applyFont="1" applyFill="1" applyBorder="1" applyAlignment="1">
      <alignment horizontal="center" vertical="center" wrapText="1"/>
    </xf>
    <xf numFmtId="49" fontId="77" fillId="0" borderId="3" xfId="1" applyNumberFormat="1" applyFont="1" applyFill="1" applyBorder="1" applyAlignment="1">
      <alignment horizontal="center" vertical="center" wrapText="1"/>
    </xf>
    <xf numFmtId="1" fontId="143" fillId="0" borderId="3" xfId="1" applyNumberFormat="1" applyFont="1" applyFill="1" applyBorder="1" applyAlignment="1">
      <alignment horizontal="center" vertical="center" wrapText="1"/>
    </xf>
    <xf numFmtId="49" fontId="77" fillId="0" borderId="3" xfId="1" applyNumberFormat="1" applyFont="1" applyFill="1" applyBorder="1" applyAlignment="1">
      <alignment horizontal="left" vertical="center" wrapText="1"/>
    </xf>
    <xf numFmtId="4" fontId="146" fillId="0" borderId="3" xfId="1" applyNumberFormat="1" applyFont="1" applyFill="1" applyBorder="1" applyAlignment="1">
      <alignment horizontal="right" vertical="center" wrapText="1"/>
    </xf>
    <xf numFmtId="178" fontId="77" fillId="0" borderId="3" xfId="1" applyNumberFormat="1" applyFont="1" applyFill="1" applyBorder="1" applyAlignment="1">
      <alignment horizontal="center" vertical="center" wrapText="1"/>
    </xf>
    <xf numFmtId="4" fontId="9" fillId="0" borderId="3" xfId="0" applyNumberFormat="1" applyFont="1" applyFill="1" applyBorder="1" applyAlignment="1">
      <alignment horizontal="left" vertical="center" wrapText="1"/>
    </xf>
    <xf numFmtId="0" fontId="102" fillId="0" borderId="0" xfId="1" applyFont="1" applyFill="1"/>
    <xf numFmtId="164" fontId="147" fillId="0" borderId="3" xfId="0" applyNumberFormat="1" applyFont="1" applyFill="1" applyBorder="1" applyAlignment="1">
      <alignment vertical="center"/>
    </xf>
    <xf numFmtId="0" fontId="73" fillId="0" borderId="0" xfId="1" applyFont="1" applyFill="1" applyAlignment="1">
      <alignment vertical="center" wrapText="1"/>
    </xf>
    <xf numFmtId="4" fontId="146" fillId="0" borderId="3" xfId="1" applyNumberFormat="1" applyFont="1" applyFill="1" applyBorder="1" applyAlignment="1">
      <alignment horizontal="right" vertical="center"/>
    </xf>
    <xf numFmtId="3" fontId="144" fillId="0" borderId="0" xfId="1" applyNumberFormat="1" applyFont="1" applyFill="1" applyAlignment="1">
      <alignment vertical="center"/>
    </xf>
    <xf numFmtId="0" fontId="73" fillId="0" borderId="0" xfId="1" applyFont="1" applyFill="1" applyAlignment="1">
      <alignment horizontal="center"/>
    </xf>
    <xf numFmtId="49" fontId="130" fillId="0" borderId="0" xfId="1" applyNumberFormat="1" applyFont="1" applyFill="1" applyAlignment="1">
      <alignment horizontal="center"/>
    </xf>
    <xf numFmtId="0" fontId="130" fillId="0" borderId="0" xfId="1" applyFont="1" applyFill="1" applyAlignment="1">
      <alignment horizontal="center" vertical="center"/>
    </xf>
    <xf numFmtId="0" fontId="145" fillId="0" borderId="0" xfId="1" applyFont="1" applyFill="1" applyAlignment="1">
      <alignment horizontal="center"/>
    </xf>
    <xf numFmtId="0" fontId="73" fillId="0" borderId="0" xfId="1" applyFont="1" applyFill="1" applyAlignment="1">
      <alignment horizontal="left" wrapText="1"/>
    </xf>
    <xf numFmtId="0" fontId="7" fillId="0" borderId="0" xfId="0" applyFont="1" applyAlignment="1">
      <alignment vertical="center"/>
    </xf>
    <xf numFmtId="0" fontId="8" fillId="0" borderId="3" xfId="0" quotePrefix="1" applyFont="1" applyBorder="1" applyAlignment="1">
      <alignment horizontal="center" vertical="center" wrapText="1"/>
    </xf>
    <xf numFmtId="4" fontId="8" fillId="0" borderId="3" xfId="0" quotePrefix="1" applyNumberFormat="1" applyFont="1" applyBorder="1" applyAlignment="1">
      <alignment horizontal="center" vertical="center" wrapText="1"/>
    </xf>
    <xf numFmtId="4" fontId="13" fillId="0" borderId="3" xfId="0" applyNumberFormat="1" applyFont="1" applyBorder="1" applyAlignment="1">
      <alignment vertical="center" wrapText="1"/>
    </xf>
    <xf numFmtId="4" fontId="8" fillId="0" borderId="3" xfId="0" applyNumberFormat="1" applyFont="1" applyBorder="1" applyAlignment="1">
      <alignment vertical="center" wrapText="1"/>
    </xf>
    <xf numFmtId="164" fontId="8" fillId="0" borderId="3" xfId="0" applyNumberFormat="1" applyFont="1" applyBorder="1" applyAlignment="1">
      <alignment vertical="center"/>
    </xf>
    <xf numFmtId="4" fontId="10" fillId="0" borderId="0" xfId="1" applyNumberFormat="1" applyFont="1" applyAlignment="1">
      <alignment vertical="center"/>
    </xf>
    <xf numFmtId="0" fontId="73" fillId="0" borderId="0" xfId="1" applyFont="1"/>
    <xf numFmtId="4" fontId="10" fillId="0" borderId="6" xfId="1" applyNumberFormat="1" applyFont="1" applyBorder="1" applyAlignment="1">
      <alignment vertical="center" wrapText="1"/>
    </xf>
    <xf numFmtId="49" fontId="10" fillId="0" borderId="31" xfId="1" applyNumberFormat="1" applyFont="1" applyBorder="1" applyAlignment="1">
      <alignment horizontal="center" vertical="center" wrapText="1"/>
    </xf>
    <xf numFmtId="2" fontId="10" fillId="0" borderId="31" xfId="1" applyNumberFormat="1" applyFont="1" applyBorder="1" applyAlignment="1">
      <alignment vertical="center" wrapText="1"/>
    </xf>
    <xf numFmtId="0" fontId="17" fillId="0" borderId="0" xfId="1" applyFont="1"/>
    <xf numFmtId="49" fontId="8" fillId="0" borderId="3" xfId="0" quotePrefix="1" applyNumberFormat="1"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49" fontId="9" fillId="0" borderId="3" xfId="0" quotePrefix="1" applyNumberFormat="1" applyFont="1" applyFill="1" applyBorder="1" applyAlignment="1">
      <alignment horizontal="center" vertical="center" wrapText="1"/>
    </xf>
    <xf numFmtId="0" fontId="10" fillId="0" borderId="3" xfId="0" quotePrefix="1" applyFont="1" applyBorder="1" applyAlignment="1">
      <alignment horizontal="center" vertical="center" wrapText="1"/>
    </xf>
    <xf numFmtId="0" fontId="10" fillId="0" borderId="3" xfId="0" applyFont="1" applyBorder="1" applyAlignment="1">
      <alignment horizontal="center" vertical="center" wrapText="1"/>
    </xf>
    <xf numFmtId="0" fontId="7" fillId="0" borderId="3" xfId="0" quotePrefix="1" applyFont="1" applyFill="1" applyBorder="1" applyAlignment="1">
      <alignment vertical="center" wrapText="1"/>
    </xf>
    <xf numFmtId="4" fontId="90" fillId="0" borderId="0" xfId="1" applyNumberFormat="1" applyFont="1"/>
    <xf numFmtId="0" fontId="7" fillId="0" borderId="0" xfId="1507" applyFont="1"/>
    <xf numFmtId="0" fontId="78" fillId="0" borderId="0" xfId="2378" applyFont="1" applyAlignment="1">
      <alignment horizontal="center" vertical="center" wrapText="1"/>
    </xf>
    <xf numFmtId="49" fontId="78" fillId="0" borderId="0" xfId="2378" applyNumberFormat="1" applyFont="1" applyAlignment="1">
      <alignment horizontal="center" vertical="center" wrapText="1"/>
    </xf>
    <xf numFmtId="0" fontId="79" fillId="0" borderId="0" xfId="2378" applyFont="1" applyAlignment="1">
      <alignment horizontal="center" vertical="center" wrapText="1"/>
    </xf>
    <xf numFmtId="4" fontId="78" fillId="0" borderId="0" xfId="2378" applyNumberFormat="1" applyFont="1" applyAlignment="1">
      <alignment horizontal="right" vertical="center"/>
    </xf>
    <xf numFmtId="4" fontId="78" fillId="0" borderId="0" xfId="2378" applyNumberFormat="1" applyFont="1" applyAlignment="1">
      <alignment vertical="center" wrapText="1"/>
    </xf>
    <xf numFmtId="0" fontId="28" fillId="0" borderId="0" xfId="1507"/>
    <xf numFmtId="0" fontId="154" fillId="0" borderId="0" xfId="2378" applyFont="1" applyAlignment="1">
      <alignment horizontal="center" vertical="center" wrapText="1"/>
    </xf>
    <xf numFmtId="0" fontId="155" fillId="0" borderId="0" xfId="2378" applyFont="1" applyAlignment="1">
      <alignment horizontal="center" vertical="center" wrapText="1"/>
    </xf>
    <xf numFmtId="4" fontId="155" fillId="0" borderId="0" xfId="2378" applyNumberFormat="1" applyFont="1" applyAlignment="1">
      <alignment horizontal="right" vertical="center" wrapText="1"/>
    </xf>
    <xf numFmtId="4" fontId="78" fillId="0" borderId="0" xfId="2378" applyNumberFormat="1" applyFont="1" applyAlignment="1">
      <alignment horizontal="right" vertical="center" wrapText="1"/>
    </xf>
    <xf numFmtId="0" fontId="7" fillId="0" borderId="3" xfId="1507" applyFont="1" applyBorder="1"/>
    <xf numFmtId="4" fontId="78" fillId="0" borderId="3" xfId="2378" applyNumberFormat="1" applyFont="1" applyBorder="1" applyAlignment="1">
      <alignment horizontal="center" vertical="center" wrapText="1"/>
    </xf>
    <xf numFmtId="0" fontId="76" fillId="0" borderId="3" xfId="1507" applyFont="1" applyBorder="1"/>
    <xf numFmtId="49" fontId="78" fillId="0" borderId="3" xfId="2378" applyNumberFormat="1" applyFont="1" applyBorder="1" applyAlignment="1">
      <alignment horizontal="center" vertical="center"/>
    </xf>
    <xf numFmtId="0" fontId="156" fillId="0" borderId="0" xfId="1507" applyFont="1"/>
    <xf numFmtId="0" fontId="157" fillId="0" borderId="3" xfId="1507" applyFont="1" applyBorder="1"/>
    <xf numFmtId="0" fontId="11" fillId="0" borderId="3" xfId="1507" applyFont="1" applyBorder="1" applyAlignment="1">
      <alignment horizontal="center" vertical="center" wrapText="1"/>
    </xf>
    <xf numFmtId="4" fontId="11" fillId="0" borderId="3" xfId="1507" applyNumberFormat="1" applyFont="1" applyBorder="1" applyAlignment="1">
      <alignment horizontal="center" vertical="center"/>
    </xf>
    <xf numFmtId="4" fontId="11" fillId="0" borderId="3" xfId="1507" applyNumberFormat="1" applyFont="1" applyBorder="1" applyAlignment="1">
      <alignment horizontal="right" vertical="center"/>
    </xf>
    <xf numFmtId="0" fontId="158" fillId="0" borderId="0" xfId="1507" applyFont="1"/>
    <xf numFmtId="0" fontId="7" fillId="0" borderId="3" xfId="1507" applyFont="1" applyBorder="1" applyAlignment="1">
      <alignment horizontal="center" vertical="center"/>
    </xf>
    <xf numFmtId="0" fontId="7" fillId="0" borderId="3" xfId="1507" applyFont="1" applyBorder="1" applyAlignment="1">
      <alignment horizontal="center" vertical="center" wrapText="1"/>
    </xf>
    <xf numFmtId="4" fontId="7" fillId="0" borderId="3" xfId="1507" applyNumberFormat="1" applyFont="1" applyBorder="1" applyAlignment="1">
      <alignment horizontal="right" vertical="center"/>
    </xf>
    <xf numFmtId="0" fontId="18" fillId="0" borderId="0" xfId="1" applyFont="1"/>
    <xf numFmtId="4" fontId="7" fillId="0" borderId="3" xfId="1507" applyNumberFormat="1" applyFont="1" applyBorder="1" applyAlignment="1">
      <alignment horizontal="center" vertical="center"/>
    </xf>
    <xf numFmtId="0" fontId="157" fillId="0" borderId="0" xfId="1507" applyFont="1"/>
    <xf numFmtId="0" fontId="18" fillId="0" borderId="0" xfId="1" applyFont="1" applyAlignment="1">
      <alignment horizontal="center" wrapText="1"/>
    </xf>
    <xf numFmtId="0" fontId="160" fillId="0" borderId="0" xfId="1507" applyFont="1" applyAlignment="1">
      <alignment horizontal="center" vertical="center" wrapText="1"/>
    </xf>
    <xf numFmtId="0" fontId="159" fillId="0" borderId="0" xfId="1507" applyFont="1" applyAlignment="1">
      <alignment horizontal="center" vertical="center" wrapText="1"/>
    </xf>
    <xf numFmtId="4" fontId="159" fillId="0" borderId="0" xfId="1507" applyNumberFormat="1" applyFont="1" applyAlignment="1">
      <alignment horizontal="right" vertical="center"/>
    </xf>
    <xf numFmtId="0" fontId="159" fillId="0" borderId="0" xfId="1507" applyFont="1" applyAlignment="1">
      <alignment horizontal="center" vertical="center" wrapText="1"/>
    </xf>
    <xf numFmtId="0" fontId="160" fillId="0" borderId="0" xfId="1507" applyFont="1" applyAlignment="1">
      <alignment horizontal="center" vertical="center" wrapText="1"/>
    </xf>
    <xf numFmtId="4" fontId="159" fillId="0" borderId="0" xfId="1507" applyNumberFormat="1" applyFont="1" applyAlignment="1">
      <alignment horizontal="right" vertical="center"/>
    </xf>
    <xf numFmtId="0" fontId="28" fillId="0" borderId="0" xfId="1507"/>
    <xf numFmtId="0" fontId="156" fillId="0" borderId="0" xfId="1507" applyFont="1"/>
    <xf numFmtId="0" fontId="31" fillId="0" borderId="0" xfId="1" applyFont="1" applyFill="1" applyAlignment="1">
      <alignment horizontal="right"/>
    </xf>
    <xf numFmtId="4" fontId="161" fillId="0" borderId="0" xfId="0" applyNumberFormat="1" applyFont="1" applyFill="1" applyAlignment="1">
      <alignment vertical="center" wrapText="1"/>
    </xf>
    <xf numFmtId="4" fontId="8" fillId="0" borderId="3" xfId="0" applyNumberFormat="1" applyFont="1" applyBorder="1" applyAlignment="1">
      <alignment horizontal="left" vertical="center" wrapText="1"/>
    </xf>
    <xf numFmtId="4" fontId="10" fillId="0" borderId="3" xfId="0" applyNumberFormat="1" applyFont="1" applyBorder="1" applyAlignment="1">
      <alignment vertical="center" wrapText="1"/>
    </xf>
    <xf numFmtId="164" fontId="10" fillId="0" borderId="3" xfId="0" applyNumberFormat="1" applyFont="1" applyBorder="1" applyAlignment="1">
      <alignment vertical="center"/>
    </xf>
    <xf numFmtId="49" fontId="10" fillId="0" borderId="3" xfId="1" quotePrefix="1" applyNumberFormat="1" applyFont="1" applyBorder="1" applyAlignment="1">
      <alignment horizontal="center" vertical="center"/>
    </xf>
    <xf numFmtId="49" fontId="10" fillId="0" borderId="3" xfId="1" applyNumberFormat="1" applyFont="1" applyBorder="1" applyAlignment="1">
      <alignment horizontal="center" vertical="center"/>
    </xf>
    <xf numFmtId="0" fontId="141" fillId="0" borderId="0" xfId="1" applyFont="1"/>
    <xf numFmtId="49" fontId="8" fillId="0" borderId="3" xfId="0" applyNumberFormat="1" applyFont="1" applyBorder="1" applyAlignment="1">
      <alignment horizontal="left" vertical="center" wrapText="1"/>
    </xf>
    <xf numFmtId="4" fontId="7" fillId="0" borderId="3" xfId="1507" applyNumberFormat="1" applyFont="1" applyFill="1" applyBorder="1" applyAlignment="1">
      <alignment horizontal="right" vertical="center"/>
    </xf>
    <xf numFmtId="4" fontId="13" fillId="0" borderId="3" xfId="0" quotePrefix="1" applyNumberFormat="1" applyFont="1" applyBorder="1" applyAlignment="1">
      <alignment vertical="center" wrapText="1"/>
    </xf>
    <xf numFmtId="0" fontId="0" fillId="0" borderId="0" xfId="0"/>
    <xf numFmtId="0" fontId="93" fillId="0" borderId="3" xfId="0" applyFont="1" applyBorder="1" applyAlignment="1">
      <alignment horizontal="right" vertical="center"/>
    </xf>
    <xf numFmtId="0" fontId="104" fillId="0" borderId="3" xfId="0" applyFont="1" applyBorder="1" applyAlignment="1">
      <alignment vertical="center" wrapText="1"/>
    </xf>
    <xf numFmtId="4" fontId="90" fillId="0" borderId="3" xfId="0" applyNumberFormat="1" applyFont="1" applyBorder="1" applyAlignment="1">
      <alignment horizontal="right" vertical="center"/>
    </xf>
    <xf numFmtId="0" fontId="89" fillId="0" borderId="0" xfId="0" applyFont="1"/>
    <xf numFmtId="0" fontId="88" fillId="0" borderId="0" xfId="0" applyFont="1"/>
    <xf numFmtId="0" fontId="95" fillId="0" borderId="3" xfId="0" applyFont="1" applyBorder="1" applyAlignment="1">
      <alignment vertical="center" wrapText="1"/>
    </xf>
    <xf numFmtId="4" fontId="88" fillId="0" borderId="3" xfId="0" applyNumberFormat="1" applyFont="1" applyBorder="1" applyAlignment="1">
      <alignment horizontal="right" vertical="center"/>
    </xf>
    <xf numFmtId="164" fontId="94" fillId="0" borderId="3" xfId="0" applyNumberFormat="1" applyFont="1" applyBorder="1" applyAlignment="1">
      <alignment vertical="center"/>
    </xf>
    <xf numFmtId="4" fontId="9" fillId="0" borderId="3" xfId="0" quotePrefix="1" applyNumberFormat="1" applyFont="1" applyBorder="1" applyAlignment="1">
      <alignment horizontal="right" vertical="center" wrapText="1"/>
    </xf>
    <xf numFmtId="0" fontId="7" fillId="39" borderId="0" xfId="0" applyFont="1" applyFill="1"/>
    <xf numFmtId="0" fontId="9" fillId="0" borderId="3" xfId="0" quotePrefix="1" applyFont="1" applyBorder="1" applyAlignment="1">
      <alignment horizontal="center" vertical="center" wrapText="1"/>
    </xf>
    <xf numFmtId="0" fontId="9" fillId="0" borderId="3" xfId="0" applyFont="1" applyBorder="1" applyAlignment="1">
      <alignment horizontal="center" vertical="center" wrapText="1"/>
    </xf>
    <xf numFmtId="4" fontId="9" fillId="0" borderId="3" xfId="0" applyNumberFormat="1" applyFont="1" applyBorder="1" applyAlignment="1">
      <alignment horizontal="center" vertical="center" wrapText="1"/>
    </xf>
    <xf numFmtId="4" fontId="9" fillId="0" borderId="3" xfId="0" applyNumberFormat="1" applyFont="1" applyBorder="1" applyAlignment="1">
      <alignment vertical="center" wrapText="1"/>
    </xf>
    <xf numFmtId="164" fontId="9" fillId="0" borderId="3" xfId="0" applyNumberFormat="1" applyFont="1" applyBorder="1" applyAlignment="1">
      <alignment horizontal="right" vertical="center"/>
    </xf>
    <xf numFmtId="0" fontId="94" fillId="0" borderId="3" xfId="0" applyFont="1" applyBorder="1" applyAlignment="1">
      <alignment horizontal="center" vertical="center"/>
    </xf>
    <xf numFmtId="0" fontId="16" fillId="0" borderId="0" xfId="1" applyFont="1"/>
    <xf numFmtId="49" fontId="87" fillId="40" borderId="3" xfId="0" applyNumberFormat="1" applyFont="1" applyFill="1" applyBorder="1" applyAlignment="1">
      <alignment horizontal="center" vertical="center" wrapText="1"/>
    </xf>
    <xf numFmtId="49" fontId="7" fillId="0" borderId="3" xfId="1507" applyNumberFormat="1" applyFont="1" applyBorder="1" applyAlignment="1">
      <alignment horizontal="center" vertical="center"/>
    </xf>
    <xf numFmtId="0" fontId="28" fillId="0" borderId="0" xfId="1507"/>
    <xf numFmtId="49" fontId="78" fillId="0" borderId="0" xfId="2378" applyNumberFormat="1" applyFont="1" applyAlignment="1">
      <alignment horizontal="center" vertical="center"/>
    </xf>
    <xf numFmtId="49" fontId="7" fillId="0" borderId="0" xfId="1507" applyNumberFormat="1" applyFont="1"/>
    <xf numFmtId="0" fontId="28" fillId="0" borderId="0" xfId="1507"/>
    <xf numFmtId="0" fontId="0" fillId="0" borderId="0" xfId="0"/>
    <xf numFmtId="0" fontId="28" fillId="0" borderId="0" xfId="1507"/>
    <xf numFmtId="49" fontId="11" fillId="0" borderId="3" xfId="1507" applyNumberFormat="1" applyFont="1" applyBorder="1" applyAlignment="1">
      <alignment horizontal="center" vertical="center"/>
    </xf>
    <xf numFmtId="49" fontId="159" fillId="0" borderId="0" xfId="1507" applyNumberFormat="1" applyFont="1" applyAlignment="1">
      <alignment horizontal="center" vertical="center"/>
    </xf>
    <xf numFmtId="0" fontId="7" fillId="0" borderId="3" xfId="0" quotePrefix="1" applyFont="1" applyBorder="1" applyAlignment="1">
      <alignment vertical="center" wrapText="1"/>
    </xf>
    <xf numFmtId="0" fontId="76" fillId="0" borderId="0" xfId="1" applyFont="1" applyFill="1"/>
    <xf numFmtId="0" fontId="165" fillId="0" borderId="0" xfId="1" applyFont="1" applyFill="1"/>
    <xf numFmtId="0" fontId="76" fillId="0" borderId="3" xfId="1" applyFont="1" applyFill="1" applyBorder="1" applyAlignment="1">
      <alignment horizontal="center" vertical="center" wrapText="1"/>
    </xf>
    <xf numFmtId="49" fontId="164" fillId="0" borderId="3" xfId="0" quotePrefix="1" applyNumberFormat="1" applyFont="1" applyFill="1" applyBorder="1" applyAlignment="1">
      <alignment horizontal="right" vertical="center" wrapText="1"/>
    </xf>
    <xf numFmtId="4" fontId="164" fillId="0" borderId="3" xfId="0" applyNumberFormat="1" applyFont="1" applyFill="1" applyBorder="1" applyAlignment="1">
      <alignment horizontal="right" vertical="center" wrapText="1"/>
    </xf>
    <xf numFmtId="0" fontId="4" fillId="0" borderId="0" xfId="1" applyFont="1" applyFill="1" applyAlignment="1">
      <alignment horizontal="center" vertical="center" wrapText="1"/>
    </xf>
    <xf numFmtId="0" fontId="14" fillId="0" borderId="0" xfId="1" applyFont="1" applyFill="1"/>
    <xf numFmtId="0" fontId="8" fillId="0" borderId="0" xfId="1" applyFont="1"/>
    <xf numFmtId="0" fontId="133" fillId="0" borderId="0" xfId="1" applyFont="1"/>
    <xf numFmtId="0" fontId="78" fillId="0" borderId="3" xfId="2378" applyFont="1" applyBorder="1" applyAlignment="1">
      <alignment horizontal="center" vertical="center" wrapText="1"/>
    </xf>
    <xf numFmtId="0" fontId="79" fillId="0" borderId="3" xfId="2378" applyFont="1" applyBorder="1" applyAlignment="1">
      <alignment horizontal="center" vertical="center" wrapText="1"/>
    </xf>
    <xf numFmtId="49" fontId="78" fillId="0" borderId="3" xfId="2378" applyNumberFormat="1" applyFont="1" applyBorder="1" applyAlignment="1">
      <alignment horizontal="center" vertical="center" wrapText="1"/>
    </xf>
    <xf numFmtId="0" fontId="8" fillId="0" borderId="0" xfId="2378" applyFont="1" applyAlignment="1">
      <alignment horizontal="center" vertical="center" wrapText="1"/>
    </xf>
    <xf numFmtId="0" fontId="28" fillId="0" borderId="3" xfId="1507" applyFont="1" applyBorder="1"/>
    <xf numFmtId="4" fontId="8" fillId="0" borderId="8" xfId="0" applyNumberFormat="1" applyFont="1" applyFill="1" applyBorder="1" applyAlignment="1">
      <alignment vertical="center" wrapText="1"/>
    </xf>
    <xf numFmtId="0" fontId="10" fillId="0" borderId="0" xfId="0" applyFont="1" applyFill="1" applyAlignment="1">
      <alignment vertical="center"/>
    </xf>
    <xf numFmtId="0" fontId="7" fillId="0" borderId="0" xfId="0" applyFont="1"/>
    <xf numFmtId="0" fontId="168" fillId="0" borderId="0" xfId="1" applyFont="1" applyFill="1" applyAlignment="1">
      <alignment vertical="center"/>
    </xf>
    <xf numFmtId="2" fontId="8" fillId="0" borderId="0" xfId="0" applyNumberFormat="1" applyFont="1"/>
    <xf numFmtId="177" fontId="8" fillId="0" borderId="3" xfId="0" applyNumberFormat="1" applyFont="1" applyBorder="1" applyAlignment="1">
      <alignment vertical="center"/>
    </xf>
    <xf numFmtId="0" fontId="10" fillId="0" borderId="3" xfId="0" applyFont="1" applyFill="1" applyBorder="1" applyAlignment="1">
      <alignment horizontal="center" vertical="center"/>
    </xf>
    <xf numFmtId="0" fontId="10" fillId="0" borderId="3" xfId="0" applyFont="1" applyBorder="1" applyAlignment="1">
      <alignment horizontal="center" vertical="center"/>
    </xf>
    <xf numFmtId="0" fontId="0" fillId="0" borderId="0" xfId="0"/>
    <xf numFmtId="0" fontId="7" fillId="0" borderId="3" xfId="1507" applyFont="1" applyFill="1" applyBorder="1" applyAlignment="1">
      <alignment horizontal="center" vertical="center" wrapText="1"/>
    </xf>
    <xf numFmtId="0" fontId="28" fillId="0" borderId="0" xfId="1507"/>
    <xf numFmtId="4" fontId="9" fillId="0" borderId="3" xfId="1507" applyNumberFormat="1" applyFont="1" applyBorder="1" applyAlignment="1">
      <alignment horizontal="right" vertical="center"/>
    </xf>
    <xf numFmtId="4" fontId="9" fillId="0" borderId="3" xfId="1507" applyNumberFormat="1" applyFont="1" applyBorder="1" applyAlignment="1">
      <alignment horizontal="center" vertical="center"/>
    </xf>
    <xf numFmtId="0" fontId="9" fillId="0" borderId="3" xfId="1507" applyFont="1" applyBorder="1" applyAlignment="1">
      <alignment horizontal="center" vertical="center" wrapText="1"/>
    </xf>
    <xf numFmtId="4" fontId="8" fillId="0" borderId="3" xfId="1507" applyNumberFormat="1" applyFont="1" applyBorder="1" applyAlignment="1">
      <alignment horizontal="right" vertical="center"/>
    </xf>
    <xf numFmtId="4" fontId="8" fillId="0" borderId="3" xfId="1507" applyNumberFormat="1" applyFont="1" applyBorder="1" applyAlignment="1">
      <alignment horizontal="center" vertical="center"/>
    </xf>
    <xf numFmtId="0" fontId="8" fillId="0" borderId="3" xfId="1507" applyFont="1" applyBorder="1" applyAlignment="1">
      <alignment horizontal="center" vertical="center" wrapText="1"/>
    </xf>
    <xf numFmtId="0" fontId="0" fillId="0" borderId="0" xfId="0"/>
    <xf numFmtId="0" fontId="31" fillId="0" borderId="26" xfId="1" applyFont="1" applyFill="1" applyBorder="1" applyAlignment="1"/>
    <xf numFmtId="0" fontId="31" fillId="0" borderId="0" xfId="1" applyFont="1" applyFill="1" applyAlignment="1"/>
    <xf numFmtId="0" fontId="31" fillId="0" borderId="0" xfId="1" applyFont="1" applyFill="1" applyBorder="1" applyAlignment="1"/>
    <xf numFmtId="4" fontId="162" fillId="38" borderId="0" xfId="0" applyNumberFormat="1" applyFont="1" applyFill="1" applyBorder="1" applyAlignment="1">
      <alignment vertical="center" wrapText="1"/>
    </xf>
    <xf numFmtId="3" fontId="30" fillId="0" borderId="0" xfId="1" applyNumberFormat="1" applyFont="1" applyFill="1" applyBorder="1" applyAlignment="1">
      <alignment vertical="center"/>
    </xf>
    <xf numFmtId="0" fontId="10" fillId="0" borderId="0" xfId="0" applyFont="1" applyFill="1" applyBorder="1"/>
    <xf numFmtId="0" fontId="124" fillId="0" borderId="0" xfId="1" applyFont="1" applyFill="1" applyBorder="1"/>
    <xf numFmtId="4" fontId="170" fillId="38" borderId="3" xfId="0" applyNumberFormat="1" applyFont="1" applyFill="1" applyBorder="1" applyAlignment="1">
      <alignment vertical="center"/>
    </xf>
    <xf numFmtId="4" fontId="164" fillId="0" borderId="3" xfId="0" applyNumberFormat="1" applyFont="1" applyFill="1" applyBorder="1" applyAlignment="1">
      <alignment horizontal="right" vertical="center"/>
    </xf>
    <xf numFmtId="4" fontId="171" fillId="0" borderId="3" xfId="0" applyNumberFormat="1" applyFont="1" applyFill="1" applyBorder="1" applyAlignment="1">
      <alignment vertical="center"/>
    </xf>
    <xf numFmtId="0" fontId="166" fillId="0" borderId="3" xfId="0" applyFont="1" applyFill="1" applyBorder="1" applyAlignment="1">
      <alignment horizontal="center" vertical="center"/>
    </xf>
    <xf numFmtId="0" fontId="9" fillId="0" borderId="3" xfId="1507" applyFont="1" applyFill="1" applyBorder="1" applyAlignment="1">
      <alignment horizontal="center" vertical="center" wrapText="1"/>
    </xf>
    <xf numFmtId="0" fontId="8" fillId="0" borderId="3" xfId="1507" applyFont="1" applyFill="1" applyBorder="1" applyAlignment="1">
      <alignment horizontal="center" vertical="center" wrapText="1"/>
    </xf>
    <xf numFmtId="49" fontId="9" fillId="0" borderId="3" xfId="1507" applyNumberFormat="1" applyFont="1" applyBorder="1" applyAlignment="1">
      <alignment horizontal="center" vertical="center"/>
    </xf>
    <xf numFmtId="49" fontId="8" fillId="0" borderId="3" xfId="1507" applyNumberFormat="1" applyFont="1" applyBorder="1" applyAlignment="1">
      <alignment horizontal="center" vertical="center"/>
    </xf>
    <xf numFmtId="0" fontId="28" fillId="0" borderId="0" xfId="1507"/>
    <xf numFmtId="0" fontId="8" fillId="0" borderId="3" xfId="1507" quotePrefix="1" applyFont="1" applyBorder="1" applyAlignment="1">
      <alignment horizontal="center" vertical="center" wrapText="1"/>
    </xf>
    <xf numFmtId="0" fontId="117" fillId="0" borderId="0" xfId="0" applyFont="1" applyFill="1" applyAlignment="1">
      <alignment horizontal="right" vertical="center"/>
    </xf>
    <xf numFmtId="0" fontId="0" fillId="0" borderId="0" xfId="0"/>
    <xf numFmtId="4" fontId="152" fillId="0" borderId="3" xfId="1507" applyNumberFormat="1" applyFont="1" applyBorder="1" applyAlignment="1">
      <alignment horizontal="right" vertical="center"/>
    </xf>
    <xf numFmtId="3" fontId="117" fillId="0" borderId="0" xfId="0" applyNumberFormat="1" applyFont="1" applyFill="1" applyAlignment="1">
      <alignment vertical="center"/>
    </xf>
    <xf numFmtId="4" fontId="8" fillId="0" borderId="0" xfId="0" applyNumberFormat="1" applyFont="1" applyFill="1" applyAlignment="1">
      <alignment horizontal="right" vertical="center"/>
    </xf>
    <xf numFmtId="4" fontId="152" fillId="0" borderId="3" xfId="0" applyNumberFormat="1" applyFont="1" applyFill="1" applyBorder="1" applyAlignment="1">
      <alignment vertical="center" wrapText="1"/>
    </xf>
    <xf numFmtId="164" fontId="152" fillId="0" borderId="3" xfId="0" applyNumberFormat="1" applyFont="1" applyFill="1" applyBorder="1" applyAlignment="1">
      <alignment vertical="center"/>
    </xf>
    <xf numFmtId="0" fontId="11" fillId="0" borderId="3" xfId="0" applyFont="1" applyFill="1" applyBorder="1" applyAlignment="1">
      <alignment vertical="center"/>
    </xf>
    <xf numFmtId="4" fontId="163" fillId="0" borderId="3" xfId="0" applyNumberFormat="1" applyFont="1" applyFill="1" applyBorder="1" applyAlignment="1">
      <alignment vertical="center" wrapText="1"/>
    </xf>
    <xf numFmtId="0" fontId="0" fillId="0" borderId="0" xfId="0"/>
    <xf numFmtId="0" fontId="7" fillId="0" borderId="3" xfId="0" applyFont="1" applyFill="1" applyBorder="1" applyAlignment="1">
      <alignment horizontal="center" vertical="center" wrapText="1"/>
    </xf>
    <xf numFmtId="0" fontId="76" fillId="0" borderId="2" xfId="0" applyFont="1" applyFill="1" applyBorder="1" applyAlignment="1">
      <alignment horizontal="center" vertical="top"/>
    </xf>
    <xf numFmtId="4" fontId="12" fillId="0" borderId="3" xfId="0" quotePrefix="1" applyNumberFormat="1" applyFont="1" applyBorder="1" applyAlignment="1">
      <alignment vertical="center" wrapText="1"/>
    </xf>
    <xf numFmtId="49" fontId="16" fillId="0" borderId="3" xfId="1" applyNumberFormat="1" applyFont="1" applyBorder="1" applyAlignment="1">
      <alignment horizontal="center" vertical="center"/>
    </xf>
    <xf numFmtId="49" fontId="4" fillId="39" borderId="3" xfId="0" applyNumberFormat="1" applyFont="1" applyFill="1" applyBorder="1" applyAlignment="1">
      <alignment horizontal="center" vertical="center" wrapText="1"/>
    </xf>
    <xf numFmtId="0" fontId="7" fillId="0" borderId="0" xfId="0" applyFont="1" applyFill="1" applyBorder="1"/>
    <xf numFmtId="0" fontId="7" fillId="39" borderId="0" xfId="0" applyFont="1" applyFill="1" applyBorder="1"/>
    <xf numFmtId="0" fontId="7" fillId="0" borderId="0" xfId="0" applyFont="1" applyBorder="1" applyAlignment="1">
      <alignment vertical="center"/>
    </xf>
    <xf numFmtId="0" fontId="7" fillId="0" borderId="0" xfId="0" applyFont="1" applyFill="1" applyBorder="1" applyAlignment="1">
      <alignment vertical="center"/>
    </xf>
    <xf numFmtId="4" fontId="164" fillId="0" borderId="0" xfId="0" applyNumberFormat="1" applyFont="1" applyFill="1" applyBorder="1" applyAlignment="1">
      <alignment vertical="center" wrapText="1"/>
    </xf>
    <xf numFmtId="2" fontId="8" fillId="0" borderId="0" xfId="0" applyNumberFormat="1" applyFont="1" applyBorder="1"/>
    <xf numFmtId="0" fontId="7" fillId="0" borderId="0" xfId="0" applyFont="1" applyBorder="1"/>
    <xf numFmtId="0" fontId="0" fillId="0" borderId="0" xfId="0" applyBorder="1"/>
    <xf numFmtId="4" fontId="117" fillId="0" borderId="0" xfId="0" applyNumberFormat="1" applyFont="1" applyFill="1" applyBorder="1" applyAlignment="1">
      <alignment vertical="center" wrapText="1"/>
    </xf>
    <xf numFmtId="0" fontId="11" fillId="0" borderId="0" xfId="0" applyFont="1" applyFill="1" applyBorder="1" applyAlignment="1">
      <alignment vertical="center"/>
    </xf>
    <xf numFmtId="0" fontId="148" fillId="0" borderId="0" xfId="0" applyFont="1" applyFill="1" applyBorder="1" applyAlignment="1">
      <alignment vertical="center"/>
    </xf>
    <xf numFmtId="4" fontId="7" fillId="0" borderId="0" xfId="0" applyNumberFormat="1" applyFont="1" applyFill="1" applyBorder="1" applyAlignment="1">
      <alignment vertical="center"/>
    </xf>
    <xf numFmtId="0" fontId="169" fillId="0" borderId="0" xfId="0" applyFont="1" applyFill="1" applyBorder="1" applyAlignment="1">
      <alignment vertical="center"/>
    </xf>
    <xf numFmtId="2" fontId="8" fillId="0" borderId="0" xfId="0" applyNumberFormat="1" applyFont="1" applyFill="1" applyBorder="1"/>
    <xf numFmtId="0" fontId="7" fillId="0" borderId="0" xfId="1" applyFont="1"/>
    <xf numFmtId="0" fontId="8" fillId="0" borderId="0" xfId="1" applyFont="1" applyAlignment="1">
      <alignment horizontal="right" wrapText="1"/>
    </xf>
    <xf numFmtId="0" fontId="8" fillId="0" borderId="0" xfId="1" applyFont="1" applyAlignment="1">
      <alignment horizontal="right"/>
    </xf>
    <xf numFmtId="0" fontId="10" fillId="0" borderId="0" xfId="1" applyFont="1" applyAlignment="1">
      <alignment horizontal="left" vertical="center" wrapText="1"/>
    </xf>
    <xf numFmtId="0" fontId="10" fillId="0" borderId="0" xfId="1" applyFont="1" applyAlignment="1">
      <alignment horizontal="left" wrapText="1"/>
    </xf>
    <xf numFmtId="0" fontId="4" fillId="0" borderId="0" xfId="1" applyFont="1" applyAlignment="1">
      <alignment horizontal="center" vertical="center" wrapText="1"/>
    </xf>
    <xf numFmtId="0" fontId="10" fillId="0" borderId="0" xfId="1" applyFont="1"/>
    <xf numFmtId="0" fontId="8" fillId="0" borderId="2" xfId="1" applyFont="1" applyBorder="1" applyAlignment="1">
      <alignment horizontal="right"/>
    </xf>
    <xf numFmtId="0" fontId="13" fillId="0" borderId="6" xfId="1" applyFont="1" applyBorder="1" applyAlignment="1">
      <alignment horizontal="center" vertical="center" wrapText="1"/>
    </xf>
    <xf numFmtId="0" fontId="175" fillId="0" borderId="5" xfId="1" applyFont="1" applyBorder="1" applyAlignment="1">
      <alignment horizontal="center" vertical="center" wrapText="1"/>
    </xf>
    <xf numFmtId="0" fontId="4" fillId="0" borderId="3" xfId="0" quotePrefix="1" applyFont="1" applyBorder="1" applyAlignment="1">
      <alignment horizontal="center" vertical="center" wrapText="1"/>
    </xf>
    <xf numFmtId="0" fontId="4" fillId="0" borderId="3" xfId="0" applyFont="1" applyBorder="1" applyAlignment="1">
      <alignment horizontal="center" vertical="center" wrapText="1"/>
    </xf>
    <xf numFmtId="4" fontId="4" fillId="0" borderId="3" xfId="0" applyNumberFormat="1" applyFont="1" applyBorder="1" applyAlignment="1">
      <alignment horizontal="center" vertical="center" wrapText="1"/>
    </xf>
    <xf numFmtId="0" fontId="176" fillId="0" borderId="3" xfId="1" applyFont="1" applyBorder="1" applyAlignment="1">
      <alignment horizontal="left" vertical="center" wrapText="1"/>
    </xf>
    <xf numFmtId="4" fontId="4" fillId="0" borderId="3" xfId="1" applyNumberFormat="1" applyFont="1" applyBorder="1" applyAlignment="1">
      <alignment horizontal="right" vertical="center"/>
    </xf>
    <xf numFmtId="49" fontId="10" fillId="0" borderId="3" xfId="1" applyNumberFormat="1" applyFont="1" applyBorder="1" applyAlignment="1">
      <alignment horizontal="center" vertical="center" wrapText="1"/>
    </xf>
    <xf numFmtId="0" fontId="10" fillId="0" borderId="3" xfId="1" applyFont="1" applyBorder="1" applyAlignment="1">
      <alignment horizontal="left" vertical="center" wrapText="1"/>
    </xf>
    <xf numFmtId="4" fontId="10" fillId="0" borderId="3" xfId="1" applyNumberFormat="1" applyFont="1" applyBorder="1" applyAlignment="1">
      <alignment horizontal="right" vertical="center"/>
    </xf>
    <xf numFmtId="4" fontId="169" fillId="0" borderId="3" xfId="1" applyNumberFormat="1" applyFont="1" applyBorder="1" applyAlignment="1">
      <alignment horizontal="right" vertical="center"/>
    </xf>
    <xf numFmtId="164" fontId="9" fillId="0" borderId="3" xfId="0" applyNumberFormat="1" applyFont="1" applyBorder="1" applyAlignment="1">
      <alignment vertical="center"/>
    </xf>
    <xf numFmtId="4" fontId="4" fillId="0" borderId="8" xfId="1" applyNumberFormat="1" applyFont="1" applyBorder="1" applyAlignment="1">
      <alignment horizontal="right" vertical="center"/>
    </xf>
    <xf numFmtId="3" fontId="10" fillId="0" borderId="0" xfId="1" applyNumberFormat="1" applyFont="1"/>
    <xf numFmtId="3" fontId="177" fillId="0" borderId="0" xfId="1" applyNumberFormat="1" applyFont="1" applyAlignment="1">
      <alignment horizontal="right"/>
    </xf>
    <xf numFmtId="3" fontId="177" fillId="0" borderId="0" xfId="1" applyNumberFormat="1" applyFont="1" applyAlignment="1">
      <alignment vertical="center"/>
    </xf>
    <xf numFmtId="0" fontId="178" fillId="0" borderId="0" xfId="1" applyFont="1"/>
    <xf numFmtId="0" fontId="155" fillId="0" borderId="0" xfId="1" applyFont="1"/>
    <xf numFmtId="0" fontId="78" fillId="0" borderId="0" xfId="1" applyFont="1"/>
    <xf numFmtId="4" fontId="9" fillId="39" borderId="3" xfId="0" quotePrefix="1" applyNumberFormat="1" applyFont="1" applyFill="1" applyBorder="1" applyAlignment="1">
      <alignment horizontal="right" vertical="center" wrapText="1"/>
    </xf>
    <xf numFmtId="4" fontId="9" fillId="39" borderId="3" xfId="0" applyNumberFormat="1" applyFont="1" applyFill="1" applyBorder="1" applyAlignment="1">
      <alignment horizontal="right" vertical="center" wrapText="1"/>
    </xf>
    <xf numFmtId="4" fontId="9" fillId="39" borderId="0" xfId="0" applyNumberFormat="1" applyFont="1" applyFill="1" applyAlignment="1">
      <alignment horizontal="right" vertical="center" wrapText="1"/>
    </xf>
    <xf numFmtId="4" fontId="7" fillId="39" borderId="0" xfId="0" applyNumberFormat="1" applyFont="1" applyFill="1"/>
    <xf numFmtId="2" fontId="8" fillId="39" borderId="0" xfId="0" applyNumberFormat="1" applyFont="1" applyFill="1"/>
    <xf numFmtId="164" fontId="8" fillId="0" borderId="3" xfId="0" applyNumberFormat="1" applyFont="1" applyBorder="1" applyAlignment="1">
      <alignment horizontal="right" vertical="center"/>
    </xf>
    <xf numFmtId="0" fontId="8" fillId="0" borderId="25" xfId="0" applyFont="1" applyFill="1" applyBorder="1" applyAlignment="1">
      <alignment wrapText="1"/>
    </xf>
    <xf numFmtId="0" fontId="8" fillId="0" borderId="8" xfId="0" applyFont="1" applyFill="1" applyBorder="1"/>
    <xf numFmtId="178" fontId="77" fillId="0" borderId="3" xfId="1" applyNumberFormat="1" applyFont="1" applyBorder="1" applyAlignment="1">
      <alignment horizontal="center" vertical="center" wrapText="1"/>
    </xf>
    <xf numFmtId="4" fontId="9" fillId="0" borderId="3" xfId="0" applyNumberFormat="1" applyFont="1" applyBorder="1" applyAlignment="1">
      <alignment horizontal="left" vertical="center" wrapText="1"/>
    </xf>
    <xf numFmtId="4" fontId="146" fillId="0" borderId="3" xfId="1" applyNumberFormat="1" applyFont="1" applyBorder="1" applyAlignment="1">
      <alignment horizontal="right" vertical="center" wrapText="1"/>
    </xf>
    <xf numFmtId="0" fontId="130" fillId="0" borderId="0" xfId="1" applyFont="1" applyAlignment="1">
      <alignment vertical="center" wrapText="1"/>
    </xf>
    <xf numFmtId="0" fontId="102" fillId="0" borderId="0" xfId="1" applyFont="1"/>
    <xf numFmtId="164" fontId="147" fillId="0" borderId="3" xfId="0" applyNumberFormat="1" applyFont="1" applyBorder="1" applyAlignment="1">
      <alignment vertical="center"/>
    </xf>
    <xf numFmtId="0" fontId="73" fillId="0" borderId="0" xfId="1" applyFont="1" applyAlignment="1">
      <alignment vertical="center" wrapText="1"/>
    </xf>
    <xf numFmtId="0" fontId="14" fillId="0" borderId="0" xfId="1"/>
    <xf numFmtId="0" fontId="8" fillId="0" borderId="0" xfId="0" applyFont="1" applyAlignment="1">
      <alignment vertical="center" wrapText="1"/>
    </xf>
    <xf numFmtId="4" fontId="169" fillId="0" borderId="3" xfId="0" applyNumberFormat="1" applyFont="1" applyFill="1" applyBorder="1" applyAlignment="1">
      <alignment vertical="center" wrapText="1"/>
    </xf>
    <xf numFmtId="164" fontId="180" fillId="0" borderId="3" xfId="0" applyNumberFormat="1" applyFont="1" applyFill="1" applyBorder="1" applyAlignment="1">
      <alignment vertical="center"/>
    </xf>
    <xf numFmtId="4" fontId="10" fillId="0" borderId="3" xfId="0" applyNumberFormat="1" applyFont="1" applyBorder="1" applyAlignment="1">
      <alignment horizontal="right" vertical="center" wrapText="1"/>
    </xf>
    <xf numFmtId="0" fontId="102" fillId="0" borderId="0" xfId="0" applyFont="1"/>
    <xf numFmtId="164" fontId="169" fillId="0" borderId="3" xfId="0" applyNumberFormat="1" applyFont="1" applyBorder="1" applyAlignment="1">
      <alignment vertical="center"/>
    </xf>
    <xf numFmtId="4" fontId="181" fillId="0" borderId="0" xfId="1" applyNumberFormat="1" applyFont="1"/>
    <xf numFmtId="164" fontId="182" fillId="0" borderId="3" xfId="0" applyNumberFormat="1" applyFont="1" applyFill="1" applyBorder="1" applyAlignment="1">
      <alignment vertical="center"/>
    </xf>
    <xf numFmtId="4" fontId="182" fillId="0" borderId="3" xfId="0" applyNumberFormat="1" applyFont="1" applyFill="1" applyBorder="1" applyAlignment="1">
      <alignment vertical="center" wrapText="1"/>
    </xf>
    <xf numFmtId="4" fontId="10" fillId="0" borderId="3" xfId="1" applyNumberFormat="1" applyFont="1" applyBorder="1" applyAlignment="1">
      <alignment horizontal="right" vertical="center" wrapText="1"/>
    </xf>
    <xf numFmtId="4" fontId="4" fillId="39" borderId="3" xfId="1" applyNumberFormat="1" applyFont="1" applyFill="1" applyBorder="1" applyAlignment="1">
      <alignment horizontal="right" vertical="center" wrapText="1"/>
    </xf>
    <xf numFmtId="49" fontId="87" fillId="39" borderId="3" xfId="0" applyNumberFormat="1" applyFont="1" applyFill="1" applyBorder="1" applyAlignment="1">
      <alignment horizontal="center" vertical="center" wrapText="1"/>
    </xf>
    <xf numFmtId="4" fontId="4" fillId="39" borderId="3" xfId="0" applyNumberFormat="1" applyFont="1" applyFill="1" applyBorder="1" applyAlignment="1">
      <alignment horizontal="right" vertical="center" wrapText="1"/>
    </xf>
    <xf numFmtId="0" fontId="99" fillId="39" borderId="3" xfId="1" applyFont="1" applyFill="1" applyBorder="1" applyAlignment="1">
      <alignment horizontal="center" vertical="center" wrapText="1"/>
    </xf>
    <xf numFmtId="4" fontId="162" fillId="38" borderId="3" xfId="0" applyNumberFormat="1" applyFont="1" applyFill="1" applyBorder="1" applyAlignment="1">
      <alignment vertical="center" wrapText="1"/>
    </xf>
    <xf numFmtId="0" fontId="93" fillId="0" borderId="3" xfId="0" applyFont="1" applyBorder="1" applyAlignment="1">
      <alignment horizontal="center" vertical="center"/>
    </xf>
    <xf numFmtId="0" fontId="8" fillId="0" borderId="0" xfId="0" applyFont="1" applyAlignment="1">
      <alignment vertical="center"/>
    </xf>
    <xf numFmtId="0" fontId="10" fillId="0" borderId="0" xfId="0" applyFont="1" applyAlignment="1">
      <alignment vertical="center"/>
    </xf>
    <xf numFmtId="4" fontId="184" fillId="0" borderId="3" xfId="1" applyNumberFormat="1" applyFont="1" applyBorder="1" applyAlignment="1">
      <alignment horizontal="right" vertical="center" wrapText="1"/>
    </xf>
    <xf numFmtId="4" fontId="182" fillId="0" borderId="3" xfId="0" applyNumberFormat="1" applyFont="1" applyBorder="1" applyAlignment="1">
      <alignment vertical="center" wrapText="1"/>
    </xf>
    <xf numFmtId="164" fontId="184" fillId="0" borderId="3" xfId="0" applyNumberFormat="1" applyFont="1" applyBorder="1" applyAlignment="1">
      <alignment vertical="center"/>
    </xf>
    <xf numFmtId="164" fontId="182" fillId="0" borderId="3" xfId="0" applyNumberFormat="1" applyFont="1" applyBorder="1" applyAlignment="1">
      <alignment vertical="center"/>
    </xf>
    <xf numFmtId="164" fontId="162" fillId="38" borderId="3" xfId="0" applyNumberFormat="1" applyFont="1" applyFill="1" applyBorder="1" applyAlignment="1">
      <alignment vertical="center"/>
    </xf>
    <xf numFmtId="0" fontId="8" fillId="0" borderId="0" xfId="2024" applyFont="1" applyAlignment="1">
      <alignment horizontal="right" wrapText="1"/>
    </xf>
    <xf numFmtId="0" fontId="105" fillId="0" borderId="0" xfId="1" applyFont="1" applyFill="1" applyAlignment="1">
      <alignment horizontal="center"/>
    </xf>
    <xf numFmtId="49" fontId="103" fillId="0" borderId="0" xfId="1" applyNumberFormat="1" applyFont="1" applyFill="1" applyAlignment="1">
      <alignment horizontal="center"/>
    </xf>
    <xf numFmtId="0" fontId="91" fillId="0" borderId="0" xfId="1" applyFont="1" applyFill="1" applyAlignment="1">
      <alignment horizontal="center" vertical="top"/>
    </xf>
    <xf numFmtId="0" fontId="91" fillId="0" borderId="3" xfId="1" applyFont="1" applyFill="1" applyBorder="1" applyAlignment="1">
      <alignment horizontal="center" vertical="center" wrapText="1"/>
    </xf>
    <xf numFmtId="0" fontId="4" fillId="0" borderId="1" xfId="1" applyFont="1" applyFill="1" applyBorder="1" applyAlignment="1">
      <alignment horizontal="center" vertical="center" wrapText="1"/>
    </xf>
    <xf numFmtId="0" fontId="4" fillId="0" borderId="7" xfId="1" applyFont="1" applyFill="1" applyBorder="1" applyAlignment="1">
      <alignment horizontal="center" vertical="center" wrapText="1"/>
    </xf>
    <xf numFmtId="0" fontId="4" fillId="0" borderId="8" xfId="1" applyFont="1" applyFill="1" applyBorder="1" applyAlignment="1">
      <alignment horizontal="center" vertical="center" wrapText="1"/>
    </xf>
    <xf numFmtId="0" fontId="121" fillId="0" borderId="0" xfId="1" applyFont="1" applyFill="1" applyAlignment="1">
      <alignment horizontal="center" wrapText="1"/>
    </xf>
    <xf numFmtId="0" fontId="122" fillId="0" borderId="0" xfId="1" applyFont="1" applyFill="1" applyAlignment="1">
      <alignment horizontal="center" wrapText="1"/>
    </xf>
    <xf numFmtId="0" fontId="125" fillId="0" borderId="0" xfId="2024" applyFont="1" applyFill="1" applyAlignment="1">
      <alignment horizontal="right" vertical="center" wrapText="1"/>
    </xf>
    <xf numFmtId="0" fontId="127" fillId="0" borderId="0" xfId="1" applyFont="1" applyFill="1" applyAlignment="1">
      <alignment horizontal="right" wrapText="1"/>
    </xf>
    <xf numFmtId="0" fontId="5" fillId="0" borderId="0" xfId="1" applyFont="1" applyFill="1" applyAlignment="1">
      <alignment horizontal="center" wrapText="1"/>
    </xf>
    <xf numFmtId="49" fontId="72" fillId="0" borderId="0" xfId="1" quotePrefix="1" applyNumberFormat="1" applyFont="1" applyFill="1" applyAlignment="1">
      <alignment horizontal="center"/>
    </xf>
    <xf numFmtId="0" fontId="7" fillId="0" borderId="0" xfId="1" applyFont="1" applyFill="1" applyAlignment="1">
      <alignment horizontal="center" vertical="top"/>
    </xf>
    <xf numFmtId="0" fontId="80" fillId="0" borderId="3" xfId="1" applyFont="1" applyFill="1" applyBorder="1" applyAlignment="1">
      <alignment horizontal="center" vertical="center" wrapText="1"/>
    </xf>
    <xf numFmtId="0" fontId="80" fillId="0" borderId="4" xfId="1" applyFont="1" applyFill="1" applyBorder="1" applyAlignment="1">
      <alignment horizontal="center" vertical="center" wrapText="1"/>
    </xf>
    <xf numFmtId="0" fontId="80" fillId="0" borderId="6" xfId="1" applyFont="1" applyFill="1" applyBorder="1" applyAlignment="1">
      <alignment horizontal="center" vertical="center" wrapText="1"/>
    </xf>
    <xf numFmtId="0" fontId="80" fillId="0" borderId="1" xfId="1" applyFont="1" applyFill="1" applyBorder="1" applyAlignment="1">
      <alignment horizontal="center" vertical="center" wrapText="1"/>
    </xf>
    <xf numFmtId="0" fontId="80" fillId="0" borderId="8" xfId="1" applyFont="1" applyFill="1" applyBorder="1" applyAlignment="1">
      <alignment horizontal="center" vertical="center" wrapText="1"/>
    </xf>
    <xf numFmtId="0" fontId="166" fillId="0" borderId="7" xfId="0" applyFont="1" applyFill="1" applyBorder="1" applyAlignment="1">
      <alignment horizontal="center"/>
    </xf>
    <xf numFmtId="0" fontId="8" fillId="0" borderId="24"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Fill="1" applyAlignment="1">
      <alignment horizontal="right" wrapText="1"/>
    </xf>
    <xf numFmtId="0" fontId="8" fillId="0" borderId="0" xfId="0" applyFont="1" applyFill="1" applyAlignment="1">
      <alignment horizontal="right"/>
    </xf>
    <xf numFmtId="0" fontId="5" fillId="0" borderId="0" xfId="0" applyFont="1" applyFill="1" applyAlignment="1">
      <alignment horizontal="center" wrapText="1"/>
    </xf>
    <xf numFmtId="0" fontId="72" fillId="0" borderId="0" xfId="0" quotePrefix="1" applyFont="1" applyFill="1" applyAlignment="1">
      <alignment horizontal="center"/>
    </xf>
    <xf numFmtId="0" fontId="7" fillId="0" borderId="0" xfId="0" applyFont="1" applyFill="1" applyAlignment="1">
      <alignment horizontal="center" vertical="top"/>
    </xf>
    <xf numFmtId="0" fontId="8" fillId="0" borderId="3" xfId="0" applyFont="1" applyFill="1" applyBorder="1" applyAlignment="1">
      <alignment horizontal="center" vertical="center" wrapText="1"/>
    </xf>
    <xf numFmtId="0" fontId="76"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5" fillId="0" borderId="1" xfId="0" applyFont="1" applyFill="1" applyBorder="1" applyAlignment="1">
      <alignment horizontal="center" vertical="center" wrapText="1"/>
    </xf>
    <xf numFmtId="0" fontId="85" fillId="0" borderId="7" xfId="0" applyFont="1" applyFill="1" applyBorder="1" applyAlignment="1">
      <alignment horizontal="center" vertical="center" wrapText="1"/>
    </xf>
    <xf numFmtId="0" fontId="85" fillId="0" borderId="8"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76" fillId="0" borderId="4" xfId="0" applyFont="1" applyFill="1" applyBorder="1" applyAlignment="1">
      <alignment horizontal="center" vertical="center" wrapText="1"/>
    </xf>
    <xf numFmtId="0" fontId="76" fillId="0" borderId="6" xfId="0" applyFont="1" applyFill="1" applyBorder="1" applyAlignment="1">
      <alignment horizontal="center" vertical="center" wrapText="1"/>
    </xf>
    <xf numFmtId="0" fontId="172" fillId="0" borderId="3" xfId="0" applyFont="1" applyFill="1" applyBorder="1" applyAlignment="1">
      <alignment horizontal="center" vertical="center" wrapText="1"/>
    </xf>
    <xf numFmtId="0" fontId="79" fillId="0" borderId="4" xfId="0" applyFont="1" applyFill="1" applyBorder="1" applyAlignment="1">
      <alignment horizontal="center" vertical="center" wrapText="1"/>
    </xf>
    <xf numFmtId="0" fontId="79" fillId="0" borderId="5" xfId="0" applyFont="1" applyFill="1" applyBorder="1" applyAlignment="1">
      <alignment horizontal="center" vertical="center" wrapText="1"/>
    </xf>
    <xf numFmtId="0" fontId="79" fillId="0" borderId="6" xfId="0" applyFont="1" applyFill="1" applyBorder="1" applyAlignment="1">
      <alignment horizontal="center" vertical="center" wrapText="1"/>
    </xf>
    <xf numFmtId="0" fontId="106" fillId="0" borderId="0" xfId="0" applyFont="1" applyFill="1" applyAlignment="1">
      <alignment horizontal="center" vertical="center"/>
    </xf>
    <xf numFmtId="4" fontId="9" fillId="0" borderId="1" xfId="0" quotePrefix="1" applyNumberFormat="1" applyFont="1" applyFill="1" applyBorder="1" applyAlignment="1">
      <alignment horizontal="center" vertical="center" wrapText="1"/>
    </xf>
    <xf numFmtId="4" fontId="9" fillId="0" borderId="7" xfId="0" quotePrefix="1" applyNumberFormat="1" applyFont="1" applyFill="1" applyBorder="1" applyAlignment="1">
      <alignment horizontal="center" vertical="center" wrapText="1"/>
    </xf>
    <xf numFmtId="4" fontId="9" fillId="0" borderId="8" xfId="0" quotePrefix="1" applyNumberFormat="1" applyFont="1" applyFill="1" applyBorder="1" applyAlignment="1">
      <alignment horizontal="center" vertical="center" wrapText="1"/>
    </xf>
    <xf numFmtId="4" fontId="12" fillId="0" borderId="1" xfId="0" quotePrefix="1" applyNumberFormat="1" applyFont="1" applyFill="1" applyBorder="1" applyAlignment="1">
      <alignment horizontal="left" vertical="center" wrapText="1"/>
    </xf>
    <xf numFmtId="4" fontId="12" fillId="0" borderId="7" xfId="0" quotePrefix="1" applyNumberFormat="1" applyFont="1" applyFill="1" applyBorder="1" applyAlignment="1">
      <alignment horizontal="left" vertical="center" wrapText="1"/>
    </xf>
    <xf numFmtId="4" fontId="12" fillId="0" borderId="8" xfId="0" quotePrefix="1" applyNumberFormat="1" applyFont="1" applyFill="1" applyBorder="1" applyAlignment="1">
      <alignment horizontal="left" vertical="center" wrapText="1"/>
    </xf>
    <xf numFmtId="4" fontId="9" fillId="0" borderId="1" xfId="0" applyNumberFormat="1" applyFont="1" applyFill="1" applyBorder="1" applyAlignment="1">
      <alignment horizontal="left" vertical="center" wrapText="1"/>
    </xf>
    <xf numFmtId="4" fontId="9" fillId="0" borderId="7" xfId="0" quotePrefix="1" applyNumberFormat="1" applyFont="1" applyFill="1" applyBorder="1" applyAlignment="1">
      <alignment horizontal="left" vertical="center" wrapText="1"/>
    </xf>
    <xf numFmtId="4" fontId="9" fillId="0" borderId="8" xfId="0" quotePrefix="1" applyNumberFormat="1" applyFont="1" applyFill="1" applyBorder="1" applyAlignment="1">
      <alignment horizontal="left" vertical="center" wrapText="1"/>
    </xf>
    <xf numFmtId="4" fontId="9" fillId="0" borderId="1" xfId="0" quotePrefix="1" applyNumberFormat="1" applyFont="1" applyFill="1" applyBorder="1" applyAlignment="1">
      <alignment horizontal="left" vertical="center" wrapText="1"/>
    </xf>
    <xf numFmtId="4" fontId="163" fillId="0" borderId="1" xfId="0" applyNumberFormat="1" applyFont="1" applyBorder="1" applyAlignment="1">
      <alignment horizontal="left" vertical="center" wrapText="1"/>
    </xf>
    <xf numFmtId="4" fontId="163" fillId="0" borderId="7" xfId="0" quotePrefix="1" applyNumberFormat="1" applyFont="1" applyBorder="1" applyAlignment="1">
      <alignment horizontal="left" vertical="center" wrapText="1"/>
    </xf>
    <xf numFmtId="4" fontId="163" fillId="0" borderId="8" xfId="0" quotePrefix="1" applyNumberFormat="1" applyFont="1" applyBorder="1" applyAlignment="1">
      <alignment horizontal="left" vertical="center" wrapText="1"/>
    </xf>
    <xf numFmtId="0" fontId="76" fillId="0" borderId="2" xfId="0" applyFont="1" applyFill="1" applyBorder="1" applyAlignment="1">
      <alignment horizontal="center" vertical="top"/>
    </xf>
    <xf numFmtId="0" fontId="78" fillId="0" borderId="3" xfId="0" applyFont="1" applyFill="1" applyBorder="1" applyAlignment="1">
      <alignment horizontal="center" vertical="center" wrapText="1"/>
    </xf>
    <xf numFmtId="0" fontId="79" fillId="0" borderId="3" xfId="0" applyFont="1" applyFill="1" applyBorder="1" applyAlignment="1">
      <alignment horizontal="center" vertical="center" wrapText="1"/>
    </xf>
    <xf numFmtId="0" fontId="4" fillId="0" borderId="0" xfId="0" applyFont="1" applyAlignment="1">
      <alignment horizontal="center" wrapText="1"/>
    </xf>
    <xf numFmtId="0" fontId="8" fillId="0" borderId="0" xfId="0" applyFont="1" applyAlignment="1">
      <alignment horizontal="center" vertical="top" wrapText="1"/>
    </xf>
    <xf numFmtId="0" fontId="78" fillId="0" borderId="4" xfId="0" applyFont="1" applyFill="1" applyBorder="1" applyAlignment="1">
      <alignment horizontal="center" vertical="center" wrapText="1"/>
    </xf>
    <xf numFmtId="0" fontId="78" fillId="0" borderId="5" xfId="0" applyFont="1" applyFill="1" applyBorder="1" applyAlignment="1">
      <alignment horizontal="center" vertical="center" wrapText="1"/>
    </xf>
    <xf numFmtId="0" fontId="78" fillId="0" borderId="6"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82" fillId="0" borderId="1" xfId="0" applyFont="1" applyFill="1" applyBorder="1" applyAlignment="1">
      <alignment horizontal="center"/>
    </xf>
    <xf numFmtId="0" fontId="82" fillId="0" borderId="8" xfId="0" applyFont="1" applyFill="1" applyBorder="1" applyAlignment="1">
      <alignment horizontal="center"/>
    </xf>
    <xf numFmtId="4" fontId="9" fillId="0" borderId="1" xfId="0" quotePrefix="1" applyNumberFormat="1" applyFont="1" applyBorder="1" applyAlignment="1">
      <alignment horizontal="left" vertical="center" wrapText="1"/>
    </xf>
    <xf numFmtId="4" fontId="9" fillId="0" borderId="7" xfId="0" quotePrefix="1" applyNumberFormat="1" applyFont="1" applyBorder="1" applyAlignment="1">
      <alignment horizontal="left" vertical="center" wrapText="1"/>
    </xf>
    <xf numFmtId="4" fontId="9" fillId="0" borderId="8" xfId="0" quotePrefix="1" applyNumberFormat="1" applyFont="1" applyBorder="1" applyAlignment="1">
      <alignment horizontal="left" vertical="center" wrapText="1"/>
    </xf>
    <xf numFmtId="3" fontId="11" fillId="0" borderId="1" xfId="0" applyNumberFormat="1" applyFont="1" applyFill="1" applyBorder="1" applyAlignment="1">
      <alignment horizontal="center" vertical="center" wrapText="1"/>
    </xf>
    <xf numFmtId="3" fontId="11" fillId="0" borderId="8"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8" xfId="0" applyFont="1" applyFill="1" applyBorder="1" applyAlignment="1">
      <alignment horizontal="center" vertical="center"/>
    </xf>
    <xf numFmtId="0" fontId="10" fillId="0" borderId="0" xfId="1" applyFont="1" applyAlignment="1">
      <alignment horizontal="left" vertical="center" wrapText="1"/>
    </xf>
    <xf numFmtId="0" fontId="10" fillId="0" borderId="0" xfId="1" applyFont="1" applyAlignment="1">
      <alignment horizontal="left" wrapText="1"/>
    </xf>
    <xf numFmtId="0" fontId="5" fillId="0" borderId="0" xfId="1" applyFont="1" applyAlignment="1">
      <alignment horizontal="center" wrapText="1"/>
    </xf>
    <xf numFmtId="49" fontId="173" fillId="0" borderId="0" xfId="1" applyNumberFormat="1" applyFont="1" applyAlignment="1">
      <alignment horizontal="center"/>
    </xf>
    <xf numFmtId="49" fontId="8" fillId="0" borderId="0" xfId="1" applyNumberFormat="1" applyFont="1" applyAlignment="1">
      <alignment horizontal="center" vertical="top"/>
    </xf>
    <xf numFmtId="49" fontId="174" fillId="0" borderId="0" xfId="1" applyNumberFormat="1" applyFont="1" applyAlignment="1">
      <alignment horizontal="center" vertical="top"/>
    </xf>
    <xf numFmtId="0" fontId="8" fillId="0" borderId="2" xfId="1" applyFont="1" applyBorder="1" applyAlignment="1">
      <alignment horizontal="center" vertical="top"/>
    </xf>
    <xf numFmtId="49" fontId="8" fillId="0" borderId="4" xfId="1" applyNumberFormat="1" applyFont="1" applyBorder="1" applyAlignment="1">
      <alignment horizontal="center" vertical="center" wrapText="1"/>
    </xf>
    <xf numFmtId="49" fontId="8" fillId="0" borderId="5" xfId="1" applyNumberFormat="1" applyFont="1" applyBorder="1" applyAlignment="1">
      <alignment horizontal="center" vertical="center" wrapText="1"/>
    </xf>
    <xf numFmtId="49" fontId="8" fillId="0" borderId="6" xfId="1" applyNumberFormat="1" applyFont="1" applyBorder="1" applyAlignment="1">
      <alignment horizontal="center" vertical="center" wrapText="1"/>
    </xf>
    <xf numFmtId="0" fontId="8" fillId="0" borderId="4" xfId="1" applyFont="1" applyBorder="1" applyAlignment="1">
      <alignment horizontal="center" vertical="center" wrapText="1"/>
    </xf>
    <xf numFmtId="0" fontId="8" fillId="0" borderId="5" xfId="1" applyFont="1" applyBorder="1" applyAlignment="1">
      <alignment horizontal="center" vertical="center" wrapText="1"/>
    </xf>
    <xf numFmtId="0" fontId="8" fillId="0" borderId="6" xfId="1" applyFont="1" applyBorder="1" applyAlignment="1">
      <alignment horizontal="center" vertical="center" wrapText="1"/>
    </xf>
    <xf numFmtId="0" fontId="8" fillId="0" borderId="7" xfId="1" applyFont="1" applyBorder="1" applyAlignment="1">
      <alignment horizontal="center" vertical="center" wrapText="1"/>
    </xf>
    <xf numFmtId="0" fontId="8" fillId="0" borderId="8" xfId="1" applyFont="1" applyBorder="1" applyAlignment="1">
      <alignment horizontal="center" vertical="center" wrapText="1"/>
    </xf>
    <xf numFmtId="0" fontId="8" fillId="0" borderId="1" xfId="1" applyFont="1" applyBorder="1" applyAlignment="1">
      <alignment horizontal="center" vertical="center" wrapText="1"/>
    </xf>
    <xf numFmtId="0" fontId="8" fillId="0" borderId="0" xfId="1" applyFont="1" applyAlignment="1">
      <alignment horizontal="right" wrapText="1"/>
    </xf>
    <xf numFmtId="0" fontId="8" fillId="0" borderId="0" xfId="1" applyFont="1" applyAlignment="1">
      <alignment horizontal="right"/>
    </xf>
    <xf numFmtId="0" fontId="5" fillId="0" borderId="1"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horizontal="center" vertical="center" wrapText="1"/>
    </xf>
    <xf numFmtId="0" fontId="5" fillId="0" borderId="0" xfId="1" applyFont="1" applyAlignment="1">
      <alignment horizontal="center"/>
    </xf>
    <xf numFmtId="0" fontId="82" fillId="0" borderId="0" xfId="1" applyFont="1" applyAlignment="1">
      <alignment horizontal="center" wrapText="1"/>
    </xf>
    <xf numFmtId="0" fontId="8" fillId="0" borderId="3" xfId="1" applyFont="1" applyBorder="1" applyAlignment="1">
      <alignment horizontal="center" vertical="center" wrapText="1"/>
    </xf>
    <xf numFmtId="0" fontId="13" fillId="0" borderId="4" xfId="1" applyFont="1" applyBorder="1" applyAlignment="1">
      <alignment horizontal="center" vertical="center" wrapText="1"/>
    </xf>
    <xf numFmtId="0" fontId="13" fillId="0" borderId="6" xfId="1" applyFont="1" applyBorder="1" applyAlignment="1">
      <alignment horizontal="center" vertical="center" wrapText="1"/>
    </xf>
    <xf numFmtId="0" fontId="13" fillId="0" borderId="1" xfId="1" applyFont="1" applyBorder="1" applyAlignment="1">
      <alignment horizontal="center" vertical="center" wrapText="1"/>
    </xf>
    <xf numFmtId="0" fontId="13" fillId="0" borderId="8" xfId="1" applyFont="1" applyBorder="1" applyAlignment="1">
      <alignment horizontal="center" vertical="center" wrapText="1"/>
    </xf>
    <xf numFmtId="0" fontId="13" fillId="0" borderId="5" xfId="1" applyFont="1" applyBorder="1" applyAlignment="1">
      <alignment horizontal="center" vertical="center" wrapText="1"/>
    </xf>
    <xf numFmtId="0" fontId="16" fillId="0" borderId="1" xfId="2372" applyFont="1" applyFill="1" applyBorder="1" applyAlignment="1">
      <alignment horizontal="left" vertical="center" wrapText="1"/>
    </xf>
    <xf numFmtId="0" fontId="16" fillId="0" borderId="7" xfId="2372" applyFont="1" applyFill="1" applyBorder="1" applyAlignment="1">
      <alignment horizontal="left" vertical="center" wrapText="1"/>
    </xf>
    <xf numFmtId="0" fontId="16" fillId="0" borderId="8" xfId="2372" applyFont="1" applyFill="1" applyBorder="1" applyAlignment="1">
      <alignment horizontal="left" vertical="center" wrapText="1"/>
    </xf>
    <xf numFmtId="0" fontId="183" fillId="0" borderId="1" xfId="1" applyFont="1" applyFill="1" applyBorder="1" applyAlignment="1">
      <alignment horizontal="center" vertical="center" wrapText="1"/>
    </xf>
    <xf numFmtId="0" fontId="183" fillId="0" borderId="7" xfId="1" applyFont="1" applyFill="1" applyBorder="1" applyAlignment="1">
      <alignment horizontal="center" vertical="center" wrapText="1"/>
    </xf>
    <xf numFmtId="0" fontId="183" fillId="0" borderId="8" xfId="1" applyFont="1" applyFill="1" applyBorder="1" applyAlignment="1">
      <alignment horizontal="center" vertical="center" wrapText="1"/>
    </xf>
    <xf numFmtId="0" fontId="8" fillId="0" borderId="0" xfId="1" applyFont="1" applyFill="1" applyAlignment="1">
      <alignment horizontal="right" wrapText="1"/>
    </xf>
    <xf numFmtId="49" fontId="72" fillId="0" borderId="0" xfId="1" applyNumberFormat="1" applyFont="1" applyFill="1" applyAlignment="1">
      <alignment horizontal="center"/>
    </xf>
    <xf numFmtId="0" fontId="13" fillId="0" borderId="0" xfId="1" applyFont="1" applyFill="1" applyAlignment="1">
      <alignment horizontal="center" vertical="top"/>
    </xf>
    <xf numFmtId="0" fontId="74" fillId="0" borderId="0" xfId="1" applyFont="1" applyFill="1" applyAlignment="1">
      <alignment horizontal="center" wrapText="1"/>
    </xf>
    <xf numFmtId="0" fontId="80" fillId="0" borderId="7" xfId="1" applyFont="1" applyFill="1" applyBorder="1" applyAlignment="1">
      <alignment horizontal="center" vertical="center" wrapText="1"/>
    </xf>
    <xf numFmtId="0" fontId="74" fillId="0" borderId="1" xfId="1" applyFont="1" applyFill="1" applyBorder="1" applyAlignment="1">
      <alignment horizontal="center" vertical="center" wrapText="1"/>
    </xf>
    <xf numFmtId="0" fontId="74" fillId="0" borderId="7" xfId="1" applyFont="1" applyFill="1" applyBorder="1" applyAlignment="1">
      <alignment horizontal="center" vertical="center" wrapText="1"/>
    </xf>
    <xf numFmtId="0" fontId="16" fillId="0" borderId="1" xfId="2372" applyFont="1" applyBorder="1" applyAlignment="1">
      <alignment horizontal="left" vertical="center" wrapText="1"/>
    </xf>
    <xf numFmtId="0" fontId="16" fillId="0" borderId="7" xfId="2372" applyFont="1" applyBorder="1" applyAlignment="1">
      <alignment horizontal="left" vertical="center" wrapText="1"/>
    </xf>
    <xf numFmtId="0" fontId="16" fillId="0" borderId="8" xfId="2372" applyFont="1" applyBorder="1" applyAlignment="1">
      <alignment horizontal="left" vertical="center" wrapText="1"/>
    </xf>
    <xf numFmtId="0" fontId="4" fillId="39" borderId="1" xfId="0" applyFont="1" applyFill="1" applyBorder="1" applyAlignment="1">
      <alignment horizontal="left" vertical="center" wrapText="1"/>
    </xf>
    <xf numFmtId="0" fontId="4" fillId="39" borderId="7" xfId="0" applyFont="1" applyFill="1" applyBorder="1" applyAlignment="1">
      <alignment horizontal="left" vertical="center" wrapText="1"/>
    </xf>
    <xf numFmtId="0" fontId="4" fillId="39" borderId="8"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99" fillId="39" borderId="1" xfId="1" applyFont="1" applyFill="1" applyBorder="1" applyAlignment="1">
      <alignment horizontal="left" vertical="center" wrapText="1"/>
    </xf>
    <xf numFmtId="0" fontId="99" fillId="39" borderId="7" xfId="1" applyFont="1" applyFill="1" applyBorder="1" applyAlignment="1">
      <alignment horizontal="left" vertical="center" wrapText="1"/>
    </xf>
    <xf numFmtId="0" fontId="99" fillId="39" borderId="8" xfId="1" applyFont="1" applyFill="1" applyBorder="1" applyAlignment="1">
      <alignment horizontal="left" vertical="center" wrapText="1"/>
    </xf>
    <xf numFmtId="0" fontId="87" fillId="40" borderId="1" xfId="0" applyFont="1" applyFill="1" applyBorder="1" applyAlignment="1">
      <alignment horizontal="left" vertical="center" wrapText="1"/>
    </xf>
    <xf numFmtId="0" fontId="87" fillId="40" borderId="7" xfId="0" applyFont="1" applyFill="1" applyBorder="1" applyAlignment="1">
      <alignment horizontal="left" vertical="center" wrapText="1"/>
    </xf>
    <xf numFmtId="0" fontId="87" fillId="40" borderId="8" xfId="0" applyFont="1" applyFill="1" applyBorder="1" applyAlignment="1">
      <alignment horizontal="left" vertical="center" wrapText="1"/>
    </xf>
    <xf numFmtId="0" fontId="75" fillId="0" borderId="1" xfId="1" applyFont="1" applyFill="1" applyBorder="1" applyAlignment="1">
      <alignment horizontal="center" vertical="center" wrapText="1"/>
    </xf>
    <xf numFmtId="0" fontId="75" fillId="0" borderId="7" xfId="1" applyFont="1" applyFill="1" applyBorder="1" applyAlignment="1">
      <alignment horizontal="center" vertical="center" wrapText="1"/>
    </xf>
    <xf numFmtId="0" fontId="75" fillId="0" borderId="8" xfId="1" applyFont="1" applyFill="1" applyBorder="1" applyAlignment="1">
      <alignment horizontal="center" vertical="center" wrapText="1"/>
    </xf>
    <xf numFmtId="0" fontId="120" fillId="0" borderId="1" xfId="1" applyFont="1" applyFill="1" applyBorder="1" applyAlignment="1">
      <alignment horizontal="left" vertical="center" wrapText="1"/>
    </xf>
    <xf numFmtId="0" fontId="120" fillId="0" borderId="7" xfId="1" applyFont="1" applyFill="1" applyBorder="1" applyAlignment="1">
      <alignment horizontal="left" vertical="center" wrapText="1"/>
    </xf>
    <xf numFmtId="0" fontId="120" fillId="0" borderId="8" xfId="1" applyFont="1" applyFill="1" applyBorder="1" applyAlignment="1">
      <alignment horizontal="left" vertical="center" wrapText="1"/>
    </xf>
    <xf numFmtId="0" fontId="119" fillId="0" borderId="4" xfId="1" applyFont="1" applyFill="1" applyBorder="1" applyAlignment="1">
      <alignment horizontal="center" vertical="center" wrapText="1"/>
    </xf>
    <xf numFmtId="0" fontId="119" fillId="0" borderId="5" xfId="1" applyFont="1" applyFill="1" applyBorder="1" applyAlignment="1">
      <alignment horizontal="center" vertical="center" wrapText="1"/>
    </xf>
    <xf numFmtId="0" fontId="119" fillId="0" borderId="6" xfId="1" applyFont="1" applyFill="1" applyBorder="1" applyAlignment="1">
      <alignment horizontal="center" vertical="center" wrapText="1"/>
    </xf>
    <xf numFmtId="0" fontId="183" fillId="0" borderId="21" xfId="1" applyFont="1" applyFill="1" applyBorder="1" applyAlignment="1">
      <alignment horizontal="center" vertical="center" wrapText="1"/>
    </xf>
    <xf numFmtId="0" fontId="183" fillId="0" borderId="22" xfId="1" applyFont="1" applyFill="1" applyBorder="1" applyAlignment="1">
      <alignment horizontal="center" vertical="center" wrapText="1"/>
    </xf>
    <xf numFmtId="0" fontId="183" fillId="0" borderId="23" xfId="1" applyFont="1" applyFill="1" applyBorder="1" applyAlignment="1">
      <alignment horizontal="center" vertical="center" wrapText="1"/>
    </xf>
    <xf numFmtId="0" fontId="183" fillId="0" borderId="24" xfId="1" applyFont="1" applyFill="1" applyBorder="1" applyAlignment="1">
      <alignment horizontal="center" vertical="center" wrapText="1"/>
    </xf>
    <xf numFmtId="0" fontId="183" fillId="0" borderId="0" xfId="1" applyFont="1" applyFill="1" applyAlignment="1">
      <alignment horizontal="center" vertical="center" wrapText="1"/>
    </xf>
    <xf numFmtId="0" fontId="183" fillId="0" borderId="26" xfId="1" applyFont="1" applyFill="1" applyBorder="1" applyAlignment="1">
      <alignment horizontal="center" vertical="center" wrapText="1"/>
    </xf>
    <xf numFmtId="0" fontId="183" fillId="0" borderId="27" xfId="1" applyFont="1" applyFill="1" applyBorder="1" applyAlignment="1">
      <alignment horizontal="center" vertical="center" wrapText="1"/>
    </xf>
    <xf numFmtId="0" fontId="183" fillId="0" borderId="2" xfId="1" applyFont="1" applyFill="1" applyBorder="1" applyAlignment="1">
      <alignment horizontal="center" vertical="center" wrapText="1"/>
    </xf>
    <xf numFmtId="0" fontId="183" fillId="0" borderId="25" xfId="1" applyFont="1" applyFill="1" applyBorder="1" applyAlignment="1">
      <alignment horizontal="center" vertical="center" wrapText="1"/>
    </xf>
    <xf numFmtId="0" fontId="101" fillId="0" borderId="4" xfId="1" applyFont="1" applyFill="1" applyBorder="1" applyAlignment="1">
      <alignment horizontal="center" vertical="center" wrapText="1"/>
    </xf>
    <xf numFmtId="0" fontId="101" fillId="0" borderId="5" xfId="1" applyFont="1" applyFill="1" applyBorder="1" applyAlignment="1">
      <alignment horizontal="center" vertical="center" wrapText="1"/>
    </xf>
    <xf numFmtId="0" fontId="101" fillId="0" borderId="6" xfId="1" applyFont="1" applyFill="1" applyBorder="1" applyAlignment="1">
      <alignment horizontal="center" vertical="center" wrapText="1"/>
    </xf>
    <xf numFmtId="0" fontId="16" fillId="0" borderId="1" xfId="0" applyFont="1" applyBorder="1" applyAlignment="1">
      <alignment horizontal="left" vertical="center" wrapText="1"/>
    </xf>
    <xf numFmtId="0" fontId="16" fillId="0" borderId="7" xfId="0" applyFont="1" applyBorder="1" applyAlignment="1">
      <alignment horizontal="left" vertical="center" wrapText="1"/>
    </xf>
    <xf numFmtId="0" fontId="16" fillId="0" borderId="8" xfId="0" applyFont="1" applyBorder="1" applyAlignment="1">
      <alignment horizontal="left" vertical="center" wrapText="1"/>
    </xf>
    <xf numFmtId="0" fontId="4" fillId="39" borderId="1" xfId="1" applyFont="1" applyFill="1" applyBorder="1" applyAlignment="1">
      <alignment horizontal="left" vertical="center" wrapText="1"/>
    </xf>
    <xf numFmtId="0" fontId="4" fillId="39" borderId="7" xfId="1" applyFont="1" applyFill="1" applyBorder="1"/>
    <xf numFmtId="0" fontId="4" fillId="39" borderId="8" xfId="1" applyFont="1" applyFill="1" applyBorder="1"/>
    <xf numFmtId="0" fontId="4" fillId="0" borderId="1"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130" fillId="0" borderId="0" xfId="1" applyFont="1" applyBorder="1" applyAlignment="1">
      <alignment horizontal="center"/>
    </xf>
    <xf numFmtId="0" fontId="130" fillId="0" borderId="0" xfId="1" applyFont="1" applyAlignment="1">
      <alignment horizontal="center" wrapText="1"/>
    </xf>
    <xf numFmtId="4" fontId="76" fillId="0" borderId="0" xfId="2378" applyNumberFormat="1" applyFont="1" applyAlignment="1">
      <alignment horizontal="right" vertical="center" wrapText="1"/>
    </xf>
    <xf numFmtId="0" fontId="9" fillId="0" borderId="0" xfId="2378" applyFont="1" applyAlignment="1">
      <alignment horizontal="center" vertical="center" wrapText="1"/>
    </xf>
    <xf numFmtId="0" fontId="153" fillId="0" borderId="0" xfId="2378" quotePrefix="1" applyFont="1" applyAlignment="1">
      <alignment horizontal="center" vertical="center" wrapText="1"/>
    </xf>
    <xf numFmtId="0" fontId="78" fillId="0" borderId="0" xfId="2378" applyFont="1" applyAlignment="1">
      <alignment horizontal="center" vertical="center"/>
    </xf>
    <xf numFmtId="49" fontId="78" fillId="0" borderId="3" xfId="2378" applyNumberFormat="1" applyFont="1" applyBorder="1" applyAlignment="1">
      <alignment horizontal="center" vertical="center" wrapText="1"/>
    </xf>
    <xf numFmtId="0" fontId="78" fillId="0" borderId="3" xfId="2378" applyFont="1" applyBorder="1" applyAlignment="1">
      <alignment horizontal="center" vertical="center" wrapText="1"/>
    </xf>
    <xf numFmtId="0" fontId="79" fillId="0" borderId="3" xfId="2378" applyFont="1" applyBorder="1" applyAlignment="1">
      <alignment horizontal="center" vertical="center" wrapText="1"/>
    </xf>
    <xf numFmtId="4" fontId="78" fillId="0" borderId="1" xfId="2378" applyNumberFormat="1" applyFont="1" applyBorder="1" applyAlignment="1">
      <alignment horizontal="center" vertical="center" wrapText="1"/>
    </xf>
    <xf numFmtId="4" fontId="78" fillId="0" borderId="7" xfId="2378" applyNumberFormat="1" applyFont="1" applyBorder="1" applyAlignment="1">
      <alignment horizontal="center" vertical="center" wrapText="1"/>
    </xf>
    <xf numFmtId="4" fontId="78" fillId="0" borderId="8" xfId="2378" applyNumberFormat="1" applyFont="1" applyBorder="1" applyAlignment="1">
      <alignment horizontal="center" vertical="center" wrapText="1"/>
    </xf>
    <xf numFmtId="0" fontId="130" fillId="0" borderId="22" xfId="1" applyFont="1" applyBorder="1" applyAlignment="1">
      <alignment horizontal="center"/>
    </xf>
    <xf numFmtId="0" fontId="130" fillId="0" borderId="0" xfId="1" applyFont="1" applyAlignment="1">
      <alignment horizontal="center"/>
    </xf>
    <xf numFmtId="0" fontId="76" fillId="0" borderId="4" xfId="1" applyFont="1" applyFill="1" applyBorder="1" applyAlignment="1">
      <alignment horizontal="center" vertical="center" wrapText="1"/>
    </xf>
    <xf numFmtId="0" fontId="76" fillId="0" borderId="6" xfId="1" applyFont="1" applyFill="1" applyBorder="1" applyAlignment="1">
      <alignment horizontal="center" vertical="center" wrapText="1"/>
    </xf>
    <xf numFmtId="0" fontId="76" fillId="0" borderId="1" xfId="1" applyFont="1" applyFill="1" applyBorder="1" applyAlignment="1">
      <alignment horizontal="center" vertical="center" wrapText="1"/>
    </xf>
    <xf numFmtId="0" fontId="76" fillId="0" borderId="8" xfId="1" applyFont="1" applyFill="1" applyBorder="1" applyAlignment="1">
      <alignment horizontal="center" vertical="center" wrapText="1"/>
    </xf>
    <xf numFmtId="0" fontId="4" fillId="0" borderId="0" xfId="1" applyFont="1" applyFill="1" applyAlignment="1">
      <alignment horizontal="left" wrapText="1"/>
    </xf>
    <xf numFmtId="0" fontId="4" fillId="0" borderId="0" xfId="1" applyFont="1" applyFill="1" applyAlignment="1">
      <alignment horizontal="center" vertical="center" wrapText="1"/>
    </xf>
    <xf numFmtId="0" fontId="72" fillId="0" borderId="0" xfId="1" quotePrefix="1" applyFont="1" applyFill="1" applyAlignment="1">
      <alignment horizontal="center" wrapText="1"/>
    </xf>
    <xf numFmtId="49" fontId="76" fillId="0" borderId="4" xfId="1" applyNumberFormat="1" applyFont="1" applyFill="1" applyBorder="1" applyAlignment="1">
      <alignment horizontal="center" vertical="center" wrapText="1"/>
    </xf>
    <xf numFmtId="49" fontId="76" fillId="0" borderId="6" xfId="1" applyNumberFormat="1" applyFont="1" applyFill="1" applyBorder="1" applyAlignment="1">
      <alignment horizontal="center" vertical="center" wrapText="1"/>
    </xf>
    <xf numFmtId="0" fontId="73" fillId="0" borderId="0" xfId="1" applyFont="1" applyFill="1" applyAlignment="1">
      <alignment horizontal="right" wrapText="1"/>
    </xf>
    <xf numFmtId="0" fontId="18" fillId="0" borderId="0" xfId="1" applyFont="1" applyFill="1" applyAlignment="1">
      <alignment wrapText="1"/>
    </xf>
    <xf numFmtId="0" fontId="89" fillId="0" borderId="0" xfId="1" applyFont="1" applyFill="1" applyAlignment="1">
      <alignment horizontal="center" vertical="top"/>
    </xf>
    <xf numFmtId="0" fontId="142" fillId="0" borderId="3" xfId="1" applyFont="1" applyFill="1" applyBorder="1" applyAlignment="1">
      <alignment horizontal="center" vertical="center" wrapText="1"/>
    </xf>
    <xf numFmtId="49" fontId="91" fillId="0" borderId="3" xfId="1" applyNumberFormat="1" applyFont="1" applyFill="1" applyBorder="1" applyAlignment="1">
      <alignment horizontal="center" vertical="center" wrapText="1"/>
    </xf>
    <xf numFmtId="0" fontId="92" fillId="0" borderId="4" xfId="1" applyFont="1" applyFill="1" applyBorder="1" applyAlignment="1">
      <alignment horizontal="center" vertical="center" wrapText="1"/>
    </xf>
    <xf numFmtId="0" fontId="92" fillId="0" borderId="6" xfId="1" applyFont="1" applyFill="1" applyBorder="1" applyAlignment="1">
      <alignment horizontal="center" vertical="center" wrapText="1"/>
    </xf>
    <xf numFmtId="49" fontId="90" fillId="0" borderId="1" xfId="1" applyNumberFormat="1" applyFont="1" applyFill="1" applyBorder="1" applyAlignment="1">
      <alignment horizontal="center" vertical="center"/>
    </xf>
    <xf numFmtId="49" fontId="90" fillId="0" borderId="8" xfId="1" applyNumberFormat="1" applyFont="1" applyFill="1" applyBorder="1" applyAlignment="1">
      <alignment horizontal="center" vertical="center"/>
    </xf>
    <xf numFmtId="0" fontId="18" fillId="0" borderId="0" xfId="1" applyFont="1" applyFill="1" applyAlignment="1">
      <alignment horizontal="center"/>
    </xf>
    <xf numFmtId="0" fontId="90" fillId="0" borderId="0" xfId="1" applyFont="1" applyFill="1" applyAlignment="1">
      <alignment horizontal="center" wrapText="1"/>
    </xf>
    <xf numFmtId="0" fontId="88" fillId="0" borderId="0" xfId="1" applyFont="1" applyFill="1" applyAlignment="1">
      <alignment wrapText="1"/>
    </xf>
    <xf numFmtId="49" fontId="92" fillId="0" borderId="1" xfId="1" applyNumberFormat="1" applyFont="1" applyFill="1" applyBorder="1" applyAlignment="1">
      <alignment horizontal="left" vertical="center" wrapText="1"/>
    </xf>
    <xf numFmtId="49" fontId="92" fillId="0" borderId="8" xfId="1" applyNumberFormat="1" applyFont="1" applyFill="1" applyBorder="1" applyAlignment="1">
      <alignment horizontal="left" vertical="center" wrapText="1"/>
    </xf>
    <xf numFmtId="49" fontId="92" fillId="0" borderId="1" xfId="1" applyNumberFormat="1" applyFont="1" applyBorder="1" applyAlignment="1">
      <alignment horizontal="left" vertical="center" wrapText="1"/>
    </xf>
    <xf numFmtId="49" fontId="92" fillId="0" borderId="8" xfId="1" applyNumberFormat="1" applyFont="1" applyBorder="1" applyAlignment="1">
      <alignment horizontal="left" vertical="center" wrapText="1"/>
    </xf>
  </cellXfs>
  <cellStyles count="2401">
    <cellStyle name="”ќђќ‘ћ‚›‰" xfId="2"/>
    <cellStyle name="”љ‘ђћ‚ђќќ›‰" xfId="3"/>
    <cellStyle name="„…ќ…†ќ›‰" xfId="4"/>
    <cellStyle name="‡ђѓћ‹ћ‚ћљ1" xfId="5"/>
    <cellStyle name="‡ђѓћ‹ћ‚ћљ2" xfId="6"/>
    <cellStyle name="’ћѓћ‚›‰" xfId="7"/>
    <cellStyle name="20% — акцент1" xfId="8"/>
    <cellStyle name="20% — акцент1 2" xfId="9"/>
    <cellStyle name="20% — акцент2" xfId="10"/>
    <cellStyle name="20% — акцент2 2" xfId="11"/>
    <cellStyle name="20% — акцент3" xfId="12"/>
    <cellStyle name="20% — акцент3 2" xfId="13"/>
    <cellStyle name="20% — акцент4" xfId="14"/>
    <cellStyle name="20% — акцент4 2" xfId="15"/>
    <cellStyle name="20% — акцент5" xfId="16"/>
    <cellStyle name="20% — акцент6" xfId="17"/>
    <cellStyle name="20% — акцент6 2" xfId="18"/>
    <cellStyle name="20% – Акцентування1" xfId="19"/>
    <cellStyle name="20% – Акцентування1 10" xfId="20"/>
    <cellStyle name="20% – Акцентування1 11" xfId="21"/>
    <cellStyle name="20% – Акцентування1 12" xfId="22"/>
    <cellStyle name="20% – Акцентування1 13" xfId="23"/>
    <cellStyle name="20% – Акцентування1 14" xfId="24"/>
    <cellStyle name="20% – Акцентування1 14 2" xfId="25"/>
    <cellStyle name="20% – Акцентування1 14 3" xfId="26"/>
    <cellStyle name="20% – Акцентування1 15" xfId="27"/>
    <cellStyle name="20% – Акцентування1 15 2" xfId="28"/>
    <cellStyle name="20% – Акцентування1 16" xfId="29"/>
    <cellStyle name="20% – Акцентування1 16 2" xfId="30"/>
    <cellStyle name="20% – Акцентування1 17" xfId="31"/>
    <cellStyle name="20% – Акцентування1 18" xfId="32"/>
    <cellStyle name="20% – Акцентування1 19" xfId="33"/>
    <cellStyle name="20% – Акцентування1 2" xfId="34"/>
    <cellStyle name="20% – Акцентування1 2 10" xfId="35"/>
    <cellStyle name="20% – Акцентування1 2 11" xfId="36"/>
    <cellStyle name="20% – Акцентування1 2 2" xfId="37"/>
    <cellStyle name="20% – Акцентування1 2 3" xfId="38"/>
    <cellStyle name="20% – Акцентування1 2 4" xfId="39"/>
    <cellStyle name="20% – Акцентування1 2 5" xfId="40"/>
    <cellStyle name="20% – Акцентування1 2 6" xfId="41"/>
    <cellStyle name="20% – Акцентування1 2 7" xfId="42"/>
    <cellStyle name="20% – Акцентування1 2 8" xfId="43"/>
    <cellStyle name="20% – Акцентування1 2 9" xfId="44"/>
    <cellStyle name="20% – Акцентування1 20" xfId="45"/>
    <cellStyle name="20% – Акцентування1 20 2" xfId="46"/>
    <cellStyle name="20% – Акцентування1 21" xfId="47"/>
    <cellStyle name="20% – Акцентування1 22" xfId="48"/>
    <cellStyle name="20% – Акцентування1 23" xfId="49"/>
    <cellStyle name="20% – Акцентування1 24" xfId="50"/>
    <cellStyle name="20% – Акцентування1 25" xfId="51"/>
    <cellStyle name="20% – Акцентування1 3" xfId="52"/>
    <cellStyle name="20% – Акцентування1 4" xfId="53"/>
    <cellStyle name="20% – Акцентування1 5" xfId="54"/>
    <cellStyle name="20% – Акцентування1 6" xfId="55"/>
    <cellStyle name="20% – Акцентування1 7" xfId="56"/>
    <cellStyle name="20% – Акцентування1 7 2" xfId="57"/>
    <cellStyle name="20% – Акцентування1 7 3" xfId="58"/>
    <cellStyle name="20% – Акцентування1 7 4" xfId="59"/>
    <cellStyle name="20% – Акцентування1 8" xfId="60"/>
    <cellStyle name="20% – Акцентування1 8 2" xfId="61"/>
    <cellStyle name="20% – Акцентування1 8 3" xfId="62"/>
    <cellStyle name="20% – Акцентування1 9" xfId="63"/>
    <cellStyle name="20% – Акцентування1 9 2" xfId="64"/>
    <cellStyle name="20% – Акцентування2" xfId="65"/>
    <cellStyle name="20% – Акцентування2 10" xfId="66"/>
    <cellStyle name="20% – Акцентування2 11" xfId="67"/>
    <cellStyle name="20% – Акцентування2 12" xfId="68"/>
    <cellStyle name="20% – Акцентування2 13" xfId="69"/>
    <cellStyle name="20% – Акцентування2 14" xfId="70"/>
    <cellStyle name="20% – Акцентування2 14 2" xfId="71"/>
    <cellStyle name="20% – Акцентування2 14 3" xfId="72"/>
    <cellStyle name="20% – Акцентування2 15" xfId="73"/>
    <cellStyle name="20% – Акцентування2 15 2" xfId="74"/>
    <cellStyle name="20% – Акцентування2 16" xfId="75"/>
    <cellStyle name="20% – Акцентування2 16 2" xfId="76"/>
    <cellStyle name="20% – Акцентування2 17" xfId="77"/>
    <cellStyle name="20% – Акцентування2 18" xfId="78"/>
    <cellStyle name="20% – Акцентування2 19" xfId="79"/>
    <cellStyle name="20% – Акцентування2 2" xfId="80"/>
    <cellStyle name="20% – Акцентування2 2 10" xfId="81"/>
    <cellStyle name="20% – Акцентування2 2 11" xfId="82"/>
    <cellStyle name="20% – Акцентування2 2 2" xfId="83"/>
    <cellStyle name="20% – Акцентування2 2 3" xfId="84"/>
    <cellStyle name="20% – Акцентування2 2 4" xfId="85"/>
    <cellStyle name="20% – Акцентування2 2 5" xfId="86"/>
    <cellStyle name="20% – Акцентування2 2 6" xfId="87"/>
    <cellStyle name="20% – Акцентування2 2 7" xfId="88"/>
    <cellStyle name="20% – Акцентування2 2 8" xfId="89"/>
    <cellStyle name="20% – Акцентування2 2 9" xfId="90"/>
    <cellStyle name="20% – Акцентування2 20" xfId="91"/>
    <cellStyle name="20% – Акцентування2 20 2" xfId="92"/>
    <cellStyle name="20% – Акцентування2 21" xfId="93"/>
    <cellStyle name="20% – Акцентування2 22" xfId="94"/>
    <cellStyle name="20% – Акцентування2 23" xfId="95"/>
    <cellStyle name="20% – Акцентування2 24" xfId="96"/>
    <cellStyle name="20% – Акцентування2 25" xfId="97"/>
    <cellStyle name="20% – Акцентування2 3" xfId="98"/>
    <cellStyle name="20% – Акцентування2 4" xfId="99"/>
    <cellStyle name="20% – Акцентування2 5" xfId="100"/>
    <cellStyle name="20% – Акцентування2 6" xfId="101"/>
    <cellStyle name="20% – Акцентування2 7" xfId="102"/>
    <cellStyle name="20% – Акцентування2 7 2" xfId="103"/>
    <cellStyle name="20% – Акцентування2 7 3" xfId="104"/>
    <cellStyle name="20% – Акцентування2 7 4" xfId="105"/>
    <cellStyle name="20% – Акцентування2 8" xfId="106"/>
    <cellStyle name="20% – Акцентування2 8 2" xfId="107"/>
    <cellStyle name="20% – Акцентування2 8 3" xfId="108"/>
    <cellStyle name="20% – Акцентування2 9" xfId="109"/>
    <cellStyle name="20% – Акцентування2 9 2" xfId="110"/>
    <cellStyle name="20% – Акцентування3" xfId="111"/>
    <cellStyle name="20% – Акцентування3 10" xfId="112"/>
    <cellStyle name="20% – Акцентування3 11" xfId="113"/>
    <cellStyle name="20% – Акцентування3 12" xfId="114"/>
    <cellStyle name="20% – Акцентування3 13" xfId="115"/>
    <cellStyle name="20% – Акцентування3 14" xfId="116"/>
    <cellStyle name="20% – Акцентування3 14 2" xfId="117"/>
    <cellStyle name="20% – Акцентування3 14 3" xfId="118"/>
    <cellStyle name="20% – Акцентування3 15" xfId="119"/>
    <cellStyle name="20% – Акцентування3 15 2" xfId="120"/>
    <cellStyle name="20% – Акцентування3 16" xfId="121"/>
    <cellStyle name="20% – Акцентування3 16 2" xfId="122"/>
    <cellStyle name="20% – Акцентування3 17" xfId="123"/>
    <cellStyle name="20% – Акцентування3 18" xfId="124"/>
    <cellStyle name="20% – Акцентування3 19" xfId="125"/>
    <cellStyle name="20% – Акцентування3 2" xfId="126"/>
    <cellStyle name="20% – Акцентування3 2 10" xfId="127"/>
    <cellStyle name="20% – Акцентування3 2 11" xfId="128"/>
    <cellStyle name="20% – Акцентування3 2 2" xfId="129"/>
    <cellStyle name="20% – Акцентування3 2 3" xfId="130"/>
    <cellStyle name="20% – Акцентування3 2 4" xfId="131"/>
    <cellStyle name="20% – Акцентування3 2 5" xfId="132"/>
    <cellStyle name="20% – Акцентування3 2 6" xfId="133"/>
    <cellStyle name="20% – Акцентування3 2 7" xfId="134"/>
    <cellStyle name="20% – Акцентування3 2 8" xfId="135"/>
    <cellStyle name="20% – Акцентування3 2 9" xfId="136"/>
    <cellStyle name="20% – Акцентування3 20" xfId="137"/>
    <cellStyle name="20% – Акцентування3 20 2" xfId="138"/>
    <cellStyle name="20% – Акцентування3 21" xfId="139"/>
    <cellStyle name="20% – Акцентування3 22" xfId="140"/>
    <cellStyle name="20% – Акцентування3 23" xfId="141"/>
    <cellStyle name="20% – Акцентування3 24" xfId="142"/>
    <cellStyle name="20% – Акцентування3 25" xfId="143"/>
    <cellStyle name="20% – Акцентування3 3" xfId="144"/>
    <cellStyle name="20% – Акцентування3 4" xfId="145"/>
    <cellStyle name="20% – Акцентування3 5" xfId="146"/>
    <cellStyle name="20% – Акцентування3 6" xfId="147"/>
    <cellStyle name="20% – Акцентування3 7" xfId="148"/>
    <cellStyle name="20% – Акцентування3 7 2" xfId="149"/>
    <cellStyle name="20% – Акцентування3 7 3" xfId="150"/>
    <cellStyle name="20% – Акцентування3 7 4" xfId="151"/>
    <cellStyle name="20% – Акцентування3 8" xfId="152"/>
    <cellStyle name="20% – Акцентування3 8 2" xfId="153"/>
    <cellStyle name="20% – Акцентування3 8 3" xfId="154"/>
    <cellStyle name="20% – Акцентування3 9" xfId="155"/>
    <cellStyle name="20% – Акцентування3 9 2" xfId="156"/>
    <cellStyle name="20% – Акцентування4" xfId="157"/>
    <cellStyle name="20% – Акцентування4 10" xfId="158"/>
    <cellStyle name="20% – Акцентування4 11" xfId="159"/>
    <cellStyle name="20% – Акцентування4 12" xfId="160"/>
    <cellStyle name="20% – Акцентування4 13" xfId="161"/>
    <cellStyle name="20% – Акцентування4 14" xfId="162"/>
    <cellStyle name="20% – Акцентування4 14 2" xfId="163"/>
    <cellStyle name="20% – Акцентування4 14 3" xfId="164"/>
    <cellStyle name="20% – Акцентування4 15" xfId="165"/>
    <cellStyle name="20% – Акцентування4 15 2" xfId="166"/>
    <cellStyle name="20% – Акцентування4 16" xfId="167"/>
    <cellStyle name="20% – Акцентування4 16 2" xfId="168"/>
    <cellStyle name="20% – Акцентування4 17" xfId="169"/>
    <cellStyle name="20% – Акцентування4 18" xfId="170"/>
    <cellStyle name="20% – Акцентування4 19" xfId="171"/>
    <cellStyle name="20% – Акцентування4 2" xfId="172"/>
    <cellStyle name="20% – Акцентування4 2 10" xfId="173"/>
    <cellStyle name="20% – Акцентування4 2 11" xfId="174"/>
    <cellStyle name="20% – Акцентування4 2 2" xfId="175"/>
    <cellStyle name="20% – Акцентування4 2 3" xfId="176"/>
    <cellStyle name="20% – Акцентування4 2 4" xfId="177"/>
    <cellStyle name="20% – Акцентування4 2 5" xfId="178"/>
    <cellStyle name="20% – Акцентування4 2 6" xfId="179"/>
    <cellStyle name="20% – Акцентування4 2 7" xfId="180"/>
    <cellStyle name="20% – Акцентування4 2 8" xfId="181"/>
    <cellStyle name="20% – Акцентування4 2 9" xfId="182"/>
    <cellStyle name="20% – Акцентування4 20" xfId="183"/>
    <cellStyle name="20% – Акцентування4 20 2" xfId="184"/>
    <cellStyle name="20% – Акцентування4 21" xfId="185"/>
    <cellStyle name="20% – Акцентування4 22" xfId="186"/>
    <cellStyle name="20% – Акцентування4 23" xfId="187"/>
    <cellStyle name="20% – Акцентування4 24" xfId="188"/>
    <cellStyle name="20% – Акцентування4 25" xfId="189"/>
    <cellStyle name="20% – Акцентування4 3" xfId="190"/>
    <cellStyle name="20% – Акцентування4 4" xfId="191"/>
    <cellStyle name="20% – Акцентування4 5" xfId="192"/>
    <cellStyle name="20% – Акцентування4 6" xfId="193"/>
    <cellStyle name="20% – Акцентування4 7" xfId="194"/>
    <cellStyle name="20% – Акцентування4 7 2" xfId="195"/>
    <cellStyle name="20% – Акцентування4 7 3" xfId="196"/>
    <cellStyle name="20% – Акцентування4 7 4" xfId="197"/>
    <cellStyle name="20% – Акцентування4 8" xfId="198"/>
    <cellStyle name="20% – Акцентування4 8 2" xfId="199"/>
    <cellStyle name="20% – Акцентування4 8 3" xfId="200"/>
    <cellStyle name="20% – Акцентування4 9" xfId="201"/>
    <cellStyle name="20% – Акцентування4 9 2" xfId="202"/>
    <cellStyle name="20% – Акцентування5" xfId="203"/>
    <cellStyle name="20% – Акцентування5 10" xfId="204"/>
    <cellStyle name="20% – Акцентування5 11" xfId="205"/>
    <cellStyle name="20% – Акцентування5 12" xfId="206"/>
    <cellStyle name="20% – Акцентування5 13" xfId="207"/>
    <cellStyle name="20% – Акцентування5 14" xfId="208"/>
    <cellStyle name="20% – Акцентування5 14 2" xfId="209"/>
    <cellStyle name="20% – Акцентування5 14 3" xfId="210"/>
    <cellStyle name="20% – Акцентування5 15" xfId="211"/>
    <cellStyle name="20% – Акцентування5 15 2" xfId="212"/>
    <cellStyle name="20% – Акцентування5 16" xfId="213"/>
    <cellStyle name="20% – Акцентування5 16 2" xfId="214"/>
    <cellStyle name="20% – Акцентування5 17" xfId="215"/>
    <cellStyle name="20% – Акцентування5 18" xfId="216"/>
    <cellStyle name="20% – Акцентування5 19" xfId="217"/>
    <cellStyle name="20% – Акцентування5 2" xfId="218"/>
    <cellStyle name="20% – Акцентування5 2 10" xfId="219"/>
    <cellStyle name="20% – Акцентування5 2 11" xfId="220"/>
    <cellStyle name="20% – Акцентування5 2 2" xfId="221"/>
    <cellStyle name="20% – Акцентування5 2 3" xfId="222"/>
    <cellStyle name="20% – Акцентування5 2 4" xfId="223"/>
    <cellStyle name="20% – Акцентування5 2 5" xfId="224"/>
    <cellStyle name="20% – Акцентування5 2 6" xfId="225"/>
    <cellStyle name="20% – Акцентування5 2 7" xfId="226"/>
    <cellStyle name="20% – Акцентування5 2 8" xfId="227"/>
    <cellStyle name="20% – Акцентування5 2 9" xfId="228"/>
    <cellStyle name="20% – Акцентування5 20" xfId="229"/>
    <cellStyle name="20% – Акцентування5 20 2" xfId="230"/>
    <cellStyle name="20% – Акцентування5 21" xfId="231"/>
    <cellStyle name="20% – Акцентування5 22" xfId="232"/>
    <cellStyle name="20% – Акцентування5 23" xfId="233"/>
    <cellStyle name="20% – Акцентування5 24" xfId="234"/>
    <cellStyle name="20% – Акцентування5 3" xfId="235"/>
    <cellStyle name="20% – Акцентування5 4" xfId="236"/>
    <cellStyle name="20% – Акцентування5 5" xfId="237"/>
    <cellStyle name="20% – Акцентування5 6" xfId="238"/>
    <cellStyle name="20% – Акцентування5 7" xfId="239"/>
    <cellStyle name="20% – Акцентування5 7 2" xfId="240"/>
    <cellStyle name="20% – Акцентування5 7 3" xfId="241"/>
    <cellStyle name="20% – Акцентування5 7 4" xfId="242"/>
    <cellStyle name="20% – Акцентування5 8" xfId="243"/>
    <cellStyle name="20% – Акцентування5 8 2" xfId="244"/>
    <cellStyle name="20% – Акцентування5 8 3" xfId="245"/>
    <cellStyle name="20% – Акцентування5 9" xfId="246"/>
    <cellStyle name="20% – Акцентування5 9 2" xfId="247"/>
    <cellStyle name="20% – Акцентування6" xfId="248"/>
    <cellStyle name="20% – Акцентування6 10" xfId="249"/>
    <cellStyle name="20% – Акцентування6 11" xfId="250"/>
    <cellStyle name="20% – Акцентування6 12" xfId="251"/>
    <cellStyle name="20% – Акцентування6 13" xfId="252"/>
    <cellStyle name="20% – Акцентування6 14" xfId="253"/>
    <cellStyle name="20% – Акцентування6 14 2" xfId="254"/>
    <cellStyle name="20% – Акцентування6 14 3" xfId="255"/>
    <cellStyle name="20% – Акцентування6 15" xfId="256"/>
    <cellStyle name="20% – Акцентування6 15 2" xfId="257"/>
    <cellStyle name="20% – Акцентування6 16" xfId="258"/>
    <cellStyle name="20% – Акцентування6 16 2" xfId="259"/>
    <cellStyle name="20% – Акцентування6 17" xfId="260"/>
    <cellStyle name="20% – Акцентування6 18" xfId="261"/>
    <cellStyle name="20% – Акцентування6 19" xfId="262"/>
    <cellStyle name="20% – Акцентування6 2" xfId="263"/>
    <cellStyle name="20% – Акцентування6 2 10" xfId="264"/>
    <cellStyle name="20% – Акцентування6 2 11" xfId="265"/>
    <cellStyle name="20% – Акцентування6 2 2" xfId="266"/>
    <cellStyle name="20% – Акцентування6 2 3" xfId="267"/>
    <cellStyle name="20% – Акцентування6 2 4" xfId="268"/>
    <cellStyle name="20% – Акцентування6 2 5" xfId="269"/>
    <cellStyle name="20% – Акцентування6 2 6" xfId="270"/>
    <cellStyle name="20% – Акцентування6 2 7" xfId="271"/>
    <cellStyle name="20% – Акцентування6 2 8" xfId="272"/>
    <cellStyle name="20% – Акцентування6 2 9" xfId="273"/>
    <cellStyle name="20% – Акцентування6 20" xfId="274"/>
    <cellStyle name="20% – Акцентування6 20 2" xfId="275"/>
    <cellStyle name="20% – Акцентування6 21" xfId="276"/>
    <cellStyle name="20% – Акцентування6 22" xfId="277"/>
    <cellStyle name="20% – Акцентування6 23" xfId="278"/>
    <cellStyle name="20% – Акцентування6 24" xfId="279"/>
    <cellStyle name="20% – Акцентування6 3" xfId="280"/>
    <cellStyle name="20% – Акцентування6 4" xfId="281"/>
    <cellStyle name="20% – Акцентування6 5" xfId="282"/>
    <cellStyle name="20% – Акцентування6 6" xfId="283"/>
    <cellStyle name="20% – Акцентування6 7" xfId="284"/>
    <cellStyle name="20% – Акцентування6 7 2" xfId="285"/>
    <cellStyle name="20% – Акцентування6 7 3" xfId="286"/>
    <cellStyle name="20% – Акцентування6 7 4" xfId="287"/>
    <cellStyle name="20% – Акцентування6 8" xfId="288"/>
    <cellStyle name="20% – Акцентування6 8 2" xfId="289"/>
    <cellStyle name="20% – Акцентування6 8 3" xfId="290"/>
    <cellStyle name="20% – Акцентування6 9" xfId="291"/>
    <cellStyle name="20% – Акцентування6 9 2" xfId="292"/>
    <cellStyle name="20% — Акцент1" xfId="293"/>
    <cellStyle name="20% — Акцент2" xfId="294"/>
    <cellStyle name="20% — Акцент3" xfId="295"/>
    <cellStyle name="20% — Акцент4" xfId="296"/>
    <cellStyle name="20% — Акцент5" xfId="297"/>
    <cellStyle name="20% — Акцент6" xfId="298"/>
    <cellStyle name="40% — акцент1" xfId="299"/>
    <cellStyle name="40% — акцент1 2" xfId="300"/>
    <cellStyle name="40% — акцент2" xfId="301"/>
    <cellStyle name="40% — акцент3" xfId="302"/>
    <cellStyle name="40% — акцент3 2" xfId="303"/>
    <cellStyle name="40% — акцент4" xfId="304"/>
    <cellStyle name="40% — акцент4 2" xfId="305"/>
    <cellStyle name="40% — акцент5" xfId="306"/>
    <cellStyle name="40% — акцент5 2" xfId="307"/>
    <cellStyle name="40% — акцент6" xfId="308"/>
    <cellStyle name="40% — акцент6 2" xfId="309"/>
    <cellStyle name="40% – Акцентування1" xfId="310"/>
    <cellStyle name="40% – Акцентування1 10" xfId="311"/>
    <cellStyle name="40% – Акцентування1 11" xfId="312"/>
    <cellStyle name="40% – Акцентування1 12" xfId="313"/>
    <cellStyle name="40% – Акцентування1 13" xfId="314"/>
    <cellStyle name="40% – Акцентування1 14" xfId="315"/>
    <cellStyle name="40% – Акцентування1 14 2" xfId="316"/>
    <cellStyle name="40% – Акцентування1 14 3" xfId="317"/>
    <cellStyle name="40% – Акцентування1 15" xfId="318"/>
    <cellStyle name="40% – Акцентування1 15 2" xfId="319"/>
    <cellStyle name="40% – Акцентування1 16" xfId="320"/>
    <cellStyle name="40% – Акцентування1 16 2" xfId="321"/>
    <cellStyle name="40% – Акцентування1 17" xfId="322"/>
    <cellStyle name="40% – Акцентування1 18" xfId="323"/>
    <cellStyle name="40% – Акцентування1 19" xfId="324"/>
    <cellStyle name="40% – Акцентування1 2" xfId="325"/>
    <cellStyle name="40% – Акцентування1 2 10" xfId="326"/>
    <cellStyle name="40% – Акцентування1 2 11" xfId="327"/>
    <cellStyle name="40% – Акцентування1 2 2" xfId="328"/>
    <cellStyle name="40% – Акцентування1 2 3" xfId="329"/>
    <cellStyle name="40% – Акцентування1 2 4" xfId="330"/>
    <cellStyle name="40% – Акцентування1 2 5" xfId="331"/>
    <cellStyle name="40% – Акцентування1 2 6" xfId="332"/>
    <cellStyle name="40% – Акцентування1 2 7" xfId="333"/>
    <cellStyle name="40% – Акцентування1 2 8" xfId="334"/>
    <cellStyle name="40% – Акцентування1 2 9" xfId="335"/>
    <cellStyle name="40% – Акцентування1 20" xfId="336"/>
    <cellStyle name="40% – Акцентування1 20 2" xfId="337"/>
    <cellStyle name="40% – Акцентування1 21" xfId="338"/>
    <cellStyle name="40% – Акцентування1 22" xfId="339"/>
    <cellStyle name="40% – Акцентування1 23" xfId="340"/>
    <cellStyle name="40% – Акцентування1 24" xfId="341"/>
    <cellStyle name="40% – Акцентування1 25" xfId="342"/>
    <cellStyle name="40% – Акцентування1 3" xfId="343"/>
    <cellStyle name="40% – Акцентування1 4" xfId="344"/>
    <cellStyle name="40% – Акцентування1 5" xfId="345"/>
    <cellStyle name="40% – Акцентування1 6" xfId="346"/>
    <cellStyle name="40% – Акцентування1 7" xfId="347"/>
    <cellStyle name="40% – Акцентування1 7 2" xfId="348"/>
    <cellStyle name="40% – Акцентування1 7 3" xfId="349"/>
    <cellStyle name="40% – Акцентування1 7 4" xfId="350"/>
    <cellStyle name="40% – Акцентування1 8" xfId="351"/>
    <cellStyle name="40% – Акцентування1 8 2" xfId="352"/>
    <cellStyle name="40% – Акцентування1 8 3" xfId="353"/>
    <cellStyle name="40% – Акцентування1 9" xfId="354"/>
    <cellStyle name="40% – Акцентування1 9 2" xfId="355"/>
    <cellStyle name="40% – Акцентування2" xfId="356"/>
    <cellStyle name="40% – Акцентування2 10" xfId="357"/>
    <cellStyle name="40% – Акцентування2 11" xfId="358"/>
    <cellStyle name="40% – Акцентування2 12" xfId="359"/>
    <cellStyle name="40% – Акцентування2 13" xfId="360"/>
    <cellStyle name="40% – Акцентування2 14" xfId="361"/>
    <cellStyle name="40% – Акцентування2 14 2" xfId="362"/>
    <cellStyle name="40% – Акцентування2 14 3" xfId="363"/>
    <cellStyle name="40% – Акцентування2 15" xfId="364"/>
    <cellStyle name="40% – Акцентування2 15 2" xfId="365"/>
    <cellStyle name="40% – Акцентування2 16" xfId="366"/>
    <cellStyle name="40% – Акцентування2 16 2" xfId="367"/>
    <cellStyle name="40% – Акцентування2 17" xfId="368"/>
    <cellStyle name="40% – Акцентування2 18" xfId="369"/>
    <cellStyle name="40% – Акцентування2 19" xfId="370"/>
    <cellStyle name="40% – Акцентування2 2" xfId="371"/>
    <cellStyle name="40% – Акцентування2 2 10" xfId="372"/>
    <cellStyle name="40% – Акцентування2 2 11" xfId="373"/>
    <cellStyle name="40% – Акцентування2 2 2" xfId="374"/>
    <cellStyle name="40% – Акцентування2 2 3" xfId="375"/>
    <cellStyle name="40% – Акцентування2 2 4" xfId="376"/>
    <cellStyle name="40% – Акцентування2 2 5" xfId="377"/>
    <cellStyle name="40% – Акцентування2 2 6" xfId="378"/>
    <cellStyle name="40% – Акцентування2 2 7" xfId="379"/>
    <cellStyle name="40% – Акцентування2 2 8" xfId="380"/>
    <cellStyle name="40% – Акцентування2 2 9" xfId="381"/>
    <cellStyle name="40% – Акцентування2 20" xfId="382"/>
    <cellStyle name="40% – Акцентування2 20 2" xfId="383"/>
    <cellStyle name="40% – Акцентування2 21" xfId="384"/>
    <cellStyle name="40% – Акцентування2 22" xfId="385"/>
    <cellStyle name="40% – Акцентування2 23" xfId="386"/>
    <cellStyle name="40% – Акцентування2 24" xfId="387"/>
    <cellStyle name="40% – Акцентування2 3" xfId="388"/>
    <cellStyle name="40% – Акцентування2 4" xfId="389"/>
    <cellStyle name="40% – Акцентування2 5" xfId="390"/>
    <cellStyle name="40% – Акцентування2 6" xfId="391"/>
    <cellStyle name="40% – Акцентування2 7" xfId="392"/>
    <cellStyle name="40% – Акцентування2 7 2" xfId="393"/>
    <cellStyle name="40% – Акцентування2 7 3" xfId="394"/>
    <cellStyle name="40% – Акцентування2 7 4" xfId="395"/>
    <cellStyle name="40% – Акцентування2 8" xfId="396"/>
    <cellStyle name="40% – Акцентування2 8 2" xfId="397"/>
    <cellStyle name="40% – Акцентування2 8 3" xfId="398"/>
    <cellStyle name="40% – Акцентування2 9" xfId="399"/>
    <cellStyle name="40% – Акцентування2 9 2" xfId="400"/>
    <cellStyle name="40% – Акцентування3" xfId="401"/>
    <cellStyle name="40% – Акцентування3 10" xfId="402"/>
    <cellStyle name="40% – Акцентування3 11" xfId="403"/>
    <cellStyle name="40% – Акцентування3 12" xfId="404"/>
    <cellStyle name="40% – Акцентування3 13" xfId="405"/>
    <cellStyle name="40% – Акцентування3 14" xfId="406"/>
    <cellStyle name="40% – Акцентування3 14 2" xfId="407"/>
    <cellStyle name="40% – Акцентування3 14 3" xfId="408"/>
    <cellStyle name="40% – Акцентування3 15" xfId="409"/>
    <cellStyle name="40% – Акцентування3 15 2" xfId="410"/>
    <cellStyle name="40% – Акцентування3 16" xfId="411"/>
    <cellStyle name="40% – Акцентування3 16 2" xfId="412"/>
    <cellStyle name="40% – Акцентування3 17" xfId="413"/>
    <cellStyle name="40% – Акцентування3 18" xfId="414"/>
    <cellStyle name="40% – Акцентування3 19" xfId="415"/>
    <cellStyle name="40% – Акцентування3 2" xfId="416"/>
    <cellStyle name="40% – Акцентування3 2 10" xfId="417"/>
    <cellStyle name="40% – Акцентування3 2 11" xfId="418"/>
    <cellStyle name="40% – Акцентування3 2 2" xfId="419"/>
    <cellStyle name="40% – Акцентування3 2 3" xfId="420"/>
    <cellStyle name="40% – Акцентування3 2 4" xfId="421"/>
    <cellStyle name="40% – Акцентування3 2 5" xfId="422"/>
    <cellStyle name="40% – Акцентування3 2 6" xfId="423"/>
    <cellStyle name="40% – Акцентування3 2 7" xfId="424"/>
    <cellStyle name="40% – Акцентування3 2 8" xfId="425"/>
    <cellStyle name="40% – Акцентування3 2 9" xfId="426"/>
    <cellStyle name="40% – Акцентування3 20" xfId="427"/>
    <cellStyle name="40% – Акцентування3 20 2" xfId="428"/>
    <cellStyle name="40% – Акцентування3 21" xfId="429"/>
    <cellStyle name="40% – Акцентування3 22" xfId="430"/>
    <cellStyle name="40% – Акцентування3 23" xfId="431"/>
    <cellStyle name="40% – Акцентування3 24" xfId="432"/>
    <cellStyle name="40% – Акцентування3 25" xfId="433"/>
    <cellStyle name="40% – Акцентування3 3" xfId="434"/>
    <cellStyle name="40% – Акцентування3 4" xfId="435"/>
    <cellStyle name="40% – Акцентування3 5" xfId="436"/>
    <cellStyle name="40% – Акцентування3 6" xfId="437"/>
    <cellStyle name="40% – Акцентування3 7" xfId="438"/>
    <cellStyle name="40% – Акцентування3 7 2" xfId="439"/>
    <cellStyle name="40% – Акцентування3 7 3" xfId="440"/>
    <cellStyle name="40% – Акцентування3 7 4" xfId="441"/>
    <cellStyle name="40% – Акцентування3 8" xfId="442"/>
    <cellStyle name="40% – Акцентування3 8 2" xfId="443"/>
    <cellStyle name="40% – Акцентування3 8 3" xfId="444"/>
    <cellStyle name="40% – Акцентування3 9" xfId="445"/>
    <cellStyle name="40% – Акцентування3 9 2" xfId="446"/>
    <cellStyle name="40% – Акцентування4" xfId="447"/>
    <cellStyle name="40% – Акцентування4 10" xfId="448"/>
    <cellStyle name="40% – Акцентування4 11" xfId="449"/>
    <cellStyle name="40% – Акцентування4 12" xfId="450"/>
    <cellStyle name="40% – Акцентування4 13" xfId="451"/>
    <cellStyle name="40% – Акцентування4 14" xfId="452"/>
    <cellStyle name="40% – Акцентування4 14 2" xfId="453"/>
    <cellStyle name="40% – Акцентування4 14 3" xfId="454"/>
    <cellStyle name="40% – Акцентування4 15" xfId="455"/>
    <cellStyle name="40% – Акцентування4 15 2" xfId="456"/>
    <cellStyle name="40% – Акцентування4 16" xfId="457"/>
    <cellStyle name="40% – Акцентування4 16 2" xfId="458"/>
    <cellStyle name="40% – Акцентування4 17" xfId="459"/>
    <cellStyle name="40% – Акцентування4 18" xfId="460"/>
    <cellStyle name="40% – Акцентування4 19" xfId="461"/>
    <cellStyle name="40% – Акцентування4 2" xfId="462"/>
    <cellStyle name="40% – Акцентування4 2 10" xfId="463"/>
    <cellStyle name="40% – Акцентування4 2 11" xfId="464"/>
    <cellStyle name="40% – Акцентування4 2 2" xfId="465"/>
    <cellStyle name="40% – Акцентування4 2 3" xfId="466"/>
    <cellStyle name="40% – Акцентування4 2 4" xfId="467"/>
    <cellStyle name="40% – Акцентування4 2 5" xfId="468"/>
    <cellStyle name="40% – Акцентування4 2 6" xfId="469"/>
    <cellStyle name="40% – Акцентування4 2 7" xfId="470"/>
    <cellStyle name="40% – Акцентування4 2 8" xfId="471"/>
    <cellStyle name="40% – Акцентування4 2 9" xfId="472"/>
    <cellStyle name="40% – Акцентування4 20" xfId="473"/>
    <cellStyle name="40% – Акцентування4 20 2" xfId="474"/>
    <cellStyle name="40% – Акцентування4 21" xfId="475"/>
    <cellStyle name="40% – Акцентування4 22" xfId="476"/>
    <cellStyle name="40% – Акцентування4 23" xfId="477"/>
    <cellStyle name="40% – Акцентування4 24" xfId="478"/>
    <cellStyle name="40% – Акцентування4 25" xfId="479"/>
    <cellStyle name="40% – Акцентування4 3" xfId="480"/>
    <cellStyle name="40% – Акцентування4 4" xfId="481"/>
    <cellStyle name="40% – Акцентування4 5" xfId="482"/>
    <cellStyle name="40% – Акцентування4 6" xfId="483"/>
    <cellStyle name="40% – Акцентування4 7" xfId="484"/>
    <cellStyle name="40% – Акцентування4 7 2" xfId="485"/>
    <cellStyle name="40% – Акцентування4 7 3" xfId="486"/>
    <cellStyle name="40% – Акцентування4 7 4" xfId="487"/>
    <cellStyle name="40% – Акцентування4 8" xfId="488"/>
    <cellStyle name="40% – Акцентування4 8 2" xfId="489"/>
    <cellStyle name="40% – Акцентування4 8 3" xfId="490"/>
    <cellStyle name="40% – Акцентування4 9" xfId="491"/>
    <cellStyle name="40% – Акцентування4 9 2" xfId="492"/>
    <cellStyle name="40% – Акцентування5" xfId="493"/>
    <cellStyle name="40% – Акцентування5 10" xfId="494"/>
    <cellStyle name="40% – Акцентування5 11" xfId="495"/>
    <cellStyle name="40% – Акцентування5 12" xfId="496"/>
    <cellStyle name="40% – Акцентування5 13" xfId="497"/>
    <cellStyle name="40% – Акцентування5 14" xfId="498"/>
    <cellStyle name="40% – Акцентування5 14 2" xfId="499"/>
    <cellStyle name="40% – Акцентування5 14 3" xfId="500"/>
    <cellStyle name="40% – Акцентування5 15" xfId="501"/>
    <cellStyle name="40% – Акцентування5 15 2" xfId="502"/>
    <cellStyle name="40% – Акцентування5 16" xfId="503"/>
    <cellStyle name="40% – Акцентування5 16 2" xfId="504"/>
    <cellStyle name="40% – Акцентування5 17" xfId="505"/>
    <cellStyle name="40% – Акцентування5 18" xfId="506"/>
    <cellStyle name="40% – Акцентування5 19" xfId="507"/>
    <cellStyle name="40% – Акцентування5 2" xfId="508"/>
    <cellStyle name="40% – Акцентування5 2 10" xfId="509"/>
    <cellStyle name="40% – Акцентування5 2 11" xfId="510"/>
    <cellStyle name="40% – Акцентування5 2 2" xfId="511"/>
    <cellStyle name="40% – Акцентування5 2 3" xfId="512"/>
    <cellStyle name="40% – Акцентування5 2 4" xfId="513"/>
    <cellStyle name="40% – Акцентування5 2 5" xfId="514"/>
    <cellStyle name="40% – Акцентування5 2 6" xfId="515"/>
    <cellStyle name="40% – Акцентування5 2 7" xfId="516"/>
    <cellStyle name="40% – Акцентування5 2 8" xfId="517"/>
    <cellStyle name="40% – Акцентування5 2 9" xfId="518"/>
    <cellStyle name="40% – Акцентування5 20" xfId="519"/>
    <cellStyle name="40% – Акцентування5 20 2" xfId="520"/>
    <cellStyle name="40% – Акцентування5 21" xfId="521"/>
    <cellStyle name="40% – Акцентування5 22" xfId="522"/>
    <cellStyle name="40% – Акцентування5 23" xfId="523"/>
    <cellStyle name="40% – Акцентування5 24" xfId="524"/>
    <cellStyle name="40% – Акцентування5 3" xfId="525"/>
    <cellStyle name="40% – Акцентування5 4" xfId="526"/>
    <cellStyle name="40% – Акцентування5 5" xfId="527"/>
    <cellStyle name="40% – Акцентування5 6" xfId="528"/>
    <cellStyle name="40% – Акцентування5 7" xfId="529"/>
    <cellStyle name="40% – Акцентування5 7 2" xfId="530"/>
    <cellStyle name="40% – Акцентування5 7 3" xfId="531"/>
    <cellStyle name="40% – Акцентування5 7 4" xfId="532"/>
    <cellStyle name="40% – Акцентування5 8" xfId="533"/>
    <cellStyle name="40% – Акцентування5 8 2" xfId="534"/>
    <cellStyle name="40% – Акцентування5 8 3" xfId="535"/>
    <cellStyle name="40% – Акцентування5 9" xfId="536"/>
    <cellStyle name="40% – Акцентування5 9 2" xfId="537"/>
    <cellStyle name="40% – Акцентування6" xfId="538"/>
    <cellStyle name="40% – Акцентування6 10" xfId="539"/>
    <cellStyle name="40% – Акцентування6 11" xfId="540"/>
    <cellStyle name="40% – Акцентування6 12" xfId="541"/>
    <cellStyle name="40% – Акцентування6 13" xfId="542"/>
    <cellStyle name="40% – Акцентування6 14" xfId="543"/>
    <cellStyle name="40% – Акцентування6 14 2" xfId="544"/>
    <cellStyle name="40% – Акцентування6 14 3" xfId="545"/>
    <cellStyle name="40% – Акцентування6 15" xfId="546"/>
    <cellStyle name="40% – Акцентування6 15 2" xfId="547"/>
    <cellStyle name="40% – Акцентування6 16" xfId="548"/>
    <cellStyle name="40% – Акцентування6 16 2" xfId="549"/>
    <cellStyle name="40% – Акцентування6 17" xfId="550"/>
    <cellStyle name="40% – Акцентування6 18" xfId="551"/>
    <cellStyle name="40% – Акцентування6 19" xfId="552"/>
    <cellStyle name="40% – Акцентування6 2" xfId="553"/>
    <cellStyle name="40% – Акцентування6 2 10" xfId="554"/>
    <cellStyle name="40% – Акцентування6 2 11" xfId="555"/>
    <cellStyle name="40% – Акцентування6 2 2" xfId="556"/>
    <cellStyle name="40% – Акцентування6 2 3" xfId="557"/>
    <cellStyle name="40% – Акцентування6 2 4" xfId="558"/>
    <cellStyle name="40% – Акцентування6 2 5" xfId="559"/>
    <cellStyle name="40% – Акцентування6 2 6" xfId="560"/>
    <cellStyle name="40% – Акцентування6 2 7" xfId="561"/>
    <cellStyle name="40% – Акцентування6 2 8" xfId="562"/>
    <cellStyle name="40% – Акцентування6 2 9" xfId="563"/>
    <cellStyle name="40% – Акцентування6 20" xfId="564"/>
    <cellStyle name="40% – Акцентування6 20 2" xfId="565"/>
    <cellStyle name="40% – Акцентування6 21" xfId="566"/>
    <cellStyle name="40% – Акцентування6 22" xfId="567"/>
    <cellStyle name="40% – Акцентування6 23" xfId="568"/>
    <cellStyle name="40% – Акцентування6 24" xfId="569"/>
    <cellStyle name="40% – Акцентування6 25" xfId="570"/>
    <cellStyle name="40% – Акцентування6 3" xfId="571"/>
    <cellStyle name="40% – Акцентування6 4" xfId="572"/>
    <cellStyle name="40% – Акцентування6 5" xfId="573"/>
    <cellStyle name="40% – Акцентування6 6" xfId="574"/>
    <cellStyle name="40% – Акцентування6 7" xfId="575"/>
    <cellStyle name="40% – Акцентування6 7 2" xfId="576"/>
    <cellStyle name="40% – Акцентування6 7 3" xfId="577"/>
    <cellStyle name="40% – Акцентування6 7 4" xfId="578"/>
    <cellStyle name="40% – Акцентування6 8" xfId="579"/>
    <cellStyle name="40% – Акцентування6 8 2" xfId="580"/>
    <cellStyle name="40% – Акцентування6 8 3" xfId="581"/>
    <cellStyle name="40% – Акцентування6 9" xfId="582"/>
    <cellStyle name="40% – Акцентування6 9 2" xfId="583"/>
    <cellStyle name="40% — Акцент1" xfId="584"/>
    <cellStyle name="40% — Акцент2" xfId="585"/>
    <cellStyle name="40% — Акцент3" xfId="586"/>
    <cellStyle name="40% — Акцент4" xfId="587"/>
    <cellStyle name="40% — Акцент5" xfId="588"/>
    <cellStyle name="40% — Акцент6" xfId="589"/>
    <cellStyle name="60% — акцент1" xfId="590"/>
    <cellStyle name="60% — акцент1 2" xfId="591"/>
    <cellStyle name="60% — акцент2" xfId="592"/>
    <cellStyle name="60% — акцент2 2" xfId="593"/>
    <cellStyle name="60% — акцент3" xfId="594"/>
    <cellStyle name="60% — акцент3 2" xfId="595"/>
    <cellStyle name="60% — акцент4" xfId="596"/>
    <cellStyle name="60% — акцент4 2" xfId="597"/>
    <cellStyle name="60% — акцент5" xfId="598"/>
    <cellStyle name="60% — акцент5 2" xfId="599"/>
    <cellStyle name="60% — акцент6" xfId="600"/>
    <cellStyle name="60% — акцент6 2" xfId="601"/>
    <cellStyle name="60% – Акцентування1" xfId="602"/>
    <cellStyle name="60% – Акцентування1 10" xfId="603"/>
    <cellStyle name="60% – Акцентування1 11" xfId="604"/>
    <cellStyle name="60% – Акцентування1 12" xfId="605"/>
    <cellStyle name="60% – Акцентування1 13" xfId="606"/>
    <cellStyle name="60% – Акцентування1 14" xfId="607"/>
    <cellStyle name="60% – Акцентування1 14 2" xfId="608"/>
    <cellStyle name="60% – Акцентування1 14 3" xfId="609"/>
    <cellStyle name="60% – Акцентування1 15" xfId="610"/>
    <cellStyle name="60% – Акцентування1 15 2" xfId="611"/>
    <cellStyle name="60% – Акцентування1 16" xfId="612"/>
    <cellStyle name="60% – Акцентування1 16 2" xfId="613"/>
    <cellStyle name="60% – Акцентування1 17" xfId="614"/>
    <cellStyle name="60% – Акцентування1 18" xfId="615"/>
    <cellStyle name="60% – Акцентування1 19" xfId="616"/>
    <cellStyle name="60% – Акцентування1 2" xfId="617"/>
    <cellStyle name="60% – Акцентування1 2 10" xfId="618"/>
    <cellStyle name="60% – Акцентування1 2 11" xfId="619"/>
    <cellStyle name="60% – Акцентування1 2 2" xfId="620"/>
    <cellStyle name="60% – Акцентування1 2 3" xfId="621"/>
    <cellStyle name="60% – Акцентування1 2 4" xfId="622"/>
    <cellStyle name="60% – Акцентування1 2 5" xfId="623"/>
    <cellStyle name="60% – Акцентування1 2 6" xfId="624"/>
    <cellStyle name="60% – Акцентування1 2 7" xfId="625"/>
    <cellStyle name="60% – Акцентування1 2 8" xfId="626"/>
    <cellStyle name="60% – Акцентування1 2 9" xfId="627"/>
    <cellStyle name="60% – Акцентування1 20" xfId="628"/>
    <cellStyle name="60% – Акцентування1 20 2" xfId="629"/>
    <cellStyle name="60% – Акцентування1 21" xfId="630"/>
    <cellStyle name="60% – Акцентування1 22" xfId="631"/>
    <cellStyle name="60% – Акцентування1 23" xfId="632"/>
    <cellStyle name="60% – Акцентування1 24" xfId="633"/>
    <cellStyle name="60% – Акцентування1 25" xfId="634"/>
    <cellStyle name="60% – Акцентування1 3" xfId="635"/>
    <cellStyle name="60% – Акцентування1 4" xfId="636"/>
    <cellStyle name="60% – Акцентування1 5" xfId="637"/>
    <cellStyle name="60% – Акцентування1 6" xfId="638"/>
    <cellStyle name="60% – Акцентування1 7" xfId="639"/>
    <cellStyle name="60% – Акцентування1 7 2" xfId="640"/>
    <cellStyle name="60% – Акцентування1 7 3" xfId="641"/>
    <cellStyle name="60% – Акцентування1 7 4" xfId="642"/>
    <cellStyle name="60% – Акцентування1 8" xfId="643"/>
    <cellStyle name="60% – Акцентування1 8 2" xfId="644"/>
    <cellStyle name="60% – Акцентування1 8 3" xfId="645"/>
    <cellStyle name="60% – Акцентування1 9" xfId="646"/>
    <cellStyle name="60% – Акцентування1 9 2" xfId="647"/>
    <cellStyle name="60% – Акцентування2" xfId="648"/>
    <cellStyle name="60% – Акцентування2 10" xfId="649"/>
    <cellStyle name="60% – Акцентування2 11" xfId="650"/>
    <cellStyle name="60% – Акцентування2 12" xfId="651"/>
    <cellStyle name="60% – Акцентування2 13" xfId="652"/>
    <cellStyle name="60% – Акцентування2 14" xfId="653"/>
    <cellStyle name="60% – Акцентування2 14 2" xfId="654"/>
    <cellStyle name="60% – Акцентування2 14 3" xfId="655"/>
    <cellStyle name="60% – Акцентування2 15" xfId="656"/>
    <cellStyle name="60% – Акцентування2 15 2" xfId="657"/>
    <cellStyle name="60% – Акцентування2 16" xfId="658"/>
    <cellStyle name="60% – Акцентування2 16 2" xfId="659"/>
    <cellStyle name="60% – Акцентування2 17" xfId="660"/>
    <cellStyle name="60% – Акцентування2 18" xfId="661"/>
    <cellStyle name="60% – Акцентування2 19" xfId="662"/>
    <cellStyle name="60% – Акцентування2 2" xfId="663"/>
    <cellStyle name="60% – Акцентування2 2 10" xfId="664"/>
    <cellStyle name="60% – Акцентування2 2 11" xfId="665"/>
    <cellStyle name="60% – Акцентування2 2 2" xfId="666"/>
    <cellStyle name="60% – Акцентування2 2 3" xfId="667"/>
    <cellStyle name="60% – Акцентування2 2 4" xfId="668"/>
    <cellStyle name="60% – Акцентування2 2 5" xfId="669"/>
    <cellStyle name="60% – Акцентування2 2 6" xfId="670"/>
    <cellStyle name="60% – Акцентування2 2 7" xfId="671"/>
    <cellStyle name="60% – Акцентування2 2 8" xfId="672"/>
    <cellStyle name="60% – Акцентування2 2 9" xfId="673"/>
    <cellStyle name="60% – Акцентування2 20" xfId="674"/>
    <cellStyle name="60% – Акцентування2 20 2" xfId="675"/>
    <cellStyle name="60% – Акцентування2 21" xfId="676"/>
    <cellStyle name="60% – Акцентування2 22" xfId="677"/>
    <cellStyle name="60% – Акцентування2 23" xfId="678"/>
    <cellStyle name="60% – Акцентування2 24" xfId="679"/>
    <cellStyle name="60% – Акцентування2 3" xfId="680"/>
    <cellStyle name="60% – Акцентування2 4" xfId="681"/>
    <cellStyle name="60% – Акцентування2 5" xfId="682"/>
    <cellStyle name="60% – Акцентування2 6" xfId="683"/>
    <cellStyle name="60% – Акцентування2 7" xfId="684"/>
    <cellStyle name="60% – Акцентування2 7 2" xfId="685"/>
    <cellStyle name="60% – Акцентування2 7 3" xfId="686"/>
    <cellStyle name="60% – Акцентування2 7 4" xfId="687"/>
    <cellStyle name="60% – Акцентування2 8" xfId="688"/>
    <cellStyle name="60% – Акцентування2 8 2" xfId="689"/>
    <cellStyle name="60% – Акцентування2 8 3" xfId="690"/>
    <cellStyle name="60% – Акцентування2 9" xfId="691"/>
    <cellStyle name="60% – Акцентування2 9 2" xfId="692"/>
    <cellStyle name="60% – Акцентування3" xfId="693"/>
    <cellStyle name="60% – Акцентування3 10" xfId="694"/>
    <cellStyle name="60% – Акцентування3 11" xfId="695"/>
    <cellStyle name="60% – Акцентування3 12" xfId="696"/>
    <cellStyle name="60% – Акцентування3 13" xfId="697"/>
    <cellStyle name="60% – Акцентування3 14" xfId="698"/>
    <cellStyle name="60% – Акцентування3 14 2" xfId="699"/>
    <cellStyle name="60% – Акцентування3 14 3" xfId="700"/>
    <cellStyle name="60% – Акцентування3 15" xfId="701"/>
    <cellStyle name="60% – Акцентування3 15 2" xfId="702"/>
    <cellStyle name="60% – Акцентування3 16" xfId="703"/>
    <cellStyle name="60% – Акцентування3 16 2" xfId="704"/>
    <cellStyle name="60% – Акцентування3 17" xfId="705"/>
    <cellStyle name="60% – Акцентування3 18" xfId="706"/>
    <cellStyle name="60% – Акцентування3 19" xfId="707"/>
    <cellStyle name="60% – Акцентування3 2" xfId="708"/>
    <cellStyle name="60% – Акцентування3 2 10" xfId="709"/>
    <cellStyle name="60% – Акцентування3 2 11" xfId="710"/>
    <cellStyle name="60% – Акцентування3 2 2" xfId="711"/>
    <cellStyle name="60% – Акцентування3 2 3" xfId="712"/>
    <cellStyle name="60% – Акцентування3 2 4" xfId="713"/>
    <cellStyle name="60% – Акцентування3 2 5" xfId="714"/>
    <cellStyle name="60% – Акцентування3 2 6" xfId="715"/>
    <cellStyle name="60% – Акцентування3 2 7" xfId="716"/>
    <cellStyle name="60% – Акцентування3 2 8" xfId="717"/>
    <cellStyle name="60% – Акцентування3 2 9" xfId="718"/>
    <cellStyle name="60% – Акцентування3 20" xfId="719"/>
    <cellStyle name="60% – Акцентування3 20 2" xfId="720"/>
    <cellStyle name="60% – Акцентування3 21" xfId="721"/>
    <cellStyle name="60% – Акцентування3 22" xfId="722"/>
    <cellStyle name="60% – Акцентування3 23" xfId="723"/>
    <cellStyle name="60% – Акцентування3 24" xfId="724"/>
    <cellStyle name="60% – Акцентування3 25" xfId="725"/>
    <cellStyle name="60% – Акцентування3 3" xfId="726"/>
    <cellStyle name="60% – Акцентування3 4" xfId="727"/>
    <cellStyle name="60% – Акцентування3 5" xfId="728"/>
    <cellStyle name="60% – Акцентування3 6" xfId="729"/>
    <cellStyle name="60% – Акцентування3 7" xfId="730"/>
    <cellStyle name="60% – Акцентування3 7 2" xfId="731"/>
    <cellStyle name="60% – Акцентування3 7 3" xfId="732"/>
    <cellStyle name="60% – Акцентування3 7 4" xfId="733"/>
    <cellStyle name="60% – Акцентування3 8" xfId="734"/>
    <cellStyle name="60% – Акцентування3 8 2" xfId="735"/>
    <cellStyle name="60% – Акцентування3 8 3" xfId="736"/>
    <cellStyle name="60% – Акцентування3 9" xfId="737"/>
    <cellStyle name="60% – Акцентування3 9 2" xfId="738"/>
    <cellStyle name="60% – Акцентування4" xfId="739"/>
    <cellStyle name="60% – Акцентування4 10" xfId="740"/>
    <cellStyle name="60% – Акцентування4 11" xfId="741"/>
    <cellStyle name="60% – Акцентування4 12" xfId="742"/>
    <cellStyle name="60% – Акцентування4 13" xfId="743"/>
    <cellStyle name="60% – Акцентування4 14" xfId="744"/>
    <cellStyle name="60% – Акцентування4 14 2" xfId="745"/>
    <cellStyle name="60% – Акцентування4 14 3" xfId="746"/>
    <cellStyle name="60% – Акцентування4 15" xfId="747"/>
    <cellStyle name="60% – Акцентування4 15 2" xfId="748"/>
    <cellStyle name="60% – Акцентування4 16" xfId="749"/>
    <cellStyle name="60% – Акцентування4 16 2" xfId="750"/>
    <cellStyle name="60% – Акцентування4 17" xfId="751"/>
    <cellStyle name="60% – Акцентування4 18" xfId="752"/>
    <cellStyle name="60% – Акцентування4 19" xfId="753"/>
    <cellStyle name="60% – Акцентування4 2" xfId="754"/>
    <cellStyle name="60% – Акцентування4 2 10" xfId="755"/>
    <cellStyle name="60% – Акцентування4 2 11" xfId="756"/>
    <cellStyle name="60% – Акцентування4 2 2" xfId="757"/>
    <cellStyle name="60% – Акцентування4 2 3" xfId="758"/>
    <cellStyle name="60% – Акцентування4 2 4" xfId="759"/>
    <cellStyle name="60% – Акцентування4 2 5" xfId="760"/>
    <cellStyle name="60% – Акцентування4 2 6" xfId="761"/>
    <cellStyle name="60% – Акцентування4 2 7" xfId="762"/>
    <cellStyle name="60% – Акцентування4 2 8" xfId="763"/>
    <cellStyle name="60% – Акцентування4 2 9" xfId="764"/>
    <cellStyle name="60% – Акцентування4 20" xfId="765"/>
    <cellStyle name="60% – Акцентування4 20 2" xfId="766"/>
    <cellStyle name="60% – Акцентування4 21" xfId="767"/>
    <cellStyle name="60% – Акцентування4 22" xfId="768"/>
    <cellStyle name="60% – Акцентування4 23" xfId="769"/>
    <cellStyle name="60% – Акцентування4 24" xfId="770"/>
    <cellStyle name="60% – Акцентування4 25" xfId="771"/>
    <cellStyle name="60% – Акцентування4 3" xfId="772"/>
    <cellStyle name="60% – Акцентування4 4" xfId="773"/>
    <cellStyle name="60% – Акцентування4 5" xfId="774"/>
    <cellStyle name="60% – Акцентування4 6" xfId="775"/>
    <cellStyle name="60% – Акцентування4 7" xfId="776"/>
    <cellStyle name="60% – Акцентування4 7 2" xfId="777"/>
    <cellStyle name="60% – Акцентування4 7 3" xfId="778"/>
    <cellStyle name="60% – Акцентування4 7 4" xfId="779"/>
    <cellStyle name="60% – Акцентування4 8" xfId="780"/>
    <cellStyle name="60% – Акцентування4 8 2" xfId="781"/>
    <cellStyle name="60% – Акцентування4 8 3" xfId="782"/>
    <cellStyle name="60% – Акцентування4 9" xfId="783"/>
    <cellStyle name="60% – Акцентування4 9 2" xfId="784"/>
    <cellStyle name="60% – Акцентування5" xfId="785"/>
    <cellStyle name="60% – Акцентування5 10" xfId="786"/>
    <cellStyle name="60% – Акцентування5 11" xfId="787"/>
    <cellStyle name="60% – Акцентування5 12" xfId="788"/>
    <cellStyle name="60% – Акцентування5 13" xfId="789"/>
    <cellStyle name="60% – Акцентування5 14" xfId="790"/>
    <cellStyle name="60% – Акцентування5 14 2" xfId="791"/>
    <cellStyle name="60% – Акцентування5 14 3" xfId="792"/>
    <cellStyle name="60% – Акцентування5 15" xfId="793"/>
    <cellStyle name="60% – Акцентування5 15 2" xfId="794"/>
    <cellStyle name="60% – Акцентування5 16" xfId="795"/>
    <cellStyle name="60% – Акцентування5 16 2" xfId="796"/>
    <cellStyle name="60% – Акцентування5 17" xfId="797"/>
    <cellStyle name="60% – Акцентування5 18" xfId="798"/>
    <cellStyle name="60% – Акцентування5 19" xfId="799"/>
    <cellStyle name="60% – Акцентування5 2" xfId="800"/>
    <cellStyle name="60% – Акцентування5 2 10" xfId="801"/>
    <cellStyle name="60% – Акцентування5 2 11" xfId="802"/>
    <cellStyle name="60% – Акцентування5 2 2" xfId="803"/>
    <cellStyle name="60% – Акцентування5 2 3" xfId="804"/>
    <cellStyle name="60% – Акцентування5 2 4" xfId="805"/>
    <cellStyle name="60% – Акцентування5 2 5" xfId="806"/>
    <cellStyle name="60% – Акцентування5 2 6" xfId="807"/>
    <cellStyle name="60% – Акцентування5 2 7" xfId="808"/>
    <cellStyle name="60% – Акцентування5 2 8" xfId="809"/>
    <cellStyle name="60% – Акцентування5 2 9" xfId="810"/>
    <cellStyle name="60% – Акцентування5 20" xfId="811"/>
    <cellStyle name="60% – Акцентування5 20 2" xfId="812"/>
    <cellStyle name="60% – Акцентування5 21" xfId="813"/>
    <cellStyle name="60% – Акцентування5 22" xfId="814"/>
    <cellStyle name="60% – Акцентування5 23" xfId="815"/>
    <cellStyle name="60% – Акцентування5 24" xfId="816"/>
    <cellStyle name="60% – Акцентування5 3" xfId="817"/>
    <cellStyle name="60% – Акцентування5 4" xfId="818"/>
    <cellStyle name="60% – Акцентування5 5" xfId="819"/>
    <cellStyle name="60% – Акцентування5 6" xfId="820"/>
    <cellStyle name="60% – Акцентування5 7" xfId="821"/>
    <cellStyle name="60% – Акцентування5 7 2" xfId="822"/>
    <cellStyle name="60% – Акцентування5 7 3" xfId="823"/>
    <cellStyle name="60% – Акцентування5 7 4" xfId="824"/>
    <cellStyle name="60% – Акцентування5 8" xfId="825"/>
    <cellStyle name="60% – Акцентування5 8 2" xfId="826"/>
    <cellStyle name="60% – Акцентування5 8 3" xfId="827"/>
    <cellStyle name="60% – Акцентування5 9" xfId="828"/>
    <cellStyle name="60% – Акцентування5 9 2" xfId="829"/>
    <cellStyle name="60% – Акцентування6" xfId="830"/>
    <cellStyle name="60% – Акцентування6 10" xfId="831"/>
    <cellStyle name="60% – Акцентування6 11" xfId="832"/>
    <cellStyle name="60% – Акцентування6 12" xfId="833"/>
    <cellStyle name="60% – Акцентування6 13" xfId="834"/>
    <cellStyle name="60% – Акцентування6 14" xfId="835"/>
    <cellStyle name="60% – Акцентування6 14 2" xfId="836"/>
    <cellStyle name="60% – Акцентування6 14 3" xfId="837"/>
    <cellStyle name="60% – Акцентування6 15" xfId="838"/>
    <cellStyle name="60% – Акцентування6 15 2" xfId="839"/>
    <cellStyle name="60% – Акцентування6 16" xfId="840"/>
    <cellStyle name="60% – Акцентування6 16 2" xfId="841"/>
    <cellStyle name="60% – Акцентування6 17" xfId="842"/>
    <cellStyle name="60% – Акцентування6 18" xfId="843"/>
    <cellStyle name="60% – Акцентування6 19" xfId="844"/>
    <cellStyle name="60% – Акцентування6 2" xfId="845"/>
    <cellStyle name="60% – Акцентування6 2 10" xfId="846"/>
    <cellStyle name="60% – Акцентування6 2 11" xfId="847"/>
    <cellStyle name="60% – Акцентування6 2 2" xfId="848"/>
    <cellStyle name="60% – Акцентування6 2 3" xfId="849"/>
    <cellStyle name="60% – Акцентування6 2 4" xfId="850"/>
    <cellStyle name="60% – Акцентування6 2 5" xfId="851"/>
    <cellStyle name="60% – Акцентування6 2 6" xfId="852"/>
    <cellStyle name="60% – Акцентування6 2 7" xfId="853"/>
    <cellStyle name="60% – Акцентування6 2 8" xfId="854"/>
    <cellStyle name="60% – Акцентування6 2 9" xfId="855"/>
    <cellStyle name="60% – Акцентування6 20" xfId="856"/>
    <cellStyle name="60% – Акцентування6 20 2" xfId="857"/>
    <cellStyle name="60% – Акцентування6 21" xfId="858"/>
    <cellStyle name="60% – Акцентування6 22" xfId="859"/>
    <cellStyle name="60% – Акцентування6 23" xfId="860"/>
    <cellStyle name="60% – Акцентування6 24" xfId="861"/>
    <cellStyle name="60% – Акцентування6 25" xfId="862"/>
    <cellStyle name="60% – Акцентування6 3" xfId="863"/>
    <cellStyle name="60% – Акцентування6 4" xfId="864"/>
    <cellStyle name="60% – Акцентування6 5" xfId="865"/>
    <cellStyle name="60% – Акцентування6 6" xfId="866"/>
    <cellStyle name="60% – Акцентування6 7" xfId="867"/>
    <cellStyle name="60% – Акцентування6 7 2" xfId="868"/>
    <cellStyle name="60% – Акцентування6 7 3" xfId="869"/>
    <cellStyle name="60% – Акцентування6 7 4" xfId="870"/>
    <cellStyle name="60% – Акцентування6 8" xfId="871"/>
    <cellStyle name="60% – Акцентування6 8 2" xfId="872"/>
    <cellStyle name="60% – Акцентування6 8 3" xfId="873"/>
    <cellStyle name="60% – Акцентування6 9" xfId="874"/>
    <cellStyle name="60% – Акцентування6 9 2" xfId="875"/>
    <cellStyle name="60% — Акцент1" xfId="876"/>
    <cellStyle name="60% — Акцент2" xfId="877"/>
    <cellStyle name="60% — Акцент3" xfId="878"/>
    <cellStyle name="60% — Акцент4" xfId="879"/>
    <cellStyle name="60% — Акцент5" xfId="880"/>
    <cellStyle name="60% — Акцент6" xfId="881"/>
    <cellStyle name="Aaia?iue [0]_laroux" xfId="882"/>
    <cellStyle name="Aaia?iue_laroux" xfId="883"/>
    <cellStyle name="C?O" xfId="884"/>
    <cellStyle name="Cena$" xfId="885"/>
    <cellStyle name="CenaZ?" xfId="886"/>
    <cellStyle name="Ceny$" xfId="887"/>
    <cellStyle name="CenyZ?" xfId="888"/>
    <cellStyle name="Comma [0]_1996-1997-план 10 місяців" xfId="889"/>
    <cellStyle name="Comma_1996-1997-план 10 місяців" xfId="890"/>
    <cellStyle name="Currency [0]_1996-1997-план 10 місяців" xfId="891"/>
    <cellStyle name="Currency_1996-1997-план 10 місяців" xfId="892"/>
    <cellStyle name="Data" xfId="893"/>
    <cellStyle name="Dziesietny [0]_Arkusz1" xfId="894"/>
    <cellStyle name="Dziesietny_Arkusz1" xfId="895"/>
    <cellStyle name="Followed Hyperlink" xfId="896"/>
    <cellStyle name="Headline I" xfId="897"/>
    <cellStyle name="Headline II" xfId="898"/>
    <cellStyle name="Headline III" xfId="899"/>
    <cellStyle name="Hyperlink" xfId="900"/>
    <cellStyle name="Iau?iue_laroux" xfId="901"/>
    <cellStyle name="Marza" xfId="902"/>
    <cellStyle name="Marza%" xfId="903"/>
    <cellStyle name="Nazwa" xfId="904"/>
    <cellStyle name="Normal_1996-1997-план 10 місяців" xfId="905"/>
    <cellStyle name="Normal_Доходи" xfId="2372"/>
    <cellStyle name="normalni_laroux" xfId="906"/>
    <cellStyle name="Normalny_A-FOUR TECH" xfId="907"/>
    <cellStyle name="Oeiainiaue [0]_laroux" xfId="908"/>
    <cellStyle name="Oeiainiaue_laroux" xfId="909"/>
    <cellStyle name="TrOds" xfId="910"/>
    <cellStyle name="Tytul" xfId="911"/>
    <cellStyle name="Walutowy [0]_Arkusz1" xfId="912"/>
    <cellStyle name="Walutowy_Arkusz1" xfId="913"/>
    <cellStyle name="Акцентування1" xfId="914"/>
    <cellStyle name="Акцентування1 10" xfId="915"/>
    <cellStyle name="Акцентування1 11" xfId="916"/>
    <cellStyle name="Акцентування1 12" xfId="917"/>
    <cellStyle name="Акцентування1 13" xfId="918"/>
    <cellStyle name="Акцентування1 14" xfId="919"/>
    <cellStyle name="Акцентування1 14 2" xfId="920"/>
    <cellStyle name="Акцентування1 14 3" xfId="921"/>
    <cellStyle name="Акцентування1 15" xfId="922"/>
    <cellStyle name="Акцентування1 15 2" xfId="923"/>
    <cellStyle name="Акцентування1 16" xfId="924"/>
    <cellStyle name="Акцентування1 16 2" xfId="925"/>
    <cellStyle name="Акцентування1 17" xfId="926"/>
    <cellStyle name="Акцентування1 18" xfId="927"/>
    <cellStyle name="Акцентування1 19" xfId="928"/>
    <cellStyle name="Акцентування1 2" xfId="929"/>
    <cellStyle name="Акцентування1 2 10" xfId="930"/>
    <cellStyle name="Акцентування1 2 11" xfId="931"/>
    <cellStyle name="Акцентування1 2 2" xfId="932"/>
    <cellStyle name="Акцентування1 2 3" xfId="933"/>
    <cellStyle name="Акцентування1 2 4" xfId="934"/>
    <cellStyle name="Акцентування1 2 5" xfId="935"/>
    <cellStyle name="Акцентування1 2 6" xfId="936"/>
    <cellStyle name="Акцентування1 2 7" xfId="937"/>
    <cellStyle name="Акцентування1 2 8" xfId="938"/>
    <cellStyle name="Акцентування1 2 9" xfId="939"/>
    <cellStyle name="Акцентування1 20" xfId="940"/>
    <cellStyle name="Акцентування1 20 2" xfId="941"/>
    <cellStyle name="Акцентування1 21" xfId="942"/>
    <cellStyle name="Акцентування1 22" xfId="943"/>
    <cellStyle name="Акцентування1 23" xfId="944"/>
    <cellStyle name="Акцентування1 24" xfId="945"/>
    <cellStyle name="Акцентування1 25" xfId="946"/>
    <cellStyle name="Акцентування1 3" xfId="947"/>
    <cellStyle name="Акцентування1 4" xfId="948"/>
    <cellStyle name="Акцентування1 5" xfId="949"/>
    <cellStyle name="Акцентування1 6" xfId="950"/>
    <cellStyle name="Акцентування1 7" xfId="951"/>
    <cellStyle name="Акцентування1 7 2" xfId="952"/>
    <cellStyle name="Акцентування1 7 3" xfId="953"/>
    <cellStyle name="Акцентування1 7 4" xfId="954"/>
    <cellStyle name="Акцентування1 8" xfId="955"/>
    <cellStyle name="Акцентування1 8 2" xfId="956"/>
    <cellStyle name="Акцентування1 8 3" xfId="957"/>
    <cellStyle name="Акцентування1 9" xfId="958"/>
    <cellStyle name="Акцентування1 9 2" xfId="959"/>
    <cellStyle name="Акцентування2" xfId="960"/>
    <cellStyle name="Акцентування2 10" xfId="961"/>
    <cellStyle name="Акцентування2 11" xfId="962"/>
    <cellStyle name="Акцентування2 12" xfId="963"/>
    <cellStyle name="Акцентування2 13" xfId="964"/>
    <cellStyle name="Акцентування2 14" xfId="965"/>
    <cellStyle name="Акцентування2 14 2" xfId="966"/>
    <cellStyle name="Акцентування2 14 3" xfId="967"/>
    <cellStyle name="Акцентування2 15" xfId="968"/>
    <cellStyle name="Акцентування2 15 2" xfId="969"/>
    <cellStyle name="Акцентування2 16" xfId="970"/>
    <cellStyle name="Акцентування2 16 2" xfId="971"/>
    <cellStyle name="Акцентування2 17" xfId="972"/>
    <cellStyle name="Акцентування2 18" xfId="973"/>
    <cellStyle name="Акцентування2 19" xfId="974"/>
    <cellStyle name="Акцентування2 2" xfId="975"/>
    <cellStyle name="Акцентування2 2 10" xfId="976"/>
    <cellStyle name="Акцентування2 2 11" xfId="977"/>
    <cellStyle name="Акцентування2 2 2" xfId="978"/>
    <cellStyle name="Акцентування2 2 3" xfId="979"/>
    <cellStyle name="Акцентування2 2 4" xfId="980"/>
    <cellStyle name="Акцентування2 2 5" xfId="981"/>
    <cellStyle name="Акцентування2 2 6" xfId="982"/>
    <cellStyle name="Акцентування2 2 7" xfId="983"/>
    <cellStyle name="Акцентування2 2 8" xfId="984"/>
    <cellStyle name="Акцентування2 2 9" xfId="985"/>
    <cellStyle name="Акцентування2 20" xfId="986"/>
    <cellStyle name="Акцентування2 20 2" xfId="987"/>
    <cellStyle name="Акцентування2 21" xfId="988"/>
    <cellStyle name="Акцентування2 22" xfId="989"/>
    <cellStyle name="Акцентування2 23" xfId="990"/>
    <cellStyle name="Акцентування2 24" xfId="991"/>
    <cellStyle name="Акцентування2 3" xfId="992"/>
    <cellStyle name="Акцентування2 4" xfId="993"/>
    <cellStyle name="Акцентування2 5" xfId="994"/>
    <cellStyle name="Акцентування2 6" xfId="995"/>
    <cellStyle name="Акцентування2 7" xfId="996"/>
    <cellStyle name="Акцентування2 7 2" xfId="997"/>
    <cellStyle name="Акцентування2 7 3" xfId="998"/>
    <cellStyle name="Акцентування2 7 4" xfId="999"/>
    <cellStyle name="Акцентування2 8" xfId="1000"/>
    <cellStyle name="Акцентування2 8 2" xfId="1001"/>
    <cellStyle name="Акцентування2 8 3" xfId="1002"/>
    <cellStyle name="Акцентування2 9" xfId="1003"/>
    <cellStyle name="Акцентування2 9 2" xfId="1004"/>
    <cellStyle name="Акцентування3" xfId="1005"/>
    <cellStyle name="Акцентування3 10" xfId="1006"/>
    <cellStyle name="Акцентування3 11" xfId="1007"/>
    <cellStyle name="Акцентування3 12" xfId="1008"/>
    <cellStyle name="Акцентування3 13" xfId="1009"/>
    <cellStyle name="Акцентування3 14" xfId="1010"/>
    <cellStyle name="Акцентування3 14 2" xfId="1011"/>
    <cellStyle name="Акцентування3 14 3" xfId="1012"/>
    <cellStyle name="Акцентування3 15" xfId="1013"/>
    <cellStyle name="Акцентування3 15 2" xfId="1014"/>
    <cellStyle name="Акцентування3 16" xfId="1015"/>
    <cellStyle name="Акцентування3 16 2" xfId="1016"/>
    <cellStyle name="Акцентування3 17" xfId="1017"/>
    <cellStyle name="Акцентування3 18" xfId="1018"/>
    <cellStyle name="Акцентування3 19" xfId="1019"/>
    <cellStyle name="Акцентування3 2" xfId="1020"/>
    <cellStyle name="Акцентування3 2 10" xfId="1021"/>
    <cellStyle name="Акцентування3 2 11" xfId="1022"/>
    <cellStyle name="Акцентування3 2 2" xfId="1023"/>
    <cellStyle name="Акцентування3 2 3" xfId="1024"/>
    <cellStyle name="Акцентування3 2 4" xfId="1025"/>
    <cellStyle name="Акцентування3 2 5" xfId="1026"/>
    <cellStyle name="Акцентування3 2 6" xfId="1027"/>
    <cellStyle name="Акцентування3 2 7" xfId="1028"/>
    <cellStyle name="Акцентування3 2 8" xfId="1029"/>
    <cellStyle name="Акцентування3 2 9" xfId="1030"/>
    <cellStyle name="Акцентування3 20" xfId="1031"/>
    <cellStyle name="Акцентування3 20 2" xfId="1032"/>
    <cellStyle name="Акцентування3 21" xfId="1033"/>
    <cellStyle name="Акцентування3 22" xfId="1034"/>
    <cellStyle name="Акцентування3 23" xfId="1035"/>
    <cellStyle name="Акцентування3 24" xfId="1036"/>
    <cellStyle name="Акцентування3 3" xfId="1037"/>
    <cellStyle name="Акцентування3 4" xfId="1038"/>
    <cellStyle name="Акцентування3 5" xfId="1039"/>
    <cellStyle name="Акцентування3 6" xfId="1040"/>
    <cellStyle name="Акцентування3 7" xfId="1041"/>
    <cellStyle name="Акцентування3 7 2" xfId="1042"/>
    <cellStyle name="Акцентування3 7 3" xfId="1043"/>
    <cellStyle name="Акцентування3 7 4" xfId="1044"/>
    <cellStyle name="Акцентування3 8" xfId="1045"/>
    <cellStyle name="Акцентування3 8 2" xfId="1046"/>
    <cellStyle name="Акцентування3 8 3" xfId="1047"/>
    <cellStyle name="Акцентування3 9" xfId="1048"/>
    <cellStyle name="Акцентування3 9 2" xfId="1049"/>
    <cellStyle name="Акцентування4" xfId="1050"/>
    <cellStyle name="Акцентування4 10" xfId="1051"/>
    <cellStyle name="Акцентування4 11" xfId="1052"/>
    <cellStyle name="Акцентування4 12" xfId="1053"/>
    <cellStyle name="Акцентування4 13" xfId="1054"/>
    <cellStyle name="Акцентування4 14" xfId="1055"/>
    <cellStyle name="Акцентування4 14 2" xfId="1056"/>
    <cellStyle name="Акцентування4 14 3" xfId="1057"/>
    <cellStyle name="Акцентування4 15" xfId="1058"/>
    <cellStyle name="Акцентування4 15 2" xfId="1059"/>
    <cellStyle name="Акцентування4 16" xfId="1060"/>
    <cellStyle name="Акцентування4 16 2" xfId="1061"/>
    <cellStyle name="Акцентування4 17" xfId="1062"/>
    <cellStyle name="Акцентування4 18" xfId="1063"/>
    <cellStyle name="Акцентування4 19" xfId="1064"/>
    <cellStyle name="Акцентування4 2" xfId="1065"/>
    <cellStyle name="Акцентування4 2 10" xfId="1066"/>
    <cellStyle name="Акцентування4 2 11" xfId="1067"/>
    <cellStyle name="Акцентування4 2 2" xfId="1068"/>
    <cellStyle name="Акцентування4 2 3" xfId="1069"/>
    <cellStyle name="Акцентування4 2 4" xfId="1070"/>
    <cellStyle name="Акцентування4 2 5" xfId="1071"/>
    <cellStyle name="Акцентування4 2 6" xfId="1072"/>
    <cellStyle name="Акцентування4 2 7" xfId="1073"/>
    <cellStyle name="Акцентування4 2 8" xfId="1074"/>
    <cellStyle name="Акцентування4 2 9" xfId="1075"/>
    <cellStyle name="Акцентування4 20" xfId="1076"/>
    <cellStyle name="Акцентування4 20 2" xfId="1077"/>
    <cellStyle name="Акцентування4 21" xfId="1078"/>
    <cellStyle name="Акцентування4 22" xfId="1079"/>
    <cellStyle name="Акцентування4 23" xfId="1080"/>
    <cellStyle name="Акцентування4 24" xfId="1081"/>
    <cellStyle name="Акцентування4 25" xfId="1082"/>
    <cellStyle name="Акцентування4 3" xfId="1083"/>
    <cellStyle name="Акцентування4 4" xfId="1084"/>
    <cellStyle name="Акцентування4 5" xfId="1085"/>
    <cellStyle name="Акцентування4 6" xfId="1086"/>
    <cellStyle name="Акцентування4 7" xfId="1087"/>
    <cellStyle name="Акцентування4 7 2" xfId="1088"/>
    <cellStyle name="Акцентування4 7 3" xfId="1089"/>
    <cellStyle name="Акцентування4 7 4" xfId="1090"/>
    <cellStyle name="Акцентування4 8" xfId="1091"/>
    <cellStyle name="Акцентування4 8 2" xfId="1092"/>
    <cellStyle name="Акцентування4 8 3" xfId="1093"/>
    <cellStyle name="Акцентування4 9" xfId="1094"/>
    <cellStyle name="Акцентування4 9 2" xfId="1095"/>
    <cellStyle name="Акцентування5" xfId="1096"/>
    <cellStyle name="Акцентування5 10" xfId="1097"/>
    <cellStyle name="Акцентування5 11" xfId="1098"/>
    <cellStyle name="Акцентування5 12" xfId="1099"/>
    <cellStyle name="Акцентування5 13" xfId="1100"/>
    <cellStyle name="Акцентування5 14" xfId="1101"/>
    <cellStyle name="Акцентування5 14 2" xfId="1102"/>
    <cellStyle name="Акцентування5 14 3" xfId="1103"/>
    <cellStyle name="Акцентування5 15" xfId="1104"/>
    <cellStyle name="Акцентування5 15 2" xfId="1105"/>
    <cellStyle name="Акцентування5 16" xfId="1106"/>
    <cellStyle name="Акцентування5 16 2" xfId="1107"/>
    <cellStyle name="Акцентування5 17" xfId="1108"/>
    <cellStyle name="Акцентування5 18" xfId="1109"/>
    <cellStyle name="Акцентування5 19" xfId="1110"/>
    <cellStyle name="Акцентування5 2" xfId="1111"/>
    <cellStyle name="Акцентування5 2 10" xfId="1112"/>
    <cellStyle name="Акцентування5 2 11" xfId="1113"/>
    <cellStyle name="Акцентування5 2 2" xfId="1114"/>
    <cellStyle name="Акцентування5 2 3" xfId="1115"/>
    <cellStyle name="Акцентування5 2 4" xfId="1116"/>
    <cellStyle name="Акцентування5 2 5" xfId="1117"/>
    <cellStyle name="Акцентування5 2 6" xfId="1118"/>
    <cellStyle name="Акцентування5 2 7" xfId="1119"/>
    <cellStyle name="Акцентування5 2 8" xfId="1120"/>
    <cellStyle name="Акцентування5 2 9" xfId="1121"/>
    <cellStyle name="Акцентування5 20" xfId="1122"/>
    <cellStyle name="Акцентування5 20 2" xfId="1123"/>
    <cellStyle name="Акцентування5 21" xfId="1124"/>
    <cellStyle name="Акцентування5 22" xfId="1125"/>
    <cellStyle name="Акцентування5 23" xfId="1126"/>
    <cellStyle name="Акцентування5 24" xfId="1127"/>
    <cellStyle name="Акцентування5 3" xfId="1128"/>
    <cellStyle name="Акцентування5 4" xfId="1129"/>
    <cellStyle name="Акцентування5 5" xfId="1130"/>
    <cellStyle name="Акцентування5 6" xfId="1131"/>
    <cellStyle name="Акцентування5 7" xfId="1132"/>
    <cellStyle name="Акцентування5 7 2" xfId="1133"/>
    <cellStyle name="Акцентування5 7 3" xfId="1134"/>
    <cellStyle name="Акцентування5 7 4" xfId="1135"/>
    <cellStyle name="Акцентування5 8" xfId="1136"/>
    <cellStyle name="Акцентування5 8 2" xfId="1137"/>
    <cellStyle name="Акцентування5 8 3" xfId="1138"/>
    <cellStyle name="Акцентування5 9" xfId="1139"/>
    <cellStyle name="Акцентування5 9 2" xfId="1140"/>
    <cellStyle name="Акцентування6" xfId="1141"/>
    <cellStyle name="Акцентування6 10" xfId="1142"/>
    <cellStyle name="Акцентування6 11" xfId="1143"/>
    <cellStyle name="Акцентування6 12" xfId="1144"/>
    <cellStyle name="Акцентування6 13" xfId="1145"/>
    <cellStyle name="Акцентування6 14" xfId="1146"/>
    <cellStyle name="Акцентування6 14 2" xfId="1147"/>
    <cellStyle name="Акцентування6 14 3" xfId="1148"/>
    <cellStyle name="Акцентування6 15" xfId="1149"/>
    <cellStyle name="Акцентування6 15 2" xfId="1150"/>
    <cellStyle name="Акцентування6 16" xfId="1151"/>
    <cellStyle name="Акцентування6 16 2" xfId="1152"/>
    <cellStyle name="Акцентування6 17" xfId="1153"/>
    <cellStyle name="Акцентування6 18" xfId="1154"/>
    <cellStyle name="Акцентування6 19" xfId="1155"/>
    <cellStyle name="Акцентування6 2" xfId="1156"/>
    <cellStyle name="Акцентування6 2 10" xfId="1157"/>
    <cellStyle name="Акцентування6 2 11" xfId="1158"/>
    <cellStyle name="Акцентування6 2 2" xfId="1159"/>
    <cellStyle name="Акцентування6 2 3" xfId="1160"/>
    <cellStyle name="Акцентування6 2 4" xfId="1161"/>
    <cellStyle name="Акцентування6 2 5" xfId="1162"/>
    <cellStyle name="Акцентування6 2 6" xfId="1163"/>
    <cellStyle name="Акцентування6 2 7" xfId="1164"/>
    <cellStyle name="Акцентування6 2 8" xfId="1165"/>
    <cellStyle name="Акцентування6 2 9" xfId="1166"/>
    <cellStyle name="Акцентування6 20" xfId="1167"/>
    <cellStyle name="Акцентування6 20 2" xfId="1168"/>
    <cellStyle name="Акцентування6 21" xfId="1169"/>
    <cellStyle name="Акцентування6 22" xfId="1170"/>
    <cellStyle name="Акцентування6 23" xfId="1171"/>
    <cellStyle name="Акцентування6 24" xfId="1172"/>
    <cellStyle name="Акцентування6 3" xfId="1173"/>
    <cellStyle name="Акцентування6 4" xfId="1174"/>
    <cellStyle name="Акцентування6 5" xfId="1175"/>
    <cellStyle name="Акцентування6 6" xfId="1176"/>
    <cellStyle name="Акцентування6 7" xfId="1177"/>
    <cellStyle name="Акцентування6 7 2" xfId="1178"/>
    <cellStyle name="Акцентування6 7 3" xfId="1179"/>
    <cellStyle name="Акцентування6 7 4" xfId="1180"/>
    <cellStyle name="Акцентування6 8" xfId="1181"/>
    <cellStyle name="Акцентування6 8 2" xfId="1182"/>
    <cellStyle name="Акцентування6 8 3" xfId="1183"/>
    <cellStyle name="Акцентування6 9" xfId="1184"/>
    <cellStyle name="Акцентування6 9 2" xfId="1185"/>
    <cellStyle name="Ввід" xfId="1186"/>
    <cellStyle name="Ввід 10" xfId="1187"/>
    <cellStyle name="Ввід 11" xfId="1188"/>
    <cellStyle name="Ввід 12" xfId="1189"/>
    <cellStyle name="Ввід 13" xfId="1190"/>
    <cellStyle name="Ввід 14" xfId="1191"/>
    <cellStyle name="Ввід 14 2" xfId="1192"/>
    <cellStyle name="Ввід 14 3" xfId="1193"/>
    <cellStyle name="Ввід 15" xfId="1194"/>
    <cellStyle name="Ввід 15 2" xfId="1195"/>
    <cellStyle name="Ввід 16" xfId="1196"/>
    <cellStyle name="Ввід 16 2" xfId="1197"/>
    <cellStyle name="Ввід 17" xfId="1198"/>
    <cellStyle name="Ввід 18" xfId="1199"/>
    <cellStyle name="Ввід 19" xfId="1200"/>
    <cellStyle name="Ввід 2" xfId="1201"/>
    <cellStyle name="Ввід 2 10" xfId="1202"/>
    <cellStyle name="Ввід 2 11" xfId="1203"/>
    <cellStyle name="Ввід 2 2" xfId="1204"/>
    <cellStyle name="Ввід 2 3" xfId="1205"/>
    <cellStyle name="Ввід 2 4" xfId="1206"/>
    <cellStyle name="Ввід 2 5" xfId="1207"/>
    <cellStyle name="Ввід 2 6" xfId="1208"/>
    <cellStyle name="Ввід 2 7" xfId="1209"/>
    <cellStyle name="Ввід 2 8" xfId="1210"/>
    <cellStyle name="Ввід 2 9" xfId="1211"/>
    <cellStyle name="Ввід 20" xfId="1212"/>
    <cellStyle name="Ввід 20 2" xfId="1213"/>
    <cellStyle name="Ввід 21" xfId="1214"/>
    <cellStyle name="Ввід 22" xfId="1215"/>
    <cellStyle name="Ввід 23" xfId="1216"/>
    <cellStyle name="Ввід 24" xfId="1217"/>
    <cellStyle name="Ввід 25" xfId="2381"/>
    <cellStyle name="Ввід 3" xfId="1218"/>
    <cellStyle name="Ввід 4" xfId="1219"/>
    <cellStyle name="Ввід 5" xfId="1220"/>
    <cellStyle name="Ввід 6" xfId="1221"/>
    <cellStyle name="Ввід 7" xfId="1222"/>
    <cellStyle name="Ввід 7 2" xfId="1223"/>
    <cellStyle name="Ввід 7 3" xfId="1224"/>
    <cellStyle name="Ввід 7 4" xfId="1225"/>
    <cellStyle name="Ввід 8" xfId="1226"/>
    <cellStyle name="Ввід 8 2" xfId="1227"/>
    <cellStyle name="Ввід 8 3" xfId="1228"/>
    <cellStyle name="Ввід 9" xfId="1229"/>
    <cellStyle name="Ввід 9 2" xfId="1230"/>
    <cellStyle name="Ввод" xfId="1231"/>
    <cellStyle name="Гарний" xfId="1232"/>
    <cellStyle name="Гарний 2" xfId="2382"/>
    <cellStyle name="Добре" xfId="1233"/>
    <cellStyle name="Добре 10" xfId="1234"/>
    <cellStyle name="Добре 11" xfId="1235"/>
    <cellStyle name="Добре 12" xfId="1236"/>
    <cellStyle name="Добре 13" xfId="1237"/>
    <cellStyle name="Добре 14" xfId="1238"/>
    <cellStyle name="Добре 14 2" xfId="1239"/>
    <cellStyle name="Добре 14 3" xfId="1240"/>
    <cellStyle name="Добре 15" xfId="1241"/>
    <cellStyle name="Добре 15 2" xfId="1242"/>
    <cellStyle name="Добре 16" xfId="1243"/>
    <cellStyle name="Добре 16 2" xfId="1244"/>
    <cellStyle name="Добре 17" xfId="1245"/>
    <cellStyle name="Добре 18" xfId="1246"/>
    <cellStyle name="Добре 19" xfId="1247"/>
    <cellStyle name="Добре 2" xfId="1248"/>
    <cellStyle name="Добре 2 10" xfId="1249"/>
    <cellStyle name="Добре 2 11" xfId="1250"/>
    <cellStyle name="Добре 2 2" xfId="1251"/>
    <cellStyle name="Добре 2 3" xfId="1252"/>
    <cellStyle name="Добре 2 4" xfId="1253"/>
    <cellStyle name="Добре 2 5" xfId="1254"/>
    <cellStyle name="Добре 2 6" xfId="1255"/>
    <cellStyle name="Добре 2 7" xfId="1256"/>
    <cellStyle name="Добре 2 8" xfId="1257"/>
    <cellStyle name="Добре 2 9" xfId="1258"/>
    <cellStyle name="Добре 20" xfId="1259"/>
    <cellStyle name="Добре 20 2" xfId="1260"/>
    <cellStyle name="Добре 21" xfId="1261"/>
    <cellStyle name="Добре 22" xfId="1262"/>
    <cellStyle name="Добре 23" xfId="1263"/>
    <cellStyle name="Добре 24" xfId="1264"/>
    <cellStyle name="Добре 3" xfId="1265"/>
    <cellStyle name="Добре 4" xfId="1266"/>
    <cellStyle name="Добре 5" xfId="1267"/>
    <cellStyle name="Добре 6" xfId="1268"/>
    <cellStyle name="Добре 7" xfId="1269"/>
    <cellStyle name="Добре 7 2" xfId="1270"/>
    <cellStyle name="Добре 7 3" xfId="1271"/>
    <cellStyle name="Добре 7 4" xfId="1272"/>
    <cellStyle name="Добре 8" xfId="1273"/>
    <cellStyle name="Добре 8 2" xfId="1274"/>
    <cellStyle name="Добре 8 3" xfId="1275"/>
    <cellStyle name="Добре 9" xfId="1276"/>
    <cellStyle name="Добре 9 2" xfId="1277"/>
    <cellStyle name="Заголовок" xfId="1278"/>
    <cellStyle name="Заголовок 1 10" xfId="1279"/>
    <cellStyle name="Заголовок 1 11" xfId="1280"/>
    <cellStyle name="Заголовок 1 12" xfId="1281"/>
    <cellStyle name="Заголовок 1 13" xfId="1282"/>
    <cellStyle name="Заголовок 1 14" xfId="1283"/>
    <cellStyle name="Заголовок 1 14 2" xfId="1284"/>
    <cellStyle name="Заголовок 1 14 3" xfId="1285"/>
    <cellStyle name="Заголовок 1 15" xfId="1286"/>
    <cellStyle name="Заголовок 1 15 2" xfId="1287"/>
    <cellStyle name="Заголовок 1 16" xfId="1288"/>
    <cellStyle name="Заголовок 1 16 2" xfId="1289"/>
    <cellStyle name="Заголовок 1 17" xfId="1290"/>
    <cellStyle name="Заголовок 1 18" xfId="1291"/>
    <cellStyle name="Заголовок 1 19" xfId="1292"/>
    <cellStyle name="Заголовок 1 2" xfId="1293"/>
    <cellStyle name="Заголовок 1 2 10" xfId="1294"/>
    <cellStyle name="Заголовок 1 2 11" xfId="1295"/>
    <cellStyle name="Заголовок 1 2 12" xfId="1296"/>
    <cellStyle name="Заголовок 1 2 2" xfId="1297"/>
    <cellStyle name="Заголовок 1 2 3" xfId="1298"/>
    <cellStyle name="Заголовок 1 2 4" xfId="1299"/>
    <cellStyle name="Заголовок 1 2 5" xfId="1300"/>
    <cellStyle name="Заголовок 1 2 6" xfId="1301"/>
    <cellStyle name="Заголовок 1 2 7" xfId="1302"/>
    <cellStyle name="Заголовок 1 2 8" xfId="1303"/>
    <cellStyle name="Заголовок 1 2 9" xfId="1304"/>
    <cellStyle name="Заголовок 1 20" xfId="1305"/>
    <cellStyle name="Заголовок 1 20 2" xfId="1306"/>
    <cellStyle name="Заголовок 1 21" xfId="1307"/>
    <cellStyle name="Заголовок 1 22" xfId="1308"/>
    <cellStyle name="Заголовок 1 23" xfId="1309"/>
    <cellStyle name="Заголовок 1 24" xfId="1310"/>
    <cellStyle name="Заголовок 1 3" xfId="1311"/>
    <cellStyle name="Заголовок 1 4" xfId="1312"/>
    <cellStyle name="Заголовок 1 5" xfId="1313"/>
    <cellStyle name="Заголовок 1 6" xfId="1314"/>
    <cellStyle name="Заголовок 1 7" xfId="1315"/>
    <cellStyle name="Заголовок 1 7 2" xfId="1316"/>
    <cellStyle name="Заголовок 1 7 3" xfId="1317"/>
    <cellStyle name="Заголовок 1 7 4" xfId="1318"/>
    <cellStyle name="Заголовок 1 8" xfId="1319"/>
    <cellStyle name="Заголовок 1 8 2" xfId="1320"/>
    <cellStyle name="Заголовок 1 8 3" xfId="1321"/>
    <cellStyle name="Заголовок 1 9" xfId="1322"/>
    <cellStyle name="Заголовок 1 9 2" xfId="1323"/>
    <cellStyle name="Заголовок 2 10" xfId="1324"/>
    <cellStyle name="Заголовок 2 11" xfId="1325"/>
    <cellStyle name="Заголовок 2 12" xfId="1326"/>
    <cellStyle name="Заголовок 2 13" xfId="1327"/>
    <cellStyle name="Заголовок 2 14" xfId="1328"/>
    <cellStyle name="Заголовок 2 14 2" xfId="1329"/>
    <cellStyle name="Заголовок 2 14 3" xfId="1330"/>
    <cellStyle name="Заголовок 2 15" xfId="1331"/>
    <cellStyle name="Заголовок 2 15 2" xfId="1332"/>
    <cellStyle name="Заголовок 2 16" xfId="1333"/>
    <cellStyle name="Заголовок 2 16 2" xfId="1334"/>
    <cellStyle name="Заголовок 2 17" xfId="1335"/>
    <cellStyle name="Заголовок 2 18" xfId="1336"/>
    <cellStyle name="Заголовок 2 19" xfId="1337"/>
    <cellStyle name="Заголовок 2 2" xfId="1338"/>
    <cellStyle name="Заголовок 2 2 10" xfId="1339"/>
    <cellStyle name="Заголовок 2 2 11" xfId="1340"/>
    <cellStyle name="Заголовок 2 2 12" xfId="1341"/>
    <cellStyle name="Заголовок 2 2 2" xfId="1342"/>
    <cellStyle name="Заголовок 2 2 3" xfId="1343"/>
    <cellStyle name="Заголовок 2 2 4" xfId="1344"/>
    <cellStyle name="Заголовок 2 2 5" xfId="1345"/>
    <cellStyle name="Заголовок 2 2 6" xfId="1346"/>
    <cellStyle name="Заголовок 2 2 7" xfId="1347"/>
    <cellStyle name="Заголовок 2 2 8" xfId="1348"/>
    <cellStyle name="Заголовок 2 2 9" xfId="1349"/>
    <cellStyle name="Заголовок 2 20" xfId="1350"/>
    <cellStyle name="Заголовок 2 20 2" xfId="1351"/>
    <cellStyle name="Заголовок 2 21" xfId="1352"/>
    <cellStyle name="Заголовок 2 22" xfId="1353"/>
    <cellStyle name="Заголовок 2 23" xfId="1354"/>
    <cellStyle name="Заголовок 2 24" xfId="1355"/>
    <cellStyle name="Заголовок 2 3" xfId="1356"/>
    <cellStyle name="Заголовок 2 4" xfId="1357"/>
    <cellStyle name="Заголовок 2 5" xfId="1358"/>
    <cellStyle name="Заголовок 2 6" xfId="1359"/>
    <cellStyle name="Заголовок 2 7" xfId="1360"/>
    <cellStyle name="Заголовок 2 7 2" xfId="1361"/>
    <cellStyle name="Заголовок 2 7 3" xfId="1362"/>
    <cellStyle name="Заголовок 2 7 4" xfId="1363"/>
    <cellStyle name="Заголовок 2 8" xfId="1364"/>
    <cellStyle name="Заголовок 2 8 2" xfId="1365"/>
    <cellStyle name="Заголовок 2 8 3" xfId="1366"/>
    <cellStyle name="Заголовок 2 9" xfId="1367"/>
    <cellStyle name="Заголовок 2 9 2" xfId="1368"/>
    <cellStyle name="Заголовок 3 10" xfId="1369"/>
    <cellStyle name="Заголовок 3 11" xfId="1370"/>
    <cellStyle name="Заголовок 3 12" xfId="1371"/>
    <cellStyle name="Заголовок 3 13" xfId="1372"/>
    <cellStyle name="Заголовок 3 14" xfId="1373"/>
    <cellStyle name="Заголовок 3 14 2" xfId="1374"/>
    <cellStyle name="Заголовок 3 14 3" xfId="1375"/>
    <cellStyle name="Заголовок 3 15" xfId="1376"/>
    <cellStyle name="Заголовок 3 15 2" xfId="1377"/>
    <cellStyle name="Заголовок 3 16" xfId="1378"/>
    <cellStyle name="Заголовок 3 16 2" xfId="1379"/>
    <cellStyle name="Заголовок 3 17" xfId="1380"/>
    <cellStyle name="Заголовок 3 18" xfId="1381"/>
    <cellStyle name="Заголовок 3 19" xfId="1382"/>
    <cellStyle name="Заголовок 3 2" xfId="1383"/>
    <cellStyle name="Заголовок 3 2 10" xfId="1384"/>
    <cellStyle name="Заголовок 3 2 11" xfId="1385"/>
    <cellStyle name="Заголовок 3 2 12" xfId="1386"/>
    <cellStyle name="Заголовок 3 2 2" xfId="1387"/>
    <cellStyle name="Заголовок 3 2 3" xfId="1388"/>
    <cellStyle name="Заголовок 3 2 4" xfId="1389"/>
    <cellStyle name="Заголовок 3 2 5" xfId="1390"/>
    <cellStyle name="Заголовок 3 2 6" xfId="1391"/>
    <cellStyle name="Заголовок 3 2 7" xfId="1392"/>
    <cellStyle name="Заголовок 3 2 8" xfId="1393"/>
    <cellStyle name="Заголовок 3 2 9" xfId="1394"/>
    <cellStyle name="Заголовок 3 20" xfId="1395"/>
    <cellStyle name="Заголовок 3 20 2" xfId="1396"/>
    <cellStyle name="Заголовок 3 21" xfId="1397"/>
    <cellStyle name="Заголовок 3 22" xfId="1398"/>
    <cellStyle name="Заголовок 3 23" xfId="1399"/>
    <cellStyle name="Заголовок 3 24" xfId="1400"/>
    <cellStyle name="Заголовок 3 3" xfId="1401"/>
    <cellStyle name="Заголовок 3 4" xfId="1402"/>
    <cellStyle name="Заголовок 3 5" xfId="1403"/>
    <cellStyle name="Заголовок 3 6" xfId="1404"/>
    <cellStyle name="Заголовок 3 7" xfId="1405"/>
    <cellStyle name="Заголовок 3 7 2" xfId="1406"/>
    <cellStyle name="Заголовок 3 7 3" xfId="1407"/>
    <cellStyle name="Заголовок 3 7 4" xfId="1408"/>
    <cellStyle name="Заголовок 3 8" xfId="1409"/>
    <cellStyle name="Заголовок 3 8 2" xfId="1410"/>
    <cellStyle name="Заголовок 3 8 3" xfId="1411"/>
    <cellStyle name="Заголовок 3 9" xfId="1412"/>
    <cellStyle name="Заголовок 3 9 2" xfId="1413"/>
    <cellStyle name="Заголовок 4 10" xfId="1414"/>
    <cellStyle name="Заголовок 4 11" xfId="1415"/>
    <cellStyle name="Заголовок 4 12" xfId="1416"/>
    <cellStyle name="Заголовок 4 13" xfId="1417"/>
    <cellStyle name="Заголовок 4 14" xfId="1418"/>
    <cellStyle name="Заголовок 4 14 2" xfId="1419"/>
    <cellStyle name="Заголовок 4 14 3" xfId="1420"/>
    <cellStyle name="Заголовок 4 15" xfId="1421"/>
    <cellStyle name="Заголовок 4 15 2" xfId="1422"/>
    <cellStyle name="Заголовок 4 16" xfId="1423"/>
    <cellStyle name="Заголовок 4 16 2" xfId="1424"/>
    <cellStyle name="Заголовок 4 17" xfId="1425"/>
    <cellStyle name="Заголовок 4 18" xfId="1426"/>
    <cellStyle name="Заголовок 4 19" xfId="1427"/>
    <cellStyle name="Заголовок 4 2" xfId="1428"/>
    <cellStyle name="Заголовок 4 2 10" xfId="1429"/>
    <cellStyle name="Заголовок 4 2 11" xfId="1430"/>
    <cellStyle name="Заголовок 4 2 12" xfId="1431"/>
    <cellStyle name="Заголовок 4 2 2" xfId="1432"/>
    <cellStyle name="Заголовок 4 2 3" xfId="1433"/>
    <cellStyle name="Заголовок 4 2 4" xfId="1434"/>
    <cellStyle name="Заголовок 4 2 5" xfId="1435"/>
    <cellStyle name="Заголовок 4 2 6" xfId="1436"/>
    <cellStyle name="Заголовок 4 2 7" xfId="1437"/>
    <cellStyle name="Заголовок 4 2 8" xfId="1438"/>
    <cellStyle name="Заголовок 4 2 9" xfId="1439"/>
    <cellStyle name="Заголовок 4 20" xfId="1440"/>
    <cellStyle name="Заголовок 4 20 2" xfId="1441"/>
    <cellStyle name="Заголовок 4 21" xfId="1442"/>
    <cellStyle name="Заголовок 4 22" xfId="1443"/>
    <cellStyle name="Заголовок 4 23" xfId="1444"/>
    <cellStyle name="Заголовок 4 24" xfId="1445"/>
    <cellStyle name="Заголовок 4 3" xfId="1446"/>
    <cellStyle name="Заголовок 4 4" xfId="1447"/>
    <cellStyle name="Заголовок 4 5" xfId="1448"/>
    <cellStyle name="Заголовок 4 6" xfId="1449"/>
    <cellStyle name="Заголовок 4 7" xfId="1450"/>
    <cellStyle name="Заголовок 4 7 2" xfId="1451"/>
    <cellStyle name="Заголовок 4 7 3" xfId="1452"/>
    <cellStyle name="Заголовок 4 7 4" xfId="1453"/>
    <cellStyle name="Заголовок 4 8" xfId="1454"/>
    <cellStyle name="Заголовок 4 8 2" xfId="1455"/>
    <cellStyle name="Заголовок 4 8 3" xfId="1456"/>
    <cellStyle name="Заголовок 4 9" xfId="1457"/>
    <cellStyle name="Заголовок 4 9 2" xfId="1458"/>
    <cellStyle name="Звичайний" xfId="0" builtinId="0"/>
    <cellStyle name="Звичайний 10" xfId="1459"/>
    <cellStyle name="Звичайний 10 2" xfId="1460"/>
    <cellStyle name="Звичайний 10 2 2" xfId="1461"/>
    <cellStyle name="Звичайний 10 3" xfId="1462"/>
    <cellStyle name="Звичайний 10 3 2" xfId="1463"/>
    <cellStyle name="Звичайний 10 4" xfId="1464"/>
    <cellStyle name="Звичайний 10 4 2" xfId="1465"/>
    <cellStyle name="Звичайний 10 5" xfId="1466"/>
    <cellStyle name="Звичайний 10_Прогноз" xfId="1467"/>
    <cellStyle name="Звичайний 11" xfId="1468"/>
    <cellStyle name="Звичайний 11 2" xfId="1469"/>
    <cellStyle name="Звичайний 11 2 2" xfId="1470"/>
    <cellStyle name="Звичайний 11 3" xfId="1471"/>
    <cellStyle name="Звичайний 11 3 2" xfId="1472"/>
    <cellStyle name="Звичайний 11 4" xfId="1473"/>
    <cellStyle name="Звичайний 11_Прогноз" xfId="1474"/>
    <cellStyle name="Звичайний 12" xfId="1475"/>
    <cellStyle name="Звичайний 12 2" xfId="1476"/>
    <cellStyle name="Звичайний 12 2 2" xfId="1477"/>
    <cellStyle name="Звичайний 12_Прогноз" xfId="1478"/>
    <cellStyle name="Звичайний 13" xfId="1479"/>
    <cellStyle name="Звичайний 13 2" xfId="1480"/>
    <cellStyle name="Звичайний 13 2 2" xfId="1481"/>
    <cellStyle name="Звичайний 13 3" xfId="1482"/>
    <cellStyle name="Звичайний 13_Прогноз" xfId="1483"/>
    <cellStyle name="Звичайний 14" xfId="1484"/>
    <cellStyle name="Звичайний 15" xfId="1485"/>
    <cellStyle name="Звичайний 16" xfId="1486"/>
    <cellStyle name="Звичайний 16 10" xfId="1487"/>
    <cellStyle name="Звичайний 16 11" xfId="1488"/>
    <cellStyle name="Звичайний 16 2" xfId="1489"/>
    <cellStyle name="Звичайний 16 3" xfId="1490"/>
    <cellStyle name="Звичайний 16 4" xfId="1491"/>
    <cellStyle name="Звичайний 16 5" xfId="1492"/>
    <cellStyle name="Звичайний 16 6" xfId="1493"/>
    <cellStyle name="Звичайний 16 7" xfId="1494"/>
    <cellStyle name="Звичайний 16 8" xfId="1495"/>
    <cellStyle name="Звичайний 16 9" xfId="1496"/>
    <cellStyle name="Звичайний 16_Прогноз" xfId="1497"/>
    <cellStyle name="Звичайний 17" xfId="1498"/>
    <cellStyle name="Звичайний 18" xfId="1499"/>
    <cellStyle name="Звичайний 19" xfId="1500"/>
    <cellStyle name="Звичайний 2" xfId="1501"/>
    <cellStyle name="Звичайний 2 10" xfId="1502"/>
    <cellStyle name="Звичайний 2 10 2" xfId="1503"/>
    <cellStyle name="Звичайний 2 11" xfId="1504"/>
    <cellStyle name="Звичайний 2 11 2" xfId="1505"/>
    <cellStyle name="Звичайний 2 12" xfId="1506"/>
    <cellStyle name="Звичайний 2 12 2" xfId="1507"/>
    <cellStyle name="Звичайний 2 12 3" xfId="1508"/>
    <cellStyle name="Звичайний 2 13" xfId="1509"/>
    <cellStyle name="Звичайний 2 13 2" xfId="1510"/>
    <cellStyle name="Звичайний 2 13 3" xfId="1511"/>
    <cellStyle name="Звичайний 2 14" xfId="1512"/>
    <cellStyle name="Звичайний 2 14 2" xfId="1513"/>
    <cellStyle name="Звичайний 2 14 2 2" xfId="1514"/>
    <cellStyle name="Звичайний 2 14 2 2 2" xfId="1515"/>
    <cellStyle name="Звичайний 2 14 2 2 2 2" xfId="1516"/>
    <cellStyle name="Звичайний 2 14 2 2 2 2 2" xfId="1517"/>
    <cellStyle name="Звичайний 2 14 2 2 2 2 2 2" xfId="1518"/>
    <cellStyle name="Звичайний 2 14 2 2 2 2 2 2 2" xfId="1519"/>
    <cellStyle name="Звичайний 2 14 2 2 2 2 2 2 2 2" xfId="1520"/>
    <cellStyle name="Звичайний 2 14 2 2 2 2 2 2 2 2 2" xfId="1521"/>
    <cellStyle name="Звичайний 2 14 2 2 2 2 2 2 2 2 3" xfId="1522"/>
    <cellStyle name="Звичайний 2 14 2 2 2 2 2 2 2 2 4" xfId="1523"/>
    <cellStyle name="Звичайний 2 14 2 2 2 2 2 2 2 3" xfId="1524"/>
    <cellStyle name="Звичайний 2 14 2 2 2 2 2 2 2 3 2" xfId="1525"/>
    <cellStyle name="Звичайний 2 14 2 2 2 2 2 2 3" xfId="1526"/>
    <cellStyle name="Звичайний 2 14 2 2 2 2 2 2 4" xfId="1527"/>
    <cellStyle name="Звичайний 2 14 2 2 2 2 2 2 5" xfId="1528"/>
    <cellStyle name="Звичайний 2 14 2 2 2 2 2 3" xfId="1529"/>
    <cellStyle name="Звичайний 2 14 2 2 2 2 2 3 2" xfId="1530"/>
    <cellStyle name="Звичайний 2 14 2 2 2 2 2 3 3" xfId="1531"/>
    <cellStyle name="Звичайний 2 14 2 2 2 2 2 3 4" xfId="1532"/>
    <cellStyle name="Звичайний 2 14 2 2 2 2 2 4" xfId="1533"/>
    <cellStyle name="Звичайний 2 14 2 2 2 2 2 4 2" xfId="1534"/>
    <cellStyle name="Звичайний 2 14 2 2 2 2 3" xfId="1535"/>
    <cellStyle name="Звичайний 2 14 2 2 2 2 3 2" xfId="1536"/>
    <cellStyle name="Звичайний 2 14 2 2 2 2 3 2 2" xfId="1537"/>
    <cellStyle name="Звичайний 2 14 2 2 2 2 3 2 3" xfId="1538"/>
    <cellStyle name="Звичайний 2 14 2 2 2 2 3 2 4" xfId="1539"/>
    <cellStyle name="Звичайний 2 14 2 2 2 2 3 3" xfId="1540"/>
    <cellStyle name="Звичайний 2 14 2 2 2 2 3 3 2" xfId="1541"/>
    <cellStyle name="Звичайний 2 14 2 2 2 2 4" xfId="1542"/>
    <cellStyle name="Звичайний 2 14 2 2 2 2 5" xfId="1543"/>
    <cellStyle name="Звичайний 2 14 2 2 2 2 6" xfId="1544"/>
    <cellStyle name="Звичайний 2 14 2 2 2 3" xfId="1545"/>
    <cellStyle name="Звичайний 2 14 2 2 2 3 2" xfId="1546"/>
    <cellStyle name="Звичайний 2 14 2 2 2 3 2 2" xfId="1547"/>
    <cellStyle name="Звичайний 2 14 2 2 2 3 2 2 2" xfId="1548"/>
    <cellStyle name="Звичайний 2 14 2 2 2 3 2 3" xfId="1549"/>
    <cellStyle name="Звичайний 2 14 2 2 2 3 2 3 2" xfId="1550"/>
    <cellStyle name="Звичайний 2 14 2 2 2 3 3" xfId="1551"/>
    <cellStyle name="Звичайний 2 14 2 2 2 3 4" xfId="1552"/>
    <cellStyle name="Звичайний 2 14 2 2 2 4" xfId="1553"/>
    <cellStyle name="Звичайний 2 14 2 2 2 4 2" xfId="1554"/>
    <cellStyle name="Звичайний 2 14 2 2 2 5" xfId="1555"/>
    <cellStyle name="Звичайний 2 14 2 2 2 5 2" xfId="1556"/>
    <cellStyle name="Звичайний 2 14 2 2 3" xfId="1557"/>
    <cellStyle name="Звичайний 2 14 2 2 4" xfId="1558"/>
    <cellStyle name="Звичайний 2 14 2 2 5" xfId="1559"/>
    <cellStyle name="Звичайний 2 14 2 2 5 2" xfId="1560"/>
    <cellStyle name="Звичайний 2 14 2 2 5 2 2" xfId="1561"/>
    <cellStyle name="Звичайний 2 14 2 2 5 2 3" xfId="1562"/>
    <cellStyle name="Звичайний 2 14 2 2 5 2 4" xfId="1563"/>
    <cellStyle name="Звичайний 2 14 2 2 5 3" xfId="1564"/>
    <cellStyle name="Звичайний 2 14 2 2 5 3 2" xfId="1565"/>
    <cellStyle name="Звичайний 2 14 2 2 6" xfId="1566"/>
    <cellStyle name="Звичайний 2 14 2 2 7" xfId="1567"/>
    <cellStyle name="Звичайний 2 14 2 2 8" xfId="1568"/>
    <cellStyle name="Звичайний 2 14 2 3" xfId="1569"/>
    <cellStyle name="Звичайний 2 14 2 3 2" xfId="1570"/>
    <cellStyle name="Звичайний 2 14 2 3 2 2" xfId="1571"/>
    <cellStyle name="Звичайний 2 14 2 3 2 2 2" xfId="1572"/>
    <cellStyle name="Звичайний 2 14 2 3 3" xfId="1573"/>
    <cellStyle name="Звичайний 2 14 2 4" xfId="1574"/>
    <cellStyle name="Звичайний 2 14 2 4 2" xfId="1575"/>
    <cellStyle name="Звичайний 2 14 2 5" xfId="1576"/>
    <cellStyle name="Звичайний 2 14 2 5 2" xfId="1577"/>
    <cellStyle name="Звичайний 2 14 2 5 2 2" xfId="1578"/>
    <cellStyle name="Звичайний 2 14 2 5 2 2 2" xfId="1579"/>
    <cellStyle name="Звичайний 2 14 2 5 2 3" xfId="1580"/>
    <cellStyle name="Звичайний 2 14 2 5 2 3 2" xfId="1581"/>
    <cellStyle name="Звичайний 2 14 2 5 3" xfId="1582"/>
    <cellStyle name="Звичайний 2 14 2 5 4" xfId="1583"/>
    <cellStyle name="Звичайний 2 14 2 6" xfId="1584"/>
    <cellStyle name="Звичайний 2 14 2 6 2" xfId="1585"/>
    <cellStyle name="Звичайний 2 14 2 7" xfId="1586"/>
    <cellStyle name="Звичайний 2 14 2 7 2" xfId="1587"/>
    <cellStyle name="Звичайний 2 14 3" xfId="1588"/>
    <cellStyle name="Звичайний 2 14 3 2" xfId="1589"/>
    <cellStyle name="Звичайний 2 14 3 2 2" xfId="1590"/>
    <cellStyle name="Звичайний 2 14 3 2 3" xfId="1591"/>
    <cellStyle name="Звичайний 2 14 4" xfId="1592"/>
    <cellStyle name="Звичайний 2 14 5" xfId="1593"/>
    <cellStyle name="Звичайний 2 14 6" xfId="1594"/>
    <cellStyle name="Звичайний 2 14 6 2" xfId="1595"/>
    <cellStyle name="Звичайний 2 14 6 2 2" xfId="1596"/>
    <cellStyle name="Звичайний 2 14 6 2 3" xfId="1597"/>
    <cellStyle name="Звичайний 2 14 6 2 4" xfId="1598"/>
    <cellStyle name="Звичайний 2 14 6 3" xfId="1599"/>
    <cellStyle name="Звичайний 2 14 6 3 2" xfId="1600"/>
    <cellStyle name="Звичайний 2 14 7" xfId="1601"/>
    <cellStyle name="Звичайний 2 14 8" xfId="1602"/>
    <cellStyle name="Звичайний 2 14 9" xfId="1603"/>
    <cellStyle name="Звичайний 2 15" xfId="1604"/>
    <cellStyle name="Звичайний 2 16" xfId="1605"/>
    <cellStyle name="Звичайний 2 17" xfId="1606"/>
    <cellStyle name="Звичайний 2 18" xfId="1607"/>
    <cellStyle name="Звичайний 2 19" xfId="1608"/>
    <cellStyle name="Звичайний 2 2" xfId="1609"/>
    <cellStyle name="Звичайний 2 20" xfId="1610"/>
    <cellStyle name="Звичайний 2 20 2" xfId="1611"/>
    <cellStyle name="Звичайний 2 20 2 2" xfId="1612"/>
    <cellStyle name="Звичайний 2 20 2 2 2" xfId="1613"/>
    <cellStyle name="Звичайний 2 20 2 3" xfId="1614"/>
    <cellStyle name="Звичайний 2 20 2 3 2" xfId="1615"/>
    <cellStyle name="Звичайний 2 20 3" xfId="1616"/>
    <cellStyle name="Звичайний 2 20 4" xfId="1617"/>
    <cellStyle name="Звичайний 2 21" xfId="1618"/>
    <cellStyle name="Звичайний 2 21 2" xfId="1619"/>
    <cellStyle name="Звичайний 2 22" xfId="1620"/>
    <cellStyle name="Звичайний 2 22 2" xfId="1621"/>
    <cellStyle name="Звичайний 2 23" xfId="1622"/>
    <cellStyle name="Звичайний 2 23 2" xfId="1623"/>
    <cellStyle name="Звичайний 2 23 2 2" xfId="1624"/>
    <cellStyle name="Звичайний 2 23 2 2 2" xfId="1625"/>
    <cellStyle name="Звичайний 2 23 2 2 2 2" xfId="1626"/>
    <cellStyle name="Звичайний 2 23 2 2 2 2 2" xfId="1627"/>
    <cellStyle name="Звичайний 2 23 2 2 2 2 3" xfId="1628"/>
    <cellStyle name="Звичайний 2 23 2 2 3" xfId="1629"/>
    <cellStyle name="Звичайний 2 23 2 2 4" xfId="1630"/>
    <cellStyle name="Звичайний 2 23 2 3" xfId="1631"/>
    <cellStyle name="Звичайний 2 23 2 3 2" xfId="1632"/>
    <cellStyle name="Звичайний 2 23 2 3 3" xfId="1633"/>
    <cellStyle name="Звичайний 2 23 3" xfId="1634"/>
    <cellStyle name="Звичайний 2 23 3 2" xfId="1635"/>
    <cellStyle name="Звичайний 2 23 3 2 2" xfId="1636"/>
    <cellStyle name="Звичайний 2 23 3 2 3" xfId="1637"/>
    <cellStyle name="Звичайний 2 23 4" xfId="1638"/>
    <cellStyle name="Звичайний 2 23 5" xfId="1639"/>
    <cellStyle name="Звичайний 2 24" xfId="1640"/>
    <cellStyle name="Звичайний 2 24 2" xfId="1641"/>
    <cellStyle name="Звичайний 2 24 2 2" xfId="1642"/>
    <cellStyle name="Звичайний 2 24 2 2 2" xfId="1643"/>
    <cellStyle name="Звичайний 2 24 2 2 3" xfId="1644"/>
    <cellStyle name="Звичайний 2 24 3" xfId="1645"/>
    <cellStyle name="Звичайний 2 24 4" xfId="1646"/>
    <cellStyle name="Звичайний 2 25" xfId="1647"/>
    <cellStyle name="Звичайний 2 26" xfId="1648"/>
    <cellStyle name="Звичайний 2 26 2" xfId="1649"/>
    <cellStyle name="Звичайний 2 26 3" xfId="1650"/>
    <cellStyle name="Звичайний 2 27" xfId="1651"/>
    <cellStyle name="Звичайний 2 28" xfId="1652"/>
    <cellStyle name="Звичайний 2 28 2" xfId="1653"/>
    <cellStyle name="Звичайний 2 28 3" xfId="1654"/>
    <cellStyle name="Звичайний 2 29" xfId="1655"/>
    <cellStyle name="Звичайний 2 29 2" xfId="1656"/>
    <cellStyle name="Звичайний 2 29 2 2" xfId="1657"/>
    <cellStyle name="Звичайний 2 29 2 2 2" xfId="1658"/>
    <cellStyle name="Звичайний 2 29 2 2 2 2" xfId="1659"/>
    <cellStyle name="Звичайний 2 29 2 2 2 2 2" xfId="1660"/>
    <cellStyle name="Звичайний 2 29 2 2 3" xfId="1661"/>
    <cellStyle name="Звичайний 2 29 2 3" xfId="1662"/>
    <cellStyle name="Звичайний 2 29 2 3 2" xfId="1663"/>
    <cellStyle name="Звичайний 2 29 3" xfId="1664"/>
    <cellStyle name="Звичайний 2 29 3 2" xfId="1665"/>
    <cellStyle name="Звичайний 2 29 3 2 2" xfId="1666"/>
    <cellStyle name="Звичайний 2 29 4" xfId="1667"/>
    <cellStyle name="Звичайний 2 3" xfId="1668"/>
    <cellStyle name="Звичайний 2 3 10" xfId="1669"/>
    <cellStyle name="Звичайний 2 3 11" xfId="1670"/>
    <cellStyle name="Звичайний 2 3 12" xfId="1671"/>
    <cellStyle name="Звичайний 2 3 13" xfId="1672"/>
    <cellStyle name="Звичайний 2 3 14" xfId="1673"/>
    <cellStyle name="Звичайний 2 3 15" xfId="1674"/>
    <cellStyle name="Звичайний 2 3 16" xfId="1675"/>
    <cellStyle name="Звичайний 2 3 17" xfId="1676"/>
    <cellStyle name="Звичайний 2 3 18" xfId="1677"/>
    <cellStyle name="Звичайний 2 3 19" xfId="1678"/>
    <cellStyle name="Звичайний 2 3 2" xfId="1679"/>
    <cellStyle name="Звичайний 2 3 20" xfId="1680"/>
    <cellStyle name="Звичайний 2 3 3" xfId="1681"/>
    <cellStyle name="Звичайний 2 3 4" xfId="1682"/>
    <cellStyle name="Звичайний 2 3 5" xfId="1683"/>
    <cellStyle name="Звичайний 2 3 6" xfId="1684"/>
    <cellStyle name="Звичайний 2 3 7" xfId="1685"/>
    <cellStyle name="Звичайний 2 3 8" xfId="1686"/>
    <cellStyle name="Звичайний 2 3 9" xfId="1687"/>
    <cellStyle name="Звичайний 2 30" xfId="1688"/>
    <cellStyle name="Звичайний 2 31" xfId="1689"/>
    <cellStyle name="Звичайний 2 32" xfId="1690"/>
    <cellStyle name="Звичайний 2 33" xfId="1691"/>
    <cellStyle name="Звичайний 2 34" xfId="2370"/>
    <cellStyle name="Звичайний 2 34 2" xfId="2396"/>
    <cellStyle name="Звичайний 2 35" xfId="2379"/>
    <cellStyle name="Звичайний 2 35 2" xfId="2399"/>
    <cellStyle name="Звичайний 2 36" xfId="2380"/>
    <cellStyle name="Звичайний 2 36 2" xfId="2400"/>
    <cellStyle name="Звичайний 2 37" xfId="2383"/>
    <cellStyle name="Звичайний 2 4" xfId="1692"/>
    <cellStyle name="Звичайний 2 4 10" xfId="1693"/>
    <cellStyle name="Звичайний 2 4 11" xfId="1694"/>
    <cellStyle name="Звичайний 2 4 2" xfId="1695"/>
    <cellStyle name="Звичайний 2 4 3" xfId="1696"/>
    <cellStyle name="Звичайний 2 4 4" xfId="1697"/>
    <cellStyle name="Звичайний 2 4 5" xfId="1698"/>
    <cellStyle name="Звичайний 2 4 6" xfId="1699"/>
    <cellStyle name="Звичайний 2 4 7" xfId="1700"/>
    <cellStyle name="Звичайний 2 4 8" xfId="1701"/>
    <cellStyle name="Звичайний 2 4 9" xfId="1702"/>
    <cellStyle name="Звичайний 2 5" xfId="1703"/>
    <cellStyle name="Звичайний 2 5 2" xfId="1704"/>
    <cellStyle name="Звичайний 2 6" xfId="1705"/>
    <cellStyle name="Звичайний 2 6 2" xfId="1706"/>
    <cellStyle name="Звичайний 2 7" xfId="1707"/>
    <cellStyle name="Звичайний 2 7 2" xfId="1708"/>
    <cellStyle name="Звичайний 2 8" xfId="1709"/>
    <cellStyle name="Звичайний 2 8 2" xfId="1710"/>
    <cellStyle name="Звичайний 2 9" xfId="1711"/>
    <cellStyle name="Звичайний 2 9 2" xfId="1712"/>
    <cellStyle name="Звичайний 2_22.12.2020 Додатки бюджет 2021 Коди нові" xfId="1713"/>
    <cellStyle name="Звичайний 20" xfId="1714"/>
    <cellStyle name="Звичайний 21" xfId="2376"/>
    <cellStyle name="Звичайний 21 2" xfId="2398"/>
    <cellStyle name="Звичайний 22" xfId="2377"/>
    <cellStyle name="Звичайний 3" xfId="1715"/>
    <cellStyle name="Звичайний 3 10" xfId="1716"/>
    <cellStyle name="Звичайний 3 11" xfId="1717"/>
    <cellStyle name="Звичайний 3 12" xfId="1718"/>
    <cellStyle name="Звичайний 3 13" xfId="1719"/>
    <cellStyle name="Звичайний 3 14" xfId="1720"/>
    <cellStyle name="Звичайний 3 15" xfId="1721"/>
    <cellStyle name="Звичайний 3 16" xfId="1722"/>
    <cellStyle name="Звичайний 3 17" xfId="1723"/>
    <cellStyle name="Звичайний 3 18" xfId="1724"/>
    <cellStyle name="Звичайний 3 19" xfId="1725"/>
    <cellStyle name="Звичайний 3 2" xfId="1726"/>
    <cellStyle name="Звичайний 3 20" xfId="1727"/>
    <cellStyle name="Звичайний 3 21" xfId="1728"/>
    <cellStyle name="Звичайний 3 22" xfId="1729"/>
    <cellStyle name="Звичайний 3 23" xfId="1730"/>
    <cellStyle name="Звичайний 3 24" xfId="1731"/>
    <cellStyle name="Звичайний 3 25" xfId="1732"/>
    <cellStyle name="Звичайний 3 3" xfId="1733"/>
    <cellStyle name="Звичайний 3 4" xfId="1734"/>
    <cellStyle name="Звичайний 3 5" xfId="1735"/>
    <cellStyle name="Звичайний 3 6" xfId="1736"/>
    <cellStyle name="Звичайний 3 7" xfId="1737"/>
    <cellStyle name="Звичайний 3 8" xfId="1738"/>
    <cellStyle name="Звичайний 3 9" xfId="1739"/>
    <cellStyle name="Звичайний 3_22.12.2020 Додатки бюджет 2021 Коди нові" xfId="1740"/>
    <cellStyle name="Звичайний 4" xfId="1741"/>
    <cellStyle name="Звичайний 5" xfId="1742"/>
    <cellStyle name="Звичайний 5 10" xfId="1743"/>
    <cellStyle name="Звичайний 5 11" xfId="1744"/>
    <cellStyle name="Звичайний 5 12" xfId="1745"/>
    <cellStyle name="Звичайний 5 13" xfId="1746"/>
    <cellStyle name="Звичайний 5 14" xfId="1747"/>
    <cellStyle name="Звичайний 5 15" xfId="1748"/>
    <cellStyle name="Звичайний 5 16" xfId="1749"/>
    <cellStyle name="Звичайний 5 17" xfId="1750"/>
    <cellStyle name="Звичайний 5 18" xfId="1751"/>
    <cellStyle name="Звичайний 5 19" xfId="1752"/>
    <cellStyle name="Звичайний 5 2" xfId="1753"/>
    <cellStyle name="Звичайний 5 20" xfId="1754"/>
    <cellStyle name="Звичайний 5 21" xfId="1755"/>
    <cellStyle name="Звичайний 5 22" xfId="1756"/>
    <cellStyle name="Звичайний 5 23" xfId="1757"/>
    <cellStyle name="Звичайний 5 24" xfId="1758"/>
    <cellStyle name="Звичайний 5 25" xfId="1759"/>
    <cellStyle name="Звичайний 5 3" xfId="1760"/>
    <cellStyle name="Звичайний 5 4" xfId="1761"/>
    <cellStyle name="Звичайний 5 5" xfId="1762"/>
    <cellStyle name="Звичайний 5 6" xfId="1763"/>
    <cellStyle name="Звичайний 5 7" xfId="1764"/>
    <cellStyle name="Звичайний 5 8" xfId="1765"/>
    <cellStyle name="Звичайний 5 9" xfId="1766"/>
    <cellStyle name="Звичайний 5_Прогноз" xfId="1767"/>
    <cellStyle name="Звичайний 6" xfId="1768"/>
    <cellStyle name="Звичайний 6 10" xfId="1769"/>
    <cellStyle name="Звичайний 6 10 2" xfId="1770"/>
    <cellStyle name="Звичайний 6 11" xfId="1771"/>
    <cellStyle name="Звичайний 6 11 2" xfId="1772"/>
    <cellStyle name="Звичайний 6 12" xfId="1773"/>
    <cellStyle name="Звичайний 6 12 2" xfId="1774"/>
    <cellStyle name="Звичайний 6 13" xfId="1775"/>
    <cellStyle name="Звичайний 6 13 2" xfId="1776"/>
    <cellStyle name="Звичайний 6 14" xfId="1777"/>
    <cellStyle name="Звичайний 6 14 2" xfId="1778"/>
    <cellStyle name="Звичайний 6 15" xfId="1779"/>
    <cellStyle name="Звичайний 6 15 2" xfId="1780"/>
    <cellStyle name="Звичайний 6 16" xfId="1781"/>
    <cellStyle name="Звичайний 6 16 2" xfId="1782"/>
    <cellStyle name="Звичайний 6 17" xfId="1783"/>
    <cellStyle name="Звичайний 6 17 2" xfId="1784"/>
    <cellStyle name="Звичайний 6 18" xfId="1785"/>
    <cellStyle name="Звичайний 6 18 2" xfId="1786"/>
    <cellStyle name="Звичайний 6 19" xfId="1787"/>
    <cellStyle name="Звичайний 6 2" xfId="1788"/>
    <cellStyle name="Звичайний 6 2 2" xfId="1789"/>
    <cellStyle name="Звичайний 6 3" xfId="1790"/>
    <cellStyle name="Звичайний 6 3 2" xfId="1791"/>
    <cellStyle name="Звичайний 6 4" xfId="1792"/>
    <cellStyle name="Звичайний 6 4 2" xfId="1793"/>
    <cellStyle name="Звичайний 6 5" xfId="1794"/>
    <cellStyle name="Звичайний 6 5 2" xfId="1795"/>
    <cellStyle name="Звичайний 6 6" xfId="1796"/>
    <cellStyle name="Звичайний 6 6 2" xfId="1797"/>
    <cellStyle name="Звичайний 6 7" xfId="1798"/>
    <cellStyle name="Звичайний 6 7 2" xfId="1799"/>
    <cellStyle name="Звичайний 6 8" xfId="1800"/>
    <cellStyle name="Звичайний 6 8 2" xfId="1801"/>
    <cellStyle name="Звичайний 6 9" xfId="1802"/>
    <cellStyle name="Звичайний 6 9 2" xfId="1803"/>
    <cellStyle name="Звичайний 6_Прогноз" xfId="1804"/>
    <cellStyle name="Звичайний 7" xfId="1805"/>
    <cellStyle name="Звичайний 7 2" xfId="1806"/>
    <cellStyle name="Звичайний 7_Прогноз" xfId="1807"/>
    <cellStyle name="Звичайний 8" xfId="1808"/>
    <cellStyle name="Звичайний 8 10" xfId="1809"/>
    <cellStyle name="Звичайний 8 11" xfId="1810"/>
    <cellStyle name="Звичайний 8 12" xfId="1811"/>
    <cellStyle name="Звичайний 8 13" xfId="1812"/>
    <cellStyle name="Звичайний 8 13 2" xfId="1813"/>
    <cellStyle name="Звичайний 8 14" xfId="1814"/>
    <cellStyle name="Звичайний 8 15" xfId="1815"/>
    <cellStyle name="Звичайний 8 2" xfId="1816"/>
    <cellStyle name="Звичайний 8 3" xfId="1817"/>
    <cellStyle name="Звичайний 8 4" xfId="1818"/>
    <cellStyle name="Звичайний 8 5" xfId="1819"/>
    <cellStyle name="Звичайний 8 6" xfId="1820"/>
    <cellStyle name="Звичайний 8 7" xfId="1821"/>
    <cellStyle name="Звичайний 8 8" xfId="1822"/>
    <cellStyle name="Звичайний 8 9" xfId="1823"/>
    <cellStyle name="Звичайний 8_Прогноз" xfId="1824"/>
    <cellStyle name="Звичайний 9" xfId="1825"/>
    <cellStyle name="Звичайний 9 2" xfId="1826"/>
    <cellStyle name="Звичайний 9 2 2" xfId="1827"/>
    <cellStyle name="Звичайний 9 3" xfId="1828"/>
    <cellStyle name="Звичайний 9 3 2" xfId="1829"/>
    <cellStyle name="Звичайний 9 4" xfId="1830"/>
    <cellStyle name="Звичайний 9 4 2" xfId="1831"/>
    <cellStyle name="Звичайний 9 5" xfId="1832"/>
    <cellStyle name="Звичайний 9 5 2" xfId="1833"/>
    <cellStyle name="Звичайний 9 6" xfId="1834"/>
    <cellStyle name="Звичайний 9 6 2" xfId="1835"/>
    <cellStyle name="Звичайний 9 7" xfId="1836"/>
    <cellStyle name="Звичайний 9 7 2" xfId="1837"/>
    <cellStyle name="Звичайний 9 8" xfId="1838"/>
    <cellStyle name="Звичайний 9 9" xfId="1839"/>
    <cellStyle name="Звичайний 9_Прогноз" xfId="1840"/>
    <cellStyle name="Зв'язана клітинка" xfId="1841"/>
    <cellStyle name="Зв'язана клітинка 10" xfId="1842"/>
    <cellStyle name="Зв'язана клітинка 11" xfId="1843"/>
    <cellStyle name="Зв'язана клітинка 12" xfId="1844"/>
    <cellStyle name="Зв'язана клітинка 13" xfId="1845"/>
    <cellStyle name="Зв'язана клітинка 14" xfId="1846"/>
    <cellStyle name="Зв'язана клітинка 14 2" xfId="1847"/>
    <cellStyle name="Зв'язана клітинка 14 3" xfId="1848"/>
    <cellStyle name="Зв'язана клітинка 15" xfId="1849"/>
    <cellStyle name="Зв'язана клітинка 15 2" xfId="1850"/>
    <cellStyle name="Зв'язана клітинка 16" xfId="1851"/>
    <cellStyle name="Зв'язана клітинка 16 2" xfId="1852"/>
    <cellStyle name="Зв'язана клітинка 17" xfId="1853"/>
    <cellStyle name="Зв'язана клітинка 18" xfId="1854"/>
    <cellStyle name="Зв'язана клітинка 19" xfId="1855"/>
    <cellStyle name="Зв'язана клітинка 2" xfId="1856"/>
    <cellStyle name="Зв'язана клітинка 2 10" xfId="1857"/>
    <cellStyle name="Зв'язана клітинка 2 11" xfId="1858"/>
    <cellStyle name="Зв'язана клітинка 2 2" xfId="1859"/>
    <cellStyle name="Зв'язана клітинка 2 3" xfId="1860"/>
    <cellStyle name="Зв'язана клітинка 2 4" xfId="1861"/>
    <cellStyle name="Зв'язана клітинка 2 5" xfId="1862"/>
    <cellStyle name="Зв'язана клітинка 2 6" xfId="1863"/>
    <cellStyle name="Зв'язана клітинка 2 7" xfId="1864"/>
    <cellStyle name="Зв'язана клітинка 2 8" xfId="1865"/>
    <cellStyle name="Зв'язана клітинка 2 9" xfId="1866"/>
    <cellStyle name="Зв'язана клітинка 20" xfId="1867"/>
    <cellStyle name="Зв'язана клітинка 20 2" xfId="1868"/>
    <cellStyle name="Зв'язана клітинка 21" xfId="1869"/>
    <cellStyle name="Зв'язана клітинка 22" xfId="1870"/>
    <cellStyle name="Зв'язана клітинка 23" xfId="1871"/>
    <cellStyle name="Зв'язана клітинка 24" xfId="1872"/>
    <cellStyle name="Зв'язана клітинка 25" xfId="2384"/>
    <cellStyle name="Зв'язана клітинка 3" xfId="1873"/>
    <cellStyle name="Зв'язана клітинка 4" xfId="1874"/>
    <cellStyle name="Зв'язана клітинка 5" xfId="1875"/>
    <cellStyle name="Зв'язана клітинка 6" xfId="1876"/>
    <cellStyle name="Зв'язана клітинка 7" xfId="1877"/>
    <cellStyle name="Зв'язана клітинка 7 2" xfId="1878"/>
    <cellStyle name="Зв'язана клітинка 7 3" xfId="1879"/>
    <cellStyle name="Зв'язана клітинка 7 4" xfId="1880"/>
    <cellStyle name="Зв'язана клітинка 8" xfId="1881"/>
    <cellStyle name="Зв'язана клітинка 8 2" xfId="1882"/>
    <cellStyle name="Зв'язана клітинка 8 3" xfId="1883"/>
    <cellStyle name="Зв'язана клітинка 9" xfId="1884"/>
    <cellStyle name="Зв'язана клітинка 9 2" xfId="1885"/>
    <cellStyle name="Итого" xfId="1886"/>
    <cellStyle name="Контрольна клітинка" xfId="1887"/>
    <cellStyle name="Контрольна клітинка 10" xfId="1888"/>
    <cellStyle name="Контрольна клітинка 11" xfId="1889"/>
    <cellStyle name="Контрольна клітинка 12" xfId="1890"/>
    <cellStyle name="Контрольна клітинка 13" xfId="1891"/>
    <cellStyle name="Контрольна клітинка 14" xfId="1892"/>
    <cellStyle name="Контрольна клітинка 14 2" xfId="1893"/>
    <cellStyle name="Контрольна клітинка 14 3" xfId="1894"/>
    <cellStyle name="Контрольна клітинка 15" xfId="1895"/>
    <cellStyle name="Контрольна клітинка 15 2" xfId="1896"/>
    <cellStyle name="Контрольна клітинка 16" xfId="1897"/>
    <cellStyle name="Контрольна клітинка 16 2" xfId="1898"/>
    <cellStyle name="Контрольна клітинка 17" xfId="1899"/>
    <cellStyle name="Контрольна клітинка 18" xfId="1900"/>
    <cellStyle name="Контрольна клітинка 19" xfId="1901"/>
    <cellStyle name="Контрольна клітинка 2" xfId="1902"/>
    <cellStyle name="Контрольна клітинка 2 10" xfId="1903"/>
    <cellStyle name="Контрольна клітинка 2 11" xfId="1904"/>
    <cellStyle name="Контрольна клітинка 2 2" xfId="1905"/>
    <cellStyle name="Контрольна клітинка 2 3" xfId="1906"/>
    <cellStyle name="Контрольна клітинка 2 4" xfId="1907"/>
    <cellStyle name="Контрольна клітинка 2 5" xfId="1908"/>
    <cellStyle name="Контрольна клітинка 2 6" xfId="1909"/>
    <cellStyle name="Контрольна клітинка 2 7" xfId="1910"/>
    <cellStyle name="Контрольна клітинка 2 8" xfId="1911"/>
    <cellStyle name="Контрольна клітинка 2 9" xfId="1912"/>
    <cellStyle name="Контрольна клітинка 20" xfId="1913"/>
    <cellStyle name="Контрольна клітинка 20 2" xfId="1914"/>
    <cellStyle name="Контрольна клітинка 21" xfId="1915"/>
    <cellStyle name="Контрольна клітинка 22" xfId="1916"/>
    <cellStyle name="Контрольна клітинка 23" xfId="1917"/>
    <cellStyle name="Контрольна клітинка 24" xfId="1918"/>
    <cellStyle name="Контрольна клітинка 25" xfId="2385"/>
    <cellStyle name="Контрольна клітинка 3" xfId="1919"/>
    <cellStyle name="Контрольна клітинка 4" xfId="1920"/>
    <cellStyle name="Контрольна клітинка 5" xfId="1921"/>
    <cellStyle name="Контрольна клітинка 6" xfId="1922"/>
    <cellStyle name="Контрольна клітинка 7" xfId="1923"/>
    <cellStyle name="Контрольна клітинка 7 2" xfId="1924"/>
    <cellStyle name="Контрольна клітинка 7 3" xfId="1925"/>
    <cellStyle name="Контрольна клітинка 7 4" xfId="1926"/>
    <cellStyle name="Контрольна клітинка 8" xfId="1927"/>
    <cellStyle name="Контрольна клітинка 8 2" xfId="1928"/>
    <cellStyle name="Контрольна клітинка 8 3" xfId="1929"/>
    <cellStyle name="Контрольна клітинка 9" xfId="1930"/>
    <cellStyle name="Контрольна клітинка 9 2" xfId="1931"/>
    <cellStyle name="Назва" xfId="1932"/>
    <cellStyle name="Назва 10" xfId="1933"/>
    <cellStyle name="Назва 11" xfId="1934"/>
    <cellStyle name="Назва 12" xfId="1935"/>
    <cellStyle name="Назва 13" xfId="1936"/>
    <cellStyle name="Назва 14" xfId="1937"/>
    <cellStyle name="Назва 14 2" xfId="1938"/>
    <cellStyle name="Назва 14 3" xfId="1939"/>
    <cellStyle name="Назва 15" xfId="1940"/>
    <cellStyle name="Назва 15 2" xfId="1941"/>
    <cellStyle name="Назва 16" xfId="1942"/>
    <cellStyle name="Назва 16 2" xfId="1943"/>
    <cellStyle name="Назва 17" xfId="1944"/>
    <cellStyle name="Назва 18" xfId="1945"/>
    <cellStyle name="Назва 19" xfId="1946"/>
    <cellStyle name="Назва 2" xfId="1947"/>
    <cellStyle name="Назва 2 10" xfId="1948"/>
    <cellStyle name="Назва 2 11" xfId="1949"/>
    <cellStyle name="Назва 2 2" xfId="1950"/>
    <cellStyle name="Назва 2 3" xfId="1951"/>
    <cellStyle name="Назва 2 4" xfId="1952"/>
    <cellStyle name="Назва 2 5" xfId="1953"/>
    <cellStyle name="Назва 2 6" xfId="1954"/>
    <cellStyle name="Назва 2 7" xfId="1955"/>
    <cellStyle name="Назва 2 8" xfId="1956"/>
    <cellStyle name="Назва 2 9" xfId="1957"/>
    <cellStyle name="Назва 20" xfId="1958"/>
    <cellStyle name="Назва 20 2" xfId="1959"/>
    <cellStyle name="Назва 21" xfId="1960"/>
    <cellStyle name="Назва 22" xfId="1961"/>
    <cellStyle name="Назва 23" xfId="1962"/>
    <cellStyle name="Назва 24" xfId="1963"/>
    <cellStyle name="Назва 25" xfId="2386"/>
    <cellStyle name="Назва 3" xfId="1964"/>
    <cellStyle name="Назва 4" xfId="1965"/>
    <cellStyle name="Назва 5" xfId="1966"/>
    <cellStyle name="Назва 6" xfId="1967"/>
    <cellStyle name="Назва 7" xfId="1968"/>
    <cellStyle name="Назва 7 2" xfId="1969"/>
    <cellStyle name="Назва 7 3" xfId="1970"/>
    <cellStyle name="Назва 7 4" xfId="1971"/>
    <cellStyle name="Назва 8" xfId="1972"/>
    <cellStyle name="Назва 8 2" xfId="1973"/>
    <cellStyle name="Назва 8 3" xfId="1974"/>
    <cellStyle name="Назва 9" xfId="1975"/>
    <cellStyle name="Назва 9 2" xfId="1976"/>
    <cellStyle name="Нейтральний" xfId="1977"/>
    <cellStyle name="Нейтральний 2" xfId="2387"/>
    <cellStyle name="Обчислення" xfId="1978"/>
    <cellStyle name="Обчислення 10" xfId="1979"/>
    <cellStyle name="Обчислення 11" xfId="1980"/>
    <cellStyle name="Обчислення 12" xfId="1981"/>
    <cellStyle name="Обчислення 13" xfId="1982"/>
    <cellStyle name="Обчислення 14" xfId="1983"/>
    <cellStyle name="Обчислення 14 2" xfId="1984"/>
    <cellStyle name="Обчислення 14 3" xfId="1985"/>
    <cellStyle name="Обчислення 15" xfId="1986"/>
    <cellStyle name="Обчислення 15 2" xfId="1987"/>
    <cellStyle name="Обчислення 16" xfId="1988"/>
    <cellStyle name="Обчислення 16 2" xfId="1989"/>
    <cellStyle name="Обчислення 17" xfId="1990"/>
    <cellStyle name="Обчислення 18" xfId="1991"/>
    <cellStyle name="Обчислення 19" xfId="1992"/>
    <cellStyle name="Обчислення 2" xfId="1993"/>
    <cellStyle name="Обчислення 2 10" xfId="1994"/>
    <cellStyle name="Обчислення 2 11" xfId="1995"/>
    <cellStyle name="Обчислення 2 2" xfId="1996"/>
    <cellStyle name="Обчислення 2 3" xfId="1997"/>
    <cellStyle name="Обчислення 2 4" xfId="1998"/>
    <cellStyle name="Обчислення 2 5" xfId="1999"/>
    <cellStyle name="Обчислення 2 6" xfId="2000"/>
    <cellStyle name="Обчислення 2 7" xfId="2001"/>
    <cellStyle name="Обчислення 2 8" xfId="2002"/>
    <cellStyle name="Обчислення 2 9" xfId="2003"/>
    <cellStyle name="Обчислення 20" xfId="2004"/>
    <cellStyle name="Обчислення 20 2" xfId="2005"/>
    <cellStyle name="Обчислення 21" xfId="2006"/>
    <cellStyle name="Обчислення 22" xfId="2007"/>
    <cellStyle name="Обчислення 23" xfId="2008"/>
    <cellStyle name="Обчислення 24" xfId="2009"/>
    <cellStyle name="Обчислення 25" xfId="2010"/>
    <cellStyle name="Обчислення 26" xfId="2388"/>
    <cellStyle name="Обчислення 3" xfId="2011"/>
    <cellStyle name="Обчислення 4" xfId="2012"/>
    <cellStyle name="Обчислення 5" xfId="2013"/>
    <cellStyle name="Обчислення 6" xfId="2014"/>
    <cellStyle name="Обчислення 7" xfId="2015"/>
    <cellStyle name="Обчислення 7 2" xfId="2016"/>
    <cellStyle name="Обчислення 7 3" xfId="2017"/>
    <cellStyle name="Обчислення 7 4" xfId="2018"/>
    <cellStyle name="Обчислення 8" xfId="2019"/>
    <cellStyle name="Обчислення 8 2" xfId="2020"/>
    <cellStyle name="Обчислення 8 3" xfId="2021"/>
    <cellStyle name="Обчислення 9" xfId="2022"/>
    <cellStyle name="Обчислення 9 2" xfId="2023"/>
    <cellStyle name="Обычный 10" xfId="2024"/>
    <cellStyle name="Обычный 2" xfId="1"/>
    <cellStyle name="Обычный 2 2" xfId="2025"/>
    <cellStyle name="Обычный 2 3" xfId="2026"/>
    <cellStyle name="Обычный 2 3 2" xfId="2373"/>
    <cellStyle name="Обычный 2 4" xfId="2369"/>
    <cellStyle name="Обычный 2 4 2" xfId="2395"/>
    <cellStyle name="Обычный 2_22.12.2020 Додатки бюджет 2021 Коди нові" xfId="2027"/>
    <cellStyle name="Обычный 3" xfId="2028"/>
    <cellStyle name="Обычный 3 2" xfId="2368"/>
    <cellStyle name="Обычный 37" xfId="2029"/>
    <cellStyle name="Обычный 4" xfId="2030"/>
    <cellStyle name="Обычный 5" xfId="2031"/>
    <cellStyle name="Обычный 5 2" xfId="2374"/>
    <cellStyle name="Обычный 6" xfId="2032"/>
    <cellStyle name="Обычный 7" xfId="2033"/>
    <cellStyle name="Обычный 7 2" xfId="2375"/>
    <cellStyle name="Обычный 8" xfId="2034"/>
    <cellStyle name="Обычный 9" xfId="2035"/>
    <cellStyle name="Обычный_додаток 6 2026" xfId="2378"/>
    <cellStyle name="Підсумок" xfId="2036"/>
    <cellStyle name="Підсумок 10" xfId="2037"/>
    <cellStyle name="Підсумок 11" xfId="2038"/>
    <cellStyle name="Підсумок 12" xfId="2039"/>
    <cellStyle name="Підсумок 13" xfId="2040"/>
    <cellStyle name="Підсумок 14" xfId="2041"/>
    <cellStyle name="Підсумок 14 2" xfId="2042"/>
    <cellStyle name="Підсумок 14 3" xfId="2043"/>
    <cellStyle name="Підсумок 15" xfId="2044"/>
    <cellStyle name="Підсумок 15 2" xfId="2045"/>
    <cellStyle name="Підсумок 16" xfId="2046"/>
    <cellStyle name="Підсумок 16 2" xfId="2047"/>
    <cellStyle name="Підсумок 17" xfId="2048"/>
    <cellStyle name="Підсумок 18" xfId="2049"/>
    <cellStyle name="Підсумок 19" xfId="2050"/>
    <cellStyle name="Підсумок 2" xfId="2051"/>
    <cellStyle name="Підсумок 2 10" xfId="2052"/>
    <cellStyle name="Підсумок 2 11" xfId="2053"/>
    <cellStyle name="Підсумок 2 2" xfId="2054"/>
    <cellStyle name="Підсумок 2 3" xfId="2055"/>
    <cellStyle name="Підсумок 2 4" xfId="2056"/>
    <cellStyle name="Підсумок 2 5" xfId="2057"/>
    <cellStyle name="Підсумок 2 6" xfId="2058"/>
    <cellStyle name="Підсумок 2 7" xfId="2059"/>
    <cellStyle name="Підсумок 2 8" xfId="2060"/>
    <cellStyle name="Підсумок 2 9" xfId="2061"/>
    <cellStyle name="Підсумок 20" xfId="2062"/>
    <cellStyle name="Підсумок 20 2" xfId="2063"/>
    <cellStyle name="Підсумок 21" xfId="2064"/>
    <cellStyle name="Підсумок 22" xfId="2065"/>
    <cellStyle name="Підсумок 23" xfId="2066"/>
    <cellStyle name="Підсумок 24" xfId="2067"/>
    <cellStyle name="Підсумок 25" xfId="2068"/>
    <cellStyle name="Підсумок 26" xfId="2389"/>
    <cellStyle name="Підсумок 3" xfId="2069"/>
    <cellStyle name="Підсумок 4" xfId="2070"/>
    <cellStyle name="Підсумок 5" xfId="2071"/>
    <cellStyle name="Підсумок 6" xfId="2072"/>
    <cellStyle name="Підсумок 7" xfId="2073"/>
    <cellStyle name="Підсумок 7 2" xfId="2074"/>
    <cellStyle name="Підсумок 7 3" xfId="2075"/>
    <cellStyle name="Підсумок 7 4" xfId="2076"/>
    <cellStyle name="Підсумок 8" xfId="2077"/>
    <cellStyle name="Підсумок 8 2" xfId="2078"/>
    <cellStyle name="Підсумок 8 3" xfId="2079"/>
    <cellStyle name="Підсумок 9" xfId="2080"/>
    <cellStyle name="Підсумок 9 2" xfId="2081"/>
    <cellStyle name="Поганий" xfId="2082"/>
    <cellStyle name="Поганий 10" xfId="2083"/>
    <cellStyle name="Поганий 11" xfId="2084"/>
    <cellStyle name="Поганий 12" xfId="2085"/>
    <cellStyle name="Поганий 13" xfId="2086"/>
    <cellStyle name="Поганий 14" xfId="2087"/>
    <cellStyle name="Поганий 14 2" xfId="2088"/>
    <cellStyle name="Поганий 14 3" xfId="2089"/>
    <cellStyle name="Поганий 15" xfId="2090"/>
    <cellStyle name="Поганий 15 2" xfId="2091"/>
    <cellStyle name="Поганий 16" xfId="2092"/>
    <cellStyle name="Поганий 16 2" xfId="2093"/>
    <cellStyle name="Поганий 17" xfId="2094"/>
    <cellStyle name="Поганий 18" xfId="2095"/>
    <cellStyle name="Поганий 19" xfId="2096"/>
    <cellStyle name="Поганий 2" xfId="2097"/>
    <cellStyle name="Поганий 2 10" xfId="2098"/>
    <cellStyle name="Поганий 2 11" xfId="2099"/>
    <cellStyle name="Поганий 2 2" xfId="2100"/>
    <cellStyle name="Поганий 2 3" xfId="2101"/>
    <cellStyle name="Поганий 2 4" xfId="2102"/>
    <cellStyle name="Поганий 2 5" xfId="2103"/>
    <cellStyle name="Поганий 2 6" xfId="2104"/>
    <cellStyle name="Поганий 2 7" xfId="2105"/>
    <cellStyle name="Поганий 2 8" xfId="2106"/>
    <cellStyle name="Поганий 2 9" xfId="2107"/>
    <cellStyle name="Поганий 20" xfId="2108"/>
    <cellStyle name="Поганий 20 2" xfId="2109"/>
    <cellStyle name="Поганий 21" xfId="2110"/>
    <cellStyle name="Поганий 22" xfId="2111"/>
    <cellStyle name="Поганий 23" xfId="2112"/>
    <cellStyle name="Поганий 24" xfId="2113"/>
    <cellStyle name="Поганий 25" xfId="2390"/>
    <cellStyle name="Поганий 3" xfId="2114"/>
    <cellStyle name="Поганий 4" xfId="2115"/>
    <cellStyle name="Поганий 5" xfId="2116"/>
    <cellStyle name="Поганий 6" xfId="2117"/>
    <cellStyle name="Поганий 7" xfId="2118"/>
    <cellStyle name="Поганий 7 2" xfId="2119"/>
    <cellStyle name="Поганий 7 3" xfId="2120"/>
    <cellStyle name="Поганий 7 4" xfId="2121"/>
    <cellStyle name="Поганий 8" xfId="2122"/>
    <cellStyle name="Поганий 8 2" xfId="2123"/>
    <cellStyle name="Поганий 8 3" xfId="2124"/>
    <cellStyle name="Поганий 9" xfId="2125"/>
    <cellStyle name="Поганий 9 2" xfId="2126"/>
    <cellStyle name="Пояснительный текст" xfId="2127"/>
    <cellStyle name="Предупреждающий текст" xfId="2128"/>
    <cellStyle name="Примечание 2" xfId="2129"/>
    <cellStyle name="Примітка" xfId="2130"/>
    <cellStyle name="Примітка 10" xfId="2131"/>
    <cellStyle name="Примітка 11" xfId="2132"/>
    <cellStyle name="Примітка 12" xfId="2133"/>
    <cellStyle name="Примітка 13" xfId="2134"/>
    <cellStyle name="Примітка 14" xfId="2135"/>
    <cellStyle name="Примітка 14 2" xfId="2136"/>
    <cellStyle name="Примітка 14 3" xfId="2137"/>
    <cellStyle name="Примітка 15" xfId="2138"/>
    <cellStyle name="Примітка 15 2" xfId="2139"/>
    <cellStyle name="Примітка 16" xfId="2140"/>
    <cellStyle name="Примітка 16 2" xfId="2141"/>
    <cellStyle name="Примітка 17" xfId="2142"/>
    <cellStyle name="Примітка 18" xfId="2143"/>
    <cellStyle name="Примітка 19" xfId="2144"/>
    <cellStyle name="Примітка 2" xfId="2145"/>
    <cellStyle name="Примітка 2 10" xfId="2146"/>
    <cellStyle name="Примітка 2 11" xfId="2147"/>
    <cellStyle name="Примітка 2 2" xfId="2148"/>
    <cellStyle name="Примітка 2 3" xfId="2149"/>
    <cellStyle name="Примітка 2 4" xfId="2150"/>
    <cellStyle name="Примітка 2 5" xfId="2151"/>
    <cellStyle name="Примітка 2 6" xfId="2152"/>
    <cellStyle name="Примітка 2 7" xfId="2153"/>
    <cellStyle name="Примітка 2 8" xfId="2154"/>
    <cellStyle name="Примітка 2 9" xfId="2155"/>
    <cellStyle name="Примітка 20" xfId="2156"/>
    <cellStyle name="Примітка 20 2" xfId="2157"/>
    <cellStyle name="Примітка 21" xfId="2158"/>
    <cellStyle name="Примітка 22" xfId="2159"/>
    <cellStyle name="Примітка 23" xfId="2160"/>
    <cellStyle name="Примітка 24" xfId="2161"/>
    <cellStyle name="Примітка 25" xfId="2162"/>
    <cellStyle name="Примітка 26" xfId="2371"/>
    <cellStyle name="Примітка 26 2" xfId="2397"/>
    <cellStyle name="Примітка 27" xfId="2391"/>
    <cellStyle name="Примітка 3" xfId="2163"/>
    <cellStyle name="Примітка 4" xfId="2164"/>
    <cellStyle name="Примітка 5" xfId="2165"/>
    <cellStyle name="Примітка 6" xfId="2166"/>
    <cellStyle name="Примітка 7" xfId="2167"/>
    <cellStyle name="Примітка 7 2" xfId="2168"/>
    <cellStyle name="Примітка 7 3" xfId="2169"/>
    <cellStyle name="Примітка 7 4" xfId="2170"/>
    <cellStyle name="Примітка 7 4 2" xfId="2171"/>
    <cellStyle name="Примітка 7 4 2 2" xfId="2172"/>
    <cellStyle name="Примітка 7 4 2 3" xfId="2173"/>
    <cellStyle name="Примітка 7 4 3" xfId="2174"/>
    <cellStyle name="Примітка 7 5" xfId="2175"/>
    <cellStyle name="Примітка 7 6" xfId="2176"/>
    <cellStyle name="Примітка 8" xfId="2177"/>
    <cellStyle name="Примітка 8 2" xfId="2178"/>
    <cellStyle name="Примітка 8 3" xfId="2179"/>
    <cellStyle name="Примітка 9" xfId="2180"/>
    <cellStyle name="Примітка 9 2" xfId="2181"/>
    <cellStyle name="Проверить ячейку" xfId="2182"/>
    <cellStyle name="Результат" xfId="2183"/>
    <cellStyle name="Результат 10" xfId="2184"/>
    <cellStyle name="Результат 11" xfId="2185"/>
    <cellStyle name="Результат 12" xfId="2186"/>
    <cellStyle name="Результат 13" xfId="2187"/>
    <cellStyle name="Результат 14" xfId="2188"/>
    <cellStyle name="Результат 14 2" xfId="2189"/>
    <cellStyle name="Результат 14 3" xfId="2190"/>
    <cellStyle name="Результат 15" xfId="2191"/>
    <cellStyle name="Результат 15 2" xfId="2192"/>
    <cellStyle name="Результат 16" xfId="2193"/>
    <cellStyle name="Результат 16 2" xfId="2194"/>
    <cellStyle name="Результат 17" xfId="2195"/>
    <cellStyle name="Результат 18" xfId="2196"/>
    <cellStyle name="Результат 19" xfId="2197"/>
    <cellStyle name="Результат 2" xfId="2198"/>
    <cellStyle name="Результат 2 10" xfId="2199"/>
    <cellStyle name="Результат 2 11" xfId="2200"/>
    <cellStyle name="Результат 2 2" xfId="2201"/>
    <cellStyle name="Результат 2 3" xfId="2202"/>
    <cellStyle name="Результат 2 4" xfId="2203"/>
    <cellStyle name="Результат 2 5" xfId="2204"/>
    <cellStyle name="Результат 2 6" xfId="2205"/>
    <cellStyle name="Результат 2 7" xfId="2206"/>
    <cellStyle name="Результат 2 8" xfId="2207"/>
    <cellStyle name="Результат 2 9" xfId="2208"/>
    <cellStyle name="Результат 20" xfId="2209"/>
    <cellStyle name="Результат 20 2" xfId="2210"/>
    <cellStyle name="Результат 21" xfId="2211"/>
    <cellStyle name="Результат 22" xfId="2212"/>
    <cellStyle name="Результат 23" xfId="2213"/>
    <cellStyle name="Результат 24" xfId="2214"/>
    <cellStyle name="Результат 25" xfId="2215"/>
    <cellStyle name="Результат 26" xfId="2392"/>
    <cellStyle name="Результат 3" xfId="2216"/>
    <cellStyle name="Результат 4" xfId="2217"/>
    <cellStyle name="Результат 5" xfId="2218"/>
    <cellStyle name="Результат 6" xfId="2219"/>
    <cellStyle name="Результат 7" xfId="2220"/>
    <cellStyle name="Результат 7 2" xfId="2221"/>
    <cellStyle name="Результат 7 3" xfId="2222"/>
    <cellStyle name="Результат 7 4" xfId="2223"/>
    <cellStyle name="Результат 8" xfId="2224"/>
    <cellStyle name="Результат 8 2" xfId="2225"/>
    <cellStyle name="Результат 8 3" xfId="2226"/>
    <cellStyle name="Результат 9" xfId="2227"/>
    <cellStyle name="Результат 9 2" xfId="2228"/>
    <cellStyle name="Середній" xfId="2229"/>
    <cellStyle name="Середній 10" xfId="2230"/>
    <cellStyle name="Середній 11" xfId="2231"/>
    <cellStyle name="Середній 12" xfId="2232"/>
    <cellStyle name="Середній 13" xfId="2233"/>
    <cellStyle name="Середній 14" xfId="2234"/>
    <cellStyle name="Середній 14 2" xfId="2235"/>
    <cellStyle name="Середній 14 3" xfId="2236"/>
    <cellStyle name="Середній 15" xfId="2237"/>
    <cellStyle name="Середній 15 2" xfId="2238"/>
    <cellStyle name="Середній 16" xfId="2239"/>
    <cellStyle name="Середній 16 2" xfId="2240"/>
    <cellStyle name="Середній 17" xfId="2241"/>
    <cellStyle name="Середній 18" xfId="2242"/>
    <cellStyle name="Середній 19" xfId="2243"/>
    <cellStyle name="Середній 2" xfId="2244"/>
    <cellStyle name="Середній 2 10" xfId="2245"/>
    <cellStyle name="Середній 2 11" xfId="2246"/>
    <cellStyle name="Середній 2 2" xfId="2247"/>
    <cellStyle name="Середній 2 3" xfId="2248"/>
    <cellStyle name="Середній 2 4" xfId="2249"/>
    <cellStyle name="Середній 2 5" xfId="2250"/>
    <cellStyle name="Середній 2 6" xfId="2251"/>
    <cellStyle name="Середній 2 7" xfId="2252"/>
    <cellStyle name="Середній 2 8" xfId="2253"/>
    <cellStyle name="Середній 2 9" xfId="2254"/>
    <cellStyle name="Середній 20" xfId="2255"/>
    <cellStyle name="Середній 20 2" xfId="2256"/>
    <cellStyle name="Середній 21" xfId="2257"/>
    <cellStyle name="Середній 22" xfId="2258"/>
    <cellStyle name="Середній 23" xfId="2259"/>
    <cellStyle name="Середній 24" xfId="2260"/>
    <cellStyle name="Середній 3" xfId="2261"/>
    <cellStyle name="Середній 4" xfId="2262"/>
    <cellStyle name="Середній 5" xfId="2263"/>
    <cellStyle name="Середній 6" xfId="2264"/>
    <cellStyle name="Середній 7" xfId="2265"/>
    <cellStyle name="Середній 7 2" xfId="2266"/>
    <cellStyle name="Середній 7 3" xfId="2267"/>
    <cellStyle name="Середній 7 4" xfId="2268"/>
    <cellStyle name="Середній 8" xfId="2269"/>
    <cellStyle name="Середній 8 2" xfId="2270"/>
    <cellStyle name="Середній 8 3" xfId="2271"/>
    <cellStyle name="Середній 9" xfId="2272"/>
    <cellStyle name="Середній 9 2" xfId="2273"/>
    <cellStyle name="Стиль 1" xfId="2274"/>
    <cellStyle name="Текст попередження" xfId="2275"/>
    <cellStyle name="Текст попередження 10" xfId="2276"/>
    <cellStyle name="Текст попередження 11" xfId="2277"/>
    <cellStyle name="Текст попередження 12" xfId="2278"/>
    <cellStyle name="Текст попередження 13" xfId="2279"/>
    <cellStyle name="Текст попередження 14" xfId="2280"/>
    <cellStyle name="Текст попередження 14 2" xfId="2281"/>
    <cellStyle name="Текст попередження 14 3" xfId="2282"/>
    <cellStyle name="Текст попередження 15" xfId="2283"/>
    <cellStyle name="Текст попередження 15 2" xfId="2284"/>
    <cellStyle name="Текст попередження 16" xfId="2285"/>
    <cellStyle name="Текст попередження 16 2" xfId="2286"/>
    <cellStyle name="Текст попередження 17" xfId="2287"/>
    <cellStyle name="Текст попередження 18" xfId="2288"/>
    <cellStyle name="Текст попередження 19" xfId="2289"/>
    <cellStyle name="Текст попередження 2" xfId="2290"/>
    <cellStyle name="Текст попередження 2 10" xfId="2291"/>
    <cellStyle name="Текст попередження 2 11" xfId="2292"/>
    <cellStyle name="Текст попередження 2 2" xfId="2293"/>
    <cellStyle name="Текст попередження 2 3" xfId="2294"/>
    <cellStyle name="Текст попередження 2 4" xfId="2295"/>
    <cellStyle name="Текст попередження 2 5" xfId="2296"/>
    <cellStyle name="Текст попередження 2 6" xfId="2297"/>
    <cellStyle name="Текст попередження 2 7" xfId="2298"/>
    <cellStyle name="Текст попередження 2 8" xfId="2299"/>
    <cellStyle name="Текст попередження 2 9" xfId="2300"/>
    <cellStyle name="Текст попередження 20" xfId="2301"/>
    <cellStyle name="Текст попередження 20 2" xfId="2302"/>
    <cellStyle name="Текст попередження 21" xfId="2303"/>
    <cellStyle name="Текст попередження 22" xfId="2304"/>
    <cellStyle name="Текст попередження 23" xfId="2305"/>
    <cellStyle name="Текст попередження 24" xfId="2306"/>
    <cellStyle name="Текст попередження 25" xfId="2393"/>
    <cellStyle name="Текст попередження 3" xfId="2307"/>
    <cellStyle name="Текст попередження 4" xfId="2308"/>
    <cellStyle name="Текст попередження 5" xfId="2309"/>
    <cellStyle name="Текст попередження 6" xfId="2310"/>
    <cellStyle name="Текст попередження 7" xfId="2311"/>
    <cellStyle name="Текст попередження 7 2" xfId="2312"/>
    <cellStyle name="Текст попередження 7 3" xfId="2313"/>
    <cellStyle name="Текст попередження 7 4" xfId="2314"/>
    <cellStyle name="Текст попередження 8" xfId="2315"/>
    <cellStyle name="Текст попередження 8 2" xfId="2316"/>
    <cellStyle name="Текст попередження 8 3" xfId="2317"/>
    <cellStyle name="Текст попередження 9" xfId="2318"/>
    <cellStyle name="Текст попередження 9 2" xfId="2319"/>
    <cellStyle name="Текст пояснення" xfId="2320"/>
    <cellStyle name="Текст пояснення 10" xfId="2321"/>
    <cellStyle name="Текст пояснення 11" xfId="2322"/>
    <cellStyle name="Текст пояснення 12" xfId="2323"/>
    <cellStyle name="Текст пояснення 13" xfId="2324"/>
    <cellStyle name="Текст пояснення 14" xfId="2325"/>
    <cellStyle name="Текст пояснення 14 2" xfId="2326"/>
    <cellStyle name="Текст пояснення 14 3" xfId="2327"/>
    <cellStyle name="Текст пояснення 15" xfId="2328"/>
    <cellStyle name="Текст пояснення 15 2" xfId="2329"/>
    <cellStyle name="Текст пояснення 16" xfId="2330"/>
    <cellStyle name="Текст пояснення 16 2" xfId="2331"/>
    <cellStyle name="Текст пояснення 17" xfId="2332"/>
    <cellStyle name="Текст пояснення 18" xfId="2333"/>
    <cellStyle name="Текст пояснення 19" xfId="2334"/>
    <cellStyle name="Текст пояснення 2" xfId="2335"/>
    <cellStyle name="Текст пояснення 2 10" xfId="2336"/>
    <cellStyle name="Текст пояснення 2 11" xfId="2337"/>
    <cellStyle name="Текст пояснення 2 2" xfId="2338"/>
    <cellStyle name="Текст пояснення 2 3" xfId="2339"/>
    <cellStyle name="Текст пояснення 2 4" xfId="2340"/>
    <cellStyle name="Текст пояснення 2 5" xfId="2341"/>
    <cellStyle name="Текст пояснення 2 6" xfId="2342"/>
    <cellStyle name="Текст пояснення 2 7" xfId="2343"/>
    <cellStyle name="Текст пояснення 2 8" xfId="2344"/>
    <cellStyle name="Текст пояснення 2 9" xfId="2345"/>
    <cellStyle name="Текст пояснення 20" xfId="2346"/>
    <cellStyle name="Текст пояснення 20 2" xfId="2347"/>
    <cellStyle name="Текст пояснення 21" xfId="2348"/>
    <cellStyle name="Текст пояснення 22" xfId="2349"/>
    <cellStyle name="Текст пояснення 23" xfId="2350"/>
    <cellStyle name="Текст пояснення 24" xfId="2351"/>
    <cellStyle name="Текст пояснення 25" xfId="2394"/>
    <cellStyle name="Текст пояснення 3" xfId="2352"/>
    <cellStyle name="Текст пояснення 4" xfId="2353"/>
    <cellStyle name="Текст пояснення 5" xfId="2354"/>
    <cellStyle name="Текст пояснення 6" xfId="2355"/>
    <cellStyle name="Текст пояснення 7" xfId="2356"/>
    <cellStyle name="Текст пояснення 7 2" xfId="2357"/>
    <cellStyle name="Текст пояснення 7 3" xfId="2358"/>
    <cellStyle name="Текст пояснення 7 4" xfId="2359"/>
    <cellStyle name="Текст пояснення 8" xfId="2360"/>
    <cellStyle name="Текст пояснення 8 2" xfId="2361"/>
    <cellStyle name="Текст пояснення 8 3" xfId="2362"/>
    <cellStyle name="Текст пояснення 9" xfId="2363"/>
    <cellStyle name="Текст пояснення 9 2" xfId="2364"/>
    <cellStyle name="Тысячи [0]_Розподіл (2)" xfId="2365"/>
    <cellStyle name="Тысячи_бюджет 1998 по клас." xfId="2366"/>
    <cellStyle name="Џђћ–…ќ’ќ›‰" xfId="2367"/>
  </cellStyles>
  <dxfs count="18">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1.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externalLink" Target="externalLinks/externalLink1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externalLink" Target="externalLinks/externalLink14.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1055;&#1086;&#1085;&#1086;&#1084;&#1072;&#1088;&#1100;&#1086;&#1074;&#1072;\INDEX\EVD_15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ytrovka\&#1084;&#1086;&#1080;%20&#1076;&#1086;&#1082;&#1091;&#1084;&#1077;&#1085;&#1090;&#1080;\&#1055;&#1086;&#1085;&#1086;&#1084;&#1072;&#1088;&#1100;&#1086;&#1074;&#1072;\INDEX\EVD_15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ytrovka\&#1084;&#1086;&#1080;%20&#1076;&#1086;&#1082;&#1091;&#1084;&#1077;&#1085;&#1090;&#1080;\analiz\PLAN\2005\BUDGET\&#1056;&#1040;&#1049;&#1054;&#1053;&#1048;\MISOBL.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80.55.250\dep2010\&#1055;&#1086;&#1085;&#1086;&#1084;&#1072;&#1088;&#1100;&#1086;&#1074;&#1072;\INDEX\EVD_150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2000-OLAP2\USERS10\&#1047;&#1042;&#1030;&#1058;&#1053;&#1030;&#1057;&#1058;&#1068;\&#1065;&#1054;&#1044;&#1045;&#1053;&#1050;&#1040;\08\Bodasuk_evryday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ytrovka\&#1084;&#1086;&#1080;%20&#1076;&#1086;&#1082;&#1091;&#1084;&#1077;&#1085;&#1090;&#1080;\50_05_Max_Plat\2006\2006_12\_070101_max_upl.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ytrovka\&#1084;&#1086;&#1080;%20&#1076;&#1086;&#1082;&#1091;&#1084;&#1077;&#1085;&#1090;&#1080;\290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ytrovka\&#1084;&#1086;&#1080;%20&#1076;&#1086;&#1082;&#1091;&#1084;&#1077;&#1085;&#1090;&#1080;\&#1052;&#1086;&#1080;%20&#1076;&#1086;&#1082;&#1091;&#1084;&#1077;&#1085;&#1090;&#1099;\vera\2_&#1072;&#1085;&#1072;&#1083;&#1080;&#1079;\&#1065;&#1054;&#1076;&#1077;&#1085;&#1082;&#1072;\&#1055;&#1045;&#1063;&#1040;&#1058;&#1068;\vera\&#1040;&#1085;&#1072;&#1083;&#1080;&#1079;&#1056;&#1077;&#1075;&#1080;&#1086;&#1085;\&#1045;&#1044;&#1085;&#1072;&#1096;&#1072;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ytrovka\&#1084;&#1086;&#1080;%20&#1076;&#1086;&#1082;&#1091;&#1084;&#1077;&#1085;&#1090;&#1080;\2006\minimiz\6m2006\Minimizator_9m_old.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2032_kiu\ed\12\231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Mytrovka\&#1084;&#1086;&#1080;%20&#1076;&#1086;&#1082;&#1091;&#1084;&#1077;&#1085;&#1090;&#1080;\everyday\2000\09\250920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2032KIU\WEEKLY\AINNA\ED\11\211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Mytrovka\&#1084;&#1086;&#1080;%20&#1076;&#1086;&#1082;&#1091;&#1084;&#1077;&#1085;&#1090;&#1080;\000\Bodasuk_evryday08.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Mytrovka\&#1084;&#1086;&#1080;%20&#1076;&#1086;&#1082;&#1091;&#1084;&#1077;&#1085;&#1090;&#1080;\&#1047;&#1042;I&#1058;&#1053;I&#1057;&#1058;&#1068;\MODEL\2004\05\_mod04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р"/>
      <sheetName val="Reg"/>
      <sheetName val="Tax"/>
      <sheetName val="T(з)"/>
      <sheetName val="Т(м)"/>
      <sheetName val="T(д)"/>
      <sheetName val="R(з)"/>
      <sheetName val="R(м)"/>
      <sheetName val="R(v)"/>
      <sheetName val="R(приб)"/>
      <sheetName val="R(ПДВ)"/>
      <sheetName val="R(АЗз)"/>
      <sheetName val="R(АЗс)"/>
      <sheetName val="Факт"/>
      <sheetName val="mD"/>
      <sheetName val="mZ"/>
      <sheetName val="Лист1"/>
      <sheetName val="Лист2"/>
      <sheetName val="Лист3"/>
      <sheetName val="Факт_x0000__x0010_[EVD_1"/>
      <sheetName val="Факт?_x0010_[EVD_1"/>
      <sheetName val="110100"/>
      <sheetName val="240603"/>
      <sheetName val="Факт__x0010__EVD_1"/>
      <sheetName val="Начни_с_меня"/>
      <sheetName val="ЗДМмісяць"/>
      <sheetName val="ЗДМРік"/>
      <sheetName val="D"/>
      <sheetName val="Факт_x005f_x0000__x005f_x0010__EVD_1"/>
      <sheetName val="Факт__x005f_x0010__EVD_1"/>
      <sheetName val="Macro1"/>
      <sheetName val="Факт_x0000_ [EVD_1"/>
      <sheetName val="Факт? [EVD_1"/>
      <sheetName val="Факт_ _EVD_1"/>
      <sheetName val="Факт_x0010_[EVD_1"/>
      <sheetName val="Факт [EVD_1"/>
      <sheetName val="ИсхОбл"/>
      <sheetName val="Факт_x005f_x0000__x005f_x0010_[EVD_1"/>
      <sheetName val="Факт?_x005f_x0010_[EVD_1"/>
      <sheetName val="Факт_x005f_x005f_x005f_x0000__x005f_x005f_x005f_x0010__"/>
      <sheetName val="Факт__x005f_x005f_x005f_x0010__EVD_1"/>
      <sheetName val="Факт_x005f_x005f_x005f_x0000__x005f_x005f_x005f_x0010_["/>
      <sheetName val="Факт?_x005f_x005f_x005f_x0010_[EVD_1"/>
      <sheetName val="Факт_x005f_x005f_x005f_x005f_x005f_x005f_x005f_x0000__x"/>
      <sheetName val="Факт__x005f_x005f_x005f_x005f_x005f_x005f_x005f_x0010__"/>
    </sheetNames>
    <sheetDataSet>
      <sheetData sheetId="0" refreshError="1">
        <row r="34">
          <cell r="N34" t="str">
            <v>15.01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р"/>
      <sheetName val="Reg"/>
      <sheetName val="Tax"/>
      <sheetName val="T(з)"/>
      <sheetName val="Т(м)"/>
      <sheetName val="T(д)"/>
      <sheetName val="R(з)"/>
      <sheetName val="R(м)"/>
      <sheetName val="R(v)"/>
      <sheetName val="R(приб)"/>
      <sheetName val="R(ПДВ)"/>
      <sheetName val="R(АЗз)"/>
      <sheetName val="R(АЗс)"/>
      <sheetName val="Факт"/>
      <sheetName val="mD"/>
      <sheetName val="mZ"/>
      <sheetName val="Лист1"/>
      <sheetName val="Лист2"/>
      <sheetName val="Лист3"/>
    </sheetNames>
    <sheetDataSet>
      <sheetData sheetId="0" refreshError="1">
        <row r="34">
          <cell r="N34" t="str">
            <v>15.01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од_МБ"/>
      <sheetName val="Всього місцбюджет"/>
      <sheetName val="ЗФ місцбюджет"/>
      <sheetName val="СФ місцбюджет"/>
      <sheetName val="110100"/>
      <sheetName val="110200"/>
      <sheetName val="130100"/>
      <sheetName val="130300"/>
      <sheetName val="130500"/>
      <sheetName val="130501"/>
      <sheetName val="130502"/>
      <sheetName val="140601"/>
      <sheetName val="140609"/>
      <sheetName val="140611"/>
      <sheetName val="140700"/>
      <sheetName val="160100"/>
      <sheetName val="160400"/>
      <sheetName val="160500"/>
      <sheetName val="160501"/>
      <sheetName val="160502"/>
      <sheetName val="210805"/>
      <sheetName val="230301"/>
      <sheetName val="240603"/>
      <sheetName val="120200"/>
      <sheetName val="140715"/>
      <sheetName val="500800"/>
      <sheetName val="ДПА"/>
      <sheetName val="ум"/>
      <sheetName val="Пер"/>
    </sheetNames>
    <sheetDataSet>
      <sheetData sheetId="0"/>
      <sheetData sheetId="1"/>
      <sheetData sheetId="2"/>
      <sheetData sheetId="3"/>
      <sheetData sheetId="4" refreshError="1">
        <row r="8">
          <cell r="R8">
            <v>6602.8533333333326</v>
          </cell>
        </row>
      </sheetData>
      <sheetData sheetId="5" refreshError="1">
        <row r="8">
          <cell r="R8">
            <v>6.34</v>
          </cell>
        </row>
      </sheetData>
      <sheetData sheetId="6" refreshError="1">
        <row r="8">
          <cell r="R8">
            <v>38.35</v>
          </cell>
        </row>
      </sheetData>
      <sheetData sheetId="7" refreshError="1">
        <row r="8">
          <cell r="R8">
            <v>0</v>
          </cell>
        </row>
      </sheetData>
      <sheetData sheetId="8" refreshError="1">
        <row r="8">
          <cell r="R8">
            <v>453.50666666666666</v>
          </cell>
        </row>
      </sheetData>
      <sheetData sheetId="9" refreshError="1">
        <row r="8">
          <cell r="R8">
            <v>299.36</v>
          </cell>
        </row>
      </sheetData>
      <sheetData sheetId="10" refreshError="1">
        <row r="8">
          <cell r="R8">
            <v>154.14666666666668</v>
          </cell>
        </row>
      </sheetData>
      <sheetData sheetId="11" refreshError="1">
        <row r="8">
          <cell r="R8">
            <v>10.199999999999999</v>
          </cell>
        </row>
      </sheetData>
      <sheetData sheetId="12" refreshError="1">
        <row r="8">
          <cell r="R8">
            <v>0</v>
          </cell>
        </row>
      </sheetData>
      <sheetData sheetId="13" refreshError="1">
        <row r="8">
          <cell r="R8">
            <v>234.99101194318058</v>
          </cell>
        </row>
      </sheetData>
      <sheetData sheetId="14" refreshError="1">
        <row r="8">
          <cell r="R8">
            <v>107.07</v>
          </cell>
        </row>
      </sheetData>
      <sheetData sheetId="15" refreshError="1">
        <row r="8">
          <cell r="R8">
            <v>269.82</v>
          </cell>
        </row>
      </sheetData>
      <sheetData sheetId="16" refreshError="1">
        <row r="8">
          <cell r="R8">
            <v>32.83</v>
          </cell>
        </row>
      </sheetData>
      <sheetData sheetId="17" refreshError="1">
        <row r="8">
          <cell r="R8">
            <v>816.96999999999991</v>
          </cell>
        </row>
      </sheetData>
      <sheetData sheetId="18" refreshError="1">
        <row r="8">
          <cell r="R8">
            <v>503.56</v>
          </cell>
        </row>
      </sheetData>
      <sheetData sheetId="19" refreshError="1">
        <row r="8">
          <cell r="R8">
            <v>313.41000000000003</v>
          </cell>
        </row>
      </sheetData>
      <sheetData sheetId="20" refreshError="1">
        <row r="8">
          <cell r="R8">
            <v>0</v>
          </cell>
        </row>
      </sheetData>
      <sheetData sheetId="21" refreshError="1">
        <row r="8">
          <cell r="R8">
            <v>0</v>
          </cell>
        </row>
      </sheetData>
      <sheetData sheetId="22" refreshError="1">
        <row r="8">
          <cell r="R8">
            <v>6.33</v>
          </cell>
        </row>
      </sheetData>
      <sheetData sheetId="23"/>
      <sheetData sheetId="24"/>
      <sheetData sheetId="25"/>
      <sheetData sheetId="26"/>
      <sheetData sheetId="27"/>
      <sheetData sheetId="2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р"/>
      <sheetName val="Reg"/>
      <sheetName val="Tax"/>
      <sheetName val="T(з)"/>
      <sheetName val="Т(м)"/>
      <sheetName val="T(д)"/>
      <sheetName val="R(з)"/>
      <sheetName val="R(м)"/>
      <sheetName val="R(v)"/>
      <sheetName val="R(приб)"/>
      <sheetName val="R(ПДВ)"/>
      <sheetName val="R(АЗз)"/>
      <sheetName val="R(АЗс)"/>
      <sheetName val="Факт"/>
      <sheetName val="mD"/>
      <sheetName val="mZ"/>
      <sheetName val="110100"/>
      <sheetName val="240603"/>
      <sheetName val="Лист1"/>
      <sheetName val="Лист2"/>
      <sheetName val="Лист3"/>
      <sheetName val="Факт_x0000__x0010_[EVD_1"/>
      <sheetName val="Факт?_x0010_[EVD_1"/>
      <sheetName val="Факт_x005f_x0000__x005f_x0010__EVD_1"/>
      <sheetName val="Факт__x005f_x0010__EVD_1"/>
      <sheetName val="ЗДМмісяць"/>
      <sheetName val="Факт__x0010__EVD_1"/>
      <sheetName val="Факт_x005f_x005f_x005f_x0000__x005f_x005f_x005f_x0010__"/>
      <sheetName val="Факт__x005f_x005f_x005f_x0010__EVD_1"/>
      <sheetName val="Факт_x005f_x005f_x005f_x005f_x005f_x005f_x005f_x0000__x"/>
      <sheetName val="Факт__x005f_x005f_x005f_x005f_x005f_x005f_x005f_x0010__"/>
      <sheetName val="Факт_x005f_x0000__x005f_x0010__"/>
      <sheetName val="Факт_x005f_x005f_x005f_x005F_x005f_x0000__x"/>
      <sheetName val="Факт__x005f_x005f_x005f_x005F_x005f_x0010__"/>
      <sheetName val="Факт_x005f_x005f_x005f_x005f_x005f_x005f_x005f_x005f_x0"/>
      <sheetName val="Факт__x005f_x005f_x005f_x005f_x005f_x005f_x005f_x005f_x"/>
      <sheetName val="Факт_x005f_x005f_x005f_x0000__x"/>
      <sheetName val="Факт__x005f_x005f_x005f_x0010__"/>
      <sheetName val="Факт_x005f_x005f_x005f_x005F_x005f_x005f_x0"/>
      <sheetName val="Факт__x005f_x005f_x005f_x005F_x005f_x005f_x"/>
      <sheetName val="Факт_x0010_[EVD_1"/>
      <sheetName val="Факт_x005f_x0000__x"/>
      <sheetName val="Факт__x005f_x0010__"/>
      <sheetName val="Факт_x005f_x005f_x005f_x005F_x0"/>
      <sheetName val="Факт__x005f_x005f_x005f_x005F_x"/>
      <sheetName val="Факт_x005f_x005F_x0"/>
      <sheetName val="Факт__x005f_x005F_x"/>
    </sheetNames>
    <sheetDataSet>
      <sheetData sheetId="0" refreshError="1">
        <row r="34">
          <cell r="N34" t="str">
            <v>15.01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р"/>
      <sheetName val="Reg"/>
      <sheetName val="Tax"/>
      <sheetName val="T(з)"/>
      <sheetName val="T(д)"/>
      <sheetName val="R(з)"/>
      <sheetName val="R(д)"/>
      <sheetName val="А0"/>
      <sheetName val="А1"/>
      <sheetName val="Авсього"/>
      <sheetName val="Алк"/>
      <sheetName val="Наф"/>
      <sheetName val="Позики(1270)"/>
      <sheetName val="Газ"/>
      <sheetName val="Факт"/>
      <sheetName val="mD"/>
      <sheetName val="mZ"/>
      <sheetName val="вихідні_середньоденні"/>
      <sheetName val="Диаграмма1"/>
      <sheetName val="Рейтинг"/>
      <sheetName val="D"/>
      <sheetName val="ИсхОбл"/>
      <sheetName val="Macro1"/>
    </sheetNames>
    <sheetDataSet>
      <sheetData sheetId="0" refreshError="1">
        <row r="33">
          <cell r="N33" t="str">
            <v>СЕРПЕНЬ</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асти"/>
      <sheetName val="Украина"/>
      <sheetName val="reg"/>
      <sheetName val="ua"/>
      <sheetName val="Пер"/>
    </sheetNames>
    <sheetDataSet>
      <sheetData sheetId="0"/>
      <sheetData sheetId="1"/>
      <sheetData sheetId="2" refreshError="1">
        <row r="1">
          <cell r="B1" t="str">
            <v>C_REG</v>
          </cell>
          <cell r="C1" t="str">
            <v>N_REG</v>
          </cell>
          <cell r="D1" t="str">
            <v>KOD</v>
          </cell>
          <cell r="E1" t="str">
            <v>NAME_PRP</v>
          </cell>
          <cell r="F1" t="str">
            <v>NAR_CP</v>
          </cell>
          <cell r="G1" t="str">
            <v>UPL_CP</v>
          </cell>
          <cell r="H1" t="str">
            <v>NAR_CC</v>
          </cell>
          <cell r="I1" t="str">
            <v>UPL_CC</v>
          </cell>
          <cell r="J1" t="str">
            <v>UPLDIN</v>
          </cell>
          <cell r="K1" t="str">
            <v>BOR_CC</v>
          </cell>
          <cell r="L1" t="str">
            <v>BORDIN</v>
          </cell>
          <cell r="M1" t="str">
            <v>PER_CC</v>
          </cell>
          <cell r="N1" t="str">
            <v>PERDIN</v>
          </cell>
        </row>
        <row r="2">
          <cell r="B2">
            <v>1</v>
          </cell>
          <cell r="C2" t="str">
            <v>АВТОНОМНА РЕСПУБЛIКА КРИМ</v>
          </cell>
          <cell r="D2">
            <v>153117</v>
          </cell>
          <cell r="E2" t="str">
            <v>ДЕРЖАВНЕ АКЦIОНЕРНЕ ТОВАРИСТВО "ЧОРНОМОРНАФТОГАЗ"</v>
          </cell>
          <cell r="F2">
            <v>154334.85800000001</v>
          </cell>
          <cell r="G2">
            <v>154375.91899999999</v>
          </cell>
          <cell r="H2">
            <v>151650.32199999999</v>
          </cell>
          <cell r="I2">
            <v>171093.43900000001</v>
          </cell>
          <cell r="J2">
            <v>16717.520400000001</v>
          </cell>
          <cell r="K2">
            <v>0</v>
          </cell>
          <cell r="L2">
            <v>0</v>
          </cell>
          <cell r="M2">
            <v>20729.6486</v>
          </cell>
          <cell r="N2">
            <v>19405.8541</v>
          </cell>
        </row>
        <row r="3">
          <cell r="B3">
            <v>1</v>
          </cell>
          <cell r="C3" t="str">
            <v>АВТОНОМНА РЕСПУБЛIКА КРИМ</v>
          </cell>
          <cell r="D3">
            <v>131400</v>
          </cell>
          <cell r="E3" t="str">
            <v>ВIДКРИТЕ АКЦIОНЕРНЕ ТОВАРИСТВО "КРИМЕНЕРГО"</v>
          </cell>
          <cell r="F3">
            <v>28361.340100000001</v>
          </cell>
          <cell r="G3">
            <v>28461.521799999999</v>
          </cell>
          <cell r="H3">
            <v>52246.081100000003</v>
          </cell>
          <cell r="I3">
            <v>60905.783300000003</v>
          </cell>
          <cell r="J3">
            <v>32444.261500000001</v>
          </cell>
          <cell r="K3">
            <v>0</v>
          </cell>
          <cell r="L3">
            <v>0</v>
          </cell>
          <cell r="M3">
            <v>8651.3230299999996</v>
          </cell>
          <cell r="N3">
            <v>8517.8347300000005</v>
          </cell>
        </row>
        <row r="4">
          <cell r="B4">
            <v>1</v>
          </cell>
          <cell r="C4" t="str">
            <v>АВТОНОМНА РЕСПУБЛIКА КРИМ</v>
          </cell>
          <cell r="D4">
            <v>23666411</v>
          </cell>
          <cell r="E4" t="str">
            <v>КРЫМСКИЙ ФИЛИАЛ ЗАКРЫТОГО АКЦИОНЕРНОГО ОБЩЕСТВА "КИЕВСТАР ДЖ.ЭС.ЭМ."</v>
          </cell>
          <cell r="F4">
            <v>9807.7507299999997</v>
          </cell>
          <cell r="G4">
            <v>9815.57</v>
          </cell>
          <cell r="H4">
            <v>17637.831399999999</v>
          </cell>
          <cell r="I4">
            <v>17642.853999999999</v>
          </cell>
          <cell r="J4">
            <v>7827.2840200000001</v>
          </cell>
          <cell r="K4">
            <v>0</v>
          </cell>
          <cell r="L4">
            <v>0</v>
          </cell>
          <cell r="M4">
            <v>18.3735</v>
          </cell>
          <cell r="N4">
            <v>5.0226100000000002</v>
          </cell>
        </row>
        <row r="5">
          <cell r="B5">
            <v>1</v>
          </cell>
          <cell r="C5" t="str">
            <v>АВТОНОМНА РЕСПУБЛIКА КРИМ</v>
          </cell>
          <cell r="D5">
            <v>24492094</v>
          </cell>
          <cell r="E5" t="str">
            <v>КРИМСЬКЕ ТЕРИТОРIАЛЬНЕ УПРАВЛIННЯ-ВIДОКРЕМЛЕНИЙ ПIДРОЗДIЛ ЗАКРИТОГО АКЦIОНЕРНОГО ТОВАРИСТВА "УКРАЇНСЬКИЙ МОБIЛЬНИЙ ЗВ'ЯЗОК"</v>
          </cell>
          <cell r="F5">
            <v>13091.415000000001</v>
          </cell>
          <cell r="G5">
            <v>13091.415000000001</v>
          </cell>
          <cell r="H5">
            <v>15936.12</v>
          </cell>
          <cell r="I5">
            <v>15936.12</v>
          </cell>
          <cell r="J5">
            <v>2844.7049999999999</v>
          </cell>
          <cell r="K5">
            <v>0</v>
          </cell>
          <cell r="L5">
            <v>0</v>
          </cell>
          <cell r="M5">
            <v>7.7160000000000006E-2</v>
          </cell>
          <cell r="N5">
            <v>0</v>
          </cell>
        </row>
        <row r="6">
          <cell r="B6">
            <v>1</v>
          </cell>
          <cell r="C6" t="str">
            <v>АВТОНОМНА РЕСПУБЛIКА КРИМ</v>
          </cell>
          <cell r="D6">
            <v>30909683</v>
          </cell>
          <cell r="E6" t="str">
            <v>ДЕРЖАВНЕ ПIДПРИЄМСТВО "КРИМСЬКI ГЕНЕРУЮЧI СИСТЕМИ"</v>
          </cell>
          <cell r="F6">
            <v>1100.2090000000001</v>
          </cell>
          <cell r="G6">
            <v>1916.79358</v>
          </cell>
          <cell r="H6">
            <v>23163.702000000001</v>
          </cell>
          <cell r="I6">
            <v>14662.962299999999</v>
          </cell>
          <cell r="J6">
            <v>12746.1687</v>
          </cell>
          <cell r="K6">
            <v>10797.8</v>
          </cell>
          <cell r="L6">
            <v>10347.0494</v>
          </cell>
          <cell r="M6">
            <v>1943.3015</v>
          </cell>
          <cell r="N6">
            <v>1889.30142</v>
          </cell>
        </row>
        <row r="7">
          <cell r="B7">
            <v>1</v>
          </cell>
          <cell r="C7" t="str">
            <v>АВТОНОМНА РЕСПУБЛIКА КРИМ</v>
          </cell>
          <cell r="D7">
            <v>24492108</v>
          </cell>
          <cell r="E7" t="str">
            <v>СIМФЕРОПОЛЬСЬКА ФIЛIЯ ЗАКРИТОГО АКЦIОНЕРНОГО ТОВАРИСТВА "УКРАЇНСЬКИЙ МОБIЛЬНИЙ ЗВ'ЯЗОК"</v>
          </cell>
          <cell r="F7">
            <v>10453.815000000001</v>
          </cell>
          <cell r="G7">
            <v>10453.815000000001</v>
          </cell>
          <cell r="H7">
            <v>13435.499</v>
          </cell>
          <cell r="I7">
            <v>13435.499</v>
          </cell>
          <cell r="J7">
            <v>2981.6840000000002</v>
          </cell>
          <cell r="K7">
            <v>0</v>
          </cell>
          <cell r="L7">
            <v>0</v>
          </cell>
          <cell r="M7">
            <v>6.2829999999999997E-2</v>
          </cell>
          <cell r="N7">
            <v>0</v>
          </cell>
        </row>
        <row r="8">
          <cell r="B8">
            <v>1</v>
          </cell>
          <cell r="C8" t="str">
            <v>АВТОНОМНА РЕСПУБЛIКА КРИМ</v>
          </cell>
          <cell r="D8">
            <v>3348117</v>
          </cell>
          <cell r="E8" t="str">
            <v>ВIДКРИТЕ АКЦIОНЕРНЕ ТОВАРИСТВО ПО ГАЗОПОСТАЧАННЮ ТА ГАЗИФIКАЦIЇ "КРИМГАЗ"</v>
          </cell>
          <cell r="F8">
            <v>10759.071900000001</v>
          </cell>
          <cell r="G8">
            <v>10752.486500000001</v>
          </cell>
          <cell r="H8">
            <v>10717.3416</v>
          </cell>
          <cell r="I8">
            <v>12509.945100000001</v>
          </cell>
          <cell r="J8">
            <v>1757.4586300000001</v>
          </cell>
          <cell r="K8">
            <v>0</v>
          </cell>
          <cell r="L8">
            <v>0</v>
          </cell>
          <cell r="M8">
            <v>1794.33809</v>
          </cell>
          <cell r="N8">
            <v>1792.1833999999999</v>
          </cell>
        </row>
        <row r="9">
          <cell r="B9">
            <v>1</v>
          </cell>
          <cell r="C9" t="str">
            <v>АВТОНОМНА РЕСПУБЛIКА КРИМ</v>
          </cell>
          <cell r="D9">
            <v>30800313</v>
          </cell>
          <cell r="E9" t="str">
            <v>ЗАКРИТЕ АКЦIОНЕРНЕ ТОВАРИСТВО "БАХЧИСАРАЙСЬКИЙ КОМБIНАТ "БУДIНДУСТРIЯ"</v>
          </cell>
          <cell r="F9">
            <v>9219.3560600000001</v>
          </cell>
          <cell r="G9">
            <v>9172.4762699999992</v>
          </cell>
          <cell r="H9">
            <v>12037.6031</v>
          </cell>
          <cell r="I9">
            <v>12347.6353</v>
          </cell>
          <cell r="J9">
            <v>3175.1589899999999</v>
          </cell>
          <cell r="K9">
            <v>0</v>
          </cell>
          <cell r="L9">
            <v>0</v>
          </cell>
          <cell r="M9">
            <v>531.82764999999995</v>
          </cell>
          <cell r="N9">
            <v>310.02665000000002</v>
          </cell>
        </row>
        <row r="10">
          <cell r="B10">
            <v>1</v>
          </cell>
          <cell r="C10" t="str">
            <v>АВТОНОМНА РЕСПУБЛIКА КРИМ</v>
          </cell>
          <cell r="D10">
            <v>32417960</v>
          </cell>
          <cell r="E10" t="str">
            <v>ТОВАРИСТВО З ОБМЕЖЕНОЮ ВIДПОВIДАЛЬНIСТЮ "КРИМТЕПЛОЕЛЕКТРОЦЕНТРАЛЬ"</v>
          </cell>
          <cell r="F10">
            <v>8417.9180300000007</v>
          </cell>
          <cell r="G10">
            <v>8424.8153999999995</v>
          </cell>
          <cell r="H10">
            <v>10659.8033</v>
          </cell>
          <cell r="I10">
            <v>11009.2762</v>
          </cell>
          <cell r="J10">
            <v>2584.4607999999998</v>
          </cell>
          <cell r="K10">
            <v>0</v>
          </cell>
          <cell r="L10">
            <v>0</v>
          </cell>
          <cell r="M10">
            <v>363.22136</v>
          </cell>
          <cell r="N10">
            <v>349.47289000000001</v>
          </cell>
        </row>
        <row r="11">
          <cell r="B11">
            <v>1</v>
          </cell>
          <cell r="C11" t="str">
            <v>АВТОНОМНА РЕСПУБЛIКА КРИМ</v>
          </cell>
          <cell r="D11">
            <v>20671506</v>
          </cell>
          <cell r="E11" t="str">
            <v>СИМФЕРОПОЛЬСКОЕ ПРОИЗВОДСТВЕННОЕ ПРЕДПРИЯТИЕ ВОДОПРОВОДНО-КАНАЛИЗАЦИОННОГО ХОЗЯЙСТВА</v>
          </cell>
          <cell r="F11">
            <v>5911.5985199999996</v>
          </cell>
          <cell r="G11">
            <v>6010.4480700000004</v>
          </cell>
          <cell r="H11">
            <v>7101.47631</v>
          </cell>
          <cell r="I11">
            <v>9306.3662299999996</v>
          </cell>
          <cell r="J11">
            <v>3295.9181600000002</v>
          </cell>
          <cell r="K11">
            <v>0</v>
          </cell>
          <cell r="L11">
            <v>-1362.1170999999999</v>
          </cell>
          <cell r="M11">
            <v>724.97740999999996</v>
          </cell>
          <cell r="N11">
            <v>724.97208999999998</v>
          </cell>
        </row>
        <row r="12">
          <cell r="B12">
            <v>1</v>
          </cell>
          <cell r="C12" t="str">
            <v>АВТОНОМНА РЕСПУБЛIКА КРИМ</v>
          </cell>
          <cell r="D12">
            <v>2573711</v>
          </cell>
          <cell r="E12" t="str">
            <v>ВIДКРИТЕ АКЦIОНЕРНЕ ТОВАРИСТВО "ГОТЕЛЬНИЙ КОМПЛЕКС "ЯЛТА-IНТУРИСТ"</v>
          </cell>
          <cell r="F12">
            <v>6430.1369599999998</v>
          </cell>
          <cell r="G12">
            <v>6411.5926300000001</v>
          </cell>
          <cell r="H12">
            <v>8780.1357399999997</v>
          </cell>
          <cell r="I12">
            <v>9020.9602699999996</v>
          </cell>
          <cell r="J12">
            <v>2609.3676399999999</v>
          </cell>
          <cell r="K12">
            <v>0</v>
          </cell>
          <cell r="L12">
            <v>0</v>
          </cell>
          <cell r="M12">
            <v>260.70150999999998</v>
          </cell>
          <cell r="N12">
            <v>238.84021000000001</v>
          </cell>
        </row>
        <row r="13">
          <cell r="B13">
            <v>1</v>
          </cell>
          <cell r="C13" t="str">
            <v>АВТОНОМНА РЕСПУБЛIКА КРИМ</v>
          </cell>
          <cell r="D13">
            <v>31382382</v>
          </cell>
          <cell r="E13" t="str">
            <v>ЗАКРЫТОЕ АКЦИОНЕРНОЕ ОБЩЕСТВО ЗАВОД МАРОЧНЫХ ВИН И КОНЬЯКОВ КОКТЕБЕЛЬ</v>
          </cell>
          <cell r="F13">
            <v>1158.5116399999999</v>
          </cell>
          <cell r="G13">
            <v>1195.0822800000001</v>
          </cell>
          <cell r="H13">
            <v>7727.9204499999996</v>
          </cell>
          <cell r="I13">
            <v>8344.3076700000001</v>
          </cell>
          <cell r="J13">
            <v>7149.2253899999996</v>
          </cell>
          <cell r="K13">
            <v>0</v>
          </cell>
          <cell r="L13">
            <v>0</v>
          </cell>
          <cell r="M13">
            <v>488.50263000000001</v>
          </cell>
          <cell r="N13">
            <v>-56.921750000000003</v>
          </cell>
        </row>
        <row r="14">
          <cell r="B14">
            <v>1</v>
          </cell>
          <cell r="C14" t="str">
            <v>АВТОНОМНА РЕСПУБЛIКА КРИМ</v>
          </cell>
          <cell r="D14">
            <v>3358593</v>
          </cell>
          <cell r="E14" t="str">
            <v>ОРЕНДНЕ ПIДПРИЄМСТВО "КРИМТЕПЛОКОМУНЕНЕРГО"</v>
          </cell>
          <cell r="F14">
            <v>5227.9650899999997</v>
          </cell>
          <cell r="G14">
            <v>5075.1186200000002</v>
          </cell>
          <cell r="H14">
            <v>6822.7331700000004</v>
          </cell>
          <cell r="I14">
            <v>7337.5526300000001</v>
          </cell>
          <cell r="J14">
            <v>2262.4340099999999</v>
          </cell>
          <cell r="K14">
            <v>0</v>
          </cell>
          <cell r="L14">
            <v>0</v>
          </cell>
          <cell r="M14">
            <v>516.10771999999997</v>
          </cell>
          <cell r="N14">
            <v>514.81946000000005</v>
          </cell>
        </row>
        <row r="15">
          <cell r="B15">
            <v>1</v>
          </cell>
          <cell r="C15" t="str">
            <v>АВТОНОМНА РЕСПУБЛIКА КРИМ</v>
          </cell>
          <cell r="D15">
            <v>411890</v>
          </cell>
          <cell r="E15" t="str">
            <v>НАЦIОНАЛЬНЕ ВИРОБНИЧО-АГРАРНЕ ОБ'ЄДНАННЯ "МАСАНДРА"</v>
          </cell>
          <cell r="F15">
            <v>3548.1280000000002</v>
          </cell>
          <cell r="G15">
            <v>6413.0967099999998</v>
          </cell>
          <cell r="H15">
            <v>6673.3638199999996</v>
          </cell>
          <cell r="I15">
            <v>7201.2168799999999</v>
          </cell>
          <cell r="J15">
            <v>788.12017000000003</v>
          </cell>
          <cell r="K15">
            <v>0</v>
          </cell>
          <cell r="L15">
            <v>0</v>
          </cell>
          <cell r="M15">
            <v>2951.0987500000001</v>
          </cell>
          <cell r="N15">
            <v>27.850370000000002</v>
          </cell>
        </row>
        <row r="16">
          <cell r="B16">
            <v>1</v>
          </cell>
          <cell r="C16" t="str">
            <v>АВТОНОМНА РЕСПУБЛIКА КРИМ</v>
          </cell>
          <cell r="D16">
            <v>8596943</v>
          </cell>
          <cell r="E16" t="str">
            <v>УПРАВЛЕНИЕ ГОСУДАРСТВЕННОЙ СЛУЖБЫ ОХРАНЫ ПРИ ГЛАВНОМ УПРАВЛЕНИИ МИНИСТЕРСТВА ВНУТРЕННИХ ДЕЛ УКРАИНЫ В КРЫМУ</v>
          </cell>
          <cell r="F16">
            <v>6225.3559100000002</v>
          </cell>
          <cell r="G16">
            <v>6225.3264799999997</v>
          </cell>
          <cell r="H16">
            <v>6577.3310300000003</v>
          </cell>
          <cell r="I16">
            <v>7093.1960300000001</v>
          </cell>
          <cell r="J16">
            <v>867.86955</v>
          </cell>
          <cell r="K16">
            <v>0</v>
          </cell>
          <cell r="L16">
            <v>0</v>
          </cell>
          <cell r="M16">
            <v>515.86500000000001</v>
          </cell>
          <cell r="N16">
            <v>515.86500000000001</v>
          </cell>
        </row>
        <row r="17">
          <cell r="B17">
            <v>1</v>
          </cell>
          <cell r="C17" t="str">
            <v>АВТОНОМНА РЕСПУБЛIКА КРИМ</v>
          </cell>
          <cell r="D17">
            <v>1125554</v>
          </cell>
          <cell r="E17" t="str">
            <v>ГОСУДАРСТВЕННОЕ ПРЕДПРИЯТИЕ "КЕРЧЕНСКИЙ МОРСКОЙ ТОРГОВЫЙ ПОРТ"</v>
          </cell>
          <cell r="F17">
            <v>8981.2832400000007</v>
          </cell>
          <cell r="G17">
            <v>6367.7969800000001</v>
          </cell>
          <cell r="H17">
            <v>6147.0074800000002</v>
          </cell>
          <cell r="I17">
            <v>6860.0905700000003</v>
          </cell>
          <cell r="J17">
            <v>492.29358999999999</v>
          </cell>
          <cell r="K17">
            <v>0</v>
          </cell>
          <cell r="L17">
            <v>0</v>
          </cell>
          <cell r="M17">
            <v>849.84627</v>
          </cell>
          <cell r="N17">
            <v>711.45799999999997</v>
          </cell>
        </row>
        <row r="18">
          <cell r="B18">
            <v>1</v>
          </cell>
          <cell r="C18" t="str">
            <v>АВТОНОМНА РЕСПУБЛIКА КРИМ</v>
          </cell>
          <cell r="D18">
            <v>1383865</v>
          </cell>
          <cell r="E18" t="str">
            <v>ВIДКРИТЕ АКЦIОНЕРНЕ ТОВАРИСТВО "БУДIВЕЛЬНЕ УПРАВЛIННЯ №813"</v>
          </cell>
          <cell r="F18">
            <v>1601.56861</v>
          </cell>
          <cell r="G18">
            <v>1600.87375</v>
          </cell>
          <cell r="H18">
            <v>6102.4540800000004</v>
          </cell>
          <cell r="I18">
            <v>6361.9971100000002</v>
          </cell>
          <cell r="J18">
            <v>4761.1233599999996</v>
          </cell>
          <cell r="K18">
            <v>0</v>
          </cell>
          <cell r="L18">
            <v>0</v>
          </cell>
          <cell r="M18">
            <v>268.98959000000002</v>
          </cell>
          <cell r="N18">
            <v>259.54302999999999</v>
          </cell>
        </row>
        <row r="19">
          <cell r="B19">
            <v>1</v>
          </cell>
          <cell r="C19" t="str">
            <v>АВТОНОМНА РЕСПУБЛIКА КРИМ</v>
          </cell>
          <cell r="D19">
            <v>31829422</v>
          </cell>
          <cell r="E19" t="str">
            <v>ДОЧЕРНЕЕ ПРЕДПРИЯТИЕ "КРЫМАВТОДОР" ОТКРЫТОГО АКЦИОНЕРНОГО ОБЩЕСТВА "ГОСУДАРСТВЕННАЯ АКЦИОНЕРНАЯ КОМПАНИЯ "АВТОМОБИЛЬНЫЕ ДОРОГИ УКРАИНЫ"</v>
          </cell>
          <cell r="F19">
            <v>4514.7822299999998</v>
          </cell>
          <cell r="G19">
            <v>4498.3381499999996</v>
          </cell>
          <cell r="H19">
            <v>5254.1109999999999</v>
          </cell>
          <cell r="I19">
            <v>6261.3040000000001</v>
          </cell>
          <cell r="J19">
            <v>1762.96585</v>
          </cell>
          <cell r="K19">
            <v>0</v>
          </cell>
          <cell r="L19">
            <v>0</v>
          </cell>
          <cell r="M19">
            <v>1026.2621099999999</v>
          </cell>
          <cell r="N19">
            <v>1007.193</v>
          </cell>
        </row>
        <row r="20">
          <cell r="B20">
            <v>1</v>
          </cell>
          <cell r="C20" t="str">
            <v>АВТОНОМНА РЕСПУБЛIКА КРИМ</v>
          </cell>
          <cell r="D20">
            <v>32085677</v>
          </cell>
          <cell r="E20" t="str">
            <v>ТОВАРИСТВО З ОБМЕЖЕНОЮ ВIДПОВIДАЛЬНIСТЮ "АТАН-КРИМ"</v>
          </cell>
          <cell r="F20">
            <v>2919.9515900000001</v>
          </cell>
          <cell r="G20">
            <v>2920.3118399999998</v>
          </cell>
          <cell r="H20">
            <v>5396.1802799999996</v>
          </cell>
          <cell r="I20">
            <v>5635.6284900000001</v>
          </cell>
          <cell r="J20">
            <v>2715.3166500000002</v>
          </cell>
          <cell r="K20">
            <v>0</v>
          </cell>
          <cell r="L20">
            <v>0</v>
          </cell>
          <cell r="M20">
            <v>241.88042999999999</v>
          </cell>
          <cell r="N20">
            <v>239.41827000000001</v>
          </cell>
        </row>
        <row r="21">
          <cell r="B21">
            <v>1</v>
          </cell>
          <cell r="C21" t="str">
            <v>АВТОНОМНА РЕСПУБЛIКА КРИМ</v>
          </cell>
          <cell r="D21">
            <v>3348005</v>
          </cell>
          <cell r="E21" t="str">
            <v>ВИРОБНИЧЕ ПIДПРИЄМСТВО ВОДОПРОВIДНО-КАНАЛIЗАЦIЙНОГО ГОСПОДАРСТВА ПIВДЕННОГО БЕРЕГА КРИМУ</v>
          </cell>
          <cell r="F21">
            <v>4080.36393</v>
          </cell>
          <cell r="G21">
            <v>4080.5121199999999</v>
          </cell>
          <cell r="H21">
            <v>5142.70363</v>
          </cell>
          <cell r="I21">
            <v>5537.70543</v>
          </cell>
          <cell r="J21">
            <v>1457.1933100000001</v>
          </cell>
          <cell r="K21">
            <v>0</v>
          </cell>
          <cell r="L21">
            <v>0</v>
          </cell>
          <cell r="M21">
            <v>395.15535</v>
          </cell>
          <cell r="N21">
            <v>395.14807000000002</v>
          </cell>
        </row>
        <row r="22">
          <cell r="B22">
            <v>2</v>
          </cell>
          <cell r="C22" t="str">
            <v>ВIННИЦЬКА ОБЛАСТЬ</v>
          </cell>
          <cell r="D22">
            <v>30805594</v>
          </cell>
          <cell r="E22" t="str">
            <v>ДОЧIРНЄ ПIДПРИЄМСТВО "УКРАЇНСЬКА ГОРIЛЧАНА КОМПАНIЯ "NEMIROFF"</v>
          </cell>
          <cell r="F22">
            <v>258634.97899999999</v>
          </cell>
          <cell r="G22">
            <v>250823.97500000001</v>
          </cell>
          <cell r="H22">
            <v>242905.99299999999</v>
          </cell>
          <cell r="I22">
            <v>280451.81599999999</v>
          </cell>
          <cell r="J22">
            <v>29627.8406</v>
          </cell>
          <cell r="K22">
            <v>0</v>
          </cell>
          <cell r="L22">
            <v>0</v>
          </cell>
          <cell r="M22">
            <v>47726.849600000001</v>
          </cell>
          <cell r="N22">
            <v>37037.667300000001</v>
          </cell>
        </row>
        <row r="23">
          <cell r="B23">
            <v>2</v>
          </cell>
          <cell r="C23" t="str">
            <v>ВIННИЦЬКА ОБЛАСТЬ</v>
          </cell>
          <cell r="D23">
            <v>130694</v>
          </cell>
          <cell r="E23" t="str">
            <v>ВIДКРИТЕ АКЦIОНЕРНЕ ТОВАРИСТВО "АКЦIОНЕРНА КОМПАНIЯ "ВIННИЦЯОБЛЕНЕРГО"</v>
          </cell>
          <cell r="F23">
            <v>14769.700699999999</v>
          </cell>
          <cell r="G23">
            <v>14881.362499999999</v>
          </cell>
          <cell r="H23">
            <v>27904.2287</v>
          </cell>
          <cell r="I23">
            <v>28071.9</v>
          </cell>
          <cell r="J23">
            <v>13190.5375</v>
          </cell>
          <cell r="K23">
            <v>0</v>
          </cell>
          <cell r="L23">
            <v>0</v>
          </cell>
          <cell r="M23">
            <v>2.30728</v>
          </cell>
          <cell r="N23">
            <v>-1.0622</v>
          </cell>
        </row>
        <row r="24">
          <cell r="B24">
            <v>2</v>
          </cell>
          <cell r="C24" t="str">
            <v>ВIННИЦЬКА ОБЛАСТЬ</v>
          </cell>
          <cell r="D24">
            <v>5470928</v>
          </cell>
          <cell r="E24" t="str">
            <v>ЛАДИЖИНСЬКА ТЕПЛОВА ЕЛЕКТРИЧНА СТАНЦIЯ</v>
          </cell>
          <cell r="F24">
            <v>5039.8991900000001</v>
          </cell>
          <cell r="G24">
            <v>5933.0256799999997</v>
          </cell>
          <cell r="H24">
            <v>16411.334599999998</v>
          </cell>
          <cell r="I24">
            <v>19980.4611</v>
          </cell>
          <cell r="J24">
            <v>14047.4354</v>
          </cell>
          <cell r="K24">
            <v>0</v>
          </cell>
          <cell r="L24">
            <v>-4034.1678999999999</v>
          </cell>
          <cell r="M24">
            <v>130.14422999999999</v>
          </cell>
          <cell r="N24">
            <v>-186.74964</v>
          </cell>
        </row>
        <row r="25">
          <cell r="B25">
            <v>2</v>
          </cell>
          <cell r="C25" t="str">
            <v>ВIННИЦЬКА ОБЛАСТЬ</v>
          </cell>
          <cell r="D25">
            <v>5459134</v>
          </cell>
          <cell r="E25" t="str">
            <v>ДЕРЖАВНЕ ПIДПРИЄМСТВО НЕМИРIВСЬКИЙ СПИРТОВИЙ ЗАВОД</v>
          </cell>
          <cell r="F25">
            <v>8774.5196400000004</v>
          </cell>
          <cell r="G25">
            <v>9130.5228499999994</v>
          </cell>
          <cell r="H25">
            <v>11387.8439</v>
          </cell>
          <cell r="I25">
            <v>11637.6098</v>
          </cell>
          <cell r="J25">
            <v>2507.0869400000001</v>
          </cell>
          <cell r="K25">
            <v>0</v>
          </cell>
          <cell r="L25">
            <v>0</v>
          </cell>
          <cell r="M25">
            <v>38.528820000000003</v>
          </cell>
          <cell r="N25">
            <v>-2.28695</v>
          </cell>
        </row>
        <row r="26">
          <cell r="B26">
            <v>2</v>
          </cell>
          <cell r="C26" t="str">
            <v>ВIННИЦЬКА ОБЛАСТЬ</v>
          </cell>
          <cell r="D26">
            <v>3338649</v>
          </cell>
          <cell r="E26" t="str">
            <v>ВIДКРИТЕ АКЦIОНЕРНЕ ТОВАРИСТВО ПО ГАЗОПОСТАЧАННЮ ТА ГАЗИФIКАЦIЇ "ВIННИЦЯГАЗ"</v>
          </cell>
          <cell r="F26">
            <v>8674.1185999999998</v>
          </cell>
          <cell r="G26">
            <v>8678.1565399999999</v>
          </cell>
          <cell r="H26">
            <v>8822.0476099999996</v>
          </cell>
          <cell r="I26">
            <v>8940.8794500000004</v>
          </cell>
          <cell r="J26">
            <v>262.72291000000001</v>
          </cell>
          <cell r="K26">
            <v>0</v>
          </cell>
          <cell r="L26">
            <v>0</v>
          </cell>
          <cell r="M26">
            <v>275.87741999999997</v>
          </cell>
          <cell r="N26">
            <v>90.769630000000006</v>
          </cell>
        </row>
        <row r="27">
          <cell r="B27">
            <v>2</v>
          </cell>
          <cell r="C27" t="str">
            <v>ВIННИЦЬКА ОБЛАСТЬ</v>
          </cell>
          <cell r="D27">
            <v>31255289</v>
          </cell>
          <cell r="E27" t="str">
            <v>ЗАКРИТЕ АКЦIОНЕРНЕ ТОВАРИСТВО "ВIННИЦЬКИЙ ЛIКЕРО-ГОРIЛЧАНИЙ ЗАВОД"</v>
          </cell>
          <cell r="F27">
            <v>3274.5101800000002</v>
          </cell>
          <cell r="G27">
            <v>3436.67886</v>
          </cell>
          <cell r="H27">
            <v>7418.3969999999999</v>
          </cell>
          <cell r="I27">
            <v>8932.67533</v>
          </cell>
          <cell r="J27">
            <v>5495.99647</v>
          </cell>
          <cell r="K27">
            <v>0</v>
          </cell>
          <cell r="L27">
            <v>0</v>
          </cell>
          <cell r="M27">
            <v>1852.7275299999999</v>
          </cell>
          <cell r="N27">
            <v>1258.6565900000001</v>
          </cell>
        </row>
        <row r="28">
          <cell r="B28">
            <v>2</v>
          </cell>
          <cell r="C28" t="str">
            <v>ВIННИЦЬКА ОБЛАСТЬ</v>
          </cell>
          <cell r="D28">
            <v>5513371</v>
          </cell>
          <cell r="E28" t="str">
            <v>ЗАКРИТЕ АКЦIОНЕРНЕ ТОВАРИСТВО "БЕРШАДСЬКИЙ ПИВОКОМБIНАТ"</v>
          </cell>
          <cell r="F28">
            <v>5593.1178499999996</v>
          </cell>
          <cell r="G28">
            <v>6013.5657099999999</v>
          </cell>
          <cell r="H28">
            <v>6935.3707000000004</v>
          </cell>
          <cell r="I28">
            <v>8606.0427799999998</v>
          </cell>
          <cell r="J28">
            <v>2592.4770699999999</v>
          </cell>
          <cell r="K28">
            <v>0</v>
          </cell>
          <cell r="L28">
            <v>0</v>
          </cell>
          <cell r="M28">
            <v>1719.8046099999999</v>
          </cell>
          <cell r="N28">
            <v>1420.3044600000001</v>
          </cell>
        </row>
        <row r="29">
          <cell r="B29">
            <v>2</v>
          </cell>
          <cell r="C29" t="str">
            <v>ВIННИЦЬКА ОБЛАСТЬ</v>
          </cell>
          <cell r="D29">
            <v>32054743</v>
          </cell>
          <cell r="E29" t="str">
            <v>ДОЧIРНЄ ПIДПРИЄМСТВО "ВIННИЦЬКИЙ ОБЛАВТОДОР" ВIДКРИТОГО АКЦIОНЕРНОГО ТОВАРИСТВА"ДЕРЖАВНА АКЦIОНЕРНА КОМПАНIЯ"АВТОМОБIЛЬНI ДОРОГИ УКРАЇНИ"</v>
          </cell>
          <cell r="F29">
            <v>5160.1282099999999</v>
          </cell>
          <cell r="G29">
            <v>5139.9302100000004</v>
          </cell>
          <cell r="H29">
            <v>8285.1556</v>
          </cell>
          <cell r="I29">
            <v>8355.6510999999991</v>
          </cell>
          <cell r="J29">
            <v>3215.7208900000001</v>
          </cell>
          <cell r="K29">
            <v>0</v>
          </cell>
          <cell r="L29">
            <v>0</v>
          </cell>
          <cell r="M29">
            <v>59.845869999999998</v>
          </cell>
          <cell r="N29">
            <v>55.216430000000003</v>
          </cell>
        </row>
        <row r="30">
          <cell r="B30">
            <v>2</v>
          </cell>
          <cell r="C30" t="str">
            <v>ВIННИЦЬКА ОБЛАСТЬ</v>
          </cell>
          <cell r="D30">
            <v>282435</v>
          </cell>
          <cell r="E30" t="str">
            <v>ВIДКРИТЕ АКЦIОНЕРНЕ ТОВАРИСТВО "ГНIВАНСЬКИЙ ЗАВОД СПЕЦЗАЛIЗОБЕТОНУ"</v>
          </cell>
          <cell r="F30">
            <v>5889.9936699999998</v>
          </cell>
          <cell r="G30">
            <v>6844.80296</v>
          </cell>
          <cell r="H30">
            <v>6716.6988199999996</v>
          </cell>
          <cell r="I30">
            <v>6824.4013199999999</v>
          </cell>
          <cell r="J30">
            <v>-20.40164</v>
          </cell>
          <cell r="K30">
            <v>0</v>
          </cell>
          <cell r="L30">
            <v>0</v>
          </cell>
          <cell r="M30">
            <v>33.110790000000001</v>
          </cell>
          <cell r="N30">
            <v>33.033720000000002</v>
          </cell>
        </row>
        <row r="31">
          <cell r="B31">
            <v>2</v>
          </cell>
          <cell r="C31" t="str">
            <v>ВIННИЦЬКА ОБЛАСТЬ</v>
          </cell>
          <cell r="D31">
            <v>13318821</v>
          </cell>
          <cell r="E31" t="str">
            <v>- НАУКОВО-ВИРОБНИЧЕ ПIДПРИЄМСТВО "ГАММА"</v>
          </cell>
          <cell r="F31">
            <v>4434.5764499999996</v>
          </cell>
          <cell r="G31">
            <v>4711.4871899999998</v>
          </cell>
          <cell r="H31">
            <v>6366.2776999999996</v>
          </cell>
          <cell r="I31">
            <v>6660.87428</v>
          </cell>
          <cell r="J31">
            <v>1949.3870899999999</v>
          </cell>
          <cell r="K31">
            <v>0</v>
          </cell>
          <cell r="L31">
            <v>0</v>
          </cell>
          <cell r="M31">
            <v>17.559460000000001</v>
          </cell>
          <cell r="N31">
            <v>-13.1387</v>
          </cell>
        </row>
        <row r="32">
          <cell r="B32">
            <v>2</v>
          </cell>
          <cell r="C32" t="str">
            <v>ВIННИЦЬКА ОБЛАСТЬ</v>
          </cell>
          <cell r="D32">
            <v>1057491</v>
          </cell>
          <cell r="E32" t="str">
            <v>ДЕРЖАВНЕ ПIДПРИЄМСТВО "ВIННИЦЯТРАНСПРИЛАД"</v>
          </cell>
          <cell r="F32">
            <v>5223.7796600000001</v>
          </cell>
          <cell r="G32">
            <v>5223.6567599999998</v>
          </cell>
          <cell r="H32">
            <v>6120.50324</v>
          </cell>
          <cell r="I32">
            <v>6412.4857599999996</v>
          </cell>
          <cell r="J32">
            <v>1188.829</v>
          </cell>
          <cell r="K32">
            <v>0</v>
          </cell>
          <cell r="L32">
            <v>0</v>
          </cell>
          <cell r="M32">
            <v>295.98029000000002</v>
          </cell>
          <cell r="N32">
            <v>291.98252000000002</v>
          </cell>
        </row>
        <row r="33">
          <cell r="B33">
            <v>2</v>
          </cell>
          <cell r="C33" t="str">
            <v>ВIННИЦЬКА ОБЛАСТЬ</v>
          </cell>
          <cell r="D33">
            <v>3338633</v>
          </cell>
          <cell r="E33" t="str">
            <v>ВIННИЦЬКЕ ОБЛАСНЕ КОМУНАЛЬНЕ ПIДПРИЄМСТВО ТЕПЛОВИХ МЕРЕЖ "ВIННИЦЯТЕПЛОКОМУНЕНЕРГО"</v>
          </cell>
          <cell r="F33">
            <v>1456.95877</v>
          </cell>
          <cell r="G33">
            <v>4998.9466000000002</v>
          </cell>
          <cell r="H33">
            <v>3935.2608700000001</v>
          </cell>
          <cell r="I33">
            <v>6206.9026199999998</v>
          </cell>
          <cell r="J33">
            <v>1207.9560200000001</v>
          </cell>
          <cell r="K33">
            <v>188.06229999999999</v>
          </cell>
          <cell r="L33">
            <v>-1718.2211</v>
          </cell>
          <cell r="M33">
            <v>0.84048</v>
          </cell>
          <cell r="N33">
            <v>-0.02</v>
          </cell>
        </row>
        <row r="34">
          <cell r="B34">
            <v>2</v>
          </cell>
          <cell r="C34" t="str">
            <v>ВIННИЦЬКА ОБЛАСТЬ</v>
          </cell>
          <cell r="D34">
            <v>21725012</v>
          </cell>
          <cell r="E34" t="str">
            <v>ПIВДЕННО-ЗАХIДНА ЕЛЕКТРОЕНЕРГЕТИЧНА СИСТЕМА ДЕРЖАВНОГО ПIДПРИЄМСТВА "НАЦIОНАЛЬНА ЕНЕРГЕТИЧНА КОМПАНIЯ "УКРЕНЕРГО"</v>
          </cell>
          <cell r="F34">
            <v>3448.6104</v>
          </cell>
          <cell r="G34">
            <v>3448.6054300000001</v>
          </cell>
          <cell r="H34">
            <v>6172.0212300000003</v>
          </cell>
          <cell r="I34">
            <v>6172.0511999999999</v>
          </cell>
          <cell r="J34">
            <v>2723.4457699999998</v>
          </cell>
          <cell r="K34">
            <v>0</v>
          </cell>
          <cell r="L34">
            <v>0</v>
          </cell>
          <cell r="M34">
            <v>5.0950000000000002E-2</v>
          </cell>
          <cell r="N34">
            <v>2.997E-2</v>
          </cell>
        </row>
        <row r="35">
          <cell r="B35">
            <v>2</v>
          </cell>
          <cell r="C35" t="str">
            <v>ВIННИЦЬКА ОБЛАСТЬ</v>
          </cell>
          <cell r="D35">
            <v>1057545</v>
          </cell>
          <cell r="E35" t="str">
            <v>ТОВАРИСТВО З ОБМЕЖЕНОЮ ВIДПОВIДАЛЬНIСТЮ ЖМЕРИНСЬКЕ ПIДПРИЄМСТВО "ЕКСПРЕС"</v>
          </cell>
          <cell r="F35">
            <v>7984.1029799999997</v>
          </cell>
          <cell r="G35">
            <v>7989.95424</v>
          </cell>
          <cell r="H35">
            <v>6050.6959399999996</v>
          </cell>
          <cell r="I35">
            <v>6166.5116900000003</v>
          </cell>
          <cell r="J35">
            <v>-1823.4426000000001</v>
          </cell>
          <cell r="K35">
            <v>0</v>
          </cell>
          <cell r="L35">
            <v>0</v>
          </cell>
          <cell r="M35">
            <v>108.73569000000001</v>
          </cell>
          <cell r="N35">
            <v>105.75587</v>
          </cell>
        </row>
        <row r="36">
          <cell r="B36">
            <v>2</v>
          </cell>
          <cell r="C36" t="str">
            <v>ВIННИЦЬКА ОБЛАСТЬ</v>
          </cell>
          <cell r="D36">
            <v>13307734</v>
          </cell>
          <cell r="E36" t="str">
            <v>ПРИВАТНЕ ПIДПРИЄМСТВО "ПРИВАТНЕ МАЛЕ ПIДПРИЄМСТВО ВИРОБНИЧА ФIРМА "ПАНДА"</v>
          </cell>
          <cell r="F36">
            <v>5441.76901</v>
          </cell>
          <cell r="G36">
            <v>5425.1359599999996</v>
          </cell>
          <cell r="H36">
            <v>6071.4087099999997</v>
          </cell>
          <cell r="I36">
            <v>6094.7245000000003</v>
          </cell>
          <cell r="J36">
            <v>669.58853999999997</v>
          </cell>
          <cell r="K36">
            <v>0</v>
          </cell>
          <cell r="L36">
            <v>0</v>
          </cell>
          <cell r="M36">
            <v>2.1655700000000002</v>
          </cell>
          <cell r="N36">
            <v>-4.0749599999999999</v>
          </cell>
        </row>
        <row r="37">
          <cell r="B37">
            <v>2</v>
          </cell>
          <cell r="C37" t="str">
            <v>ВIННИЦЬКА ОБЛАСТЬ</v>
          </cell>
          <cell r="D37">
            <v>13333298</v>
          </cell>
          <cell r="E37" t="str">
            <v>ПРИВАТНЕ ПIДПРИЄМСТВО "КРЯЖ"</v>
          </cell>
          <cell r="F37">
            <v>2926.3691100000001</v>
          </cell>
          <cell r="G37">
            <v>2925.6991800000001</v>
          </cell>
          <cell r="H37">
            <v>4894.8253699999996</v>
          </cell>
          <cell r="I37">
            <v>4859.8062099999997</v>
          </cell>
          <cell r="J37">
            <v>1934.1070299999999</v>
          </cell>
          <cell r="K37">
            <v>0</v>
          </cell>
          <cell r="L37">
            <v>0</v>
          </cell>
          <cell r="M37">
            <v>1.81603</v>
          </cell>
          <cell r="N37">
            <v>1.49794</v>
          </cell>
        </row>
        <row r="38">
          <cell r="B38">
            <v>2</v>
          </cell>
          <cell r="C38" t="str">
            <v>ВIННИЦЬКА ОБЛАСТЬ</v>
          </cell>
          <cell r="D38">
            <v>23063575</v>
          </cell>
          <cell r="E38" t="str">
            <v>ФIРМА "ЛЮСТДОРФ" У ФОРМI ТОВАРИСТВА З ОБМЕЖЕНОЮ ВIДПОВIДАЛЬНIСТЮ</v>
          </cell>
          <cell r="F38">
            <v>2662.2392100000002</v>
          </cell>
          <cell r="G38">
            <v>2678.4119900000001</v>
          </cell>
          <cell r="H38">
            <v>4242.9326000000001</v>
          </cell>
          <cell r="I38">
            <v>4332.8448099999996</v>
          </cell>
          <cell r="J38">
            <v>1654.43282</v>
          </cell>
          <cell r="K38">
            <v>0</v>
          </cell>
          <cell r="L38">
            <v>0</v>
          </cell>
          <cell r="M38">
            <v>12.34056</v>
          </cell>
          <cell r="N38">
            <v>11.731719999999999</v>
          </cell>
        </row>
        <row r="39">
          <cell r="B39">
            <v>2</v>
          </cell>
          <cell r="C39" t="str">
            <v>ВIННИЦЬКА ОБЛАСТЬ</v>
          </cell>
          <cell r="D39">
            <v>20112362</v>
          </cell>
          <cell r="E39" t="str">
            <v>СПIЛЬНЕ УКРАЇНСЬКЕ-IСПАНСЬКЕ ПIДПРИЄМСТВО У ФОРМI ТОВАРИСТВА З ОБМЕЖЕНОЮ ВIДПОВIДАЛЬНIСТЮ "СПЕРКО УКРАЇНА"</v>
          </cell>
          <cell r="F39">
            <v>3660.2724499999999</v>
          </cell>
          <cell r="G39">
            <v>3315.2375099999999</v>
          </cell>
          <cell r="H39">
            <v>4081.79277</v>
          </cell>
          <cell r="I39">
            <v>4121.5795900000003</v>
          </cell>
          <cell r="J39">
            <v>806.34208000000001</v>
          </cell>
          <cell r="K39">
            <v>0</v>
          </cell>
          <cell r="L39">
            <v>0</v>
          </cell>
          <cell r="M39">
            <v>1.2297400000000001</v>
          </cell>
          <cell r="N39">
            <v>1.05871</v>
          </cell>
        </row>
        <row r="40">
          <cell r="B40">
            <v>2</v>
          </cell>
          <cell r="C40" t="str">
            <v>ВIННИЦЬКА ОБЛАСТЬ</v>
          </cell>
          <cell r="D40">
            <v>2583187</v>
          </cell>
          <cell r="E40" t="str">
            <v>ДОЧIРНЄ ПIДПРИЄМСТВО "КЛIНIЧНИЙ САНАТОРIЙ "ХМIЛЬНИК"" ЗАКРИТОГО АКЦIОНЕРНОГО ТОВАРИСТВА ЛIКУВАЛЬНО-ОЗДОРОВЧИХ ЗАКЛАДIВ "УКРПРОФОЗДОРОВНИЦЯ "УКРПРОФОЗ</v>
          </cell>
          <cell r="F40">
            <v>3564.94245</v>
          </cell>
          <cell r="G40">
            <v>3615.1725000000001</v>
          </cell>
          <cell r="H40">
            <v>3648.0764600000002</v>
          </cell>
          <cell r="I40">
            <v>3828.2938600000002</v>
          </cell>
          <cell r="J40">
            <v>213.12136000000001</v>
          </cell>
          <cell r="K40">
            <v>0</v>
          </cell>
          <cell r="L40">
            <v>0</v>
          </cell>
          <cell r="M40">
            <v>237.39308</v>
          </cell>
          <cell r="N40">
            <v>177.81267</v>
          </cell>
        </row>
        <row r="41">
          <cell r="B41">
            <v>2</v>
          </cell>
          <cell r="C41" t="str">
            <v>ВIННИЦЬКА ОБЛАСТЬ</v>
          </cell>
          <cell r="D41">
            <v>24895253</v>
          </cell>
          <cell r="E41" t="str">
            <v>ТОВАРИСТВО З ОБМЕЖЕНОЮ ВIДПОВIДАЛЬНIСТЮ "ЕНЕРГОIНВЕСТ"</v>
          </cell>
          <cell r="F41">
            <v>3159.3332</v>
          </cell>
          <cell r="G41">
            <v>3159.67724</v>
          </cell>
          <cell r="H41">
            <v>3549.0877099999998</v>
          </cell>
          <cell r="I41">
            <v>3567.0319</v>
          </cell>
          <cell r="J41">
            <v>407.35466000000002</v>
          </cell>
          <cell r="K41">
            <v>0</v>
          </cell>
          <cell r="L41">
            <v>0</v>
          </cell>
          <cell r="M41">
            <v>126.95507000000001</v>
          </cell>
          <cell r="N41">
            <v>14.35868</v>
          </cell>
        </row>
        <row r="42">
          <cell r="B42">
            <v>3</v>
          </cell>
          <cell r="C42" t="str">
            <v>ВОЛИНСЬКА ОБЛАСТЬ</v>
          </cell>
          <cell r="D42">
            <v>5808592</v>
          </cell>
          <cell r="E42" t="str">
            <v>ВIДКРИТЕ АКЦIОНЕРНЕ ТОВАРИСТВО "ЛУЦЬКИЙ АВТОМОБIЛЬНИЙ ЗАВОД"</v>
          </cell>
          <cell r="F42">
            <v>27048.831699999999</v>
          </cell>
          <cell r="G42">
            <v>26814.5651</v>
          </cell>
          <cell r="H42">
            <v>113269.266</v>
          </cell>
          <cell r="I42">
            <v>114317.008</v>
          </cell>
          <cell r="J42">
            <v>87502.4427</v>
          </cell>
          <cell r="K42">
            <v>0</v>
          </cell>
          <cell r="L42">
            <v>0</v>
          </cell>
          <cell r="M42">
            <v>1125.1409699999999</v>
          </cell>
          <cell r="N42">
            <v>966.99726999999996</v>
          </cell>
        </row>
        <row r="43">
          <cell r="B43">
            <v>3</v>
          </cell>
          <cell r="C43" t="str">
            <v>ВОЛИНСЬКА ОБЛАСТЬ</v>
          </cell>
          <cell r="D43">
            <v>5515312</v>
          </cell>
          <cell r="E43" t="str">
            <v>ДЕРЖАВНЕ ПIДПРИЄМСТВО ЛУЦЬКИЙ СПИРТОГОРIЛЧАНИЙ КОМБIНАТ</v>
          </cell>
          <cell r="F43">
            <v>46426.877</v>
          </cell>
          <cell r="G43">
            <v>53218.9787</v>
          </cell>
          <cell r="H43">
            <v>79294.16</v>
          </cell>
          <cell r="I43">
            <v>76246.115699999995</v>
          </cell>
          <cell r="J43">
            <v>23027.136999999999</v>
          </cell>
          <cell r="K43">
            <v>0</v>
          </cell>
          <cell r="L43">
            <v>0</v>
          </cell>
          <cell r="M43">
            <v>12351.4843</v>
          </cell>
          <cell r="N43">
            <v>-3939.6891000000001</v>
          </cell>
        </row>
        <row r="44">
          <cell r="B44">
            <v>3</v>
          </cell>
          <cell r="C44" t="str">
            <v>ВОЛИНСЬКА ОБЛАСТЬ</v>
          </cell>
          <cell r="D44">
            <v>20134889</v>
          </cell>
          <cell r="E44" t="str">
            <v>ВIДКРИТЕ АКЦIОНЕРНЕ ТОВАРИСТВО "ВОЛИНЬХОЛДIНГ"</v>
          </cell>
          <cell r="F44">
            <v>39930.203200000004</v>
          </cell>
          <cell r="G44">
            <v>40019.712899999999</v>
          </cell>
          <cell r="H44">
            <v>50177.818500000001</v>
          </cell>
          <cell r="I44">
            <v>50222.156799999997</v>
          </cell>
          <cell r="J44">
            <v>10202.4439</v>
          </cell>
          <cell r="K44">
            <v>0</v>
          </cell>
          <cell r="L44">
            <v>0</v>
          </cell>
          <cell r="M44">
            <v>138.30598000000001</v>
          </cell>
          <cell r="N44">
            <v>31.454879999999999</v>
          </cell>
        </row>
        <row r="45">
          <cell r="B45">
            <v>3</v>
          </cell>
          <cell r="C45" t="str">
            <v>ВОЛИНСЬКА ОБЛАСТЬ</v>
          </cell>
          <cell r="D45">
            <v>21742251</v>
          </cell>
          <cell r="E45" t="str">
            <v>ПIДПРИЄМСТВО "ВОЛИНЬАВТОМОТОСЕРВIС"</v>
          </cell>
          <cell r="F45">
            <v>12670.559800000001</v>
          </cell>
          <cell r="G45">
            <v>9190.53989</v>
          </cell>
          <cell r="H45">
            <v>34189.909099999997</v>
          </cell>
          <cell r="I45">
            <v>34276.081599999998</v>
          </cell>
          <cell r="J45">
            <v>25085.541700000002</v>
          </cell>
          <cell r="K45">
            <v>0</v>
          </cell>
          <cell r="L45">
            <v>0</v>
          </cell>
          <cell r="M45">
            <v>6.6844999999999999</v>
          </cell>
          <cell r="N45">
            <v>-0.13067999999999999</v>
          </cell>
        </row>
        <row r="46">
          <cell r="B46">
            <v>3</v>
          </cell>
          <cell r="C46" t="str">
            <v>ВОЛИНСЬКА ОБЛАСТЬ</v>
          </cell>
          <cell r="D46">
            <v>131512</v>
          </cell>
          <cell r="E46" t="str">
            <v>ВIДКРИТЕ АКЦIОНЕРНЕ ТОВАРИСТВО "ВОЛИНЬОБЛЕНЕРГО"</v>
          </cell>
          <cell r="F46">
            <v>10211.080400000001</v>
          </cell>
          <cell r="G46">
            <v>9322.0906599999998</v>
          </cell>
          <cell r="H46">
            <v>20934.977500000001</v>
          </cell>
          <cell r="I46">
            <v>22104.2834</v>
          </cell>
          <cell r="J46">
            <v>12782.1927</v>
          </cell>
          <cell r="K46">
            <v>121.30656999999999</v>
          </cell>
          <cell r="L46">
            <v>-731.20343000000003</v>
          </cell>
          <cell r="M46">
            <v>32.523040000000002</v>
          </cell>
          <cell r="N46">
            <v>21.29964</v>
          </cell>
        </row>
        <row r="47">
          <cell r="B47">
            <v>3</v>
          </cell>
          <cell r="C47" t="str">
            <v>ВОЛИНСЬКА ОБЛАСТЬ</v>
          </cell>
          <cell r="D47">
            <v>21751578</v>
          </cell>
          <cell r="E47" t="str">
            <v>СПIЛЬНЕ УКРАЇНСЬКО-ПОЛЬСЬКЕ ПIДПРИЄМСТВО У ФОРМI ТОВАРИСТВА З ОБМЕЖЕНОЮ ВIДПОВIДАЛЬНIСТЮ "МОДЕРН-ЕКСПО"</v>
          </cell>
          <cell r="F47">
            <v>6510.4611100000002</v>
          </cell>
          <cell r="G47">
            <v>6499.11492</v>
          </cell>
          <cell r="H47">
            <v>7671.8115799999996</v>
          </cell>
          <cell r="I47">
            <v>8607.5961200000002</v>
          </cell>
          <cell r="J47">
            <v>2108.4812000000002</v>
          </cell>
          <cell r="K47">
            <v>0</v>
          </cell>
          <cell r="L47">
            <v>0</v>
          </cell>
          <cell r="M47">
            <v>931.13914</v>
          </cell>
          <cell r="N47">
            <v>930.89936999999998</v>
          </cell>
        </row>
        <row r="48">
          <cell r="B48">
            <v>3</v>
          </cell>
          <cell r="C48" t="str">
            <v>ВОЛИНСЬКА ОБЛАСТЬ</v>
          </cell>
          <cell r="D48">
            <v>8029701</v>
          </cell>
          <cell r="E48" t="str">
            <v>ДЕРЖАВНЕ ПIДПРИЄМСТВО МIНIСТЕРСТВА ОБОРОНИ УКРАЇНИ "ЛУЦЬКИЙ РЕМОНТНИЙ ЗАВОД "МОТОР"</v>
          </cell>
          <cell r="F48">
            <v>6053.5470999999998</v>
          </cell>
          <cell r="G48">
            <v>5568.2383900000004</v>
          </cell>
          <cell r="H48">
            <v>7966.8024100000002</v>
          </cell>
          <cell r="I48">
            <v>7015.5474299999996</v>
          </cell>
          <cell r="J48">
            <v>1447.3090400000001</v>
          </cell>
          <cell r="K48">
            <v>0</v>
          </cell>
          <cell r="L48">
            <v>0</v>
          </cell>
          <cell r="M48">
            <v>1894.8492900000001</v>
          </cell>
          <cell r="N48">
            <v>-986.79956000000004</v>
          </cell>
        </row>
        <row r="49">
          <cell r="B49">
            <v>3</v>
          </cell>
          <cell r="C49" t="str">
            <v>ВОЛИНСЬКА ОБЛАСТЬ</v>
          </cell>
          <cell r="D49">
            <v>225644</v>
          </cell>
          <cell r="E49" t="str">
            <v>ВIДКРИТЕ АКЦIОНЕРНЕ ТОВАРИСТВО "ЕЛЕКТРОТЕРМОМЕТРIЯ"</v>
          </cell>
          <cell r="F49">
            <v>6217.3290699999998</v>
          </cell>
          <cell r="G49">
            <v>6208.76595</v>
          </cell>
          <cell r="H49">
            <v>5996.9683699999996</v>
          </cell>
          <cell r="I49">
            <v>6026.7209599999996</v>
          </cell>
          <cell r="J49">
            <v>-182.04499000000001</v>
          </cell>
          <cell r="K49">
            <v>0</v>
          </cell>
          <cell r="L49">
            <v>0</v>
          </cell>
          <cell r="M49">
            <v>25.916979999999999</v>
          </cell>
          <cell r="N49">
            <v>25.478280000000002</v>
          </cell>
        </row>
        <row r="50">
          <cell r="B50">
            <v>3</v>
          </cell>
          <cell r="C50" t="str">
            <v>ВОЛИНСЬКА ОБЛАСТЬ</v>
          </cell>
          <cell r="D50">
            <v>32269816</v>
          </cell>
          <cell r="E50" t="str">
            <v>ТОВАРИСТВО З ОБМЕЖЕНОЮ ВIДПОВIДАЛЬНIСТЮ "КОНТИНIУМ-УКР-РЕСУРС"</v>
          </cell>
          <cell r="F50">
            <v>3924.05422</v>
          </cell>
          <cell r="G50">
            <v>6114.76</v>
          </cell>
          <cell r="H50">
            <v>5902.6043799999998</v>
          </cell>
          <cell r="I50">
            <v>5750.6704499999996</v>
          </cell>
          <cell r="J50">
            <v>-364.08954999999997</v>
          </cell>
          <cell r="K50">
            <v>0</v>
          </cell>
          <cell r="L50">
            <v>0</v>
          </cell>
          <cell r="M50">
            <v>3837.0926100000001</v>
          </cell>
          <cell r="N50">
            <v>-151.93394000000001</v>
          </cell>
        </row>
        <row r="51">
          <cell r="B51">
            <v>3</v>
          </cell>
          <cell r="C51" t="str">
            <v>ВОЛИНСЬКА ОБЛАСТЬ</v>
          </cell>
          <cell r="D51">
            <v>32035139</v>
          </cell>
          <cell r="E51" t="str">
            <v>ДОЧIРНЄ ПIДПРИЄМСТВО "ВОЛИНСЬКИЙ ОБЛАВТОДОР" ВIДКРИТОГО АКЦIОНЕРНОГО ТОВАРИСТВА "ДЕРЖАВНА АКЦIОНЕРНА КОМПАНIЯ "АВТОМОБIЛЬНI ДОРОГИ УКРАЇНИ"</v>
          </cell>
          <cell r="F51">
            <v>3288.0900299999998</v>
          </cell>
          <cell r="G51">
            <v>3314.6813699999998</v>
          </cell>
          <cell r="H51">
            <v>4935.5968599999997</v>
          </cell>
          <cell r="I51">
            <v>4945.6299200000003</v>
          </cell>
          <cell r="J51">
            <v>1630.9485500000001</v>
          </cell>
          <cell r="K51">
            <v>0</v>
          </cell>
          <cell r="L51">
            <v>0</v>
          </cell>
          <cell r="M51">
            <v>55.832729999999998</v>
          </cell>
          <cell r="N51">
            <v>-0.13900000000000001</v>
          </cell>
        </row>
        <row r="52">
          <cell r="B52">
            <v>3</v>
          </cell>
          <cell r="C52" t="str">
            <v>ВОЛИНСЬКА ОБЛАСТЬ</v>
          </cell>
          <cell r="D52">
            <v>30391925</v>
          </cell>
          <cell r="E52" t="str">
            <v>ДЕРЖАВНЕ КОМУНАЛЬНЕ ПIДПРИЄМСТВО "ЛУЦЬКТЕПЛО"</v>
          </cell>
          <cell r="F52">
            <v>5233.4986900000004</v>
          </cell>
          <cell r="G52">
            <v>5480.4005800000004</v>
          </cell>
          <cell r="H52">
            <v>4165.5438199999999</v>
          </cell>
          <cell r="I52">
            <v>4851.0080900000003</v>
          </cell>
          <cell r="J52">
            <v>-629.39248999999995</v>
          </cell>
          <cell r="K52">
            <v>0</v>
          </cell>
          <cell r="L52">
            <v>0</v>
          </cell>
          <cell r="M52">
            <v>679.00279</v>
          </cell>
          <cell r="N52">
            <v>675.53219999999999</v>
          </cell>
        </row>
        <row r="53">
          <cell r="B53">
            <v>3</v>
          </cell>
          <cell r="C53" t="str">
            <v>ВОЛИНСЬКА ОБЛАСТЬ</v>
          </cell>
          <cell r="D53">
            <v>19233095</v>
          </cell>
          <cell r="E53" t="str">
            <v>ТОВАРИСТВО З ОБМЕЖЕНОЮ ВIДПОВIДАЛЬНIСТЮ КОМЕРЦIЙНИЙ БАНК "ЗАХIДIНКОМБАНК"</v>
          </cell>
          <cell r="F53">
            <v>3558.4594000000002</v>
          </cell>
          <cell r="G53">
            <v>3554.2645299999999</v>
          </cell>
          <cell r="H53">
            <v>4508.8589400000001</v>
          </cell>
          <cell r="I53">
            <v>4510.6342400000003</v>
          </cell>
          <cell r="J53">
            <v>956.36971000000005</v>
          </cell>
          <cell r="K53">
            <v>0</v>
          </cell>
          <cell r="L53">
            <v>0</v>
          </cell>
          <cell r="M53">
            <v>2.5807500000000001</v>
          </cell>
          <cell r="N53">
            <v>1.7363900000000001</v>
          </cell>
        </row>
        <row r="54">
          <cell r="B54">
            <v>3</v>
          </cell>
          <cell r="C54" t="str">
            <v>ВОЛИНСЬКА ОБЛАСТЬ</v>
          </cell>
          <cell r="D54">
            <v>32365965</v>
          </cell>
          <cell r="E54" t="str">
            <v>ДЕРЖАВНЕ ПIДПРИЄМСТВО "ВОЛИНЬВУГIЛЛЯ"</v>
          </cell>
          <cell r="F54">
            <v>11928.5455</v>
          </cell>
          <cell r="G54">
            <v>5510.61031</v>
          </cell>
          <cell r="H54">
            <v>-1017.9791</v>
          </cell>
          <cell r="I54">
            <v>4130.4480999999996</v>
          </cell>
          <cell r="J54">
            <v>-1380.1622</v>
          </cell>
          <cell r="K54">
            <v>10497.004000000001</v>
          </cell>
          <cell r="L54">
            <v>-4945.03</v>
          </cell>
          <cell r="M54">
            <v>6.6036400000000004</v>
          </cell>
          <cell r="N54">
            <v>6.5539100000000001</v>
          </cell>
        </row>
        <row r="55">
          <cell r="B55">
            <v>3</v>
          </cell>
          <cell r="C55" t="str">
            <v>ВОЛИНСЬКА ОБЛАСТЬ</v>
          </cell>
          <cell r="D55">
            <v>21746726</v>
          </cell>
          <cell r="E55" t="str">
            <v>СПIЛЬНЕ УКРАЇНСЬКО-СЛОВАЦЬКЕ ПIДПРИЄМСТВО АКЦIОНЕРНЕ ТОВАРИСТВО ЗАКРИТОГО ТИПУ "ВОЛИНЬПАК"</v>
          </cell>
          <cell r="F55">
            <v>3101.3835100000001</v>
          </cell>
          <cell r="G55">
            <v>3194.3741300000002</v>
          </cell>
          <cell r="H55">
            <v>3478.3318800000002</v>
          </cell>
          <cell r="I55">
            <v>4061.73288</v>
          </cell>
          <cell r="J55">
            <v>867.35874999999999</v>
          </cell>
          <cell r="K55">
            <v>0</v>
          </cell>
          <cell r="L55">
            <v>0</v>
          </cell>
          <cell r="M55">
            <v>209.14322999999999</v>
          </cell>
          <cell r="N55">
            <v>208.40100000000001</v>
          </cell>
        </row>
        <row r="56">
          <cell r="B56">
            <v>3</v>
          </cell>
          <cell r="C56" t="str">
            <v>ВОЛИНСЬКА ОБЛАСТЬ</v>
          </cell>
          <cell r="D56">
            <v>30248307</v>
          </cell>
          <cell r="E56" t="str">
            <v>ВIДКРИТЕ АКЦIОНЕРНЕ ТОВАРИСТВО "ЛУЦЬКСАНТЕХМОНТАЖ N 536"</v>
          </cell>
          <cell r="F56">
            <v>3853.7510400000001</v>
          </cell>
          <cell r="G56">
            <v>3839.4509400000002</v>
          </cell>
          <cell r="H56">
            <v>3756.9949000000001</v>
          </cell>
          <cell r="I56">
            <v>3972.17391</v>
          </cell>
          <cell r="J56">
            <v>132.72297</v>
          </cell>
          <cell r="K56">
            <v>0</v>
          </cell>
          <cell r="L56">
            <v>0</v>
          </cell>
          <cell r="M56">
            <v>241.40565000000001</v>
          </cell>
          <cell r="N56">
            <v>215.17901000000001</v>
          </cell>
        </row>
        <row r="57">
          <cell r="B57">
            <v>3</v>
          </cell>
          <cell r="C57" t="str">
            <v>ВОЛИНСЬКА ОБЛАСТЬ</v>
          </cell>
          <cell r="D57">
            <v>13356951</v>
          </cell>
          <cell r="E57" t="str">
            <v>ЗАКРИТЕ АКЦIОНЕРНЕ ТОВАРИСТВО "ВОЛИНСЬКА ФОНДОВА КОМПАНIЯ"</v>
          </cell>
          <cell r="F57">
            <v>678.14309000000003</v>
          </cell>
          <cell r="G57">
            <v>706.21190000000001</v>
          </cell>
          <cell r="H57">
            <v>3635.10725</v>
          </cell>
          <cell r="I57">
            <v>3674.3624199999999</v>
          </cell>
          <cell r="J57">
            <v>2968.1505200000001</v>
          </cell>
          <cell r="K57">
            <v>0</v>
          </cell>
          <cell r="L57">
            <v>0</v>
          </cell>
          <cell r="M57">
            <v>80.133690000000001</v>
          </cell>
          <cell r="N57">
            <v>39.124960000000002</v>
          </cell>
        </row>
        <row r="58">
          <cell r="B58">
            <v>3</v>
          </cell>
          <cell r="C58" t="str">
            <v>ВОЛИНСЬКА ОБЛАСТЬ</v>
          </cell>
          <cell r="D58">
            <v>32650231</v>
          </cell>
          <cell r="E58" t="str">
            <v>ТОВАРИСТВО З ОБМЕЖЕНОЮ ВIДПОВIДАЛЬНIСТЮ "ГIППО"</v>
          </cell>
          <cell r="F58">
            <v>323.53532999999999</v>
          </cell>
          <cell r="G58">
            <v>214.71843999999999</v>
          </cell>
          <cell r="H58">
            <v>2453.15994</v>
          </cell>
          <cell r="I58">
            <v>2754.1399000000001</v>
          </cell>
          <cell r="J58">
            <v>2539.42146</v>
          </cell>
          <cell r="K58">
            <v>0</v>
          </cell>
          <cell r="L58">
            <v>-3.3800000000000002E-3</v>
          </cell>
          <cell r="M58">
            <v>279.56328999999999</v>
          </cell>
          <cell r="N58">
            <v>278.36979000000002</v>
          </cell>
        </row>
        <row r="59">
          <cell r="B59">
            <v>3</v>
          </cell>
          <cell r="C59" t="str">
            <v>ВОЛИНСЬКА ОБЛАСТЬ</v>
          </cell>
          <cell r="D59">
            <v>31401373</v>
          </cell>
          <cell r="E59" t="str">
            <v>ТОВАРИСТВО З ОБМЕЖЕНОЮ ВIДПОВIДАЛЬНIСТЮ "СМП"</v>
          </cell>
          <cell r="F59">
            <v>2091.46101</v>
          </cell>
          <cell r="G59">
            <v>1600.92542</v>
          </cell>
          <cell r="H59">
            <v>2306.5589</v>
          </cell>
          <cell r="I59">
            <v>2753.7522800000002</v>
          </cell>
          <cell r="J59">
            <v>1152.8268599999999</v>
          </cell>
          <cell r="K59">
            <v>0</v>
          </cell>
          <cell r="L59">
            <v>0</v>
          </cell>
          <cell r="M59">
            <v>429.42380000000003</v>
          </cell>
          <cell r="N59">
            <v>423.42935</v>
          </cell>
        </row>
        <row r="60">
          <cell r="B60">
            <v>3</v>
          </cell>
          <cell r="C60" t="str">
            <v>ВОЛИНСЬКА ОБЛАСТЬ</v>
          </cell>
          <cell r="D60">
            <v>3339459</v>
          </cell>
          <cell r="E60" t="str">
            <v>ПО ГАЗОПОСТАЧАННЮ ТА ГАЗИФIКАЦIЇ "ВОЛИНЬГАЗ"</v>
          </cell>
          <cell r="F60">
            <v>4934.4094999999998</v>
          </cell>
          <cell r="G60">
            <v>1402.7673299999999</v>
          </cell>
          <cell r="H60">
            <v>-46.821829999999999</v>
          </cell>
          <cell r="I60">
            <v>2656.56864</v>
          </cell>
          <cell r="J60">
            <v>1253.8013100000001</v>
          </cell>
          <cell r="K60">
            <v>0</v>
          </cell>
          <cell r="L60">
            <v>-3506.6862000000001</v>
          </cell>
          <cell r="M60">
            <v>278.65836999999999</v>
          </cell>
          <cell r="N60">
            <v>266.36446999999998</v>
          </cell>
        </row>
        <row r="61">
          <cell r="B61">
            <v>3</v>
          </cell>
          <cell r="C61" t="str">
            <v>ВОЛИНСЬКА ОБЛАСТЬ</v>
          </cell>
          <cell r="D61">
            <v>3339489</v>
          </cell>
          <cell r="E61" t="str">
            <v>КОМУНАЛЬНЕ ПIДПРИЄМСТВО "ЛУЦЬКВОДОКАНАЛ"</v>
          </cell>
          <cell r="F61">
            <v>3830.76388</v>
          </cell>
          <cell r="G61">
            <v>3132.99269</v>
          </cell>
          <cell r="H61">
            <v>2290.0929000000001</v>
          </cell>
          <cell r="I61">
            <v>2559.3429900000001</v>
          </cell>
          <cell r="J61">
            <v>-573.64970000000005</v>
          </cell>
          <cell r="K61">
            <v>721.85262</v>
          </cell>
          <cell r="L61">
            <v>-198.94022000000001</v>
          </cell>
          <cell r="M61">
            <v>5.0553699999999999</v>
          </cell>
          <cell r="N61">
            <v>0.12497999999999999</v>
          </cell>
        </row>
        <row r="62">
          <cell r="B62">
            <v>4</v>
          </cell>
          <cell r="C62" t="str">
            <v>ДНIПРОПЕТРОВСЬКА ОБЛАСТЬ</v>
          </cell>
          <cell r="D62">
            <v>1073828</v>
          </cell>
          <cell r="E62" t="str">
            <v>ДЕРЖАВНЕ ПIДПРИЄМСТВО "ПРИДНIПРОВСЬКА ЗАЛIЗНИЦЯ"</v>
          </cell>
          <cell r="F62">
            <v>827260.55299999996</v>
          </cell>
          <cell r="G62">
            <v>827296.78300000005</v>
          </cell>
          <cell r="H62">
            <v>743313.49100000004</v>
          </cell>
          <cell r="I62">
            <v>793873.91200000001</v>
          </cell>
          <cell r="J62">
            <v>-33422.870000000003</v>
          </cell>
          <cell r="K62">
            <v>0</v>
          </cell>
          <cell r="L62">
            <v>0</v>
          </cell>
          <cell r="M62">
            <v>50590.451399999998</v>
          </cell>
          <cell r="N62">
            <v>50530.053</v>
          </cell>
        </row>
        <row r="63">
          <cell r="B63">
            <v>4</v>
          </cell>
          <cell r="C63" t="str">
            <v>ДНIПРОПЕТРОВСЬКА ОБЛАСТЬ</v>
          </cell>
          <cell r="D63">
            <v>24432974</v>
          </cell>
          <cell r="E63" t="str">
            <v>ВIДКРИТЕ АКЦIОНЕРНЕ ТОВАРИСТВО "МIТТАЛ СТIЛ КРИВИЙ РIГ"</v>
          </cell>
          <cell r="F63">
            <v>531642.32999999996</v>
          </cell>
          <cell r="G63">
            <v>362285.984</v>
          </cell>
          <cell r="H63">
            <v>563110.31499999994</v>
          </cell>
          <cell r="I63">
            <v>536610.78399999999</v>
          </cell>
          <cell r="J63">
            <v>174324.8</v>
          </cell>
          <cell r="K63">
            <v>0</v>
          </cell>
          <cell r="L63">
            <v>0</v>
          </cell>
          <cell r="M63">
            <v>178718.86799999999</v>
          </cell>
          <cell r="N63">
            <v>-26517.855</v>
          </cell>
        </row>
        <row r="64">
          <cell r="B64">
            <v>4</v>
          </cell>
          <cell r="C64" t="str">
            <v>ДНIПРОПЕТРОВСЬКА ОБЛАСТЬ</v>
          </cell>
          <cell r="D64">
            <v>191023</v>
          </cell>
          <cell r="E64" t="str">
            <v>ВIДКРИТЕ АКЦIОНЕРНЕ ТОВАРИСТВО ПIВНIЧНИЙ ГIРНИЧО-ЗБАГАЧУВАЛЬНИЙ КОМБIНАТ</v>
          </cell>
          <cell r="F64">
            <v>604360.12699999998</v>
          </cell>
          <cell r="G64">
            <v>609001.44700000004</v>
          </cell>
          <cell r="H64">
            <v>334915.52899999998</v>
          </cell>
          <cell r="I64">
            <v>401602.56199999998</v>
          </cell>
          <cell r="J64">
            <v>-207398.88</v>
          </cell>
          <cell r="K64">
            <v>0</v>
          </cell>
          <cell r="L64">
            <v>0</v>
          </cell>
          <cell r="M64">
            <v>74757.770399999994</v>
          </cell>
          <cell r="N64">
            <v>66687.033200000005</v>
          </cell>
        </row>
        <row r="65">
          <cell r="B65">
            <v>4</v>
          </cell>
          <cell r="C65" t="str">
            <v>ДНIПРОПЕТРОВСЬКА ОБЛАСТЬ</v>
          </cell>
          <cell r="D65">
            <v>5393116</v>
          </cell>
          <cell r="E65" t="str">
            <v>ВIДКРИТЕ АКЦIОНЕРНЕ ТОВАРИСТВО "НИЖНЬОДНIПРОВСЬКИЙ ТРУБОПРОКАТНИЙ ЗАВОД"</v>
          </cell>
          <cell r="F65">
            <v>115485.473</v>
          </cell>
          <cell r="G65">
            <v>137239.02900000001</v>
          </cell>
          <cell r="H65">
            <v>199587.799</v>
          </cell>
          <cell r="I65">
            <v>332166.68800000002</v>
          </cell>
          <cell r="J65">
            <v>194927.65900000001</v>
          </cell>
          <cell r="K65">
            <v>0</v>
          </cell>
          <cell r="L65">
            <v>0</v>
          </cell>
          <cell r="M65">
            <v>170229.12100000001</v>
          </cell>
          <cell r="N65">
            <v>132563.78</v>
          </cell>
        </row>
        <row r="66">
          <cell r="B66">
            <v>4</v>
          </cell>
          <cell r="C66" t="str">
            <v>ДНIПРОПЕТРОВСЬКА ОБЛАСТЬ</v>
          </cell>
          <cell r="D66">
            <v>178353</v>
          </cell>
          <cell r="E66" t="str">
            <v>ВIДКРИТЕ АКЦIОНЕРНЕ ТОВАРИСТВО "ПАВЛОГРАДВУГIЛЛЯ"</v>
          </cell>
          <cell r="F66">
            <v>137580.84</v>
          </cell>
          <cell r="G66">
            <v>189552.38099999999</v>
          </cell>
          <cell r="H66">
            <v>241089.40400000001</v>
          </cell>
          <cell r="I66">
            <v>260631.06</v>
          </cell>
          <cell r="J66">
            <v>71078.678499999995</v>
          </cell>
          <cell r="K66">
            <v>0</v>
          </cell>
          <cell r="L66">
            <v>0</v>
          </cell>
          <cell r="M66">
            <v>19905.807199999999</v>
          </cell>
          <cell r="N66">
            <v>19443.606299999999</v>
          </cell>
        </row>
        <row r="67">
          <cell r="B67">
            <v>4</v>
          </cell>
          <cell r="C67" t="str">
            <v>ДНIПРОПЕТРОВСЬКА ОБЛАСТЬ</v>
          </cell>
          <cell r="D67">
            <v>33668606</v>
          </cell>
          <cell r="E67" t="str">
            <v>ТОВАРИСТВО З ОБМЕЖЕНОЮ ВIДПОВIДАЛЬНIСТЮ "IНТЕРПАЙП УКРАЇНА"</v>
          </cell>
          <cell r="F67">
            <v>27032.645</v>
          </cell>
          <cell r="G67">
            <v>27112.270799999998</v>
          </cell>
          <cell r="H67">
            <v>147710.448</v>
          </cell>
          <cell r="I67">
            <v>236271.046</v>
          </cell>
          <cell r="J67">
            <v>209158.77499999999</v>
          </cell>
          <cell r="K67">
            <v>0</v>
          </cell>
          <cell r="L67">
            <v>0</v>
          </cell>
          <cell r="M67">
            <v>87835.4519</v>
          </cell>
          <cell r="N67">
            <v>87755.826100000006</v>
          </cell>
        </row>
        <row r="68">
          <cell r="B68">
            <v>4</v>
          </cell>
          <cell r="C68" t="str">
            <v>ДНIПРОПЕТРОВСЬКА ОБЛАСТЬ</v>
          </cell>
          <cell r="D68">
            <v>191000</v>
          </cell>
          <cell r="E68" t="str">
            <v>ВIДКРИТЕ АКЦIОНЕРНЕ ТОВАРИСТВО "ПIВДЕННИЙ ГIРНИЧО-ЗБАГАЧУВАЛЬНИЙ КОМБIНАТ"</v>
          </cell>
          <cell r="F68">
            <v>30239.2965</v>
          </cell>
          <cell r="G68">
            <v>86803.340800000005</v>
          </cell>
          <cell r="H68">
            <v>199893.476</v>
          </cell>
          <cell r="I68">
            <v>152211.97500000001</v>
          </cell>
          <cell r="J68">
            <v>65408.634700000002</v>
          </cell>
          <cell r="K68">
            <v>0</v>
          </cell>
          <cell r="L68">
            <v>0</v>
          </cell>
          <cell r="M68">
            <v>33881.737200000003</v>
          </cell>
          <cell r="N68">
            <v>-47681.5</v>
          </cell>
        </row>
        <row r="69">
          <cell r="B69">
            <v>4</v>
          </cell>
          <cell r="C69" t="str">
            <v>ДНIПРОПЕТРОВСЬКА ОБЛАСТЬ</v>
          </cell>
          <cell r="D69">
            <v>190905</v>
          </cell>
          <cell r="E69" t="str">
            <v>ВIДКРИТЕ АКЦIОНЕРНЕ ТОВАРИСТВО "IНГУЛЕЦЬКИЙ ГIРНИЧО-ЗБАГАЧУВАЛЬНИЙ КОМБIНАТ"</v>
          </cell>
          <cell r="F69">
            <v>91412.532900000006</v>
          </cell>
          <cell r="G69">
            <v>89650.952000000005</v>
          </cell>
          <cell r="H69">
            <v>123465.795</v>
          </cell>
          <cell r="I69">
            <v>124205.68</v>
          </cell>
          <cell r="J69">
            <v>34554.728000000003</v>
          </cell>
          <cell r="K69">
            <v>0</v>
          </cell>
          <cell r="L69">
            <v>0</v>
          </cell>
          <cell r="M69">
            <v>1454.5993000000001</v>
          </cell>
          <cell r="N69">
            <v>739.88463000000002</v>
          </cell>
        </row>
        <row r="70">
          <cell r="B70">
            <v>4</v>
          </cell>
          <cell r="C70" t="str">
            <v>ДНIПРОПЕТРОВСЬКА ОБЛАСТЬ</v>
          </cell>
          <cell r="D70">
            <v>190977</v>
          </cell>
          <cell r="E70" t="str">
            <v>ВIДКРИТЕ АКЦIОНЕРНЕ ТОВАРИСТВО "ЦЕНТРАЛЬНИЙ ГIРНИЧО-ЗБАГАЧУВАЛЬНИЙ КОМБIНАТ"</v>
          </cell>
          <cell r="F70">
            <v>269762.19500000001</v>
          </cell>
          <cell r="G70">
            <v>277024.185</v>
          </cell>
          <cell r="H70">
            <v>94421.449600000007</v>
          </cell>
          <cell r="I70">
            <v>122115.83199999999</v>
          </cell>
          <cell r="J70">
            <v>-154908.35</v>
          </cell>
          <cell r="K70">
            <v>0</v>
          </cell>
          <cell r="L70">
            <v>0</v>
          </cell>
          <cell r="M70">
            <v>39106.8658</v>
          </cell>
          <cell r="N70">
            <v>27667.382300000001</v>
          </cell>
        </row>
        <row r="71">
          <cell r="B71">
            <v>4</v>
          </cell>
          <cell r="C71" t="str">
            <v>ДНIПРОПЕТРОВСЬКА ОБЛАСТЬ</v>
          </cell>
          <cell r="D71">
            <v>23359034</v>
          </cell>
          <cell r="E71" t="str">
            <v>ВIДКРИТЕ АКЦIОНЕРНЕ ТОВАРИСТВО "ЕНЕРГОПОСТАЧАЛЬНА КОМПАНIЯ "ДНIПРООБЛЕНЕРГО"</v>
          </cell>
          <cell r="F71">
            <v>91232.5962</v>
          </cell>
          <cell r="G71">
            <v>78057.212400000004</v>
          </cell>
          <cell r="H71">
            <v>87776.986000000004</v>
          </cell>
          <cell r="I71">
            <v>93652.005900000004</v>
          </cell>
          <cell r="J71">
            <v>15594.7935</v>
          </cell>
          <cell r="K71">
            <v>0</v>
          </cell>
          <cell r="L71">
            <v>0</v>
          </cell>
          <cell r="M71">
            <v>6439.9154799999997</v>
          </cell>
          <cell r="N71">
            <v>5842.1878699999997</v>
          </cell>
        </row>
        <row r="72">
          <cell r="B72">
            <v>4</v>
          </cell>
          <cell r="C72" t="str">
            <v>ДНIПРОПЕТРОВСЬКА ОБЛАСТЬ</v>
          </cell>
          <cell r="D72">
            <v>25017674</v>
          </cell>
          <cell r="E72" t="str">
            <v>ФIЛIЯ ЗАКРИТОГО АКЦIОНЕРНОГО ТОВАРИСТВА "КИЇВСТАР ДЖ.ЕС.ЕМ." У М. ДНIПРОПЕТРОВСЬКУ</v>
          </cell>
          <cell r="F72">
            <v>43065.726000000002</v>
          </cell>
          <cell r="G72">
            <v>43020.7111</v>
          </cell>
          <cell r="H72">
            <v>84700.201499999996</v>
          </cell>
          <cell r="I72">
            <v>84700.201300000001</v>
          </cell>
          <cell r="J72">
            <v>41679.4902</v>
          </cell>
          <cell r="K72">
            <v>0</v>
          </cell>
          <cell r="L72">
            <v>0</v>
          </cell>
          <cell r="M72">
            <v>0</v>
          </cell>
          <cell r="N72">
            <v>-1.4999999999999999E-4</v>
          </cell>
        </row>
        <row r="73">
          <cell r="B73">
            <v>4</v>
          </cell>
          <cell r="C73" t="str">
            <v>ДНIПРОПЕТРОВСЬКА ОБЛАСТЬ</v>
          </cell>
          <cell r="D73">
            <v>191307</v>
          </cell>
          <cell r="E73" t="str">
            <v>ВIДКРИТЕ АКЦIОНЕРНЕ ТОВАРИСТВО "КРИВОРIЗЬКИЙ ЗАЛIЗОРУДНИЙ КОМБIНАТ"</v>
          </cell>
          <cell r="F73">
            <v>83180.437099999996</v>
          </cell>
          <cell r="G73">
            <v>85615.036300000007</v>
          </cell>
          <cell r="H73">
            <v>62451.794800000003</v>
          </cell>
          <cell r="I73">
            <v>64767.715100000001</v>
          </cell>
          <cell r="J73">
            <v>-20847.321</v>
          </cell>
          <cell r="K73">
            <v>0</v>
          </cell>
          <cell r="L73">
            <v>0</v>
          </cell>
          <cell r="M73">
            <v>5145.6081800000002</v>
          </cell>
          <cell r="N73">
            <v>2306.5214500000002</v>
          </cell>
        </row>
        <row r="74">
          <cell r="B74">
            <v>4</v>
          </cell>
          <cell r="C74" t="str">
            <v>ДНIПРОПЕТРОВСЬКА ОБЛАСТЬ</v>
          </cell>
          <cell r="D74">
            <v>14360570</v>
          </cell>
          <cell r="E74" t="str">
            <v>ЗАКРИТЕ АКЦIОНЕРНЕ ТОВАРИСТВО КОМЕРЦIЙНИЙ БАНК "ПРИВАТБАНК"</v>
          </cell>
          <cell r="F74">
            <v>23672.345700000002</v>
          </cell>
          <cell r="G74">
            <v>22405.792799999999</v>
          </cell>
          <cell r="H74">
            <v>45692.853199999998</v>
          </cell>
          <cell r="I74">
            <v>46020.245000000003</v>
          </cell>
          <cell r="J74">
            <v>23614.452300000001</v>
          </cell>
          <cell r="K74">
            <v>0</v>
          </cell>
          <cell r="L74">
            <v>0</v>
          </cell>
          <cell r="M74">
            <v>525.20621000000006</v>
          </cell>
          <cell r="N74">
            <v>284.78586000000001</v>
          </cell>
        </row>
        <row r="75">
          <cell r="B75">
            <v>4</v>
          </cell>
          <cell r="C75" t="str">
            <v>ДНIПРОПЕТРОВСЬКА ОБЛАСТЬ</v>
          </cell>
          <cell r="D75">
            <v>190934</v>
          </cell>
          <cell r="E75" t="str">
            <v>ВАТ "ПРОМИСЛОВО-ВИРОБНИЧЕ ПIДПРИЄМСТВО "КРИВБАСВИБУХПРОМ"</v>
          </cell>
          <cell r="F75">
            <v>31204.841799999998</v>
          </cell>
          <cell r="G75">
            <v>31308.742300000002</v>
          </cell>
          <cell r="H75">
            <v>34958.494599999998</v>
          </cell>
          <cell r="I75">
            <v>44348.829599999997</v>
          </cell>
          <cell r="J75">
            <v>13040.0872</v>
          </cell>
          <cell r="K75">
            <v>0</v>
          </cell>
          <cell r="L75">
            <v>0</v>
          </cell>
          <cell r="M75">
            <v>9562.6170000000002</v>
          </cell>
          <cell r="N75">
            <v>9390.3349999999991</v>
          </cell>
        </row>
        <row r="76">
          <cell r="B76">
            <v>4</v>
          </cell>
          <cell r="C76" t="str">
            <v>ДНIПРОПЕТРОВСЬКА ОБЛАСТЬ</v>
          </cell>
          <cell r="D76">
            <v>292923</v>
          </cell>
          <cell r="E76" t="str">
            <v>ВIДКРИТЕ АКЦIОНЕРНЕ ТОВАРИСТВО "КРИВИЙ РIГ ЦЕМЕНТ"</v>
          </cell>
          <cell r="F76">
            <v>25863.301200000002</v>
          </cell>
          <cell r="G76">
            <v>25900.973600000001</v>
          </cell>
          <cell r="H76">
            <v>39954.883500000004</v>
          </cell>
          <cell r="I76">
            <v>40530.337699999996</v>
          </cell>
          <cell r="J76">
            <v>14629.364100000001</v>
          </cell>
          <cell r="K76">
            <v>0</v>
          </cell>
          <cell r="L76">
            <v>0</v>
          </cell>
          <cell r="M76">
            <v>594.97439999999995</v>
          </cell>
          <cell r="N76">
            <v>504.69508000000002</v>
          </cell>
        </row>
        <row r="77">
          <cell r="B77">
            <v>4</v>
          </cell>
          <cell r="C77" t="str">
            <v>ДНIПРОПЕТРОВСЬКА ОБЛАСТЬ</v>
          </cell>
          <cell r="D77">
            <v>24435062</v>
          </cell>
          <cell r="E77" t="str">
            <v>ДНIПРОВСЬКЕ ТЕРИТОРIАЛЬНЕ УПРАВЛIННЯ-ВIДОКРЕМЛЕНИЙ ПIДРОЗДIЛ ЗАКРИТОГО АКЦIОНЕРНОГО ТОВАРИСТВА "УКРАЇНСЬКИЙ МОБIЛЬНИЙ ЗВ'ЯЗОК"</v>
          </cell>
          <cell r="F77">
            <v>35893.75</v>
          </cell>
          <cell r="G77">
            <v>35893.75</v>
          </cell>
          <cell r="H77">
            <v>38010.86</v>
          </cell>
          <cell r="I77">
            <v>38010.86</v>
          </cell>
          <cell r="J77">
            <v>2117.11</v>
          </cell>
          <cell r="K77">
            <v>0</v>
          </cell>
          <cell r="L77">
            <v>0</v>
          </cell>
          <cell r="M77">
            <v>15.039289999999999</v>
          </cell>
          <cell r="N77">
            <v>0</v>
          </cell>
        </row>
        <row r="78">
          <cell r="B78">
            <v>4</v>
          </cell>
          <cell r="C78" t="str">
            <v>ДНIПРОПЕТРОВСЬКА ОБЛАСТЬ</v>
          </cell>
          <cell r="D78">
            <v>191329</v>
          </cell>
          <cell r="E78" t="str">
            <v>ВIДКРИТЕ АКЦIОНЕРНЕ ТОВАРИСТВО "СУХА БАЛКА"</v>
          </cell>
          <cell r="F78">
            <v>16473.737099999998</v>
          </cell>
          <cell r="G78">
            <v>14545.830400000001</v>
          </cell>
          <cell r="H78">
            <v>29457.3855</v>
          </cell>
          <cell r="I78">
            <v>32236.331099999999</v>
          </cell>
          <cell r="J78">
            <v>17690.500700000001</v>
          </cell>
          <cell r="K78">
            <v>0</v>
          </cell>
          <cell r="L78">
            <v>0</v>
          </cell>
          <cell r="M78">
            <v>3672.6959499999998</v>
          </cell>
          <cell r="N78">
            <v>2778.8273199999999</v>
          </cell>
        </row>
        <row r="79">
          <cell r="B79">
            <v>4</v>
          </cell>
          <cell r="C79" t="str">
            <v>ДНIПРОПЕТРОВСЬКА ОБЛАСТЬ</v>
          </cell>
          <cell r="D79">
            <v>31933006</v>
          </cell>
          <cell r="E79" t="str">
            <v>ТОВАРИСТВО З ОБМЕЖЕНОЮ ВIДПОВIДАЛЬНIСТЮ "ПIВДЕНРУДМЕТ"</v>
          </cell>
          <cell r="F79">
            <v>67.381079999999997</v>
          </cell>
          <cell r="G79">
            <v>63.196080000000002</v>
          </cell>
          <cell r="H79">
            <v>29790.040099999998</v>
          </cell>
          <cell r="I79">
            <v>29806.347099999999</v>
          </cell>
          <cell r="J79">
            <v>29743.151099999999</v>
          </cell>
          <cell r="K79">
            <v>0</v>
          </cell>
          <cell r="L79">
            <v>0</v>
          </cell>
          <cell r="M79">
            <v>18.18074</v>
          </cell>
          <cell r="N79">
            <v>18.18074</v>
          </cell>
        </row>
        <row r="80">
          <cell r="B80">
            <v>4</v>
          </cell>
          <cell r="C80" t="str">
            <v>ДНIПРОПЕТРОВСЬКА ОБЛАСТЬ</v>
          </cell>
          <cell r="D80">
            <v>5768898</v>
          </cell>
          <cell r="E80" t="str">
            <v>ВIДКРИТЕ АКЦIОНЕРНЕ ТОВАРИСТВО "ДНIПРОШИНА"</v>
          </cell>
          <cell r="F80">
            <v>3318.7955900000002</v>
          </cell>
          <cell r="G80">
            <v>6777.2863399999997</v>
          </cell>
          <cell r="H80">
            <v>30280.3226</v>
          </cell>
          <cell r="I80">
            <v>27603.957200000001</v>
          </cell>
          <cell r="J80">
            <v>20826.670900000001</v>
          </cell>
          <cell r="K80">
            <v>0</v>
          </cell>
          <cell r="L80">
            <v>0</v>
          </cell>
          <cell r="M80">
            <v>827.65675999999996</v>
          </cell>
          <cell r="N80">
            <v>-2676.3654000000001</v>
          </cell>
        </row>
        <row r="81">
          <cell r="B81">
            <v>4</v>
          </cell>
          <cell r="C81" t="str">
            <v>ДНIПРОПЕТРОВСЬКА ОБЛАСТЬ</v>
          </cell>
          <cell r="D81">
            <v>3340920</v>
          </cell>
          <cell r="E81" t="str">
            <v>ВIДКРИТЕ АКЦIОНЕРНЕ ТОВАРИСТВО ПО ГАЗОПОСТАЧАННЮ ТА ГАЗИФIКАЦIЇ "ДНIПРОПЕТРОВСЬКГАЗ"</v>
          </cell>
          <cell r="F81">
            <v>14003.7446</v>
          </cell>
          <cell r="G81">
            <v>12179.6926</v>
          </cell>
          <cell r="H81">
            <v>21377.304499999998</v>
          </cell>
          <cell r="I81">
            <v>27292.711200000002</v>
          </cell>
          <cell r="J81">
            <v>15113.018700000001</v>
          </cell>
          <cell r="K81">
            <v>0</v>
          </cell>
          <cell r="L81">
            <v>-1964.8226999999999</v>
          </cell>
          <cell r="M81">
            <v>3776.80404</v>
          </cell>
          <cell r="N81">
            <v>3538.8206799999998</v>
          </cell>
        </row>
        <row r="82">
          <cell r="B82">
            <v>5</v>
          </cell>
          <cell r="C82" t="str">
            <v>ДОНЕЦЬКА ОБЛАСТЬ</v>
          </cell>
          <cell r="D82">
            <v>1074957</v>
          </cell>
          <cell r="E82" t="str">
            <v>ДЕРЖАВНЕ ПIДПРИЄМСТВО ДОНЕЦЬКА ЗАЛIЗНИЦЯ</v>
          </cell>
          <cell r="F82">
            <v>1074726.2</v>
          </cell>
          <cell r="G82">
            <v>1075126.3799999999</v>
          </cell>
          <cell r="H82">
            <v>1050655.8600000001</v>
          </cell>
          <cell r="I82">
            <v>1127344.17</v>
          </cell>
          <cell r="J82">
            <v>52217.790999999997</v>
          </cell>
          <cell r="K82">
            <v>0</v>
          </cell>
          <cell r="L82">
            <v>0</v>
          </cell>
          <cell r="M82">
            <v>76765.191900000005</v>
          </cell>
          <cell r="N82">
            <v>76678.007400000002</v>
          </cell>
        </row>
        <row r="83">
          <cell r="B83">
            <v>5</v>
          </cell>
          <cell r="C83" t="str">
            <v>ДОНЕЦЬКА ОБЛАСТЬ</v>
          </cell>
          <cell r="D83">
            <v>31831942</v>
          </cell>
          <cell r="E83" t="str">
            <v>ТОВАРИСТВО З ОБМЕЖЕНОЮ ВIДПОВIДАЛЬНIСТЮ "СХIДЕНЕРГО"</v>
          </cell>
          <cell r="F83">
            <v>154928.28</v>
          </cell>
          <cell r="G83">
            <v>156123.71799999999</v>
          </cell>
          <cell r="H83">
            <v>405474.99699999997</v>
          </cell>
          <cell r="I83">
            <v>479858.00400000002</v>
          </cell>
          <cell r="J83">
            <v>323734.28600000002</v>
          </cell>
          <cell r="K83">
            <v>0</v>
          </cell>
          <cell r="L83">
            <v>0</v>
          </cell>
          <cell r="M83">
            <v>75750.707200000004</v>
          </cell>
          <cell r="N83">
            <v>74382.902600000001</v>
          </cell>
        </row>
        <row r="84">
          <cell r="B84">
            <v>5</v>
          </cell>
          <cell r="C84" t="str">
            <v>ДОНЕЦЬКА ОБЛАСТЬ</v>
          </cell>
          <cell r="D84">
            <v>13498562</v>
          </cell>
          <cell r="E84" t="str">
            <v>ВIДКРИТЕ АКЦIОНЕРНЕ ТОВАРИСТВО "ВУГIЛЬНА КОМПАНIЯ "ШАХТА "КРАСНОАРМIЙСЬКА-ЗАХIДНА № 1"</v>
          </cell>
          <cell r="F84">
            <v>234875.91399999999</v>
          </cell>
          <cell r="G84">
            <v>230005.084</v>
          </cell>
          <cell r="H84">
            <v>131460.394</v>
          </cell>
          <cell r="I84">
            <v>140587.636</v>
          </cell>
          <cell r="J84">
            <v>-89417.448000000004</v>
          </cell>
          <cell r="K84">
            <v>0</v>
          </cell>
          <cell r="L84">
            <v>0</v>
          </cell>
          <cell r="M84">
            <v>9217.6671800000004</v>
          </cell>
          <cell r="N84">
            <v>9127.2414900000003</v>
          </cell>
        </row>
        <row r="85">
          <cell r="B85">
            <v>5</v>
          </cell>
          <cell r="C85" t="str">
            <v>ДОНЕЦЬКА ОБЛАСТЬ</v>
          </cell>
          <cell r="D85">
            <v>1125755</v>
          </cell>
          <cell r="E85" t="str">
            <v>ДЕРЖАВНЕ ПIДПРИЄМСТВО "МАРIУПОЛЬСЬКИЙ МОРСЬКИЙ ТОРГОВЕЛЬНИЙ ПОРТ"</v>
          </cell>
          <cell r="F85">
            <v>85601.894400000005</v>
          </cell>
          <cell r="G85">
            <v>88367.916200000007</v>
          </cell>
          <cell r="H85">
            <v>126834.889</v>
          </cell>
          <cell r="I85">
            <v>130546.42600000001</v>
          </cell>
          <cell r="J85">
            <v>42178.5095</v>
          </cell>
          <cell r="K85">
            <v>0</v>
          </cell>
          <cell r="L85">
            <v>0</v>
          </cell>
          <cell r="M85">
            <v>10817.285</v>
          </cell>
          <cell r="N85">
            <v>3711.5370200000002</v>
          </cell>
        </row>
        <row r="86">
          <cell r="B86">
            <v>5</v>
          </cell>
          <cell r="C86" t="str">
            <v>ДОНЕЦЬКА ОБЛАСТЬ</v>
          </cell>
          <cell r="D86">
            <v>5508186</v>
          </cell>
          <cell r="E86" t="str">
            <v>ВIДКРИТЕ АКЦIОНЕРНЕ ТОВАРИСТВО "ШАХТА "КОМСОМОЛЕЦЬ ДОНБАСУ"</v>
          </cell>
          <cell r="F86">
            <v>60201.548000000003</v>
          </cell>
          <cell r="G86">
            <v>60296.880299999997</v>
          </cell>
          <cell r="H86">
            <v>102513.792</v>
          </cell>
          <cell r="I86">
            <v>106088.962</v>
          </cell>
          <cell r="J86">
            <v>45792.0815</v>
          </cell>
          <cell r="K86">
            <v>0</v>
          </cell>
          <cell r="L86">
            <v>0</v>
          </cell>
          <cell r="M86">
            <v>3702.9595800000002</v>
          </cell>
          <cell r="N86">
            <v>3540.4371099999998</v>
          </cell>
        </row>
        <row r="87">
          <cell r="B87">
            <v>5</v>
          </cell>
          <cell r="C87" t="str">
            <v>ДОНЕЦЬКА ОБЛАСТЬ</v>
          </cell>
          <cell r="D87">
            <v>23182148</v>
          </cell>
          <cell r="E87" t="str">
            <v>АСОЦIАЦIЯ МАЛИХ ТА СПIЛЬНИХ ПIДПРИЄМСТВ У ВИГЛЯДI ТОВАРИСТВА З ОБМЕЖЕНОЮ ВIДПОВIДАЛЬНIСТЮ "ДА-ЛВ"</v>
          </cell>
          <cell r="F87">
            <v>90040.054799999998</v>
          </cell>
          <cell r="G87">
            <v>125598.57</v>
          </cell>
          <cell r="H87">
            <v>139767.696</v>
          </cell>
          <cell r="I87">
            <v>105315.393</v>
          </cell>
          <cell r="J87">
            <v>-20283.178</v>
          </cell>
          <cell r="K87">
            <v>0</v>
          </cell>
          <cell r="L87">
            <v>0</v>
          </cell>
          <cell r="M87">
            <v>24107.9653</v>
          </cell>
          <cell r="N87">
            <v>-35123.082999999999</v>
          </cell>
        </row>
        <row r="88">
          <cell r="B88">
            <v>5</v>
          </cell>
          <cell r="C88" t="str">
            <v>ДОНЕЦЬКА ОБЛАСТЬ</v>
          </cell>
          <cell r="D88">
            <v>34008678</v>
          </cell>
          <cell r="E88" t="str">
            <v>ТОВАРИСТВО З ОБМЕЖЕНОЮ ВIДПОВIДАЛЬНIСТЮ "ЛIКЕРО-ГОРIЛЧАНИЙ ЗАВОД "ЛIК"</v>
          </cell>
          <cell r="F88">
            <v>0</v>
          </cell>
          <cell r="G88">
            <v>0</v>
          </cell>
          <cell r="H88">
            <v>51437.694100000001</v>
          </cell>
          <cell r="I88">
            <v>87524.464500000002</v>
          </cell>
          <cell r="J88">
            <v>87524.464500000002</v>
          </cell>
          <cell r="K88">
            <v>0</v>
          </cell>
          <cell r="L88">
            <v>0</v>
          </cell>
          <cell r="M88">
            <v>35836.770499999999</v>
          </cell>
          <cell r="N88">
            <v>35836.770499999999</v>
          </cell>
        </row>
        <row r="89">
          <cell r="B89">
            <v>5</v>
          </cell>
          <cell r="C89" t="str">
            <v>ДОНЕЦЬКА ОБЛАСТЬ</v>
          </cell>
          <cell r="D89">
            <v>32186934</v>
          </cell>
          <cell r="E89" t="str">
            <v>ДЕРЖАВНЕ ПIДПРИЄМСТВО "ДОБРОПIЛЛЯВУГIЛЛЯ"</v>
          </cell>
          <cell r="F89">
            <v>79556.306899999996</v>
          </cell>
          <cell r="G89">
            <v>37518.21</v>
          </cell>
          <cell r="H89">
            <v>87548.419800000003</v>
          </cell>
          <cell r="I89">
            <v>86645.729300000006</v>
          </cell>
          <cell r="J89">
            <v>49127.519399999997</v>
          </cell>
          <cell r="K89">
            <v>75581.436000000002</v>
          </cell>
          <cell r="L89">
            <v>-31870.772000000001</v>
          </cell>
          <cell r="M89">
            <v>0.19395999999999999</v>
          </cell>
          <cell r="N89">
            <v>0.19378999999999999</v>
          </cell>
        </row>
        <row r="90">
          <cell r="B90">
            <v>5</v>
          </cell>
          <cell r="C90" t="str">
            <v>ДОНЕЦЬКА ОБЛАСТЬ</v>
          </cell>
          <cell r="D90">
            <v>23343582</v>
          </cell>
          <cell r="E90" t="str">
            <v>ВIДКРИТЕ АКЦIОНЕРНЕ ТОВАРИСТВО "ДОНБАСЕНЕРГО"</v>
          </cell>
          <cell r="F90">
            <v>132134.54199999999</v>
          </cell>
          <cell r="G90">
            <v>136854.81299999999</v>
          </cell>
          <cell r="H90">
            <v>74320.201499999996</v>
          </cell>
          <cell r="I90">
            <v>79518.650800000003</v>
          </cell>
          <cell r="J90">
            <v>-57336.161999999997</v>
          </cell>
          <cell r="K90">
            <v>0</v>
          </cell>
          <cell r="L90">
            <v>0</v>
          </cell>
          <cell r="M90">
            <v>10194.450000000001</v>
          </cell>
          <cell r="N90">
            <v>5167.3887699999996</v>
          </cell>
        </row>
        <row r="91">
          <cell r="B91">
            <v>5</v>
          </cell>
          <cell r="C91" t="str">
            <v>ДОНЕЦЬКА ОБЛАСТЬ</v>
          </cell>
          <cell r="D91">
            <v>191075</v>
          </cell>
          <cell r="E91" t="str">
            <v>ВIДКРИТЕ АКЦIОНЕРНЕ ТОВАРИСТВО "АВДIЄВСЬКИЙ КОКСОХIМIЧНИЙ ЗАВОД"</v>
          </cell>
          <cell r="F91">
            <v>201249.76199999999</v>
          </cell>
          <cell r="G91">
            <v>187654.48800000001</v>
          </cell>
          <cell r="H91">
            <v>73822.815499999997</v>
          </cell>
          <cell r="I91">
            <v>73234.007700000002</v>
          </cell>
          <cell r="J91">
            <v>-114420.48</v>
          </cell>
          <cell r="K91">
            <v>0</v>
          </cell>
          <cell r="L91">
            <v>0</v>
          </cell>
          <cell r="M91">
            <v>28495.497100000001</v>
          </cell>
          <cell r="N91">
            <v>-588.80787999999995</v>
          </cell>
        </row>
        <row r="92">
          <cell r="B92">
            <v>5</v>
          </cell>
          <cell r="C92" t="str">
            <v>ДОНЕЦЬКА ОБЛАСТЬ</v>
          </cell>
          <cell r="D92">
            <v>24815801</v>
          </cell>
          <cell r="E92" t="str">
            <v>ЗАКРИТЕ АКЦIОНЕРНЕ ТОВАРИСТВО "IЛЛIЧ-СТАЛЬ"</v>
          </cell>
          <cell r="F92">
            <v>98410.08</v>
          </cell>
          <cell r="G92">
            <v>98768.209799999997</v>
          </cell>
          <cell r="H92">
            <v>69383.207999999999</v>
          </cell>
          <cell r="I92">
            <v>70903.490600000005</v>
          </cell>
          <cell r="J92">
            <v>-27864.719000000001</v>
          </cell>
          <cell r="K92">
            <v>0</v>
          </cell>
          <cell r="L92">
            <v>0</v>
          </cell>
          <cell r="M92">
            <v>1902.1025999999999</v>
          </cell>
          <cell r="N92">
            <v>1520.2825800000001</v>
          </cell>
        </row>
        <row r="93">
          <cell r="B93">
            <v>5</v>
          </cell>
          <cell r="C93" t="str">
            <v>ДОНЕЦЬКА ОБЛАСТЬ</v>
          </cell>
          <cell r="D93">
            <v>33161769</v>
          </cell>
          <cell r="E93" t="str">
            <v>ДЕРЖАВНЕ ПIДПРИЄМСТВО "ДОНЕЦЬКА ВУГIЛЬНА ЕНЕРГЕТИЧНА КОМПАНIЯ"</v>
          </cell>
          <cell r="F93">
            <v>174544.84099999999</v>
          </cell>
          <cell r="G93">
            <v>117192.425</v>
          </cell>
          <cell r="H93">
            <v>-561.81503999999995</v>
          </cell>
          <cell r="I93">
            <v>66592.867499999993</v>
          </cell>
          <cell r="J93">
            <v>-50599.557000000001</v>
          </cell>
          <cell r="K93">
            <v>25959.956399999999</v>
          </cell>
          <cell r="L93">
            <v>-76454.149000000005</v>
          </cell>
          <cell r="M93">
            <v>0</v>
          </cell>
          <cell r="N93">
            <v>0</v>
          </cell>
        </row>
        <row r="94">
          <cell r="B94">
            <v>5</v>
          </cell>
          <cell r="C94" t="str">
            <v>ДОНЕЦЬКА ОБЛАСТЬ</v>
          </cell>
          <cell r="D94">
            <v>174846</v>
          </cell>
          <cell r="E94" t="str">
            <v>ОРЕНДНЕ ПIДРИЄМСТВО "ШАХТА IМЕНI О.Ф.ЗАСЯДЬКА"</v>
          </cell>
          <cell r="F94">
            <v>91101.403699999995</v>
          </cell>
          <cell r="G94">
            <v>92068.782900000006</v>
          </cell>
          <cell r="H94">
            <v>53812.079899999997</v>
          </cell>
          <cell r="I94">
            <v>57800.9473</v>
          </cell>
          <cell r="J94">
            <v>-34267.836000000003</v>
          </cell>
          <cell r="K94">
            <v>0</v>
          </cell>
          <cell r="L94">
            <v>0</v>
          </cell>
          <cell r="M94">
            <v>4343.1917599999997</v>
          </cell>
          <cell r="N94">
            <v>3970.96423</v>
          </cell>
        </row>
        <row r="95">
          <cell r="B95">
            <v>5</v>
          </cell>
          <cell r="C95" t="str">
            <v>ДОНЕЦЬКА ОБЛАСТЬ</v>
          </cell>
          <cell r="D95">
            <v>31599557</v>
          </cell>
          <cell r="E95" t="str">
            <v>ДЕРЖАВНЕ ПIДПРИЄМСТВО "ВУГIЛЬНА КОМПАНIЯ "КРАСНОЛИМАНСЬКА"</v>
          </cell>
          <cell r="F95">
            <v>47775.972699999998</v>
          </cell>
          <cell r="G95">
            <v>47827.842100000002</v>
          </cell>
          <cell r="H95">
            <v>53007.446400000001</v>
          </cell>
          <cell r="I95">
            <v>56719.3001</v>
          </cell>
          <cell r="J95">
            <v>8891.4580100000003</v>
          </cell>
          <cell r="K95">
            <v>0</v>
          </cell>
          <cell r="L95">
            <v>0</v>
          </cell>
          <cell r="M95">
            <v>3773.14021</v>
          </cell>
          <cell r="N95">
            <v>3711.84413</v>
          </cell>
        </row>
        <row r="96">
          <cell r="B96">
            <v>5</v>
          </cell>
          <cell r="C96" t="str">
            <v>ДОНЕЦЬКА ОБЛАСТЬ</v>
          </cell>
          <cell r="D96">
            <v>30939178</v>
          </cell>
          <cell r="E96" t="str">
            <v>ЗАКРИТЕ АКЦIОНЕРНЕ ТОВАРИСТВО "ДОНЕЦЬКСТАЛЬ" - МЕТАЛУРГIЙНИЙ ЗАВОД"</v>
          </cell>
          <cell r="F96">
            <v>101038.204</v>
          </cell>
          <cell r="G96">
            <v>70446.774099999995</v>
          </cell>
          <cell r="H96">
            <v>49036.989600000001</v>
          </cell>
          <cell r="I96">
            <v>55851.928800000002</v>
          </cell>
          <cell r="J96">
            <v>-14594.844999999999</v>
          </cell>
          <cell r="K96">
            <v>0</v>
          </cell>
          <cell r="L96">
            <v>0</v>
          </cell>
          <cell r="M96">
            <v>12090.6792</v>
          </cell>
          <cell r="N96">
            <v>6807.1024600000001</v>
          </cell>
        </row>
        <row r="97">
          <cell r="B97">
            <v>5</v>
          </cell>
          <cell r="C97" t="str">
            <v>ДОНЕЦЬКА ОБЛАСТЬ</v>
          </cell>
          <cell r="D97">
            <v>33654855</v>
          </cell>
          <cell r="E97" t="str">
            <v>КОРПОРАЦIЯ "ДОНБАСЬКА ПАЛИВНО-ЕНЕРГЕТИЧНА КОМПАНIЯ"</v>
          </cell>
          <cell r="F97">
            <v>69.463999999999999</v>
          </cell>
          <cell r="G97">
            <v>69.5</v>
          </cell>
          <cell r="H97">
            <v>48339.813800000004</v>
          </cell>
          <cell r="I97">
            <v>54044.570599999999</v>
          </cell>
          <cell r="J97">
            <v>53975.070599999999</v>
          </cell>
          <cell r="K97">
            <v>0</v>
          </cell>
          <cell r="L97">
            <v>0</v>
          </cell>
          <cell r="M97">
            <v>5699.2209199999998</v>
          </cell>
          <cell r="N97">
            <v>5699.1849199999997</v>
          </cell>
        </row>
        <row r="98">
          <cell r="B98">
            <v>5</v>
          </cell>
          <cell r="C98" t="str">
            <v>ДОНЕЦЬКА ОБЛАСТЬ</v>
          </cell>
          <cell r="D98">
            <v>377457</v>
          </cell>
          <cell r="E98" t="str">
            <v>ЗАКРИТЕ АКЦIОНЕРНЕ ТОВАРИСТВО "САРМАТ"</v>
          </cell>
          <cell r="F98">
            <v>66157.136599999998</v>
          </cell>
          <cell r="G98">
            <v>63853.4663</v>
          </cell>
          <cell r="H98">
            <v>50517.779199999997</v>
          </cell>
          <cell r="I98">
            <v>53212.617200000001</v>
          </cell>
          <cell r="J98">
            <v>-10640.849</v>
          </cell>
          <cell r="K98">
            <v>0</v>
          </cell>
          <cell r="L98">
            <v>0</v>
          </cell>
          <cell r="M98">
            <v>3270.0790699999998</v>
          </cell>
          <cell r="N98">
            <v>2689.6223</v>
          </cell>
        </row>
        <row r="99">
          <cell r="B99">
            <v>5</v>
          </cell>
          <cell r="C99" t="str">
            <v>ДОНЕЦЬКА ОБЛАСТЬ</v>
          </cell>
          <cell r="D99">
            <v>33426253</v>
          </cell>
          <cell r="E99" t="str">
            <v>ДЕРЖАВНЕ ПIДПРИЄМСТВО "СЕЛИДIВВУГIЛЛЯ"</v>
          </cell>
          <cell r="F99">
            <v>9827.5301199999994</v>
          </cell>
          <cell r="G99">
            <v>12656.4737</v>
          </cell>
          <cell r="H99">
            <v>48741.823400000001</v>
          </cell>
          <cell r="I99">
            <v>50789.404300000002</v>
          </cell>
          <cell r="J99">
            <v>38132.9306</v>
          </cell>
          <cell r="K99">
            <v>87059.7549</v>
          </cell>
          <cell r="L99">
            <v>11193.805899999999</v>
          </cell>
          <cell r="M99">
            <v>1.4762500000000001</v>
          </cell>
          <cell r="N99">
            <v>1.4762500000000001</v>
          </cell>
        </row>
        <row r="100">
          <cell r="B100">
            <v>5</v>
          </cell>
          <cell r="C100" t="str">
            <v>ДОНЕЦЬКА ОБЛАСТЬ</v>
          </cell>
          <cell r="D100">
            <v>20325495</v>
          </cell>
          <cell r="E100" t="str">
            <v>ТОВАРИСТВО З ОБМЕЖЕНОЮ ВIДПОВIДАЛЬНIСТЮ "ДОНЕЦЬКИЙ ЛIКЕРО-ГОРIЛЧАНИЙ ЗАВОД "ЛIК"</v>
          </cell>
          <cell r="F100">
            <v>90052.459199999998</v>
          </cell>
          <cell r="G100">
            <v>90209.765899999999</v>
          </cell>
          <cell r="H100">
            <v>94298.918099999995</v>
          </cell>
          <cell r="I100">
            <v>43977.793799999999</v>
          </cell>
          <cell r="J100">
            <v>-46231.972000000002</v>
          </cell>
          <cell r="K100">
            <v>0</v>
          </cell>
          <cell r="L100">
            <v>0</v>
          </cell>
          <cell r="M100">
            <v>14847.293799999999</v>
          </cell>
          <cell r="N100">
            <v>-50576.502999999997</v>
          </cell>
        </row>
        <row r="101">
          <cell r="B101">
            <v>5</v>
          </cell>
          <cell r="C101" t="str">
            <v>ДОНЕЦЬКА ОБЛАСТЬ</v>
          </cell>
          <cell r="D101">
            <v>191035</v>
          </cell>
          <cell r="E101" t="str">
            <v>ВIДКРИТЕ АКЦIОНЕРНЕ ТОВАРИСТВО "ЯСИНIВСЬКИЙ КОКСОХIМIЧНИЙ ЗАВОД"</v>
          </cell>
          <cell r="F101">
            <v>34029.064700000003</v>
          </cell>
          <cell r="G101">
            <v>26093.957999999999</v>
          </cell>
          <cell r="H101">
            <v>42672.891100000001</v>
          </cell>
          <cell r="I101">
            <v>43838.733999999997</v>
          </cell>
          <cell r="J101">
            <v>17744.776000000002</v>
          </cell>
          <cell r="K101">
            <v>0</v>
          </cell>
          <cell r="L101">
            <v>0</v>
          </cell>
          <cell r="M101">
            <v>1266.4514799999999</v>
          </cell>
          <cell r="N101">
            <v>1165.8429100000001</v>
          </cell>
        </row>
        <row r="102">
          <cell r="B102">
            <v>6</v>
          </cell>
          <cell r="C102" t="str">
            <v>ЖИТОМИРСЬКА ОБЛАСТЬ</v>
          </cell>
          <cell r="D102">
            <v>375504</v>
          </cell>
          <cell r="E102" t="str">
            <v>ДЕРЖАВНЕ ПIДПРИЄМСТВО "ЖИТОМИРСЬКИЙ ЛIКЕРО-ГОРIЛЧАНИЙ ЗАВОД"</v>
          </cell>
          <cell r="F102">
            <v>48593.1728</v>
          </cell>
          <cell r="G102">
            <v>56498.462399999997</v>
          </cell>
          <cell r="H102">
            <v>76439.554499999998</v>
          </cell>
          <cell r="I102">
            <v>76325.114799999996</v>
          </cell>
          <cell r="J102">
            <v>19826.652399999999</v>
          </cell>
          <cell r="K102">
            <v>0</v>
          </cell>
          <cell r="L102">
            <v>0</v>
          </cell>
          <cell r="M102">
            <v>12651.7174</v>
          </cell>
          <cell r="N102">
            <v>-3126.1532000000002</v>
          </cell>
        </row>
        <row r="103">
          <cell r="B103">
            <v>6</v>
          </cell>
          <cell r="C103" t="str">
            <v>ЖИТОМИРСЬКА ОБЛАСТЬ</v>
          </cell>
          <cell r="D103">
            <v>22048622</v>
          </cell>
          <cell r="E103" t="str">
            <v>ВIДКРИТЕ АКЦIОНЕРНЕ ТОВАРИСТВО "ЕНЕРГОПОСТАЧАЛЬНА КОМПАНIЯ "ЖИТОМИРОБЛЕНЕРГО"</v>
          </cell>
          <cell r="F103">
            <v>28296.951400000002</v>
          </cell>
          <cell r="G103">
            <v>27303.450199999999</v>
          </cell>
          <cell r="H103">
            <v>32390.1613</v>
          </cell>
          <cell r="I103">
            <v>37533.044300000001</v>
          </cell>
          <cell r="J103">
            <v>10229.5941</v>
          </cell>
          <cell r="K103">
            <v>0</v>
          </cell>
          <cell r="L103">
            <v>-1441.4398000000001</v>
          </cell>
          <cell r="M103">
            <v>4070.7613000000001</v>
          </cell>
          <cell r="N103">
            <v>4065.94265</v>
          </cell>
        </row>
        <row r="104">
          <cell r="B104">
            <v>6</v>
          </cell>
          <cell r="C104" t="str">
            <v>ЖИТОМИРСЬКА ОБЛАСТЬ</v>
          </cell>
          <cell r="D104">
            <v>33173968</v>
          </cell>
          <cell r="E104" t="str">
            <v>ФIЛIЯ "IРШАНСЬКИЙ ГIРНИЧО-ЗБАГАЧУВАЛЬНИЙ КОМБIНАТ" ЗАКРИТОГО АКЦIОНЕРНОГО ТОВАРИСТВА "КРИМСЬКИЙ ТИТАН"</v>
          </cell>
          <cell r="F104">
            <v>18303.754400000002</v>
          </cell>
          <cell r="G104">
            <v>18355.6597</v>
          </cell>
          <cell r="H104">
            <v>19525.134999999998</v>
          </cell>
          <cell r="I104">
            <v>20048.105200000002</v>
          </cell>
          <cell r="J104">
            <v>1692.44543</v>
          </cell>
          <cell r="K104">
            <v>0</v>
          </cell>
          <cell r="L104">
            <v>0</v>
          </cell>
          <cell r="M104">
            <v>676.77787000000001</v>
          </cell>
          <cell r="N104">
            <v>521.54638</v>
          </cell>
        </row>
        <row r="105">
          <cell r="B105">
            <v>6</v>
          </cell>
          <cell r="C105" t="str">
            <v>ЖИТОМИРСЬКА ОБЛАСТЬ</v>
          </cell>
          <cell r="D105">
            <v>290676</v>
          </cell>
          <cell r="E105" t="str">
            <v>ВIДКРИТЕ АКЦIОНЕРНЕ ТОВАРИСТВО "ЖИТОМИРСЬКИЙ КОМБIНАТ СИЛIКАТНИХ ВИРОБIВ"</v>
          </cell>
          <cell r="F105">
            <v>9149.27765</v>
          </cell>
          <cell r="G105">
            <v>8857.1475599999994</v>
          </cell>
          <cell r="H105">
            <v>12209.607</v>
          </cell>
          <cell r="I105">
            <v>12432.157499999999</v>
          </cell>
          <cell r="J105">
            <v>3575.0099399999999</v>
          </cell>
          <cell r="K105">
            <v>0</v>
          </cell>
          <cell r="L105">
            <v>0</v>
          </cell>
          <cell r="M105">
            <v>236.10646</v>
          </cell>
          <cell r="N105">
            <v>221.73846</v>
          </cell>
        </row>
        <row r="106">
          <cell r="B106">
            <v>6</v>
          </cell>
          <cell r="C106" t="str">
            <v>ЖИТОМИРСЬКА ОБЛАСТЬ</v>
          </cell>
          <cell r="D106">
            <v>32008278</v>
          </cell>
          <cell r="E106" t="str">
            <v>ДОЧIРНЄ ПIДПРИЄМСТВО ЖИТОМИРСЬКИЙ ОБЛАВТОДОР ВIДКРИТОГО АКЦIОНЕРНОГО ТОВАРИСТВА "ДЕРЖАВНА АКЦIОНЕРНА КОМПАНIЯ "АВТОМОБIЛЬНI ДОРОГИ УКРАЇНИ"</v>
          </cell>
          <cell r="F106">
            <v>9932.6710999999996</v>
          </cell>
          <cell r="G106">
            <v>10230.369199999999</v>
          </cell>
          <cell r="H106">
            <v>9432.3466000000008</v>
          </cell>
          <cell r="I106">
            <v>10503.1106</v>
          </cell>
          <cell r="J106">
            <v>272.74135999999999</v>
          </cell>
          <cell r="K106">
            <v>0</v>
          </cell>
          <cell r="L106">
            <v>0</v>
          </cell>
          <cell r="M106">
            <v>1387.5012400000001</v>
          </cell>
          <cell r="N106">
            <v>1080.7639999999999</v>
          </cell>
        </row>
        <row r="107">
          <cell r="B107">
            <v>6</v>
          </cell>
          <cell r="C107" t="str">
            <v>ЖИТОМИРСЬКА ОБЛАСТЬ</v>
          </cell>
          <cell r="D107">
            <v>282406</v>
          </cell>
          <cell r="E107" t="str">
            <v>ВIДКРИТЕ АКЦIОНЕРНЕ ТОВАРИСТВО КОРОСТЕНСЬКИЙ ЗАВОД ЗАЛIЗОБЕТОННИХ ШПАЛ</v>
          </cell>
          <cell r="F107">
            <v>8804.4796800000004</v>
          </cell>
          <cell r="G107">
            <v>8987.49</v>
          </cell>
          <cell r="H107">
            <v>9107.9029800000008</v>
          </cell>
          <cell r="I107">
            <v>8993.607</v>
          </cell>
          <cell r="J107">
            <v>6.117</v>
          </cell>
          <cell r="K107">
            <v>0</v>
          </cell>
          <cell r="L107">
            <v>0</v>
          </cell>
          <cell r="M107">
            <v>126.43061</v>
          </cell>
          <cell r="N107">
            <v>-114.29704</v>
          </cell>
        </row>
        <row r="108">
          <cell r="B108">
            <v>6</v>
          </cell>
          <cell r="C108" t="str">
            <v>ЖИТОМИРСЬКА ОБЛАСТЬ</v>
          </cell>
          <cell r="D108">
            <v>1413394</v>
          </cell>
          <cell r="E108" t="str">
            <v>ВIДКРИТЕ АКЦIОНЕРНЕ ТОВАРИСТВО "ЖИТОМИРСЬКИЙ ЗАВОД ОГОРОДЖУВАЛЬНИХ КОНСТРУКЦIЙ"</v>
          </cell>
          <cell r="F108">
            <v>2526.9635400000002</v>
          </cell>
          <cell r="G108">
            <v>2536.0488799999998</v>
          </cell>
          <cell r="H108">
            <v>7542.7671799999998</v>
          </cell>
          <cell r="I108">
            <v>8024.3503000000001</v>
          </cell>
          <cell r="J108">
            <v>5488.3014199999998</v>
          </cell>
          <cell r="K108">
            <v>0</v>
          </cell>
          <cell r="L108">
            <v>0</v>
          </cell>
          <cell r="M108">
            <v>501.93990000000002</v>
          </cell>
          <cell r="N108">
            <v>481.58312999999998</v>
          </cell>
        </row>
        <row r="109">
          <cell r="B109">
            <v>6</v>
          </cell>
          <cell r="C109" t="str">
            <v>ЖИТОМИРСЬКА ОБЛАСТЬ</v>
          </cell>
          <cell r="D109">
            <v>3344071</v>
          </cell>
          <cell r="E109" t="str">
            <v>ВIДКРИТЕ АКЦIОНЕРНЕ ТОВАРИСТВО ПО ГАЗОПОСТАЧАННЮ ТА ГАЗИФIКАЦIЇ "ЖИТОМИРГАЗ"</v>
          </cell>
          <cell r="F109">
            <v>6711.4679400000005</v>
          </cell>
          <cell r="G109">
            <v>6821.1053499999998</v>
          </cell>
          <cell r="H109">
            <v>7817.5346900000004</v>
          </cell>
          <cell r="I109">
            <v>7713.9798300000002</v>
          </cell>
          <cell r="J109">
            <v>892.87447999999995</v>
          </cell>
          <cell r="K109">
            <v>0</v>
          </cell>
          <cell r="L109">
            <v>0</v>
          </cell>
          <cell r="M109">
            <v>235.65958000000001</v>
          </cell>
          <cell r="N109">
            <v>-127.03180999999999</v>
          </cell>
        </row>
        <row r="110">
          <cell r="B110">
            <v>6</v>
          </cell>
          <cell r="C110" t="str">
            <v>ЖИТОМИРСЬКА ОБЛАСТЬ</v>
          </cell>
          <cell r="D110">
            <v>182863</v>
          </cell>
          <cell r="E110" t="str">
            <v>ВIДКРИТЕ АКЦIОНЕРНЕ ТОВАРИСТВО ЖИТОМИРСЬКИЙ МАСЛОЗАВОД</v>
          </cell>
          <cell r="F110">
            <v>2584.8449000000001</v>
          </cell>
          <cell r="G110">
            <v>1435.77459</v>
          </cell>
          <cell r="H110">
            <v>8056.2935799999996</v>
          </cell>
          <cell r="I110">
            <v>7118.4087600000003</v>
          </cell>
          <cell r="J110">
            <v>5682.6341700000003</v>
          </cell>
          <cell r="K110">
            <v>0</v>
          </cell>
          <cell r="L110">
            <v>0</v>
          </cell>
          <cell r="M110">
            <v>442.49113</v>
          </cell>
          <cell r="N110">
            <v>-958.06989999999996</v>
          </cell>
        </row>
        <row r="111">
          <cell r="B111">
            <v>6</v>
          </cell>
          <cell r="C111" t="str">
            <v>ЖИТОМИРСЬКА ОБЛАСТЬ</v>
          </cell>
          <cell r="D111">
            <v>5418342</v>
          </cell>
          <cell r="E111" t="str">
            <v>ТОВАРИСТВО З ОБМЕЖЕНОЮ ВIДПОВIДАЛЬНIСТЮ "БЕРДИЧIВСЬКИЙ ПИВОВАРНИЙ ЗАВОД"</v>
          </cell>
          <cell r="F111">
            <v>5264.8615900000004</v>
          </cell>
          <cell r="G111">
            <v>5243.0476600000002</v>
          </cell>
          <cell r="H111">
            <v>5557.9450399999996</v>
          </cell>
          <cell r="I111">
            <v>5879.6632</v>
          </cell>
          <cell r="J111">
            <v>636.61554000000001</v>
          </cell>
          <cell r="K111">
            <v>0</v>
          </cell>
          <cell r="L111">
            <v>0</v>
          </cell>
          <cell r="M111">
            <v>489.99549000000002</v>
          </cell>
          <cell r="N111">
            <v>321.32916</v>
          </cell>
        </row>
        <row r="112">
          <cell r="B112">
            <v>6</v>
          </cell>
          <cell r="C112" t="str">
            <v>ЖИТОМИРСЬКА ОБЛАСТЬ</v>
          </cell>
          <cell r="D112">
            <v>32085195</v>
          </cell>
          <cell r="E112" t="str">
            <v>ДОЧIРНЄ ПIДПРИЄМСТВО "РИТМ" ТОВАРИСТВА З ОБМЕЖЕНОЮ ВIДПОВIДАЛЬНIСТЮ "РОСТ"</v>
          </cell>
          <cell r="F112">
            <v>2917.0571</v>
          </cell>
          <cell r="G112">
            <v>2676.6192799999999</v>
          </cell>
          <cell r="H112">
            <v>5291.4608200000002</v>
          </cell>
          <cell r="I112">
            <v>5338.4417899999999</v>
          </cell>
          <cell r="J112">
            <v>2661.82251</v>
          </cell>
          <cell r="K112">
            <v>0</v>
          </cell>
          <cell r="L112">
            <v>0</v>
          </cell>
          <cell r="M112">
            <v>50.471789999999999</v>
          </cell>
          <cell r="N112">
            <v>44.515360000000001</v>
          </cell>
        </row>
        <row r="113">
          <cell r="B113">
            <v>6</v>
          </cell>
          <cell r="C113" t="str">
            <v>ЖИТОМИРСЬКА ОБЛАСТЬ</v>
          </cell>
          <cell r="D113">
            <v>382071</v>
          </cell>
          <cell r="E113" t="str">
            <v>ЗАКРИТЕ АКЦIОНЕРНЕ ТОВАРИСТВО "ЖИТОМИРСЬКI ЛАСОЩI"</v>
          </cell>
          <cell r="F113">
            <v>4622.9671600000001</v>
          </cell>
          <cell r="G113">
            <v>6091.7245000000003</v>
          </cell>
          <cell r="H113">
            <v>9145.3117299999994</v>
          </cell>
          <cell r="I113">
            <v>5256.7943100000002</v>
          </cell>
          <cell r="J113">
            <v>-834.93019000000004</v>
          </cell>
          <cell r="K113">
            <v>0</v>
          </cell>
          <cell r="L113">
            <v>0</v>
          </cell>
          <cell r="M113">
            <v>27.902090000000001</v>
          </cell>
          <cell r="N113">
            <v>-3888.5174000000002</v>
          </cell>
        </row>
        <row r="114">
          <cell r="B114">
            <v>6</v>
          </cell>
          <cell r="C114" t="str">
            <v>ЖИТОМИРСЬКА ОБЛАСТЬ</v>
          </cell>
          <cell r="D114">
            <v>30741096</v>
          </cell>
          <cell r="E114" t="str">
            <v>"БЕРДИЧIВСЬКА СОЛОДОВА КОМПАНIЯ"</v>
          </cell>
          <cell r="F114">
            <v>3890.1813099999999</v>
          </cell>
          <cell r="G114">
            <v>3610.3057600000002</v>
          </cell>
          <cell r="H114">
            <v>4908.3676599999999</v>
          </cell>
          <cell r="I114">
            <v>4865.2025100000001</v>
          </cell>
          <cell r="J114">
            <v>1254.8967500000001</v>
          </cell>
          <cell r="K114">
            <v>0</v>
          </cell>
          <cell r="L114">
            <v>0</v>
          </cell>
          <cell r="M114">
            <v>113.57653000000001</v>
          </cell>
          <cell r="N114">
            <v>-43.208300000000001</v>
          </cell>
        </row>
        <row r="115">
          <cell r="B115">
            <v>6</v>
          </cell>
          <cell r="C115" t="str">
            <v>ЖИТОМИРСЬКА ОБЛАСТЬ</v>
          </cell>
          <cell r="D115">
            <v>307230</v>
          </cell>
          <cell r="E115" t="str">
            <v>АКЦIОНЕРНЕ ТОВАРИСТВО ЗАКРИТОГО ТИПУ "УКРАЇНА"</v>
          </cell>
          <cell r="F115">
            <v>3060.3206599999999</v>
          </cell>
          <cell r="G115">
            <v>3041.8872099999999</v>
          </cell>
          <cell r="H115">
            <v>4769.3899000000001</v>
          </cell>
          <cell r="I115">
            <v>4845.5103200000003</v>
          </cell>
          <cell r="J115">
            <v>1803.62311</v>
          </cell>
          <cell r="K115">
            <v>0</v>
          </cell>
          <cell r="L115">
            <v>0</v>
          </cell>
          <cell r="M115">
            <v>75.161739999999995</v>
          </cell>
          <cell r="N115">
            <v>73.746719999999996</v>
          </cell>
        </row>
        <row r="116">
          <cell r="B116">
            <v>6</v>
          </cell>
          <cell r="C116" t="str">
            <v>ЖИТОМИРСЬКА ОБЛАСТЬ</v>
          </cell>
          <cell r="D116">
            <v>30853412</v>
          </cell>
          <cell r="E116" t="str">
            <v>ТОВАРИСТВО З ОБМЕЖЕНОЮ ВIДПОВIДАЛЬНIСТЮ "СПIЛЬНЕ УКРАЇНСЬКО-НIМЕЦЬКЕ ПIДПРИЄМСТВО "АТЕМ-ФРАНК"</v>
          </cell>
          <cell r="F116">
            <v>2570.20444</v>
          </cell>
          <cell r="G116">
            <v>2470.75</v>
          </cell>
          <cell r="H116">
            <v>4765.10034</v>
          </cell>
          <cell r="I116">
            <v>4833.4997800000001</v>
          </cell>
          <cell r="J116">
            <v>2362.7497800000001</v>
          </cell>
          <cell r="K116">
            <v>0</v>
          </cell>
          <cell r="L116">
            <v>0</v>
          </cell>
          <cell r="M116">
            <v>75.369709999999998</v>
          </cell>
          <cell r="N116">
            <v>68.388840000000002</v>
          </cell>
        </row>
        <row r="117">
          <cell r="B117">
            <v>6</v>
          </cell>
          <cell r="C117" t="str">
            <v>ЖИТОМИРСЬКА ОБЛАСТЬ</v>
          </cell>
          <cell r="D117">
            <v>3563198</v>
          </cell>
          <cell r="E117" t="str">
            <v>ВIДКРИТЕ АКЦIОНЕРНЕ ТОВАРИСТВО "АГРОТЕПЛОМАШ"</v>
          </cell>
          <cell r="F117">
            <v>3305.53152</v>
          </cell>
          <cell r="G117">
            <v>3375.67326</v>
          </cell>
          <cell r="H117">
            <v>4233.2470000000003</v>
          </cell>
          <cell r="I117">
            <v>4375.3469500000001</v>
          </cell>
          <cell r="J117">
            <v>999.67368999999997</v>
          </cell>
          <cell r="K117">
            <v>0</v>
          </cell>
          <cell r="L117">
            <v>0</v>
          </cell>
          <cell r="M117">
            <v>226.40090000000001</v>
          </cell>
          <cell r="N117">
            <v>142.09893</v>
          </cell>
        </row>
        <row r="118">
          <cell r="B118">
            <v>6</v>
          </cell>
          <cell r="C118" t="str">
            <v>ЖИТОМИРСЬКА ОБЛАСТЬ</v>
          </cell>
          <cell r="D118">
            <v>13560309</v>
          </cell>
          <cell r="E118" t="str">
            <v>ТОВАРИСТВО З ОБМЕЖЕНОЮ ВIДПОВIДАЛЬНIСТЮ "ЕКТА-ПРОМ"</v>
          </cell>
          <cell r="F118">
            <v>1313.5727899999999</v>
          </cell>
          <cell r="G118">
            <v>1557.9141299999999</v>
          </cell>
          <cell r="H118">
            <v>3855.6453999999999</v>
          </cell>
          <cell r="I118">
            <v>4090.1383000000001</v>
          </cell>
          <cell r="J118">
            <v>2532.22417</v>
          </cell>
          <cell r="K118">
            <v>0</v>
          </cell>
          <cell r="L118">
            <v>0</v>
          </cell>
          <cell r="M118">
            <v>486.29313999999999</v>
          </cell>
          <cell r="N118">
            <v>234.49288999999999</v>
          </cell>
        </row>
        <row r="119">
          <cell r="B119">
            <v>6</v>
          </cell>
          <cell r="C119" t="str">
            <v>ЖИТОМИРСЬКА ОБЛАСТЬ</v>
          </cell>
          <cell r="D119">
            <v>5478806</v>
          </cell>
          <cell r="E119" t="str">
            <v>ЖИТОМИРСЬКЕ ОРЕНДНЕ ПIДПРИЄМСТВО ТЕПЛОВИХ МЕРЕЖ "ЖИТОМИРТЕПЛОКОМУНЕНЕРГО"</v>
          </cell>
          <cell r="F119">
            <v>2453.9153200000001</v>
          </cell>
          <cell r="G119">
            <v>2979.5092800000002</v>
          </cell>
          <cell r="H119">
            <v>3645.24658</v>
          </cell>
          <cell r="I119">
            <v>3901.8193099999999</v>
          </cell>
          <cell r="J119">
            <v>922.31002999999998</v>
          </cell>
          <cell r="K119">
            <v>0</v>
          </cell>
          <cell r="L119">
            <v>0</v>
          </cell>
          <cell r="M119">
            <v>448.72564999999997</v>
          </cell>
          <cell r="N119">
            <v>99.271090000000001</v>
          </cell>
        </row>
        <row r="120">
          <cell r="B120">
            <v>6</v>
          </cell>
          <cell r="C120" t="str">
            <v>ЖИТОМИРСЬКА ОБЛАСТЬ</v>
          </cell>
          <cell r="D120">
            <v>1374567</v>
          </cell>
          <cell r="E120" t="str">
            <v>ВIДКРИТЕ АКЦIОНЕРНЕ ТОВАРИСТВО "КОРОСТЕНСЬКИЙ ЩЕБЗАВОД"</v>
          </cell>
          <cell r="F120">
            <v>3319.3069799999998</v>
          </cell>
          <cell r="G120">
            <v>3326.7915899999998</v>
          </cell>
          <cell r="H120">
            <v>3614.8610899999999</v>
          </cell>
          <cell r="I120">
            <v>3635.9177399999999</v>
          </cell>
          <cell r="J120">
            <v>309.12615</v>
          </cell>
          <cell r="K120">
            <v>0</v>
          </cell>
          <cell r="L120">
            <v>0</v>
          </cell>
          <cell r="M120">
            <v>38.291519999999998</v>
          </cell>
          <cell r="N120">
            <v>21.056650000000001</v>
          </cell>
        </row>
        <row r="121">
          <cell r="B121">
            <v>6</v>
          </cell>
          <cell r="C121" t="str">
            <v>ЖИТОМИРСЬКА ОБЛАСТЬ</v>
          </cell>
          <cell r="D121">
            <v>31106292</v>
          </cell>
          <cell r="E121" t="str">
            <v>ТОВАРИСТВО З ОБМЕЖЕНОЮ ВIДПОВIДАЛЬНIСТЮ ФАБРИКА "КЛАСУМ"</v>
          </cell>
          <cell r="F121">
            <v>3145.0802199999998</v>
          </cell>
          <cell r="G121">
            <v>3136.3273899999999</v>
          </cell>
          <cell r="H121">
            <v>3290.5839599999999</v>
          </cell>
          <cell r="I121">
            <v>3546.0282999999999</v>
          </cell>
          <cell r="J121">
            <v>409.70091000000002</v>
          </cell>
          <cell r="K121">
            <v>0</v>
          </cell>
          <cell r="L121">
            <v>0</v>
          </cell>
          <cell r="M121">
            <v>235.44359</v>
          </cell>
          <cell r="N121">
            <v>229.51485</v>
          </cell>
        </row>
        <row r="122">
          <cell r="B122">
            <v>7</v>
          </cell>
          <cell r="C122" t="str">
            <v>ЗАКАРПАТСЬКА ОБЛАСТЬ</v>
          </cell>
          <cell r="D122">
            <v>30913130</v>
          </cell>
          <cell r="E122" t="str">
            <v>ЗАКРИТЕ АКЦIОНЕРНЕ ТОВАРИСТВО "ЄВРОКАР"</v>
          </cell>
          <cell r="F122">
            <v>80251.653399999996</v>
          </cell>
          <cell r="G122">
            <v>82056.463699999993</v>
          </cell>
          <cell r="H122">
            <v>115519.40399999999</v>
          </cell>
          <cell r="I122">
            <v>117779.482</v>
          </cell>
          <cell r="J122">
            <v>35723.018499999998</v>
          </cell>
          <cell r="K122">
            <v>7.1190000000000003E-2</v>
          </cell>
          <cell r="L122">
            <v>7.1190000000000003E-2</v>
          </cell>
          <cell r="M122">
            <v>4634.2731599999997</v>
          </cell>
          <cell r="N122">
            <v>2259.89768</v>
          </cell>
        </row>
        <row r="123">
          <cell r="B123">
            <v>7</v>
          </cell>
          <cell r="C123" t="str">
            <v>ЗАКАРПАТСЬКА ОБЛАСТЬ</v>
          </cell>
          <cell r="D123">
            <v>131529</v>
          </cell>
          <cell r="E123" t="str">
            <v>ВIДКРИТЕ АКЦIОНЕРНЕ ТОВАРИСТВО "ЕНЕРГОПОСТАЧАЛЬНА КОМПАНIЯ "ЗАКАРПАТТЯОБЛЕНЕРГО"</v>
          </cell>
          <cell r="F123">
            <v>12613.557000000001</v>
          </cell>
          <cell r="G123">
            <v>11590.575199999999</v>
          </cell>
          <cell r="H123">
            <v>17319.042099999999</v>
          </cell>
          <cell r="I123">
            <v>22527.7372</v>
          </cell>
          <cell r="J123">
            <v>10937.162</v>
          </cell>
          <cell r="K123">
            <v>0</v>
          </cell>
          <cell r="L123">
            <v>-1616.1588999999999</v>
          </cell>
          <cell r="M123">
            <v>3408.12401</v>
          </cell>
          <cell r="N123">
            <v>3406.5955600000002</v>
          </cell>
        </row>
        <row r="124">
          <cell r="B124">
            <v>7</v>
          </cell>
          <cell r="C124" t="str">
            <v>ЗАКАРПАТСЬКА ОБЛАСТЬ</v>
          </cell>
          <cell r="D124">
            <v>412122</v>
          </cell>
          <cell r="E124" t="str">
            <v>ОРЕНДНЕ ПIДПРИЄМСТВО "УЖГОРОДСЬКИЙ КОНЬЯЧНИЙ ЗАВОД"</v>
          </cell>
          <cell r="F124">
            <v>18942.440900000001</v>
          </cell>
          <cell r="G124">
            <v>22701.845000000001</v>
          </cell>
          <cell r="H124">
            <v>22466.2228</v>
          </cell>
          <cell r="I124">
            <v>21154.309600000001</v>
          </cell>
          <cell r="J124">
            <v>-1547.5354</v>
          </cell>
          <cell r="K124">
            <v>0</v>
          </cell>
          <cell r="L124">
            <v>0</v>
          </cell>
          <cell r="M124">
            <v>1582.9793199999999</v>
          </cell>
          <cell r="N124">
            <v>-2231.9151000000002</v>
          </cell>
        </row>
        <row r="125">
          <cell r="B125">
            <v>7</v>
          </cell>
          <cell r="C125" t="str">
            <v>ЗАКАРПАТСЬКА ОБЛАСТЬ</v>
          </cell>
          <cell r="D125">
            <v>31179046</v>
          </cell>
          <cell r="E125" t="str">
            <v>ДОЧIРНЄ ПIДПРИЄМСТВО "ЗАКАРПАТСЬКИЙ ОБЛАВТОДОР" ВIДКРИТОГО АКЦIОНЕРНОГО ТОВАРИСТВА "ДЕРЖАВНА АКЦIОНЕРНА КОМПАНIЯ "АВТОМОБIЛЬНI ДОРОГИ УКРАЇНИ"</v>
          </cell>
          <cell r="F125">
            <v>5176.6349200000004</v>
          </cell>
          <cell r="G125">
            <v>5474.13141</v>
          </cell>
          <cell r="H125">
            <v>6670.7641100000001</v>
          </cell>
          <cell r="I125">
            <v>7843.7139200000001</v>
          </cell>
          <cell r="J125">
            <v>2369.5825100000002</v>
          </cell>
          <cell r="K125">
            <v>0</v>
          </cell>
          <cell r="L125">
            <v>0</v>
          </cell>
          <cell r="M125">
            <v>1187.53061</v>
          </cell>
          <cell r="N125">
            <v>1172.94811</v>
          </cell>
        </row>
        <row r="126">
          <cell r="B126">
            <v>7</v>
          </cell>
          <cell r="C126" t="str">
            <v>ЗАКАРПАТСЬКА ОБЛАСТЬ</v>
          </cell>
          <cell r="D126">
            <v>22091380</v>
          </cell>
          <cell r="E126" t="str">
            <v>СПIЛЬНЕ УКРАЄНСЬКО-ГIБРАЛТАРСЬКЕ ПIДПРИЄМСТВО"КОТНАР" У ФОРМI АКЦIОНЕРНОГО ТОВАРИСТВА ЗАКРИТОГО ТИПУ</v>
          </cell>
          <cell r="F126">
            <v>6494.6449499999999</v>
          </cell>
          <cell r="G126">
            <v>7680.5460599999997</v>
          </cell>
          <cell r="H126">
            <v>6079.4257200000002</v>
          </cell>
          <cell r="I126">
            <v>6740.1721100000004</v>
          </cell>
          <cell r="J126">
            <v>-940.37395000000004</v>
          </cell>
          <cell r="K126">
            <v>0</v>
          </cell>
          <cell r="L126">
            <v>0</v>
          </cell>
          <cell r="M126">
            <v>997.31674999999996</v>
          </cell>
          <cell r="N126">
            <v>997.31674999999996</v>
          </cell>
        </row>
        <row r="127">
          <cell r="B127">
            <v>7</v>
          </cell>
          <cell r="C127" t="str">
            <v>ЗАКАРПАТСЬКА ОБЛАСТЬ</v>
          </cell>
          <cell r="D127">
            <v>22079373</v>
          </cell>
          <cell r="E127" t="str">
            <v>СПIЛЬНЕ УКРАЄНСЬКО-АМЕРИКАНСЬКО-РОСIЙСЬКЕ ПIДПРИЄМСТВО У ФОРМI ТОВАРИСТВА З ОБМЕЖЕНОЮ ВIДПОВIДАЛЬНIСТЮ "АЙСБЕРГ"</v>
          </cell>
          <cell r="F127">
            <v>4877.9365600000001</v>
          </cell>
          <cell r="G127">
            <v>5646.1070399999999</v>
          </cell>
          <cell r="H127">
            <v>5516.4258499999996</v>
          </cell>
          <cell r="I127">
            <v>5916.0513199999996</v>
          </cell>
          <cell r="J127">
            <v>269.94427999999999</v>
          </cell>
          <cell r="K127">
            <v>0</v>
          </cell>
          <cell r="L127">
            <v>0</v>
          </cell>
          <cell r="M127">
            <v>635.20038</v>
          </cell>
          <cell r="N127">
            <v>635.20038</v>
          </cell>
        </row>
        <row r="128">
          <cell r="B128">
            <v>7</v>
          </cell>
          <cell r="C128" t="str">
            <v>ЗАКАРПАТСЬКА ОБЛАСТЬ</v>
          </cell>
          <cell r="D128">
            <v>22111964</v>
          </cell>
          <cell r="E128" t="str">
            <v>ЗАКАРПАТСЬКА ФIЛIЯ ЗАКРИТОГО АКЦIОНЕРНОГО ТОВАРИСТВА "УКРАЇНСЬКИЙ МОБIЛЬНИЙ ЗВ'ЯЗОК"</v>
          </cell>
          <cell r="F128">
            <v>4103.87</v>
          </cell>
          <cell r="G128">
            <v>4103.87</v>
          </cell>
          <cell r="H128">
            <v>4254.2179999999998</v>
          </cell>
          <cell r="I128">
            <v>4254.2179999999998</v>
          </cell>
          <cell r="J128">
            <v>150.34800000000001</v>
          </cell>
          <cell r="K128">
            <v>0</v>
          </cell>
          <cell r="L128">
            <v>0</v>
          </cell>
          <cell r="M128">
            <v>5.994E-2</v>
          </cell>
          <cell r="N128">
            <v>0</v>
          </cell>
        </row>
        <row r="129">
          <cell r="B129">
            <v>7</v>
          </cell>
          <cell r="C129" t="str">
            <v>ЗАКАРПАТСЬКА ОБЛАСТЬ</v>
          </cell>
          <cell r="D129">
            <v>2649977</v>
          </cell>
          <cell r="E129" t="str">
            <v>ДОЧIРНЄ ПIДПРИЄМСТВО САНАТОРIЙ "СОНЯЧНЕ ЗАКАРПАТТЯ" ЗАТ ЛIКУВАЛЬНО-ОЗДОРОВЧИХ ЗАКЛАДIВ ПРОФ "УКРПРОФОЗДОРОВНИЦЯ</v>
          </cell>
          <cell r="F129">
            <v>2993.4677999999999</v>
          </cell>
          <cell r="G129">
            <v>2998.78431</v>
          </cell>
          <cell r="H129">
            <v>3757.4848099999999</v>
          </cell>
          <cell r="I129">
            <v>3968.8976699999998</v>
          </cell>
          <cell r="J129">
            <v>970.11335999999994</v>
          </cell>
          <cell r="K129">
            <v>0</v>
          </cell>
          <cell r="L129">
            <v>-8.9169999999999999E-2</v>
          </cell>
          <cell r="M129">
            <v>225.95307</v>
          </cell>
          <cell r="N129">
            <v>211.32301000000001</v>
          </cell>
        </row>
        <row r="130">
          <cell r="B130">
            <v>7</v>
          </cell>
          <cell r="C130" t="str">
            <v>ЗАКАРПАТСЬКА ОБЛАСТЬ</v>
          </cell>
          <cell r="D130">
            <v>5528259</v>
          </cell>
          <cell r="E130" t="str">
            <v>ВIДКРИТЕ АКЦIОНЕРНЕ ТОВАРИСТВО "ПЛОДООВОЧ"</v>
          </cell>
          <cell r="F130">
            <v>863.35383999999999</v>
          </cell>
          <cell r="G130">
            <v>741.55488000000003</v>
          </cell>
          <cell r="H130">
            <v>2302.76962</v>
          </cell>
          <cell r="I130">
            <v>3541.8868699999998</v>
          </cell>
          <cell r="J130">
            <v>2800.3319900000001</v>
          </cell>
          <cell r="K130">
            <v>0</v>
          </cell>
          <cell r="L130">
            <v>0</v>
          </cell>
          <cell r="M130">
            <v>751.02468999999996</v>
          </cell>
          <cell r="N130">
            <v>738.39215999999999</v>
          </cell>
        </row>
        <row r="131">
          <cell r="B131">
            <v>7</v>
          </cell>
          <cell r="C131" t="str">
            <v>ЗАКАРПАТСЬКА ОБЛАСТЬ</v>
          </cell>
          <cell r="D131">
            <v>20455240</v>
          </cell>
          <cell r="E131" t="str">
            <v>ПРИВАТНЕ ПIДПРИЄМСТВО "КАРНIКА"</v>
          </cell>
          <cell r="F131">
            <v>2392.0141699999999</v>
          </cell>
          <cell r="G131">
            <v>2352.6611699999999</v>
          </cell>
          <cell r="H131">
            <v>2906.2477899999999</v>
          </cell>
          <cell r="I131">
            <v>3363.0677900000001</v>
          </cell>
          <cell r="J131">
            <v>1010.40662</v>
          </cell>
          <cell r="K131">
            <v>0</v>
          </cell>
          <cell r="L131">
            <v>0</v>
          </cell>
          <cell r="M131">
            <v>456.82215000000002</v>
          </cell>
          <cell r="N131">
            <v>456.82</v>
          </cell>
        </row>
        <row r="132">
          <cell r="B132">
            <v>7</v>
          </cell>
          <cell r="C132" t="str">
            <v>ЗАКАРПАТСЬКА ОБЛАСТЬ</v>
          </cell>
          <cell r="D132">
            <v>22083669</v>
          </cell>
          <cell r="E132" t="str">
            <v>ТОВАРИСТВО З ОБМЕЖЕНОЮ ВIДПОВIДАЛЬНIСТЮ "УНIВЕРСАЛ-М"</v>
          </cell>
          <cell r="F132">
            <v>2286.8150799999999</v>
          </cell>
          <cell r="G132">
            <v>2390.6939400000001</v>
          </cell>
          <cell r="H132">
            <v>2464.8906299999999</v>
          </cell>
          <cell r="I132">
            <v>2786.9076300000002</v>
          </cell>
          <cell r="J132">
            <v>396.21368999999999</v>
          </cell>
          <cell r="K132">
            <v>0</v>
          </cell>
          <cell r="L132">
            <v>0</v>
          </cell>
          <cell r="M132">
            <v>427.17406</v>
          </cell>
          <cell r="N132">
            <v>322.017</v>
          </cell>
        </row>
        <row r="133">
          <cell r="B133">
            <v>7</v>
          </cell>
          <cell r="C133" t="str">
            <v>ЗАКАРПАТСЬКА ОБЛАСТЬ</v>
          </cell>
          <cell r="D133">
            <v>1037092</v>
          </cell>
          <cell r="E133" t="str">
            <v>ВIДКРИТЕ АКЦIОНЕРНЕ ТОВАРИСТВО "ВИНОГРАДIВСЬКА ПЕРЕСУВНА МЕХАНIЗОВАНА КОЛОНА №78"</v>
          </cell>
          <cell r="F133">
            <v>2018.9525699999999</v>
          </cell>
          <cell r="G133">
            <v>2191.8226199999999</v>
          </cell>
          <cell r="H133">
            <v>2427.1972599999999</v>
          </cell>
          <cell r="I133">
            <v>2686.0823</v>
          </cell>
          <cell r="J133">
            <v>494.25968</v>
          </cell>
          <cell r="K133">
            <v>0</v>
          </cell>
          <cell r="L133">
            <v>0</v>
          </cell>
          <cell r="M133">
            <v>434.05826999999999</v>
          </cell>
          <cell r="N133">
            <v>258.88467000000003</v>
          </cell>
        </row>
        <row r="134">
          <cell r="B134">
            <v>7</v>
          </cell>
          <cell r="C134" t="str">
            <v>ЗАКАРПАТСЬКА ОБЛАСТЬ</v>
          </cell>
          <cell r="D134">
            <v>30104493</v>
          </cell>
          <cell r="E134" t="str">
            <v>ТОВАРИСТВО З ОБМЕЖЕНОЮ ВIДПОВIДАЛЬНIСТЮ "ЗАВОД "КОНВЕКТОР"</v>
          </cell>
          <cell r="F134">
            <v>2052.7278099999999</v>
          </cell>
          <cell r="G134">
            <v>2052.7271000000001</v>
          </cell>
          <cell r="H134">
            <v>2307.6967</v>
          </cell>
          <cell r="I134">
            <v>2578.2147</v>
          </cell>
          <cell r="J134">
            <v>525.48760000000004</v>
          </cell>
          <cell r="K134">
            <v>0</v>
          </cell>
          <cell r="L134">
            <v>0</v>
          </cell>
          <cell r="M134">
            <v>270.51870000000002</v>
          </cell>
          <cell r="N134">
            <v>270.51799999999997</v>
          </cell>
        </row>
        <row r="135">
          <cell r="B135">
            <v>7</v>
          </cell>
          <cell r="C135" t="str">
            <v>ЗАКАРПАТСЬКА ОБЛАСТЬ</v>
          </cell>
          <cell r="D135">
            <v>371512</v>
          </cell>
          <cell r="E135" t="str">
            <v>ВIДКРИТЕ АКЦIОНЕРНЕ ТОВАРИСТВО "СВАЛЯВСЬКI МIНЕРАЛЬНI ВОДИ"</v>
          </cell>
          <cell r="F135">
            <v>1709.52037</v>
          </cell>
          <cell r="G135">
            <v>1677.2774899999999</v>
          </cell>
          <cell r="H135">
            <v>2230.28863</v>
          </cell>
          <cell r="I135">
            <v>2429.66374</v>
          </cell>
          <cell r="J135">
            <v>752.38625000000002</v>
          </cell>
          <cell r="K135">
            <v>0</v>
          </cell>
          <cell r="L135">
            <v>0</v>
          </cell>
          <cell r="M135">
            <v>204.88930999999999</v>
          </cell>
          <cell r="N135">
            <v>199.37499</v>
          </cell>
        </row>
        <row r="136">
          <cell r="B136">
            <v>7</v>
          </cell>
          <cell r="C136" t="str">
            <v>ЗАКАРПАТСЬКА ОБЛАСТЬ</v>
          </cell>
          <cell r="D136">
            <v>453256</v>
          </cell>
          <cell r="E136" t="str">
            <v>ВIДКРИТЕ АКЦIОНЕРНЕ ТОВАРИСТВО "УЖГОРОДМОЛОКО"</v>
          </cell>
          <cell r="F136">
            <v>4.4103599999999998</v>
          </cell>
          <cell r="G136">
            <v>5.8125600000000004</v>
          </cell>
          <cell r="H136">
            <v>2361.2469299999998</v>
          </cell>
          <cell r="I136">
            <v>2397.1907900000001</v>
          </cell>
          <cell r="J136">
            <v>2391.3782299999998</v>
          </cell>
          <cell r="K136">
            <v>0</v>
          </cell>
          <cell r="L136">
            <v>0</v>
          </cell>
          <cell r="M136">
            <v>29.487860000000001</v>
          </cell>
          <cell r="N136">
            <v>28.556339999999999</v>
          </cell>
        </row>
        <row r="137">
          <cell r="B137">
            <v>7</v>
          </cell>
          <cell r="C137" t="str">
            <v>ЗАКАРПАТСЬКА ОБЛАСТЬ</v>
          </cell>
          <cell r="D137">
            <v>22073637</v>
          </cell>
          <cell r="E137" t="str">
            <v>УКРАЄНСЬКО-АВСТРIЙСЬКЕ ПIДПРИЄМСТВО З IНОЗЕМНИМИ IНВЕСТИЦIЯМИ У ФОРМI ТОВАРИСТВА З ОБМЕЖЕНОЮ ВIДПОВIДАЛЬНIСТЮ " ФIШЕР-МУКАЧЕВО"</v>
          </cell>
          <cell r="F137">
            <v>-1691.9463000000001</v>
          </cell>
          <cell r="G137">
            <v>-5631.9578000000001</v>
          </cell>
          <cell r="H137">
            <v>-1323.1686</v>
          </cell>
          <cell r="I137">
            <v>2256.65697</v>
          </cell>
          <cell r="J137">
            <v>7888.61481</v>
          </cell>
          <cell r="K137">
            <v>0</v>
          </cell>
          <cell r="L137">
            <v>0</v>
          </cell>
          <cell r="M137">
            <v>4579.5254999999997</v>
          </cell>
          <cell r="N137">
            <v>3627.8957399999999</v>
          </cell>
        </row>
        <row r="138">
          <cell r="B138">
            <v>7</v>
          </cell>
          <cell r="C138" t="str">
            <v>ЗАКАРПАТСЬКА ОБЛАСТЬ</v>
          </cell>
          <cell r="D138">
            <v>31326993</v>
          </cell>
          <cell r="E138" t="str">
            <v>ТОВАРИСТВО З ОБМЕЖЕНОЮ ВIДПОВIДАЛЬНIСТЮ " ЗАКАРПАТСЬКА ПРОДОВОЛЬЧА ГРУПА "</v>
          </cell>
          <cell r="F138">
            <v>1771.7058199999999</v>
          </cell>
          <cell r="G138">
            <v>1881.2070200000001</v>
          </cell>
          <cell r="H138">
            <v>1764.3357900000001</v>
          </cell>
          <cell r="I138">
            <v>2208.8147899999999</v>
          </cell>
          <cell r="J138">
            <v>327.60777000000002</v>
          </cell>
          <cell r="K138">
            <v>0</v>
          </cell>
          <cell r="L138">
            <v>0</v>
          </cell>
          <cell r="M138">
            <v>128.20571000000001</v>
          </cell>
          <cell r="N138">
            <v>66.484700000000004</v>
          </cell>
        </row>
        <row r="139">
          <cell r="B139">
            <v>7</v>
          </cell>
          <cell r="C139" t="str">
            <v>ЗАКАРПАТСЬКА ОБЛАСТЬ</v>
          </cell>
          <cell r="D139">
            <v>26530474</v>
          </cell>
          <cell r="E139" t="str">
            <v>ФIЛIЯ АКЦIОНЕРНОГО КОМЕРЦIЙНОГО БАНКУ "РАЙФФАЙЗЕНБАНК УКРАЇНА" В М.УЖГОРОДI</v>
          </cell>
          <cell r="F139">
            <v>225.34377000000001</v>
          </cell>
          <cell r="G139">
            <v>225.34616</v>
          </cell>
          <cell r="H139">
            <v>1989.6287</v>
          </cell>
          <cell r="I139">
            <v>1989.62643</v>
          </cell>
          <cell r="J139">
            <v>1764.28027</v>
          </cell>
          <cell r="K139">
            <v>0</v>
          </cell>
          <cell r="L139">
            <v>0</v>
          </cell>
          <cell r="M139">
            <v>1.2E-4</v>
          </cell>
          <cell r="N139">
            <v>-2.2699999999999999E-3</v>
          </cell>
        </row>
        <row r="140">
          <cell r="B140">
            <v>7</v>
          </cell>
          <cell r="C140" t="str">
            <v>ЗАКАРПАТСЬКА ОБЛАСТЬ</v>
          </cell>
          <cell r="D140">
            <v>8596883</v>
          </cell>
          <cell r="E140" t="str">
            <v>ВIДДIЛ ДЕРЖАВНОЇ СЛУЖБИ ОХОРОНИ ПРИ УМВС УКРАЇНИ В ЗАКАРПАТСЬКIЙ ОБЛАСТI</v>
          </cell>
          <cell r="F140">
            <v>1771.9856400000001</v>
          </cell>
          <cell r="G140">
            <v>1771.9856400000001</v>
          </cell>
          <cell r="H140">
            <v>1811.55171</v>
          </cell>
          <cell r="I140">
            <v>1977.3542</v>
          </cell>
          <cell r="J140">
            <v>205.36856</v>
          </cell>
          <cell r="K140">
            <v>0</v>
          </cell>
          <cell r="L140">
            <v>0</v>
          </cell>
          <cell r="M140">
            <v>171.24091999999999</v>
          </cell>
          <cell r="N140">
            <v>165.80249000000001</v>
          </cell>
        </row>
        <row r="141">
          <cell r="B141">
            <v>7</v>
          </cell>
          <cell r="C141" t="str">
            <v>ЗАКАРПАТСЬКА ОБЛАСТЬ</v>
          </cell>
          <cell r="D141">
            <v>30953330</v>
          </cell>
          <cell r="E141" t="str">
            <v>ТОВАРИСТВО З ОБМЕЖЕНОЮ ВIДПОВIДАЛЬНIСТЮ "НIДАН+"</v>
          </cell>
          <cell r="F141">
            <v>-299.54286000000002</v>
          </cell>
          <cell r="G141">
            <v>-401.72421000000003</v>
          </cell>
          <cell r="H141">
            <v>2023.2936500000001</v>
          </cell>
          <cell r="I141">
            <v>1974.1316999999999</v>
          </cell>
          <cell r="J141">
            <v>2375.8559100000002</v>
          </cell>
          <cell r="K141">
            <v>0</v>
          </cell>
          <cell r="L141">
            <v>0</v>
          </cell>
          <cell r="M141">
            <v>504.97761000000003</v>
          </cell>
          <cell r="N141">
            <v>504.97761000000003</v>
          </cell>
        </row>
        <row r="142">
          <cell r="B142">
            <v>8</v>
          </cell>
          <cell r="C142" t="str">
            <v>ЗАПОРIЗЬКА ОБЛАСТЬ</v>
          </cell>
          <cell r="D142">
            <v>32096432</v>
          </cell>
          <cell r="E142" t="str">
            <v>ДОЧIРНЄ ПIДПРИЄМСТВО "IМIДЖ ХОЛДИНГ" АКЦIОНЕРНОЄ КОМПАНIЄ "IМIДЖ ХОЛДИНГ АПС"</v>
          </cell>
          <cell r="F142">
            <v>165024.84400000001</v>
          </cell>
          <cell r="G142">
            <v>260837.383</v>
          </cell>
          <cell r="H142">
            <v>437067.27100000001</v>
          </cell>
          <cell r="I142">
            <v>555397.696</v>
          </cell>
          <cell r="J142">
            <v>294560.31300000002</v>
          </cell>
          <cell r="K142">
            <v>0</v>
          </cell>
          <cell r="L142">
            <v>-2829.0702999999999</v>
          </cell>
          <cell r="M142">
            <v>230456.96799999999</v>
          </cell>
          <cell r="N142">
            <v>115040.817</v>
          </cell>
        </row>
        <row r="143">
          <cell r="B143">
            <v>8</v>
          </cell>
          <cell r="C143" t="str">
            <v>ЗАПОРIЗЬКА ОБЛАСТЬ</v>
          </cell>
          <cell r="D143">
            <v>25480917</v>
          </cell>
          <cell r="E143" t="str">
            <v>ЗАКРИТЕ АКЦIОНЕРНЕ ТОВАРИСТВО З IНОЗЕМНОЮ IНВЕСТИЦIЄЮ "ЗАПОРIЗЬКИЙ АВТОМОБIЛЕБУДIВНИЙ ЗАВОД"</v>
          </cell>
          <cell r="F143">
            <v>253165.266</v>
          </cell>
          <cell r="G143">
            <v>202285.82699999999</v>
          </cell>
          <cell r="H143">
            <v>296507.01500000001</v>
          </cell>
          <cell r="I143">
            <v>304788.78700000001</v>
          </cell>
          <cell r="J143">
            <v>102502.959</v>
          </cell>
          <cell r="K143">
            <v>0</v>
          </cell>
          <cell r="L143">
            <v>0</v>
          </cell>
          <cell r="M143">
            <v>8308.8997299999992</v>
          </cell>
          <cell r="N143">
            <v>8279.5994599999995</v>
          </cell>
        </row>
        <row r="144">
          <cell r="B144">
            <v>8</v>
          </cell>
          <cell r="C144" t="str">
            <v>ЗАПОРIЗЬКА ОБЛАСТЬ</v>
          </cell>
          <cell r="D144">
            <v>130872</v>
          </cell>
          <cell r="E144" t="str">
            <v>ВIДКРИТЕ АКЦIОНЕРНЕ ТОВАРИСТВО "ДНIПРОЕНЕРГО"</v>
          </cell>
          <cell r="F144">
            <v>266738.17300000001</v>
          </cell>
          <cell r="G144">
            <v>278682.679</v>
          </cell>
          <cell r="H144">
            <v>206539.859</v>
          </cell>
          <cell r="I144">
            <v>218911.859</v>
          </cell>
          <cell r="J144">
            <v>-59770.821000000004</v>
          </cell>
          <cell r="K144">
            <v>0</v>
          </cell>
          <cell r="L144">
            <v>-364.38900999999998</v>
          </cell>
          <cell r="M144">
            <v>8840.7079200000007</v>
          </cell>
          <cell r="N144">
            <v>8840.70759</v>
          </cell>
        </row>
        <row r="145">
          <cell r="B145">
            <v>8</v>
          </cell>
          <cell r="C145" t="str">
            <v>ЗАПОРIЗЬКА ОБЛАСТЬ</v>
          </cell>
          <cell r="D145">
            <v>194731</v>
          </cell>
          <cell r="E145" t="str">
            <v>КАЗЕННЕ ПIДПРИЄМСТВО "ЗАПОРIЗЬКИЙ ТИТАНО-МАГНIЄВИЙ КОМБIНАТ"</v>
          </cell>
          <cell r="F145">
            <v>80188.746199999994</v>
          </cell>
          <cell r="G145">
            <v>80658.745999999999</v>
          </cell>
          <cell r="H145">
            <v>162382.29999999999</v>
          </cell>
          <cell r="I145">
            <v>169828.81599999999</v>
          </cell>
          <cell r="J145">
            <v>89170.069699999993</v>
          </cell>
          <cell r="K145">
            <v>0</v>
          </cell>
          <cell r="L145">
            <v>0</v>
          </cell>
          <cell r="M145">
            <v>11648.773300000001</v>
          </cell>
          <cell r="N145">
            <v>7446.3915399999996</v>
          </cell>
        </row>
        <row r="146">
          <cell r="B146">
            <v>8</v>
          </cell>
          <cell r="C146" t="str">
            <v>ЗАПОРIЗЬКА ОБЛАСТЬ</v>
          </cell>
          <cell r="D146">
            <v>377511</v>
          </cell>
          <cell r="E146" t="str">
            <v>ВIДКРИТЕ АКЦIОНЕРНЕ ТОВАРИСТВО ПИВО-БЕЗАЛКОГОЛЬНИЙ КОМБIНАТ "СЛАВУТИЧ"</v>
          </cell>
          <cell r="F146">
            <v>129125.33500000001</v>
          </cell>
          <cell r="G146">
            <v>127688.924</v>
          </cell>
          <cell r="H146">
            <v>115528.97</v>
          </cell>
          <cell r="I146">
            <v>115853.065</v>
          </cell>
          <cell r="J146">
            <v>-11835.859</v>
          </cell>
          <cell r="K146">
            <v>0</v>
          </cell>
          <cell r="L146">
            <v>0</v>
          </cell>
          <cell r="M146">
            <v>507.86500999999998</v>
          </cell>
          <cell r="N146">
            <v>290.36590000000001</v>
          </cell>
        </row>
        <row r="147">
          <cell r="B147">
            <v>8</v>
          </cell>
          <cell r="C147" t="str">
            <v>ЗАПОРIЗЬКА ОБЛАСТЬ</v>
          </cell>
          <cell r="D147">
            <v>19355964</v>
          </cell>
          <cell r="E147" t="str">
            <v>ВIДОКРЕМЛЕНИЙ ПIДРОЗДIЛ "ЗАПОРIЗЬКА АТОМНА ЕЛЕКТРИЧНА СТАНЦIЯ " ДЕРЖАВНОГО ПIДПРИЄМСТВА "НАЦIОНАЛЬНА АТОМНА ЕНЕРГОГЕНЕРУЮЧА КОМПАНIЯ "ЕНЕРГОАТОМ"</v>
          </cell>
          <cell r="F147">
            <v>60179.949099999998</v>
          </cell>
          <cell r="G147">
            <v>97105.2261</v>
          </cell>
          <cell r="H147">
            <v>145847.58199999999</v>
          </cell>
          <cell r="I147">
            <v>102702.348</v>
          </cell>
          <cell r="J147">
            <v>5597.1218200000003</v>
          </cell>
          <cell r="K147">
            <v>0</v>
          </cell>
          <cell r="L147">
            <v>-17521.933000000001</v>
          </cell>
          <cell r="M147">
            <v>1401.1740500000001</v>
          </cell>
          <cell r="N147">
            <v>-60694.902000000002</v>
          </cell>
        </row>
        <row r="148">
          <cell r="B148">
            <v>8</v>
          </cell>
          <cell r="C148" t="str">
            <v>ЗАПОРIЗЬКА ОБЛАСТЬ</v>
          </cell>
          <cell r="D148">
            <v>191224</v>
          </cell>
          <cell r="E148" t="str">
            <v>ВIДКРИТЕ АКЦIОНЕРНЕ ТОВАРИСТВО "ЗАПОРОЖКОКС"</v>
          </cell>
          <cell r="F148">
            <v>95307.209499999997</v>
          </cell>
          <cell r="G148">
            <v>92529.313899999994</v>
          </cell>
          <cell r="H148">
            <v>71387.785699999993</v>
          </cell>
          <cell r="I148">
            <v>89338.612399999998</v>
          </cell>
          <cell r="J148">
            <v>-3190.7015999999999</v>
          </cell>
          <cell r="K148">
            <v>0</v>
          </cell>
          <cell r="L148">
            <v>-2859.2903999999999</v>
          </cell>
          <cell r="M148">
            <v>15206.828799999999</v>
          </cell>
          <cell r="N148">
            <v>15090.438</v>
          </cell>
        </row>
        <row r="149">
          <cell r="B149">
            <v>8</v>
          </cell>
          <cell r="C149" t="str">
            <v>ЗАПОРIЗЬКА ОБЛАСТЬ</v>
          </cell>
          <cell r="D149">
            <v>194122</v>
          </cell>
          <cell r="E149" t="str">
            <v>ВIДКРИТЕ АКЦIОНЕРНЕ ТОВАРИСТВО "ЗАПОРIЗЬКИЙ ВИРОБНИЧИЙ АЛЮМIНIЄВИЙ КОМБIНАТ"</v>
          </cell>
          <cell r="F149">
            <v>-472.38247000000001</v>
          </cell>
          <cell r="G149">
            <v>34120.271000000001</v>
          </cell>
          <cell r="H149">
            <v>9840.8368699999992</v>
          </cell>
          <cell r="I149">
            <v>42172.3462</v>
          </cell>
          <cell r="J149">
            <v>8052.0752700000003</v>
          </cell>
          <cell r="K149">
            <v>0</v>
          </cell>
          <cell r="L149">
            <v>0</v>
          </cell>
          <cell r="M149">
            <v>80963.746100000004</v>
          </cell>
          <cell r="N149">
            <v>32313.894700000001</v>
          </cell>
        </row>
        <row r="150">
          <cell r="B150">
            <v>8</v>
          </cell>
          <cell r="C150" t="str">
            <v>ЗАПОРIЗЬКА ОБЛАСТЬ</v>
          </cell>
          <cell r="D150">
            <v>130926</v>
          </cell>
          <cell r="E150" t="str">
            <v>ВIДКРИТЕ АКЦIОНЕРНЕ ТОВАРИСТВО "ЗАПОРIЖЖЯОБЛЕНЕРГО"</v>
          </cell>
          <cell r="F150">
            <v>46063.197899999999</v>
          </cell>
          <cell r="G150">
            <v>43675.812599999997</v>
          </cell>
          <cell r="H150">
            <v>28538.5262</v>
          </cell>
          <cell r="I150">
            <v>32538.990399999999</v>
          </cell>
          <cell r="J150">
            <v>-11136.822</v>
          </cell>
          <cell r="K150">
            <v>1005.85384</v>
          </cell>
          <cell r="L150">
            <v>-1476.8625999999999</v>
          </cell>
          <cell r="M150">
            <v>2579.3069799999998</v>
          </cell>
          <cell r="N150">
            <v>2504.8777500000001</v>
          </cell>
        </row>
        <row r="151">
          <cell r="B151">
            <v>8</v>
          </cell>
          <cell r="C151" t="str">
            <v>ЗАПОРIЗЬКА ОБЛАСТЬ</v>
          </cell>
          <cell r="D151">
            <v>32028053</v>
          </cell>
          <cell r="E151" t="str">
            <v>ТОВАРИСТВО З ОБМЕЖЕНОЮ ВIДПОВIДАЛЬНIСТЮ "ЦЕНТРОСТАЛЬ"</v>
          </cell>
          <cell r="F151">
            <v>9058.2819999999992</v>
          </cell>
          <cell r="G151">
            <v>9397.7819999999992</v>
          </cell>
          <cell r="H151">
            <v>28872.377199999999</v>
          </cell>
          <cell r="I151">
            <v>30939.687999999998</v>
          </cell>
          <cell r="J151">
            <v>21541.905999999999</v>
          </cell>
          <cell r="K151">
            <v>0</v>
          </cell>
          <cell r="L151">
            <v>0</v>
          </cell>
          <cell r="M151">
            <v>2407.6067899999998</v>
          </cell>
          <cell r="N151">
            <v>2067.31079</v>
          </cell>
        </row>
        <row r="152">
          <cell r="B152">
            <v>8</v>
          </cell>
          <cell r="C152" t="str">
            <v>ЗАПОРIЗЬКА ОБЛАСТЬ</v>
          </cell>
          <cell r="D152">
            <v>32116212</v>
          </cell>
          <cell r="E152" t="str">
            <v>ТОВАРИСТВО З ОБМЕЖЕНОЮ ВIДПОВIДАЛЬНIСТЮ "ЗАРС"</v>
          </cell>
          <cell r="F152">
            <v>86518.215200000006</v>
          </cell>
          <cell r="G152">
            <v>101384.557</v>
          </cell>
          <cell r="H152">
            <v>29942.111199999999</v>
          </cell>
          <cell r="I152">
            <v>28913.268800000002</v>
          </cell>
          <cell r="J152">
            <v>-72471.288</v>
          </cell>
          <cell r="K152">
            <v>0</v>
          </cell>
          <cell r="L152">
            <v>0</v>
          </cell>
          <cell r="M152">
            <v>1131.7102600000001</v>
          </cell>
          <cell r="N152">
            <v>-1028.8424</v>
          </cell>
        </row>
        <row r="153">
          <cell r="B153">
            <v>8</v>
          </cell>
          <cell r="C153" t="str">
            <v>ЗАПОРIЗЬКА ОБЛАСТЬ</v>
          </cell>
          <cell r="D153">
            <v>186536</v>
          </cell>
          <cell r="E153" t="str">
            <v>ВIДКРИТЕ АКЦIОНЕРНЕ ТОВАРИСТВО "ЕЛЕКТРОМЕТАЛУРГIЙНИЙ ЗАВОД "ДНIПРОСПЕЦСТАЛЬ" IМ. А.М.КУЗЬМIНА"</v>
          </cell>
          <cell r="F153">
            <v>13036.246999999999</v>
          </cell>
          <cell r="G153">
            <v>3030.99539</v>
          </cell>
          <cell r="H153">
            <v>-11435.153</v>
          </cell>
          <cell r="I153">
            <v>24413.8622</v>
          </cell>
          <cell r="J153">
            <v>21382.8668</v>
          </cell>
          <cell r="K153">
            <v>0</v>
          </cell>
          <cell r="L153">
            <v>0</v>
          </cell>
          <cell r="M153">
            <v>54995.864800000003</v>
          </cell>
          <cell r="N153">
            <v>35805.151299999998</v>
          </cell>
        </row>
        <row r="154">
          <cell r="B154">
            <v>8</v>
          </cell>
          <cell r="C154" t="str">
            <v>ЗАПОРIЗЬКА ОБЛАСТЬ</v>
          </cell>
          <cell r="D154">
            <v>191885</v>
          </cell>
          <cell r="E154" t="str">
            <v>ВIДКРИТЕ АКЦIОНЕРНЕ ТОВАРИСТВО "ЗАПОРIЖВОГНЕТРИВ"</v>
          </cell>
          <cell r="F154">
            <v>9852.2865700000002</v>
          </cell>
          <cell r="G154">
            <v>11289.091</v>
          </cell>
          <cell r="H154">
            <v>24354.793300000001</v>
          </cell>
          <cell r="I154">
            <v>22690.691800000001</v>
          </cell>
          <cell r="J154">
            <v>11401.6008</v>
          </cell>
          <cell r="K154">
            <v>0</v>
          </cell>
          <cell r="L154">
            <v>0</v>
          </cell>
          <cell r="M154">
            <v>13.66977</v>
          </cell>
          <cell r="N154">
            <v>-1664.4565</v>
          </cell>
        </row>
        <row r="155">
          <cell r="B155">
            <v>8</v>
          </cell>
          <cell r="C155" t="str">
            <v>ЗАПОРIЗЬКА ОБЛАСТЬ</v>
          </cell>
          <cell r="D155">
            <v>130889</v>
          </cell>
          <cell r="E155" t="str">
            <v>ФIЛIЯ "ДНIПРОВСЬКА ГЕС" ВIДКРИТОГО АКЦIОНЕРНОГО ТОВАРИСТВА "УКРГIДРОЕНЕРГО"</v>
          </cell>
          <cell r="F155">
            <v>15571.1909</v>
          </cell>
          <cell r="G155">
            <v>15550.3153</v>
          </cell>
          <cell r="H155">
            <v>22223.3514</v>
          </cell>
          <cell r="I155">
            <v>21401.4781</v>
          </cell>
          <cell r="J155">
            <v>5851.1628499999997</v>
          </cell>
          <cell r="K155">
            <v>0</v>
          </cell>
          <cell r="L155">
            <v>0</v>
          </cell>
          <cell r="M155">
            <v>19.702179999999998</v>
          </cell>
          <cell r="N155">
            <v>-821.87323000000004</v>
          </cell>
        </row>
        <row r="156">
          <cell r="B156">
            <v>8</v>
          </cell>
          <cell r="C156" t="str">
            <v>ЗАПОРIЗЬКА ОБЛАСТЬ</v>
          </cell>
          <cell r="D156">
            <v>1056273</v>
          </cell>
          <cell r="E156" t="str">
            <v>ВIДКРИТЕ АКЦIОНЕРНЕ ТОВАРИСТВО "ЗАПОРIЗЬКИЙ ЕЛЕКТРОВОЗОРЕМОНТНИЙ ЗАВОД"</v>
          </cell>
          <cell r="F156">
            <v>13382.917799999999</v>
          </cell>
          <cell r="G156">
            <v>13385.451999999999</v>
          </cell>
          <cell r="H156">
            <v>16920.836899999998</v>
          </cell>
          <cell r="I156">
            <v>18500.3387</v>
          </cell>
          <cell r="J156">
            <v>5114.8867700000001</v>
          </cell>
          <cell r="K156">
            <v>0</v>
          </cell>
          <cell r="L156">
            <v>0</v>
          </cell>
          <cell r="M156">
            <v>1600.86123</v>
          </cell>
          <cell r="N156">
            <v>1579.5018399999999</v>
          </cell>
        </row>
        <row r="157">
          <cell r="B157">
            <v>8</v>
          </cell>
          <cell r="C157" t="str">
            <v>ЗАПОРIЗЬКА ОБЛАСТЬ</v>
          </cell>
          <cell r="D157">
            <v>4851255</v>
          </cell>
          <cell r="E157" t="str">
            <v>ВIДКРИТЕ АКЦIОНЕРНЕ ТОВАРИСТВО "БУДIВЕЛЬНО-МОНТАЖНЕ УПРАВЛIННЯ "ЗАПОРIЖСТАЛЬБУД-1"</v>
          </cell>
          <cell r="F157">
            <v>12482.1283</v>
          </cell>
          <cell r="G157">
            <v>12482.144</v>
          </cell>
          <cell r="H157">
            <v>16867.780200000001</v>
          </cell>
          <cell r="I157">
            <v>18059.263800000001</v>
          </cell>
          <cell r="J157">
            <v>5577.1197199999997</v>
          </cell>
          <cell r="K157">
            <v>0</v>
          </cell>
          <cell r="L157">
            <v>0</v>
          </cell>
          <cell r="M157">
            <v>1191.5177000000001</v>
          </cell>
          <cell r="N157">
            <v>1191.4835700000001</v>
          </cell>
        </row>
        <row r="158">
          <cell r="B158">
            <v>8</v>
          </cell>
          <cell r="C158" t="str">
            <v>ЗАПОРIЗЬКА ОБЛАСТЬ</v>
          </cell>
          <cell r="D158">
            <v>3327121</v>
          </cell>
          <cell r="E158" t="str">
            <v>КОМУНАЛЬНЕ ПIДПРИЄМСТВО "ВОДОКАНАЛ"</v>
          </cell>
          <cell r="F158">
            <v>953.60134000000005</v>
          </cell>
          <cell r="G158">
            <v>3997.50326</v>
          </cell>
          <cell r="H158">
            <v>15745.9179</v>
          </cell>
          <cell r="I158">
            <v>14743.0501</v>
          </cell>
          <cell r="J158">
            <v>10745.5468</v>
          </cell>
          <cell r="K158">
            <v>0</v>
          </cell>
          <cell r="L158">
            <v>0</v>
          </cell>
          <cell r="M158">
            <v>1897.48479</v>
          </cell>
          <cell r="N158">
            <v>-1078.2791999999999</v>
          </cell>
        </row>
        <row r="159">
          <cell r="B159">
            <v>8</v>
          </cell>
          <cell r="C159" t="str">
            <v>ЗАПОРIЗЬКА ОБЛАСТЬ</v>
          </cell>
          <cell r="D159">
            <v>14312921</v>
          </cell>
          <cell r="E159" t="str">
            <v>ДЕРЖАВНЕ ПIДПРИЄМСТВО "ЗАПОРIЗЬКЕ МАШИНОБУДIВНЕ КОНСТРУКТОРСЬКЕ БЮРО "ПРОГРЕС" IМЕНI АКАДЕМIКА О.Г.IВЧЕНКА</v>
          </cell>
          <cell r="F159">
            <v>15059.3117</v>
          </cell>
          <cell r="G159">
            <v>12181.5656</v>
          </cell>
          <cell r="H159">
            <v>14492.656999999999</v>
          </cell>
          <cell r="I159">
            <v>14494.5398</v>
          </cell>
          <cell r="J159">
            <v>2312.9741300000001</v>
          </cell>
          <cell r="K159">
            <v>0</v>
          </cell>
          <cell r="L159">
            <v>0</v>
          </cell>
          <cell r="M159">
            <v>4.5453099999999997</v>
          </cell>
          <cell r="N159">
            <v>-21.40428</v>
          </cell>
        </row>
        <row r="160">
          <cell r="B160">
            <v>8</v>
          </cell>
          <cell r="C160" t="str">
            <v>ЗАПОРIЗЬКА ОБЛАСТЬ</v>
          </cell>
          <cell r="D160">
            <v>191218</v>
          </cell>
          <cell r="E160" t="str">
            <v>ПIДПРИЄМСТВО З IНОЗЕМНИМИ IНВЕСТИЦIЯМИ У ФОРМI ЗАКРИТОГО АКЦIОНЕРНОГО ТОВАРИСТВА "ЗАПОРIЗЬКИЙ ЗАЛIЗОРУДНИЙ КОМБIНАТ"</v>
          </cell>
          <cell r="F160">
            <v>22281.628499999999</v>
          </cell>
          <cell r="G160">
            <v>20408.088500000002</v>
          </cell>
          <cell r="H160">
            <v>16164.6474</v>
          </cell>
          <cell r="I160">
            <v>14175.573200000001</v>
          </cell>
          <cell r="J160">
            <v>-6232.5153</v>
          </cell>
          <cell r="K160">
            <v>0</v>
          </cell>
          <cell r="L160">
            <v>0</v>
          </cell>
          <cell r="M160">
            <v>2439.2582400000001</v>
          </cell>
          <cell r="N160">
            <v>-1991.2677000000001</v>
          </cell>
        </row>
        <row r="161">
          <cell r="B161">
            <v>8</v>
          </cell>
          <cell r="C161" t="str">
            <v>ЗАПОРIЗЬКА ОБЛАСТЬ</v>
          </cell>
          <cell r="D161">
            <v>213428</v>
          </cell>
          <cell r="E161" t="str">
            <v>ВIДКРИТЕ АКЦIОНЕРНЕ ТОВАРИСТВО "ЗАПОРIЖТРАНСФОРМАТОР"</v>
          </cell>
          <cell r="F161">
            <v>17083.169600000001</v>
          </cell>
          <cell r="G161">
            <v>16206.113600000001</v>
          </cell>
          <cell r="H161">
            <v>12224.564399999999</v>
          </cell>
          <cell r="I161">
            <v>14045.5062</v>
          </cell>
          <cell r="J161">
            <v>-2160.6073999999999</v>
          </cell>
          <cell r="K161">
            <v>1478.9823200000001</v>
          </cell>
          <cell r="L161">
            <v>1478.9823200000001</v>
          </cell>
          <cell r="M161">
            <v>5654.0320899999997</v>
          </cell>
          <cell r="N161">
            <v>3297.7538800000002</v>
          </cell>
        </row>
        <row r="162">
          <cell r="B162">
            <v>9</v>
          </cell>
          <cell r="C162" t="str">
            <v>IВАНО-ФРАНКIВСЬКА ОБЛАСТЬ</v>
          </cell>
          <cell r="D162">
            <v>152230</v>
          </cell>
          <cell r="E162" t="str">
            <v>ВАТ "НАФТОХIМIК ПРИКАРПАТТЯ"</v>
          </cell>
          <cell r="F162">
            <v>495233.897</v>
          </cell>
          <cell r="G162">
            <v>249553.386</v>
          </cell>
          <cell r="H162">
            <v>42145.111100000002</v>
          </cell>
          <cell r="I162">
            <v>167871.53899999999</v>
          </cell>
          <cell r="J162">
            <v>-81681.846000000005</v>
          </cell>
          <cell r="K162">
            <v>77022.191600000006</v>
          </cell>
          <cell r="L162">
            <v>-208570.56</v>
          </cell>
          <cell r="M162">
            <v>22575.3197</v>
          </cell>
          <cell r="N162">
            <v>-90742.092999999993</v>
          </cell>
        </row>
        <row r="163">
          <cell r="B163">
            <v>9</v>
          </cell>
          <cell r="C163" t="str">
            <v>IВАНО-ФРАНКIВСЬКА ОБЛАСТЬ</v>
          </cell>
          <cell r="D163">
            <v>375409</v>
          </cell>
          <cell r="E163" t="str">
            <v>IВАНО-ФРАНКIВСЬКЕ ОБЛАСНЕ ДЕРЖАВНЕ ОБ'ЄДНАННЯ СПИРТОВОЇ ТА ЛIКЕРО-ГОРIЛЧАНОЇ ПРОМИСЛОВОСТI</v>
          </cell>
          <cell r="F163">
            <v>23258.0769</v>
          </cell>
          <cell r="G163">
            <v>23291.764800000001</v>
          </cell>
          <cell r="H163">
            <v>44954.1564</v>
          </cell>
          <cell r="I163">
            <v>37120.489399999999</v>
          </cell>
          <cell r="J163">
            <v>13828.7246</v>
          </cell>
          <cell r="K163">
            <v>0</v>
          </cell>
          <cell r="L163">
            <v>-13367.985000000001</v>
          </cell>
          <cell r="M163">
            <v>2.8930099999999999</v>
          </cell>
          <cell r="N163">
            <v>2.8919999999999999</v>
          </cell>
        </row>
        <row r="164">
          <cell r="B164">
            <v>9</v>
          </cell>
          <cell r="C164" t="str">
            <v>IВАНО-ФРАНКIВСЬКА ОБЛАСТЬ</v>
          </cell>
          <cell r="D164">
            <v>136490</v>
          </cell>
          <cell r="E164" t="str">
            <v>НАФТОГАЗОВИДОБУВНЕ УПРАВЛIННЯ ВIДКРИТОГО АКЦIОНЕРНОГО ТОВАРИСТВА "УКРНАФТА" "ДОЛИНАНАФТОГАЗ"</v>
          </cell>
          <cell r="F164">
            <v>98651.145099999994</v>
          </cell>
          <cell r="G164">
            <v>97700.165900000007</v>
          </cell>
          <cell r="H164">
            <v>28857.8482</v>
          </cell>
          <cell r="I164">
            <v>32211.3573</v>
          </cell>
          <cell r="J164">
            <v>-65488.809000000001</v>
          </cell>
          <cell r="K164">
            <v>0</v>
          </cell>
          <cell r="L164">
            <v>0</v>
          </cell>
          <cell r="M164">
            <v>4210.8073199999999</v>
          </cell>
          <cell r="N164">
            <v>3353.50738</v>
          </cell>
        </row>
        <row r="165">
          <cell r="B165">
            <v>9</v>
          </cell>
          <cell r="C165" t="str">
            <v>IВАНО-ФРАНКIВСЬКА ОБЛАСТЬ</v>
          </cell>
          <cell r="D165">
            <v>25569563</v>
          </cell>
          <cell r="E165" t="str">
            <v>ТОВАРИСТВО З ОБМЕЖЕНОЮ ВIДПОВIДАЛЬНIСТЮ "КОМПАНIЯ "ПРОМЛАМIНАТ"</v>
          </cell>
          <cell r="F165">
            <v>20945.553199999998</v>
          </cell>
          <cell r="G165">
            <v>16184.6101</v>
          </cell>
          <cell r="H165">
            <v>26280.2392</v>
          </cell>
          <cell r="I165">
            <v>28450.220799999999</v>
          </cell>
          <cell r="J165">
            <v>12265.610699999999</v>
          </cell>
          <cell r="K165">
            <v>0</v>
          </cell>
          <cell r="L165">
            <v>0</v>
          </cell>
          <cell r="M165">
            <v>2170.90951</v>
          </cell>
          <cell r="N165">
            <v>2169.4750399999998</v>
          </cell>
        </row>
        <row r="166">
          <cell r="B166">
            <v>9</v>
          </cell>
          <cell r="C166" t="str">
            <v>IВАНО-ФРАНКIВСЬКА ОБЛАСТЬ</v>
          </cell>
          <cell r="D166">
            <v>131541</v>
          </cell>
          <cell r="E166" t="str">
            <v>БУРШТИНСЬКА ТЕПЛОВА ЕЛЕКТРИЧНА СТАНЦIЯ</v>
          </cell>
          <cell r="F166">
            <v>6541.3840700000001</v>
          </cell>
          <cell r="G166">
            <v>8419.4616600000008</v>
          </cell>
          <cell r="H166">
            <v>26483.576400000002</v>
          </cell>
          <cell r="I166">
            <v>22064.194</v>
          </cell>
          <cell r="J166">
            <v>13644.7323</v>
          </cell>
          <cell r="K166">
            <v>10583.1623</v>
          </cell>
          <cell r="L166">
            <v>5036.6070499999996</v>
          </cell>
          <cell r="M166">
            <v>0.13614000000000001</v>
          </cell>
          <cell r="N166">
            <v>-2.5144000000000002</v>
          </cell>
        </row>
        <row r="167">
          <cell r="B167">
            <v>9</v>
          </cell>
          <cell r="C167" t="str">
            <v>IВАНО-ФРАНКIВСЬКА ОБЛАСТЬ</v>
          </cell>
          <cell r="D167">
            <v>136515</v>
          </cell>
          <cell r="E167" t="str">
            <v>НАФТОГАЗОВИДОБУВНЕ УПРАВЛIННЯ"НАДВIРНАНАФТОГАЗ" ВАТ"УКРНАФТА"</v>
          </cell>
          <cell r="F167">
            <v>51914.179700000001</v>
          </cell>
          <cell r="G167">
            <v>47733.667099999999</v>
          </cell>
          <cell r="H167">
            <v>20706.214800000002</v>
          </cell>
          <cell r="I167">
            <v>21344.732199999999</v>
          </cell>
          <cell r="J167">
            <v>-26388.935000000001</v>
          </cell>
          <cell r="K167">
            <v>0</v>
          </cell>
          <cell r="L167">
            <v>0</v>
          </cell>
          <cell r="M167">
            <v>2770.39149</v>
          </cell>
          <cell r="N167">
            <v>638.51738999999998</v>
          </cell>
        </row>
        <row r="168">
          <cell r="B168">
            <v>9</v>
          </cell>
          <cell r="C168" t="str">
            <v>IВАНО-ФРАНКIВСЬКА ОБЛАСТЬ</v>
          </cell>
          <cell r="D168">
            <v>131564</v>
          </cell>
          <cell r="E168" t="str">
            <v>ВАТ "ПРИКАРПАТТЯОБЛЕНЕРГО"</v>
          </cell>
          <cell r="F168">
            <v>25077.183300000001</v>
          </cell>
          <cell r="G168">
            <v>25453.9555</v>
          </cell>
          <cell r="H168">
            <v>17894.816500000001</v>
          </cell>
          <cell r="I168">
            <v>17832.268499999998</v>
          </cell>
          <cell r="J168">
            <v>-7621.6869999999999</v>
          </cell>
          <cell r="K168">
            <v>0</v>
          </cell>
          <cell r="L168">
            <v>0</v>
          </cell>
          <cell r="M168">
            <v>273.39285000000001</v>
          </cell>
          <cell r="N168">
            <v>-82.734899999999996</v>
          </cell>
        </row>
        <row r="169">
          <cell r="B169">
            <v>9</v>
          </cell>
          <cell r="C169" t="str">
            <v>IВАНО-ФРАНКIВСЬКА ОБЛАСТЬ</v>
          </cell>
          <cell r="D169">
            <v>32873692</v>
          </cell>
          <cell r="E169" t="str">
            <v>ТОВАРИСТВО З ОБМЕЖЕНОЮ ВIДПОВIДАЛЬНIСТЮ "СТАНIСЛАВСЬКА ТОРГОВА КОМПАНIЯ"</v>
          </cell>
          <cell r="F169">
            <v>-6227.2403999999997</v>
          </cell>
          <cell r="G169">
            <v>-5737.0680000000002</v>
          </cell>
          <cell r="H169">
            <v>4951.5152600000001</v>
          </cell>
          <cell r="I169">
            <v>12171.5064</v>
          </cell>
          <cell r="J169">
            <v>17908.574400000001</v>
          </cell>
          <cell r="K169">
            <v>0</v>
          </cell>
          <cell r="L169">
            <v>0</v>
          </cell>
          <cell r="M169">
            <v>7563.8517700000002</v>
          </cell>
          <cell r="N169">
            <v>6604.5688200000004</v>
          </cell>
        </row>
        <row r="170">
          <cell r="B170">
            <v>9</v>
          </cell>
          <cell r="C170" t="str">
            <v>IВАНО-ФРАНКIВСЬКА ОБЛАСТЬ</v>
          </cell>
          <cell r="D170">
            <v>292988</v>
          </cell>
          <cell r="E170" t="str">
            <v>ВIДКРИТЕ АКЦIОНЕРНЕ ТОВАРИСТВО 'IВАНО-ФРАНКIВСЬЦЕМЕНТ'</v>
          </cell>
          <cell r="F170">
            <v>12979.6489</v>
          </cell>
          <cell r="G170">
            <v>13063.8277</v>
          </cell>
          <cell r="H170">
            <v>12049.186100000001</v>
          </cell>
          <cell r="I170">
            <v>12059.217000000001</v>
          </cell>
          <cell r="J170">
            <v>-1004.6107</v>
          </cell>
          <cell r="K170">
            <v>0</v>
          </cell>
          <cell r="L170">
            <v>0</v>
          </cell>
          <cell r="M170">
            <v>1.2460000000000001E-2</v>
          </cell>
          <cell r="N170">
            <v>-1.6467400000000001</v>
          </cell>
        </row>
        <row r="171">
          <cell r="B171">
            <v>9</v>
          </cell>
          <cell r="C171" t="str">
            <v>IВАНО-ФРАНКIВСЬКА ОБЛАСТЬ</v>
          </cell>
          <cell r="D171">
            <v>26214833</v>
          </cell>
          <cell r="E171" t="str">
            <v>НАДВIРНЯНСЬКА ФIЛIЯ СПIЛЬНОГО УКРАЇНСЬКО-АМЕРИКАНСЬКОГО ПIДПРИЄМСТВА"УКРКАРПАТОЙЛ ЛТД"</v>
          </cell>
          <cell r="F171">
            <v>4315.3788299999997</v>
          </cell>
          <cell r="G171">
            <v>4338.7352199999996</v>
          </cell>
          <cell r="H171">
            <v>10591.4817</v>
          </cell>
          <cell r="I171">
            <v>10803.6512</v>
          </cell>
          <cell r="J171">
            <v>6464.9159600000003</v>
          </cell>
          <cell r="K171">
            <v>0</v>
          </cell>
          <cell r="L171">
            <v>0</v>
          </cell>
          <cell r="M171">
            <v>839.92151999999999</v>
          </cell>
          <cell r="N171">
            <v>212.16949</v>
          </cell>
        </row>
        <row r="172">
          <cell r="B172">
            <v>9</v>
          </cell>
          <cell r="C172" t="str">
            <v>IВАНО-ФРАНКIВСЬКА ОБЛАСТЬ</v>
          </cell>
          <cell r="D172">
            <v>31790584</v>
          </cell>
          <cell r="E172" t="str">
            <v>"IВАНО-ФРАНКIВСЬКИЙ ОБЛАВТОДОР" ВIДКРИТОГО АКЦIОНЕРНОГО ТОВАРИСТВА "АВТОМОБIЛЬНI ДОРОГИ УКРАЇНИ"</v>
          </cell>
          <cell r="F172">
            <v>7258.4949900000001</v>
          </cell>
          <cell r="G172">
            <v>7275.3752199999999</v>
          </cell>
          <cell r="H172">
            <v>10200.895399999999</v>
          </cell>
          <cell r="I172">
            <v>10609.290499999999</v>
          </cell>
          <cell r="J172">
            <v>3333.9153099999999</v>
          </cell>
          <cell r="K172">
            <v>0</v>
          </cell>
          <cell r="L172">
            <v>0</v>
          </cell>
          <cell r="M172">
            <v>413.76159000000001</v>
          </cell>
          <cell r="N172">
            <v>393.80099000000001</v>
          </cell>
        </row>
        <row r="173">
          <cell r="B173">
            <v>9</v>
          </cell>
          <cell r="C173" t="str">
            <v>IВАНО-ФРАНКIВСЬКА ОБЛАСТЬ</v>
          </cell>
          <cell r="D173">
            <v>32472712</v>
          </cell>
          <cell r="E173" t="str">
            <v>ТОВАРИСТВО З ОБМЕЖЕНОЮ ВIДПОВIДАЛЬНIСТЮ "ЛК IНТЕРПЛИТ НАДВIРНА"</v>
          </cell>
          <cell r="F173">
            <v>12872.2156</v>
          </cell>
          <cell r="G173">
            <v>11362.683199999999</v>
          </cell>
          <cell r="H173">
            <v>9351.73855</v>
          </cell>
          <cell r="I173">
            <v>9440.0897499999992</v>
          </cell>
          <cell r="J173">
            <v>-1922.5934</v>
          </cell>
          <cell r="K173">
            <v>0</v>
          </cell>
          <cell r="L173">
            <v>0</v>
          </cell>
          <cell r="M173">
            <v>110.4965</v>
          </cell>
          <cell r="N173">
            <v>88.351200000000006</v>
          </cell>
        </row>
        <row r="174">
          <cell r="B174">
            <v>9</v>
          </cell>
          <cell r="C174" t="str">
            <v>IВАНО-ФРАНКIВСЬКА ОБЛАСТЬ</v>
          </cell>
          <cell r="D174">
            <v>5467228</v>
          </cell>
          <cell r="E174" t="str">
            <v>ЗАКРИТЕ АКЦIОНЕРНЕ ТОВАРИСТВО "КОЛОМИЙСЬКЕ ЗАВОДОУПРАВЛIННЯ БУДIВЕЛЬНИХ МАТЕРIАЛIВ"</v>
          </cell>
          <cell r="F174">
            <v>6834.5140099999999</v>
          </cell>
          <cell r="G174">
            <v>6824.4351699999997</v>
          </cell>
          <cell r="H174">
            <v>8817.8884199999993</v>
          </cell>
          <cell r="I174">
            <v>9386.8198799999991</v>
          </cell>
          <cell r="J174">
            <v>2562.3847099999998</v>
          </cell>
          <cell r="K174">
            <v>0</v>
          </cell>
          <cell r="L174">
            <v>0</v>
          </cell>
          <cell r="M174">
            <v>579.85167999999999</v>
          </cell>
          <cell r="N174">
            <v>542.93146000000002</v>
          </cell>
        </row>
        <row r="175">
          <cell r="B175">
            <v>9</v>
          </cell>
          <cell r="C175" t="str">
            <v>IВАНО-ФРАНКIВСЬКА ОБЛАСТЬ</v>
          </cell>
          <cell r="D175">
            <v>32014894</v>
          </cell>
          <cell r="E175" t="str">
            <v>ТОВАРИСТВО З ОБМЕЖЕНОЮ ВIДПОВIДАЛЬНIСТЮ "3 БЕТОНИ"</v>
          </cell>
          <cell r="F175">
            <v>526.30260999999996</v>
          </cell>
          <cell r="G175">
            <v>-127.62067</v>
          </cell>
          <cell r="H175">
            <v>5340.7334799999999</v>
          </cell>
          <cell r="I175">
            <v>5616.0578699999996</v>
          </cell>
          <cell r="J175">
            <v>5743.6785399999999</v>
          </cell>
          <cell r="K175">
            <v>0</v>
          </cell>
          <cell r="L175">
            <v>-6.9300000000000004E-3</v>
          </cell>
          <cell r="M175">
            <v>343.09269</v>
          </cell>
          <cell r="N175">
            <v>275.17669000000001</v>
          </cell>
        </row>
        <row r="176">
          <cell r="B176">
            <v>9</v>
          </cell>
          <cell r="C176" t="str">
            <v>IВАНО-ФРАНКIВСЬКА ОБЛАСТЬ</v>
          </cell>
          <cell r="D176">
            <v>3361046</v>
          </cell>
          <cell r="E176" t="str">
            <v>ПО ГАЗОПОСТАЧАННЮ ТА ГАЗИФIКАЦIЇ "IВАНО-ФРАНКIВСЬКГАЗ"</v>
          </cell>
          <cell r="F176">
            <v>10859.960800000001</v>
          </cell>
          <cell r="G176">
            <v>10772.1656</v>
          </cell>
          <cell r="H176">
            <v>4172.2360600000002</v>
          </cell>
          <cell r="I176">
            <v>4724.9941399999998</v>
          </cell>
          <cell r="J176">
            <v>-6047.1715000000004</v>
          </cell>
          <cell r="K176">
            <v>0</v>
          </cell>
          <cell r="L176">
            <v>0</v>
          </cell>
          <cell r="M176">
            <v>589.02400999999998</v>
          </cell>
          <cell r="N176">
            <v>552.41808000000003</v>
          </cell>
        </row>
        <row r="177">
          <cell r="B177">
            <v>9</v>
          </cell>
          <cell r="C177" t="str">
            <v>IВАНО-ФРАНКIВСЬКА ОБЛАСТЬ</v>
          </cell>
          <cell r="D177">
            <v>32014831</v>
          </cell>
          <cell r="E177" t="str">
            <v>ДЕРЖАВНЕ ПIДПРИЄМСТВО "КАЛУСЬКА ТЕПЛОЕЛЕКТРОЦЕНТРАЛЬ"</v>
          </cell>
          <cell r="F177">
            <v>13010.205</v>
          </cell>
          <cell r="G177">
            <v>13033.866400000001</v>
          </cell>
          <cell r="H177">
            <v>3045.9434099999999</v>
          </cell>
          <cell r="I177">
            <v>4687.5942999999997</v>
          </cell>
          <cell r="J177">
            <v>-8346.2721000000001</v>
          </cell>
          <cell r="K177">
            <v>0</v>
          </cell>
          <cell r="L177">
            <v>0</v>
          </cell>
          <cell r="M177">
            <v>1723.31249</v>
          </cell>
          <cell r="N177">
            <v>1554.08572</v>
          </cell>
        </row>
        <row r="178">
          <cell r="B178">
            <v>9</v>
          </cell>
          <cell r="C178" t="str">
            <v>IВАНО-ФРАНКIВСЬКА ОБЛАСТЬ</v>
          </cell>
          <cell r="D178">
            <v>3346058</v>
          </cell>
          <cell r="E178" t="str">
            <v>ДЕРЖАВНЕ МIСЬКЕ ПIДПРИЄМСТВО "IВАНО-ФРАНКIВСЬКТЕПЛОКОМУНЕНЕРГО"</v>
          </cell>
          <cell r="F178">
            <v>9444.5386400000007</v>
          </cell>
          <cell r="G178">
            <v>3940.3271</v>
          </cell>
          <cell r="H178">
            <v>6528.3589599999996</v>
          </cell>
          <cell r="I178">
            <v>4177.1424200000001</v>
          </cell>
          <cell r="J178">
            <v>236.81532000000001</v>
          </cell>
          <cell r="K178">
            <v>11850.2659</v>
          </cell>
          <cell r="L178">
            <v>2529.6026299999999</v>
          </cell>
          <cell r="M178">
            <v>5.3891299999999998</v>
          </cell>
          <cell r="N178">
            <v>0.54300000000000004</v>
          </cell>
        </row>
        <row r="179">
          <cell r="B179">
            <v>9</v>
          </cell>
          <cell r="C179" t="str">
            <v>IВАНО-ФРАНКIВСЬКА ОБЛАСТЬ</v>
          </cell>
          <cell r="D179">
            <v>32360815</v>
          </cell>
          <cell r="E179" t="str">
            <v>КОМУНАЛЬНЕ ПIДПРИЄМСТВО "IВАНО-ФРАНКIВСЬКВОДОЕКОТЕХПРОМ"</v>
          </cell>
          <cell r="F179">
            <v>3755.7663899999998</v>
          </cell>
          <cell r="G179">
            <v>3794.8225200000002</v>
          </cell>
          <cell r="H179">
            <v>3724.2163300000002</v>
          </cell>
          <cell r="I179">
            <v>4096.0592500000002</v>
          </cell>
          <cell r="J179">
            <v>301.23673000000002</v>
          </cell>
          <cell r="K179">
            <v>0</v>
          </cell>
          <cell r="L179">
            <v>0</v>
          </cell>
          <cell r="M179">
            <v>353.86104999999998</v>
          </cell>
          <cell r="N179">
            <v>314.21274</v>
          </cell>
        </row>
        <row r="180">
          <cell r="B180">
            <v>9</v>
          </cell>
          <cell r="C180" t="str">
            <v>IВАНО-ФРАНКIВСЬКА ОБЛАСТЬ</v>
          </cell>
          <cell r="D180">
            <v>24681750</v>
          </cell>
          <cell r="E180" t="str">
            <v>ЗАКРИТЕ АКЦIОНЕРНЕ ТОВАРИСТВО "ПОЛIКОМ"</v>
          </cell>
          <cell r="F180">
            <v>2040.0166200000001</v>
          </cell>
          <cell r="G180">
            <v>2038.46262</v>
          </cell>
          <cell r="H180">
            <v>4024.2620200000001</v>
          </cell>
          <cell r="I180">
            <v>4024.4614499999998</v>
          </cell>
          <cell r="J180">
            <v>1985.99883</v>
          </cell>
          <cell r="K180">
            <v>0</v>
          </cell>
          <cell r="L180">
            <v>0</v>
          </cell>
          <cell r="M180">
            <v>0.5756</v>
          </cell>
          <cell r="N180">
            <v>9.5200000000000007E-2</v>
          </cell>
        </row>
        <row r="181">
          <cell r="B181">
            <v>9</v>
          </cell>
          <cell r="C181" t="str">
            <v>IВАНО-ФРАНКIВСЬКА ОБЛАСТЬ</v>
          </cell>
          <cell r="D181">
            <v>32605833</v>
          </cell>
          <cell r="E181" t="str">
            <v>ТЗОВ "ПРИКАРПАТСЬКА ФIНАНСОВА КОМПАНIЯ"</v>
          </cell>
          <cell r="F181">
            <v>5629.6429500000004</v>
          </cell>
          <cell r="G181">
            <v>-8282.9624999999996</v>
          </cell>
          <cell r="H181">
            <v>6274.9981799999996</v>
          </cell>
          <cell r="I181">
            <v>3832.9097200000001</v>
          </cell>
          <cell r="J181">
            <v>12115.8722</v>
          </cell>
          <cell r="K181">
            <v>0</v>
          </cell>
          <cell r="L181">
            <v>0</v>
          </cell>
          <cell r="M181">
            <v>11.83123</v>
          </cell>
          <cell r="N181">
            <v>-2442.0884999999998</v>
          </cell>
        </row>
        <row r="182">
          <cell r="B182">
            <v>10</v>
          </cell>
          <cell r="C182" t="str">
            <v>КИЇВСЬКА ОБЛАСТЬ</v>
          </cell>
          <cell r="D182">
            <v>20588716</v>
          </cell>
          <cell r="E182" t="str">
            <v>ВIДКРИТЕ АКЦIОНЕРНЕ ТОВАРИСТВО "УКРГIДРОЕНЕРГО"</v>
          </cell>
          <cell r="F182">
            <v>94047.437600000005</v>
          </cell>
          <cell r="G182">
            <v>99929.128599999996</v>
          </cell>
          <cell r="H182">
            <v>208310.875</v>
          </cell>
          <cell r="I182">
            <v>225028.35</v>
          </cell>
          <cell r="J182">
            <v>125099.22199999999</v>
          </cell>
          <cell r="K182">
            <v>0</v>
          </cell>
          <cell r="L182">
            <v>0</v>
          </cell>
          <cell r="M182">
            <v>11948.251700000001</v>
          </cell>
          <cell r="N182">
            <v>8719.8278599999994</v>
          </cell>
        </row>
        <row r="183">
          <cell r="B183">
            <v>10</v>
          </cell>
          <cell r="C183" t="str">
            <v>КИЇВСЬКА ОБЛАСТЬ</v>
          </cell>
          <cell r="D183">
            <v>24924140</v>
          </cell>
          <cell r="E183" t="str">
            <v>ДОЧIРНЄ ПIДПРИЄМСТВО "ЕЙВОН КОСМЕТIКС ЮКРЕЙН"</v>
          </cell>
          <cell r="F183">
            <v>86687.623699999996</v>
          </cell>
          <cell r="G183">
            <v>81895.198699999994</v>
          </cell>
          <cell r="H183">
            <v>84716.206699999995</v>
          </cell>
          <cell r="I183">
            <v>88376.8894</v>
          </cell>
          <cell r="J183">
            <v>6481.6907799999999</v>
          </cell>
          <cell r="K183">
            <v>0</v>
          </cell>
          <cell r="L183">
            <v>0</v>
          </cell>
          <cell r="M183">
            <v>7165.3825299999999</v>
          </cell>
          <cell r="N183">
            <v>3656.83194</v>
          </cell>
        </row>
        <row r="184">
          <cell r="B184">
            <v>10</v>
          </cell>
          <cell r="C184" t="str">
            <v>КИЇВСЬКА ОБЛАСТЬ</v>
          </cell>
          <cell r="D184">
            <v>23243188</v>
          </cell>
          <cell r="E184" t="str">
            <v>ЗАКРИТЕ АКЦIОНЕРНЕ ТОВАРИСТВО "АЕС КИЇВОБЛЕНЕРГО"</v>
          </cell>
          <cell r="F184">
            <v>72056.824900000007</v>
          </cell>
          <cell r="G184">
            <v>71859.983200000002</v>
          </cell>
          <cell r="H184">
            <v>72462.496100000004</v>
          </cell>
          <cell r="I184">
            <v>68096.046000000002</v>
          </cell>
          <cell r="J184">
            <v>-3763.9371999999998</v>
          </cell>
          <cell r="K184">
            <v>0</v>
          </cell>
          <cell r="L184">
            <v>0</v>
          </cell>
          <cell r="M184">
            <v>2317.57843</v>
          </cell>
          <cell r="N184">
            <v>-4369.1000000000004</v>
          </cell>
        </row>
        <row r="185">
          <cell r="B185">
            <v>10</v>
          </cell>
          <cell r="C185" t="str">
            <v>КИЇВСЬКА ОБЛАСТЬ</v>
          </cell>
          <cell r="D185">
            <v>21685172</v>
          </cell>
          <cell r="E185" t="str">
            <v>ТОВАРИСТВО З ОБМЕЖЕНОЮ ВIДПОВIДАЛЬНIСТЮ З IНОЗЕМНИМИ IНВЕСТИЦIЯМИ "ХЕНКЕЛЬ БАУТЕХНIК (УКРАЇНА)"</v>
          </cell>
          <cell r="F185">
            <v>34260.757299999997</v>
          </cell>
          <cell r="G185">
            <v>34277.2883</v>
          </cell>
          <cell r="H185">
            <v>49136.060899999997</v>
          </cell>
          <cell r="I185">
            <v>56241.846400000002</v>
          </cell>
          <cell r="J185">
            <v>21964.558099999998</v>
          </cell>
          <cell r="K185">
            <v>0</v>
          </cell>
          <cell r="L185">
            <v>0</v>
          </cell>
          <cell r="M185">
            <v>7129.4704099999999</v>
          </cell>
          <cell r="N185">
            <v>7105.7855399999999</v>
          </cell>
        </row>
        <row r="186">
          <cell r="B186">
            <v>10</v>
          </cell>
          <cell r="C186" t="str">
            <v>КИЇВСЬКА ОБЛАСТЬ</v>
          </cell>
          <cell r="D186">
            <v>20572069</v>
          </cell>
          <cell r="E186" t="str">
            <v>ДЕРЖАВНЕ ПIДПРИЄМСТВО ДЕРЖАВНЕ ПIДПРИЄМСТВО " МIЖНАРОДНИЙ АЕРОПОРТ "БОРИСПIЛЬ"</v>
          </cell>
          <cell r="F186">
            <v>60855.15</v>
          </cell>
          <cell r="G186">
            <v>66762.925000000003</v>
          </cell>
          <cell r="H186">
            <v>62687.2664</v>
          </cell>
          <cell r="I186">
            <v>51159.328699999998</v>
          </cell>
          <cell r="J186">
            <v>-15603.596</v>
          </cell>
          <cell r="K186">
            <v>11.18</v>
          </cell>
          <cell r="L186">
            <v>11.18</v>
          </cell>
          <cell r="M186">
            <v>1619.29594</v>
          </cell>
          <cell r="N186">
            <v>-12687.814</v>
          </cell>
        </row>
        <row r="187">
          <cell r="B187">
            <v>10</v>
          </cell>
          <cell r="C187" t="str">
            <v>КИЇВСЬКА ОБЛАСТЬ</v>
          </cell>
          <cell r="D187">
            <v>21651322</v>
          </cell>
          <cell r="E187" t="str">
            <v>IНОЗЕМНЕ ПIДПРИЄМСТВО"КОКА-КОЛА БЕВЕРIДЖИЗ УКРАЇНА ЛIМIТЕД"</v>
          </cell>
          <cell r="F187">
            <v>30355.8099</v>
          </cell>
          <cell r="G187">
            <v>32159.668099999999</v>
          </cell>
          <cell r="H187">
            <v>30003.6646</v>
          </cell>
          <cell r="I187">
            <v>28861.627100000002</v>
          </cell>
          <cell r="J187">
            <v>-3298.0410999999999</v>
          </cell>
          <cell r="K187">
            <v>0</v>
          </cell>
          <cell r="L187">
            <v>0</v>
          </cell>
          <cell r="M187">
            <v>965.35497999999995</v>
          </cell>
          <cell r="N187">
            <v>-1144.6645000000001</v>
          </cell>
        </row>
        <row r="188">
          <cell r="B188">
            <v>10</v>
          </cell>
          <cell r="C188" t="str">
            <v>КИЇВСЬКА ОБЛАСТЬ</v>
          </cell>
          <cell r="D188">
            <v>32402870</v>
          </cell>
          <cell r="E188" t="str">
            <v>ДЕРЖАВНЕ ПIДПРИЄМСТВО "УКРЕНЕРГОВУГIЛЛЯ"</v>
          </cell>
          <cell r="F188">
            <v>19250.1371</v>
          </cell>
          <cell r="G188">
            <v>20557.066299999999</v>
          </cell>
          <cell r="H188">
            <v>25943.6443</v>
          </cell>
          <cell r="I188">
            <v>28083.027300000002</v>
          </cell>
          <cell r="J188">
            <v>7525.9610300000004</v>
          </cell>
          <cell r="K188">
            <v>0</v>
          </cell>
          <cell r="L188">
            <v>0</v>
          </cell>
          <cell r="M188">
            <v>2099.1740799999998</v>
          </cell>
          <cell r="N188">
            <v>1387.18704</v>
          </cell>
        </row>
        <row r="189">
          <cell r="B189">
            <v>10</v>
          </cell>
          <cell r="C189" t="str">
            <v>КИЇВСЬКА ОБЛАСТЬ</v>
          </cell>
          <cell r="D189">
            <v>131334</v>
          </cell>
          <cell r="E189" t="str">
            <v>ТРИПIЛЬСЬКА ТЕПЛОВА ЕЛЕКТРОСТАНЦIЯ ВАТ "ДЕК "ЦЕНТРЕНЕРГО"</v>
          </cell>
          <cell r="F189">
            <v>17423.503100000002</v>
          </cell>
          <cell r="G189">
            <v>17414.610199999999</v>
          </cell>
          <cell r="H189">
            <v>24226.5766</v>
          </cell>
          <cell r="I189">
            <v>26498.2094</v>
          </cell>
          <cell r="J189">
            <v>9083.5992499999993</v>
          </cell>
          <cell r="K189">
            <v>0</v>
          </cell>
          <cell r="L189">
            <v>-6.4000000000000005E-4</v>
          </cell>
          <cell r="M189">
            <v>2272.4342099999999</v>
          </cell>
          <cell r="N189">
            <v>2270.1321800000001</v>
          </cell>
        </row>
        <row r="190">
          <cell r="B190">
            <v>10</v>
          </cell>
          <cell r="C190" t="str">
            <v>КИЇВСЬКА ОБЛАСТЬ</v>
          </cell>
          <cell r="D190">
            <v>333888</v>
          </cell>
          <cell r="E190" t="str">
            <v>ВЎДКРИТЕ АКЦЎОНЕРНЕ ТОВАРИСТВО "ВЕТРОПАК ГОСТОМЕЛЬСЬКИЙ СКЛОЗАВОД"</v>
          </cell>
          <cell r="F190">
            <v>23092.626700000001</v>
          </cell>
          <cell r="G190">
            <v>20164.267199999998</v>
          </cell>
          <cell r="H190">
            <v>24041.736099999998</v>
          </cell>
          <cell r="I190">
            <v>24754.191900000002</v>
          </cell>
          <cell r="J190">
            <v>4589.9246499999999</v>
          </cell>
          <cell r="K190">
            <v>0</v>
          </cell>
          <cell r="L190">
            <v>0</v>
          </cell>
          <cell r="M190">
            <v>816.91079999999999</v>
          </cell>
          <cell r="N190">
            <v>695.13989000000004</v>
          </cell>
        </row>
        <row r="191">
          <cell r="B191">
            <v>10</v>
          </cell>
          <cell r="C191" t="str">
            <v>КИЇВСЬКА ОБЛАСТЬ</v>
          </cell>
          <cell r="D191">
            <v>33096517</v>
          </cell>
          <cell r="E191" t="str">
            <v>ДОЧIРНЄ ПIДПРИЄМСТВО "КИЇВСЬКЕ ОБЛАСНЕ ДОРОЖНЄ УПРАВЛIННЯ" ВАТ "ДЕРЖАВНА АКЦIОНЕРНА КОМПАНIЯ" АВТОМОБIЛЬНI ДОРОГИ УКРАЇНИ"</v>
          </cell>
          <cell r="F191">
            <v>930.39800000000002</v>
          </cell>
          <cell r="G191">
            <v>981.53099999999995</v>
          </cell>
          <cell r="H191">
            <v>22614.383000000002</v>
          </cell>
          <cell r="I191">
            <v>22900.9784</v>
          </cell>
          <cell r="J191">
            <v>21919.447400000001</v>
          </cell>
          <cell r="K191">
            <v>0</v>
          </cell>
          <cell r="L191">
            <v>0</v>
          </cell>
          <cell r="M191">
            <v>276.56</v>
          </cell>
          <cell r="N191">
            <v>275.42700000000002</v>
          </cell>
        </row>
        <row r="192">
          <cell r="B192">
            <v>10</v>
          </cell>
          <cell r="C192" t="str">
            <v>КИЇВСЬКА ОБЛАСТЬ</v>
          </cell>
          <cell r="D192">
            <v>24210297</v>
          </cell>
          <cell r="E192" t="str">
            <v>ДЕРЖАВНЕ ПIДПРИЄМСТВО УКРАЇНСЬКИЙ ДЕРЖАВНИЙ ЦЕНТР ЗАЛIЗНИЧНИХ РЕФРИЖЕРАТОРНИХ ПЕРЕВЕЗЕНЬ "УКРРЕФТРАНС"</v>
          </cell>
          <cell r="F192">
            <v>18573.399099999999</v>
          </cell>
          <cell r="G192">
            <v>18584.684600000001</v>
          </cell>
          <cell r="H192">
            <v>20622.240699999998</v>
          </cell>
          <cell r="I192">
            <v>21737.5347</v>
          </cell>
          <cell r="J192">
            <v>3152.8501099999999</v>
          </cell>
          <cell r="K192">
            <v>0</v>
          </cell>
          <cell r="L192">
            <v>0</v>
          </cell>
          <cell r="M192">
            <v>1128.9018599999999</v>
          </cell>
          <cell r="N192">
            <v>1115.2940000000001</v>
          </cell>
        </row>
        <row r="193">
          <cell r="B193">
            <v>10</v>
          </cell>
          <cell r="C193" t="str">
            <v>КИЇВСЬКА ОБЛАСТЬ</v>
          </cell>
          <cell r="D193">
            <v>21638055</v>
          </cell>
          <cell r="E193" t="str">
            <v>ТОВАРИСТВО З ОБМЕЖЕНОЮ ВIДПОВIДАЛЬНIСТЮ " МАРС УКРАЇНА"</v>
          </cell>
          <cell r="F193">
            <v>2877.36753</v>
          </cell>
          <cell r="G193">
            <v>2164.69634</v>
          </cell>
          <cell r="H193">
            <v>19494.378400000001</v>
          </cell>
          <cell r="I193">
            <v>20824.164199999999</v>
          </cell>
          <cell r="J193">
            <v>18659.4679</v>
          </cell>
          <cell r="K193">
            <v>0</v>
          </cell>
          <cell r="L193">
            <v>0</v>
          </cell>
          <cell r="M193">
            <v>1368.59743</v>
          </cell>
          <cell r="N193">
            <v>1329.78577</v>
          </cell>
        </row>
        <row r="194">
          <cell r="B194">
            <v>10</v>
          </cell>
          <cell r="C194" t="str">
            <v>КИЇВСЬКА ОБЛАСТЬ</v>
          </cell>
          <cell r="D194">
            <v>20598695</v>
          </cell>
          <cell r="E194" t="str">
            <v>ВИШГОРОДСЬКА ФIЛIЯ ЗАКРИТОГО АКЦIОНЕРНОГО ТОВАРИСТВА "КРАФТ ФУДЗ УКРАЇНА"</v>
          </cell>
          <cell r="F194">
            <v>15377.503199999999</v>
          </cell>
          <cell r="G194">
            <v>15383.805200000001</v>
          </cell>
          <cell r="H194">
            <v>18903.0262</v>
          </cell>
          <cell r="I194">
            <v>19260.0982</v>
          </cell>
          <cell r="J194">
            <v>3876.2930099999999</v>
          </cell>
          <cell r="K194">
            <v>0</v>
          </cell>
          <cell r="L194">
            <v>0</v>
          </cell>
          <cell r="M194">
            <v>365.64245</v>
          </cell>
          <cell r="N194">
            <v>357.072</v>
          </cell>
        </row>
        <row r="195">
          <cell r="B195">
            <v>10</v>
          </cell>
          <cell r="C195" t="str">
            <v>КИЇВСЬКА ОБЛАСТЬ</v>
          </cell>
          <cell r="D195">
            <v>30253385</v>
          </cell>
          <cell r="E195" t="str">
            <v>ЗАТ "РОСАВА"</v>
          </cell>
          <cell r="F195">
            <v>3551.9020500000001</v>
          </cell>
          <cell r="G195">
            <v>1168.24648</v>
          </cell>
          <cell r="H195">
            <v>18871.366099999999</v>
          </cell>
          <cell r="I195">
            <v>18799.002</v>
          </cell>
          <cell r="J195">
            <v>17630.7556</v>
          </cell>
          <cell r="K195">
            <v>0</v>
          </cell>
          <cell r="L195">
            <v>0</v>
          </cell>
          <cell r="M195">
            <v>16.886690000000002</v>
          </cell>
          <cell r="N195">
            <v>-243.03558000000001</v>
          </cell>
        </row>
        <row r="196">
          <cell r="B196">
            <v>10</v>
          </cell>
          <cell r="C196" t="str">
            <v>КИЇВСЬКА ОБЛАСТЬ</v>
          </cell>
          <cell r="D196">
            <v>452417</v>
          </cell>
          <cell r="E196" t="str">
            <v>ТОВАРИСТВО З ОБМЕЖЕНОЮ ВIДПОВIДАЛЬНIСТЮ "КИЇВРIАНТА"</v>
          </cell>
          <cell r="F196">
            <v>9759.5117300000002</v>
          </cell>
          <cell r="G196">
            <v>10078.8223</v>
          </cell>
          <cell r="H196">
            <v>13588.795599999999</v>
          </cell>
          <cell r="I196">
            <v>15849.0828</v>
          </cell>
          <cell r="J196">
            <v>5770.2605100000001</v>
          </cell>
          <cell r="K196">
            <v>0</v>
          </cell>
          <cell r="L196">
            <v>0</v>
          </cell>
          <cell r="M196">
            <v>2599.7281600000001</v>
          </cell>
          <cell r="N196">
            <v>2260.2871500000001</v>
          </cell>
        </row>
        <row r="197">
          <cell r="B197">
            <v>10</v>
          </cell>
          <cell r="C197" t="str">
            <v>КИЇВСЬКА ОБЛАСТЬ</v>
          </cell>
          <cell r="D197">
            <v>20578072</v>
          </cell>
          <cell r="E197" t="str">
            <v>ВIДКРИТЕ АКЦIОНЕРНЕ ТОВАРИСТВО ПО ГАЗОПОСТАЧАННЮ ТА ГАЗИФIКАЦIЇ "КИЇВОБЛГАЗ"</v>
          </cell>
          <cell r="F197">
            <v>9132.4956199999997</v>
          </cell>
          <cell r="G197">
            <v>9695.982</v>
          </cell>
          <cell r="H197">
            <v>12207.1507</v>
          </cell>
          <cell r="I197">
            <v>13134.853300000001</v>
          </cell>
          <cell r="J197">
            <v>3438.87129</v>
          </cell>
          <cell r="K197">
            <v>0</v>
          </cell>
          <cell r="L197">
            <v>0</v>
          </cell>
          <cell r="M197">
            <v>1902.38699</v>
          </cell>
          <cell r="N197">
            <v>927.70259999999996</v>
          </cell>
        </row>
        <row r="198">
          <cell r="B198">
            <v>10</v>
          </cell>
          <cell r="C198" t="str">
            <v>КИЇВСЬКА ОБЛАСТЬ</v>
          </cell>
          <cell r="D198">
            <v>5509659</v>
          </cell>
          <cell r="E198" t="str">
            <v>ВIДКРИТЕ АКЦIОНЕРНЕ ТОВАРИСТВО "КИЇВСЬКИЙ КАРТОННО-ПАПЕРОВИЙ КОМБIНАТ"</v>
          </cell>
          <cell r="F198">
            <v>26021.3923</v>
          </cell>
          <cell r="G198">
            <v>20751.159599999999</v>
          </cell>
          <cell r="H198">
            <v>11223.079100000001</v>
          </cell>
          <cell r="I198">
            <v>10146.4558</v>
          </cell>
          <cell r="J198">
            <v>-10604.704</v>
          </cell>
          <cell r="K198">
            <v>0</v>
          </cell>
          <cell r="L198">
            <v>0</v>
          </cell>
          <cell r="M198">
            <v>1132.22667</v>
          </cell>
          <cell r="N198">
            <v>-1077.6166000000001</v>
          </cell>
        </row>
        <row r="199">
          <cell r="B199">
            <v>10</v>
          </cell>
          <cell r="C199" t="str">
            <v>КИЇВСЬКА ОБЛАСТЬ</v>
          </cell>
          <cell r="D199">
            <v>30160757</v>
          </cell>
          <cell r="E199" t="str">
            <v>ЗАТ "КОМПЛЕКС АГРОМАРС"</v>
          </cell>
          <cell r="F199">
            <v>6721.77819</v>
          </cell>
          <cell r="G199">
            <v>4540.2524899999999</v>
          </cell>
          <cell r="H199">
            <v>8381.1022400000002</v>
          </cell>
          <cell r="I199">
            <v>9159.9650500000007</v>
          </cell>
          <cell r="J199">
            <v>4619.7125599999999</v>
          </cell>
          <cell r="K199">
            <v>0</v>
          </cell>
          <cell r="L199">
            <v>0</v>
          </cell>
          <cell r="M199">
            <v>1721.98569</v>
          </cell>
          <cell r="N199">
            <v>778.86280999999997</v>
          </cell>
        </row>
        <row r="200">
          <cell r="B200">
            <v>10</v>
          </cell>
          <cell r="C200" t="str">
            <v>КИЇВСЬКА ОБЛАСТЬ</v>
          </cell>
          <cell r="D200">
            <v>374962</v>
          </cell>
          <cell r="E200" t="str">
            <v>ДЕРЖАВНЕ ПIДПРИЄМСТВО "ЧЕРВОНОСЛОБIДСЬКИЙ СПИРТОВИЙ ЗАВОД"</v>
          </cell>
          <cell r="F200">
            <v>8565.4122299999999</v>
          </cell>
          <cell r="G200">
            <v>8603.7986899999996</v>
          </cell>
          <cell r="H200">
            <v>7698.2072099999996</v>
          </cell>
          <cell r="I200">
            <v>8910.1085600000006</v>
          </cell>
          <cell r="J200">
            <v>306.30986999999999</v>
          </cell>
          <cell r="K200">
            <v>0</v>
          </cell>
          <cell r="L200">
            <v>0</v>
          </cell>
          <cell r="M200">
            <v>1320.2933800000001</v>
          </cell>
          <cell r="N200">
            <v>1207.6027999999999</v>
          </cell>
        </row>
        <row r="201">
          <cell r="B201">
            <v>10</v>
          </cell>
          <cell r="C201" t="str">
            <v>КИЇВСЬКА ОБЛАСТЬ</v>
          </cell>
          <cell r="D201">
            <v>13738233</v>
          </cell>
          <cell r="E201" t="str">
            <v>РЕГЎОНАЛЬНИЙ СТРУКТУРНИЙ ПЎДРОЗДЎЛ КИ°ВСЬКИЙ РАЙОННИЙ ЦЕНТР "КИ°ВЦЕНТРАЕРО" ДЕРЖАВНОГО ПЎДПРИЇМСТВА ОБСЛУГОВУВАННЯ ПОВЎТРЯНОГО РУХУ УКРА°НИ</v>
          </cell>
          <cell r="F201">
            <v>6398.9517100000003</v>
          </cell>
          <cell r="G201">
            <v>6383.9618200000004</v>
          </cell>
          <cell r="H201">
            <v>8468.4909800000005</v>
          </cell>
          <cell r="I201">
            <v>8451.2654700000003</v>
          </cell>
          <cell r="J201">
            <v>2067.3036499999998</v>
          </cell>
          <cell r="K201">
            <v>0</v>
          </cell>
          <cell r="L201">
            <v>0</v>
          </cell>
          <cell r="M201">
            <v>8.2335799999999999</v>
          </cell>
          <cell r="N201">
            <v>-17.226590000000002</v>
          </cell>
        </row>
        <row r="202">
          <cell r="B202">
            <v>11</v>
          </cell>
          <cell r="C202" t="str">
            <v>КIРОВОГРАДСЬКА ОБЛАСТЬ</v>
          </cell>
          <cell r="D202">
            <v>23226362</v>
          </cell>
          <cell r="E202" t="str">
            <v>ВIДКРИТЕ АКЦIОНЕРНЕ ТОВАРИСТВО "КIРОВОГРАДОБЛЕНЕРГО"</v>
          </cell>
          <cell r="F202">
            <v>25618.895499999999</v>
          </cell>
          <cell r="G202">
            <v>25460.782899999998</v>
          </cell>
          <cell r="H202">
            <v>32674.044399999999</v>
          </cell>
          <cell r="I202">
            <v>35009.661200000002</v>
          </cell>
          <cell r="J202">
            <v>9548.8783000000003</v>
          </cell>
          <cell r="K202">
            <v>52.729579999999999</v>
          </cell>
          <cell r="L202">
            <v>52.729579999999999</v>
          </cell>
          <cell r="M202">
            <v>2468.3131699999999</v>
          </cell>
          <cell r="N202">
            <v>2387.2213400000001</v>
          </cell>
        </row>
        <row r="203">
          <cell r="B203">
            <v>11</v>
          </cell>
          <cell r="C203" t="str">
            <v>КIРОВОГРАДСЬКА ОБЛАСТЬ</v>
          </cell>
          <cell r="D203">
            <v>5507073</v>
          </cell>
          <cell r="E203" t="str">
            <v>ВIДКРИТЕ АКЦIОНЕРНЕ ТОВАРИСТВО "М"ЯСОКОМБIНАТ "ЯТРАНЬ"</v>
          </cell>
          <cell r="F203">
            <v>5275.1071199999997</v>
          </cell>
          <cell r="G203">
            <v>4548.4401399999997</v>
          </cell>
          <cell r="H203">
            <v>17700.632699999998</v>
          </cell>
          <cell r="I203">
            <v>18200.786</v>
          </cell>
          <cell r="J203">
            <v>13652.3459</v>
          </cell>
          <cell r="K203">
            <v>0</v>
          </cell>
          <cell r="L203">
            <v>0</v>
          </cell>
          <cell r="M203">
            <v>511.56878999999998</v>
          </cell>
          <cell r="N203">
            <v>500.15328</v>
          </cell>
        </row>
        <row r="204">
          <cell r="B204">
            <v>11</v>
          </cell>
          <cell r="C204" t="str">
            <v>КIРОВОГРАДСЬКА ОБЛАСТЬ</v>
          </cell>
          <cell r="D204">
            <v>130961</v>
          </cell>
          <cell r="E204" t="str">
            <v>ФIЛIЯ " КРЕМЕНЧУЦЬКА ГЕС" ВАТ "УКРГIДРОЕНЕРГО"</v>
          </cell>
          <cell r="F204">
            <v>12334.8436</v>
          </cell>
          <cell r="G204">
            <v>10772.459500000001</v>
          </cell>
          <cell r="H204">
            <v>18643.0798</v>
          </cell>
          <cell r="I204">
            <v>18159.9539</v>
          </cell>
          <cell r="J204">
            <v>7387.4944500000001</v>
          </cell>
          <cell r="K204">
            <v>0</v>
          </cell>
          <cell r="L204">
            <v>0</v>
          </cell>
          <cell r="M204">
            <v>192.97208000000001</v>
          </cell>
          <cell r="N204">
            <v>-483.12587000000002</v>
          </cell>
        </row>
        <row r="205">
          <cell r="B205">
            <v>11</v>
          </cell>
          <cell r="C205" t="str">
            <v>КIРОВОГРАДСЬКА ОБЛАСТЬ</v>
          </cell>
          <cell r="D205">
            <v>378844</v>
          </cell>
          <cell r="E205" t="str">
            <v>ДЕРЖАВНИЙ КIРОВОГРАДСЬКИЙ СОКОЕКСТРАКТОВИЙ ЗАВОД</v>
          </cell>
          <cell r="F205">
            <v>13195.8017</v>
          </cell>
          <cell r="G205">
            <v>13603.3035</v>
          </cell>
          <cell r="H205">
            <v>13771.6037</v>
          </cell>
          <cell r="I205">
            <v>15680.947700000001</v>
          </cell>
          <cell r="J205">
            <v>2077.6442200000001</v>
          </cell>
          <cell r="K205">
            <v>0.91964000000000001</v>
          </cell>
          <cell r="L205">
            <v>0.91964000000000001</v>
          </cell>
          <cell r="M205">
            <v>2972.22784</v>
          </cell>
          <cell r="N205">
            <v>1910.26097</v>
          </cell>
        </row>
        <row r="206">
          <cell r="B206">
            <v>11</v>
          </cell>
          <cell r="C206" t="str">
            <v>КIРОВОГРАДСЬКА ОБЛАСТЬ</v>
          </cell>
          <cell r="D206">
            <v>13743719</v>
          </cell>
          <cell r="E206" t="str">
            <v>ДЕРЖАВНЕ ПIДПРИЄМСТВО КIРОВОГРАДСЬКЕ ДЕРЖАВНЕ ПIДПРИЄМСТВО ПО ВИРОБНИЦТВУ I МАРКЕТИНГУ "АРТЕМIДА"</v>
          </cell>
          <cell r="F206">
            <v>17619.108700000001</v>
          </cell>
          <cell r="G206">
            <v>18786.864099999999</v>
          </cell>
          <cell r="H206">
            <v>13789.499</v>
          </cell>
          <cell r="I206">
            <v>14515.454100000001</v>
          </cell>
          <cell r="J206">
            <v>-4271.41</v>
          </cell>
          <cell r="K206">
            <v>0</v>
          </cell>
          <cell r="L206">
            <v>0</v>
          </cell>
          <cell r="M206">
            <v>3202.71612</v>
          </cell>
          <cell r="N206">
            <v>725.11973</v>
          </cell>
        </row>
        <row r="207">
          <cell r="B207">
            <v>11</v>
          </cell>
          <cell r="C207" t="str">
            <v>КIРОВОГРАДСЬКА ОБЛАСТЬ</v>
          </cell>
          <cell r="D207">
            <v>374999</v>
          </cell>
          <cell r="E207" t="str">
            <v>ДОЧIРНЄ ПIДПРИЄМСТВО МЕЖИРIЦЬКИЙ ВIТАМIННИЙ ЗАВОД ДЕРЖАВНОЇ АКЦIОНЕРНОЇ КОМПАНIЇ "УКРМЕДПРОМ"</v>
          </cell>
          <cell r="F207">
            <v>9033.79709</v>
          </cell>
          <cell r="G207">
            <v>11863.615100000001</v>
          </cell>
          <cell r="H207">
            <v>11496.4305</v>
          </cell>
          <cell r="I207">
            <v>12226.166999999999</v>
          </cell>
          <cell r="J207">
            <v>362.55187999999998</v>
          </cell>
          <cell r="K207">
            <v>0</v>
          </cell>
          <cell r="L207">
            <v>0</v>
          </cell>
          <cell r="M207">
            <v>263.60698000000002</v>
          </cell>
          <cell r="N207">
            <v>263.0453</v>
          </cell>
        </row>
        <row r="208">
          <cell r="B208">
            <v>11</v>
          </cell>
          <cell r="C208" t="str">
            <v>КIРОВОГРАДСЬКА ОБЛАСТЬ</v>
          </cell>
          <cell r="D208">
            <v>372109</v>
          </cell>
          <cell r="E208" t="str">
            <v>ЗАКРИТЕ АКЦIОНЕРНЕ ТОВАРИСТВО "ОЛЕКСАНДРIЙСЬКИЙ ЦУКРОВИЙ ЗАВОД"</v>
          </cell>
          <cell r="F208">
            <v>5253.4670500000002</v>
          </cell>
          <cell r="G208">
            <v>5219.4651700000004</v>
          </cell>
          <cell r="H208">
            <v>7512.9115300000003</v>
          </cell>
          <cell r="I208">
            <v>7912.0679399999999</v>
          </cell>
          <cell r="J208">
            <v>2692.60277</v>
          </cell>
          <cell r="K208">
            <v>0</v>
          </cell>
          <cell r="L208">
            <v>0</v>
          </cell>
          <cell r="M208">
            <v>405.55736000000002</v>
          </cell>
          <cell r="N208">
            <v>399.15640999999999</v>
          </cell>
        </row>
        <row r="209">
          <cell r="B209">
            <v>11</v>
          </cell>
          <cell r="C209" t="str">
            <v>КIРОВОГРАДСЬКА ОБЛАСТЬ</v>
          </cell>
          <cell r="D209">
            <v>32039992</v>
          </cell>
          <cell r="E209" t="str">
            <v>ДОЧIРНЄ ПIДПРИЄМСТВО "КIРОВОГРАДСЬКИЙ ОБЛАВТОДОР" ВIДКРИТОГО АКЦIОНЕРНОГО ТОВАРИСТВА "ДЕРЖАВНА АКЦIОНЕРНА КОМПАНIЯ "АВТОМОБIЛЬНI ДОРОГИ УКРАЇНИ"</v>
          </cell>
          <cell r="F209">
            <v>1291.59455</v>
          </cell>
          <cell r="G209">
            <v>1282.77961</v>
          </cell>
          <cell r="H209">
            <v>6066.7373200000002</v>
          </cell>
          <cell r="I209">
            <v>6651.5210999999999</v>
          </cell>
          <cell r="J209">
            <v>5368.7414900000003</v>
          </cell>
          <cell r="K209">
            <v>0</v>
          </cell>
          <cell r="L209">
            <v>0</v>
          </cell>
          <cell r="M209">
            <v>585.25516000000005</v>
          </cell>
          <cell r="N209">
            <v>584.78306999999995</v>
          </cell>
        </row>
        <row r="210">
          <cell r="B210">
            <v>11</v>
          </cell>
          <cell r="C210" t="str">
            <v>КIРОВОГРАДСЬКА ОБЛАСТЬ</v>
          </cell>
          <cell r="D210">
            <v>14276579</v>
          </cell>
          <cell r="E210" t="str">
            <v>ЗАКРИТЕ АКЦIОНЕРНЕ ТОВАРИСТВО ОБ'ЄДНАННЯ "ДНIПРОЕНЕРГОБУДПРОМ"</v>
          </cell>
          <cell r="F210">
            <v>5968.93055</v>
          </cell>
          <cell r="G210">
            <v>6326.61481</v>
          </cell>
          <cell r="H210">
            <v>5656.55908</v>
          </cell>
          <cell r="I210">
            <v>5571.5523899999998</v>
          </cell>
          <cell r="J210">
            <v>-755.06241999999997</v>
          </cell>
          <cell r="K210">
            <v>8.1430000000000007</v>
          </cell>
          <cell r="L210">
            <v>0</v>
          </cell>
          <cell r="M210">
            <v>425.09456999999998</v>
          </cell>
          <cell r="N210">
            <v>-82.265600000000006</v>
          </cell>
        </row>
        <row r="211">
          <cell r="B211">
            <v>11</v>
          </cell>
          <cell r="C211" t="str">
            <v>КIРОВОГРАДСЬКА ОБЛАСТЬ</v>
          </cell>
          <cell r="D211">
            <v>3365222</v>
          </cell>
          <cell r="E211" t="str">
            <v>ВIДКРИТЕ АКЦIОНЕРНЕ ТОВАРИСТВО ПО ГАЗОПОСТАЧАННЮ ТА ГАЗИФIКАЦIЇ "КIРОВОГРАДГАЗ"</v>
          </cell>
          <cell r="F211">
            <v>5813.7888899999998</v>
          </cell>
          <cell r="G211">
            <v>5657.8490400000001</v>
          </cell>
          <cell r="H211">
            <v>4600.0116600000001</v>
          </cell>
          <cell r="I211">
            <v>5004.2711099999997</v>
          </cell>
          <cell r="J211">
            <v>-653.57793000000004</v>
          </cell>
          <cell r="K211">
            <v>0</v>
          </cell>
          <cell r="L211">
            <v>0</v>
          </cell>
          <cell r="M211">
            <v>438.13382999999999</v>
          </cell>
          <cell r="N211">
            <v>404.25628</v>
          </cell>
        </row>
        <row r="212">
          <cell r="B212">
            <v>11</v>
          </cell>
          <cell r="C212" t="str">
            <v>КIРОВОГРАДСЬКА ОБЛАСТЬ</v>
          </cell>
          <cell r="D212">
            <v>33142568</v>
          </cell>
          <cell r="E212" t="str">
            <v>ДОЧIРНЄ ПIДПРИЄМСТВО "КIРОВОГРАДТЕПЛО" ТОВАРИСТВА З ОБМЕЖЕНОЮ ВIДПОВIДАЛЬНIСТЮ "ЦЕНТР НАУКОВО-ТЕХНIЧНИХ IННОВАЦIЙ УКРАЇНСЬКОЇ НАФТОГАЗОВОЇ АКАДЕМIЇ"</v>
          </cell>
          <cell r="F212">
            <v>4267.2870000000003</v>
          </cell>
          <cell r="G212">
            <v>4332.1150100000004</v>
          </cell>
          <cell r="H212">
            <v>4749.9218499999997</v>
          </cell>
          <cell r="I212">
            <v>4836.2338300000001</v>
          </cell>
          <cell r="J212">
            <v>504.11882000000003</v>
          </cell>
          <cell r="K212">
            <v>0</v>
          </cell>
          <cell r="L212">
            <v>-1.45747</v>
          </cell>
          <cell r="M212">
            <v>15.590400000000001</v>
          </cell>
          <cell r="N212">
            <v>15.3348</v>
          </cell>
        </row>
        <row r="213">
          <cell r="B213">
            <v>11</v>
          </cell>
          <cell r="C213" t="str">
            <v>КIРОВОГРАДСЬКА ОБЛАСТЬ</v>
          </cell>
          <cell r="D213">
            <v>3346822</v>
          </cell>
          <cell r="E213" t="str">
            <v>ОБЛАСНЕ КОМУНАЛЬНЕ ВИРОБНИЧЕ ПIДПРИЄМСТВО "ДНIПРО-КIРОВОГРАД"</v>
          </cell>
          <cell r="F213">
            <v>1405.4067299999999</v>
          </cell>
          <cell r="G213">
            <v>1606.1266800000001</v>
          </cell>
          <cell r="H213">
            <v>1290.66651</v>
          </cell>
          <cell r="I213">
            <v>4654.4272000000001</v>
          </cell>
          <cell r="J213">
            <v>3048.3005199999998</v>
          </cell>
          <cell r="K213">
            <v>1918.30395</v>
          </cell>
          <cell r="L213">
            <v>-3241.5574999999999</v>
          </cell>
          <cell r="M213">
            <v>0.15995000000000001</v>
          </cell>
          <cell r="N213">
            <v>0.11218</v>
          </cell>
        </row>
        <row r="214">
          <cell r="B214">
            <v>11</v>
          </cell>
          <cell r="C214" t="str">
            <v>КIРОВОГРАДСЬКА ОБЛАСТЬ</v>
          </cell>
          <cell r="D214">
            <v>4853709</v>
          </cell>
          <cell r="E214" t="str">
            <v>ДЕРЖАВНЕ ПIДПРИЄМСТВО ДИРЕКЦIЯ КРИВОРIЗСЬКОГО ГIРНИЧО-ЗБАГАЧУВАЛЬНОГО КОМБIНАТУ ОКИСЛЕНИХ РУД</v>
          </cell>
          <cell r="F214">
            <v>997.60559000000001</v>
          </cell>
          <cell r="G214">
            <v>2245.7981100000002</v>
          </cell>
          <cell r="H214">
            <v>3776.0149500000002</v>
          </cell>
          <cell r="I214">
            <v>4454.72883</v>
          </cell>
          <cell r="J214">
            <v>2208.9307199999998</v>
          </cell>
          <cell r="K214">
            <v>173.78001</v>
          </cell>
          <cell r="L214">
            <v>-524.73243000000002</v>
          </cell>
          <cell r="M214">
            <v>64.582470000000001</v>
          </cell>
          <cell r="N214">
            <v>-300.21208999999999</v>
          </cell>
        </row>
        <row r="215">
          <cell r="B215">
            <v>11</v>
          </cell>
          <cell r="C215" t="str">
            <v>КIРОВОГРАДСЬКА ОБЛАСТЬ</v>
          </cell>
          <cell r="D215">
            <v>14372024</v>
          </cell>
          <cell r="E215" t="str">
            <v>ЗАКРИТЕ АКЦIОНЕРНЕ ТОВАРИСТВО "МIЖНАРОДНА АКЦIОНЕРНА АВIАЦIЙНА КОМПАНIЯ "УРГА"</v>
          </cell>
          <cell r="F215">
            <v>2698.0665100000001</v>
          </cell>
          <cell r="G215">
            <v>1335.7527299999999</v>
          </cell>
          <cell r="H215">
            <v>4336.8430500000004</v>
          </cell>
          <cell r="I215">
            <v>4420.1643000000004</v>
          </cell>
          <cell r="J215">
            <v>3084.4115700000002</v>
          </cell>
          <cell r="K215">
            <v>0</v>
          </cell>
          <cell r="L215">
            <v>0</v>
          </cell>
          <cell r="M215">
            <v>721.50927999999999</v>
          </cell>
          <cell r="N215">
            <v>82.737250000000003</v>
          </cell>
        </row>
        <row r="216">
          <cell r="B216">
            <v>11</v>
          </cell>
          <cell r="C216" t="str">
            <v>КIРОВОГРАДСЬКА ОБЛАСТЬ</v>
          </cell>
          <cell r="D216">
            <v>14314222</v>
          </cell>
          <cell r="E216" t="str">
            <v>СМОЛIНСЬКА ШАХТА СХIДНОГО ГIРНИЧО-ЗБАГАЧУВАЛЬНОГО КОМБIНАТУ</v>
          </cell>
          <cell r="F216">
            <v>2115.4960599999999</v>
          </cell>
          <cell r="G216">
            <v>2168.0346199999999</v>
          </cell>
          <cell r="H216">
            <v>3882.6872899999998</v>
          </cell>
          <cell r="I216">
            <v>3726.9021600000001</v>
          </cell>
          <cell r="J216">
            <v>1558.86754</v>
          </cell>
          <cell r="K216">
            <v>0</v>
          </cell>
          <cell r="L216">
            <v>0</v>
          </cell>
          <cell r="M216">
            <v>2.5402200000000001</v>
          </cell>
          <cell r="N216">
            <v>-155.78578999999999</v>
          </cell>
        </row>
        <row r="217">
          <cell r="B217">
            <v>11</v>
          </cell>
          <cell r="C217" t="str">
            <v>КIРОВОГРАДСЬКА ОБЛАСТЬ</v>
          </cell>
          <cell r="D217">
            <v>14314239</v>
          </cell>
          <cell r="E217" t="str">
            <v>IНГУЛЬСЬКА ШАХТА СХIДНОГО ГIРНИЧО-ЗБАГАЧУВАЛЬНОГО КОМБIНАТУ</v>
          </cell>
          <cell r="F217">
            <v>14.297090000000001</v>
          </cell>
          <cell r="G217">
            <v>-14.507910000000001</v>
          </cell>
          <cell r="H217">
            <v>3210.3149600000002</v>
          </cell>
          <cell r="I217">
            <v>3216.74692</v>
          </cell>
          <cell r="J217">
            <v>3231.2548299999999</v>
          </cell>
          <cell r="K217">
            <v>0</v>
          </cell>
          <cell r="L217">
            <v>0</v>
          </cell>
          <cell r="M217">
            <v>2.6754600000000002</v>
          </cell>
          <cell r="N217">
            <v>2.55911</v>
          </cell>
        </row>
        <row r="218">
          <cell r="B218">
            <v>11</v>
          </cell>
          <cell r="C218" t="str">
            <v>КIРОВОГРАДСЬКА ОБЛАСТЬ</v>
          </cell>
          <cell r="D218">
            <v>23234841</v>
          </cell>
          <cell r="E218" t="str">
            <v>ПРИВАТНЕ ПIДПРИЄМСТВО "IНКОПМАРК-2"</v>
          </cell>
          <cell r="F218">
            <v>13.46292</v>
          </cell>
          <cell r="G218">
            <v>13.238580000000001</v>
          </cell>
          <cell r="H218">
            <v>3168.6608200000001</v>
          </cell>
          <cell r="I218">
            <v>3168.1056199999998</v>
          </cell>
          <cell r="J218">
            <v>3154.8670400000001</v>
          </cell>
          <cell r="K218">
            <v>0</v>
          </cell>
          <cell r="L218">
            <v>0</v>
          </cell>
          <cell r="M218">
            <v>0.39184000000000002</v>
          </cell>
          <cell r="N218">
            <v>-0.55520000000000003</v>
          </cell>
        </row>
        <row r="219">
          <cell r="B219">
            <v>11</v>
          </cell>
          <cell r="C219" t="str">
            <v>КIРОВОГРАДСЬКА ОБЛАСТЬ</v>
          </cell>
          <cell r="D219">
            <v>13745730</v>
          </cell>
          <cell r="E219" t="str">
            <v>ПП "ВК I К"</v>
          </cell>
          <cell r="F219">
            <v>1710.52612</v>
          </cell>
          <cell r="G219">
            <v>1711.54871</v>
          </cell>
          <cell r="H219">
            <v>3075.3800299999998</v>
          </cell>
          <cell r="I219">
            <v>3051.9990299999999</v>
          </cell>
          <cell r="J219">
            <v>1340.4503199999999</v>
          </cell>
          <cell r="K219">
            <v>0</v>
          </cell>
          <cell r="L219">
            <v>0</v>
          </cell>
          <cell r="M219">
            <v>4.9948600000000001</v>
          </cell>
          <cell r="N219">
            <v>-23.381</v>
          </cell>
        </row>
        <row r="220">
          <cell r="B220">
            <v>11</v>
          </cell>
          <cell r="C220" t="str">
            <v>КIРОВОГРАДСЬКА ОБЛАСТЬ</v>
          </cell>
          <cell r="D220">
            <v>23226959</v>
          </cell>
          <cell r="E220" t="str">
            <v>УПРАВЛIННЯ ВЛАСНОСТI ТА ПРИВАТИЗАЦIЇ КОМУНАЛЬНОГО МАЙНА КIРОВОГРАДСЬКОЇ МIСЬКОЇ РАДИ</v>
          </cell>
          <cell r="F220">
            <v>2023.8720699999999</v>
          </cell>
          <cell r="G220">
            <v>1734.5540699999999</v>
          </cell>
          <cell r="H220">
            <v>2959.6725000000001</v>
          </cell>
          <cell r="I220">
            <v>2887.1260000000002</v>
          </cell>
          <cell r="J220">
            <v>1152.5719300000001</v>
          </cell>
          <cell r="K220">
            <v>0</v>
          </cell>
          <cell r="L220">
            <v>0</v>
          </cell>
          <cell r="M220">
            <v>9.3354400000000002</v>
          </cell>
          <cell r="N220">
            <v>-72.546499999999995</v>
          </cell>
        </row>
        <row r="221">
          <cell r="B221">
            <v>11</v>
          </cell>
          <cell r="C221" t="str">
            <v>КIРОВОГРАДСЬКА ОБЛАСТЬ</v>
          </cell>
          <cell r="D221">
            <v>24147966</v>
          </cell>
          <cell r="E221" t="str">
            <v>КIРОВОГРАДСЬКА ФIЛIЯ ЗАКРИТОГО АКЦIОНЕРНОГО ТОВАРИСТВА "УКРАЇНСЬКИЙ МОБIЛЬНИЙ ЗВ'ЯЗОК"</v>
          </cell>
          <cell r="F221">
            <v>3395.46</v>
          </cell>
          <cell r="G221">
            <v>3395.46</v>
          </cell>
          <cell r="H221">
            <v>2879.431</v>
          </cell>
          <cell r="I221">
            <v>2879.431</v>
          </cell>
          <cell r="J221">
            <v>-516.029</v>
          </cell>
          <cell r="K221">
            <v>0</v>
          </cell>
          <cell r="L221">
            <v>0</v>
          </cell>
          <cell r="M221">
            <v>7.4300000000000005E-2</v>
          </cell>
          <cell r="N221">
            <v>0</v>
          </cell>
        </row>
        <row r="222">
          <cell r="B222">
            <v>12</v>
          </cell>
          <cell r="C222" t="str">
            <v>ЛУГАНСЬКА ОБЛАСТЬ</v>
          </cell>
          <cell r="D222">
            <v>32292929</v>
          </cell>
          <cell r="E222" t="str">
            <v>ЗАКРИТЕ АКЦIОНЕРНЕ ТОВАРИСТВО "ЛИСИЧАНСЬКА НАФТОВА IНВЕСТИЦIЙНА КОМПАНIЯ"</v>
          </cell>
          <cell r="F222">
            <v>23219.678100000001</v>
          </cell>
          <cell r="G222">
            <v>19841.82</v>
          </cell>
          <cell r="H222">
            <v>148237.90400000001</v>
          </cell>
          <cell r="I222">
            <v>426489.72899999999</v>
          </cell>
          <cell r="J222">
            <v>406647.90899999999</v>
          </cell>
          <cell r="K222">
            <v>0</v>
          </cell>
          <cell r="L222">
            <v>0</v>
          </cell>
          <cell r="M222">
            <v>281096.51699999999</v>
          </cell>
          <cell r="N222">
            <v>278251.82500000001</v>
          </cell>
        </row>
        <row r="223">
          <cell r="B223">
            <v>12</v>
          </cell>
          <cell r="C223" t="str">
            <v>ЛУГАНСЬКА ОБЛАСТЬ</v>
          </cell>
          <cell r="D223">
            <v>32359181</v>
          </cell>
          <cell r="E223" t="str">
            <v>ТОВАРИСТВО З ОБМЕЖЕНОЮ ВIДПОВIДАЛЬНIСТЮ "ЛИНОС"</v>
          </cell>
          <cell r="F223">
            <v>735458.33600000001</v>
          </cell>
          <cell r="G223">
            <v>689637.24100000004</v>
          </cell>
          <cell r="H223">
            <v>183014.49799999999</v>
          </cell>
          <cell r="I223">
            <v>166174.826</v>
          </cell>
          <cell r="J223">
            <v>-523462.41</v>
          </cell>
          <cell r="K223">
            <v>0</v>
          </cell>
          <cell r="L223">
            <v>0</v>
          </cell>
          <cell r="M223">
            <v>0</v>
          </cell>
          <cell r="N223">
            <v>-16915.442999999999</v>
          </cell>
        </row>
        <row r="224">
          <cell r="B224">
            <v>12</v>
          </cell>
          <cell r="C224" t="str">
            <v>ЛУГАНСЬКА ОБЛАСТЬ</v>
          </cell>
          <cell r="D224">
            <v>32320704</v>
          </cell>
          <cell r="E224" t="str">
            <v>ДЕРЖАВНЕ ПIДПРИЄМСТВО "РОВЕНЬКИАНТРАЦИТ"</v>
          </cell>
          <cell r="F224">
            <v>113373.503</v>
          </cell>
          <cell r="G224">
            <v>132356.10399999999</v>
          </cell>
          <cell r="H224">
            <v>29332.612799999999</v>
          </cell>
          <cell r="I224">
            <v>164415.02100000001</v>
          </cell>
          <cell r="J224">
            <v>32058.9166</v>
          </cell>
          <cell r="K224">
            <v>228939.50200000001</v>
          </cell>
          <cell r="L224">
            <v>-258657.71</v>
          </cell>
          <cell r="M224">
            <v>29.556509999999999</v>
          </cell>
          <cell r="N224">
            <v>4.6398700000000002</v>
          </cell>
        </row>
        <row r="225">
          <cell r="B225">
            <v>12</v>
          </cell>
          <cell r="C225" t="str">
            <v>ЛУГАНСЬКА ОБЛАСТЬ</v>
          </cell>
          <cell r="D225">
            <v>32355669</v>
          </cell>
          <cell r="E225" t="str">
            <v>ДЕРЖАВНЕ ПIДПРИЄМСТВО "СВЕРДЛОВАНТРАЦИТ"</v>
          </cell>
          <cell r="F225">
            <v>61255.558799999999</v>
          </cell>
          <cell r="G225">
            <v>57359.82</v>
          </cell>
          <cell r="H225">
            <v>-32277.001</v>
          </cell>
          <cell r="I225">
            <v>108367.53</v>
          </cell>
          <cell r="J225">
            <v>51007.710299999999</v>
          </cell>
          <cell r="K225">
            <v>40996.3963</v>
          </cell>
          <cell r="L225">
            <v>-183599.43</v>
          </cell>
          <cell r="M225">
            <v>0.01</v>
          </cell>
          <cell r="N225">
            <v>-43.61647</v>
          </cell>
        </row>
        <row r="226">
          <cell r="B226">
            <v>12</v>
          </cell>
          <cell r="C226" t="str">
            <v>ЛУГАНСЬКА ОБЛАСТЬ</v>
          </cell>
          <cell r="D226">
            <v>32363486</v>
          </cell>
          <cell r="E226" t="str">
            <v>ВIДКРИТЕ АКЦIОНЕРНЕ ТОВАРИСТВО "КРАСНОДОНВУГIЛЛЯ"</v>
          </cell>
          <cell r="F226">
            <v>174774.769</v>
          </cell>
          <cell r="G226">
            <v>196472.546</v>
          </cell>
          <cell r="H226">
            <v>123807.473</v>
          </cell>
          <cell r="I226">
            <v>95785.992400000003</v>
          </cell>
          <cell r="J226">
            <v>-100686.55</v>
          </cell>
          <cell r="K226">
            <v>0</v>
          </cell>
          <cell r="L226">
            <v>-149055.14000000001</v>
          </cell>
          <cell r="M226">
            <v>5.9028799999999997</v>
          </cell>
          <cell r="N226">
            <v>-10.805429999999999</v>
          </cell>
        </row>
        <row r="227">
          <cell r="B227">
            <v>12</v>
          </cell>
          <cell r="C227" t="str">
            <v>ЛУГАНСЬКА ОБЛАСТЬ</v>
          </cell>
          <cell r="D227">
            <v>26174683</v>
          </cell>
          <cell r="E227" t="str">
            <v>СТРУКТУРНА ОДИНИЦЯ "ЛУГАНСЬКА ТЕС" ТОВАРИСТВО З ОБМЕЖЕНОЮ ВIДПОВIДАЛЬНIСТЮ "СХIДЕНЕРГО"</v>
          </cell>
          <cell r="F227">
            <v>29933.706600000001</v>
          </cell>
          <cell r="G227">
            <v>29600.907800000001</v>
          </cell>
          <cell r="H227">
            <v>27046.5095</v>
          </cell>
          <cell r="I227">
            <v>38706.794500000004</v>
          </cell>
          <cell r="J227">
            <v>9105.8867699999992</v>
          </cell>
          <cell r="K227">
            <v>0</v>
          </cell>
          <cell r="L227">
            <v>0</v>
          </cell>
          <cell r="M227">
            <v>11677.197</v>
          </cell>
          <cell r="N227">
            <v>11660.285</v>
          </cell>
        </row>
        <row r="228">
          <cell r="B228">
            <v>12</v>
          </cell>
          <cell r="C228" t="str">
            <v>ЛУГАНСЬКА ОБЛАСТЬ</v>
          </cell>
          <cell r="D228">
            <v>1882551</v>
          </cell>
          <cell r="E228" t="str">
            <v>ВIДКРИТЕ АКЦIОНЕРНЕ ТОВАРИСТВО "РУБIЖАНСЬКИЙ КАРТОННО-ТАРНИЙ КОМБIНАТ"</v>
          </cell>
          <cell r="F228">
            <v>32204.7016</v>
          </cell>
          <cell r="G228">
            <v>31736.5952</v>
          </cell>
          <cell r="H228">
            <v>33520.362699999998</v>
          </cell>
          <cell r="I228">
            <v>33484.569499999998</v>
          </cell>
          <cell r="J228">
            <v>1747.97423</v>
          </cell>
          <cell r="K228">
            <v>0</v>
          </cell>
          <cell r="L228">
            <v>0</v>
          </cell>
          <cell r="M228">
            <v>78.794920000000005</v>
          </cell>
          <cell r="N228">
            <v>-37.694450000000003</v>
          </cell>
        </row>
        <row r="229">
          <cell r="B229">
            <v>12</v>
          </cell>
          <cell r="C229" t="str">
            <v>ЛУГАНСЬКА ОБЛАСТЬ</v>
          </cell>
          <cell r="D229">
            <v>190816</v>
          </cell>
          <cell r="E229" t="str">
            <v>ВIДКРИТЕ АКЦIОНЕРНЕ ТОВАРИСТВО "АЛЧЕВСЬКИЙ КОКСОХIМIЧНИЙ ЗАВОД"</v>
          </cell>
          <cell r="F229">
            <v>9004.1404000000002</v>
          </cell>
          <cell r="G229">
            <v>2289.3864100000001</v>
          </cell>
          <cell r="H229">
            <v>17859.050500000001</v>
          </cell>
          <cell r="I229">
            <v>29123.2078</v>
          </cell>
          <cell r="J229">
            <v>26833.8213</v>
          </cell>
          <cell r="K229">
            <v>0</v>
          </cell>
          <cell r="L229">
            <v>0</v>
          </cell>
          <cell r="M229">
            <v>21198.084299999999</v>
          </cell>
          <cell r="N229">
            <v>11272.6945</v>
          </cell>
        </row>
        <row r="230">
          <cell r="B230">
            <v>12</v>
          </cell>
          <cell r="C230" t="str">
            <v>ЛУГАНСЬКА ОБЛАСТЬ</v>
          </cell>
          <cell r="D230">
            <v>32473323</v>
          </cell>
          <cell r="E230" t="str">
            <v>ДЕРЖАВНЕ ПIДПРИЄМСТВО "ЛУГАНСЬКВУГIЛЛЯ"</v>
          </cell>
          <cell r="F230">
            <v>27632.2143</v>
          </cell>
          <cell r="G230">
            <v>17815.451000000001</v>
          </cell>
          <cell r="H230">
            <v>-7051.8446999999996</v>
          </cell>
          <cell r="I230">
            <v>28532.385399999999</v>
          </cell>
          <cell r="J230">
            <v>10716.9344</v>
          </cell>
          <cell r="K230">
            <v>40447.941299999999</v>
          </cell>
          <cell r="L230">
            <v>-31175.705000000002</v>
          </cell>
          <cell r="M230">
            <v>0</v>
          </cell>
          <cell r="N230">
            <v>0</v>
          </cell>
        </row>
        <row r="231">
          <cell r="B231">
            <v>12</v>
          </cell>
          <cell r="C231" t="str">
            <v>ЛУГАНСЬКА ОБЛАСТЬ</v>
          </cell>
          <cell r="D231">
            <v>31443937</v>
          </cell>
          <cell r="E231" t="str">
            <v>ТОВАРИСТВО З ОБМЕЖЕНОЮ ВIДПОВIДАЛЬНIСТЮ "ЛУГАНСЬКЕ ЕНЕРГЕТИЧНЕ ОБ'ЄДНАННЯ"</v>
          </cell>
          <cell r="F231">
            <v>19532.911599999999</v>
          </cell>
          <cell r="G231">
            <v>19603.8537</v>
          </cell>
          <cell r="H231">
            <v>24874.7968</v>
          </cell>
          <cell r="I231">
            <v>27430.6911</v>
          </cell>
          <cell r="J231">
            <v>7826.83734</v>
          </cell>
          <cell r="K231">
            <v>0</v>
          </cell>
          <cell r="L231">
            <v>0</v>
          </cell>
          <cell r="M231">
            <v>2670.69839</v>
          </cell>
          <cell r="N231">
            <v>2555.62329</v>
          </cell>
        </row>
        <row r="232">
          <cell r="B232">
            <v>12</v>
          </cell>
          <cell r="C232" t="str">
            <v>ЛУГАНСЬКА ОБЛАСТЬ</v>
          </cell>
          <cell r="D232">
            <v>32226065</v>
          </cell>
          <cell r="E232" t="str">
            <v>ДЕРЖАВНЕ ПIДПРИЄМСТВО "АНТРАЦИТ"</v>
          </cell>
          <cell r="F232">
            <v>14272.6955</v>
          </cell>
          <cell r="G232">
            <v>20600.014999999999</v>
          </cell>
          <cell r="H232">
            <v>43595.330699999999</v>
          </cell>
          <cell r="I232">
            <v>26254.112000000001</v>
          </cell>
          <cell r="J232">
            <v>5654.09699</v>
          </cell>
          <cell r="K232">
            <v>32680.623100000001</v>
          </cell>
          <cell r="L232">
            <v>4393.4876100000001</v>
          </cell>
          <cell r="M232">
            <v>0</v>
          </cell>
          <cell r="N232">
            <v>-1.0000000000000001E-5</v>
          </cell>
        </row>
        <row r="233">
          <cell r="B233">
            <v>12</v>
          </cell>
          <cell r="C233" t="str">
            <v>ЛУГАНСЬКА ОБЛАСТЬ</v>
          </cell>
          <cell r="D233">
            <v>30996128</v>
          </cell>
          <cell r="E233" t="str">
            <v>ЗАКРИТЕ АКЦIОНЕРНЕ ТОВАРИСТВО "ЛУГАНСЬКИЙ ЛIКЕРО-ГОРIЛЧАНИЙ ЗАВОД ЛУГА-НОВА"</v>
          </cell>
          <cell r="F233">
            <v>23032.5344</v>
          </cell>
          <cell r="G233">
            <v>24058.871200000001</v>
          </cell>
          <cell r="H233">
            <v>23210.738499999999</v>
          </cell>
          <cell r="I233">
            <v>25909.897300000001</v>
          </cell>
          <cell r="J233">
            <v>1851.0261</v>
          </cell>
          <cell r="K233">
            <v>0</v>
          </cell>
          <cell r="L233">
            <v>0</v>
          </cell>
          <cell r="M233">
            <v>4954.0240299999996</v>
          </cell>
          <cell r="N233">
            <v>2199.1587500000001</v>
          </cell>
        </row>
        <row r="234">
          <cell r="B234">
            <v>12</v>
          </cell>
          <cell r="C234" t="str">
            <v>ЛУГАНСЬКА ОБЛАСТЬ</v>
          </cell>
          <cell r="D234">
            <v>5451150</v>
          </cell>
          <cell r="E234" t="str">
            <v>ВIДКРИТЕ АКЦIОНЕРНЕ ТОВАРИСТВО ПО ГАЗОПОСТАЧАННЮ ТА ГАЗИФIКАЦIЄ "ЛУГАНСЬКГАЗ"</v>
          </cell>
          <cell r="F234">
            <v>15685.861999999999</v>
          </cell>
          <cell r="G234">
            <v>15687.397199999999</v>
          </cell>
          <cell r="H234">
            <v>20770.082600000002</v>
          </cell>
          <cell r="I234">
            <v>24181.206900000001</v>
          </cell>
          <cell r="J234">
            <v>8493.8097199999993</v>
          </cell>
          <cell r="K234">
            <v>0</v>
          </cell>
          <cell r="L234">
            <v>0</v>
          </cell>
          <cell r="M234">
            <v>3410.8375999999998</v>
          </cell>
          <cell r="N234">
            <v>3405.1772700000001</v>
          </cell>
        </row>
        <row r="235">
          <cell r="B235">
            <v>12</v>
          </cell>
          <cell r="C235" t="str">
            <v>ЛУГАНСЬКА ОБЛАСТЬ</v>
          </cell>
          <cell r="D235">
            <v>9585574</v>
          </cell>
          <cell r="E235" t="str">
            <v>ДЕРЖАВНЕ ПIДПРИЄМСТВО "ПОПАСНЯНСЬКИЙ ВАГОНОРЕМОНТНИЙ ЗАВОД"</v>
          </cell>
          <cell r="F235">
            <v>15476.0558</v>
          </cell>
          <cell r="G235">
            <v>15473.426799999999</v>
          </cell>
          <cell r="H235">
            <v>17837.474999999999</v>
          </cell>
          <cell r="I235">
            <v>18924.923999999999</v>
          </cell>
          <cell r="J235">
            <v>3451.49721</v>
          </cell>
          <cell r="K235">
            <v>0</v>
          </cell>
          <cell r="L235">
            <v>0</v>
          </cell>
          <cell r="M235">
            <v>1088.864</v>
          </cell>
          <cell r="N235">
            <v>1087.4490000000001</v>
          </cell>
        </row>
        <row r="236">
          <cell r="B236">
            <v>12</v>
          </cell>
          <cell r="C236" t="str">
            <v>ЛУГАНСЬКА ОБЛАСТЬ</v>
          </cell>
          <cell r="D236">
            <v>31380846</v>
          </cell>
          <cell r="E236" t="str">
            <v>ЗАКРИТЕ АКЦIОНЕРНЕ ТОВАРИСТВО "ЛИСИЧАНСЬКИЙ СКЛОЗАВОД "ПРОЛЕТАРIЙ"</v>
          </cell>
          <cell r="F236">
            <v>12937.0689</v>
          </cell>
          <cell r="G236">
            <v>14629.230299999999</v>
          </cell>
          <cell r="H236">
            <v>9616.8508999999995</v>
          </cell>
          <cell r="I236">
            <v>14959.4311</v>
          </cell>
          <cell r="J236">
            <v>330.20084000000003</v>
          </cell>
          <cell r="K236">
            <v>0</v>
          </cell>
          <cell r="L236">
            <v>0</v>
          </cell>
          <cell r="M236">
            <v>6058.5360499999997</v>
          </cell>
          <cell r="N236">
            <v>6058.5360499999997</v>
          </cell>
        </row>
        <row r="237">
          <cell r="B237">
            <v>12</v>
          </cell>
          <cell r="C237" t="str">
            <v>ЛУГАНСЬКА ОБЛАСТЬ</v>
          </cell>
          <cell r="D237">
            <v>32446546</v>
          </cell>
          <cell r="E237" t="str">
            <v>ДЕРЖАВНЕ ПIДПРИЄМСТВО "ДОНБАСАНТРАЦИТ"</v>
          </cell>
          <cell r="F237">
            <v>-4755.7022999999999</v>
          </cell>
          <cell r="G237">
            <v>3093.00585</v>
          </cell>
          <cell r="H237">
            <v>7205.8483699999997</v>
          </cell>
          <cell r="I237">
            <v>14848.840200000001</v>
          </cell>
          <cell r="J237">
            <v>11755.8343</v>
          </cell>
          <cell r="K237">
            <v>26522.858899999999</v>
          </cell>
          <cell r="L237">
            <v>-11366.37</v>
          </cell>
          <cell r="M237">
            <v>6.4865599999999999</v>
          </cell>
          <cell r="N237">
            <v>-26.96566</v>
          </cell>
        </row>
        <row r="238">
          <cell r="B238">
            <v>12</v>
          </cell>
          <cell r="C238" t="str">
            <v>ЛУГАНСЬКА ОБЛАСТЬ</v>
          </cell>
          <cell r="D238">
            <v>5507034</v>
          </cell>
          <cell r="E238" t="str">
            <v>ЗАКРИТЕ АКЦIОНЕРНЕ ТОВАРИСТВО "ЛУГАНСЬКИЙ М'ЯСОКОМБIНАТ"</v>
          </cell>
          <cell r="F238">
            <v>8652.6316000000006</v>
          </cell>
          <cell r="G238">
            <v>8633.8366000000005</v>
          </cell>
          <cell r="H238">
            <v>12629.9977</v>
          </cell>
          <cell r="I238">
            <v>12869.155500000001</v>
          </cell>
          <cell r="J238">
            <v>4235.3188799999998</v>
          </cell>
          <cell r="K238">
            <v>0</v>
          </cell>
          <cell r="L238">
            <v>0</v>
          </cell>
          <cell r="M238">
            <v>239.15810999999999</v>
          </cell>
          <cell r="N238">
            <v>239.15781000000001</v>
          </cell>
        </row>
        <row r="239">
          <cell r="B239">
            <v>12</v>
          </cell>
          <cell r="C239" t="str">
            <v>ЛУГАНСЬКА ОБЛАСТЬ</v>
          </cell>
          <cell r="D239">
            <v>32538783</v>
          </cell>
          <cell r="E239" t="str">
            <v>ОБЛАСНЕ КОМУНАЛЬНЕ ПIДПРИЄМСТВО "КОМПАНIЯ "ЛУГАНСЬКВОДА"</v>
          </cell>
          <cell r="F239">
            <v>9722.9020199999995</v>
          </cell>
          <cell r="G239">
            <v>9528.1418599999997</v>
          </cell>
          <cell r="H239">
            <v>11156.192999999999</v>
          </cell>
          <cell r="I239">
            <v>12063.7462</v>
          </cell>
          <cell r="J239">
            <v>2535.6043199999999</v>
          </cell>
          <cell r="K239">
            <v>0</v>
          </cell>
          <cell r="L239">
            <v>0</v>
          </cell>
          <cell r="M239">
            <v>844.69961999999998</v>
          </cell>
          <cell r="N239">
            <v>844.40601000000004</v>
          </cell>
        </row>
        <row r="240">
          <cell r="B240">
            <v>12</v>
          </cell>
          <cell r="C240" t="str">
            <v>ЛУГАНСЬКА ОБЛАСТЬ</v>
          </cell>
          <cell r="D240">
            <v>32326182</v>
          </cell>
          <cell r="E240" t="str">
            <v>ТОВАРИСТВО З ОБМЕЖЕНОЮ ВIДПОВIДАЛЬНIСТЮ "НАУКОВО-ВИРОБНИЧИЙ ЦЕНТР "ЕКОСФЕРА"</v>
          </cell>
          <cell r="F240">
            <v>11112.872799999999</v>
          </cell>
          <cell r="G240">
            <v>11103.883900000001</v>
          </cell>
          <cell r="H240">
            <v>11226.941000000001</v>
          </cell>
          <cell r="I240">
            <v>11226.843000000001</v>
          </cell>
          <cell r="J240">
            <v>122.95913</v>
          </cell>
          <cell r="K240">
            <v>0</v>
          </cell>
          <cell r="L240">
            <v>0</v>
          </cell>
          <cell r="M240">
            <v>2.7400000000000001E-2</v>
          </cell>
          <cell r="N240">
            <v>-9.8000000000000004E-2</v>
          </cell>
        </row>
        <row r="241">
          <cell r="B241">
            <v>12</v>
          </cell>
          <cell r="C241" t="str">
            <v>ЛУГАНСЬКА ОБЛАСТЬ</v>
          </cell>
          <cell r="D241">
            <v>131050</v>
          </cell>
          <cell r="E241" t="str">
            <v>ДЕРЖАВНЕ ПIДПРИЄМСТВО "СЄВЄРОДОНЕЦЬКА ТЕПЛОЕЛЕКТРОЦЕНТРАЛЬ"</v>
          </cell>
          <cell r="F241">
            <v>9729.0490399999999</v>
          </cell>
          <cell r="G241">
            <v>7224.4751200000001</v>
          </cell>
          <cell r="H241">
            <v>5699.5267400000002</v>
          </cell>
          <cell r="I241">
            <v>10827.5638</v>
          </cell>
          <cell r="J241">
            <v>3603.0886399999999</v>
          </cell>
          <cell r="K241">
            <v>63.011789999999998</v>
          </cell>
          <cell r="L241">
            <v>-9128.4361000000008</v>
          </cell>
          <cell r="M241">
            <v>39.227629999999998</v>
          </cell>
          <cell r="N241">
            <v>39.227629999999998</v>
          </cell>
        </row>
        <row r="242">
          <cell r="B242">
            <v>13</v>
          </cell>
          <cell r="C242" t="str">
            <v>ЛЬВIВСЬКА ОБЛАСТЬ</v>
          </cell>
          <cell r="D242">
            <v>1059900</v>
          </cell>
          <cell r="E242" t="str">
            <v>ДЕРЖАВНЕ ТЕРИТОРIАЛЬНО-ГАЛУЗЕВЕ ОБ'ЄДНАННЯ "ЛЬВIВСЬКА ЗАЛIЗНИЦЯ"'</v>
          </cell>
          <cell r="F242">
            <v>338040.32900000003</v>
          </cell>
          <cell r="G242">
            <v>328316.011</v>
          </cell>
          <cell r="H242">
            <v>373508.18</v>
          </cell>
          <cell r="I242">
            <v>385825.72899999999</v>
          </cell>
          <cell r="J242">
            <v>57509.718200000003</v>
          </cell>
          <cell r="K242">
            <v>0</v>
          </cell>
          <cell r="L242">
            <v>0</v>
          </cell>
          <cell r="M242">
            <v>11920.3783</v>
          </cell>
          <cell r="N242">
            <v>11905.856400000001</v>
          </cell>
        </row>
        <row r="243">
          <cell r="B243">
            <v>13</v>
          </cell>
          <cell r="C243" t="str">
            <v>ЛЬВIВСЬКА ОБЛАСТЬ</v>
          </cell>
          <cell r="D243">
            <v>23269555</v>
          </cell>
          <cell r="E243" t="str">
            <v>ВIДКРИТЕ АКЦIОНЕРНЕ ТОВАРИСТВО "ЗАХIДЕНЕРГО"</v>
          </cell>
          <cell r="F243">
            <v>149866.92800000001</v>
          </cell>
          <cell r="G243">
            <v>150396.13800000001</v>
          </cell>
          <cell r="H243">
            <v>174169.36600000001</v>
          </cell>
          <cell r="I243">
            <v>181742.20800000001</v>
          </cell>
          <cell r="J243">
            <v>31346.070199999998</v>
          </cell>
          <cell r="K243">
            <v>0</v>
          </cell>
          <cell r="L243">
            <v>0</v>
          </cell>
          <cell r="M243">
            <v>7632.9844300000004</v>
          </cell>
          <cell r="N243">
            <v>7406.0600800000002</v>
          </cell>
        </row>
        <row r="244">
          <cell r="B244">
            <v>13</v>
          </cell>
          <cell r="C244" t="str">
            <v>ЛЬВIВСЬКА ОБЛАСТЬ</v>
          </cell>
          <cell r="D244">
            <v>30822837</v>
          </cell>
          <cell r="E244" t="str">
            <v>ЗАКРИТЕ АКЦIОНЕРНЕ ТОВАРИСТВО "ЛЬВIВСЬКИЙ ЛIКЕРО-ГОРIЛЧАНИЙ ЗАВОД"</v>
          </cell>
          <cell r="F244">
            <v>99515.446400000001</v>
          </cell>
          <cell r="G244">
            <v>113869.736</v>
          </cell>
          <cell r="H244">
            <v>134004.465</v>
          </cell>
          <cell r="I244">
            <v>139766.204</v>
          </cell>
          <cell r="J244">
            <v>25896.4679</v>
          </cell>
          <cell r="K244">
            <v>0</v>
          </cell>
          <cell r="L244">
            <v>0</v>
          </cell>
          <cell r="M244">
            <v>20031.245999999999</v>
          </cell>
          <cell r="N244">
            <v>4980.7183400000004</v>
          </cell>
        </row>
        <row r="245">
          <cell r="B245">
            <v>13</v>
          </cell>
          <cell r="C245" t="str">
            <v>ЛЬВIВСЬКА ОБЛАСТЬ</v>
          </cell>
          <cell r="D245">
            <v>25546088</v>
          </cell>
          <cell r="E245" t="str">
            <v>ФIЛIЯ ЗАКРИТОГО АКЦIОНЕРНОГО ТОВАРИСТВА "КИЇВСТАР ДЖ.ЕС.ЕМ." В М ЛЬВОВI</v>
          </cell>
          <cell r="F245">
            <v>32747.6253</v>
          </cell>
          <cell r="G245">
            <v>32750.075000000001</v>
          </cell>
          <cell r="H245">
            <v>79182.378500000006</v>
          </cell>
          <cell r="I245">
            <v>79176.095199999996</v>
          </cell>
          <cell r="J245">
            <v>46426.020199999999</v>
          </cell>
          <cell r="K245">
            <v>0</v>
          </cell>
          <cell r="L245">
            <v>0</v>
          </cell>
          <cell r="M245">
            <v>7.0108899999999998</v>
          </cell>
          <cell r="N245">
            <v>-6.2833800000000002</v>
          </cell>
        </row>
        <row r="246">
          <cell r="B246">
            <v>13</v>
          </cell>
          <cell r="C246" t="str">
            <v>ЛЬВIВСЬКА ОБЛАСТЬ</v>
          </cell>
          <cell r="D246">
            <v>152388</v>
          </cell>
          <cell r="E246" t="str">
            <v>ВIДКРИТЕ АКЦIОНЕРНЕ ТОВАРИСТВО "НАФТОПЕРЕРОБНИЙ КОМПЛЕКС "ГАЛИЧИНА"</v>
          </cell>
          <cell r="F246">
            <v>143619.84899999999</v>
          </cell>
          <cell r="G246">
            <v>152113.995</v>
          </cell>
          <cell r="H246">
            <v>82245.151100000003</v>
          </cell>
          <cell r="I246">
            <v>75247.823999999993</v>
          </cell>
          <cell r="J246">
            <v>-76866.171000000002</v>
          </cell>
          <cell r="K246">
            <v>115.18777</v>
          </cell>
          <cell r="L246">
            <v>-90.916510000000002</v>
          </cell>
          <cell r="M246">
            <v>8645.1690400000007</v>
          </cell>
          <cell r="N246">
            <v>-6988.9161000000004</v>
          </cell>
        </row>
        <row r="247">
          <cell r="B247">
            <v>13</v>
          </cell>
          <cell r="C247" t="str">
            <v>ЛЬВIВСЬКА ОБЛАСТЬ</v>
          </cell>
          <cell r="D247">
            <v>383952</v>
          </cell>
          <cell r="E247" t="str">
            <v>ВIДКРИТЕ АКЦIОНЕРНЕ ТОВАРИСТВО "ЛЬВIВСЬКА ПИВОВАРНЯ"</v>
          </cell>
          <cell r="F247">
            <v>44233.784</v>
          </cell>
          <cell r="G247">
            <v>43777.906999999999</v>
          </cell>
          <cell r="H247">
            <v>58042.345800000003</v>
          </cell>
          <cell r="I247">
            <v>62373.004300000001</v>
          </cell>
          <cell r="J247">
            <v>18595.0972</v>
          </cell>
          <cell r="K247">
            <v>0</v>
          </cell>
          <cell r="L247">
            <v>0</v>
          </cell>
          <cell r="M247">
            <v>4392.0195400000002</v>
          </cell>
          <cell r="N247">
            <v>4330.48902</v>
          </cell>
        </row>
        <row r="248">
          <cell r="B248">
            <v>13</v>
          </cell>
          <cell r="C248" t="str">
            <v>ЛЬВIВСЬКА ОБЛАСТЬ</v>
          </cell>
          <cell r="D248">
            <v>131587</v>
          </cell>
          <cell r="E248" t="str">
            <v>ВIДКРИТЕ АКЦIОНЕРНЕ ТОВАРИСТВО "ЛЬВIВОБЛЕНЕРГО"</v>
          </cell>
          <cell r="F248">
            <v>45511.9856</v>
          </cell>
          <cell r="G248">
            <v>45919.129699999998</v>
          </cell>
          <cell r="H248">
            <v>58551.497300000003</v>
          </cell>
          <cell r="I248">
            <v>46755.0101</v>
          </cell>
          <cell r="J248">
            <v>835.88041999999996</v>
          </cell>
          <cell r="K248">
            <v>11932.3478</v>
          </cell>
          <cell r="L248">
            <v>11932.3478</v>
          </cell>
          <cell r="M248">
            <v>0.15966</v>
          </cell>
          <cell r="N248">
            <v>6.0699999999999997E-2</v>
          </cell>
        </row>
        <row r="249">
          <cell r="B249">
            <v>13</v>
          </cell>
          <cell r="C249" t="str">
            <v>ЛЬВIВСЬКА ОБЛАСТЬ</v>
          </cell>
          <cell r="D249">
            <v>382154</v>
          </cell>
          <cell r="E249" t="str">
            <v>ЗАКРИТЕ АКЦIОНЕРНЕ ТОВАРИСТВО "ЛЬВIВСЬКА КОНДИТЕРСЬКА ФIРМА "СВIТОЧ"</v>
          </cell>
          <cell r="F249">
            <v>19845.763599999998</v>
          </cell>
          <cell r="G249">
            <v>28508.387500000001</v>
          </cell>
          <cell r="H249">
            <v>35846.683299999997</v>
          </cell>
          <cell r="I249">
            <v>38392.742100000003</v>
          </cell>
          <cell r="J249">
            <v>9884.3545200000008</v>
          </cell>
          <cell r="K249">
            <v>0</v>
          </cell>
          <cell r="L249">
            <v>0</v>
          </cell>
          <cell r="M249">
            <v>2566.7158800000002</v>
          </cell>
          <cell r="N249">
            <v>2546.0526599999998</v>
          </cell>
        </row>
        <row r="250">
          <cell r="B250">
            <v>13</v>
          </cell>
          <cell r="C250" t="str">
            <v>ЛЬВIВСЬКА ОБЛАСТЬ</v>
          </cell>
          <cell r="D250">
            <v>22376504</v>
          </cell>
          <cell r="E250" t="str">
            <v>ЗАХ.IДНЕ ТУ ЗАКРИТЕ АКЦIОНЕРНЕ ТОВАРИСТВО "УКРАIНСЬКИЙ МОБIЛЬНИЙ ЗВ'ЯЗОК"</v>
          </cell>
          <cell r="F250">
            <v>28663.17</v>
          </cell>
          <cell r="G250">
            <v>28663.18</v>
          </cell>
          <cell r="H250">
            <v>37672.010999999999</v>
          </cell>
          <cell r="I250">
            <v>37672.010999999999</v>
          </cell>
          <cell r="J250">
            <v>9008.8310000000001</v>
          </cell>
          <cell r="K250">
            <v>0</v>
          </cell>
          <cell r="L250">
            <v>0</v>
          </cell>
          <cell r="M250">
            <v>1.4117599999999999</v>
          </cell>
          <cell r="N250">
            <v>0</v>
          </cell>
        </row>
        <row r="251">
          <cell r="B251">
            <v>13</v>
          </cell>
          <cell r="C251" t="str">
            <v>ЛЬВIВСЬКА ОБЛАСТЬ</v>
          </cell>
          <cell r="D251">
            <v>3348471</v>
          </cell>
          <cell r="E251" t="str">
            <v>ЛЬВIВСЬКЕ МIСЬКЕ КОМУНАЛЬНЕ ПIДПРИЄМСТВО "ЛЬВIВВОДОКАНАЛ"</v>
          </cell>
          <cell r="F251">
            <v>6512.5896400000001</v>
          </cell>
          <cell r="G251">
            <v>12495.075999999999</v>
          </cell>
          <cell r="H251">
            <v>13727.5707</v>
          </cell>
          <cell r="I251">
            <v>37642.721100000002</v>
          </cell>
          <cell r="J251">
            <v>25147.645100000002</v>
          </cell>
          <cell r="K251">
            <v>3297.14525</v>
          </cell>
          <cell r="L251">
            <v>-14322.947</v>
          </cell>
          <cell r="M251">
            <v>18.822900000000001</v>
          </cell>
          <cell r="N251">
            <v>18.822900000000001</v>
          </cell>
        </row>
        <row r="252">
          <cell r="B252">
            <v>13</v>
          </cell>
          <cell r="C252" t="str">
            <v>ЛЬВIВСЬКА ОБЛАСТЬ</v>
          </cell>
          <cell r="D252">
            <v>293025</v>
          </cell>
          <cell r="E252" t="str">
            <v>ВIДКРИТЕ АКЦIОНЕРНЕ ТОВАРИСТВО "МИКОЛАЇВЦЕМЕНТ"</v>
          </cell>
          <cell r="F252">
            <v>33125.089</v>
          </cell>
          <cell r="G252">
            <v>33060.486599999997</v>
          </cell>
          <cell r="H252">
            <v>35961.6391</v>
          </cell>
          <cell r="I252">
            <v>35913.184000000001</v>
          </cell>
          <cell r="J252">
            <v>2852.6973200000002</v>
          </cell>
          <cell r="K252">
            <v>0</v>
          </cell>
          <cell r="L252">
            <v>0</v>
          </cell>
          <cell r="M252">
            <v>36.808909999999997</v>
          </cell>
          <cell r="N252">
            <v>-54.28295</v>
          </cell>
        </row>
        <row r="253">
          <cell r="B253">
            <v>13</v>
          </cell>
          <cell r="C253" t="str">
            <v>ЛЬВIВСЬКА ОБЛАСТЬ</v>
          </cell>
          <cell r="D253">
            <v>25560533</v>
          </cell>
          <cell r="E253" t="str">
            <v>ФIЛIЯ ДОЧIРНЬОЇ КОМПАНIЇ "УКРГАЗВИДОБУВАННЯ" НАЦIОНАЛЬНОЇ АКЦIОНЕРНОЇ КОМПАНIЇ "НАФТОГАЗУКРАЇНИ" ГАЗОПРОМИСЛОВЕ УПРАВЛIННЯ "ЛЬВIВГАЗВИДОБУВАННЯ"</v>
          </cell>
          <cell r="F253">
            <v>49604.645700000001</v>
          </cell>
          <cell r="G253">
            <v>53654.351300000002</v>
          </cell>
          <cell r="H253">
            <v>2725.1300999999999</v>
          </cell>
          <cell r="I253">
            <v>25551.07</v>
          </cell>
          <cell r="J253">
            <v>-28103.280999999999</v>
          </cell>
          <cell r="K253">
            <v>4752.2016700000004</v>
          </cell>
          <cell r="L253">
            <v>-22749.924999999999</v>
          </cell>
          <cell r="M253">
            <v>11.8788</v>
          </cell>
          <cell r="N253">
            <v>11.76934</v>
          </cell>
        </row>
        <row r="254">
          <cell r="B254">
            <v>13</v>
          </cell>
          <cell r="C254" t="str">
            <v>ЛЬВIВСЬКА ОБЛАСТЬ</v>
          </cell>
          <cell r="D254">
            <v>22402928</v>
          </cell>
          <cell r="E254" t="str">
            <v>СПIЛЬНЕ ПIДПРИЄМСТВО "БОРИСЛАВСЬКА НАФТОВА КОМПАНIЯ" (У ФОРМI ТОВАРИСТВА З ОБМЕЖЕНОЮ ВIДПОВIДАЛЬНIСТЮ)</v>
          </cell>
          <cell r="F254">
            <v>12764.2991</v>
          </cell>
          <cell r="G254">
            <v>12756.492</v>
          </cell>
          <cell r="H254">
            <v>19901.208900000001</v>
          </cell>
          <cell r="I254">
            <v>21140.606800000001</v>
          </cell>
          <cell r="J254">
            <v>8384.1147600000004</v>
          </cell>
          <cell r="K254">
            <v>0</v>
          </cell>
          <cell r="L254">
            <v>0</v>
          </cell>
          <cell r="M254">
            <v>1266.73605</v>
          </cell>
          <cell r="N254">
            <v>1236.64941</v>
          </cell>
        </row>
        <row r="255">
          <cell r="B255">
            <v>13</v>
          </cell>
          <cell r="C255" t="str">
            <v>ЛЬВIВСЬКА ОБЛАСТЬ</v>
          </cell>
          <cell r="D255">
            <v>25558625</v>
          </cell>
          <cell r="E255" t="str">
            <v>УПРАВЛIННЯ КОМУНАЛЬНОГО МАЙНА ЛЬВIВСЬКОЇ МIСЬКОЇ РАДИ</v>
          </cell>
          <cell r="F255">
            <v>2095.2289999999998</v>
          </cell>
          <cell r="G255">
            <v>2096.6786200000001</v>
          </cell>
          <cell r="H255">
            <v>17216.726999999999</v>
          </cell>
          <cell r="I255">
            <v>17752.863499999999</v>
          </cell>
          <cell r="J255">
            <v>15656.1849</v>
          </cell>
          <cell r="K255">
            <v>0</v>
          </cell>
          <cell r="L255">
            <v>0</v>
          </cell>
          <cell r="M255">
            <v>541.63807999999995</v>
          </cell>
          <cell r="N255">
            <v>536.13652999999999</v>
          </cell>
        </row>
        <row r="256">
          <cell r="B256">
            <v>13</v>
          </cell>
          <cell r="C256" t="str">
            <v>ЛЬВIВСЬКА ОБЛАСТЬ</v>
          </cell>
          <cell r="D256">
            <v>31804036</v>
          </cell>
          <cell r="E256" t="str">
            <v>ТОВАРИСТВО З ОБМЕЖЕНОЮ ВIДПОВIДАЛЬНIСТЮ"НАУКОВО-ВИРОБНИЧЕ ПIДПРИЄМСТВО"ГЕТЬМАН"</v>
          </cell>
          <cell r="F256">
            <v>9970.8832399999992</v>
          </cell>
          <cell r="G256">
            <v>8858.8969500000003</v>
          </cell>
          <cell r="H256">
            <v>14932.737300000001</v>
          </cell>
          <cell r="I256">
            <v>16338.843000000001</v>
          </cell>
          <cell r="J256">
            <v>7479.94607</v>
          </cell>
          <cell r="K256">
            <v>0</v>
          </cell>
          <cell r="L256">
            <v>0</v>
          </cell>
          <cell r="M256">
            <v>1165.8349000000001</v>
          </cell>
          <cell r="N256">
            <v>754.31435999999997</v>
          </cell>
        </row>
        <row r="257">
          <cell r="B257">
            <v>13</v>
          </cell>
          <cell r="C257" t="str">
            <v>ЛЬВIВСЬКА ОБЛАСТЬ</v>
          </cell>
          <cell r="D257">
            <v>740599</v>
          </cell>
          <cell r="E257" t="str">
            <v>ВIДКРИТЕ АКЦIОНЕРНЕ ТОВАРИСТВО "ЛЬВIВСЬКИЙ ЛОКОМОТИВОРЕМОНТНИЙ ЗАВОД"</v>
          </cell>
          <cell r="F257">
            <v>6672.4114</v>
          </cell>
          <cell r="G257">
            <v>6717.4961800000001</v>
          </cell>
          <cell r="H257">
            <v>11553.511699999999</v>
          </cell>
          <cell r="I257">
            <v>12615.092199999999</v>
          </cell>
          <cell r="J257">
            <v>5897.5959800000001</v>
          </cell>
          <cell r="K257">
            <v>0</v>
          </cell>
          <cell r="L257">
            <v>0</v>
          </cell>
          <cell r="M257">
            <v>1109.6353899999999</v>
          </cell>
          <cell r="N257">
            <v>1061.58051</v>
          </cell>
        </row>
        <row r="258">
          <cell r="B258">
            <v>13</v>
          </cell>
          <cell r="C258" t="str">
            <v>ЛЬВIВСЬКА ОБЛАСТЬ</v>
          </cell>
          <cell r="D258">
            <v>7684556</v>
          </cell>
          <cell r="E258" t="str">
            <v>ДЕРЖАВНЕ ПIДПРИЄМСТВО МIНIСТЕРСТВА ОБОРОНИ УКРАЇНИ "ЛЬВIВСЬКИЙ ДЕРЖАВНИЙ АВIАЦIЙНО-РЕМОНТНИЙ ЗАВОД"</v>
          </cell>
          <cell r="F258">
            <v>3305.63024</v>
          </cell>
          <cell r="G258">
            <v>4243.3061200000002</v>
          </cell>
          <cell r="H258">
            <v>-678.05754000000002</v>
          </cell>
          <cell r="I258">
            <v>11373.2551</v>
          </cell>
          <cell r="J258">
            <v>7129.9489299999996</v>
          </cell>
          <cell r="K258">
            <v>0</v>
          </cell>
          <cell r="L258">
            <v>0</v>
          </cell>
          <cell r="M258">
            <v>13144.9822</v>
          </cell>
          <cell r="N258">
            <v>12051.2063</v>
          </cell>
        </row>
        <row r="259">
          <cell r="B259">
            <v>13</v>
          </cell>
          <cell r="C259" t="str">
            <v>ЛЬВIВСЬКА ОБЛАСТЬ</v>
          </cell>
          <cell r="D259">
            <v>13816938</v>
          </cell>
          <cell r="E259" t="str">
            <v>ТОВАРИСТВО З ОБМЕЖЕНОЮ ВIДПОВIДАЛЬНIСТЮ "ТОРГОВО-ПРОМИСЛОВА КОМПАНIЯ"</v>
          </cell>
          <cell r="F259">
            <v>3108.2705700000001</v>
          </cell>
          <cell r="G259">
            <v>3152.9765600000001</v>
          </cell>
          <cell r="H259">
            <v>9103.7183299999997</v>
          </cell>
          <cell r="I259">
            <v>11349.365900000001</v>
          </cell>
          <cell r="J259">
            <v>8196.3893200000002</v>
          </cell>
          <cell r="K259">
            <v>0</v>
          </cell>
          <cell r="L259">
            <v>0</v>
          </cell>
          <cell r="M259">
            <v>2244.31835</v>
          </cell>
          <cell r="N259">
            <v>2217.6194</v>
          </cell>
        </row>
        <row r="260">
          <cell r="B260">
            <v>13</v>
          </cell>
          <cell r="C260" t="str">
            <v>ЛЬВIВСЬКА ОБЛАСТЬ</v>
          </cell>
          <cell r="D260">
            <v>20770332</v>
          </cell>
          <cell r="E260" t="str">
            <v>ДЕРЖАВНЕ ПIДПРИЄМСТВО "СТРИЙСЬКИЙ ВАГОНОРЕМОНТНИЙ ЗАВОД"</v>
          </cell>
          <cell r="F260">
            <v>7350.7417100000002</v>
          </cell>
          <cell r="G260">
            <v>7351.8460299999997</v>
          </cell>
          <cell r="H260">
            <v>10563.466</v>
          </cell>
          <cell r="I260">
            <v>11242.2017</v>
          </cell>
          <cell r="J260">
            <v>3890.35565</v>
          </cell>
          <cell r="K260">
            <v>0</v>
          </cell>
          <cell r="L260">
            <v>0</v>
          </cell>
          <cell r="M260">
            <v>682.84834999999998</v>
          </cell>
          <cell r="N260">
            <v>678.73505</v>
          </cell>
        </row>
        <row r="261">
          <cell r="B261">
            <v>13</v>
          </cell>
          <cell r="C261" t="str">
            <v>ЛЬВIВСЬКА ОБЛАСТЬ</v>
          </cell>
          <cell r="D261">
            <v>26306989</v>
          </cell>
          <cell r="E261" t="str">
            <v>ЛЬВIВСЬКА ФIЛIЯ ЗАКРИТОГО АКЦIОНЕРНОГО ТОВАРИСТВА "УКРАIНСЬКИЙ МОБIЛЬНИЙ ЗВ'ЯЗОК"</v>
          </cell>
          <cell r="F261">
            <v>6804.64</v>
          </cell>
          <cell r="G261">
            <v>6804.665</v>
          </cell>
          <cell r="H261">
            <v>9613.3240000000005</v>
          </cell>
          <cell r="I261">
            <v>9613.3240000000005</v>
          </cell>
          <cell r="J261">
            <v>2808.6590000000001</v>
          </cell>
          <cell r="K261">
            <v>0</v>
          </cell>
          <cell r="L261">
            <v>0</v>
          </cell>
          <cell r="M261">
            <v>1.45434</v>
          </cell>
          <cell r="N261">
            <v>0</v>
          </cell>
        </row>
        <row r="262">
          <cell r="B262">
            <v>14</v>
          </cell>
          <cell r="C262" t="str">
            <v>МИКОЛАЇВСЬКА ОБЛАСТЬ</v>
          </cell>
          <cell r="D262">
            <v>25883682</v>
          </cell>
          <cell r="E262" t="str">
            <v>МИКОЛАЇВСЬКЕ ВIДДIЛЕННЯ ВIДКРИТОГО АКЦIОНЕРНОГО ТОВАРИСТВА "САН IНТЕРБРЮ УКРАЇНА"</v>
          </cell>
          <cell r="F262">
            <v>2275.8000000000002</v>
          </cell>
          <cell r="G262">
            <v>2280.6999999999998</v>
          </cell>
          <cell r="H262">
            <v>75154.117599999998</v>
          </cell>
          <cell r="I262">
            <v>75114.920299999998</v>
          </cell>
          <cell r="J262">
            <v>72834.220300000001</v>
          </cell>
          <cell r="K262">
            <v>0</v>
          </cell>
          <cell r="L262">
            <v>0</v>
          </cell>
          <cell r="M262">
            <v>2.1868500000000002</v>
          </cell>
          <cell r="N262">
            <v>-2.7131500000000002</v>
          </cell>
        </row>
        <row r="263">
          <cell r="B263">
            <v>14</v>
          </cell>
          <cell r="C263" t="str">
            <v>МИКОЛАЇВСЬКА ОБЛАСТЬ</v>
          </cell>
          <cell r="D263">
            <v>32573503</v>
          </cell>
          <cell r="E263" t="str">
            <v>ТОВАРИСТВО З ОБМЕЖЕНОЮ ВIДПОВIДАЛЬНIСТЮ "IНТЕРIОР"</v>
          </cell>
          <cell r="F263">
            <v>0</v>
          </cell>
          <cell r="G263">
            <v>0</v>
          </cell>
          <cell r="H263">
            <v>51523.679799999998</v>
          </cell>
          <cell r="I263">
            <v>51497.270499999999</v>
          </cell>
          <cell r="J263">
            <v>51497.270499999999</v>
          </cell>
          <cell r="K263">
            <v>0</v>
          </cell>
          <cell r="L263">
            <v>0</v>
          </cell>
          <cell r="M263">
            <v>27.4025</v>
          </cell>
          <cell r="N263">
            <v>27.4025</v>
          </cell>
        </row>
        <row r="264">
          <cell r="B264">
            <v>14</v>
          </cell>
          <cell r="C264" t="str">
            <v>МИКОЛАЇВСЬКА ОБЛАСТЬ</v>
          </cell>
          <cell r="D264">
            <v>20915546</v>
          </cell>
          <cell r="E264" t="str">
            <v>ВIДОКРЕМЛЕНИЙ ПIДРОЗДIЛ "ЮЖНОУКРАЇНСЬКА АТОМНА ЕЛЕКТРОСТАНЦIЯ" ДЕРЖАВНОГО ПIДПРИЄМСТВА "НАЦIОНАЛЬНА АТОМНА ЕНЕРГОГЕНЕРУЮЧА КОМПАНIЯ "ЕНЕРГОАТОМ"</v>
          </cell>
          <cell r="F264">
            <v>57602.108399999997</v>
          </cell>
          <cell r="G264">
            <v>53593.5674</v>
          </cell>
          <cell r="H264">
            <v>84369.920899999997</v>
          </cell>
          <cell r="I264">
            <v>45290.538500000002</v>
          </cell>
          <cell r="J264">
            <v>-8303.0288</v>
          </cell>
          <cell r="K264">
            <v>0</v>
          </cell>
          <cell r="L264">
            <v>0</v>
          </cell>
          <cell r="M264">
            <v>3472.3939399999999</v>
          </cell>
          <cell r="N264">
            <v>-31611.276000000002</v>
          </cell>
        </row>
        <row r="265">
          <cell r="B265">
            <v>14</v>
          </cell>
          <cell r="C265" t="str">
            <v>МИКОЛАЇВСЬКА ОБЛАСТЬ</v>
          </cell>
          <cell r="D265">
            <v>33969212</v>
          </cell>
          <cell r="E265" t="str">
            <v>ДЕРЖАВНЕ ПIДПРИЄМСТВО "ДЕРЖАВНА МОРСЬКА ЛОЦМАНСЬКА СЛУЖБА"</v>
          </cell>
          <cell r="F265">
            <v>0</v>
          </cell>
          <cell r="G265">
            <v>0</v>
          </cell>
          <cell r="H265">
            <v>40705.259100000003</v>
          </cell>
          <cell r="I265">
            <v>41518.784800000001</v>
          </cell>
          <cell r="J265">
            <v>41518.784800000001</v>
          </cell>
          <cell r="K265">
            <v>0</v>
          </cell>
          <cell r="L265">
            <v>0</v>
          </cell>
          <cell r="M265">
            <v>813.52566999999999</v>
          </cell>
          <cell r="N265">
            <v>813.52566999999999</v>
          </cell>
        </row>
        <row r="266">
          <cell r="B266">
            <v>14</v>
          </cell>
          <cell r="C266" t="str">
            <v>МИКОЛАЇВСЬКА ОБЛАСТЬ</v>
          </cell>
          <cell r="D266">
            <v>30850377</v>
          </cell>
          <cell r="E266" t="str">
            <v>ТОВАРИСТВО З ОБМЕЖЕНОЮ ВIДПОВIДАЛЬНIСТЮ "СЕЛТIК"</v>
          </cell>
          <cell r="F266">
            <v>0</v>
          </cell>
          <cell r="G266">
            <v>0</v>
          </cell>
          <cell r="H266">
            <v>40424.054400000001</v>
          </cell>
          <cell r="I266">
            <v>40436.641100000001</v>
          </cell>
          <cell r="J266">
            <v>40436.641100000001</v>
          </cell>
          <cell r="K266">
            <v>0</v>
          </cell>
          <cell r="L266">
            <v>0</v>
          </cell>
          <cell r="M266">
            <v>21.744820000000001</v>
          </cell>
          <cell r="N266">
            <v>21.744820000000001</v>
          </cell>
        </row>
        <row r="267">
          <cell r="B267">
            <v>14</v>
          </cell>
          <cell r="C267" t="str">
            <v>МИКОЛАЇВСЬКА ОБЛАСТЬ</v>
          </cell>
          <cell r="D267">
            <v>1125608</v>
          </cell>
          <cell r="E267" t="str">
            <v>ДЕРЖАВНЕ ПIДПРИЄМСТВО "МИКОЛАЇВСЬКИЙ МОРСЬКИЙ ТОРГОВЕЛЬНИЙ ПОРТ"</v>
          </cell>
          <cell r="F267">
            <v>18437.488600000001</v>
          </cell>
          <cell r="G267">
            <v>11794.194799999999</v>
          </cell>
          <cell r="H267">
            <v>23942.261299999998</v>
          </cell>
          <cell r="I267">
            <v>24713.692899999998</v>
          </cell>
          <cell r="J267">
            <v>12919.498100000001</v>
          </cell>
          <cell r="K267">
            <v>0</v>
          </cell>
          <cell r="L267">
            <v>0</v>
          </cell>
          <cell r="M267">
            <v>853.10037</v>
          </cell>
          <cell r="N267">
            <v>771.39395000000002</v>
          </cell>
        </row>
        <row r="268">
          <cell r="B268">
            <v>14</v>
          </cell>
          <cell r="C268" t="str">
            <v>МИКОЛАЇВСЬКА ОБЛАСТЬ</v>
          </cell>
          <cell r="D268">
            <v>25374003</v>
          </cell>
          <cell r="E268" t="str">
            <v>ДЕРЖАВНЕ ПIДПРИЄМСТВО "ДЕЛЬТА-ЛОЦМАН"</v>
          </cell>
          <cell r="F268">
            <v>57794.766199999998</v>
          </cell>
          <cell r="G268">
            <v>51143.781199999998</v>
          </cell>
          <cell r="H268">
            <v>18614.721600000001</v>
          </cell>
          <cell r="I268">
            <v>19379.800800000001</v>
          </cell>
          <cell r="J268">
            <v>-31763.98</v>
          </cell>
          <cell r="K268">
            <v>0</v>
          </cell>
          <cell r="L268">
            <v>0</v>
          </cell>
          <cell r="M268">
            <v>769.41981999999996</v>
          </cell>
          <cell r="N268">
            <v>765.07924000000003</v>
          </cell>
        </row>
        <row r="269">
          <cell r="B269">
            <v>14</v>
          </cell>
          <cell r="C269" t="str">
            <v>МИКОЛАЇВСЬКА ОБЛАСТЬ</v>
          </cell>
          <cell r="D269">
            <v>30348775</v>
          </cell>
          <cell r="E269" t="str">
            <v>ДОЧIРНЄ ПIДПРИЄМСТВО "ТОРГОВЫЙ ДОМ "САНДОРА" ТОВАРИСТВА З ОБМЕЖЕНОЮ ВIДПОВIДАЛЬНIСТЮ "САНДОРА"</v>
          </cell>
          <cell r="F269">
            <v>11420.468500000001</v>
          </cell>
          <cell r="G269">
            <v>11123.1204</v>
          </cell>
          <cell r="H269">
            <v>16203.7817</v>
          </cell>
          <cell r="I269">
            <v>18532.411499999998</v>
          </cell>
          <cell r="J269">
            <v>7409.2910899999997</v>
          </cell>
          <cell r="K269">
            <v>0</v>
          </cell>
          <cell r="L269">
            <v>0</v>
          </cell>
          <cell r="M269">
            <v>2074.3185600000002</v>
          </cell>
          <cell r="N269">
            <v>2073.8595</v>
          </cell>
        </row>
        <row r="270">
          <cell r="B270">
            <v>14</v>
          </cell>
          <cell r="C270" t="str">
            <v>МИКОЛАЇВСЬКА ОБЛАСТЬ</v>
          </cell>
          <cell r="D270">
            <v>293031</v>
          </cell>
          <cell r="E270" t="str">
            <v>ВIДКРИТЕ АКЦIОНЕРНЕ ТОВАРИСТВО "ЮГЦЕМЕНТ"</v>
          </cell>
          <cell r="F270">
            <v>8199.1369900000009</v>
          </cell>
          <cell r="G270">
            <v>7932.39635</v>
          </cell>
          <cell r="H270">
            <v>17792.042600000001</v>
          </cell>
          <cell r="I270">
            <v>18060.2264</v>
          </cell>
          <cell r="J270">
            <v>10127.83</v>
          </cell>
          <cell r="K270">
            <v>0</v>
          </cell>
          <cell r="L270">
            <v>0</v>
          </cell>
          <cell r="M270">
            <v>466.43884000000003</v>
          </cell>
          <cell r="N270">
            <v>268.11444</v>
          </cell>
        </row>
        <row r="271">
          <cell r="B271">
            <v>14</v>
          </cell>
          <cell r="C271" t="str">
            <v>МИКОЛАЇВСЬКА ОБЛАСТЬ</v>
          </cell>
          <cell r="D271">
            <v>22430008</v>
          </cell>
          <cell r="E271" t="str">
            <v>ТОВАРИСТВО З ОБМЕЖЕНОЮ ВIДПОВIДАЛЬНIСТЮ "САНДОРА"</v>
          </cell>
          <cell r="F271">
            <v>21409.895199999999</v>
          </cell>
          <cell r="G271">
            <v>21506.293699999998</v>
          </cell>
          <cell r="H271">
            <v>19829.6234</v>
          </cell>
          <cell r="I271">
            <v>17527.161599999999</v>
          </cell>
          <cell r="J271">
            <v>-3979.1320999999998</v>
          </cell>
          <cell r="K271">
            <v>0</v>
          </cell>
          <cell r="L271">
            <v>0</v>
          </cell>
          <cell r="M271">
            <v>4943.2198600000002</v>
          </cell>
          <cell r="N271">
            <v>-2813.0264000000002</v>
          </cell>
        </row>
        <row r="272">
          <cell r="B272">
            <v>14</v>
          </cell>
          <cell r="C272" t="str">
            <v>МИКОЛАЇВСЬКА ОБЛАСТЬ</v>
          </cell>
          <cell r="D272">
            <v>374605</v>
          </cell>
          <cell r="E272" t="str">
            <v>АКЦIОНЕРНЕ ТОВАРИСТВО МИКОЛАЇВСЬКIЙ ПИВЗАВОД "ЯНТАР"</v>
          </cell>
          <cell r="F272">
            <v>77241.960099999997</v>
          </cell>
          <cell r="G272">
            <v>77314.467199999999</v>
          </cell>
          <cell r="H272">
            <v>6260.9024799999997</v>
          </cell>
          <cell r="I272">
            <v>13686.2304</v>
          </cell>
          <cell r="J272">
            <v>-63628.237000000001</v>
          </cell>
          <cell r="K272">
            <v>0</v>
          </cell>
          <cell r="L272">
            <v>0</v>
          </cell>
          <cell r="M272">
            <v>0</v>
          </cell>
          <cell r="N272">
            <v>-117.90164</v>
          </cell>
        </row>
        <row r="273">
          <cell r="B273">
            <v>14</v>
          </cell>
          <cell r="C273" t="str">
            <v>МИКОЛАЇВСЬКА ОБЛАСТЬ</v>
          </cell>
          <cell r="D273">
            <v>19290012</v>
          </cell>
          <cell r="E273" t="str">
            <v>СПЕЦIАЛIЗОВАНИЙ МОРСЬКИЙ ПОРТ "ОКТЯБРЬСК"</v>
          </cell>
          <cell r="F273">
            <v>10032.1301</v>
          </cell>
          <cell r="G273">
            <v>9985.3714299999992</v>
          </cell>
          <cell r="H273">
            <v>10466.9781</v>
          </cell>
          <cell r="I273">
            <v>10542.0867</v>
          </cell>
          <cell r="J273">
            <v>556.71523000000002</v>
          </cell>
          <cell r="K273">
            <v>0</v>
          </cell>
          <cell r="L273">
            <v>0</v>
          </cell>
          <cell r="M273">
            <v>340.96427999999997</v>
          </cell>
          <cell r="N273">
            <v>75.108599999999996</v>
          </cell>
        </row>
        <row r="274">
          <cell r="B274">
            <v>14</v>
          </cell>
          <cell r="C274" t="str">
            <v>МИКОЛАЇВСЬКА ОБЛАСТЬ</v>
          </cell>
          <cell r="D274">
            <v>414090</v>
          </cell>
          <cell r="E274" t="str">
            <v>ВIДКРИТЕ АКЦIОНЕРНЕ ТОВАРИСТВО "ЗЕЛЕНИЙ ГАЙ"</v>
          </cell>
          <cell r="F274">
            <v>7394.3354600000002</v>
          </cell>
          <cell r="G274">
            <v>4305.90553</v>
          </cell>
          <cell r="H274">
            <v>7910.8354399999998</v>
          </cell>
          <cell r="I274">
            <v>8846.5631900000008</v>
          </cell>
          <cell r="J274">
            <v>4540.6576599999999</v>
          </cell>
          <cell r="K274">
            <v>0</v>
          </cell>
          <cell r="L274">
            <v>0</v>
          </cell>
          <cell r="M274">
            <v>617.38264000000004</v>
          </cell>
          <cell r="N274">
            <v>262.31056999999998</v>
          </cell>
        </row>
        <row r="275">
          <cell r="B275">
            <v>14</v>
          </cell>
          <cell r="C275" t="str">
            <v>МИКОЛАЇВСЬКА ОБЛАСТЬ</v>
          </cell>
          <cell r="D275">
            <v>30900540</v>
          </cell>
          <cell r="E275" t="str">
            <v>ДЕРЖАВНЕ ПIДПРИЄМСТВО "ДНIПРО-БУЗЬКИЙ МОРСЬКИЙ ТОРГОВЕЛЬНИЙ ПОРТ"</v>
          </cell>
          <cell r="F275">
            <v>6574.0845200000003</v>
          </cell>
          <cell r="G275">
            <v>6249.6949999999997</v>
          </cell>
          <cell r="H275">
            <v>8286.7720200000003</v>
          </cell>
          <cell r="I275">
            <v>8306.8525000000009</v>
          </cell>
          <cell r="J275">
            <v>2057.1574999999998</v>
          </cell>
          <cell r="K275">
            <v>0</v>
          </cell>
          <cell r="L275">
            <v>0</v>
          </cell>
          <cell r="M275">
            <v>256.99522000000002</v>
          </cell>
          <cell r="N275">
            <v>20.080490000000001</v>
          </cell>
        </row>
        <row r="276">
          <cell r="B276">
            <v>14</v>
          </cell>
          <cell r="C276" t="str">
            <v>МИКОЛАЇВСЬКА ОБЛАСТЬ</v>
          </cell>
          <cell r="D276">
            <v>31764816</v>
          </cell>
          <cell r="E276" t="str">
            <v>ТОВАРИСТВО З ОБМЕЖЕНОЮ ВIДПОВIДАЛЬНIСТЮ "ТЕХНОТОРГ-ДОН"</v>
          </cell>
          <cell r="F276">
            <v>3607.5313099999998</v>
          </cell>
          <cell r="G276">
            <v>4572.3802299999998</v>
          </cell>
          <cell r="H276">
            <v>8367.4824700000008</v>
          </cell>
          <cell r="I276">
            <v>7467.96958</v>
          </cell>
          <cell r="J276">
            <v>2895.5893500000002</v>
          </cell>
          <cell r="K276">
            <v>0</v>
          </cell>
          <cell r="L276">
            <v>0</v>
          </cell>
          <cell r="M276">
            <v>57.27563</v>
          </cell>
          <cell r="N276">
            <v>-900.49689000000001</v>
          </cell>
        </row>
        <row r="277">
          <cell r="B277">
            <v>14</v>
          </cell>
          <cell r="C277" t="str">
            <v>МИКОЛАЇВСЬКА ОБЛАСТЬ</v>
          </cell>
          <cell r="D277">
            <v>23624594</v>
          </cell>
          <cell r="E277" t="str">
            <v>ЗАКРИТЕ АКЦIОНЕРНЕ ТОВАРИСТВО "ЛАКТАЛIС-МИКОЛАЇВ"</v>
          </cell>
          <cell r="F277">
            <v>7761.1789900000003</v>
          </cell>
          <cell r="G277">
            <v>7203.9843899999996</v>
          </cell>
          <cell r="H277">
            <v>6946.7322000000004</v>
          </cell>
          <cell r="I277">
            <v>6659.9588400000002</v>
          </cell>
          <cell r="J277">
            <v>-544.02554999999995</v>
          </cell>
          <cell r="K277">
            <v>0</v>
          </cell>
          <cell r="L277">
            <v>0</v>
          </cell>
          <cell r="M277">
            <v>11.313330000000001</v>
          </cell>
          <cell r="N277">
            <v>11.313330000000001</v>
          </cell>
        </row>
        <row r="278">
          <cell r="B278">
            <v>14</v>
          </cell>
          <cell r="C278" t="str">
            <v>МИКОЛАЇВСЬКА ОБЛАСТЬ</v>
          </cell>
          <cell r="D278">
            <v>31821381</v>
          </cell>
          <cell r="E278" t="str">
            <v>ДЕРЖАВНЕ ПIДПРИЄМСТВО "НАУКОВО-ВИРОБНИЧИЙ КОМПЛЕКС ГАЗОТУРБОБУДУВАННЯ "ЗОРЯ" - "МАШПРОЕКТ"</v>
          </cell>
          <cell r="F278">
            <v>59747.725599999998</v>
          </cell>
          <cell r="G278">
            <v>50665.145100000002</v>
          </cell>
          <cell r="H278">
            <v>-3347.0682999999999</v>
          </cell>
          <cell r="I278">
            <v>6627.7020199999997</v>
          </cell>
          <cell r="J278">
            <v>-44037.442999999999</v>
          </cell>
          <cell r="K278">
            <v>0</v>
          </cell>
          <cell r="L278">
            <v>0</v>
          </cell>
          <cell r="M278">
            <v>13524.4341</v>
          </cell>
          <cell r="N278">
            <v>7901.4078</v>
          </cell>
        </row>
        <row r="279">
          <cell r="B279">
            <v>14</v>
          </cell>
          <cell r="C279" t="str">
            <v>МИКОЛАЇВСЬКА ОБЛАСТЬ</v>
          </cell>
          <cell r="D279">
            <v>413966</v>
          </cell>
          <cell r="E279" t="str">
            <v>ВIДКРИТЕ АКЦIОНЕРНЕ ТОВАРИСТВО "КОБЛЕВО"</v>
          </cell>
          <cell r="F279">
            <v>5389.5426200000002</v>
          </cell>
          <cell r="G279">
            <v>5440.4792299999999</v>
          </cell>
          <cell r="H279">
            <v>5577.2959499999997</v>
          </cell>
          <cell r="I279">
            <v>6357.6900999999998</v>
          </cell>
          <cell r="J279">
            <v>917.21087</v>
          </cell>
          <cell r="K279">
            <v>0</v>
          </cell>
          <cell r="L279">
            <v>0</v>
          </cell>
          <cell r="M279">
            <v>462.30013000000002</v>
          </cell>
          <cell r="N279">
            <v>275.35194000000001</v>
          </cell>
        </row>
        <row r="280">
          <cell r="B280">
            <v>14</v>
          </cell>
          <cell r="C280" t="str">
            <v>МИКОЛАЇВСЬКА ОБЛАСТЬ</v>
          </cell>
          <cell r="D280">
            <v>31159920</v>
          </cell>
          <cell r="E280" t="str">
            <v>ДОЧIРНЄ ПIДПРИЄМСТВО "МИКОЛАЇВСЬКИЙ ОБЛАВТОДОР" ВIДКРИТОГО АКЦIОНЕРНОГО ТОВАРИСТВА "ДЕРЖАВНА АКЦIОНЕРНА КОМПАНIЯ" АВТОМОБIЛЬНI ДОРОГИ УКРАЇНИ"</v>
          </cell>
          <cell r="F280">
            <v>2907.7649500000002</v>
          </cell>
          <cell r="G280">
            <v>3112.8831599999999</v>
          </cell>
          <cell r="H280">
            <v>6407.9202299999997</v>
          </cell>
          <cell r="I280">
            <v>6283.3458199999995</v>
          </cell>
          <cell r="J280">
            <v>3170.4626600000001</v>
          </cell>
          <cell r="K280">
            <v>0</v>
          </cell>
          <cell r="L280">
            <v>-21.569669999999999</v>
          </cell>
          <cell r="M280">
            <v>31.191780000000001</v>
          </cell>
          <cell r="N280">
            <v>-162.9675</v>
          </cell>
        </row>
        <row r="281">
          <cell r="B281">
            <v>14</v>
          </cell>
          <cell r="C281" t="str">
            <v>МИКОЛАЇВСЬКА ОБЛАСТЬ</v>
          </cell>
          <cell r="D281">
            <v>24779442</v>
          </cell>
          <cell r="E281" t="str">
            <v>МИКОЛАЇСЬКА ОБЛАСНА ДИРЕКЦIЯ АКЦIОНЕРНОГО ПОШТОВО-ПЕНСIЙНОГО БАНКУ "АВАЛЬ"</v>
          </cell>
          <cell r="F281">
            <v>507.16930000000002</v>
          </cell>
          <cell r="G281">
            <v>504.97451000000001</v>
          </cell>
          <cell r="H281">
            <v>6024.6675400000004</v>
          </cell>
          <cell r="I281">
            <v>6024.6553299999996</v>
          </cell>
          <cell r="J281">
            <v>5519.6808199999996</v>
          </cell>
          <cell r="K281">
            <v>0</v>
          </cell>
          <cell r="L281">
            <v>0</v>
          </cell>
          <cell r="M281">
            <v>1.0000000000000001E-5</v>
          </cell>
          <cell r="N281">
            <v>-1.221E-2</v>
          </cell>
        </row>
        <row r="282">
          <cell r="B282">
            <v>15</v>
          </cell>
          <cell r="C282" t="str">
            <v>ОДЕСЬКА ОБЛАСТЬ</v>
          </cell>
          <cell r="D282">
            <v>1071315</v>
          </cell>
          <cell r="E282" t="str">
            <v>ОДЕСЬКА ЗАЛIЗНИЦЯ</v>
          </cell>
          <cell r="F282">
            <v>368663.64600000001</v>
          </cell>
          <cell r="G282">
            <v>370444.16899999999</v>
          </cell>
          <cell r="H282">
            <v>256510.16800000001</v>
          </cell>
          <cell r="I282">
            <v>261259.524</v>
          </cell>
          <cell r="J282">
            <v>-109184.64</v>
          </cell>
          <cell r="K282">
            <v>0</v>
          </cell>
          <cell r="L282">
            <v>0</v>
          </cell>
          <cell r="M282">
            <v>6606.5698199999997</v>
          </cell>
          <cell r="N282">
            <v>4591.5091700000003</v>
          </cell>
        </row>
        <row r="283">
          <cell r="B283">
            <v>15</v>
          </cell>
          <cell r="C283" t="str">
            <v>ОДЕСЬКА ОБЛАСТЬ</v>
          </cell>
          <cell r="D283">
            <v>1125666</v>
          </cell>
          <cell r="E283" t="str">
            <v>ДЕРЖАВНЕ ПIДПРИЄМСТВО "ОДЕСЬКИЙ МОРСЬКИЙ ТОРГОВЕЛЬНИЙ ПОРТ"</v>
          </cell>
          <cell r="F283">
            <v>107429.829</v>
          </cell>
          <cell r="G283">
            <v>96712.087299999999</v>
          </cell>
          <cell r="H283">
            <v>153782.09599999999</v>
          </cell>
          <cell r="I283">
            <v>162180.39499999999</v>
          </cell>
          <cell r="J283">
            <v>65468.308100000002</v>
          </cell>
          <cell r="K283">
            <v>0</v>
          </cell>
          <cell r="L283">
            <v>0</v>
          </cell>
          <cell r="M283">
            <v>17461.107599999999</v>
          </cell>
          <cell r="N283">
            <v>8376.1820200000002</v>
          </cell>
        </row>
        <row r="284">
          <cell r="B284">
            <v>15</v>
          </cell>
          <cell r="C284" t="str">
            <v>ОДЕСЬКА ОБЛАСТЬ</v>
          </cell>
          <cell r="D284">
            <v>206539</v>
          </cell>
          <cell r="E284" t="str">
            <v>ВIДКРИТЕ АКЦIОНЕРНЕ ТОВАРИСТВО "ОДЕСЬКИЙ ПРИПОРТОВИЙ ЗАВОД"</v>
          </cell>
          <cell r="F284">
            <v>210362.89600000001</v>
          </cell>
          <cell r="G284">
            <v>218514.573</v>
          </cell>
          <cell r="H284">
            <v>60776.105100000001</v>
          </cell>
          <cell r="I284">
            <v>93314.130999999994</v>
          </cell>
          <cell r="J284">
            <v>-125200.44</v>
          </cell>
          <cell r="K284">
            <v>0</v>
          </cell>
          <cell r="L284">
            <v>0</v>
          </cell>
          <cell r="M284">
            <v>71723.725999999995</v>
          </cell>
          <cell r="N284">
            <v>32538.025900000001</v>
          </cell>
        </row>
        <row r="285">
          <cell r="B285">
            <v>15</v>
          </cell>
          <cell r="C285" t="str">
            <v>ОДЕСЬКА ОБЛАСТЬ</v>
          </cell>
          <cell r="D285">
            <v>4704790</v>
          </cell>
          <cell r="E285" t="str">
            <v>ДЕРЖАВНЕ ПIДПРИЄМСТВО "МОРСЬКИЙ ТОРГОВЕЛЬНИЙ ПОРТ "ЮЖНИЙ"</v>
          </cell>
          <cell r="F285">
            <v>103117.481</v>
          </cell>
          <cell r="G285">
            <v>77860.217099999994</v>
          </cell>
          <cell r="H285">
            <v>86205.630999999994</v>
          </cell>
          <cell r="I285">
            <v>86124.993300000002</v>
          </cell>
          <cell r="J285">
            <v>8264.7761599999994</v>
          </cell>
          <cell r="K285">
            <v>0</v>
          </cell>
          <cell r="L285">
            <v>0</v>
          </cell>
          <cell r="M285">
            <v>1314.7272399999999</v>
          </cell>
          <cell r="N285">
            <v>-152.86376999999999</v>
          </cell>
        </row>
        <row r="286">
          <cell r="B286">
            <v>15</v>
          </cell>
          <cell r="C286" t="str">
            <v>ОДЕСЬКА ОБЛАСТЬ</v>
          </cell>
          <cell r="D286">
            <v>31631092</v>
          </cell>
          <cell r="E286" t="str">
            <v>ЗАКРИТЕ АКЦIОНЕРНЕ ТОВАРИСТВО "ПЕРШИЙ ЛIКЕРО-ГОРIЛЧАНИЙ ЗАВОД"</v>
          </cell>
          <cell r="F286">
            <v>100191.208</v>
          </cell>
          <cell r="G286">
            <v>107382.12699999999</v>
          </cell>
          <cell r="H286">
            <v>50819.796300000002</v>
          </cell>
          <cell r="I286">
            <v>51009.737699999998</v>
          </cell>
          <cell r="J286">
            <v>-56372.389000000003</v>
          </cell>
          <cell r="K286">
            <v>0</v>
          </cell>
          <cell r="L286">
            <v>0</v>
          </cell>
          <cell r="M286">
            <v>16461.9807</v>
          </cell>
          <cell r="N286">
            <v>-449.96122000000003</v>
          </cell>
        </row>
        <row r="287">
          <cell r="B287">
            <v>15</v>
          </cell>
          <cell r="C287" t="str">
            <v>ОДЕСЬКА ОБЛАСТЬ</v>
          </cell>
          <cell r="D287">
            <v>25044056</v>
          </cell>
          <cell r="E287" t="str">
            <v>ФIЛIЯ ЗАКРИТОГО АКЦIОНЕРНОГО ТОВАРИСТВА "КИЇВСТАР ДЖ.ЕС.ЕМ." У МIСТI ОДЕСI</v>
          </cell>
          <cell r="F287">
            <v>23300.544000000002</v>
          </cell>
          <cell r="G287">
            <v>23241.044999999998</v>
          </cell>
          <cell r="H287">
            <v>47547.641000000003</v>
          </cell>
          <cell r="I287">
            <v>48195.298999999999</v>
          </cell>
          <cell r="J287">
            <v>24954.254000000001</v>
          </cell>
          <cell r="K287">
            <v>0</v>
          </cell>
          <cell r="L287">
            <v>0</v>
          </cell>
          <cell r="M287">
            <v>660.50766999999996</v>
          </cell>
          <cell r="N287">
            <v>570.48797999999999</v>
          </cell>
        </row>
        <row r="288">
          <cell r="B288">
            <v>15</v>
          </cell>
          <cell r="C288" t="str">
            <v>ОДЕСЬКА ОБЛАСТЬ</v>
          </cell>
          <cell r="D288">
            <v>31506059</v>
          </cell>
          <cell r="E288" t="str">
            <v>ДОЧIРНЄ ПIДПРИЄМСТВО "ГПК УКРАЇНА" КОМПАНIЇ "ГПК ГАМБУРГ ПОРТ КОНСАЛТIНГ ГМБХ" (ФРН)</v>
          </cell>
          <cell r="F288">
            <v>26328.312099999999</v>
          </cell>
          <cell r="G288">
            <v>26194.475999999999</v>
          </cell>
          <cell r="H288">
            <v>45623.132799999999</v>
          </cell>
          <cell r="I288">
            <v>45682.322800000002</v>
          </cell>
          <cell r="J288">
            <v>19487.846799999999</v>
          </cell>
          <cell r="K288">
            <v>0</v>
          </cell>
          <cell r="L288">
            <v>0</v>
          </cell>
          <cell r="M288">
            <v>1737.59187</v>
          </cell>
          <cell r="N288">
            <v>1712.1508899999999</v>
          </cell>
        </row>
        <row r="289">
          <cell r="B289">
            <v>15</v>
          </cell>
          <cell r="C289" t="str">
            <v>ОДЕСЬКА ОБЛАСТЬ</v>
          </cell>
          <cell r="D289">
            <v>1125672</v>
          </cell>
          <cell r="E289" t="str">
            <v>ДЕРЖАВНЕ ПIДПРИЄМСТВО "IЛЛIЧIВСЬКИЙ МОРСЬКИЙ ТОРГОВЕЛЬНИЙ ПОРТ"</v>
          </cell>
          <cell r="F289">
            <v>66911.250100000005</v>
          </cell>
          <cell r="G289">
            <v>59550.667999999998</v>
          </cell>
          <cell r="H289">
            <v>38257.079899999997</v>
          </cell>
          <cell r="I289">
            <v>44727.555500000002</v>
          </cell>
          <cell r="J289">
            <v>-14823.112999999999</v>
          </cell>
          <cell r="K289">
            <v>0</v>
          </cell>
          <cell r="L289">
            <v>0</v>
          </cell>
          <cell r="M289">
            <v>6393.6789699999999</v>
          </cell>
          <cell r="N289">
            <v>6379.0904799999998</v>
          </cell>
        </row>
        <row r="290">
          <cell r="B290">
            <v>15</v>
          </cell>
          <cell r="C290" t="str">
            <v>ОДЕСЬКА ОБЛАСТЬ</v>
          </cell>
          <cell r="D290">
            <v>20942626</v>
          </cell>
          <cell r="E290" t="str">
            <v>ТОВАРИСТВО З ОБМЕЖЕНОЮ ВIДПОВIДАЛЬНIСТЮ "ПРОМТОВАРНИЙ РИНОК"</v>
          </cell>
          <cell r="F290">
            <v>30504.503400000001</v>
          </cell>
          <cell r="G290">
            <v>30490.788</v>
          </cell>
          <cell r="H290">
            <v>36144.446900000003</v>
          </cell>
          <cell r="I290">
            <v>38064.9058</v>
          </cell>
          <cell r="J290">
            <v>7574.1177900000002</v>
          </cell>
          <cell r="K290">
            <v>0.34</v>
          </cell>
          <cell r="L290">
            <v>-9.6592900000000004</v>
          </cell>
          <cell r="M290">
            <v>2157.7670199999998</v>
          </cell>
          <cell r="N290">
            <v>1910.7777900000001</v>
          </cell>
        </row>
        <row r="291">
          <cell r="B291">
            <v>15</v>
          </cell>
          <cell r="C291" t="str">
            <v>ОДЕСЬКА ОБЛАСТЬ</v>
          </cell>
          <cell r="D291">
            <v>24532888</v>
          </cell>
          <cell r="E291" t="str">
            <v>ПIВДЕННЕ ТЕРИТОРIАЛЬНЕ УПРАВЛIННЯ-ВIДОКРЕМЛЕНИЙ ПIДРОЗДIЛ ЗАКРИТОГО АКЦIОНЕРНОГО ТОВАРИСТВА "УКРАЇНСЬКИЙ МОБIЛЬНИЙ ЗВ'ЯЗОК"</v>
          </cell>
          <cell r="F291">
            <v>36971.93</v>
          </cell>
          <cell r="G291">
            <v>36971.93</v>
          </cell>
          <cell r="H291">
            <v>32230.903999999999</v>
          </cell>
          <cell r="I291">
            <v>32230.903999999999</v>
          </cell>
          <cell r="J291">
            <v>-4741.0259999999998</v>
          </cell>
          <cell r="K291">
            <v>0</v>
          </cell>
          <cell r="L291">
            <v>0</v>
          </cell>
          <cell r="M291">
            <v>1.4630000000000001E-2</v>
          </cell>
          <cell r="N291">
            <v>0</v>
          </cell>
        </row>
        <row r="292">
          <cell r="B292">
            <v>15</v>
          </cell>
          <cell r="C292" t="str">
            <v>ОДЕСЬКА ОБЛАСТЬ</v>
          </cell>
          <cell r="D292">
            <v>412056</v>
          </cell>
          <cell r="E292" t="str">
            <v>ЗАКРИТЕ АКЦIОНЕРНЕ ТОВАРИСТВО "ОДЕСЬКИЙ КОНЬЯЧНИЙ ЗАВОД"</v>
          </cell>
          <cell r="F292">
            <v>37950.750200000002</v>
          </cell>
          <cell r="G292">
            <v>31454.564600000002</v>
          </cell>
          <cell r="H292">
            <v>34952.322899999999</v>
          </cell>
          <cell r="I292">
            <v>31695.333999999999</v>
          </cell>
          <cell r="J292">
            <v>240.76939999999999</v>
          </cell>
          <cell r="K292">
            <v>0</v>
          </cell>
          <cell r="L292">
            <v>0</v>
          </cell>
          <cell r="M292">
            <v>4346.5982999999997</v>
          </cell>
          <cell r="N292">
            <v>-4410.8145999999997</v>
          </cell>
        </row>
        <row r="293">
          <cell r="B293">
            <v>15</v>
          </cell>
          <cell r="C293" t="str">
            <v>ОДЕСЬКА ОБЛАСТЬ</v>
          </cell>
          <cell r="D293">
            <v>393312379</v>
          </cell>
          <cell r="E293" t="str">
            <v>ДСД №435-О ВIД 22.06.05</v>
          </cell>
          <cell r="F293">
            <v>13924.082200000001</v>
          </cell>
          <cell r="G293">
            <v>13975.653399999999</v>
          </cell>
          <cell r="H293">
            <v>31581.248100000001</v>
          </cell>
          <cell r="I293">
            <v>31570.282200000001</v>
          </cell>
          <cell r="J293">
            <v>17594.628799999999</v>
          </cell>
          <cell r="K293">
            <v>0</v>
          </cell>
          <cell r="L293">
            <v>0</v>
          </cell>
          <cell r="M293">
            <v>40.608559999999997</v>
          </cell>
          <cell r="N293">
            <v>-10.965960000000001</v>
          </cell>
        </row>
        <row r="294">
          <cell r="B294">
            <v>15</v>
          </cell>
          <cell r="C294" t="str">
            <v>ОДЕСЬКА ОБЛАСТЬ</v>
          </cell>
          <cell r="D294">
            <v>26302595</v>
          </cell>
          <cell r="E294" t="str">
            <v>ПРЕДСТАВНИЦТВО ПО УПРАВЛIННЮ КОМУНАЛЬНОЮ ВЛАСНIСТЮ ОДЕСЬКОЇ МIСЬКОЇ РАДИ</v>
          </cell>
          <cell r="F294">
            <v>17240.760699999999</v>
          </cell>
          <cell r="G294">
            <v>17307.554100000001</v>
          </cell>
          <cell r="H294">
            <v>27336.345399999998</v>
          </cell>
          <cell r="I294">
            <v>29738.877</v>
          </cell>
          <cell r="J294">
            <v>12431.322899999999</v>
          </cell>
          <cell r="K294">
            <v>0</v>
          </cell>
          <cell r="L294">
            <v>0</v>
          </cell>
          <cell r="M294">
            <v>3402.75045</v>
          </cell>
          <cell r="N294">
            <v>2402.5316200000002</v>
          </cell>
        </row>
        <row r="295">
          <cell r="B295">
            <v>15</v>
          </cell>
          <cell r="C295" t="str">
            <v>ОДЕСЬКА ОБЛАСТЬ</v>
          </cell>
          <cell r="D295">
            <v>22489645</v>
          </cell>
          <cell r="E295" t="str">
            <v>ГОСПРОЗРАХУНКОВИЙ ПIДРОЗДIЛ "IЛЛIЧIВСЬКИЙ ЗАВОД АВТОМОБIЛЬНИХ АГРЕГАТIВ" ЗАКРИТОГО АКЦIОНЕРНОГО ТОВАРИСТВА З IНОЗЕМНОЮ IНВЕСТИЦIЄЮ "ЗАПОРIЗЬКИЙ АВТ</v>
          </cell>
          <cell r="F295">
            <v>14198.3038</v>
          </cell>
          <cell r="G295">
            <v>14198.623799999999</v>
          </cell>
          <cell r="H295">
            <v>20912.879099999998</v>
          </cell>
          <cell r="I295">
            <v>23599.176100000001</v>
          </cell>
          <cell r="J295">
            <v>9400.5523099999991</v>
          </cell>
          <cell r="K295">
            <v>0</v>
          </cell>
          <cell r="L295">
            <v>0</v>
          </cell>
          <cell r="M295">
            <v>2686.68588</v>
          </cell>
          <cell r="N295">
            <v>2686.2970500000001</v>
          </cell>
        </row>
        <row r="296">
          <cell r="B296">
            <v>15</v>
          </cell>
          <cell r="C296" t="str">
            <v>ОДЕСЬКА ОБЛАСТЬ</v>
          </cell>
          <cell r="D296">
            <v>131713</v>
          </cell>
          <cell r="E296" t="str">
            <v>ВIДКРИТЕ АКЦIОНЕРНЕ ТОВАРИСТВО "ЕНЕРГОПОСТАЧАЛЬНА КОМПАНIЯ ОДЕСАОБЛЕНЕРГО"</v>
          </cell>
          <cell r="F296">
            <v>2044.33665</v>
          </cell>
          <cell r="G296">
            <v>1130.9175700000001</v>
          </cell>
          <cell r="H296">
            <v>19307.731100000001</v>
          </cell>
          <cell r="I296">
            <v>18050.5301</v>
          </cell>
          <cell r="J296">
            <v>16919.6126</v>
          </cell>
          <cell r="K296">
            <v>0</v>
          </cell>
          <cell r="L296">
            <v>0</v>
          </cell>
          <cell r="M296">
            <v>1117.0251599999999</v>
          </cell>
          <cell r="N296">
            <v>-1257.376</v>
          </cell>
        </row>
        <row r="297">
          <cell r="B297">
            <v>15</v>
          </cell>
          <cell r="C297" t="str">
            <v>ОДЕСЬКА ОБЛАСТЬ</v>
          </cell>
          <cell r="D297">
            <v>1125815</v>
          </cell>
          <cell r="E297" t="str">
            <v>ДЕРЖАВНЕ ПIДПРИЄМСТВО "IЗМАЇЛЬСЬКИЙ МОРСЬКИЙ ТОРГОВЕЛЬНИЙ ПОРТ"</v>
          </cell>
          <cell r="F297">
            <v>10687.662700000001</v>
          </cell>
          <cell r="G297">
            <v>8775.0959299999995</v>
          </cell>
          <cell r="H297">
            <v>16162.315500000001</v>
          </cell>
          <cell r="I297">
            <v>17445.1149</v>
          </cell>
          <cell r="J297">
            <v>8670.0189900000005</v>
          </cell>
          <cell r="K297">
            <v>0</v>
          </cell>
          <cell r="L297">
            <v>0</v>
          </cell>
          <cell r="M297">
            <v>1387.2835600000001</v>
          </cell>
          <cell r="N297">
            <v>1271.3184100000001</v>
          </cell>
        </row>
        <row r="298">
          <cell r="B298">
            <v>15</v>
          </cell>
          <cell r="C298" t="str">
            <v>ОДЕСЬКА ОБЛАСТЬ</v>
          </cell>
          <cell r="D298">
            <v>3351208</v>
          </cell>
          <cell r="E298" t="str">
            <v>ВIДКРИТЕ АКЦIОНЕРНЕ ТОВАРИСТВО ПО ГАЗОПОСТАЧАННЮ ТА ГАЗИФIКАЦII "ОДЕСАГАЗ"</v>
          </cell>
          <cell r="F298">
            <v>13783.770399999999</v>
          </cell>
          <cell r="G298">
            <v>12206.687900000001</v>
          </cell>
          <cell r="H298">
            <v>15231.531199999999</v>
          </cell>
          <cell r="I298">
            <v>17427.768700000001</v>
          </cell>
          <cell r="J298">
            <v>5221.08079</v>
          </cell>
          <cell r="K298">
            <v>0</v>
          </cell>
          <cell r="L298">
            <v>0</v>
          </cell>
          <cell r="M298">
            <v>2849.65443</v>
          </cell>
          <cell r="N298">
            <v>2196.2374500000001</v>
          </cell>
        </row>
        <row r="299">
          <cell r="B299">
            <v>15</v>
          </cell>
          <cell r="C299" t="str">
            <v>ОДЕСЬКА ОБЛАСТЬ</v>
          </cell>
          <cell r="D299">
            <v>5758730</v>
          </cell>
          <cell r="E299" t="str">
            <v>ВIДКРИТЕ АКЦIОНЕРНЕ ТОВАРИСТВО "ОДЕСЬКИЙ КАБЕЛЬНИЙ ЗАВОД "ОДЕСКАБЕЛЬ""</v>
          </cell>
          <cell r="F299">
            <v>28977.944</v>
          </cell>
          <cell r="G299">
            <v>17750.018800000002</v>
          </cell>
          <cell r="H299">
            <v>11880.0389</v>
          </cell>
          <cell r="I299">
            <v>16655.881799999999</v>
          </cell>
          <cell r="J299">
            <v>-1094.1370999999999</v>
          </cell>
          <cell r="K299">
            <v>0</v>
          </cell>
          <cell r="L299">
            <v>0</v>
          </cell>
          <cell r="M299">
            <v>4204.7392</v>
          </cell>
          <cell r="N299">
            <v>4159.8240599999999</v>
          </cell>
        </row>
        <row r="300">
          <cell r="B300">
            <v>15</v>
          </cell>
          <cell r="C300" t="str">
            <v>ОДЕСЬКА ОБЛАСТЬ</v>
          </cell>
          <cell r="D300">
            <v>14367709</v>
          </cell>
          <cell r="E300" t="str">
            <v>IНОЗЕМНЕ ПIДПРИЄМСТВО "СЖС УКРАЇНА"</v>
          </cell>
          <cell r="F300">
            <v>9223.2291999999998</v>
          </cell>
          <cell r="G300">
            <v>9145.6112499999999</v>
          </cell>
          <cell r="H300">
            <v>13110.3734</v>
          </cell>
          <cell r="I300">
            <v>13451.7505</v>
          </cell>
          <cell r="J300">
            <v>4306.1392599999999</v>
          </cell>
          <cell r="K300">
            <v>0</v>
          </cell>
          <cell r="L300">
            <v>0</v>
          </cell>
          <cell r="M300">
            <v>1008.05906</v>
          </cell>
          <cell r="N300">
            <v>341.37707999999998</v>
          </cell>
        </row>
        <row r="301">
          <cell r="B301">
            <v>15</v>
          </cell>
          <cell r="C301" t="str">
            <v>ОДЕСЬКА ОБЛАСТЬ</v>
          </cell>
          <cell r="D301">
            <v>375663639</v>
          </cell>
          <cell r="E301" t="str">
            <v>ДОГОВIР КД-2245 ПРО СУМIСНУ ДIЯЛЬНIСТЬ В ОДЕСЬКОМУ МОРСЬКОМУ ТОРГIВЕЛЬНОМУ ПОРТУ</v>
          </cell>
          <cell r="F301">
            <v>12352.281000000001</v>
          </cell>
          <cell r="G301">
            <v>12414.85</v>
          </cell>
          <cell r="H301">
            <v>13166.437</v>
          </cell>
          <cell r="I301">
            <v>13409.3151</v>
          </cell>
          <cell r="J301">
            <v>994.46510000000001</v>
          </cell>
          <cell r="K301">
            <v>0</v>
          </cell>
          <cell r="L301">
            <v>0</v>
          </cell>
          <cell r="M301">
            <v>243.2551</v>
          </cell>
          <cell r="N301">
            <v>7.1051000000000002</v>
          </cell>
        </row>
        <row r="302">
          <cell r="B302">
            <v>16</v>
          </cell>
          <cell r="C302" t="str">
            <v>ПОЛТАВСЬКА ОБЛАСТЬ</v>
          </cell>
          <cell r="D302">
            <v>14372142</v>
          </cell>
          <cell r="E302" t="str">
            <v>ЗАКРИТЕ АКЦIОНЕРНЕ ТОВАРИСТВО "ДЖЕЙ ТI IНТЕРНЕШНЛ УКРАЇНА"</v>
          </cell>
          <cell r="F302">
            <v>266618.10499999998</v>
          </cell>
          <cell r="G302">
            <v>272047.33100000001</v>
          </cell>
          <cell r="H302">
            <v>340117.83399999997</v>
          </cell>
          <cell r="I302">
            <v>335057.67700000003</v>
          </cell>
          <cell r="J302">
            <v>63010.346400000002</v>
          </cell>
          <cell r="K302">
            <v>0</v>
          </cell>
          <cell r="L302">
            <v>0</v>
          </cell>
          <cell r="M302">
            <v>94.29213</v>
          </cell>
          <cell r="N302">
            <v>-5310.1562000000004</v>
          </cell>
        </row>
        <row r="303">
          <cell r="B303">
            <v>16</v>
          </cell>
          <cell r="C303" t="str">
            <v>ПОЛТАВСЬКА ОБЛАСТЬ</v>
          </cell>
          <cell r="D303">
            <v>152307</v>
          </cell>
          <cell r="E303" t="str">
            <v>ЗАКРИТЕ АКЦIОНЕРНЕ ТОВАРИСТВО ТРАНСНАЦIОНАЛЬНА ФIНАНСОВО-ПРОМИСЛОВА НАФТОВА КОМПАНIЯ "УКРТАТНАФТА"</v>
          </cell>
          <cell r="F303">
            <v>510547.93</v>
          </cell>
          <cell r="G303">
            <v>666084.68400000001</v>
          </cell>
          <cell r="H303">
            <v>218415.77299999999</v>
          </cell>
          <cell r="I303">
            <v>319209.8</v>
          </cell>
          <cell r="J303">
            <v>-346874.88</v>
          </cell>
          <cell r="K303">
            <v>0</v>
          </cell>
          <cell r="L303">
            <v>0</v>
          </cell>
          <cell r="M303">
            <v>273725.58299999998</v>
          </cell>
          <cell r="N303">
            <v>100764.808</v>
          </cell>
        </row>
        <row r="304">
          <cell r="B304">
            <v>16</v>
          </cell>
          <cell r="C304" t="str">
            <v>ПОЛТАВСЬКА ОБЛАСТЬ</v>
          </cell>
          <cell r="D304">
            <v>20041662</v>
          </cell>
          <cell r="E304" t="str">
            <v>СПIЛЬНЕ ПIДПРИЄМСТВО "ПОЛТАВСЬКА ГАЗОНАФТОВА КОМПАНIЯ"</v>
          </cell>
          <cell r="F304">
            <v>118502.817</v>
          </cell>
          <cell r="G304">
            <v>116817.923</v>
          </cell>
          <cell r="H304">
            <v>223676.69899999999</v>
          </cell>
          <cell r="I304">
            <v>233282.35</v>
          </cell>
          <cell r="J304">
            <v>116464.427</v>
          </cell>
          <cell r="K304">
            <v>0</v>
          </cell>
          <cell r="L304">
            <v>0</v>
          </cell>
          <cell r="M304">
            <v>12418.097299999999</v>
          </cell>
          <cell r="N304">
            <v>9605.3104800000001</v>
          </cell>
        </row>
        <row r="305">
          <cell r="B305">
            <v>16</v>
          </cell>
          <cell r="C305" t="str">
            <v>ПОЛТАВСЬКА ОБЛАСТЬ</v>
          </cell>
          <cell r="D305">
            <v>153100</v>
          </cell>
          <cell r="E305" t="str">
            <v>ФIЛIЯ ДОЧIРНЬОЇ КОМПАНIЇ "УКРГАЗВИДОБУВАННЯ" НАК "НАФТОГАЗ УКРАЇНИ" ГАЗОПРОМИСЛОВЕ УПРАВЛIННЯ "ПОЛТАВАГАЗВИДОБУВАННЯ"</v>
          </cell>
          <cell r="F305">
            <v>185574.85399999999</v>
          </cell>
          <cell r="G305">
            <v>210751.37899999999</v>
          </cell>
          <cell r="H305">
            <v>112143.13</v>
          </cell>
          <cell r="I305">
            <v>172658.823</v>
          </cell>
          <cell r="J305">
            <v>-38092.555999999997</v>
          </cell>
          <cell r="K305">
            <v>0</v>
          </cell>
          <cell r="L305">
            <v>-100118.43</v>
          </cell>
          <cell r="M305">
            <v>0.24238999999999999</v>
          </cell>
          <cell r="N305">
            <v>-210.35373999999999</v>
          </cell>
        </row>
        <row r="306">
          <cell r="B306">
            <v>16</v>
          </cell>
          <cell r="C306" t="str">
            <v>ПОЛТАВСЬКА ОБЛАСТЬ</v>
          </cell>
          <cell r="D306">
            <v>23555692</v>
          </cell>
          <cell r="E306" t="str">
            <v>ТОВАРИСТВО З ОБМЕЖЕНОЮ ВIДПОВIДАЛЬНIСТЮ "КРЕМЕНЧУЦЬКИЙ АВТОСКЛАДАЛЬНИЙ ЗАВОД"</v>
          </cell>
          <cell r="F306">
            <v>13452.081700000001</v>
          </cell>
          <cell r="G306">
            <v>9869.0250300000007</v>
          </cell>
          <cell r="H306">
            <v>59482.096100000002</v>
          </cell>
          <cell r="I306">
            <v>60748.200599999996</v>
          </cell>
          <cell r="J306">
            <v>50879.175600000002</v>
          </cell>
          <cell r="K306">
            <v>0</v>
          </cell>
          <cell r="L306">
            <v>0</v>
          </cell>
          <cell r="M306">
            <v>1710.31837</v>
          </cell>
          <cell r="N306">
            <v>1282.8966399999999</v>
          </cell>
        </row>
        <row r="307">
          <cell r="B307">
            <v>16</v>
          </cell>
          <cell r="C307" t="str">
            <v>ПОЛТАВСЬКА ОБЛАСТЬ</v>
          </cell>
          <cell r="D307">
            <v>22525915</v>
          </cell>
          <cell r="E307" t="str">
            <v>НАФТОГАЗОВИДОБУВНЕ УПРАВЛIННЯ "ПОЛТАВАНАФТОГАЗ" ВIДКРИТОГО АКЦIОНЕРНОГО ТОВАРИСТВА "УКРНАФТА"</v>
          </cell>
          <cell r="F307">
            <v>135179.63200000001</v>
          </cell>
          <cell r="G307">
            <v>124313.913</v>
          </cell>
          <cell r="H307">
            <v>37329.782800000001</v>
          </cell>
          <cell r="I307">
            <v>46289.480900000002</v>
          </cell>
          <cell r="J307">
            <v>-78024.432000000001</v>
          </cell>
          <cell r="K307">
            <v>0</v>
          </cell>
          <cell r="L307">
            <v>-5831.7794999999996</v>
          </cell>
          <cell r="M307">
            <v>6396.27448</v>
          </cell>
          <cell r="N307">
            <v>3127.8166099999999</v>
          </cell>
        </row>
        <row r="308">
          <cell r="B308">
            <v>16</v>
          </cell>
          <cell r="C308" t="str">
            <v>ПОЛТАВСЬКА ОБЛАСТЬ</v>
          </cell>
          <cell r="D308">
            <v>131819</v>
          </cell>
          <cell r="E308" t="str">
            <v>ВIДКРИТЕ АКЦIОНЕРНЕ ТОВАРИСТВО "ПОЛТАВАОБЛЕНЕРГО"</v>
          </cell>
          <cell r="F308">
            <v>71340.259000000005</v>
          </cell>
          <cell r="G308">
            <v>72514.449800000002</v>
          </cell>
          <cell r="H308">
            <v>43737.009400000003</v>
          </cell>
          <cell r="I308">
            <v>43491.990400000002</v>
          </cell>
          <cell r="J308">
            <v>-29022.458999999999</v>
          </cell>
          <cell r="K308">
            <v>0</v>
          </cell>
          <cell r="L308">
            <v>0</v>
          </cell>
          <cell r="M308">
            <v>753.24825999999996</v>
          </cell>
          <cell r="N308">
            <v>-245.01894999999999</v>
          </cell>
        </row>
        <row r="309">
          <cell r="B309">
            <v>16</v>
          </cell>
          <cell r="C309" t="str">
            <v>ПОЛТАВСЬКА ОБЛАСТЬ</v>
          </cell>
          <cell r="D309">
            <v>403739512</v>
          </cell>
          <cell r="E309" t="str">
            <v>ДОГОВIР N 410/95 ВIД 14.09.95 ПРО СПIЛЬНУ ДIЯЛЬНIСТЬ МIЖ НГВУ "ПОЛТАВАНАФТОГАЗ" I КОМПАНIЄЮ "КАРПАТСКI ПЕТРОЛЕУМ КОРПОРЕЙШН"</v>
          </cell>
          <cell r="F309">
            <v>20799.209200000001</v>
          </cell>
          <cell r="G309">
            <v>20336.2932</v>
          </cell>
          <cell r="H309">
            <v>31692.338599999999</v>
          </cell>
          <cell r="I309">
            <v>34102.513899999998</v>
          </cell>
          <cell r="J309">
            <v>13766.2207</v>
          </cell>
          <cell r="K309">
            <v>0</v>
          </cell>
          <cell r="L309">
            <v>0</v>
          </cell>
          <cell r="M309">
            <v>3040.53332</v>
          </cell>
          <cell r="N309">
            <v>2410.1753199999998</v>
          </cell>
        </row>
        <row r="310">
          <cell r="B310">
            <v>16</v>
          </cell>
          <cell r="C310" t="str">
            <v>ПОЛТАВСЬКА ОБЛАСТЬ</v>
          </cell>
          <cell r="D310">
            <v>30941194</v>
          </cell>
          <cell r="E310" t="str">
            <v>ЗАКРИТЕ АКЦIОНЕРНЕ ТОВАРИСТВО "КРЕМЕНЧУЦЬКИЙ ЛIКЕРО-ГОРIЛЧАНИЙ ЗАВОД"</v>
          </cell>
          <cell r="F310">
            <v>7094.3462600000003</v>
          </cell>
          <cell r="G310">
            <v>16740.385999999999</v>
          </cell>
          <cell r="H310">
            <v>31396.5141</v>
          </cell>
          <cell r="I310">
            <v>33346.316800000001</v>
          </cell>
          <cell r="J310">
            <v>16605.930799999998</v>
          </cell>
          <cell r="K310">
            <v>0</v>
          </cell>
          <cell r="L310">
            <v>0</v>
          </cell>
          <cell r="M310">
            <v>9340.2695500000009</v>
          </cell>
          <cell r="N310">
            <v>1449.80268</v>
          </cell>
        </row>
        <row r="311">
          <cell r="B311">
            <v>16</v>
          </cell>
          <cell r="C311" t="str">
            <v>ПОЛТАВСЬКА ОБЛАСТЬ</v>
          </cell>
          <cell r="D311">
            <v>403739509</v>
          </cell>
          <cell r="E311" t="str">
            <v>ДОГОВIР N 999/97 ВIД 24.12.97 ПРО СПIЛЬНУ IНВЕСТИЦIЙНУ ДIЯЛЬНIСТЬ МIЖ НГВУ "ПОЛТАВАНАФТОГАЗ" I КОМПАНIЄЮ "МОМЕНТУМ ЕНТЕРПРАЙЗИС (IСТЕРН ЮРОП) ЛТД"</v>
          </cell>
          <cell r="F311">
            <v>17357.828300000001</v>
          </cell>
          <cell r="G311">
            <v>17038.993699999999</v>
          </cell>
          <cell r="H311">
            <v>18261.4054</v>
          </cell>
          <cell r="I311">
            <v>20390.374899999999</v>
          </cell>
          <cell r="J311">
            <v>3351.3811700000001</v>
          </cell>
          <cell r="K311">
            <v>0</v>
          </cell>
          <cell r="L311">
            <v>0</v>
          </cell>
          <cell r="M311">
            <v>2384.8086499999999</v>
          </cell>
          <cell r="N311">
            <v>2128.96949</v>
          </cell>
        </row>
        <row r="312">
          <cell r="B312">
            <v>16</v>
          </cell>
          <cell r="C312" t="str">
            <v>ПОЛТАВСЬКА ОБЛАСТЬ</v>
          </cell>
          <cell r="D312">
            <v>403744735</v>
          </cell>
          <cell r="E312" t="str">
            <v>ДОГОВIР №35/809-СД ПРО СПIЛЬНУ IНВЕСТИЦIЙНУ ДIЯЛЬНIСТЬ ВIД 27.07.2004Р. МIЖ ВАТ "УКРНАФТА" ТА ПРИВАТНОЮ КОМПАНIЄЮ "РЕГАЛ ПЕТРОЛЕУМ КОРПОРЕЙШИ ЛIМIТЕД</v>
          </cell>
          <cell r="F312">
            <v>19732.2768</v>
          </cell>
          <cell r="G312">
            <v>20019.286199999999</v>
          </cell>
          <cell r="H312">
            <v>14834.6093</v>
          </cell>
          <cell r="I312">
            <v>16343.397199999999</v>
          </cell>
          <cell r="J312">
            <v>-3675.8890999999999</v>
          </cell>
          <cell r="K312">
            <v>0</v>
          </cell>
          <cell r="L312">
            <v>0</v>
          </cell>
          <cell r="M312">
            <v>1795.79728</v>
          </cell>
          <cell r="N312">
            <v>1508.78783</v>
          </cell>
        </row>
        <row r="313">
          <cell r="B313">
            <v>16</v>
          </cell>
          <cell r="C313" t="str">
            <v>ПОЛТАВСЬКА ОБЛАСТЬ</v>
          </cell>
          <cell r="D313">
            <v>403742858</v>
          </cell>
          <cell r="E313" t="str">
            <v>ДОГОВIР N 1-Д21/008/2000 ПРО СПIЛЬНУ IНВЕСТИЦIЙНУ ТА ВИРОБНИЧУ ДIЯЛЬНIСТЬ МIЖ ДП "ПОЛТАВНАФТОГАЗГЕОЛОГIЯ" ТА ЗАТ "ДЕВОН"</v>
          </cell>
          <cell r="F313">
            <v>9481.9087999999992</v>
          </cell>
          <cell r="G313">
            <v>9246.8537300000007</v>
          </cell>
          <cell r="H313">
            <v>15009.008400000001</v>
          </cell>
          <cell r="I313">
            <v>15372.733700000001</v>
          </cell>
          <cell r="J313">
            <v>6125.8799200000003</v>
          </cell>
          <cell r="K313">
            <v>0</v>
          </cell>
          <cell r="L313">
            <v>0</v>
          </cell>
          <cell r="M313">
            <v>1416.9473</v>
          </cell>
          <cell r="N313">
            <v>352.98090999999999</v>
          </cell>
        </row>
        <row r="314">
          <cell r="B314">
            <v>16</v>
          </cell>
          <cell r="C314" t="str">
            <v>ПОЛТАВСЬКА ОБЛАСТЬ</v>
          </cell>
          <cell r="D314">
            <v>1431630</v>
          </cell>
          <cell r="E314" t="str">
            <v>ДОЧIРНЄ ПIДПРИЄМСТВО НАЦIОНАЛЬНОЇ АКЦIОНЕРНОЇ КОМПАНIЇ "НАДРА УКРАЇНИ" "ПОЛТАВНАФТОГАЗГЕОЛОГIЯ"</v>
          </cell>
          <cell r="F314">
            <v>8921.8465199999991</v>
          </cell>
          <cell r="G314">
            <v>7878.9768800000002</v>
          </cell>
          <cell r="H314">
            <v>12271.8567</v>
          </cell>
          <cell r="I314">
            <v>14499.665199999999</v>
          </cell>
          <cell r="J314">
            <v>6620.6882800000003</v>
          </cell>
          <cell r="K314">
            <v>0</v>
          </cell>
          <cell r="L314">
            <v>-2363.6657</v>
          </cell>
          <cell r="M314">
            <v>913.93388000000004</v>
          </cell>
          <cell r="N314">
            <v>913.79782</v>
          </cell>
        </row>
        <row r="315">
          <cell r="B315">
            <v>16</v>
          </cell>
          <cell r="C315" t="str">
            <v>ПОЛТАВСЬКА ОБЛАСТЬ</v>
          </cell>
          <cell r="D315">
            <v>25165618</v>
          </cell>
          <cell r="E315" t="str">
            <v>"ХОРОЛЬСЬКИЙ МОЛОКОКОНСЕРВНИЙ КОМБIНАТ ДИТЯЧИХ ПРОДУКТIВ"</v>
          </cell>
          <cell r="F315">
            <v>629.06110000000001</v>
          </cell>
          <cell r="G315">
            <v>797.45916999999997</v>
          </cell>
          <cell r="H315">
            <v>12743.662200000001</v>
          </cell>
          <cell r="I315">
            <v>12616.9252</v>
          </cell>
          <cell r="J315">
            <v>11819.466</v>
          </cell>
          <cell r="K315">
            <v>0</v>
          </cell>
          <cell r="L315">
            <v>0</v>
          </cell>
          <cell r="M315">
            <v>42.934559999999998</v>
          </cell>
          <cell r="N315">
            <v>-126.73699000000001</v>
          </cell>
        </row>
        <row r="316">
          <cell r="B316">
            <v>16</v>
          </cell>
          <cell r="C316" t="str">
            <v>ПОЛТАВСЬКА ОБЛАСТЬ</v>
          </cell>
          <cell r="D316">
            <v>32174761</v>
          </cell>
          <cell r="E316" t="str">
            <v>ЗАКРИТЕ АКЦIОНЕРНЕ ТОВАРИСТВО "ПОЛТАВСЬКИЙ ЛIКЕРО-ГОРIЛЧАНИЙ ЗАВОД"</v>
          </cell>
          <cell r="F316">
            <v>10947.8202</v>
          </cell>
          <cell r="G316">
            <v>11095.911099999999</v>
          </cell>
          <cell r="H316">
            <v>10963.3912</v>
          </cell>
          <cell r="I316">
            <v>12362.242700000001</v>
          </cell>
          <cell r="J316">
            <v>1266.3316500000001</v>
          </cell>
          <cell r="K316">
            <v>0</v>
          </cell>
          <cell r="L316">
            <v>0</v>
          </cell>
          <cell r="M316">
            <v>1093.83942</v>
          </cell>
          <cell r="N316">
            <v>893.56164000000001</v>
          </cell>
        </row>
        <row r="317">
          <cell r="B317">
            <v>16</v>
          </cell>
          <cell r="C317" t="str">
            <v>ПОЛТАВСЬКА ОБЛАСТЬ</v>
          </cell>
          <cell r="D317">
            <v>3351912</v>
          </cell>
          <cell r="E317" t="str">
            <v>ВIДКРИТЕ АКЦIОНЕРНЕ ТОВАРИСТВО ПО ГАЗОПОСТАЧАННЮ ТА ГАЗИФIКАЦIЇ "ПОЛТАВАГАЗ"</v>
          </cell>
          <cell r="F317">
            <v>7004.6523900000002</v>
          </cell>
          <cell r="G317">
            <v>5848.7126099999996</v>
          </cell>
          <cell r="H317">
            <v>7383.5236100000002</v>
          </cell>
          <cell r="I317">
            <v>9611.5220399999998</v>
          </cell>
          <cell r="J317">
            <v>3762.8094299999998</v>
          </cell>
          <cell r="K317">
            <v>0</v>
          </cell>
          <cell r="L317">
            <v>-1232.7731000000001</v>
          </cell>
          <cell r="M317">
            <v>966.55748000000006</v>
          </cell>
          <cell r="N317">
            <v>951.28709000000003</v>
          </cell>
        </row>
        <row r="318">
          <cell r="B318">
            <v>16</v>
          </cell>
          <cell r="C318" t="str">
            <v>ПОЛТАВСЬКА ОБЛАСТЬ</v>
          </cell>
          <cell r="D318">
            <v>32017261</v>
          </cell>
          <cell r="E318" t="str">
            <v>ДОЧIРНЄ ПIДПРИЄМСТВО "ПОЛТАВСЬКИЙ ОБЛАВТОДОР" ВIДКРИТОГО АКЦIОНЕРНОГО ТОВАРИСТВА "ДЕРЖАВНА АКЦIОНЕРНА КОМПАНIЯ "АВТОМОБIЛЬНI ДОРОГИ УКРАЇНИ"</v>
          </cell>
          <cell r="F318">
            <v>5681.8145299999996</v>
          </cell>
          <cell r="G318">
            <v>5964.5435299999999</v>
          </cell>
          <cell r="H318">
            <v>8637.5376799999995</v>
          </cell>
          <cell r="I318">
            <v>9286.0446699999993</v>
          </cell>
          <cell r="J318">
            <v>3321.5011399999999</v>
          </cell>
          <cell r="K318">
            <v>0</v>
          </cell>
          <cell r="L318">
            <v>0</v>
          </cell>
          <cell r="M318">
            <v>966.83651999999995</v>
          </cell>
          <cell r="N318">
            <v>648.50698999999997</v>
          </cell>
        </row>
        <row r="319">
          <cell r="B319">
            <v>16</v>
          </cell>
          <cell r="C319" t="str">
            <v>ПОЛТАВСЬКА ОБЛАСТЬ</v>
          </cell>
          <cell r="D319">
            <v>5518768</v>
          </cell>
          <cell r="E319" t="str">
            <v>ЗАКРИТЕ АКЦIОНЕРНЕ ТОВАРИСТВО "ФIРМА "ПОЛТАВПИВО"</v>
          </cell>
          <cell r="F319">
            <v>13995.161</v>
          </cell>
          <cell r="G319">
            <v>13852.2263</v>
          </cell>
          <cell r="H319">
            <v>7014.3976599999996</v>
          </cell>
          <cell r="I319">
            <v>7275.1692400000002</v>
          </cell>
          <cell r="J319">
            <v>-6577.0571</v>
          </cell>
          <cell r="K319">
            <v>0</v>
          </cell>
          <cell r="L319">
            <v>0</v>
          </cell>
          <cell r="M319">
            <v>421.65303</v>
          </cell>
          <cell r="N319">
            <v>259.70112999999998</v>
          </cell>
        </row>
        <row r="320">
          <cell r="B320">
            <v>16</v>
          </cell>
          <cell r="C320" t="str">
            <v>ПОЛТАВСЬКА ОБЛАСТЬ</v>
          </cell>
          <cell r="D320">
            <v>25168700</v>
          </cell>
          <cell r="E320" t="str">
            <v>ЗАКРИТЕ АКЦIОНЕРНЕ ТОВАРИСТВО "ПЛАСТ"</v>
          </cell>
          <cell r="F320">
            <v>13073.496999999999</v>
          </cell>
          <cell r="G320">
            <v>12434.025600000001</v>
          </cell>
          <cell r="H320">
            <v>6402.2213099999999</v>
          </cell>
          <cell r="I320">
            <v>7059.0508600000003</v>
          </cell>
          <cell r="J320">
            <v>-5374.9746999999998</v>
          </cell>
          <cell r="K320">
            <v>0</v>
          </cell>
          <cell r="L320">
            <v>0</v>
          </cell>
          <cell r="M320">
            <v>875.66741000000002</v>
          </cell>
          <cell r="N320">
            <v>656.82955000000004</v>
          </cell>
        </row>
        <row r="321">
          <cell r="B321">
            <v>16</v>
          </cell>
          <cell r="C321" t="str">
            <v>ПОЛТАВСЬКА ОБЛАСТЬ</v>
          </cell>
          <cell r="D321">
            <v>25162005</v>
          </cell>
          <cell r="E321" t="str">
            <v>ФIЛIЯ ЗАКРИТОГО АКЦIОНЕРНОГО ТОВАРИСТВА ЛIКУВАЛЬНО-ОЗДОРОВЧИХ ЗАКЛАДIВ "МИРГОРОДКУРОРТ" САНАТОРНО-КУРОРТНИЙ КОМПЛЕКС "МИРГОРОД"</v>
          </cell>
          <cell r="F321">
            <v>3064.6043800000002</v>
          </cell>
          <cell r="G321">
            <v>3347.5863100000001</v>
          </cell>
          <cell r="H321">
            <v>6816.7959000000001</v>
          </cell>
          <cell r="I321">
            <v>6684.7463500000003</v>
          </cell>
          <cell r="J321">
            <v>3337.1600400000002</v>
          </cell>
          <cell r="K321">
            <v>0</v>
          </cell>
          <cell r="L321">
            <v>0</v>
          </cell>
          <cell r="M321">
            <v>604.64176999999995</v>
          </cell>
          <cell r="N321">
            <v>-132.04954000000001</v>
          </cell>
        </row>
        <row r="322">
          <cell r="B322">
            <v>17</v>
          </cell>
          <cell r="C322" t="str">
            <v>РIВНЕНСЬКА ОБЛАСТЬ</v>
          </cell>
          <cell r="D322">
            <v>5425046</v>
          </cell>
          <cell r="E322" t="str">
            <v>ВIДОКРЕМЛЕНИЙ ПIДРОЗДIЛ "РIВНЕНСЬКА АТОМНА ЕЛЕКТРИЧНА СТАНЦIЯ" ДЕРЖАВНОГО ПIДПРИЄМСТВА "НАЦIОНАЛЬНА АТОМНА ЕНЕРГОГЕНЕРУЮЧА КОМПАНIЯ "ЕНЕРГОАТОМ"</v>
          </cell>
          <cell r="F322">
            <v>54513.167399999998</v>
          </cell>
          <cell r="G322">
            <v>60098.433799999999</v>
          </cell>
          <cell r="H322">
            <v>78401.719599999997</v>
          </cell>
          <cell r="I322">
            <v>54395.077400000002</v>
          </cell>
          <cell r="J322">
            <v>-5703.3563999999997</v>
          </cell>
          <cell r="K322">
            <v>0</v>
          </cell>
          <cell r="L322">
            <v>0</v>
          </cell>
          <cell r="M322">
            <v>7403.1386700000003</v>
          </cell>
          <cell r="N322">
            <v>-9891.4915999999994</v>
          </cell>
        </row>
        <row r="323">
          <cell r="B323">
            <v>17</v>
          </cell>
          <cell r="C323" t="str">
            <v>РIВНЕНСЬКА ОБЛАСТЬ</v>
          </cell>
          <cell r="D323">
            <v>293054</v>
          </cell>
          <cell r="E323" t="str">
            <v>ВIДКРИТЕ АКЦIОНЕРНЕ ТОВАРИСТВО "ВОЛИНЬ-ЦЕМЕНТ"</v>
          </cell>
          <cell r="F323">
            <v>30069.1764</v>
          </cell>
          <cell r="G323">
            <v>30252.923599999998</v>
          </cell>
          <cell r="H323">
            <v>28665.713</v>
          </cell>
          <cell r="I323">
            <v>29163.3649</v>
          </cell>
          <cell r="J323">
            <v>-1089.5587</v>
          </cell>
          <cell r="K323">
            <v>0</v>
          </cell>
          <cell r="L323">
            <v>0</v>
          </cell>
          <cell r="M323">
            <v>573.90975000000003</v>
          </cell>
          <cell r="N323">
            <v>420.2534</v>
          </cell>
        </row>
        <row r="324">
          <cell r="B324">
            <v>17</v>
          </cell>
          <cell r="C324" t="str">
            <v>РIВНЕНСЬКА ОБЛАСТЬ</v>
          </cell>
          <cell r="D324">
            <v>5424874</v>
          </cell>
          <cell r="E324" t="str">
            <v>ЗАКРИТЕ АКЦIОНЕРНЕ ТОВАРИСТВО "ЕЙ-I-ЕС РIВНЕЕНЕРГО"</v>
          </cell>
          <cell r="F324">
            <v>21070.6374</v>
          </cell>
          <cell r="G324">
            <v>21255.219700000001</v>
          </cell>
          <cell r="H324">
            <v>24361.91</v>
          </cell>
          <cell r="I324">
            <v>24284.533299999999</v>
          </cell>
          <cell r="J324">
            <v>3029.3136500000001</v>
          </cell>
          <cell r="K324">
            <v>0</v>
          </cell>
          <cell r="L324">
            <v>0</v>
          </cell>
          <cell r="M324">
            <v>2151.71389</v>
          </cell>
          <cell r="N324">
            <v>-77.376630000000006</v>
          </cell>
        </row>
        <row r="325">
          <cell r="B325">
            <v>17</v>
          </cell>
          <cell r="C325" t="str">
            <v>РIВНЕНСЬКА ОБЛАСТЬ</v>
          </cell>
          <cell r="D325">
            <v>22555135</v>
          </cell>
          <cell r="E325" t="str">
            <v>ЗАКРИТЕ АКЦIОНЕРНЕ ТОВАРИСТВО "КОНСЮМЕРС-СКЛО-ЗОРЯ"</v>
          </cell>
          <cell r="F325">
            <v>17755.517899999999</v>
          </cell>
          <cell r="G325">
            <v>17742.729200000002</v>
          </cell>
          <cell r="H325">
            <v>2168.1995900000002</v>
          </cell>
          <cell r="I325">
            <v>19157.052899999999</v>
          </cell>
          <cell r="J325">
            <v>1414.3237200000001</v>
          </cell>
          <cell r="K325">
            <v>0</v>
          </cell>
          <cell r="L325">
            <v>0</v>
          </cell>
          <cell r="M325">
            <v>16994.206900000001</v>
          </cell>
          <cell r="N325">
            <v>16988.8534</v>
          </cell>
        </row>
        <row r="326">
          <cell r="B326">
            <v>17</v>
          </cell>
          <cell r="C326" t="str">
            <v>РIВНЕНСЬКА ОБЛАСТЬ</v>
          </cell>
          <cell r="D326">
            <v>32358806</v>
          </cell>
          <cell r="E326" t="str">
            <v>ТОВАРИСТВО З ОБМЕЖЕНОЮ ВIДПОВIДАЛЬНIСТЮ "СВИСПАН ЛIМIТЕД"</v>
          </cell>
          <cell r="F326">
            <v>13054.022999999999</v>
          </cell>
          <cell r="G326">
            <v>11890.830599999999</v>
          </cell>
          <cell r="H326">
            <v>8075.4734900000003</v>
          </cell>
          <cell r="I326">
            <v>11533.921</v>
          </cell>
          <cell r="J326">
            <v>-356.90951999999999</v>
          </cell>
          <cell r="K326">
            <v>0</v>
          </cell>
          <cell r="L326">
            <v>-18.327719999999999</v>
          </cell>
          <cell r="M326">
            <v>3502.79378</v>
          </cell>
          <cell r="N326">
            <v>3433.52396</v>
          </cell>
        </row>
        <row r="327">
          <cell r="B327">
            <v>17</v>
          </cell>
          <cell r="C327" t="str">
            <v>РIВНЕНСЬКА ОБЛАСТЬ</v>
          </cell>
          <cell r="D327">
            <v>24175498</v>
          </cell>
          <cell r="E327" t="str">
            <v>ЗАКРИТЕ АКЦIОНЕРНЕ ТОВАРИСТВО "АГРОРЕСУРС"</v>
          </cell>
          <cell r="F327">
            <v>8763.8120500000005</v>
          </cell>
          <cell r="G327">
            <v>8750.9972600000001</v>
          </cell>
          <cell r="H327">
            <v>9177.0802899999999</v>
          </cell>
          <cell r="I327">
            <v>9988.5501299999996</v>
          </cell>
          <cell r="J327">
            <v>1237.55287</v>
          </cell>
          <cell r="K327">
            <v>0</v>
          </cell>
          <cell r="L327">
            <v>0</v>
          </cell>
          <cell r="M327">
            <v>810.22574999999995</v>
          </cell>
          <cell r="N327">
            <v>809.87291000000005</v>
          </cell>
        </row>
        <row r="328">
          <cell r="B328">
            <v>17</v>
          </cell>
          <cell r="C328" t="str">
            <v>РIВНЕНСЬКА ОБЛАСТЬ</v>
          </cell>
          <cell r="D328">
            <v>13990932</v>
          </cell>
          <cell r="E328" t="str">
            <v>ДОЧIРНЄ ПIДПРИЄМСТВО "ПРИКАРПАТЗАХIДТРАНС" ПIВДЕННО-ЗАХIДНОГО ВIДКРИТОГО АКЦIОНЕРНОГО ТОВАРИСТВА ТРУБОПРОВIДНОГО ТРАНСПОРТУ НАФТОПРОДУКТIВ</v>
          </cell>
          <cell r="F328">
            <v>253.80971</v>
          </cell>
          <cell r="G328">
            <v>-1373.3923</v>
          </cell>
          <cell r="H328">
            <v>8658.1438500000004</v>
          </cell>
          <cell r="I328">
            <v>8649.69074</v>
          </cell>
          <cell r="J328">
            <v>10023.083000000001</v>
          </cell>
          <cell r="K328">
            <v>0</v>
          </cell>
          <cell r="L328">
            <v>0</v>
          </cell>
          <cell r="M328">
            <v>739.49145999999996</v>
          </cell>
          <cell r="N328">
            <v>-8.7450500000000009</v>
          </cell>
        </row>
        <row r="329">
          <cell r="B329">
            <v>17</v>
          </cell>
          <cell r="C329" t="str">
            <v>РIВНЕНСЬКА ОБЛАСТЬ</v>
          </cell>
          <cell r="D329">
            <v>3366701</v>
          </cell>
          <cell r="E329" t="str">
            <v>ВIДКРИТЕ АКЦIОНЕРНЕ ТОВАРИСТВО ПО ГАЗОПОСТАЧАННЮ ТА ГАЗИФIКАЦIЇ "РIВНЕГАЗ"</v>
          </cell>
          <cell r="F329">
            <v>7407.0131000000001</v>
          </cell>
          <cell r="G329">
            <v>7371.9252399999996</v>
          </cell>
          <cell r="H329">
            <v>8223.7997099999993</v>
          </cell>
          <cell r="I329">
            <v>8406.3637299999991</v>
          </cell>
          <cell r="J329">
            <v>1034.43849</v>
          </cell>
          <cell r="K329">
            <v>0</v>
          </cell>
          <cell r="L329">
            <v>0</v>
          </cell>
          <cell r="M329">
            <v>228.70991000000001</v>
          </cell>
          <cell r="N329">
            <v>181.50593000000001</v>
          </cell>
        </row>
        <row r="330">
          <cell r="B330">
            <v>17</v>
          </cell>
          <cell r="C330" t="str">
            <v>РIВНЕНСЬКА ОБЛАСТЬ</v>
          </cell>
          <cell r="D330">
            <v>33334990</v>
          </cell>
          <cell r="E330" t="str">
            <v>ТОВАРИСТВО З ОБМЕЖЕНОЮ ВIДПОВIДАЛЬНIСТЮ "ВИСОКОВОЛЬТНИЙ СОЮЗ-УКРАЇНА"</v>
          </cell>
          <cell r="F330">
            <v>3358.8749400000002</v>
          </cell>
          <cell r="G330">
            <v>3358.8749400000002</v>
          </cell>
          <cell r="H330">
            <v>6744.5343999999996</v>
          </cell>
          <cell r="I330">
            <v>7477.9913999999999</v>
          </cell>
          <cell r="J330">
            <v>4119.1164600000002</v>
          </cell>
          <cell r="K330">
            <v>0</v>
          </cell>
          <cell r="L330">
            <v>0</v>
          </cell>
          <cell r="M330">
            <v>733</v>
          </cell>
          <cell r="N330">
            <v>733</v>
          </cell>
        </row>
        <row r="331">
          <cell r="B331">
            <v>17</v>
          </cell>
          <cell r="C331" t="str">
            <v>РIВНЕНСЬКА ОБЛАСТЬ</v>
          </cell>
          <cell r="D331">
            <v>293462</v>
          </cell>
          <cell r="E331" t="str">
            <v>ВIДКРИТЕ АКЦIОНЕРНЕ ТОВАРИСТВО "РОКИТНIВСЬКИЙ СКЛЯНИЙ ЗАВОД"</v>
          </cell>
          <cell r="F331">
            <v>7407.1270199999999</v>
          </cell>
          <cell r="G331">
            <v>7285.0447299999996</v>
          </cell>
          <cell r="H331">
            <v>5100.7003000000004</v>
          </cell>
          <cell r="I331">
            <v>6416.1085899999998</v>
          </cell>
          <cell r="J331">
            <v>-868.93614000000002</v>
          </cell>
          <cell r="K331">
            <v>0</v>
          </cell>
          <cell r="L331">
            <v>0</v>
          </cell>
          <cell r="M331">
            <v>1273.69685</v>
          </cell>
          <cell r="N331">
            <v>1273.1143099999999</v>
          </cell>
        </row>
        <row r="332">
          <cell r="B332">
            <v>17</v>
          </cell>
          <cell r="C332" t="str">
            <v>РIВНЕНСЬКА ОБЛАСТЬ</v>
          </cell>
          <cell r="D332">
            <v>375987</v>
          </cell>
          <cell r="E332" t="str">
            <v>ВIДКРИТЕ АКЦIОНЕРНЕ ТОВАРИСТВО "КОСТОПIЛЬСЬКИЙ ЗАВОД ПРОДОВОЛЬЧИХ ТОВАРIВ"</v>
          </cell>
          <cell r="F332">
            <v>5267.3556399999998</v>
          </cell>
          <cell r="G332">
            <v>5283.3295500000004</v>
          </cell>
          <cell r="H332">
            <v>5448.6535000000003</v>
          </cell>
          <cell r="I332">
            <v>5837.5826999999999</v>
          </cell>
          <cell r="J332">
            <v>554.25315000000001</v>
          </cell>
          <cell r="K332">
            <v>0</v>
          </cell>
          <cell r="L332">
            <v>0</v>
          </cell>
          <cell r="M332">
            <v>406.98185999999998</v>
          </cell>
          <cell r="N332">
            <v>388.92921000000001</v>
          </cell>
        </row>
        <row r="333">
          <cell r="B333">
            <v>17</v>
          </cell>
          <cell r="C333" t="str">
            <v>РIВНЕНСЬКА ОБЛАСТЬ</v>
          </cell>
          <cell r="D333">
            <v>30923971</v>
          </cell>
          <cell r="E333" t="str">
            <v>"КОСТОПIЛЬСЬКИЙ ЗАВОД СКЛОВИРОБIВ"</v>
          </cell>
          <cell r="F333">
            <v>8822.9139699999996</v>
          </cell>
          <cell r="G333">
            <v>8806.6819200000009</v>
          </cell>
          <cell r="H333">
            <v>5258.6453799999999</v>
          </cell>
          <cell r="I333">
            <v>5277.3474399999996</v>
          </cell>
          <cell r="J333">
            <v>-3529.3344999999999</v>
          </cell>
          <cell r="K333">
            <v>0</v>
          </cell>
          <cell r="L333">
            <v>0</v>
          </cell>
          <cell r="M333">
            <v>10.322100000000001</v>
          </cell>
          <cell r="N333">
            <v>5.2556000000000003</v>
          </cell>
        </row>
        <row r="334">
          <cell r="B334">
            <v>17</v>
          </cell>
          <cell r="C334" t="str">
            <v>РIВНЕНСЬКА ОБЛАСТЬ</v>
          </cell>
          <cell r="D334">
            <v>213434</v>
          </cell>
          <cell r="E334" t="str">
            <v>ВIДКРИТЕ АКЦIОНЕРНЕ ТОВАРИСТВО "РIВНЕНСЬКИЙ ЗАВОД ВИСОКОВОЛЬТНОI АПАРАТУРИ"</v>
          </cell>
          <cell r="F334">
            <v>8496.7167700000009</v>
          </cell>
          <cell r="G334">
            <v>7767.7850200000003</v>
          </cell>
          <cell r="H334">
            <v>4984.2812199999998</v>
          </cell>
          <cell r="I334">
            <v>4998.6787100000001</v>
          </cell>
          <cell r="J334">
            <v>-2769.1062999999999</v>
          </cell>
          <cell r="K334">
            <v>0</v>
          </cell>
          <cell r="L334">
            <v>0</v>
          </cell>
          <cell r="M334">
            <v>0.38955000000000001</v>
          </cell>
          <cell r="N334">
            <v>0.38219999999999998</v>
          </cell>
        </row>
        <row r="335">
          <cell r="B335">
            <v>17</v>
          </cell>
          <cell r="C335" t="str">
            <v>РIВНЕНСЬКА ОБЛАСТЬ</v>
          </cell>
          <cell r="D335">
            <v>26259563</v>
          </cell>
          <cell r="E335" t="str">
            <v>УПРАВЛIННЯ КОМУНАЛЬНОЮ ВЛАСНIСТЮ ВИКОНАВЧОГО КОМIТЕТУ РIВНЕНСЬКОЇ МIСЬКОЇ РАДИ</v>
          </cell>
          <cell r="F335">
            <v>1694.6415</v>
          </cell>
          <cell r="G335">
            <v>2000.67093</v>
          </cell>
          <cell r="H335">
            <v>1909.2356199999999</v>
          </cell>
          <cell r="I335">
            <v>4813.4808300000004</v>
          </cell>
          <cell r="J335">
            <v>2812.8099000000002</v>
          </cell>
          <cell r="K335">
            <v>0</v>
          </cell>
          <cell r="L335">
            <v>0</v>
          </cell>
          <cell r="M335">
            <v>3237.0182799999998</v>
          </cell>
          <cell r="N335">
            <v>2904.24521</v>
          </cell>
        </row>
        <row r="336">
          <cell r="B336">
            <v>17</v>
          </cell>
          <cell r="C336" t="str">
            <v>РIВНЕНСЬКА ОБЛАСТЬ</v>
          </cell>
          <cell r="D336">
            <v>31994540</v>
          </cell>
          <cell r="E336" t="str">
            <v>ДОЧIРНЄ ПIДПРИЄМСТВО "РIВНЕНСЬКИЙ ОБЛАВТОДОР" ВIДКРИТОГО АКЦIОНЕРНОГО ТОВАРИСТВА "ДЕРЖАВНА АКЦIОНЕРНА КОМПАНIЯ "АВТОМОБIЛЬНI ДОРОГИ УКРАЇНИ"</v>
          </cell>
          <cell r="F336">
            <v>4253.1680200000001</v>
          </cell>
          <cell r="G336">
            <v>5171.1459199999999</v>
          </cell>
          <cell r="H336">
            <v>4377.8786799999998</v>
          </cell>
          <cell r="I336">
            <v>4383.3834500000003</v>
          </cell>
          <cell r="J336">
            <v>-787.76247000000001</v>
          </cell>
          <cell r="K336">
            <v>0</v>
          </cell>
          <cell r="L336">
            <v>0</v>
          </cell>
          <cell r="M336">
            <v>104.2338</v>
          </cell>
          <cell r="N336">
            <v>-49.19106</v>
          </cell>
        </row>
        <row r="337">
          <cell r="B337">
            <v>17</v>
          </cell>
          <cell r="C337" t="str">
            <v>РIВНЕНСЬКА ОБЛАСТЬ</v>
          </cell>
          <cell r="D337">
            <v>32404265</v>
          </cell>
          <cell r="E337" t="str">
            <v>ТОВАРИСТВО З ОБМЕЖЕНОЮ ВIДПОВIДАЛЬНIСТЮ "КЛЕСIВСЬКИЙ КАР'ЄР НЕРУДНИХ КОПАЛИН "ТЕХНОБУД"</v>
          </cell>
          <cell r="F337">
            <v>3929.7929800000002</v>
          </cell>
          <cell r="G337">
            <v>3912.5140900000001</v>
          </cell>
          <cell r="H337">
            <v>4226.1282099999999</v>
          </cell>
          <cell r="I337">
            <v>4317.4814399999996</v>
          </cell>
          <cell r="J337">
            <v>404.96735000000001</v>
          </cell>
          <cell r="K337">
            <v>0</v>
          </cell>
          <cell r="L337">
            <v>0</v>
          </cell>
          <cell r="M337">
            <v>243.18423000000001</v>
          </cell>
          <cell r="N337">
            <v>91.352170000000001</v>
          </cell>
        </row>
        <row r="338">
          <cell r="B338">
            <v>17</v>
          </cell>
          <cell r="C338" t="str">
            <v>РIВНЕНСЬКА ОБЛАСТЬ</v>
          </cell>
          <cell r="D338">
            <v>25321716</v>
          </cell>
          <cell r="E338" t="str">
            <v>КОМУНАЛЬНЕ ПIДПРИЄМСТВО КОМУНАЛЬНЕ ТЕПЛОПОСТАЧАЮЧЕ ПIДПРИЄМСТВО "КОМУНЕНЕРГIЯ"</v>
          </cell>
          <cell r="F338">
            <v>5074.41219</v>
          </cell>
          <cell r="G338">
            <v>4988.2403000000004</v>
          </cell>
          <cell r="H338">
            <v>6625.8159500000002</v>
          </cell>
          <cell r="I338">
            <v>3393.0973300000001</v>
          </cell>
          <cell r="J338">
            <v>-1595.143</v>
          </cell>
          <cell r="K338">
            <v>5573.8119699999997</v>
          </cell>
          <cell r="L338">
            <v>855.22551999999996</v>
          </cell>
          <cell r="M338">
            <v>23.658799999999999</v>
          </cell>
          <cell r="N338">
            <v>23.513549999999999</v>
          </cell>
        </row>
        <row r="339">
          <cell r="B339">
            <v>17</v>
          </cell>
          <cell r="C339" t="str">
            <v>РIВНЕНСЬКА ОБЛАСТЬ</v>
          </cell>
          <cell r="D339">
            <v>30256035</v>
          </cell>
          <cell r="E339" t="str">
            <v>ДОЧIРНЄ ПIДПРИЄМСТВО "РАЙЗ-АГРОТЕХНIКА"</v>
          </cell>
          <cell r="F339">
            <v>1619.7007799999999</v>
          </cell>
          <cell r="G339">
            <v>1802.0617099999999</v>
          </cell>
          <cell r="H339">
            <v>3491.4108900000001</v>
          </cell>
          <cell r="I339">
            <v>3364.0173</v>
          </cell>
          <cell r="J339">
            <v>1561.95559</v>
          </cell>
          <cell r="K339">
            <v>0</v>
          </cell>
          <cell r="L339">
            <v>0</v>
          </cell>
          <cell r="M339">
            <v>72.182469999999995</v>
          </cell>
          <cell r="N339">
            <v>-129.83233999999999</v>
          </cell>
        </row>
        <row r="340">
          <cell r="B340">
            <v>17</v>
          </cell>
          <cell r="C340" t="str">
            <v>РIВНЕНСЬКА ОБЛАСТЬ</v>
          </cell>
          <cell r="D340">
            <v>3361678</v>
          </cell>
          <cell r="E340" t="str">
            <v>РIВНЕНСЬКЕ ОБЛАСНЕ ВИРОБНИЧЕ КОМУНАЛЬНЕ ПIДПРИЄМСТВО ВОДОПРОВIДНО-КАНАЛIЗАЦIЙНОГО ГОСПОДАРСТВА "РIВНЕОБЛВОДОКАНАЛ"</v>
          </cell>
          <cell r="F340">
            <v>1104.4115899999999</v>
          </cell>
          <cell r="G340">
            <v>1119.7608</v>
          </cell>
          <cell r="H340">
            <v>2832.10599</v>
          </cell>
          <cell r="I340">
            <v>3299.5678600000001</v>
          </cell>
          <cell r="J340">
            <v>2179.8070600000001</v>
          </cell>
          <cell r="K340">
            <v>0</v>
          </cell>
          <cell r="L340">
            <v>0</v>
          </cell>
          <cell r="M340">
            <v>429.30241999999998</v>
          </cell>
          <cell r="N340">
            <v>416.35881000000001</v>
          </cell>
        </row>
        <row r="341">
          <cell r="B341">
            <v>17</v>
          </cell>
          <cell r="C341" t="str">
            <v>РIВНЕНСЬКА ОБЛАСТЬ</v>
          </cell>
          <cell r="D341">
            <v>992836</v>
          </cell>
          <cell r="E341" t="str">
            <v>ДЕРЖАВНЕ ПIДПРИЄМСТВО "САРНЕНСЬКЕ ЛIСОВЕ ГОСПОДАРСТВО"</v>
          </cell>
          <cell r="F341">
            <v>1929.8049699999999</v>
          </cell>
          <cell r="G341">
            <v>1929.8051499999999</v>
          </cell>
          <cell r="H341">
            <v>3153.1841199999999</v>
          </cell>
          <cell r="I341">
            <v>3253.9477299999999</v>
          </cell>
          <cell r="J341">
            <v>1324.14258</v>
          </cell>
          <cell r="K341">
            <v>0</v>
          </cell>
          <cell r="L341">
            <v>0</v>
          </cell>
          <cell r="M341">
            <v>100.55279</v>
          </cell>
          <cell r="N341">
            <v>100.48065</v>
          </cell>
        </row>
        <row r="342">
          <cell r="B342">
            <v>18</v>
          </cell>
          <cell r="C342" t="str">
            <v>СУМСЬКА ОБЛАСТЬ</v>
          </cell>
          <cell r="D342">
            <v>431215785</v>
          </cell>
          <cell r="E342" t="str">
            <v>ДОГОВIР ПРО СПIЛЬНУ ДIЯЛЬНIСТЬ НГВУ "ОХТИРКАНАФТОГАЗ" ВАТ "УКРНАФТА"N 35/78</v>
          </cell>
          <cell r="F342">
            <v>70176.110400000005</v>
          </cell>
          <cell r="G342">
            <v>72919.016099999993</v>
          </cell>
          <cell r="H342">
            <v>116370.985</v>
          </cell>
          <cell r="I342">
            <v>125894.448</v>
          </cell>
          <cell r="J342">
            <v>52975.431799999998</v>
          </cell>
          <cell r="K342">
            <v>0</v>
          </cell>
          <cell r="L342">
            <v>0</v>
          </cell>
          <cell r="M342">
            <v>12771.5185</v>
          </cell>
          <cell r="N342">
            <v>9523.4631900000004</v>
          </cell>
        </row>
        <row r="343">
          <cell r="B343">
            <v>18</v>
          </cell>
          <cell r="C343" t="str">
            <v>СУМСЬКА ОБЛАСТЬ</v>
          </cell>
          <cell r="D343">
            <v>5398533</v>
          </cell>
          <cell r="E343" t="str">
            <v>НАФТОГАЗОВИДОБУВНЕ УПРАВЛIННЯ "ОХТИРКАНАФТОГАЗ" ВIДКРИТОГО АКЦIОНЕРНОГО ТОВАРИСТВА "УКРНАФТА"</v>
          </cell>
          <cell r="F343">
            <v>322054.39199999999</v>
          </cell>
          <cell r="G343">
            <v>322199.01899999997</v>
          </cell>
          <cell r="H343">
            <v>92780.002299999993</v>
          </cell>
          <cell r="I343">
            <v>103243.92</v>
          </cell>
          <cell r="J343">
            <v>-218955.1</v>
          </cell>
          <cell r="K343">
            <v>0</v>
          </cell>
          <cell r="L343">
            <v>0</v>
          </cell>
          <cell r="M343">
            <v>13183.397499999999</v>
          </cell>
          <cell r="N343">
            <v>10463.9177</v>
          </cell>
        </row>
        <row r="344">
          <cell r="B344">
            <v>18</v>
          </cell>
          <cell r="C344" t="str">
            <v>СУМСЬКА ОБЛАСТЬ</v>
          </cell>
          <cell r="D344">
            <v>382220</v>
          </cell>
          <cell r="E344" t="str">
            <v>ЗАКРИТЕ АКЦIОНЕРНЕ ТОВАРИСТВО "КРАФТ ФУДЗ УКРАЇНА"</v>
          </cell>
          <cell r="F344">
            <v>43461.813099999999</v>
          </cell>
          <cell r="G344">
            <v>43474.032899999998</v>
          </cell>
          <cell r="H344">
            <v>51944.773200000003</v>
          </cell>
          <cell r="I344">
            <v>57668.8442</v>
          </cell>
          <cell r="J344">
            <v>14194.811299999999</v>
          </cell>
          <cell r="K344">
            <v>0</v>
          </cell>
          <cell r="L344">
            <v>0</v>
          </cell>
          <cell r="M344">
            <v>5761.4057199999997</v>
          </cell>
          <cell r="N344">
            <v>5712.3899799999999</v>
          </cell>
        </row>
        <row r="345">
          <cell r="B345">
            <v>18</v>
          </cell>
          <cell r="C345" t="str">
            <v>СУМСЬКА ОБЛАСТЬ</v>
          </cell>
          <cell r="D345">
            <v>31162928</v>
          </cell>
          <cell r="E345" t="str">
            <v>ТОВАРИСТВО З ОБМЕЖЕНОЮ ВIДПОВIДАЛЬНIСТЮ "ГОРОБИНА"</v>
          </cell>
          <cell r="F345">
            <v>29185.705600000001</v>
          </cell>
          <cell r="G345">
            <v>32583.542700000002</v>
          </cell>
          <cell r="H345">
            <v>30770.644499999999</v>
          </cell>
          <cell r="I345">
            <v>33363.385000000002</v>
          </cell>
          <cell r="J345">
            <v>779.84226999999998</v>
          </cell>
          <cell r="K345">
            <v>0</v>
          </cell>
          <cell r="L345">
            <v>0</v>
          </cell>
          <cell r="M345">
            <v>10220.6039</v>
          </cell>
          <cell r="N345">
            <v>2342.73146</v>
          </cell>
        </row>
        <row r="346">
          <cell r="B346">
            <v>18</v>
          </cell>
          <cell r="C346" t="str">
            <v>СУМСЬКА ОБЛАСТЬ</v>
          </cell>
          <cell r="D346">
            <v>23293513</v>
          </cell>
          <cell r="E346" t="str">
            <v>ВIДКРИТЕ АКЦIОНЕРНЕ ТОВАРИСТВО "СУМИОБЛЕНЕРГО"</v>
          </cell>
          <cell r="F346">
            <v>21318.3472</v>
          </cell>
          <cell r="G346">
            <v>21187.852699999999</v>
          </cell>
          <cell r="H346">
            <v>19260.117099999999</v>
          </cell>
          <cell r="I346">
            <v>20772.944800000001</v>
          </cell>
          <cell r="J346">
            <v>-414.90784000000002</v>
          </cell>
          <cell r="K346">
            <v>0</v>
          </cell>
          <cell r="L346">
            <v>0</v>
          </cell>
          <cell r="M346">
            <v>1515.02791</v>
          </cell>
          <cell r="N346">
            <v>1512.82772</v>
          </cell>
        </row>
        <row r="347">
          <cell r="B347">
            <v>18</v>
          </cell>
          <cell r="C347" t="str">
            <v>СУМСЬКА ОБЛАСТЬ</v>
          </cell>
          <cell r="D347">
            <v>14022407</v>
          </cell>
          <cell r="E347" t="str">
            <v>ЗАКРИТЕ АКЦIОНЕРНЕ ТОВАРИСТВО "ТЕХНОЛОГIЯ"</v>
          </cell>
          <cell r="F347">
            <v>9334.3414300000004</v>
          </cell>
          <cell r="G347">
            <v>8656.3788499999991</v>
          </cell>
          <cell r="H347">
            <v>18716.871599999999</v>
          </cell>
          <cell r="I347">
            <v>19305.795099999999</v>
          </cell>
          <cell r="J347">
            <v>10649.4162</v>
          </cell>
          <cell r="K347">
            <v>0</v>
          </cell>
          <cell r="L347">
            <v>0</v>
          </cell>
          <cell r="M347">
            <v>210.68476999999999</v>
          </cell>
          <cell r="N347">
            <v>210.25208000000001</v>
          </cell>
        </row>
        <row r="348">
          <cell r="B348">
            <v>18</v>
          </cell>
          <cell r="C348" t="str">
            <v>СУМСЬКА ОБЛАСТЬ</v>
          </cell>
          <cell r="D348">
            <v>137041</v>
          </cell>
          <cell r="E348" t="str">
            <v>КАЧАНIВСЬКИЙ ГАЗОПЕРЕРОБНИЙ ЗАВОД ВIДКРИТОГО АКЦIОНЕРНОГО ТОВАРИСТВА "УКРНАФТА"</v>
          </cell>
          <cell r="F348">
            <v>15222.0545</v>
          </cell>
          <cell r="G348">
            <v>15237.474899999999</v>
          </cell>
          <cell r="H348">
            <v>15959.8395</v>
          </cell>
          <cell r="I348">
            <v>17241.159800000001</v>
          </cell>
          <cell r="J348">
            <v>2003.6849299999999</v>
          </cell>
          <cell r="K348">
            <v>0</v>
          </cell>
          <cell r="L348">
            <v>0</v>
          </cell>
          <cell r="M348">
            <v>1330.28755</v>
          </cell>
          <cell r="N348">
            <v>1281.3202900000001</v>
          </cell>
        </row>
        <row r="349">
          <cell r="B349">
            <v>18</v>
          </cell>
          <cell r="C349" t="str">
            <v>СУМСЬКА ОБЛАСТЬ</v>
          </cell>
          <cell r="D349">
            <v>375208</v>
          </cell>
          <cell r="E349" t="str">
            <v>ДЕРЖАВНЕ ПIДПРИЄМСТВО"НАУМIВСЬКИЙ СПИРТОВИЙ ЗАВОД"</v>
          </cell>
          <cell r="F349">
            <v>4998.2749599999997</v>
          </cell>
          <cell r="G349">
            <v>4932.8806800000002</v>
          </cell>
          <cell r="H349">
            <v>12474.9419</v>
          </cell>
          <cell r="I349">
            <v>13319.0985</v>
          </cell>
          <cell r="J349">
            <v>8386.2178600000007</v>
          </cell>
          <cell r="K349">
            <v>0</v>
          </cell>
          <cell r="L349">
            <v>0</v>
          </cell>
          <cell r="M349">
            <v>451.02190999999999</v>
          </cell>
          <cell r="N349">
            <v>450.22908999999999</v>
          </cell>
        </row>
        <row r="350">
          <cell r="B350">
            <v>18</v>
          </cell>
          <cell r="C350" t="str">
            <v>СУМСЬКА ОБЛАСТЬ</v>
          </cell>
          <cell r="D350">
            <v>3352432</v>
          </cell>
          <cell r="E350" t="str">
            <v>ВIДКРИТЕ АКЦIОНЕРНЕ ТОВАРИСТВО ПО ГАЗОПОСТАЧАННЮ ТА ГАЗИФIКАЦIЇ "СУМИГАЗ"</v>
          </cell>
          <cell r="F350">
            <v>9363.1387200000008</v>
          </cell>
          <cell r="G350">
            <v>9332.8615100000006</v>
          </cell>
          <cell r="H350">
            <v>10230.265600000001</v>
          </cell>
          <cell r="I350">
            <v>12819.793100000001</v>
          </cell>
          <cell r="J350">
            <v>3486.9316199999998</v>
          </cell>
          <cell r="K350">
            <v>0</v>
          </cell>
          <cell r="L350">
            <v>0</v>
          </cell>
          <cell r="M350">
            <v>2577.7790500000001</v>
          </cell>
          <cell r="N350">
            <v>2556.2952100000002</v>
          </cell>
        </row>
        <row r="351">
          <cell r="B351">
            <v>18</v>
          </cell>
          <cell r="C351" t="str">
            <v>СУМСЬКА ОБЛАСТЬ</v>
          </cell>
          <cell r="D351">
            <v>14314452</v>
          </cell>
          <cell r="E351" t="str">
            <v>ШОСТКИНСЬКИЙ КАЗЕННИЙ ЗАВОД "IМПУЛЬС"</v>
          </cell>
          <cell r="F351">
            <v>7920.3373300000003</v>
          </cell>
          <cell r="G351">
            <v>7926.7636300000004</v>
          </cell>
          <cell r="H351">
            <v>10133.5985</v>
          </cell>
          <cell r="I351">
            <v>11552.6962</v>
          </cell>
          <cell r="J351">
            <v>3625.9325899999999</v>
          </cell>
          <cell r="K351">
            <v>0</v>
          </cell>
          <cell r="L351">
            <v>0</v>
          </cell>
          <cell r="M351">
            <v>1428.9048499999999</v>
          </cell>
          <cell r="N351">
            <v>1419.09771</v>
          </cell>
        </row>
        <row r="352">
          <cell r="B352">
            <v>18</v>
          </cell>
          <cell r="C352" t="str">
            <v>СУМСЬКА ОБЛАСТЬ</v>
          </cell>
          <cell r="D352">
            <v>21127532</v>
          </cell>
          <cell r="E352" t="str">
            <v>СПIЛЬНЕ УКРАЇНСЬКО-БIЛОРУСЬКЕ ПIДПРИЄМСТВО "УКРТЕХНОСИНТЕЗ" У ФОРМI ТОВАРИСТВА З ОБМЕЖЕНОЮ ВIДПОВIДАЛЬНIСТЮ</v>
          </cell>
          <cell r="F352">
            <v>2796.98927</v>
          </cell>
          <cell r="G352">
            <v>2700.6215699999998</v>
          </cell>
          <cell r="H352">
            <v>6407.27538</v>
          </cell>
          <cell r="I352">
            <v>9000.3234100000009</v>
          </cell>
          <cell r="J352">
            <v>6299.7018399999997</v>
          </cell>
          <cell r="K352">
            <v>0</v>
          </cell>
          <cell r="L352">
            <v>0</v>
          </cell>
          <cell r="M352">
            <v>2598.9252900000001</v>
          </cell>
          <cell r="N352">
            <v>2438.7779599999999</v>
          </cell>
        </row>
        <row r="353">
          <cell r="B353">
            <v>18</v>
          </cell>
          <cell r="C353" t="str">
            <v>СУМСЬКА ОБЛАСТЬ</v>
          </cell>
          <cell r="D353">
            <v>3352455</v>
          </cell>
          <cell r="E353" t="str">
            <v>КОМУНАЛЬНЕ ПIДПРИЄМСТВО "МIСЬКВОДОКАНАЛ" СУМСЬКОЇ МIСЬКОЇ РАДИ</v>
          </cell>
          <cell r="F353">
            <v>2349.0590999999999</v>
          </cell>
          <cell r="G353">
            <v>1454.35076</v>
          </cell>
          <cell r="H353">
            <v>4949.7385700000004</v>
          </cell>
          <cell r="I353">
            <v>6019.4924099999998</v>
          </cell>
          <cell r="J353">
            <v>4565.1416499999996</v>
          </cell>
          <cell r="K353">
            <v>0</v>
          </cell>
          <cell r="L353">
            <v>-960.65326000000005</v>
          </cell>
          <cell r="M353">
            <v>8.4608600000000003</v>
          </cell>
          <cell r="N353">
            <v>-1.23295</v>
          </cell>
        </row>
        <row r="354">
          <cell r="B354">
            <v>18</v>
          </cell>
          <cell r="C354" t="str">
            <v>СУМСЬКА ОБЛАСТЬ</v>
          </cell>
          <cell r="D354">
            <v>447103</v>
          </cell>
          <cell r="E354" t="str">
            <v>ВIДКРИТЕ АКЦIОНЕРНЕ ТОВАРИСТВО "ШОСТКИНСЬКИЙ МIСЬКМОЛКОМБIНАТ"</v>
          </cell>
          <cell r="F354">
            <v>7758.0789100000002</v>
          </cell>
          <cell r="G354">
            <v>7773.6599699999997</v>
          </cell>
          <cell r="H354">
            <v>5665.69002</v>
          </cell>
          <cell r="I354">
            <v>5889.4811900000004</v>
          </cell>
          <cell r="J354">
            <v>-1884.1787999999999</v>
          </cell>
          <cell r="K354">
            <v>0</v>
          </cell>
          <cell r="L354">
            <v>0</v>
          </cell>
          <cell r="M354">
            <v>228.40477999999999</v>
          </cell>
          <cell r="N354">
            <v>223.22945999999999</v>
          </cell>
        </row>
        <row r="355">
          <cell r="B355">
            <v>18</v>
          </cell>
          <cell r="C355" t="str">
            <v>СУМСЬКА ОБЛАСТЬ</v>
          </cell>
          <cell r="D355">
            <v>31931024</v>
          </cell>
          <cell r="E355" t="str">
            <v>ДОЧIРНЄ ПIДПРИЄМСТВО "СУМСЬКИЙ ОБЛАВТОДОР" ВIДКРИТОГО АКЦIОНЕРНОГО ТОВАРИСТВА "ДЕРЖАВНА АКЦIОНЕРНА КОМПАНIЯ "АВТОМОБIЛЬНI ДОРОГИ УКРАЇНИ"</v>
          </cell>
          <cell r="F355">
            <v>4896.8623200000002</v>
          </cell>
          <cell r="G355">
            <v>4908.50893</v>
          </cell>
          <cell r="H355">
            <v>4946.9355699999996</v>
          </cell>
          <cell r="I355">
            <v>5300.47192</v>
          </cell>
          <cell r="J355">
            <v>391.96298999999999</v>
          </cell>
          <cell r="K355">
            <v>0</v>
          </cell>
          <cell r="L355">
            <v>0</v>
          </cell>
          <cell r="M355">
            <v>307.5874</v>
          </cell>
          <cell r="N355">
            <v>281.5018</v>
          </cell>
        </row>
        <row r="356">
          <cell r="B356">
            <v>18</v>
          </cell>
          <cell r="C356" t="str">
            <v>СУМСЬКА ОБЛАСТЬ</v>
          </cell>
          <cell r="D356">
            <v>374522</v>
          </cell>
          <cell r="E356" t="str">
            <v>ВIДКРИТЕ АКЦIОНЕРНЕ ТОВАРИСТВО "СУМСЬКИЙ ХЛIБОКОМБIНАТ"</v>
          </cell>
          <cell r="F356">
            <v>2521.0942</v>
          </cell>
          <cell r="G356">
            <v>2513.39426</v>
          </cell>
          <cell r="H356">
            <v>4754.7946199999997</v>
          </cell>
          <cell r="I356">
            <v>4999.8389699999998</v>
          </cell>
          <cell r="J356">
            <v>2486.4447100000002</v>
          </cell>
          <cell r="K356">
            <v>0</v>
          </cell>
          <cell r="L356">
            <v>0</v>
          </cell>
          <cell r="M356">
            <v>269.40609999999998</v>
          </cell>
          <cell r="N356">
            <v>245.04435000000001</v>
          </cell>
        </row>
        <row r="357">
          <cell r="B357">
            <v>18</v>
          </cell>
          <cell r="C357" t="str">
            <v>СУМСЬКА ОБЛАСТЬ</v>
          </cell>
          <cell r="D357">
            <v>12602750</v>
          </cell>
          <cell r="E357" t="str">
            <v>ДЕРЖАВНЕ ПIДПРИЄМСТВО МIНIСТЕРСТВА ОБОРОНИ УКРАЇНИ "КОНОТОПСЬКИЙ АВIАРЕМОНТНИЙ ЗАВОД "АВIАКОН"</v>
          </cell>
          <cell r="F357">
            <v>5464.2300599999999</v>
          </cell>
          <cell r="G357">
            <v>6655.7014200000003</v>
          </cell>
          <cell r="H357">
            <v>4892.9782999999998</v>
          </cell>
          <cell r="I357">
            <v>4473.9591700000001</v>
          </cell>
          <cell r="J357">
            <v>-2181.7422999999999</v>
          </cell>
          <cell r="K357">
            <v>0</v>
          </cell>
          <cell r="L357">
            <v>0</v>
          </cell>
          <cell r="M357">
            <v>802.68357000000003</v>
          </cell>
          <cell r="N357">
            <v>-419.01913000000002</v>
          </cell>
        </row>
        <row r="358">
          <cell r="B358">
            <v>18</v>
          </cell>
          <cell r="C358" t="str">
            <v>СУМСЬКА ОБЛАСТЬ</v>
          </cell>
          <cell r="D358">
            <v>220434</v>
          </cell>
          <cell r="E358" t="str">
            <v>ВIДКРИТЕ АКЦIОНЕРНЕ ТОВАРИСТВО "НАУКОВО-ВИРОБНИЧЕ АКЦIОНЕРНЕ ТОВАРИСТВО "ВНДIКОМПРЕСОРМАШ"</v>
          </cell>
          <cell r="F358">
            <v>471.98565000000002</v>
          </cell>
          <cell r="G358">
            <v>472.15197999999998</v>
          </cell>
          <cell r="H358">
            <v>3912.2056699999998</v>
          </cell>
          <cell r="I358">
            <v>4045.2921000000001</v>
          </cell>
          <cell r="J358">
            <v>3573.14012</v>
          </cell>
          <cell r="K358">
            <v>0</v>
          </cell>
          <cell r="L358">
            <v>0</v>
          </cell>
          <cell r="M358">
            <v>34.420929999999998</v>
          </cell>
          <cell r="N358">
            <v>33.38946</v>
          </cell>
        </row>
        <row r="359">
          <cell r="B359">
            <v>18</v>
          </cell>
          <cell r="C359" t="str">
            <v>СУМСЬКА ОБЛАСТЬ</v>
          </cell>
          <cell r="D359">
            <v>14019428</v>
          </cell>
          <cell r="E359" t="str">
            <v>СУМСЬКЕ РАЙОННЕ НАФТОПРОВIДНЕ УПРАВЛIННЯ ФIЛIЇ "ПРИДНIПРОВСЬКI МАГIСТРАЛЬНI НАФТОПРОВОДИ" ВIДКРИТОГО АКЦIОНЕРНОГО ТОВАРИСТВА "УКРТРАНСНАФТА"</v>
          </cell>
          <cell r="F359">
            <v>3349.9071899999999</v>
          </cell>
          <cell r="G359">
            <v>3.74078</v>
          </cell>
          <cell r="H359">
            <v>5103.9147400000002</v>
          </cell>
          <cell r="I359">
            <v>3947.00549</v>
          </cell>
          <cell r="J359">
            <v>3943.2647099999999</v>
          </cell>
          <cell r="K359">
            <v>0</v>
          </cell>
          <cell r="L359">
            <v>0</v>
          </cell>
          <cell r="M359">
            <v>0.14008999999999999</v>
          </cell>
          <cell r="N359">
            <v>-1156.9093</v>
          </cell>
        </row>
        <row r="360">
          <cell r="B360">
            <v>18</v>
          </cell>
          <cell r="C360" t="str">
            <v>СУМСЬКА ОБЛАСТЬ</v>
          </cell>
          <cell r="D360">
            <v>992941</v>
          </cell>
          <cell r="E360" t="str">
            <v>ДЕРЖАВНЕ ПIДПРИЄМСТВО "ЛЕБЕДИНСЬКЕ ЛIСОВЕ ГОСПОДАРСТВО"</v>
          </cell>
          <cell r="F360">
            <v>867.29594999999995</v>
          </cell>
          <cell r="G360">
            <v>858.06505000000004</v>
          </cell>
          <cell r="H360">
            <v>2691.1424099999999</v>
          </cell>
          <cell r="I360">
            <v>3534.8351299999999</v>
          </cell>
          <cell r="J360">
            <v>2676.7700799999998</v>
          </cell>
          <cell r="K360">
            <v>0</v>
          </cell>
          <cell r="L360">
            <v>0</v>
          </cell>
          <cell r="M360">
            <v>917.80782999999997</v>
          </cell>
          <cell r="N360">
            <v>846.69070999999997</v>
          </cell>
        </row>
        <row r="361">
          <cell r="B361">
            <v>18</v>
          </cell>
          <cell r="C361" t="str">
            <v>СУМСЬКА ОБЛАСТЬ</v>
          </cell>
          <cell r="D361">
            <v>560241667</v>
          </cell>
          <cell r="E361" t="str">
            <v>ДОГОВIР ПРО СУМIСНУ ДIЯЛЬНIСТЬ "НГВУ "ОХТИРКАНАФТОГАЗ"</v>
          </cell>
          <cell r="F361">
            <v>2357.0395800000001</v>
          </cell>
          <cell r="G361">
            <v>2053.5525899999998</v>
          </cell>
          <cell r="H361">
            <v>3462.9481500000002</v>
          </cell>
          <cell r="I361">
            <v>3494.5001600000001</v>
          </cell>
          <cell r="J361">
            <v>1440.94757</v>
          </cell>
          <cell r="K361">
            <v>0</v>
          </cell>
          <cell r="L361">
            <v>0</v>
          </cell>
          <cell r="M361">
            <v>485.85608999999999</v>
          </cell>
          <cell r="N361">
            <v>31.552009999999999</v>
          </cell>
        </row>
        <row r="362">
          <cell r="B362">
            <v>19</v>
          </cell>
          <cell r="C362" t="str">
            <v>ТЕРНОПIЛЬСЬКА ОБЛАСТЬ</v>
          </cell>
          <cell r="D362">
            <v>31273638</v>
          </cell>
          <cell r="E362" t="str">
            <v>ЗАКРИТЕ АКЦIОНЕРНЕ ТОВАРИСТВО "ШУСТОВ-СПИРТ"</v>
          </cell>
          <cell r="F362">
            <v>23129.072400000001</v>
          </cell>
          <cell r="G362">
            <v>25409.952000000001</v>
          </cell>
          <cell r="H362">
            <v>24102.0625</v>
          </cell>
          <cell r="I362">
            <v>25207.969799999999</v>
          </cell>
          <cell r="J362">
            <v>-201.98220000000001</v>
          </cell>
          <cell r="K362">
            <v>0</v>
          </cell>
          <cell r="L362">
            <v>0</v>
          </cell>
          <cell r="M362">
            <v>8046.6247400000002</v>
          </cell>
          <cell r="N362">
            <v>605.90736000000004</v>
          </cell>
        </row>
        <row r="363">
          <cell r="B363">
            <v>19</v>
          </cell>
          <cell r="C363" t="str">
            <v>ТЕРНОПIЛЬСЬКА ОБЛАСТЬ</v>
          </cell>
          <cell r="D363">
            <v>130725</v>
          </cell>
          <cell r="E363" t="str">
            <v>ВIДКРИТЕ АКЦIОНЕРНЕ ТОВАРИСТВО "ТЕРНОПIЛЬОБЛЕНЕРГО"</v>
          </cell>
          <cell r="F363">
            <v>15177.1723</v>
          </cell>
          <cell r="G363">
            <v>15149.1451</v>
          </cell>
          <cell r="H363">
            <v>12568.795400000001</v>
          </cell>
          <cell r="I363">
            <v>12629.753500000001</v>
          </cell>
          <cell r="J363">
            <v>-2519.3915999999999</v>
          </cell>
          <cell r="K363">
            <v>0</v>
          </cell>
          <cell r="L363">
            <v>0</v>
          </cell>
          <cell r="M363">
            <v>46.508339999999997</v>
          </cell>
          <cell r="N363">
            <v>45.727359999999997</v>
          </cell>
        </row>
        <row r="364">
          <cell r="B364">
            <v>19</v>
          </cell>
          <cell r="C364" t="str">
            <v>ТЕРНОПIЛЬСЬКА ОБЛАСТЬ</v>
          </cell>
          <cell r="D364">
            <v>375131</v>
          </cell>
          <cell r="E364" t="str">
            <v>ДЕРЖАВНЕ ПIДПРИЄМСТВО МАРИЛIВСЬКИЙ СПИРТОВИЙ ЗАВОД</v>
          </cell>
          <cell r="F364">
            <v>9877.5694299999996</v>
          </cell>
          <cell r="G364">
            <v>9515.7801899999995</v>
          </cell>
          <cell r="H364">
            <v>8263.1638199999998</v>
          </cell>
          <cell r="I364">
            <v>9444.8074400000005</v>
          </cell>
          <cell r="J364">
            <v>-70.972750000000005</v>
          </cell>
          <cell r="K364">
            <v>0</v>
          </cell>
          <cell r="L364">
            <v>0</v>
          </cell>
          <cell r="M364">
            <v>974.86636999999996</v>
          </cell>
          <cell r="N364">
            <v>929.10055</v>
          </cell>
        </row>
        <row r="365">
          <cell r="B365">
            <v>19</v>
          </cell>
          <cell r="C365" t="str">
            <v>ТЕРНОПIЛЬСЬКА ОБЛАСТЬ</v>
          </cell>
          <cell r="D365">
            <v>21139268</v>
          </cell>
          <cell r="E365" t="str">
            <v>ТОВАРИСТВО З ОБМЕЖЕНОЮ ВIДПОВIДАЛЬНIСТЮ "НАТУРПРОДУКТ-ВЕГА"</v>
          </cell>
          <cell r="F365">
            <v>4307.0834500000001</v>
          </cell>
          <cell r="G365">
            <v>4144.1927999999998</v>
          </cell>
          <cell r="H365">
            <v>7823.7895099999996</v>
          </cell>
          <cell r="I365">
            <v>8991.6067999999996</v>
          </cell>
          <cell r="J365">
            <v>4847.4139999999998</v>
          </cell>
          <cell r="K365">
            <v>0</v>
          </cell>
          <cell r="L365">
            <v>0</v>
          </cell>
          <cell r="M365">
            <v>1172.1309699999999</v>
          </cell>
          <cell r="N365">
            <v>1167.7785200000001</v>
          </cell>
        </row>
        <row r="366">
          <cell r="B366">
            <v>19</v>
          </cell>
          <cell r="C366" t="str">
            <v>ТЕРНОПIЛЬСЬКА ОБЛАСТЬ</v>
          </cell>
          <cell r="D366">
            <v>14040960</v>
          </cell>
          <cell r="E366" t="str">
            <v>ДЕРЖАВНЕ НАУКОВО-ТЕХНIЧНЕ ПIДПРИЄМСТВО "ПРОМIНЬ"</v>
          </cell>
          <cell r="F366">
            <v>126.26091</v>
          </cell>
          <cell r="G366">
            <v>45.665619999999997</v>
          </cell>
          <cell r="H366">
            <v>6864.4294900000004</v>
          </cell>
          <cell r="I366">
            <v>8440.5985799999999</v>
          </cell>
          <cell r="J366">
            <v>8394.9329600000001</v>
          </cell>
          <cell r="K366">
            <v>0</v>
          </cell>
          <cell r="L366">
            <v>-80.684359999999998</v>
          </cell>
          <cell r="M366">
            <v>1492.06314</v>
          </cell>
          <cell r="N366">
            <v>1491.86185</v>
          </cell>
        </row>
        <row r="367">
          <cell r="B367">
            <v>19</v>
          </cell>
          <cell r="C367" t="str">
            <v>ТЕРНОПIЛЬСЬКА ОБЛАСТЬ</v>
          </cell>
          <cell r="D367">
            <v>375088</v>
          </cell>
          <cell r="E367" t="str">
            <v>ДЕРЖАВНЕ ПIДПРИЄМСТВО "КОБИЛОВОЛОЦЬКИЙ СПИРТОВИЙ ЗАВОД"</v>
          </cell>
          <cell r="F367">
            <v>4607.4567800000004</v>
          </cell>
          <cell r="G367">
            <v>4619.5823399999999</v>
          </cell>
          <cell r="H367">
            <v>6537.8616700000002</v>
          </cell>
          <cell r="I367">
            <v>7063.0100700000003</v>
          </cell>
          <cell r="J367">
            <v>2443.4277299999999</v>
          </cell>
          <cell r="K367">
            <v>0</v>
          </cell>
          <cell r="L367">
            <v>0</v>
          </cell>
          <cell r="M367">
            <v>241.30052000000001</v>
          </cell>
          <cell r="N367">
            <v>240.18838</v>
          </cell>
        </row>
        <row r="368">
          <cell r="B368">
            <v>19</v>
          </cell>
          <cell r="C368" t="str">
            <v>ТЕРНОПIЛЬСЬКА ОБЛАСТЬ</v>
          </cell>
          <cell r="D368">
            <v>377377</v>
          </cell>
          <cell r="E368" t="str">
            <v>ВIДКРИТЕ АКЦIОНЕРНЕ ТОВАРИСТВО "УКРАЇНСЬКА ТЮТЮНОВА КОМПАНIЯ"</v>
          </cell>
          <cell r="F368">
            <v>5441.9570100000001</v>
          </cell>
          <cell r="G368">
            <v>5564.0859300000002</v>
          </cell>
          <cell r="H368">
            <v>5621.0000899999995</v>
          </cell>
          <cell r="I368">
            <v>6430.6849899999997</v>
          </cell>
          <cell r="J368">
            <v>866.59906000000001</v>
          </cell>
          <cell r="K368">
            <v>0</v>
          </cell>
          <cell r="L368">
            <v>0</v>
          </cell>
          <cell r="M368">
            <v>688.49441000000002</v>
          </cell>
          <cell r="N368">
            <v>684.56989999999996</v>
          </cell>
        </row>
        <row r="369">
          <cell r="B369">
            <v>19</v>
          </cell>
          <cell r="C369" t="str">
            <v>ТЕРНОПIЛЬСЬКА ОБЛАСТЬ</v>
          </cell>
          <cell r="D369">
            <v>31995099</v>
          </cell>
          <cell r="E369" t="str">
            <v>ДОЧIРНЄ ПIДПРИЄМСТВО "ТЕРНОПIЛЬСЬКИЙ ОБЛАВТОДОР" ВАТ "ДЕРЖАВНА АКЦIОНЕРНА КОМПАНIЯ "АВТОМОБIЛЬНI ДОРОГИ УКРАЇНИ"</v>
          </cell>
          <cell r="F369">
            <v>3036.7549899999999</v>
          </cell>
          <cell r="G369">
            <v>3053.8510000000001</v>
          </cell>
          <cell r="H369">
            <v>5743.2680099999998</v>
          </cell>
          <cell r="I369">
            <v>5753.8186100000003</v>
          </cell>
          <cell r="J369">
            <v>2699.9676100000001</v>
          </cell>
          <cell r="K369">
            <v>0</v>
          </cell>
          <cell r="L369">
            <v>0</v>
          </cell>
          <cell r="M369">
            <v>114.105</v>
          </cell>
          <cell r="N369">
            <v>9.0674200000000003</v>
          </cell>
        </row>
        <row r="370">
          <cell r="B370">
            <v>19</v>
          </cell>
          <cell r="C370" t="str">
            <v>ТЕРНОПIЛЬСЬКА ОБЛАСТЬ</v>
          </cell>
          <cell r="D370">
            <v>382912</v>
          </cell>
          <cell r="E370" t="str">
            <v>ВIДКРИТЕ АКЦIОНЕРНЕ ТОВАРИСТВО "БРОВАР"</v>
          </cell>
          <cell r="F370">
            <v>4418.8794099999996</v>
          </cell>
          <cell r="G370">
            <v>4457.5979200000002</v>
          </cell>
          <cell r="H370">
            <v>4296.3853300000001</v>
          </cell>
          <cell r="I370">
            <v>4652.68282</v>
          </cell>
          <cell r="J370">
            <v>195.0849</v>
          </cell>
          <cell r="K370">
            <v>0</v>
          </cell>
          <cell r="L370">
            <v>0</v>
          </cell>
          <cell r="M370">
            <v>457.84476000000001</v>
          </cell>
          <cell r="N370">
            <v>356.29635000000002</v>
          </cell>
        </row>
        <row r="371">
          <cell r="B371">
            <v>19</v>
          </cell>
          <cell r="C371" t="str">
            <v>ТЕРНОПIЛЬСЬКА ОБЛАСТЬ</v>
          </cell>
          <cell r="D371">
            <v>31818410</v>
          </cell>
          <cell r="E371" t="str">
            <v>ТОВАРИСТВО З ОБМЕЖЕНОЮ ВIДПОВIДАЛЬНIСТЮ "ХОРОСТКIВ - ЦУКОР"</v>
          </cell>
          <cell r="F371">
            <v>1312.3838800000001</v>
          </cell>
          <cell r="G371">
            <v>1331.6019200000001</v>
          </cell>
          <cell r="H371">
            <v>4325.0601699999997</v>
          </cell>
          <cell r="I371">
            <v>4466.8894200000004</v>
          </cell>
          <cell r="J371">
            <v>3135.2874999999999</v>
          </cell>
          <cell r="K371">
            <v>0</v>
          </cell>
          <cell r="L371">
            <v>0</v>
          </cell>
          <cell r="M371">
            <v>25.78267</v>
          </cell>
          <cell r="N371">
            <v>24.342860000000002</v>
          </cell>
        </row>
        <row r="372">
          <cell r="B372">
            <v>19</v>
          </cell>
          <cell r="C372" t="str">
            <v>ТЕРНОПIЛЬСЬКА ОБЛАСТЬ</v>
          </cell>
          <cell r="D372">
            <v>31104342</v>
          </cell>
          <cell r="E372" t="str">
            <v>ТОВАРИСТВО З ОБМЕЖЕНОЮ ВIДПОВIДАЛЬНIСТЮ "КОЗОВА-ЦУКОР"</v>
          </cell>
          <cell r="F372">
            <v>799.56197999999995</v>
          </cell>
          <cell r="G372">
            <v>811.98238000000003</v>
          </cell>
          <cell r="H372">
            <v>3956.82348</v>
          </cell>
          <cell r="I372">
            <v>4063.3655100000001</v>
          </cell>
          <cell r="J372">
            <v>3251.3831300000002</v>
          </cell>
          <cell r="K372">
            <v>0</v>
          </cell>
          <cell r="L372">
            <v>0</v>
          </cell>
          <cell r="M372">
            <v>31.509080000000001</v>
          </cell>
          <cell r="N372">
            <v>22.183409999999999</v>
          </cell>
        </row>
        <row r="373">
          <cell r="B373">
            <v>19</v>
          </cell>
          <cell r="C373" t="str">
            <v>ТЕРНОПIЛЬСЬКА ОБЛАСТЬ</v>
          </cell>
          <cell r="D373">
            <v>1268940</v>
          </cell>
          <cell r="E373" t="str">
            <v>БУДIВЕЛЬНО-МОНТАЖНЕ УПРАВЛIННЯ "ПРОМБУД"</v>
          </cell>
          <cell r="F373">
            <v>1188.99938</v>
          </cell>
          <cell r="G373">
            <v>1200.1408699999999</v>
          </cell>
          <cell r="H373">
            <v>3549.1101699999999</v>
          </cell>
          <cell r="I373">
            <v>4044.4398700000002</v>
          </cell>
          <cell r="J373">
            <v>2844.299</v>
          </cell>
          <cell r="K373">
            <v>0</v>
          </cell>
          <cell r="L373">
            <v>0</v>
          </cell>
          <cell r="M373">
            <v>516.49648000000002</v>
          </cell>
          <cell r="N373">
            <v>495.28392000000002</v>
          </cell>
        </row>
        <row r="374">
          <cell r="B374">
            <v>19</v>
          </cell>
          <cell r="C374" t="str">
            <v>ТЕРНОПIЛЬСЬКА ОБЛАСТЬ</v>
          </cell>
          <cell r="D374">
            <v>31273491</v>
          </cell>
          <cell r="E374" t="str">
            <v>ТОВАРИСТВО З ОБМЕЖЕНОЮ ВIДПОВIДАЛЬНIСТЮ "ЗБАРАЖ-ЦУКОР"</v>
          </cell>
          <cell r="F374">
            <v>2270.1354999999999</v>
          </cell>
          <cell r="G374">
            <v>2306.8084399999998</v>
          </cell>
          <cell r="H374">
            <v>3748.56943</v>
          </cell>
          <cell r="I374">
            <v>3894.5109499999999</v>
          </cell>
          <cell r="J374">
            <v>1587.7025100000001</v>
          </cell>
          <cell r="K374">
            <v>0</v>
          </cell>
          <cell r="L374">
            <v>0</v>
          </cell>
          <cell r="M374">
            <v>36.839970000000001</v>
          </cell>
          <cell r="N374">
            <v>35.808979999999998</v>
          </cell>
        </row>
        <row r="375">
          <cell r="B375">
            <v>19</v>
          </cell>
          <cell r="C375" t="str">
            <v>ТЕРНОПIЛЬСЬКА ОБЛАСТЬ</v>
          </cell>
          <cell r="D375">
            <v>14034534</v>
          </cell>
          <cell r="E375" t="str">
            <v>ТЕРНОПIЛЬСЬКЕ КОМУНАЛЬНЕ ПIДПРИЄМСТВО ТЕПЛОВИХ МЕРЕЖ "ТЕРНОПIЛЬМIСЬКТЕПЛОКОМУНЕНЕРГО"</v>
          </cell>
          <cell r="F375">
            <v>3606.5620699999999</v>
          </cell>
          <cell r="G375">
            <v>3607.94209</v>
          </cell>
          <cell r="H375">
            <v>3380.30683</v>
          </cell>
          <cell r="I375">
            <v>3637.9746799999998</v>
          </cell>
          <cell r="J375">
            <v>30.032589999999999</v>
          </cell>
          <cell r="K375">
            <v>0</v>
          </cell>
          <cell r="L375">
            <v>0</v>
          </cell>
          <cell r="M375">
            <v>259.77868999999998</v>
          </cell>
          <cell r="N375">
            <v>251.88509999999999</v>
          </cell>
        </row>
        <row r="376">
          <cell r="B376">
            <v>19</v>
          </cell>
          <cell r="C376" t="str">
            <v>ТЕРНОПIЛЬСЬКА ОБЛАСТЬ</v>
          </cell>
          <cell r="D376">
            <v>293479</v>
          </cell>
          <cell r="E376" t="str">
            <v>ВIДКРИТЕ АКЦIОНЕРНЕ ТОВАРИСТВО "БЕРЕЖАНСЬКИЙ СКЛОЗАВОД"</v>
          </cell>
          <cell r="F376">
            <v>2870.9996000000001</v>
          </cell>
          <cell r="G376">
            <v>2923.6782600000001</v>
          </cell>
          <cell r="H376">
            <v>3272.0554999999999</v>
          </cell>
          <cell r="I376">
            <v>3473.89804</v>
          </cell>
          <cell r="J376">
            <v>550.21978000000001</v>
          </cell>
          <cell r="K376">
            <v>0</v>
          </cell>
          <cell r="L376">
            <v>0</v>
          </cell>
          <cell r="M376">
            <v>261.04743000000002</v>
          </cell>
          <cell r="N376">
            <v>201.84253000000001</v>
          </cell>
        </row>
        <row r="377">
          <cell r="B377">
            <v>19</v>
          </cell>
          <cell r="C377" t="str">
            <v>ТЕРНОПIЛЬСЬКА ОБЛАСТЬ</v>
          </cell>
          <cell r="D377">
            <v>375094</v>
          </cell>
          <cell r="E377" t="str">
            <v>ДЕРЖАВНЕ ПIДПРИЄМСТВО "НОВОСIЛКIВСЬКИЙ СПИРТОВИЙ ЗАВОД"</v>
          </cell>
          <cell r="F377">
            <v>3760.7409299999999</v>
          </cell>
          <cell r="G377">
            <v>3937.1832599999998</v>
          </cell>
          <cell r="H377">
            <v>2906.6082999999999</v>
          </cell>
          <cell r="I377">
            <v>3047.6538999999998</v>
          </cell>
          <cell r="J377">
            <v>-889.52936</v>
          </cell>
          <cell r="K377">
            <v>0</v>
          </cell>
          <cell r="L377">
            <v>0</v>
          </cell>
          <cell r="M377">
            <v>54.846760000000003</v>
          </cell>
          <cell r="N377">
            <v>-109.02445</v>
          </cell>
        </row>
        <row r="378">
          <cell r="B378">
            <v>19</v>
          </cell>
          <cell r="C378" t="str">
            <v>ТЕРНОПIЛЬСЬКА ОБЛАСТЬ</v>
          </cell>
          <cell r="D378">
            <v>21155959</v>
          </cell>
          <cell r="E378" t="str">
            <v>ВIДКРИТЕ АКЦIОНЕРНЕ ТОВАРИСТВО ПО ГАЗОПОСТАЧАННЮ ТА ГАЗИФIКАЦIЇ "ТЕРНОПIЛЬМIСЬКГАЗ"</v>
          </cell>
          <cell r="F378">
            <v>1781.0608</v>
          </cell>
          <cell r="G378">
            <v>2014.28748</v>
          </cell>
          <cell r="H378">
            <v>2964.4520600000001</v>
          </cell>
          <cell r="I378">
            <v>2988.9566399999999</v>
          </cell>
          <cell r="J378">
            <v>974.66916000000003</v>
          </cell>
          <cell r="K378">
            <v>0</v>
          </cell>
          <cell r="L378">
            <v>0</v>
          </cell>
          <cell r="M378">
            <v>273.01186999999999</v>
          </cell>
          <cell r="N378">
            <v>17.58381</v>
          </cell>
        </row>
        <row r="379">
          <cell r="B379">
            <v>19</v>
          </cell>
          <cell r="C379" t="str">
            <v>ТЕРНОПIЛЬСЬКА ОБЛАСТЬ</v>
          </cell>
          <cell r="D379">
            <v>3353845</v>
          </cell>
          <cell r="E379" t="str">
            <v>КОМУНАЛЬНЕ ПIДПРИЄМСТВО "ТЕРНОПIЛЬВОДОКАНАЛ"</v>
          </cell>
          <cell r="F379">
            <v>2591.9004500000001</v>
          </cell>
          <cell r="G379">
            <v>2559.0469499999999</v>
          </cell>
          <cell r="H379">
            <v>2889.8908900000001</v>
          </cell>
          <cell r="I379">
            <v>2985.1726600000002</v>
          </cell>
          <cell r="J379">
            <v>426.12571000000003</v>
          </cell>
          <cell r="K379">
            <v>0</v>
          </cell>
          <cell r="L379">
            <v>-20.657769999999999</v>
          </cell>
          <cell r="M379">
            <v>87.704499999999996</v>
          </cell>
          <cell r="N379">
            <v>74.623559999999998</v>
          </cell>
        </row>
        <row r="380">
          <cell r="B380">
            <v>19</v>
          </cell>
          <cell r="C380" t="str">
            <v>ТЕРНОПIЛЬСЬКА ОБЛАСТЬ</v>
          </cell>
          <cell r="D380">
            <v>375042</v>
          </cell>
          <cell r="E380" t="str">
            <v>ДЕРЖАВНЕ ПIДПРИЄМСТВО КОЗЛIВСЬКИЙ СПИРТОВИЙ ЗАВОД</v>
          </cell>
          <cell r="F380">
            <v>3090.6967399999999</v>
          </cell>
          <cell r="G380">
            <v>3113.2604999999999</v>
          </cell>
          <cell r="H380">
            <v>2788.2368499999998</v>
          </cell>
          <cell r="I380">
            <v>2908.98603</v>
          </cell>
          <cell r="J380">
            <v>-204.27447000000001</v>
          </cell>
          <cell r="K380">
            <v>37.33999</v>
          </cell>
          <cell r="L380">
            <v>33.792940000000002</v>
          </cell>
          <cell r="M380">
            <v>27.470220000000001</v>
          </cell>
          <cell r="N380">
            <v>-139.26022</v>
          </cell>
        </row>
        <row r="381">
          <cell r="B381">
            <v>19</v>
          </cell>
          <cell r="C381" t="str">
            <v>ТЕРНОПIЛЬСЬКА ОБЛАСТЬ</v>
          </cell>
          <cell r="D381">
            <v>30344990</v>
          </cell>
          <cell r="E381" t="str">
            <v>ПП "ФАБРИКА МЕБЛIВ "НОВА"</v>
          </cell>
          <cell r="F381">
            <v>2112.5695700000001</v>
          </cell>
          <cell r="G381">
            <v>2173.48659</v>
          </cell>
          <cell r="H381">
            <v>2773.43174</v>
          </cell>
          <cell r="I381">
            <v>2901.06324</v>
          </cell>
          <cell r="J381">
            <v>727.57664999999997</v>
          </cell>
          <cell r="K381">
            <v>0</v>
          </cell>
          <cell r="L381">
            <v>0</v>
          </cell>
          <cell r="M381">
            <v>214.44746000000001</v>
          </cell>
          <cell r="N381">
            <v>127.59223</v>
          </cell>
        </row>
        <row r="382">
          <cell r="B382">
            <v>20</v>
          </cell>
          <cell r="C382" t="str">
            <v>ХАРКIВСЬКА ОБЛАСТЬ</v>
          </cell>
          <cell r="D382">
            <v>383231</v>
          </cell>
          <cell r="E382" t="str">
            <v>ЗАКРИТЕ АКЦIОНЕРНЕ ТОВАРИСТВО "ФIЛIП МОРРIС УКРАЇНА"</v>
          </cell>
          <cell r="F382">
            <v>1004091.36</v>
          </cell>
          <cell r="G382">
            <v>1006370.14</v>
          </cell>
          <cell r="H382">
            <v>1296948.27</v>
          </cell>
          <cell r="I382">
            <v>1368961.79</v>
          </cell>
          <cell r="J382">
            <v>362591.65100000001</v>
          </cell>
          <cell r="K382">
            <v>0</v>
          </cell>
          <cell r="L382">
            <v>0</v>
          </cell>
          <cell r="M382">
            <v>69566.5481</v>
          </cell>
          <cell r="N382">
            <v>69513.907800000001</v>
          </cell>
        </row>
        <row r="383">
          <cell r="B383">
            <v>20</v>
          </cell>
          <cell r="C383" t="str">
            <v>ХАРКIВСЬКА ОБЛАСТЬ</v>
          </cell>
          <cell r="D383">
            <v>1072609</v>
          </cell>
          <cell r="E383" t="str">
            <v>ПIВДЕННА ЗАЛIЗНИЦЯ</v>
          </cell>
          <cell r="F383">
            <v>414537.32</v>
          </cell>
          <cell r="G383">
            <v>414536.48300000001</v>
          </cell>
          <cell r="H383">
            <v>419324.45</v>
          </cell>
          <cell r="I383">
            <v>433856.47100000002</v>
          </cell>
          <cell r="J383">
            <v>19319.987799999999</v>
          </cell>
          <cell r="K383">
            <v>0</v>
          </cell>
          <cell r="L383">
            <v>0</v>
          </cell>
          <cell r="M383">
            <v>14423.7875</v>
          </cell>
          <cell r="N383">
            <v>14423.330400000001</v>
          </cell>
        </row>
        <row r="384">
          <cell r="B384">
            <v>20</v>
          </cell>
          <cell r="C384" t="str">
            <v>ХАРКIВСЬКА ОБЛАСТЬ</v>
          </cell>
          <cell r="D384">
            <v>25751368</v>
          </cell>
          <cell r="E384" t="str">
            <v>ШЕБЕЛИНСЬКЕ ВIДДIЛЕННЯ З ПЕРЕРОБКИ ГАЗОВОГО КОНДЕНСАТУ I НАФТИ</v>
          </cell>
          <cell r="F384">
            <v>230817.821</v>
          </cell>
          <cell r="G384">
            <v>228824.43799999999</v>
          </cell>
          <cell r="H384">
            <v>237314.33300000001</v>
          </cell>
          <cell r="I384">
            <v>257168.10399999999</v>
          </cell>
          <cell r="J384">
            <v>28343.666300000001</v>
          </cell>
          <cell r="K384">
            <v>0</v>
          </cell>
          <cell r="L384">
            <v>0</v>
          </cell>
          <cell r="M384">
            <v>17959.071499999998</v>
          </cell>
          <cell r="N384">
            <v>17958.854599999999</v>
          </cell>
        </row>
        <row r="385">
          <cell r="B385">
            <v>20</v>
          </cell>
          <cell r="C385" t="str">
            <v>ХАРКIВСЬКА ОБЛАСТЬ</v>
          </cell>
          <cell r="D385">
            <v>153146</v>
          </cell>
          <cell r="E385" t="str">
            <v>ФIЛIЯ ДОЧIРНЬОЇ КОМПАНIЇ "УКРГАЗВИДОБУВАННЯ" НАЦIОНАЛЬНОЇ АКЦIОНЕРНОЇ КОМПАНIЇ "НАФТОГАЗ УКРАЇНИ" ГАЗОПРОМИСЛОВЕ УПРАВЛIННЯ "ШЕБЕЛИНКАГАЗВИДОБУВАННЯ"</v>
          </cell>
          <cell r="F385">
            <v>234468.02100000001</v>
          </cell>
          <cell r="G385">
            <v>243632.79300000001</v>
          </cell>
          <cell r="H385">
            <v>178220.85800000001</v>
          </cell>
          <cell r="I385">
            <v>167639.10399999999</v>
          </cell>
          <cell r="J385">
            <v>-75993.688999999998</v>
          </cell>
          <cell r="K385">
            <v>161364.75</v>
          </cell>
          <cell r="L385">
            <v>13727.9035</v>
          </cell>
          <cell r="M385">
            <v>262.72228999999999</v>
          </cell>
          <cell r="N385">
            <v>179.15045000000001</v>
          </cell>
        </row>
        <row r="386">
          <cell r="B386">
            <v>20</v>
          </cell>
          <cell r="C386" t="str">
            <v>ХАРКIВСЬКА ОБЛАСТЬ</v>
          </cell>
          <cell r="D386">
            <v>31798944</v>
          </cell>
          <cell r="E386" t="str">
            <v>ТОВАРИСТВО З ОБМЕЖЕНОЮ ВIДПОВIДАЛЬНIСТЮ"ХЛВЗ"</v>
          </cell>
          <cell r="F386">
            <v>53068.734799999998</v>
          </cell>
          <cell r="G386">
            <v>76087.728400000007</v>
          </cell>
          <cell r="H386">
            <v>145546.31299999999</v>
          </cell>
          <cell r="I386">
            <v>145592.61199999999</v>
          </cell>
          <cell r="J386">
            <v>69504.883900000001</v>
          </cell>
          <cell r="K386">
            <v>0</v>
          </cell>
          <cell r="L386">
            <v>0</v>
          </cell>
          <cell r="M386">
            <v>23703.824100000002</v>
          </cell>
          <cell r="N386">
            <v>-453.70053999999999</v>
          </cell>
        </row>
        <row r="387">
          <cell r="B387">
            <v>20</v>
          </cell>
          <cell r="C387" t="str">
            <v>ХАРКIВСЬКА ОБЛАСТЬ</v>
          </cell>
          <cell r="D387">
            <v>25881266</v>
          </cell>
          <cell r="E387" t="str">
            <v>ХАРКIВСЬКЕ ВIДДIЛЕННЯ ВIДКРИТОГО АКЦIОНЕРНОГО ТОВАРИСТВА "САН IНТЕРБРЮ УКРАЇНА"</v>
          </cell>
          <cell r="F387">
            <v>3884</v>
          </cell>
          <cell r="G387">
            <v>4058</v>
          </cell>
          <cell r="H387">
            <v>88937.241699999999</v>
          </cell>
          <cell r="I387">
            <v>91371.314100000003</v>
          </cell>
          <cell r="J387">
            <v>87313.314100000003</v>
          </cell>
          <cell r="K387">
            <v>0</v>
          </cell>
          <cell r="L387">
            <v>0</v>
          </cell>
          <cell r="M387">
            <v>4761.1998199999998</v>
          </cell>
          <cell r="N387">
            <v>4587.1790000000001</v>
          </cell>
        </row>
        <row r="388">
          <cell r="B388">
            <v>20</v>
          </cell>
          <cell r="C388" t="str">
            <v>ХАРКIВСЬКА ОБЛАСТЬ</v>
          </cell>
          <cell r="D388">
            <v>5471230</v>
          </cell>
          <cell r="E388" t="str">
            <v>ВIДКРИТЕ АКЦIОНЕРНЕ ТОВАРИСТВО "ХАРКIВСЬКА ТЕЦ-5"</v>
          </cell>
          <cell r="F388">
            <v>78131.927200000006</v>
          </cell>
          <cell r="G388">
            <v>73728.129199999996</v>
          </cell>
          <cell r="H388">
            <v>64916.207000000002</v>
          </cell>
          <cell r="I388">
            <v>72312.287599999996</v>
          </cell>
          <cell r="J388">
            <v>-1415.8416</v>
          </cell>
          <cell r="K388">
            <v>0</v>
          </cell>
          <cell r="L388">
            <v>-17.348330000000001</v>
          </cell>
          <cell r="M388">
            <v>8686.8751100000009</v>
          </cell>
          <cell r="N388">
            <v>7400.7988500000001</v>
          </cell>
        </row>
        <row r="389">
          <cell r="B389">
            <v>20</v>
          </cell>
          <cell r="C389" t="str">
            <v>ХАРКIВСЬКА ОБЛАСТЬ</v>
          </cell>
          <cell r="D389">
            <v>131954</v>
          </cell>
          <cell r="E389" t="str">
            <v>АКЦIОНЕРНА КОМПАНIЯ "ХАРКIВОБЛЕНЕРГО"</v>
          </cell>
          <cell r="F389">
            <v>28302.047600000002</v>
          </cell>
          <cell r="G389">
            <v>27190.957600000002</v>
          </cell>
          <cell r="H389">
            <v>50264.669800000003</v>
          </cell>
          <cell r="I389">
            <v>50794.9928</v>
          </cell>
          <cell r="J389">
            <v>23604.035199999998</v>
          </cell>
          <cell r="K389">
            <v>409.78940999999998</v>
          </cell>
          <cell r="L389">
            <v>409.78940999999998</v>
          </cell>
          <cell r="M389">
            <v>943.84069</v>
          </cell>
          <cell r="N389">
            <v>940.11237000000006</v>
          </cell>
        </row>
        <row r="390">
          <cell r="B390">
            <v>20</v>
          </cell>
          <cell r="C390" t="str">
            <v>ХАРКIВСЬКА ОБЛАСТЬ</v>
          </cell>
          <cell r="D390">
            <v>9807750</v>
          </cell>
          <cell r="E390" t="str">
            <v>АКЦIОНЕРНИЙ КОМЕРЦIЙНИЙ IННОВАЦIЙНИЙ БАНК "УКРСИББАНК"</v>
          </cell>
          <cell r="F390">
            <v>12683.662</v>
          </cell>
          <cell r="G390">
            <v>12068.3469</v>
          </cell>
          <cell r="H390">
            <v>41527.910100000001</v>
          </cell>
          <cell r="I390">
            <v>46384.308700000001</v>
          </cell>
          <cell r="J390">
            <v>34315.961799999997</v>
          </cell>
          <cell r="K390">
            <v>0</v>
          </cell>
          <cell r="L390">
            <v>0</v>
          </cell>
          <cell r="M390">
            <v>5565.6551499999996</v>
          </cell>
          <cell r="N390">
            <v>4845.7415799999999</v>
          </cell>
        </row>
        <row r="391">
          <cell r="B391">
            <v>20</v>
          </cell>
          <cell r="C391" t="str">
            <v>ХАРКIВСЬКА ОБЛАСТЬ</v>
          </cell>
          <cell r="D391">
            <v>25617463</v>
          </cell>
          <cell r="E391" t="str">
            <v>ГАЗОПРОМИСЛОВЕ УПРАВЛIННЯ "ХАРКIВГАЗВИДОБУВАННЯ" ДОЧIРНЬОЇ КОМПАНIЇ "УКРГАЗВИДОБУВАННЯ" НАЦIОНАЛЬНОЇ АКЦIОНЕРНОЇ КОМПАНIЇ "НАФТОГАЗ УКРАЇНИ"</v>
          </cell>
          <cell r="F391">
            <v>49023.897400000002</v>
          </cell>
          <cell r="G391">
            <v>47540.8217</v>
          </cell>
          <cell r="H391">
            <v>27303.439900000001</v>
          </cell>
          <cell r="I391">
            <v>42985.558799999999</v>
          </cell>
          <cell r="J391">
            <v>-4555.2628999999997</v>
          </cell>
          <cell r="K391">
            <v>31049.101600000002</v>
          </cell>
          <cell r="L391">
            <v>-16434.949000000001</v>
          </cell>
          <cell r="M391">
            <v>161.91368</v>
          </cell>
          <cell r="N391">
            <v>68.134500000000003</v>
          </cell>
        </row>
        <row r="392">
          <cell r="B392">
            <v>20</v>
          </cell>
          <cell r="C392" t="str">
            <v>ХАРКIВСЬКА ОБЛАСТЬ</v>
          </cell>
          <cell r="D392">
            <v>24486154</v>
          </cell>
          <cell r="E392" t="str">
            <v>ЗАКРИТЕ АКЦIОНЕРНЕ ТОВАРИСТВО ЗАКРИТЕ АКЦIОНЕРНЕ ТОВАРИСТВО "ЛЮБОТИНСЬКИЙ ЗАВОД "ПРОДТОВАРИ"</v>
          </cell>
          <cell r="F392">
            <v>47823.4064</v>
          </cell>
          <cell r="G392">
            <v>48952.474399999999</v>
          </cell>
          <cell r="H392">
            <v>34122.070699999997</v>
          </cell>
          <cell r="I392">
            <v>42209.769099999998</v>
          </cell>
          <cell r="J392">
            <v>-6742.7052999999996</v>
          </cell>
          <cell r="K392">
            <v>0</v>
          </cell>
          <cell r="L392">
            <v>0</v>
          </cell>
          <cell r="M392">
            <v>13442.4535</v>
          </cell>
          <cell r="N392">
            <v>7586.9183599999997</v>
          </cell>
        </row>
        <row r="393">
          <cell r="B393">
            <v>20</v>
          </cell>
          <cell r="C393" t="str">
            <v>ХАРКIВСЬКА ОБЛАСТЬ</v>
          </cell>
          <cell r="D393">
            <v>25182114</v>
          </cell>
          <cell r="E393" t="str">
            <v>ФIЛIЯ ЗАКРИТОГО АКЦIОНЕРНОГО ТОВАРИСТВА "КИЇВСТАР ДЖ.ЕС.ЕМ." У МIСТI ХАРКОВI</v>
          </cell>
          <cell r="F393">
            <v>19229.306100000002</v>
          </cell>
          <cell r="G393">
            <v>19229.265899999999</v>
          </cell>
          <cell r="H393">
            <v>39723.358</v>
          </cell>
          <cell r="I393">
            <v>39723.367400000003</v>
          </cell>
          <cell r="J393">
            <v>20494.101500000001</v>
          </cell>
          <cell r="K393">
            <v>0</v>
          </cell>
          <cell r="L393">
            <v>0</v>
          </cell>
          <cell r="M393">
            <v>23.974080000000001</v>
          </cell>
          <cell r="N393">
            <v>9.4000000000000004E-3</v>
          </cell>
        </row>
        <row r="394">
          <cell r="B394">
            <v>20</v>
          </cell>
          <cell r="C394" t="str">
            <v>ХАРКIВСЬКА ОБЛАСТЬ</v>
          </cell>
          <cell r="D394">
            <v>5471247</v>
          </cell>
          <cell r="E394" t="str">
            <v>ЗМIЇВСЬКА ТЕПЛОВА ЕЛЕКТРИЧНА СТАНЦIЯ ВIДКРИТОГО АКЦIОНЕРНОГО ТОВАРИСТВА "ДЕРЖАВНА ЕНЕРГОГЕНЕРОУЮЧА КОМПАНIЯ "ЦЕНТРЕНЕРГО"</v>
          </cell>
          <cell r="F394">
            <v>20455.483400000001</v>
          </cell>
          <cell r="G394">
            <v>17440.053599999999</v>
          </cell>
          <cell r="H394">
            <v>32450.448799999998</v>
          </cell>
          <cell r="I394">
            <v>38459.513099999996</v>
          </cell>
          <cell r="J394">
            <v>21019.4594</v>
          </cell>
          <cell r="K394">
            <v>0</v>
          </cell>
          <cell r="L394">
            <v>-3176.2354</v>
          </cell>
          <cell r="M394">
            <v>2864.3596499999999</v>
          </cell>
          <cell r="N394">
            <v>2848.6310699999999</v>
          </cell>
        </row>
        <row r="395">
          <cell r="B395">
            <v>20</v>
          </cell>
          <cell r="C395" t="str">
            <v>ХАРКIВСЬКА ОБЛАСТЬ</v>
          </cell>
          <cell r="D395">
            <v>293060</v>
          </cell>
          <cell r="E395" t="str">
            <v>ВIДКРИТЕ АКЦIОНЕРНЕ ТОВАРИСТВО "БАЛЦЕМ"</v>
          </cell>
          <cell r="F395">
            <v>22600.9781</v>
          </cell>
          <cell r="G395">
            <v>23543.176800000001</v>
          </cell>
          <cell r="H395">
            <v>36469.405100000004</v>
          </cell>
          <cell r="I395">
            <v>34873.102099999996</v>
          </cell>
          <cell r="J395">
            <v>11329.925300000001</v>
          </cell>
          <cell r="K395">
            <v>0</v>
          </cell>
          <cell r="L395">
            <v>0</v>
          </cell>
          <cell r="M395">
            <v>560.57390999999996</v>
          </cell>
          <cell r="N395">
            <v>-1596.6814999999999</v>
          </cell>
        </row>
        <row r="396">
          <cell r="B396">
            <v>20</v>
          </cell>
          <cell r="C396" t="str">
            <v>ХАРКIВСЬКА ОБЛАСТЬ</v>
          </cell>
          <cell r="D396">
            <v>24489052</v>
          </cell>
          <cell r="E396" t="str">
            <v>ПIВНIЧНЕ ТЕРИТОРIАЛЬНЕ УПРАВЛIННЯ - ВIДОКРЕМЛЕНИЙ ПIДРОЗДIЛ ЗАКРИТОГО АКЦIОНЕРНОГО ТОВАРИСТВА "УКРАЇНСЬКИЙ МОБIЛЬНИЙ ЗВ'ЯЗОК"</v>
          </cell>
          <cell r="F396">
            <v>19441.974999999999</v>
          </cell>
          <cell r="G396">
            <v>19441.974999999999</v>
          </cell>
          <cell r="H396">
            <v>27947.061000000002</v>
          </cell>
          <cell r="I396">
            <v>27947.061000000002</v>
          </cell>
          <cell r="J396">
            <v>8505.0859999999993</v>
          </cell>
          <cell r="K396">
            <v>0</v>
          </cell>
          <cell r="L396">
            <v>0</v>
          </cell>
          <cell r="M396">
            <v>0.41929</v>
          </cell>
          <cell r="N396">
            <v>0</v>
          </cell>
        </row>
        <row r="397">
          <cell r="B397">
            <v>20</v>
          </cell>
          <cell r="C397" t="str">
            <v>ХАРКIВСЬКА ОБЛАСТЬ</v>
          </cell>
          <cell r="D397">
            <v>5762269</v>
          </cell>
          <cell r="E397" t="str">
            <v>ВIДКРИТЕ АКЦIОНЕРНЕ ТОВАРИСТВО "ТУРБОАТОМ"</v>
          </cell>
          <cell r="F397">
            <v>10497.4133</v>
          </cell>
          <cell r="G397">
            <v>13179.155199999999</v>
          </cell>
          <cell r="H397">
            <v>29305.3403</v>
          </cell>
          <cell r="I397">
            <v>27152.996999999999</v>
          </cell>
          <cell r="J397">
            <v>13973.8418</v>
          </cell>
          <cell r="K397">
            <v>0</v>
          </cell>
          <cell r="L397">
            <v>0</v>
          </cell>
          <cell r="M397">
            <v>2436.5290500000001</v>
          </cell>
          <cell r="N397">
            <v>-2196.672</v>
          </cell>
        </row>
        <row r="398">
          <cell r="B398">
            <v>20</v>
          </cell>
          <cell r="C398" t="str">
            <v>ХАРКIВСЬКА ОБЛАСТЬ</v>
          </cell>
          <cell r="D398">
            <v>31557119</v>
          </cell>
          <cell r="E398" t="str">
            <v>КОМУНАЛЬНЕ ПIДПРИЄМСТВО "ХАРКIВСЬКI ТЕПЛОВI МЕРЕЖI"</v>
          </cell>
          <cell r="F398">
            <v>21174.293699999998</v>
          </cell>
          <cell r="G398">
            <v>20839.795600000001</v>
          </cell>
          <cell r="H398">
            <v>22667.7343</v>
          </cell>
          <cell r="I398">
            <v>22814.1525</v>
          </cell>
          <cell r="J398">
            <v>1974.35688</v>
          </cell>
          <cell r="K398">
            <v>0</v>
          </cell>
          <cell r="L398">
            <v>0</v>
          </cell>
          <cell r="M398">
            <v>213.01517000000001</v>
          </cell>
          <cell r="N398">
            <v>146.41811000000001</v>
          </cell>
        </row>
        <row r="399">
          <cell r="B399">
            <v>20</v>
          </cell>
          <cell r="C399" t="str">
            <v>ХАРКIВСЬКА ОБЛАСТЬ</v>
          </cell>
          <cell r="D399">
            <v>165712</v>
          </cell>
          <cell r="E399" t="str">
            <v>ВIДКРИТЕ АКЦIОНЕРНЕ ТОВАРИСТВО "ХАРКIВСЬКИЙ МАШИНОБУДIВНИЙ ЗАВОД "СВIТЛО ШАХТАРЯ"</v>
          </cell>
          <cell r="F399">
            <v>31568.373200000002</v>
          </cell>
          <cell r="G399">
            <v>31678.270199999999</v>
          </cell>
          <cell r="H399">
            <v>21834.415700000001</v>
          </cell>
          <cell r="I399">
            <v>22626.204900000001</v>
          </cell>
          <cell r="J399">
            <v>-9052.0653000000002</v>
          </cell>
          <cell r="K399">
            <v>0</v>
          </cell>
          <cell r="L399">
            <v>0</v>
          </cell>
          <cell r="M399">
            <v>1017.3103</v>
          </cell>
          <cell r="N399">
            <v>791.78734999999995</v>
          </cell>
        </row>
        <row r="400">
          <cell r="B400">
            <v>20</v>
          </cell>
          <cell r="C400" t="str">
            <v>ХАРКIВСЬКА ОБЛАСТЬ</v>
          </cell>
          <cell r="D400">
            <v>3359500</v>
          </cell>
          <cell r="E400" t="str">
            <v>ВIДКРИТЕ АКЦIОНЕРНЕ ТОВАРИСТВО "ХАРКIВГАЗ"</v>
          </cell>
          <cell r="F400">
            <v>17139.559499999999</v>
          </cell>
          <cell r="G400">
            <v>16973.0255</v>
          </cell>
          <cell r="H400">
            <v>19343.3115</v>
          </cell>
          <cell r="I400">
            <v>21576.0046</v>
          </cell>
          <cell r="J400">
            <v>4602.9791400000004</v>
          </cell>
          <cell r="K400">
            <v>0</v>
          </cell>
          <cell r="L400">
            <v>0</v>
          </cell>
          <cell r="M400">
            <v>2229.9612299999999</v>
          </cell>
          <cell r="N400">
            <v>2220.67668</v>
          </cell>
        </row>
        <row r="401">
          <cell r="B401">
            <v>20</v>
          </cell>
          <cell r="C401" t="str">
            <v>ХАРКIВСЬКА ОБЛАСТЬ</v>
          </cell>
          <cell r="D401">
            <v>447451</v>
          </cell>
          <cell r="E401" t="str">
            <v>АКЦIОНЕРНЕ ТОВАРИСТВО ВIДКРИТОГО ТИПУ "ХАРКIВСЬКИЙ МОЛОЧНИЙ КОМБIНАТ"</v>
          </cell>
          <cell r="F401">
            <v>10283.7652</v>
          </cell>
          <cell r="G401">
            <v>10251.443499999999</v>
          </cell>
          <cell r="H401">
            <v>20584.9447</v>
          </cell>
          <cell r="I401">
            <v>21494.7225</v>
          </cell>
          <cell r="J401">
            <v>11243.279</v>
          </cell>
          <cell r="K401">
            <v>0</v>
          </cell>
          <cell r="L401">
            <v>0</v>
          </cell>
          <cell r="M401">
            <v>1155.42552</v>
          </cell>
          <cell r="N401">
            <v>909.77778000000001</v>
          </cell>
        </row>
        <row r="402">
          <cell r="B402">
            <v>21</v>
          </cell>
          <cell r="C402" t="str">
            <v>ХЕРСОНСЬКА ОБЛАСТЬ</v>
          </cell>
          <cell r="D402">
            <v>413475</v>
          </cell>
          <cell r="E402" t="str">
            <v>ВIДКРИТЕ АКЦIОНЕРНЕ ТОВАРИСТВО "АГРОПРОМИСЛОВА ФIРМА ТАВРIЯ"</v>
          </cell>
          <cell r="F402">
            <v>22501.263900000002</v>
          </cell>
          <cell r="G402">
            <v>20149.000700000001</v>
          </cell>
          <cell r="H402">
            <v>20187.718400000002</v>
          </cell>
          <cell r="I402">
            <v>21299.992300000002</v>
          </cell>
          <cell r="J402">
            <v>1150.9916599999999</v>
          </cell>
          <cell r="K402">
            <v>0</v>
          </cell>
          <cell r="L402">
            <v>0</v>
          </cell>
          <cell r="M402">
            <v>2553.4976700000002</v>
          </cell>
          <cell r="N402">
            <v>-199.65380999999999</v>
          </cell>
        </row>
        <row r="403">
          <cell r="B403">
            <v>21</v>
          </cell>
          <cell r="C403" t="str">
            <v>ХЕРСОНСЬКА ОБЛАСТЬ</v>
          </cell>
          <cell r="D403">
            <v>130978</v>
          </cell>
          <cell r="E403" t="str">
            <v>ФIЛIЯ "КАХОВСЬКА ГЕС IМЕНI П.С.НЕПОРОЖНЬОГО" ВIДКРИТОГО АКЦIОНЕРНОГО ТОВАРИСТВА "УКРГIДРОЕНЕРГО"</v>
          </cell>
          <cell r="F403">
            <v>11499.5072</v>
          </cell>
          <cell r="G403">
            <v>11982.293600000001</v>
          </cell>
          <cell r="H403">
            <v>15221.2639</v>
          </cell>
          <cell r="I403">
            <v>14545.4475</v>
          </cell>
          <cell r="J403">
            <v>2563.1538999999998</v>
          </cell>
          <cell r="K403">
            <v>0</v>
          </cell>
          <cell r="L403">
            <v>0</v>
          </cell>
          <cell r="M403">
            <v>102.85571</v>
          </cell>
          <cell r="N403">
            <v>-675.81641000000002</v>
          </cell>
        </row>
        <row r="404">
          <cell r="B404">
            <v>21</v>
          </cell>
          <cell r="C404" t="str">
            <v>ХЕРСОНСЬКА ОБЛАСТЬ</v>
          </cell>
          <cell r="D404">
            <v>5396638</v>
          </cell>
          <cell r="E404" t="str">
            <v>ВIДКРИТЕ АКЦIОНЕРНЕ ТОВАРИСТВО "ЕНЕРГОПОСТАЧАЛЬНА КОМПАНIЯ "ХЕРСОНОБЛЕНЕРГО"</v>
          </cell>
          <cell r="F404">
            <v>13356.318300000001</v>
          </cell>
          <cell r="G404">
            <v>13521.2983</v>
          </cell>
          <cell r="H404">
            <v>12613.658799999999</v>
          </cell>
          <cell r="I404">
            <v>12833.302</v>
          </cell>
          <cell r="J404">
            <v>-687.99638000000004</v>
          </cell>
          <cell r="K404">
            <v>0</v>
          </cell>
          <cell r="L404">
            <v>0</v>
          </cell>
          <cell r="M404">
            <v>262.64317999999997</v>
          </cell>
          <cell r="N404">
            <v>134.76418000000001</v>
          </cell>
        </row>
        <row r="405">
          <cell r="B405">
            <v>21</v>
          </cell>
          <cell r="C405" t="str">
            <v>ХЕРСОНСЬКА ОБЛАСТЬ</v>
          </cell>
          <cell r="D405">
            <v>24106105</v>
          </cell>
          <cell r="E405" t="str">
            <v>ЗАКРИТЕ АКЦIОНЕРНЕ ТОВАРИСТВО "ЧУМАК"</v>
          </cell>
          <cell r="F405">
            <v>-4055.7015000000001</v>
          </cell>
          <cell r="G405">
            <v>1216.4386300000001</v>
          </cell>
          <cell r="H405">
            <v>1848.5020099999999</v>
          </cell>
          <cell r="I405">
            <v>5600.5032499999998</v>
          </cell>
          <cell r="J405">
            <v>4384.0646200000001</v>
          </cell>
          <cell r="K405">
            <v>0</v>
          </cell>
          <cell r="L405">
            <v>0</v>
          </cell>
          <cell r="M405">
            <v>10182.3151</v>
          </cell>
          <cell r="N405">
            <v>3739.5144399999999</v>
          </cell>
        </row>
        <row r="406">
          <cell r="B406">
            <v>21</v>
          </cell>
          <cell r="C406" t="str">
            <v>ХЕРСОНСЬКА ОБЛАСТЬ</v>
          </cell>
          <cell r="D406">
            <v>3355726</v>
          </cell>
          <cell r="E406" t="str">
            <v>МIСЬКЕ КОМУНАЛЬНЕ ПIДПРИЄМСТВО "ВИРОБНИЧЕ УПРАВЛIННЯ ВОДОПРОВIДНО- КАНАЛIЗАЦIЙНОГО ГОСПОДАРСТВА МIСТА ХЕРСОНА"</v>
          </cell>
          <cell r="F406">
            <v>3234.1822900000002</v>
          </cell>
          <cell r="G406">
            <v>4119.4029899999996</v>
          </cell>
          <cell r="H406">
            <v>5095.6124200000004</v>
          </cell>
          <cell r="I406">
            <v>5574.7358700000004</v>
          </cell>
          <cell r="J406">
            <v>1455.3328799999999</v>
          </cell>
          <cell r="K406">
            <v>0</v>
          </cell>
          <cell r="L406">
            <v>0</v>
          </cell>
          <cell r="M406">
            <v>621.87572</v>
          </cell>
          <cell r="N406">
            <v>468.99135999999999</v>
          </cell>
        </row>
        <row r="407">
          <cell r="B407">
            <v>21</v>
          </cell>
          <cell r="C407" t="str">
            <v>ХЕРСОНСЬКА ОБЛАСТЬ</v>
          </cell>
          <cell r="D407">
            <v>3355353</v>
          </cell>
          <cell r="E407" t="str">
            <v>ВIДКРИТЕ АКЦIОНЕРНЕ ТОВАРИСТВО ПО ГАЗОПОСТАЧАННЮ ТА ГАЗИФIКАЦIЇ "ХЕРСОНГАЗ"</v>
          </cell>
          <cell r="F407">
            <v>2615.52169</v>
          </cell>
          <cell r="G407">
            <v>2647.7628599999998</v>
          </cell>
          <cell r="H407">
            <v>4824.4424099999997</v>
          </cell>
          <cell r="I407">
            <v>5419.0271199999997</v>
          </cell>
          <cell r="J407">
            <v>2771.2642599999999</v>
          </cell>
          <cell r="K407">
            <v>0</v>
          </cell>
          <cell r="L407">
            <v>0</v>
          </cell>
          <cell r="M407">
            <v>646.14923999999996</v>
          </cell>
          <cell r="N407">
            <v>594.57362000000001</v>
          </cell>
        </row>
        <row r="408">
          <cell r="B408">
            <v>21</v>
          </cell>
          <cell r="C408" t="str">
            <v>ХЕРСОНСЬКА ОБЛАСТЬ</v>
          </cell>
          <cell r="D408">
            <v>31918234</v>
          </cell>
          <cell r="E408" t="str">
            <v>ДОЧIРНЄ ПIДПРИЄМСТВО "ХЕРСОНСЬКИЙ ОБЛАВТОДОР" ВIДКРИТОГО АКЦIОНЕРНОГО ТОВАРИСТВА "ДЕРЖАВНА АКЦIОНЕРНА КОМПАНIЯ "АВТОМОБIЛЬНI ДОРОГИ УКРАЇНИ"</v>
          </cell>
          <cell r="F408">
            <v>3414.2048300000001</v>
          </cell>
          <cell r="G408">
            <v>3413.7813500000002</v>
          </cell>
          <cell r="H408">
            <v>4963.2338499999996</v>
          </cell>
          <cell r="I408">
            <v>5342.3238499999998</v>
          </cell>
          <cell r="J408">
            <v>1928.5425</v>
          </cell>
          <cell r="K408">
            <v>0</v>
          </cell>
          <cell r="L408">
            <v>0</v>
          </cell>
          <cell r="M408">
            <v>474.62581999999998</v>
          </cell>
          <cell r="N408">
            <v>379.08789999999999</v>
          </cell>
        </row>
        <row r="409">
          <cell r="B409">
            <v>21</v>
          </cell>
          <cell r="C409" t="str">
            <v>ХЕРСОНСЬКА ОБЛАСТЬ</v>
          </cell>
          <cell r="D409">
            <v>22755934</v>
          </cell>
          <cell r="E409" t="str">
            <v>ХЕРСОНСЬКА ФIЛIЯ УКРАЇНСЬКО-НIМЕЦЬКО-ГОЛАНДСЬКО-ДАТСЬКОГО СП "УКРАЇНСЬКИЙ МОБIЛЬНИЙ ЗВ'ЯЗОК"</v>
          </cell>
          <cell r="F409">
            <v>4081.39</v>
          </cell>
          <cell r="G409">
            <v>4081.39</v>
          </cell>
          <cell r="H409">
            <v>5276.3639999999996</v>
          </cell>
          <cell r="I409">
            <v>5276.3639999999996</v>
          </cell>
          <cell r="J409">
            <v>1194.9739999999999</v>
          </cell>
          <cell r="K409">
            <v>0</v>
          </cell>
          <cell r="L409">
            <v>0</v>
          </cell>
          <cell r="M409">
            <v>0.12389</v>
          </cell>
          <cell r="N409">
            <v>0</v>
          </cell>
        </row>
        <row r="410">
          <cell r="B410">
            <v>21</v>
          </cell>
          <cell r="C410" t="str">
            <v>ХЕРСОНСЬКА ОБЛАСТЬ</v>
          </cell>
          <cell r="D410">
            <v>131771</v>
          </cell>
          <cell r="E410" t="str">
            <v>ВIДКРИТЕ АКЦIОНЕРНЕ ТОВАРИСТВО "ХЕРСОНСЬКА ТЕПЛОЕЛЕКТРОЦЕНТРАЛЬ"</v>
          </cell>
          <cell r="F410">
            <v>6426.0226899999998</v>
          </cell>
          <cell r="G410">
            <v>4429.8744800000004</v>
          </cell>
          <cell r="H410">
            <v>2529.2627299999999</v>
          </cell>
          <cell r="I410">
            <v>4955.1886299999996</v>
          </cell>
          <cell r="J410">
            <v>525.31415000000004</v>
          </cell>
          <cell r="K410">
            <v>0</v>
          </cell>
          <cell r="L410">
            <v>-1831.9165</v>
          </cell>
          <cell r="M410">
            <v>605.57479999999998</v>
          </cell>
          <cell r="N410">
            <v>605.54998000000001</v>
          </cell>
        </row>
        <row r="411">
          <cell r="B411">
            <v>21</v>
          </cell>
          <cell r="C411" t="str">
            <v>ХЕРСОНСЬКА ОБЛАСТЬ</v>
          </cell>
          <cell r="D411">
            <v>3150208</v>
          </cell>
          <cell r="E411" t="str">
            <v>"ХЕРСОНСЬКИЙ РIЧКОВИЙ ПОРТ" АКЦIОНЕРНОЇ СУДНОПЛАВНОЇ КОМПАНIЇ "УКРРIЧФЛОТ"</v>
          </cell>
          <cell r="F411">
            <v>2330.1102599999999</v>
          </cell>
          <cell r="G411">
            <v>2187.0569099999998</v>
          </cell>
          <cell r="H411">
            <v>4442.13526</v>
          </cell>
          <cell r="I411">
            <v>4368.5294000000004</v>
          </cell>
          <cell r="J411">
            <v>2181.4724900000001</v>
          </cell>
          <cell r="K411">
            <v>126.07953000000001</v>
          </cell>
          <cell r="L411">
            <v>126.07953000000001</v>
          </cell>
          <cell r="M411">
            <v>2.6903600000000001</v>
          </cell>
          <cell r="N411">
            <v>-51.345329999999997</v>
          </cell>
        </row>
        <row r="412">
          <cell r="B412">
            <v>21</v>
          </cell>
          <cell r="C412" t="str">
            <v>ХЕРСОНСЬКА ОБЛАСТЬ</v>
          </cell>
          <cell r="D412">
            <v>1125695</v>
          </cell>
          <cell r="E412" t="str">
            <v>ДЕРЖАВНЕ ПIДПРИЄМСТВО ХЕРСОНСЬКИЙ МОРСЬКИЙ ТОРГОВЕЛЬНИЙ ПОРТ</v>
          </cell>
          <cell r="F412">
            <v>4037.7872200000002</v>
          </cell>
          <cell r="G412">
            <v>2585.9516699999999</v>
          </cell>
          <cell r="H412">
            <v>4490.6986800000004</v>
          </cell>
          <cell r="I412">
            <v>4067.54846</v>
          </cell>
          <cell r="J412">
            <v>1481.5967900000001</v>
          </cell>
          <cell r="K412">
            <v>0</v>
          </cell>
          <cell r="L412">
            <v>0</v>
          </cell>
          <cell r="M412">
            <v>1008.19084</v>
          </cell>
          <cell r="N412">
            <v>-447.45731999999998</v>
          </cell>
        </row>
        <row r="413">
          <cell r="B413">
            <v>21</v>
          </cell>
          <cell r="C413" t="str">
            <v>ХЕРСОНСЬКА ОБЛАСТЬ</v>
          </cell>
          <cell r="D413">
            <v>30769085</v>
          </cell>
          <cell r="E413" t="str">
            <v>ЗАКРИТЕ АКЦIОНЕРНЕ ТОВАРИСТВО "ЗАВОД КРУПНИХ ЕЛЕКТРИЧНИХ МАШИН"</v>
          </cell>
          <cell r="F413">
            <v>-1135.3671999999999</v>
          </cell>
          <cell r="G413">
            <v>-1674.6275000000001</v>
          </cell>
          <cell r="H413">
            <v>5360.1515799999997</v>
          </cell>
          <cell r="I413">
            <v>3980.8085799999999</v>
          </cell>
          <cell r="J413">
            <v>5655.4361099999996</v>
          </cell>
          <cell r="K413">
            <v>0</v>
          </cell>
          <cell r="L413">
            <v>0</v>
          </cell>
          <cell r="M413">
            <v>18.008040000000001</v>
          </cell>
          <cell r="N413">
            <v>-1511.3379</v>
          </cell>
        </row>
        <row r="414">
          <cell r="B414">
            <v>21</v>
          </cell>
          <cell r="C414" t="str">
            <v>ХЕРСОНСЬКА ОБЛАСТЬ</v>
          </cell>
          <cell r="D414">
            <v>31489175</v>
          </cell>
          <cell r="E414" t="str">
            <v>ЗАКРИТЕ АКЦIОНЕРНЕ ТОВАРИСТВО "МОЛОЧНИЙ ЗАВОД "РОДИЧ"</v>
          </cell>
          <cell r="F414">
            <v>274.57249999999999</v>
          </cell>
          <cell r="G414">
            <v>182.89989</v>
          </cell>
          <cell r="H414">
            <v>3549.6995099999999</v>
          </cell>
          <cell r="I414">
            <v>3598.0341400000002</v>
          </cell>
          <cell r="J414">
            <v>3415.1342500000001</v>
          </cell>
          <cell r="K414">
            <v>0</v>
          </cell>
          <cell r="L414">
            <v>0</v>
          </cell>
          <cell r="M414">
            <v>61.657809999999998</v>
          </cell>
          <cell r="N414">
            <v>48.334040000000002</v>
          </cell>
        </row>
        <row r="415">
          <cell r="B415">
            <v>21</v>
          </cell>
          <cell r="C415" t="str">
            <v>ХЕРСОНСЬКА ОБЛАСТЬ</v>
          </cell>
          <cell r="D415">
            <v>213196</v>
          </cell>
          <cell r="E415" t="str">
            <v>ВIДКРИТЕ АКЦIОНЕРНЕ ТОВАРИСТВО ПIВДЕННИЙ ЕЛЕКТРОМАШИНОБУДIВНИЙ ЗАВОД</v>
          </cell>
          <cell r="F415">
            <v>57.159370000000003</v>
          </cell>
          <cell r="G415">
            <v>262.90800000000002</v>
          </cell>
          <cell r="H415">
            <v>-864.31111999999996</v>
          </cell>
          <cell r="I415">
            <v>3361.5084400000001</v>
          </cell>
          <cell r="J415">
            <v>3098.6004400000002</v>
          </cell>
          <cell r="K415">
            <v>0.42982999999999999</v>
          </cell>
          <cell r="L415">
            <v>-3914.6803</v>
          </cell>
          <cell r="M415">
            <v>1.8562399999999999</v>
          </cell>
          <cell r="N415">
            <v>1.8562399999999999</v>
          </cell>
        </row>
        <row r="416">
          <cell r="B416">
            <v>21</v>
          </cell>
          <cell r="C416" t="str">
            <v>ХЕРСОНСЬКА ОБЛАСТЬ</v>
          </cell>
          <cell r="D416">
            <v>14113570</v>
          </cell>
          <cell r="E416" t="str">
            <v>ПРИВАТНЕ ПIДПРИЄМСТВО "КОМПЛЕКТАВТОДОР"</v>
          </cell>
          <cell r="F416">
            <v>764.91789000000006</v>
          </cell>
          <cell r="G416">
            <v>737.66308000000004</v>
          </cell>
          <cell r="H416">
            <v>2659.55204</v>
          </cell>
          <cell r="I416">
            <v>2632.7100799999998</v>
          </cell>
          <cell r="J416">
            <v>1895.047</v>
          </cell>
          <cell r="K416">
            <v>0</v>
          </cell>
          <cell r="L416">
            <v>0</v>
          </cell>
          <cell r="M416">
            <v>23.269760000000002</v>
          </cell>
          <cell r="N416">
            <v>-27.003260000000001</v>
          </cell>
        </row>
        <row r="417">
          <cell r="B417">
            <v>21</v>
          </cell>
          <cell r="C417" t="str">
            <v>ХЕРСОНСЬКА ОБЛАСТЬ</v>
          </cell>
          <cell r="D417">
            <v>30330160</v>
          </cell>
          <cell r="E417" t="str">
            <v>ПРИВАТНЕ ПIДПРИЄМСТВО "МАВI"</v>
          </cell>
          <cell r="F417">
            <v>-364.81700000000001</v>
          </cell>
          <cell r="G417">
            <v>488.4</v>
          </cell>
          <cell r="H417">
            <v>1961.7660100000001</v>
          </cell>
          <cell r="I417">
            <v>2407.9991</v>
          </cell>
          <cell r="J417">
            <v>1919.5990999999999</v>
          </cell>
          <cell r="K417">
            <v>0</v>
          </cell>
          <cell r="L417">
            <v>0</v>
          </cell>
          <cell r="M417">
            <v>801.16128000000003</v>
          </cell>
          <cell r="N417">
            <v>194.61607000000001</v>
          </cell>
        </row>
        <row r="418">
          <cell r="B418">
            <v>21</v>
          </cell>
          <cell r="C418" t="str">
            <v>ХЕРСОНСЬКА ОБЛАСТЬ</v>
          </cell>
          <cell r="D418">
            <v>8597032</v>
          </cell>
          <cell r="E418" t="str">
            <v>ВIДДIЛ ДЕРЖАВНОЇ СЛУЖБИ ОХОРОНИ ПРИ УМВС УКРАЇНИ В ХЕРСОНСЬКIЙ ОБЛАСТI</v>
          </cell>
          <cell r="F418">
            <v>1859.38841</v>
          </cell>
          <cell r="G418">
            <v>1861.3789300000001</v>
          </cell>
          <cell r="H418">
            <v>2025.5018299999999</v>
          </cell>
          <cell r="I418">
            <v>2211.2166299999999</v>
          </cell>
          <cell r="J418">
            <v>349.83769999999998</v>
          </cell>
          <cell r="K418">
            <v>0</v>
          </cell>
          <cell r="L418">
            <v>0</v>
          </cell>
          <cell r="M418">
            <v>190.51035999999999</v>
          </cell>
          <cell r="N418">
            <v>185.71481</v>
          </cell>
        </row>
        <row r="419">
          <cell r="B419">
            <v>21</v>
          </cell>
          <cell r="C419" t="str">
            <v>ХЕРСОНСЬКА ОБЛАСТЬ</v>
          </cell>
          <cell r="D419">
            <v>21290781</v>
          </cell>
          <cell r="E419" t="str">
            <v>ТОВАРИСТВО З ОБМЕЖЕНОЮ ВIДПОВIДАЛЬНIСТЮ "МКП ПРОЗЕРПIНА"</v>
          </cell>
          <cell r="F419">
            <v>1937.46794</v>
          </cell>
          <cell r="G419">
            <v>1201.5569399999999</v>
          </cell>
          <cell r="H419">
            <v>1938.70667</v>
          </cell>
          <cell r="I419">
            <v>2207.04567</v>
          </cell>
          <cell r="J419">
            <v>1005.48873</v>
          </cell>
          <cell r="K419">
            <v>0</v>
          </cell>
          <cell r="L419">
            <v>0</v>
          </cell>
          <cell r="M419">
            <v>143.41101</v>
          </cell>
          <cell r="N419">
            <v>143.33769000000001</v>
          </cell>
        </row>
        <row r="420">
          <cell r="B420">
            <v>21</v>
          </cell>
          <cell r="C420" t="str">
            <v>ХЕРСОНСЬКА ОБЛАСТЬ</v>
          </cell>
          <cell r="D420">
            <v>100256</v>
          </cell>
          <cell r="E420" t="str">
            <v>ВIДКРИТЕ АКЦIОНЕРНЕ ТОВАРИСТВО "НОВОКАХОВСЬКИЙ ЗАВОД "УКРГIДРОМЕХ"</v>
          </cell>
          <cell r="F420">
            <v>47.475589999999997</v>
          </cell>
          <cell r="G420">
            <v>-2766.1203</v>
          </cell>
          <cell r="H420">
            <v>2386.7337499999999</v>
          </cell>
          <cell r="I420">
            <v>2204.1644799999999</v>
          </cell>
          <cell r="J420">
            <v>4970.2848199999999</v>
          </cell>
          <cell r="K420">
            <v>0</v>
          </cell>
          <cell r="L420">
            <v>0</v>
          </cell>
          <cell r="M420">
            <v>0.95660000000000001</v>
          </cell>
          <cell r="N420">
            <v>-182.56926999999999</v>
          </cell>
        </row>
        <row r="421">
          <cell r="B421">
            <v>21</v>
          </cell>
          <cell r="C421" t="str">
            <v>ХЕРСОНСЬКА ОБЛАСТЬ</v>
          </cell>
          <cell r="D421">
            <v>21273392</v>
          </cell>
          <cell r="E421" t="str">
            <v>ТОВАРИСТВО З ОБМЕЖЕНОЮ ВIДПОВIДАЛЬНIСТЮ "ОЛЕСЯ"</v>
          </cell>
          <cell r="F421">
            <v>2080.8058599999999</v>
          </cell>
          <cell r="G421">
            <v>2086.3090099999999</v>
          </cell>
          <cell r="H421">
            <v>1994.9966099999999</v>
          </cell>
          <cell r="I421">
            <v>2168.56095</v>
          </cell>
          <cell r="J421">
            <v>82.251940000000005</v>
          </cell>
          <cell r="K421">
            <v>0</v>
          </cell>
          <cell r="L421">
            <v>0</v>
          </cell>
          <cell r="M421">
            <v>170.00519</v>
          </cell>
          <cell r="N421">
            <v>169.81243000000001</v>
          </cell>
        </row>
        <row r="422">
          <cell r="B422">
            <v>22</v>
          </cell>
          <cell r="C422" t="str">
            <v>ХМЕЛЬНИЦЬКА ОБЛАСТЬ</v>
          </cell>
          <cell r="D422">
            <v>293091</v>
          </cell>
          <cell r="E422" t="str">
            <v>ВIДКРИТЕ АКЦIОНЕРНЕ ТОВАРИСТВО "ПОДIЛЬСЬКИЙ ЦЕМЕНТ"</v>
          </cell>
          <cell r="F422">
            <v>39213.279999999999</v>
          </cell>
          <cell r="G422">
            <v>38752.562400000003</v>
          </cell>
          <cell r="H422">
            <v>30519.255300000001</v>
          </cell>
          <cell r="I422">
            <v>35200.331299999998</v>
          </cell>
          <cell r="J422">
            <v>-3552.2311</v>
          </cell>
          <cell r="K422">
            <v>0</v>
          </cell>
          <cell r="L422">
            <v>0</v>
          </cell>
          <cell r="M422">
            <v>5171.2751099999996</v>
          </cell>
          <cell r="N422">
            <v>4668.7533199999998</v>
          </cell>
        </row>
        <row r="423">
          <cell r="B423">
            <v>22</v>
          </cell>
          <cell r="C423" t="str">
            <v>ХМЕЛЬНИЦЬКА ОБЛАСТЬ</v>
          </cell>
          <cell r="D423">
            <v>21313677</v>
          </cell>
          <cell r="E423" t="str">
            <v>ВIДОКРЕМЛЕНИЙ ПIДРОЗДIЛ "ХМЕЛЬНИЦЬКА АТОМНА ЕЛЕКТРИЧНА СТАНЦIЯ" ДЕРЖАВНОГО ПIДПРИЄМСТВА "НАЦIОНАЛЬНА АТОМНА ЕНЕРГОГЕНЕРУЮЧА КОМПАНIЯ "ЕНЕРГОАТОМ"</v>
          </cell>
          <cell r="F423">
            <v>32392.309799999999</v>
          </cell>
          <cell r="G423">
            <v>46369.917800000003</v>
          </cell>
          <cell r="H423">
            <v>60358.370699999999</v>
          </cell>
          <cell r="I423">
            <v>28338.000199999999</v>
          </cell>
          <cell r="J423">
            <v>-18031.918000000001</v>
          </cell>
          <cell r="K423">
            <v>0</v>
          </cell>
          <cell r="L423">
            <v>-0.18</v>
          </cell>
          <cell r="M423">
            <v>19175.523799999999</v>
          </cell>
          <cell r="N423">
            <v>-24814.964</v>
          </cell>
        </row>
        <row r="424">
          <cell r="B424">
            <v>22</v>
          </cell>
          <cell r="C424" t="str">
            <v>ХМЕЛЬНИЦЬКА ОБЛАСТЬ</v>
          </cell>
          <cell r="D424">
            <v>22767506</v>
          </cell>
          <cell r="E424" t="str">
            <v>ЕНЕРГОПОСТАЧАЛЬНА КОМПАНIЯ "ХМЕЛЬНИЦЬКОБЛЕНЕРГО"</v>
          </cell>
          <cell r="F424">
            <v>16041.2179</v>
          </cell>
          <cell r="G424">
            <v>15606.2009</v>
          </cell>
          <cell r="H424">
            <v>19856.866300000002</v>
          </cell>
          <cell r="I424">
            <v>22379.830300000001</v>
          </cell>
          <cell r="J424">
            <v>6773.6293699999997</v>
          </cell>
          <cell r="K424">
            <v>18.545000000000002</v>
          </cell>
          <cell r="L424">
            <v>18.545000000000002</v>
          </cell>
          <cell r="M424">
            <v>2556.5493900000001</v>
          </cell>
          <cell r="N424">
            <v>2542.7873300000001</v>
          </cell>
        </row>
        <row r="425">
          <cell r="B425">
            <v>22</v>
          </cell>
          <cell r="C425" t="str">
            <v>ХМЕЛЬНИЦЬКА ОБЛАСТЬ</v>
          </cell>
          <cell r="D425">
            <v>22985686</v>
          </cell>
          <cell r="E425" t="str">
            <v>ДОЧIРНЄ ПIДПРИЄМСТВО ЗАКРИТОГО АКЦIОНЕРНОГО ТОВАРИСТВА "ОБОЛОНЬ" - "КРАСИЛIВСЬКЕ"</v>
          </cell>
          <cell r="F425">
            <v>16049.863799999999</v>
          </cell>
          <cell r="G425">
            <v>16363.882900000001</v>
          </cell>
          <cell r="H425">
            <v>10309.8125</v>
          </cell>
          <cell r="I425">
            <v>15226.753000000001</v>
          </cell>
          <cell r="J425">
            <v>-1137.1300000000001</v>
          </cell>
          <cell r="K425">
            <v>0</v>
          </cell>
          <cell r="L425">
            <v>0</v>
          </cell>
          <cell r="M425">
            <v>5562.7800699999998</v>
          </cell>
          <cell r="N425">
            <v>4416.94049</v>
          </cell>
        </row>
        <row r="426">
          <cell r="B426">
            <v>22</v>
          </cell>
          <cell r="C426" t="str">
            <v>ХМЕЛЬНИЦЬКА ОБЛАСТЬ</v>
          </cell>
          <cell r="D426">
            <v>5395598</v>
          </cell>
          <cell r="E426" t="str">
            <v>ВIДКРИТЕ АКЦIОНЕРНЕ ТОВАРИСТВО ПО ГАЗОПОСТАЧАННЮ ТА ГАЗИФIКАЦIЇ "ХМЕЛЬНИЦЬКГАЗ"</v>
          </cell>
          <cell r="F426">
            <v>13231.0432</v>
          </cell>
          <cell r="G426">
            <v>13235.269700000001</v>
          </cell>
          <cell r="H426">
            <v>12492.036899999999</v>
          </cell>
          <cell r="I426">
            <v>14559.500400000001</v>
          </cell>
          <cell r="J426">
            <v>1324.2307000000001</v>
          </cell>
          <cell r="K426">
            <v>0</v>
          </cell>
          <cell r="L426">
            <v>0</v>
          </cell>
          <cell r="M426">
            <v>2061.8581800000002</v>
          </cell>
          <cell r="N426">
            <v>2060.3172</v>
          </cell>
        </row>
        <row r="427">
          <cell r="B427">
            <v>22</v>
          </cell>
          <cell r="C427" t="str">
            <v>ХМЕЛЬНИЦЬКА ОБЛАСТЬ</v>
          </cell>
          <cell r="D427">
            <v>5513922</v>
          </cell>
          <cell r="E427" t="str">
            <v>ВIДКРИТЕ АКЦIОНЕРНЕ ТОВАРИСТВО " ХМЕЛЬНИЦЬКИЙ ОБЛАСНИЙ ПИВЗАВОД "</v>
          </cell>
          <cell r="F427">
            <v>6461.6714599999996</v>
          </cell>
          <cell r="G427">
            <v>6494.8581100000001</v>
          </cell>
          <cell r="H427">
            <v>7673.3244999999997</v>
          </cell>
          <cell r="I427">
            <v>8046.4413599999998</v>
          </cell>
          <cell r="J427">
            <v>1551.5832499999999</v>
          </cell>
          <cell r="K427">
            <v>0</v>
          </cell>
          <cell r="L427">
            <v>0</v>
          </cell>
          <cell r="M427">
            <v>553.36870999999996</v>
          </cell>
          <cell r="N427">
            <v>369.34888000000001</v>
          </cell>
        </row>
        <row r="428">
          <cell r="B428">
            <v>22</v>
          </cell>
          <cell r="C428" t="str">
            <v>ХМЕЛЬНИЦЬКА ОБЛАСТЬ</v>
          </cell>
          <cell r="D428">
            <v>1267076</v>
          </cell>
          <cell r="E428" t="str">
            <v>ВIДКРИТЕ АКЦIОНЕРНЕ ТОВАРИСТВО " ХМЕЛЬНИЦЬКЗАЛIЗОБЕТОН "</v>
          </cell>
          <cell r="F428">
            <v>3765.7799300000001</v>
          </cell>
          <cell r="G428">
            <v>3759.0601299999998</v>
          </cell>
          <cell r="H428">
            <v>6109.1875799999998</v>
          </cell>
          <cell r="I428">
            <v>6295.38825</v>
          </cell>
          <cell r="J428">
            <v>2536.3281200000001</v>
          </cell>
          <cell r="K428">
            <v>0</v>
          </cell>
          <cell r="L428">
            <v>0</v>
          </cell>
          <cell r="M428">
            <v>192.33658</v>
          </cell>
          <cell r="N428">
            <v>186.20067</v>
          </cell>
        </row>
        <row r="429">
          <cell r="B429">
            <v>22</v>
          </cell>
          <cell r="C429" t="str">
            <v>ХМЕЛЬНИЦЬКА ОБЛАСТЬ</v>
          </cell>
          <cell r="D429">
            <v>30621811</v>
          </cell>
          <cell r="E429" t="str">
            <v>ТОВАРИСТВО З ОБМЕЖЕНОЮ ВIДПОВIДАЛЬНIСТЮ " РОСАПАТИТIНВЕСТ "</v>
          </cell>
          <cell r="F429">
            <v>4957.2322299999996</v>
          </cell>
          <cell r="G429">
            <v>1751.3750299999999</v>
          </cell>
          <cell r="H429">
            <v>5423.3383800000001</v>
          </cell>
          <cell r="I429">
            <v>5454.5232500000002</v>
          </cell>
          <cell r="J429">
            <v>3703.14822</v>
          </cell>
          <cell r="K429">
            <v>0</v>
          </cell>
          <cell r="L429">
            <v>0</v>
          </cell>
          <cell r="M429">
            <v>1.2244299999999999</v>
          </cell>
          <cell r="N429">
            <v>-10.20513</v>
          </cell>
        </row>
        <row r="430">
          <cell r="B430">
            <v>22</v>
          </cell>
          <cell r="C430" t="str">
            <v>ХМЕЛЬНИЦЬКА ОБЛАСТЬ</v>
          </cell>
          <cell r="D430">
            <v>31100492</v>
          </cell>
          <cell r="E430" t="str">
            <v>ДОЧIРНЄ ПIДПРИЄМСТВО "ХМЕЛЬНИЦЬКИЙ ОБЛАВТОДОР" ВIДКРИТОГО АКЦIОНЕРНОГО ТОВАРИСТВА "ДЕРЖАВНА АКЦIОНЕРНА КОМПАНIЯ "АВТОМОБIЛЬНI ДОРОГИ УКРАЇНИ"</v>
          </cell>
          <cell r="F430">
            <v>5087.3405899999998</v>
          </cell>
          <cell r="G430">
            <v>4856.6707299999998</v>
          </cell>
          <cell r="H430">
            <v>4739.5942400000004</v>
          </cell>
          <cell r="I430">
            <v>5376.11841</v>
          </cell>
          <cell r="J430">
            <v>519.44767999999999</v>
          </cell>
          <cell r="K430">
            <v>0</v>
          </cell>
          <cell r="L430">
            <v>0</v>
          </cell>
          <cell r="M430">
            <v>699.51400999999998</v>
          </cell>
          <cell r="N430">
            <v>636.52419999999995</v>
          </cell>
        </row>
        <row r="431">
          <cell r="B431">
            <v>22</v>
          </cell>
          <cell r="C431" t="str">
            <v>ХМЕЛЬНИЦЬКА ОБЛАСТЬ</v>
          </cell>
          <cell r="D431">
            <v>444257</v>
          </cell>
          <cell r="E431" t="str">
            <v>ТОВАРИСТВО З ОБМЕЖЕНОЮ ВIДПОВIДАЛЬНIСТЮ ШЕПЕТIВСЬКИЙ М'ЯСОКОМБIНАТ</v>
          </cell>
          <cell r="F431">
            <v>5140.0371400000004</v>
          </cell>
          <cell r="G431">
            <v>4927.5858399999997</v>
          </cell>
          <cell r="H431">
            <v>5265.6644500000002</v>
          </cell>
          <cell r="I431">
            <v>5270.7515899999999</v>
          </cell>
          <cell r="J431">
            <v>343.16575</v>
          </cell>
          <cell r="K431">
            <v>0</v>
          </cell>
          <cell r="L431">
            <v>0</v>
          </cell>
          <cell r="M431">
            <v>10.857849999999999</v>
          </cell>
          <cell r="N431">
            <v>5.0871399999999998</v>
          </cell>
        </row>
        <row r="432">
          <cell r="B432">
            <v>22</v>
          </cell>
          <cell r="C432" t="str">
            <v>ХМЕЛЬНИЦЬКА ОБЛАСТЬ</v>
          </cell>
          <cell r="D432">
            <v>5394995</v>
          </cell>
          <cell r="E432" t="str">
            <v>ВIДКРИТЕ АКЦIОНЕРНЕ ТОВАРИСТВО "ТЕОФIПОЛЬСЬКИЙ ЦУКРОВИЙ ЗАВОД"</v>
          </cell>
          <cell r="F432">
            <v>1128.38824</v>
          </cell>
          <cell r="G432">
            <v>1071.28441</v>
          </cell>
          <cell r="H432">
            <v>3216.2303400000001</v>
          </cell>
          <cell r="I432">
            <v>3696.4069800000002</v>
          </cell>
          <cell r="J432">
            <v>2625.12257</v>
          </cell>
          <cell r="K432">
            <v>0</v>
          </cell>
          <cell r="L432">
            <v>0</v>
          </cell>
          <cell r="M432">
            <v>372.19171</v>
          </cell>
          <cell r="N432">
            <v>365.15528</v>
          </cell>
        </row>
        <row r="433">
          <cell r="B433">
            <v>22</v>
          </cell>
          <cell r="C433" t="str">
            <v>ХМЕЛЬНИЦЬКА ОБЛАСТЬ</v>
          </cell>
          <cell r="D433">
            <v>377733</v>
          </cell>
          <cell r="E433" t="str">
            <v>ВIДКРИТЕ АКЦIОНЕРНЕ ТОВАРИСТВО СЛАВУТСЬКИЙ СОЛОДОВИЙ ЗАВОД</v>
          </cell>
          <cell r="F433">
            <v>12477.4185</v>
          </cell>
          <cell r="G433">
            <v>14764.18</v>
          </cell>
          <cell r="H433">
            <v>7102.8108899999997</v>
          </cell>
          <cell r="I433">
            <v>3656.8960299999999</v>
          </cell>
          <cell r="J433">
            <v>-11107.284</v>
          </cell>
          <cell r="K433">
            <v>0</v>
          </cell>
          <cell r="L433">
            <v>0</v>
          </cell>
          <cell r="M433">
            <v>2338.75605</v>
          </cell>
          <cell r="N433">
            <v>-3445.9149000000002</v>
          </cell>
        </row>
        <row r="434">
          <cell r="B434">
            <v>22</v>
          </cell>
          <cell r="C434" t="str">
            <v>ХМЕЛЬНИЦЬКА ОБЛАСТЬ</v>
          </cell>
          <cell r="D434">
            <v>32118309</v>
          </cell>
          <cell r="E434" t="str">
            <v>ТОВАРИСТВО З ОБМЕЖЕНОЮ ВIДПОВIДАЛЬНIСТЮ "БУДIВЕЛЬНИЙ АЛЬЯНС"</v>
          </cell>
          <cell r="F434">
            <v>1427.26539</v>
          </cell>
          <cell r="G434">
            <v>1437.70596</v>
          </cell>
          <cell r="H434">
            <v>3319.2352599999999</v>
          </cell>
          <cell r="I434">
            <v>3395.0972900000002</v>
          </cell>
          <cell r="J434">
            <v>1957.3913299999999</v>
          </cell>
          <cell r="K434">
            <v>0</v>
          </cell>
          <cell r="L434">
            <v>0</v>
          </cell>
          <cell r="M434">
            <v>103.01336999999999</v>
          </cell>
          <cell r="N434">
            <v>73.862020000000001</v>
          </cell>
        </row>
        <row r="435">
          <cell r="B435">
            <v>22</v>
          </cell>
          <cell r="C435" t="str">
            <v>ХМЕЛЬНИЦЬКА ОБЛАСТЬ</v>
          </cell>
          <cell r="D435">
            <v>33274434</v>
          </cell>
          <cell r="E435" t="str">
            <v>ТОВАРИСТВО З ОБМЕЖЕНОЮ ВIДПОВIДАЛЬНIСТЮ "ПРИВАТ ЛIЗИНГ"</v>
          </cell>
          <cell r="F435">
            <v>0</v>
          </cell>
          <cell r="G435">
            <v>0</v>
          </cell>
          <cell r="H435">
            <v>3050.4588600000002</v>
          </cell>
          <cell r="I435">
            <v>3169.54475</v>
          </cell>
          <cell r="J435">
            <v>3169.54475</v>
          </cell>
          <cell r="K435">
            <v>0</v>
          </cell>
          <cell r="L435">
            <v>0</v>
          </cell>
          <cell r="M435">
            <v>119.08626</v>
          </cell>
          <cell r="N435">
            <v>119.08626</v>
          </cell>
        </row>
        <row r="436">
          <cell r="B436">
            <v>22</v>
          </cell>
          <cell r="C436" t="str">
            <v>ХМЕЛЬНИЦЬКА ОБЛАСТЬ</v>
          </cell>
          <cell r="D436">
            <v>8597049</v>
          </cell>
          <cell r="E436" t="str">
            <v>ВIДДIЛ ДЕРЖАВНОЇ СЛУЖБИ ОХОРОНИ ПРИ УМВС УКРАЇНИ В ХМЕЛЬНИЦЬКIЙ ОБЛАСТI</v>
          </cell>
          <cell r="F436">
            <v>2455.5349999999999</v>
          </cell>
          <cell r="G436">
            <v>2449.3979800000002</v>
          </cell>
          <cell r="H436">
            <v>2888.85221</v>
          </cell>
          <cell r="I436">
            <v>3157.7383500000001</v>
          </cell>
          <cell r="J436">
            <v>708.34037000000001</v>
          </cell>
          <cell r="K436">
            <v>0</v>
          </cell>
          <cell r="L436">
            <v>0</v>
          </cell>
          <cell r="M436">
            <v>272.55121000000003</v>
          </cell>
          <cell r="N436">
            <v>268.88646</v>
          </cell>
        </row>
        <row r="437">
          <cell r="B437">
            <v>22</v>
          </cell>
          <cell r="C437" t="str">
            <v>ХМЕЛЬНИЦЬКА ОБЛАСТЬ</v>
          </cell>
          <cell r="D437">
            <v>1883177</v>
          </cell>
          <cell r="E437" t="str">
            <v>ТОВАРИСТВО З ОБМЕЖЕНОЮ ВIДПОВIДАЛЬНIСТЮ "ХМЕЛЬНИЦЬКА УНIВЕРСАЛЬНА КОМПАНIЯ"</v>
          </cell>
          <cell r="F437">
            <v>1097.13111</v>
          </cell>
          <cell r="G437">
            <v>1097.1714899999999</v>
          </cell>
          <cell r="H437">
            <v>2972.4578999999999</v>
          </cell>
          <cell r="I437">
            <v>2999.37345</v>
          </cell>
          <cell r="J437">
            <v>1902.2019600000001</v>
          </cell>
          <cell r="K437">
            <v>0</v>
          </cell>
          <cell r="L437">
            <v>-6.0560000000000003E-2</v>
          </cell>
          <cell r="M437">
            <v>28.605720000000002</v>
          </cell>
          <cell r="N437">
            <v>26.854189999999999</v>
          </cell>
        </row>
        <row r="438">
          <cell r="B438">
            <v>22</v>
          </cell>
          <cell r="C438" t="str">
            <v>ХМЕЛЬНИЦЬКА ОБЛАСТЬ</v>
          </cell>
          <cell r="D438">
            <v>3356128</v>
          </cell>
          <cell r="E438" t="str">
            <v>ХМЕЛЬНИЦЬКЕ МIСЬКЕ КОМУНАЛЬНЕ ПIДПРИЄМСТВО "ХМЕЛЬНИЦЬКВОДОКАНАЛ"</v>
          </cell>
          <cell r="F438">
            <v>3233.1280900000002</v>
          </cell>
          <cell r="G438">
            <v>3209.2849099999999</v>
          </cell>
          <cell r="H438">
            <v>2554.2888699999999</v>
          </cell>
          <cell r="I438">
            <v>2849.5708500000001</v>
          </cell>
          <cell r="J438">
            <v>-359.71406000000002</v>
          </cell>
          <cell r="K438">
            <v>0</v>
          </cell>
          <cell r="L438">
            <v>0</v>
          </cell>
          <cell r="M438">
            <v>305.63026000000002</v>
          </cell>
          <cell r="N438">
            <v>295.27078</v>
          </cell>
        </row>
        <row r="439">
          <cell r="B439">
            <v>22</v>
          </cell>
          <cell r="C439" t="str">
            <v>ХМЕЛЬНИЦЬКА ОБЛАСТЬ</v>
          </cell>
          <cell r="D439">
            <v>5518871</v>
          </cell>
          <cell r="E439" t="str">
            <v>ВIДКРИТЕ АКЦIОНЕРНЕ ТОВАРИСТВО "ХМЕЛЬНИЦЬКИЙ ЗАВОД БУДIВЕЛЬНИХ МАТЕРIАЛIВ"</v>
          </cell>
          <cell r="F439">
            <v>1300.8536300000001</v>
          </cell>
          <cell r="G439">
            <v>1344.1248900000001</v>
          </cell>
          <cell r="H439">
            <v>2346.6634199999999</v>
          </cell>
          <cell r="I439">
            <v>2538.17425</v>
          </cell>
          <cell r="J439">
            <v>1194.04936</v>
          </cell>
          <cell r="K439">
            <v>0</v>
          </cell>
          <cell r="L439">
            <v>0</v>
          </cell>
          <cell r="M439">
            <v>276.13718999999998</v>
          </cell>
          <cell r="N439">
            <v>191.51083</v>
          </cell>
        </row>
        <row r="440">
          <cell r="B440">
            <v>22</v>
          </cell>
          <cell r="C440" t="str">
            <v>ХМЕЛЬНИЦЬКА ОБЛАСТЬ</v>
          </cell>
          <cell r="D440">
            <v>5395078</v>
          </cell>
          <cell r="E440" t="str">
            <v>ХМЕЛЬНИЦЬКА ФIЛIЯ ЗАКРИТОГО АКЦIОНЕРНОГО ТОВАРИСТВА "УКРАЇНСЬКИЙ МОБIЛЬНИЙ ЗВ"ЯЗОК"</v>
          </cell>
          <cell r="F440">
            <v>2956.6</v>
          </cell>
          <cell r="G440">
            <v>2956.6149999999998</v>
          </cell>
          <cell r="H440">
            <v>2418.212</v>
          </cell>
          <cell r="I440">
            <v>2418.212</v>
          </cell>
          <cell r="J440">
            <v>-538.40300000000002</v>
          </cell>
          <cell r="K440">
            <v>0</v>
          </cell>
          <cell r="L440">
            <v>0</v>
          </cell>
          <cell r="M440">
            <v>0.17613000000000001</v>
          </cell>
          <cell r="N440">
            <v>0</v>
          </cell>
        </row>
        <row r="441">
          <cell r="B441">
            <v>22</v>
          </cell>
          <cell r="C441" t="str">
            <v>ХМЕЛЬНИЦЬКА ОБЛАСТЬ</v>
          </cell>
          <cell r="D441">
            <v>21336282</v>
          </cell>
          <cell r="E441" t="str">
            <v>ОРЕНДНЕ ПIДПРИЄМСТВО "ЗАХIДНА КОТЕЛЬНА"</v>
          </cell>
          <cell r="F441">
            <v>1631.76686</v>
          </cell>
          <cell r="G441">
            <v>1639.3703800000001</v>
          </cell>
          <cell r="H441">
            <v>2249.7699400000001</v>
          </cell>
          <cell r="I441">
            <v>2276.8849399999999</v>
          </cell>
          <cell r="J441">
            <v>637.51455999999996</v>
          </cell>
          <cell r="K441">
            <v>0</v>
          </cell>
          <cell r="L441">
            <v>0</v>
          </cell>
          <cell r="M441">
            <v>24.891539999999999</v>
          </cell>
          <cell r="N441">
            <v>17.28762</v>
          </cell>
        </row>
        <row r="442">
          <cell r="B442">
            <v>23</v>
          </cell>
          <cell r="C442" t="str">
            <v>ЧЕРКАСЬКА ОБЛАСТЬ</v>
          </cell>
          <cell r="D442">
            <v>20035957</v>
          </cell>
          <cell r="E442" t="str">
            <v>ЗАКРИТЕ АКЦIОНЕРНЕ ТОВАРИСТВО "ГАЛЛАХЕР УКРАЇНА"</v>
          </cell>
          <cell r="F442">
            <v>279472.967</v>
          </cell>
          <cell r="G442">
            <v>279892.39199999999</v>
          </cell>
          <cell r="H442">
            <v>325117.29599999997</v>
          </cell>
          <cell r="I442">
            <v>326250.505</v>
          </cell>
          <cell r="J442">
            <v>46358.112999999998</v>
          </cell>
          <cell r="K442">
            <v>0</v>
          </cell>
          <cell r="L442">
            <v>0</v>
          </cell>
          <cell r="M442">
            <v>754.06093999999996</v>
          </cell>
          <cell r="N442">
            <v>379.86117999999999</v>
          </cell>
        </row>
        <row r="443">
          <cell r="B443">
            <v>23</v>
          </cell>
          <cell r="C443" t="str">
            <v>ЧЕРКАСЬКА ОБЛАСТЬ</v>
          </cell>
          <cell r="D443">
            <v>31082518</v>
          </cell>
          <cell r="E443" t="str">
            <v>ТОВАРИСТВО З ОБМЕЖЕНОЮ ВIДПОВIДАЛЬНIСТЮ ЗОЛОТОНIСЬКИЙ ЛIКЕРО-ГОРIЛЧАНИЙ ЗАВОД "ЗЛАТОГОР"</v>
          </cell>
          <cell r="F443">
            <v>105904.258</v>
          </cell>
          <cell r="G443">
            <v>121731.228</v>
          </cell>
          <cell r="H443">
            <v>133188.19099999999</v>
          </cell>
          <cell r="I443">
            <v>151085.158</v>
          </cell>
          <cell r="J443">
            <v>29353.929800000002</v>
          </cell>
          <cell r="K443">
            <v>0</v>
          </cell>
          <cell r="L443">
            <v>0</v>
          </cell>
          <cell r="M443">
            <v>37706.7408</v>
          </cell>
          <cell r="N443">
            <v>17211.366099999999</v>
          </cell>
        </row>
        <row r="444">
          <cell r="B444">
            <v>23</v>
          </cell>
          <cell r="C444" t="str">
            <v>ЧЕРКАСЬКА ОБЛАСТЬ</v>
          </cell>
          <cell r="D444">
            <v>32718137</v>
          </cell>
          <cell r="E444" t="str">
            <v>ТОВАРИСТВО З ОБМЕЖЕНОЮ ВIДПОВIДАЛЬНIСТЮ "НАЦIОНАЛЬНА ГОРIЛЧАНА КОМПАНIЯ"</v>
          </cell>
          <cell r="F444">
            <v>-4861.0933000000005</v>
          </cell>
          <cell r="G444">
            <v>5814.8045099999999</v>
          </cell>
          <cell r="H444">
            <v>54420.318299999999</v>
          </cell>
          <cell r="I444">
            <v>86584.943700000003</v>
          </cell>
          <cell r="J444">
            <v>80770.139200000005</v>
          </cell>
          <cell r="K444">
            <v>0</v>
          </cell>
          <cell r="L444">
            <v>0</v>
          </cell>
          <cell r="M444">
            <v>42356.867299999998</v>
          </cell>
          <cell r="N444">
            <v>31680.964499999998</v>
          </cell>
        </row>
        <row r="445">
          <cell r="B445">
            <v>23</v>
          </cell>
          <cell r="C445" t="str">
            <v>ЧЕРКАСЬКА ОБЛАСТЬ</v>
          </cell>
          <cell r="D445">
            <v>32480414</v>
          </cell>
          <cell r="E445" t="str">
            <v>ТОВАРИСТВО З ОБМЕЖЕНОЮ ВIДПОВIДАЛЬНIСТЮ "ХЛIБНА НИВА"</v>
          </cell>
          <cell r="F445">
            <v>17389.708500000001</v>
          </cell>
          <cell r="G445">
            <v>20601.088199999998</v>
          </cell>
          <cell r="H445">
            <v>37809.367400000003</v>
          </cell>
          <cell r="I445">
            <v>45296.354800000001</v>
          </cell>
          <cell r="J445">
            <v>24695.266599999999</v>
          </cell>
          <cell r="K445">
            <v>0</v>
          </cell>
          <cell r="L445">
            <v>0</v>
          </cell>
          <cell r="M445">
            <v>10420.048500000001</v>
          </cell>
          <cell r="N445">
            <v>6978.6338400000004</v>
          </cell>
        </row>
        <row r="446">
          <cell r="B446">
            <v>23</v>
          </cell>
          <cell r="C446" t="str">
            <v>ЧЕРКАСЬКА ОБЛАСТЬ</v>
          </cell>
          <cell r="D446">
            <v>14216689</v>
          </cell>
          <cell r="E446" t="str">
            <v>ДЕРЖАВНЕ ПIДПРИЄМСТВО УМАНСЬКИЙ ЛIКЕРО-ГОРIЛЧАНИЙ ЗАВОД</v>
          </cell>
          <cell r="F446">
            <v>1350.99244</v>
          </cell>
          <cell r="G446">
            <v>5197.82</v>
          </cell>
          <cell r="H446">
            <v>37837.155899999998</v>
          </cell>
          <cell r="I446">
            <v>40985.612399999998</v>
          </cell>
          <cell r="J446">
            <v>35787.792399999998</v>
          </cell>
          <cell r="K446">
            <v>0</v>
          </cell>
          <cell r="L446">
            <v>-4496.2357000000002</v>
          </cell>
          <cell r="M446">
            <v>5148.3581400000003</v>
          </cell>
          <cell r="N446">
            <v>5148.3535700000002</v>
          </cell>
        </row>
        <row r="447">
          <cell r="B447">
            <v>23</v>
          </cell>
          <cell r="C447" t="str">
            <v>ЧЕРКАСЬКА ОБЛАСТЬ</v>
          </cell>
          <cell r="D447">
            <v>22800735</v>
          </cell>
          <cell r="E447" t="str">
            <v>ВIДКРИТЕ АКЦIОНЕРНЕ ТОВАРИСТВО "ЧЕРКАСИОБЛЕНЕРГО"</v>
          </cell>
          <cell r="F447">
            <v>23184.045399999999</v>
          </cell>
          <cell r="G447">
            <v>23233.274600000001</v>
          </cell>
          <cell r="H447">
            <v>35261.205900000001</v>
          </cell>
          <cell r="I447">
            <v>38291.324800000002</v>
          </cell>
          <cell r="J447">
            <v>15058.050300000001</v>
          </cell>
          <cell r="K447">
            <v>0</v>
          </cell>
          <cell r="L447">
            <v>0</v>
          </cell>
          <cell r="M447">
            <v>2942.7097100000001</v>
          </cell>
          <cell r="N447">
            <v>2938.7129199999999</v>
          </cell>
        </row>
        <row r="448">
          <cell r="B448">
            <v>23</v>
          </cell>
          <cell r="C448" t="str">
            <v>ЧЕРКАСЬКА ОБЛАСТЬ</v>
          </cell>
          <cell r="D448">
            <v>2469333</v>
          </cell>
          <cell r="E448" t="str">
            <v>УКРАЇНСЬКО - НIМЕЦЬКЕ ЗАКРИТЕ АКЦIОНЕРНЕ ТОВАРИСТВО "ГРАФIЯ УКРАЇНА"</v>
          </cell>
          <cell r="F448">
            <v>42979.076800000003</v>
          </cell>
          <cell r="G448">
            <v>42963.167999999998</v>
          </cell>
          <cell r="H448">
            <v>35098.869400000003</v>
          </cell>
          <cell r="I448">
            <v>35090.351300000002</v>
          </cell>
          <cell r="J448">
            <v>-7872.8167000000003</v>
          </cell>
          <cell r="K448">
            <v>0</v>
          </cell>
          <cell r="L448">
            <v>0</v>
          </cell>
          <cell r="M448">
            <v>3.0020899999999999</v>
          </cell>
          <cell r="N448">
            <v>-8.6640999999999995</v>
          </cell>
        </row>
        <row r="449">
          <cell r="B449">
            <v>23</v>
          </cell>
          <cell r="C449" t="str">
            <v>ЧЕРКАСЬКА ОБЛАСТЬ</v>
          </cell>
          <cell r="D449">
            <v>31803687</v>
          </cell>
          <cell r="E449" t="str">
            <v>ТОВАРИСТВО З ОБМЕЖЕНОЮ ВIДПОВIДАЛЬНIСТЮ "ЩЕДРИЙ ХУТIР"</v>
          </cell>
          <cell r="F449">
            <v>55567.643900000003</v>
          </cell>
          <cell r="G449">
            <v>60362.542500000003</v>
          </cell>
          <cell r="H449">
            <v>29798.429499999998</v>
          </cell>
          <cell r="I449">
            <v>21826.205999999998</v>
          </cell>
          <cell r="J449">
            <v>-38536.336000000003</v>
          </cell>
          <cell r="K449">
            <v>0</v>
          </cell>
          <cell r="L449">
            <v>0</v>
          </cell>
          <cell r="M449">
            <v>16.798870000000001</v>
          </cell>
          <cell r="N449">
            <v>-7972.2235000000001</v>
          </cell>
        </row>
        <row r="450">
          <cell r="B450">
            <v>23</v>
          </cell>
          <cell r="C450" t="str">
            <v>ЧЕРКАСЬКА ОБЛАСТЬ</v>
          </cell>
          <cell r="D450">
            <v>3361402</v>
          </cell>
          <cell r="E450" t="str">
            <v>ВIДКРИТЕ АКЦIОНЕРНЕ ТОВАРИСТВО ПО ГАЗОПОСТАЧАННЮ ТА ГАЗИФIКАЦIЇ "ЧЕРКАСИГАЗ"</v>
          </cell>
          <cell r="F450">
            <v>13078.8393</v>
          </cell>
          <cell r="G450">
            <v>13126.355299999999</v>
          </cell>
          <cell r="H450">
            <v>12926.5591</v>
          </cell>
          <cell r="I450">
            <v>15209.9529</v>
          </cell>
          <cell r="J450">
            <v>2083.5975600000002</v>
          </cell>
          <cell r="K450">
            <v>0</v>
          </cell>
          <cell r="L450">
            <v>-2.7598099999999999</v>
          </cell>
          <cell r="M450">
            <v>2231.3598499999998</v>
          </cell>
          <cell r="N450">
            <v>2211.4683500000001</v>
          </cell>
        </row>
        <row r="451">
          <cell r="B451">
            <v>23</v>
          </cell>
          <cell r="C451" t="str">
            <v>ЧЕРКАСЬКА ОБЛАСТЬ</v>
          </cell>
          <cell r="D451">
            <v>4694614</v>
          </cell>
          <cell r="E451" t="str">
            <v>УПРАВЛIННЯ МАГIСТРАЛЬНИХ ГАЗОПРОВОДIВ "ЧЕРКАСИТРАНСГАЗ" ДОЧIРНЬОЇ КОМПАНIЇ "УКРТРАНСГАЗ" НАЦIОНАЛЬНОЇ АКЦIОНЕРНОЇ КОМПАНIЇ "НАФТОГАЗ УКРАЇНИ"</v>
          </cell>
          <cell r="F451">
            <v>2139.18219</v>
          </cell>
          <cell r="G451">
            <v>2141.6650300000001</v>
          </cell>
          <cell r="H451">
            <v>11110.253199999999</v>
          </cell>
          <cell r="I451">
            <v>11110.65</v>
          </cell>
          <cell r="J451">
            <v>8968.9849699999995</v>
          </cell>
          <cell r="K451">
            <v>0</v>
          </cell>
          <cell r="L451">
            <v>0</v>
          </cell>
          <cell r="M451">
            <v>3.2977099999999999</v>
          </cell>
          <cell r="N451">
            <v>0.39683000000000002</v>
          </cell>
        </row>
        <row r="452">
          <cell r="B452">
            <v>23</v>
          </cell>
          <cell r="C452" t="str">
            <v>ЧЕРКАСЬКА ОБЛАСТЬ</v>
          </cell>
          <cell r="D452">
            <v>31407113</v>
          </cell>
          <cell r="E452" t="str">
            <v>ТОВАРИСТВО З ОБМЕЖЕНОЮ ВIДПОВIДАЛЬНIСТЮ З IНОЗЕМНИМИ IНВЕСТИЦIЯМИ "ЛIГГЕТТ-ДУКАТ (УКРАЇНА) ЛIМIТЕД"</v>
          </cell>
          <cell r="F452">
            <v>2243.79558</v>
          </cell>
          <cell r="G452">
            <v>2425.2849099999999</v>
          </cell>
          <cell r="H452">
            <v>10008.039699999999</v>
          </cell>
          <cell r="I452">
            <v>10015.6713</v>
          </cell>
          <cell r="J452">
            <v>7590.3864000000003</v>
          </cell>
          <cell r="K452">
            <v>0</v>
          </cell>
          <cell r="L452">
            <v>0</v>
          </cell>
          <cell r="M452">
            <v>3.4341900000000001</v>
          </cell>
          <cell r="N452">
            <v>-126.34469</v>
          </cell>
        </row>
        <row r="453">
          <cell r="B453">
            <v>23</v>
          </cell>
          <cell r="C453" t="str">
            <v>ЧЕРКАСЬКА ОБЛАСТЬ</v>
          </cell>
          <cell r="D453">
            <v>5765888</v>
          </cell>
          <cell r="E453" t="str">
            <v>ВIДКРИТЕ АКЦIОНЕРНЕ ТОВАРИСТВО "УМАНЬФЕРММАШ"</v>
          </cell>
          <cell r="F453">
            <v>7245.1067400000002</v>
          </cell>
          <cell r="G453">
            <v>7246.10095</v>
          </cell>
          <cell r="H453">
            <v>6176.3759499999996</v>
          </cell>
          <cell r="I453">
            <v>9656.1372100000008</v>
          </cell>
          <cell r="J453">
            <v>2410.0362599999999</v>
          </cell>
          <cell r="K453">
            <v>0</v>
          </cell>
          <cell r="L453">
            <v>0</v>
          </cell>
          <cell r="M453">
            <v>3483.7905700000001</v>
          </cell>
          <cell r="N453">
            <v>3479.76125</v>
          </cell>
        </row>
        <row r="454">
          <cell r="B454">
            <v>23</v>
          </cell>
          <cell r="C454" t="str">
            <v>ЧЕРКАСЬКА ОБЛАСТЬ</v>
          </cell>
          <cell r="D454">
            <v>31141625</v>
          </cell>
          <cell r="E454" t="str">
            <v>ДОЧIРНЄ ПIДПРИЄМСТВО "ЧЕРКАСЬКИЙ ОБЛАВТОДОР" ВIДКРИТОГО АКЦIОНЕРНОГО ТОВАРИСТВА "ДЕРЖАВНА АКЦIОНЕРНА КОМПАНIЯ "АВТОМОБIЛЬНI ДОРОГИ УКРАЇНИ"</v>
          </cell>
          <cell r="F454">
            <v>8591.2859700000008</v>
          </cell>
          <cell r="G454">
            <v>8636.2937199999997</v>
          </cell>
          <cell r="H454">
            <v>8300.5041000000001</v>
          </cell>
          <cell r="I454">
            <v>9058.1985000000004</v>
          </cell>
          <cell r="J454">
            <v>421.90478000000002</v>
          </cell>
          <cell r="K454">
            <v>0</v>
          </cell>
          <cell r="L454">
            <v>0</v>
          </cell>
          <cell r="M454">
            <v>707.27178000000004</v>
          </cell>
          <cell r="N454">
            <v>696.88241000000005</v>
          </cell>
        </row>
        <row r="455">
          <cell r="B455">
            <v>23</v>
          </cell>
          <cell r="C455" t="str">
            <v>ЧЕРКАСЬКА ОБЛАСТЬ</v>
          </cell>
          <cell r="D455">
            <v>204033</v>
          </cell>
          <cell r="E455" t="str">
            <v>ВIДКРИТЕ АКЦIОНЕРНЕ ТОВАРИСТВО "ЧЕРКАСЬКЕ ХIМВОЛОКНО"</v>
          </cell>
          <cell r="F455">
            <v>-4062.7631999999999</v>
          </cell>
          <cell r="G455">
            <v>-5746.5342000000001</v>
          </cell>
          <cell r="H455">
            <v>6847.0397400000002</v>
          </cell>
          <cell r="I455">
            <v>7468.1886299999996</v>
          </cell>
          <cell r="J455">
            <v>13214.7228</v>
          </cell>
          <cell r="K455">
            <v>0</v>
          </cell>
          <cell r="L455">
            <v>0</v>
          </cell>
          <cell r="M455">
            <v>461.75612000000001</v>
          </cell>
          <cell r="N455">
            <v>460.45566000000002</v>
          </cell>
        </row>
        <row r="456">
          <cell r="B456">
            <v>23</v>
          </cell>
          <cell r="C456" t="str">
            <v>ЧЕРКАСЬКА ОБЛАСТЬ</v>
          </cell>
          <cell r="D456">
            <v>5390419</v>
          </cell>
          <cell r="E456" t="str">
            <v>ВIДКРИТЕ АКЦIОНЕРНЕ ТОВАРИСТВО "ЧЕРКАСЬКИЙ АВТОБУС"</v>
          </cell>
          <cell r="F456">
            <v>-1788.2959000000001</v>
          </cell>
          <cell r="G456">
            <v>1125.4193399999999</v>
          </cell>
          <cell r="H456">
            <v>6880.6596300000001</v>
          </cell>
          <cell r="I456">
            <v>6736.0441499999997</v>
          </cell>
          <cell r="J456">
            <v>5610.6248100000003</v>
          </cell>
          <cell r="K456">
            <v>0</v>
          </cell>
          <cell r="L456">
            <v>0</v>
          </cell>
          <cell r="M456">
            <v>2783.9835899999998</v>
          </cell>
          <cell r="N456">
            <v>-151.33439000000001</v>
          </cell>
        </row>
        <row r="457">
          <cell r="B457">
            <v>23</v>
          </cell>
          <cell r="C457" t="str">
            <v>ЧЕРКАСЬКА ОБЛАСТЬ</v>
          </cell>
          <cell r="D457">
            <v>25207245</v>
          </cell>
          <cell r="E457" t="str">
            <v>ФIЛIЯ " КАНIВСЬКА ГЕС" ВIДКРИТОГО АКЦIОНЕРНОГО ТОВАРИСТВА "УКРГIДРОЕНЕРГО"</v>
          </cell>
          <cell r="F457">
            <v>6078.3653400000003</v>
          </cell>
          <cell r="G457">
            <v>6295.1016900000004</v>
          </cell>
          <cell r="H457">
            <v>6002.1690600000002</v>
          </cell>
          <cell r="I457">
            <v>5802.6021300000002</v>
          </cell>
          <cell r="J457">
            <v>-492.49955999999997</v>
          </cell>
          <cell r="K457">
            <v>0</v>
          </cell>
          <cell r="L457">
            <v>0</v>
          </cell>
          <cell r="M457">
            <v>4.0399799999999999</v>
          </cell>
          <cell r="N457">
            <v>-201.63398000000001</v>
          </cell>
        </row>
        <row r="458">
          <cell r="B458">
            <v>23</v>
          </cell>
          <cell r="C458" t="str">
            <v>ЧЕРКАСЬКА ОБЛАСТЬ</v>
          </cell>
          <cell r="D458">
            <v>2082522</v>
          </cell>
          <cell r="E458" t="str">
            <v>ТЕПЛОВИХ МЕРЕЖ "ЧЕРКАСИТЕПЛОКОМУНЕНЕРГО"</v>
          </cell>
          <cell r="F458">
            <v>3929.3258500000002</v>
          </cell>
          <cell r="G458">
            <v>3956.63114</v>
          </cell>
          <cell r="H458">
            <v>4503.2999499999996</v>
          </cell>
          <cell r="I458">
            <v>5076.9750800000002</v>
          </cell>
          <cell r="J458">
            <v>1120.34394</v>
          </cell>
          <cell r="K458">
            <v>0</v>
          </cell>
          <cell r="L458">
            <v>0</v>
          </cell>
          <cell r="M458">
            <v>538.06880999999998</v>
          </cell>
          <cell r="N458">
            <v>525.77953000000002</v>
          </cell>
        </row>
        <row r="459">
          <cell r="B459">
            <v>23</v>
          </cell>
          <cell r="C459" t="str">
            <v>ЧЕРКАСЬКА ОБЛАСТЬ</v>
          </cell>
          <cell r="D459">
            <v>205104</v>
          </cell>
          <cell r="E459" t="str">
            <v>ПIДПРИЄМСТВО "ЧЕРКАСЬКИЙ ДЕРЖАВНИЙ ЗАВОД ХIМIЧНИХ РЕАКТИВIВ"</v>
          </cell>
          <cell r="F459">
            <v>624.88306999999998</v>
          </cell>
          <cell r="G459">
            <v>244.91002</v>
          </cell>
          <cell r="H459">
            <v>4731.7427399999997</v>
          </cell>
          <cell r="I459">
            <v>4908.9484499999999</v>
          </cell>
          <cell r="J459">
            <v>4664.0384299999996</v>
          </cell>
          <cell r="K459">
            <v>0</v>
          </cell>
          <cell r="L459">
            <v>-163.10414</v>
          </cell>
          <cell r="M459">
            <v>2.6173799999999998</v>
          </cell>
          <cell r="N459">
            <v>2.61707</v>
          </cell>
        </row>
        <row r="460">
          <cell r="B460">
            <v>23</v>
          </cell>
          <cell r="C460" t="str">
            <v>ЧЕРКАСЬКА ОБЛАСТЬ</v>
          </cell>
          <cell r="D460">
            <v>31712600</v>
          </cell>
          <cell r="E460" t="str">
            <v>ТОВАРИСТВО З ОБМЕЖЕНОЮ ВIДПОВIДАЛЬНIСТЮ "ЧЕРКАСЬКИЙ ЛIКЕРО-ГОРIЛЧАНИЙ ЗАВОД"</v>
          </cell>
          <cell r="F460">
            <v>2670.3865500000002</v>
          </cell>
          <cell r="G460">
            <v>2789.6151300000001</v>
          </cell>
          <cell r="H460">
            <v>2792.6953800000001</v>
          </cell>
          <cell r="I460">
            <v>4085.8739399999999</v>
          </cell>
          <cell r="J460">
            <v>1296.25881</v>
          </cell>
          <cell r="K460">
            <v>0</v>
          </cell>
          <cell r="L460">
            <v>0</v>
          </cell>
          <cell r="M460">
            <v>794.47740999999996</v>
          </cell>
          <cell r="N460">
            <v>778.76837</v>
          </cell>
        </row>
        <row r="461">
          <cell r="B461">
            <v>23</v>
          </cell>
          <cell r="C461" t="str">
            <v>ЧЕРКАСЬКА ОБЛАСТЬ</v>
          </cell>
          <cell r="D461">
            <v>24358574</v>
          </cell>
          <cell r="E461" t="str">
            <v>ЧЕРКАСЬКА ФIЛIЯ ЗАТ "УКРАЇНСЬКИЙ МОБIЛЬНИЙ ЗВ'ЯЗОК"</v>
          </cell>
          <cell r="F461">
            <v>3881.38</v>
          </cell>
          <cell r="G461">
            <v>3881.3699200000001</v>
          </cell>
          <cell r="H461">
            <v>3407.9920000000002</v>
          </cell>
          <cell r="I461">
            <v>3407.9920000000002</v>
          </cell>
          <cell r="J461">
            <v>-473.37792000000002</v>
          </cell>
          <cell r="K461">
            <v>0</v>
          </cell>
          <cell r="L461">
            <v>0</v>
          </cell>
          <cell r="M461">
            <v>0</v>
          </cell>
          <cell r="N461">
            <v>0</v>
          </cell>
        </row>
        <row r="462">
          <cell r="B462">
            <v>24</v>
          </cell>
          <cell r="C462" t="str">
            <v>ЧЕРНIВЕЦЬКА ОБЛАСТЬ</v>
          </cell>
          <cell r="D462">
            <v>25082698</v>
          </cell>
          <cell r="E462" t="str">
            <v>ДЕПАРТАМЕНТ ЕКОНОМIКИ ЧЕРНIВЕЦЬКОЇ МIСЬКОЇ РАДИ</v>
          </cell>
          <cell r="F462">
            <v>8384.3250000000007</v>
          </cell>
          <cell r="G462">
            <v>8807.9970699999994</v>
          </cell>
          <cell r="H462">
            <v>16072.297</v>
          </cell>
          <cell r="I462">
            <v>16040.863300000001</v>
          </cell>
          <cell r="J462">
            <v>7232.8662299999996</v>
          </cell>
          <cell r="K462">
            <v>0</v>
          </cell>
          <cell r="L462">
            <v>0</v>
          </cell>
          <cell r="M462">
            <v>1634.37248</v>
          </cell>
          <cell r="N462">
            <v>628.56629999999996</v>
          </cell>
        </row>
        <row r="463">
          <cell r="B463">
            <v>24</v>
          </cell>
          <cell r="C463" t="str">
            <v>ЧЕРНIВЕЦЬКА ОБЛАСТЬ</v>
          </cell>
          <cell r="D463">
            <v>130760</v>
          </cell>
          <cell r="E463" t="str">
            <v>ВIДКРИТЕ АКЦIОНЕРНЕ ТОВАРИСТВО "ЕНЕРГОПОСТАЧАЛЬНА КОМПАНIЯ "ЧЕРНIВЦIОБЛЕНЕРГО"</v>
          </cell>
          <cell r="F463">
            <v>9965.1612999999998</v>
          </cell>
          <cell r="G463">
            <v>9347.1475499999997</v>
          </cell>
          <cell r="H463">
            <v>14561.6322</v>
          </cell>
          <cell r="I463">
            <v>15361.3081</v>
          </cell>
          <cell r="J463">
            <v>6014.1605200000004</v>
          </cell>
          <cell r="K463">
            <v>59.657060000000001</v>
          </cell>
          <cell r="L463">
            <v>59.657060000000001</v>
          </cell>
          <cell r="M463">
            <v>1034.8524</v>
          </cell>
          <cell r="N463">
            <v>780.59398999999996</v>
          </cell>
        </row>
        <row r="464">
          <cell r="B464">
            <v>24</v>
          </cell>
          <cell r="C464" t="str">
            <v>ЧЕРНIВЕЦЬКА ОБЛАСТЬ</v>
          </cell>
          <cell r="D464">
            <v>34396068</v>
          </cell>
          <cell r="E464" t="str">
            <v>ТОВАРИСТВО З ОБМЕЖЕНОЮ ВIДПОВIДАЛЬНIСТЮ "ЗЛАТОГОР" ЛУЖАНСЬКИЙ ЛIКЕРО-ГОРIЛЧАНИЙ ЗАВОД"</v>
          </cell>
          <cell r="F464">
            <v>0</v>
          </cell>
          <cell r="G464">
            <v>0</v>
          </cell>
          <cell r="H464">
            <v>4380.6000000000004</v>
          </cell>
          <cell r="I464">
            <v>11273.4624</v>
          </cell>
          <cell r="J464">
            <v>11273.4624</v>
          </cell>
          <cell r="K464">
            <v>0</v>
          </cell>
          <cell r="L464">
            <v>0</v>
          </cell>
          <cell r="M464">
            <v>6642.8610699999999</v>
          </cell>
          <cell r="N464">
            <v>6642.8610699999999</v>
          </cell>
        </row>
        <row r="465">
          <cell r="B465">
            <v>24</v>
          </cell>
          <cell r="C465" t="str">
            <v>ЧЕРНIВЕЦЬКА ОБЛАСТЬ</v>
          </cell>
          <cell r="D465">
            <v>22845873</v>
          </cell>
          <cell r="E465" t="str">
            <v>ЧЕРНIВЕЦЬКА ФIЛIЯ ДОЧIРНЬОЇ КОМПАНIЇ "ГАЗ УКРАЇНИ" НАЦIОНАЛЬНОЇ АКЦIОНЕРНОЇ КОМПАНIЇ "НАФТОГАЗ УКРАЇНИ"</v>
          </cell>
          <cell r="F465">
            <v>1842.2545700000001</v>
          </cell>
          <cell r="G465">
            <v>1794.3452299999999</v>
          </cell>
          <cell r="H465">
            <v>3763.5781499999998</v>
          </cell>
          <cell r="I465">
            <v>4224.6658399999997</v>
          </cell>
          <cell r="J465">
            <v>2430.3206100000002</v>
          </cell>
          <cell r="K465">
            <v>0</v>
          </cell>
          <cell r="L465">
            <v>0</v>
          </cell>
          <cell r="M465">
            <v>523.84969999999998</v>
          </cell>
          <cell r="N465">
            <v>461.08769000000001</v>
          </cell>
        </row>
        <row r="466">
          <cell r="B466">
            <v>24</v>
          </cell>
          <cell r="C466" t="str">
            <v>ЧЕРНIВЕЦЬКА ОБЛАСТЬ</v>
          </cell>
          <cell r="D466">
            <v>3361780</v>
          </cell>
          <cell r="E466" t="str">
            <v>ДЕРЖАВНЕ КОМУНАЛЬНЕ ПIДПРИЄМСТВО "ЧЕРНIВЦIВОДОКАНАЛ"</v>
          </cell>
          <cell r="F466">
            <v>1922.8754799999999</v>
          </cell>
          <cell r="G466">
            <v>3467.2079100000001</v>
          </cell>
          <cell r="H466">
            <v>747.80339000000004</v>
          </cell>
          <cell r="I466">
            <v>4092.1873500000002</v>
          </cell>
          <cell r="J466">
            <v>624.97943999999995</v>
          </cell>
          <cell r="K466">
            <v>1140.7076</v>
          </cell>
          <cell r="L466">
            <v>-2708.4110000000001</v>
          </cell>
          <cell r="M466">
            <v>3.9653299999999998</v>
          </cell>
          <cell r="N466">
            <v>2.9312999999999998</v>
          </cell>
        </row>
        <row r="467">
          <cell r="B467">
            <v>24</v>
          </cell>
          <cell r="C467" t="str">
            <v>ЧЕРНIВЕЦЬКА ОБЛАСТЬ</v>
          </cell>
          <cell r="D467">
            <v>21434932</v>
          </cell>
          <cell r="E467" t="str">
            <v>ЧЕРНIВЕЦЬКА ФIЛIЯ ЗАТ "УКРАЇНСЬКИЙ МОБIЛЬНИЙ ЗВ'ЯЗОК"</v>
          </cell>
          <cell r="F467">
            <v>3957.51</v>
          </cell>
          <cell r="G467">
            <v>3957.51</v>
          </cell>
          <cell r="H467">
            <v>3948.375</v>
          </cell>
          <cell r="I467">
            <v>3948.375</v>
          </cell>
          <cell r="J467">
            <v>-9.1349999999999998</v>
          </cell>
          <cell r="K467">
            <v>0</v>
          </cell>
          <cell r="L467">
            <v>0</v>
          </cell>
          <cell r="M467">
            <v>7.2749999999999995E-2</v>
          </cell>
          <cell r="N467">
            <v>0</v>
          </cell>
        </row>
        <row r="468">
          <cell r="B468">
            <v>24</v>
          </cell>
          <cell r="C468" t="str">
            <v>ЧЕРНIВЕЦЬКА ОБЛАСТЬ</v>
          </cell>
          <cell r="D468">
            <v>14262749</v>
          </cell>
          <cell r="E468" t="str">
            <v>ЗАКРИТЕ АКЦIОНЕРНЕ ТОВАРИСТВО "ТРАНСМОСТ "</v>
          </cell>
          <cell r="F468">
            <v>1030.84907</v>
          </cell>
          <cell r="G468">
            <v>2572.2542400000002</v>
          </cell>
          <cell r="H468">
            <v>4918.9417100000001</v>
          </cell>
          <cell r="I468">
            <v>3875.1493999999998</v>
          </cell>
          <cell r="J468">
            <v>1302.89516</v>
          </cell>
          <cell r="K468">
            <v>0</v>
          </cell>
          <cell r="L468">
            <v>0</v>
          </cell>
          <cell r="M468">
            <v>520.10009000000002</v>
          </cell>
          <cell r="N468">
            <v>-1043.7923000000001</v>
          </cell>
        </row>
        <row r="469">
          <cell r="B469">
            <v>24</v>
          </cell>
          <cell r="C469" t="str">
            <v>ЧЕРНIВЕЦЬКА ОБЛАСТЬ</v>
          </cell>
          <cell r="D469">
            <v>22836526</v>
          </cell>
          <cell r="E469" t="str">
            <v>ТОВАРИСТВО З ОБМЕЖЕНОЮ ВIДПОВIДАЛЬНIСТЮ ВИРОБНИЧО-КОМЕРЦIЙНЕ ТОВАРИСТВО "АРГО"</v>
          </cell>
          <cell r="F469">
            <v>2652.1979900000001</v>
          </cell>
          <cell r="G469">
            <v>4941.6566700000003</v>
          </cell>
          <cell r="H469">
            <v>2886.45253</v>
          </cell>
          <cell r="I469">
            <v>3633.6375499999999</v>
          </cell>
          <cell r="J469">
            <v>-1308.0191</v>
          </cell>
          <cell r="K469">
            <v>0</v>
          </cell>
          <cell r="L469">
            <v>0</v>
          </cell>
          <cell r="M469">
            <v>5196.7836900000002</v>
          </cell>
          <cell r="N469">
            <v>-399.03823999999997</v>
          </cell>
        </row>
        <row r="470">
          <cell r="B470">
            <v>24</v>
          </cell>
          <cell r="C470" t="str">
            <v>ЧЕРНIВЕЦЬКА ОБЛАСТЬ</v>
          </cell>
          <cell r="D470">
            <v>5508177</v>
          </cell>
          <cell r="E470" t="str">
            <v>ВIДКРИТЕ АКЦIОНЕРНЕ ТОВАРИСТВО "ЧЕРНIВЕЦЬКИЙ ЦЕГЕЛЬНИЙ ЗАВОД № 3"</v>
          </cell>
          <cell r="F470">
            <v>2089.78656</v>
          </cell>
          <cell r="G470">
            <v>3246.2359999999999</v>
          </cell>
          <cell r="H470">
            <v>4538.1342699999996</v>
          </cell>
          <cell r="I470">
            <v>3474.91977</v>
          </cell>
          <cell r="J470">
            <v>228.68377000000001</v>
          </cell>
          <cell r="K470">
            <v>0</v>
          </cell>
          <cell r="L470">
            <v>0</v>
          </cell>
          <cell r="M470">
            <v>588.88991999999996</v>
          </cell>
          <cell r="N470">
            <v>-903.21450000000004</v>
          </cell>
        </row>
        <row r="471">
          <cell r="B471">
            <v>24</v>
          </cell>
          <cell r="C471" t="str">
            <v>ЧЕРНIВЕЦЬКА ОБЛАСТЬ</v>
          </cell>
          <cell r="D471">
            <v>22849693</v>
          </cell>
          <cell r="E471" t="str">
            <v>КОМУНАЛЬНЕ ПIДПРИЄМСТВО МIСЬКИЙ ТОРГОВИЙ КОМПЛЕКС "КАЛИНIВСЬКИЙ РИНОК"</v>
          </cell>
          <cell r="F471">
            <v>2828.9444600000002</v>
          </cell>
          <cell r="G471">
            <v>2442.1149999999998</v>
          </cell>
          <cell r="H471">
            <v>3270.3362999999999</v>
          </cell>
          <cell r="I471">
            <v>3390.8724000000002</v>
          </cell>
          <cell r="J471">
            <v>948.75739999999996</v>
          </cell>
          <cell r="K471">
            <v>0</v>
          </cell>
          <cell r="L471">
            <v>0</v>
          </cell>
          <cell r="M471">
            <v>431.22030999999998</v>
          </cell>
          <cell r="N471">
            <v>420.53609999999998</v>
          </cell>
        </row>
        <row r="472">
          <cell r="B472">
            <v>24</v>
          </cell>
          <cell r="C472" t="str">
            <v>ЧЕРНIВЕЦЬКА ОБЛАСТЬ</v>
          </cell>
          <cell r="D472">
            <v>30208421</v>
          </cell>
          <cell r="E472" t="str">
            <v>ТОВАРИСТВО З ОБМЕЖЕНОЮ ВIДПОВIДАЛЬНIСТЮ "РОМА"</v>
          </cell>
          <cell r="F472">
            <v>2231.5182300000001</v>
          </cell>
          <cell r="G472">
            <v>2584.4652099999998</v>
          </cell>
          <cell r="H472">
            <v>2687.31846</v>
          </cell>
          <cell r="I472">
            <v>3098.8471199999999</v>
          </cell>
          <cell r="J472">
            <v>514.38190999999995</v>
          </cell>
          <cell r="K472">
            <v>0</v>
          </cell>
          <cell r="L472">
            <v>0</v>
          </cell>
          <cell r="M472">
            <v>211.85239999999999</v>
          </cell>
          <cell r="N472">
            <v>161.38847999999999</v>
          </cell>
        </row>
        <row r="473">
          <cell r="B473">
            <v>24</v>
          </cell>
          <cell r="C473" t="str">
            <v>ЧЕРНIВЕЦЬКА ОБЛАСТЬ</v>
          </cell>
          <cell r="D473">
            <v>14257808</v>
          </cell>
          <cell r="E473" t="str">
            <v>ПРИВАТНЕ ПIДПРИЄМСТВО "КОЛОС"</v>
          </cell>
          <cell r="F473">
            <v>1394.90509</v>
          </cell>
          <cell r="G473">
            <v>1425.9206200000001</v>
          </cell>
          <cell r="H473">
            <v>2640.4659900000001</v>
          </cell>
          <cell r="I473">
            <v>2701.61931</v>
          </cell>
          <cell r="J473">
            <v>1275.6986899999999</v>
          </cell>
          <cell r="K473">
            <v>0</v>
          </cell>
          <cell r="L473">
            <v>0</v>
          </cell>
          <cell r="M473">
            <v>150.01609999999999</v>
          </cell>
          <cell r="N473">
            <v>61.152009999999997</v>
          </cell>
        </row>
        <row r="474">
          <cell r="B474">
            <v>24</v>
          </cell>
          <cell r="C474" t="str">
            <v>ЧЕРНIВЕЦЬКА ОБЛАСТЬ</v>
          </cell>
          <cell r="D474">
            <v>5431689</v>
          </cell>
          <cell r="E474" t="str">
            <v>ОБЛАСНЕ ДЕРЖАВНЕ КОМУНАЛЬНЕ ПIДПРИЄМСТВО "ЧЕРНIВЦIОБЛТЕПЛОМЕРЕЖА"</v>
          </cell>
          <cell r="F474">
            <v>2193.45921</v>
          </cell>
          <cell r="G474">
            <v>2151.2609400000001</v>
          </cell>
          <cell r="H474">
            <v>2584.7741500000002</v>
          </cell>
          <cell r="I474">
            <v>2621.8796299999999</v>
          </cell>
          <cell r="J474">
            <v>470.61869000000002</v>
          </cell>
          <cell r="K474">
            <v>0</v>
          </cell>
          <cell r="L474">
            <v>-34.788580000000003</v>
          </cell>
          <cell r="M474">
            <v>0</v>
          </cell>
          <cell r="N474">
            <v>-2.44258</v>
          </cell>
        </row>
        <row r="475">
          <cell r="B475">
            <v>24</v>
          </cell>
          <cell r="C475" t="str">
            <v>ЧЕРНIВЕЦЬКА ОБЛАСТЬ</v>
          </cell>
          <cell r="D475">
            <v>21438976</v>
          </cell>
          <cell r="E475" t="str">
            <v>ДЕРЖАВНЕ ПIДПРИЄМСТВО БЕРЕГОМЕТСЬКЕ ДЕРЖАВНЕ ЛIСОМИСЛИВСЬКЕ ГОСПОДАРСТВО</v>
          </cell>
          <cell r="F475">
            <v>2350.4519399999999</v>
          </cell>
          <cell r="G475">
            <v>2466.8040599999999</v>
          </cell>
          <cell r="H475">
            <v>2543.62444</v>
          </cell>
          <cell r="I475">
            <v>2497.7177799999999</v>
          </cell>
          <cell r="J475">
            <v>30.913720000000001</v>
          </cell>
          <cell r="K475">
            <v>0</v>
          </cell>
          <cell r="L475">
            <v>0</v>
          </cell>
          <cell r="M475">
            <v>72.046719999999993</v>
          </cell>
          <cell r="N475">
            <v>-47.811660000000003</v>
          </cell>
        </row>
        <row r="476">
          <cell r="B476">
            <v>24</v>
          </cell>
          <cell r="C476" t="str">
            <v>ЧЕРНIВЕЦЬКА ОБЛАСТЬ</v>
          </cell>
          <cell r="D476">
            <v>31963989</v>
          </cell>
          <cell r="E476" t="str">
            <v>ДОЧIРНЄ ПIДПРИЄМСТВО "ЧЕРНIВЕЦЬКИЙ ОБЛАВТОДОР" ВАТ "ДАК "АВТОМОБIЛЬНI ДОРОГИ УКРАЇНИ"</v>
          </cell>
          <cell r="F476">
            <v>1891.0069800000001</v>
          </cell>
          <cell r="G476">
            <v>1626.47</v>
          </cell>
          <cell r="H476">
            <v>2441.9055199999998</v>
          </cell>
          <cell r="I476">
            <v>2435.92128</v>
          </cell>
          <cell r="J476">
            <v>809.45128</v>
          </cell>
          <cell r="K476">
            <v>0</v>
          </cell>
          <cell r="L476">
            <v>0</v>
          </cell>
          <cell r="M476">
            <v>38.98789</v>
          </cell>
          <cell r="N476">
            <v>-8.8655500000000007</v>
          </cell>
        </row>
        <row r="477">
          <cell r="B477">
            <v>24</v>
          </cell>
          <cell r="C477" t="str">
            <v>ЧЕРНIВЕЦЬКА ОБЛАСТЬ</v>
          </cell>
          <cell r="D477">
            <v>23250627</v>
          </cell>
          <cell r="E477" t="str">
            <v>ТОВАРИСТВО З ОБМЕЖЕНОЮ ВIДПОВIДАЛЬНIСТЮ "ДЕФIС"</v>
          </cell>
          <cell r="F477">
            <v>1550.5737099999999</v>
          </cell>
          <cell r="G477">
            <v>1629.0257899999999</v>
          </cell>
          <cell r="H477">
            <v>1432.0325600000001</v>
          </cell>
          <cell r="I477">
            <v>1905.2969700000001</v>
          </cell>
          <cell r="J477">
            <v>276.27118000000002</v>
          </cell>
          <cell r="K477">
            <v>0</v>
          </cell>
          <cell r="L477">
            <v>0</v>
          </cell>
          <cell r="M477">
            <v>105.26606</v>
          </cell>
          <cell r="N477">
            <v>98.058710000000005</v>
          </cell>
        </row>
        <row r="478">
          <cell r="B478">
            <v>24</v>
          </cell>
          <cell r="C478" t="str">
            <v>ЧЕРНIВЕЦЬКА ОБЛАСТЬ</v>
          </cell>
          <cell r="D478">
            <v>30045061</v>
          </cell>
          <cell r="E478" t="str">
            <v>ТОВАРИСТВО З ОБМЕЖЕНОЮ ВIДПОВIДАЛЬНIСТЮ "МАШЗАВОД"</v>
          </cell>
          <cell r="F478">
            <v>4450.0643600000003</v>
          </cell>
          <cell r="G478">
            <v>3192.0785599999999</v>
          </cell>
          <cell r="H478">
            <v>1402.1619800000001</v>
          </cell>
          <cell r="I478">
            <v>1772.77961</v>
          </cell>
          <cell r="J478">
            <v>-1419.299</v>
          </cell>
          <cell r="K478">
            <v>0</v>
          </cell>
          <cell r="L478">
            <v>0</v>
          </cell>
          <cell r="M478">
            <v>484.79694000000001</v>
          </cell>
          <cell r="N478">
            <v>369.35118999999997</v>
          </cell>
        </row>
        <row r="479">
          <cell r="B479">
            <v>24</v>
          </cell>
          <cell r="C479" t="str">
            <v>ЧЕРНIВЕЦЬКА ОБЛАСТЬ</v>
          </cell>
          <cell r="D479">
            <v>21440625</v>
          </cell>
          <cell r="E479" t="str">
            <v>ДЕРЖАВНЕ ЛIСОГОСПОДАРСЬКЕ ПIДПРИЄМСТВО "ДЕРЖЛIСГОСП"</v>
          </cell>
          <cell r="F479">
            <v>1513.6142500000001</v>
          </cell>
          <cell r="G479">
            <v>1473.0481600000001</v>
          </cell>
          <cell r="H479">
            <v>1765.8849600000001</v>
          </cell>
          <cell r="I479">
            <v>1771.96522</v>
          </cell>
          <cell r="J479">
            <v>298.91705999999999</v>
          </cell>
          <cell r="K479">
            <v>0</v>
          </cell>
          <cell r="L479">
            <v>0</v>
          </cell>
          <cell r="M479">
            <v>5.7297099999999999</v>
          </cell>
          <cell r="N479">
            <v>5.5997899999999996</v>
          </cell>
        </row>
        <row r="480">
          <cell r="B480">
            <v>24</v>
          </cell>
          <cell r="C480" t="str">
            <v>ЧЕРНIВЕЦЬКА ОБЛАСТЬ</v>
          </cell>
          <cell r="D480">
            <v>274453</v>
          </cell>
          <cell r="E480" t="str">
            <v>ЧЕРНIВЕЦЬКЕ ЛIСОГОСПОДАРСЬКЕ ДЕРЖАВНЕ ПIДПРИЄМСТВО</v>
          </cell>
          <cell r="F480">
            <v>1381.8336999999999</v>
          </cell>
          <cell r="G480">
            <v>1463.31575</v>
          </cell>
          <cell r="H480">
            <v>1701.17678</v>
          </cell>
          <cell r="I480">
            <v>1739.6740199999999</v>
          </cell>
          <cell r="J480">
            <v>276.35827</v>
          </cell>
          <cell r="K480">
            <v>0</v>
          </cell>
          <cell r="L480">
            <v>0</v>
          </cell>
          <cell r="M480">
            <v>92.611429999999999</v>
          </cell>
          <cell r="N480">
            <v>32.08907</v>
          </cell>
        </row>
        <row r="481">
          <cell r="B481">
            <v>24</v>
          </cell>
          <cell r="C481" t="str">
            <v>ЧЕРНIВЕЦЬКА ОБЛАСТЬ</v>
          </cell>
          <cell r="D481">
            <v>1037595</v>
          </cell>
          <cell r="E481" t="str">
            <v>ВIДКРИТЕ АКЦIОНЕРНЕ ТОВАРИСТВО "ЧЕРНIВЕЦЬКА ПЕРЕСУВНА МЕХАНIЗОВАНА КОЛОНА N 76"</v>
          </cell>
          <cell r="F481">
            <v>2535.4300899999998</v>
          </cell>
          <cell r="G481">
            <v>2713.86175</v>
          </cell>
          <cell r="H481">
            <v>1461.32143</v>
          </cell>
          <cell r="I481">
            <v>1723.4597900000001</v>
          </cell>
          <cell r="J481">
            <v>-990.40196000000003</v>
          </cell>
          <cell r="K481">
            <v>0</v>
          </cell>
          <cell r="L481">
            <v>-22.280999999999999</v>
          </cell>
          <cell r="M481">
            <v>218.86713</v>
          </cell>
          <cell r="N481">
            <v>214.90967000000001</v>
          </cell>
        </row>
        <row r="482">
          <cell r="B482">
            <v>25</v>
          </cell>
          <cell r="C482" t="str">
            <v>ЧЕРНIГIВСЬКА ОБЛАСТЬ</v>
          </cell>
          <cell r="D482">
            <v>14333202</v>
          </cell>
          <cell r="E482" t="str">
            <v>АКЦIОНЕРНЕ ТОВАРИСТВО ЗАКРИТОГО ТИПУ "А/Т ТЮТЮНОВА КОМПАНIЯ "В.А.Т.- ПРИЛУКИ"</v>
          </cell>
          <cell r="F482">
            <v>436439.60399999999</v>
          </cell>
          <cell r="G482">
            <v>440785.30300000001</v>
          </cell>
          <cell r="H482">
            <v>372592.50300000003</v>
          </cell>
          <cell r="I482">
            <v>379998.978</v>
          </cell>
          <cell r="J482">
            <v>-60786.324999999997</v>
          </cell>
          <cell r="K482">
            <v>0</v>
          </cell>
          <cell r="L482">
            <v>0</v>
          </cell>
          <cell r="M482">
            <v>7198.3792599999997</v>
          </cell>
          <cell r="N482">
            <v>2843.4972699999998</v>
          </cell>
        </row>
        <row r="483">
          <cell r="B483">
            <v>25</v>
          </cell>
          <cell r="C483" t="str">
            <v>ЧЕРНIГIВСЬКА ОБЛАСТЬ</v>
          </cell>
          <cell r="D483">
            <v>25881243</v>
          </cell>
          <cell r="E483" t="str">
            <v>ЧЕРНIГIВСЬКЕ ВIДДIЛЕННЯ ВIДКРИТОГО АКЦIОНЕРНОГО ТОВАРИСТВА "САН IНТЕРБРЮ УКРАЇНА"</v>
          </cell>
          <cell r="F483">
            <v>2567.8000000000002</v>
          </cell>
          <cell r="G483">
            <v>2730.7</v>
          </cell>
          <cell r="H483">
            <v>66018.006399999998</v>
          </cell>
          <cell r="I483">
            <v>70933.3318</v>
          </cell>
          <cell r="J483">
            <v>68202.631800000003</v>
          </cell>
          <cell r="K483">
            <v>0</v>
          </cell>
          <cell r="L483">
            <v>0</v>
          </cell>
          <cell r="M483">
            <v>5078.2652399999997</v>
          </cell>
          <cell r="N483">
            <v>4915.3253999999997</v>
          </cell>
        </row>
        <row r="484">
          <cell r="B484">
            <v>25</v>
          </cell>
          <cell r="C484" t="str">
            <v>ЧЕРНIГIВСЬКА ОБЛАСТЬ</v>
          </cell>
          <cell r="D484">
            <v>534663345</v>
          </cell>
          <cell r="E484" t="str">
            <v>НАФТОГАЗОВИДОБУВНЕ УПРАВЛIННЯ "ЧЕРНIГIВНАФТОГАЗ" СПIЛЬНА ДIЯЛЬНIСТЬ ЗА ДОГОВОРОМ 35-4</v>
          </cell>
          <cell r="F484">
            <v>25497.472099999999</v>
          </cell>
          <cell r="G484">
            <v>16528.927899999999</v>
          </cell>
          <cell r="H484">
            <v>48203.273699999998</v>
          </cell>
          <cell r="I484">
            <v>52559.2569</v>
          </cell>
          <cell r="J484">
            <v>36030.328999999998</v>
          </cell>
          <cell r="K484">
            <v>0</v>
          </cell>
          <cell r="L484">
            <v>0</v>
          </cell>
          <cell r="M484">
            <v>4600.8062600000003</v>
          </cell>
          <cell r="N484">
            <v>4355.9832399999996</v>
          </cell>
        </row>
        <row r="485">
          <cell r="B485">
            <v>25</v>
          </cell>
          <cell r="C485" t="str">
            <v>ЧЕРНIГIВСЬКА ОБЛАСТЬ</v>
          </cell>
          <cell r="D485">
            <v>136573</v>
          </cell>
          <cell r="E485" t="str">
            <v>СТРУКТУРНИЙ ПIДРОЗДIЛ НАФТОГАЗОВИДОБУВНЕ УПРАВЛIННЯ "ЧЕРНIГIВНАФТОГАЗ" ВАТ "УКРНАФТА"</v>
          </cell>
          <cell r="F485">
            <v>114306.303</v>
          </cell>
          <cell r="G485">
            <v>114358.78200000001</v>
          </cell>
          <cell r="H485">
            <v>33367.024899999997</v>
          </cell>
          <cell r="I485">
            <v>37880.766799999998</v>
          </cell>
          <cell r="J485">
            <v>-76478.014999999999</v>
          </cell>
          <cell r="K485">
            <v>0</v>
          </cell>
          <cell r="L485">
            <v>0</v>
          </cell>
          <cell r="M485">
            <v>5212.9195200000004</v>
          </cell>
          <cell r="N485">
            <v>4511.0806300000004</v>
          </cell>
        </row>
        <row r="486">
          <cell r="B486">
            <v>25</v>
          </cell>
          <cell r="C486" t="str">
            <v>ЧЕРНIГIВСЬКА ОБЛАСТЬ</v>
          </cell>
          <cell r="D486">
            <v>560242372</v>
          </cell>
          <cell r="E486" t="str">
            <v>ВIДКРИТЕ АКЦIОНЕРНЕ ТОВАРИСТВО "ГАЛС-К" УГОДА ПРО СПIЛЬНУ ДIЯЛЬНIСТЬ</v>
          </cell>
          <cell r="F486">
            <v>45063.347300000001</v>
          </cell>
          <cell r="G486">
            <v>36017.832600000002</v>
          </cell>
          <cell r="H486">
            <v>33470.520799999998</v>
          </cell>
          <cell r="I486">
            <v>37402.9519</v>
          </cell>
          <cell r="J486">
            <v>1385.11922</v>
          </cell>
          <cell r="K486">
            <v>0</v>
          </cell>
          <cell r="L486">
            <v>0</v>
          </cell>
          <cell r="M486">
            <v>3932.4310300000002</v>
          </cell>
          <cell r="N486">
            <v>3932.1187</v>
          </cell>
        </row>
        <row r="487">
          <cell r="B487">
            <v>25</v>
          </cell>
          <cell r="C487" t="str">
            <v>ЧЕРНIГIВСЬКА ОБЛАСТЬ</v>
          </cell>
          <cell r="D487">
            <v>5517564</v>
          </cell>
          <cell r="E487" t="str">
            <v>ЗАКРИТЕ АКЦIОНЕРНЕ ТОВАРИСТВО "ЧЕРНIГIВСЬКИЙ ПИВКОМБIНАТ "ДЕСНА"</v>
          </cell>
          <cell r="F487">
            <v>96471.9902</v>
          </cell>
          <cell r="G487">
            <v>96453.938899999994</v>
          </cell>
          <cell r="H487">
            <v>22910.749100000001</v>
          </cell>
          <cell r="I487">
            <v>22556.345399999998</v>
          </cell>
          <cell r="J487">
            <v>-73897.593999999997</v>
          </cell>
          <cell r="K487">
            <v>0</v>
          </cell>
          <cell r="L487">
            <v>0</v>
          </cell>
          <cell r="M487">
            <v>0</v>
          </cell>
          <cell r="N487">
            <v>-4.09171</v>
          </cell>
        </row>
        <row r="488">
          <cell r="B488">
            <v>25</v>
          </cell>
          <cell r="C488" t="str">
            <v>ЧЕРНIГIВСЬКА ОБЛАСТЬ</v>
          </cell>
          <cell r="D488">
            <v>136875</v>
          </cell>
          <cell r="E488" t="str">
            <v>ГНIДИНЦВСЬКИЙ ГАЗОПЕРЕРОБНИЙ ЗАВОД ВДКРИТОГО АКЦОНЕРНОГО ТОВАРИСТВА "УКРНАФТА"</v>
          </cell>
          <cell r="F488">
            <v>14820.1394</v>
          </cell>
          <cell r="G488">
            <v>14820.1394</v>
          </cell>
          <cell r="H488">
            <v>19309.853999999999</v>
          </cell>
          <cell r="I488">
            <v>21611.232100000001</v>
          </cell>
          <cell r="J488">
            <v>6791.09267</v>
          </cell>
          <cell r="K488">
            <v>0</v>
          </cell>
          <cell r="L488">
            <v>0</v>
          </cell>
          <cell r="M488">
            <v>2301.3780000000002</v>
          </cell>
          <cell r="N488">
            <v>2301.3780000000002</v>
          </cell>
        </row>
        <row r="489">
          <cell r="B489">
            <v>25</v>
          </cell>
          <cell r="C489" t="str">
            <v>ЧЕРНIГIВСЬКА ОБЛАСТЬ</v>
          </cell>
          <cell r="D489">
            <v>26333503</v>
          </cell>
          <cell r="E489" t="str">
            <v>ПРЕДСТАВНИЦТВО "РЕГАЛ ПЕТРОЛЕУМ КОРПОРЕЙШН ЛIМIТЕД"</v>
          </cell>
          <cell r="F489">
            <v>0</v>
          </cell>
          <cell r="G489">
            <v>0</v>
          </cell>
          <cell r="H489">
            <v>18526.297299999998</v>
          </cell>
          <cell r="I489">
            <v>20257.547299999998</v>
          </cell>
          <cell r="J489">
            <v>20257.547299999998</v>
          </cell>
          <cell r="K489">
            <v>0</v>
          </cell>
          <cell r="L489">
            <v>0</v>
          </cell>
          <cell r="M489">
            <v>2031.3058599999999</v>
          </cell>
          <cell r="N489">
            <v>2031.2512999999999</v>
          </cell>
        </row>
        <row r="490">
          <cell r="B490">
            <v>25</v>
          </cell>
          <cell r="C490" t="str">
            <v>ЧЕРНIГIВСЬКА ОБЛАСТЬ</v>
          </cell>
          <cell r="D490">
            <v>22815333</v>
          </cell>
          <cell r="E490" t="str">
            <v>ВIДКРИТЕ АКЦIОНЕРНЕ ТОВАРИСТВО ЕНЕРГОПОСТАЧАЛЬНА КОМПАНIЯ "ЧЕРНIГIВОБЛЕНЕРГО"</v>
          </cell>
          <cell r="F490">
            <v>14695.0067</v>
          </cell>
          <cell r="G490">
            <v>14890.695299999999</v>
          </cell>
          <cell r="H490">
            <v>14921.22</v>
          </cell>
          <cell r="I490">
            <v>16023.4938</v>
          </cell>
          <cell r="J490">
            <v>1132.7984200000001</v>
          </cell>
          <cell r="K490">
            <v>0</v>
          </cell>
          <cell r="L490">
            <v>0</v>
          </cell>
          <cell r="M490">
            <v>1347.86735</v>
          </cell>
          <cell r="N490">
            <v>1102.2737199999999</v>
          </cell>
        </row>
        <row r="491">
          <cell r="B491">
            <v>25</v>
          </cell>
          <cell r="C491" t="str">
            <v>ЧЕРНIГIВСЬКА ОБЛАСТЬ</v>
          </cell>
          <cell r="D491">
            <v>375361</v>
          </cell>
          <cell r="E491" t="str">
            <v>ДЕРЖАВНЕ ПIДПРИЄМСТВО "IЧНЯНСЬКИЙ СПИРТОВИЙ ЗАВОД"</v>
          </cell>
          <cell r="F491">
            <v>13036.0473</v>
          </cell>
          <cell r="G491">
            <v>13138.290499999999</v>
          </cell>
          <cell r="H491">
            <v>14935.8303</v>
          </cell>
          <cell r="I491">
            <v>15630.551299999999</v>
          </cell>
          <cell r="J491">
            <v>2492.2607899999998</v>
          </cell>
          <cell r="K491">
            <v>0</v>
          </cell>
          <cell r="L491">
            <v>0</v>
          </cell>
          <cell r="M491">
            <v>274.81966999999997</v>
          </cell>
          <cell r="N491">
            <v>262.97944999999999</v>
          </cell>
        </row>
        <row r="492">
          <cell r="B492">
            <v>25</v>
          </cell>
          <cell r="C492" t="str">
            <v>ЧЕРНIГIВСЬКА ОБЛАСТЬ</v>
          </cell>
          <cell r="D492">
            <v>31597869</v>
          </cell>
          <cell r="E492" t="str">
            <v>ЗАКРИТЕ АКЦIОНЕРНЕ ТОВАРИСТВО "ЧЕРНIГIВСЬКIЙ ЛIКЕРО-ГОРIЛЧАНИЙ ЗАВОД "ЧЕРНIГIВСЬКА ГОРIЛКА"</v>
          </cell>
          <cell r="F492">
            <v>13331.194299999999</v>
          </cell>
          <cell r="G492">
            <v>13777.134</v>
          </cell>
          <cell r="H492">
            <v>7964.6346700000004</v>
          </cell>
          <cell r="I492">
            <v>11978.038200000001</v>
          </cell>
          <cell r="J492">
            <v>-1799.0959</v>
          </cell>
          <cell r="K492">
            <v>2.0894499999999998</v>
          </cell>
          <cell r="L492">
            <v>2.0894499999999998</v>
          </cell>
          <cell r="M492">
            <v>3709.4916899999998</v>
          </cell>
          <cell r="N492">
            <v>3516.47955</v>
          </cell>
        </row>
        <row r="493">
          <cell r="B493">
            <v>25</v>
          </cell>
          <cell r="C493" t="str">
            <v>ЧЕРНIГIВСЬКА ОБЛАСТЬ</v>
          </cell>
          <cell r="D493">
            <v>22825155</v>
          </cell>
          <cell r="E493" t="str">
            <v>ТОВАРИСТВО З ОБМЕЖЕНОЮ ВIДПОВIДАЛЬНIСТЮ "ЛТ ЧЕЗАРА"</v>
          </cell>
          <cell r="F493">
            <v>3793.78134</v>
          </cell>
          <cell r="G493">
            <v>3955.6655700000001</v>
          </cell>
          <cell r="H493">
            <v>6701.8207499999999</v>
          </cell>
          <cell r="I493">
            <v>6850.0771000000004</v>
          </cell>
          <cell r="J493">
            <v>2894.4115299999999</v>
          </cell>
          <cell r="K493">
            <v>0</v>
          </cell>
          <cell r="L493">
            <v>0</v>
          </cell>
          <cell r="M493">
            <v>365.21721000000002</v>
          </cell>
          <cell r="N493">
            <v>148.25635</v>
          </cell>
        </row>
        <row r="494">
          <cell r="B494">
            <v>25</v>
          </cell>
          <cell r="C494" t="str">
            <v>ЧЕРНIГIВСЬКА ОБЛАСТЬ</v>
          </cell>
          <cell r="D494">
            <v>536507917</v>
          </cell>
          <cell r="E494" t="str">
            <v>ДОГОВIР СПIЛЬНОЇ ДIЯЛЬНОСТI ДОЧ ПIДПРИЄМСТВА НАЦIОНАЛЬНОЇ АКЦIОНЕРНОЇ КОМПАНIЇ "НАДРА УКРАЇНИ" "ЧЕРНIГIВНАФТОГАЗГЕОЛОГIЯ" ТА ЗАТ "ГАЗ-МДС"</v>
          </cell>
          <cell r="F494">
            <v>2459.33284</v>
          </cell>
          <cell r="G494">
            <v>2448.56277</v>
          </cell>
          <cell r="H494">
            <v>6623.8473199999999</v>
          </cell>
          <cell r="I494">
            <v>6746.1495199999999</v>
          </cell>
          <cell r="J494">
            <v>4297.5867500000004</v>
          </cell>
          <cell r="K494">
            <v>0</v>
          </cell>
          <cell r="L494">
            <v>0</v>
          </cell>
          <cell r="M494">
            <v>123.32491</v>
          </cell>
          <cell r="N494">
            <v>123.17143</v>
          </cell>
        </row>
        <row r="495">
          <cell r="B495">
            <v>25</v>
          </cell>
          <cell r="C495" t="str">
            <v>ЧЕРНIГIВСЬКА ОБЛАСТЬ</v>
          </cell>
          <cell r="D495">
            <v>33144497</v>
          </cell>
          <cell r="E495" t="str">
            <v>ФIЛIЯ "БУДIВЕЛЬНЕ УПРАВЛIННЯ "ДНIПРО-МIСТ" ТОВАРИСТВА З ОБМЕЖЕНОЮ ВIДПОВIДАЛЬНIСТЮ "БМК ПЛАНЕТА-МIСТ"</v>
          </cell>
          <cell r="F495">
            <v>2774.9816300000002</v>
          </cell>
          <cell r="G495">
            <v>2774.3910000000001</v>
          </cell>
          <cell r="H495">
            <v>6603.03251</v>
          </cell>
          <cell r="I495">
            <v>6603.1025099999997</v>
          </cell>
          <cell r="J495">
            <v>3828.7115100000001</v>
          </cell>
          <cell r="K495">
            <v>0</v>
          </cell>
          <cell r="L495">
            <v>0</v>
          </cell>
          <cell r="M495">
            <v>9.0300000000000005E-2</v>
          </cell>
          <cell r="N495">
            <v>6.9989999999999997E-2</v>
          </cell>
        </row>
        <row r="496">
          <cell r="B496">
            <v>25</v>
          </cell>
          <cell r="C496" t="str">
            <v>ЧЕРНIГIВСЬКА ОБЛАСТЬ</v>
          </cell>
          <cell r="D496">
            <v>3357671</v>
          </cell>
          <cell r="E496" t="str">
            <v>ВIДКРИТЕ АКЦIОНЕРНЕ ТОВАРИСТВО "ОБЛТЕПЛОКОМУНЕНЕРГО"</v>
          </cell>
          <cell r="F496">
            <v>5597.6605200000004</v>
          </cell>
          <cell r="G496">
            <v>3647.7261800000001</v>
          </cell>
          <cell r="H496">
            <v>3121.90319</v>
          </cell>
          <cell r="I496">
            <v>5320.7355299999999</v>
          </cell>
          <cell r="J496">
            <v>1673.00935</v>
          </cell>
          <cell r="K496">
            <v>0</v>
          </cell>
          <cell r="L496">
            <v>-2851.7193000000002</v>
          </cell>
          <cell r="M496">
            <v>3.1269999999999999E-2</v>
          </cell>
          <cell r="N496">
            <v>0.03</v>
          </cell>
        </row>
        <row r="497">
          <cell r="B497">
            <v>25</v>
          </cell>
          <cell r="C497" t="str">
            <v>ЧЕРНIГIВСЬКА ОБЛАСТЬ</v>
          </cell>
          <cell r="D497">
            <v>3358222</v>
          </cell>
          <cell r="E497" t="str">
            <v>КОМУНАЛЬНЕ ПIДПРИЄМСТВО "ЧЕРНIГIВВОДОКАНАЛ" ЧЕРНIГIВСЬКОЇ МIСЬКОЇ РАДИ</v>
          </cell>
          <cell r="F497">
            <v>3078.02909</v>
          </cell>
          <cell r="G497">
            <v>3035.3901300000002</v>
          </cell>
          <cell r="H497">
            <v>3611.9479200000001</v>
          </cell>
          <cell r="I497">
            <v>4575.4093499999999</v>
          </cell>
          <cell r="J497">
            <v>1540.0192199999999</v>
          </cell>
          <cell r="K497">
            <v>0</v>
          </cell>
          <cell r="L497">
            <v>0</v>
          </cell>
          <cell r="M497">
            <v>966.86006999999995</v>
          </cell>
          <cell r="N497">
            <v>962.71618999999998</v>
          </cell>
        </row>
        <row r="498">
          <cell r="B498">
            <v>25</v>
          </cell>
          <cell r="C498" t="str">
            <v>ЧЕРНIГIВСЬКА ОБЛАСТЬ</v>
          </cell>
          <cell r="D498">
            <v>32016315</v>
          </cell>
          <cell r="E498" t="str">
            <v>ДОЧIРНЄ ПIДПРИЄМСТВО "ЧЕРНIГIВСЬКИЙ ОБЛАВТОДОР" ВIДКРИТОГО АКЦIОНЕРНОГО ТОВАРИСТВА "ДЕРЖАВНА АКЦIОНЕРНА КОМПАНIЯ "АВТОМОБIЛЬНI ДОРОГИ УКРАЇНИ"</v>
          </cell>
          <cell r="F498">
            <v>4372.9549200000001</v>
          </cell>
          <cell r="G498">
            <v>4366.9624199999998</v>
          </cell>
          <cell r="H498">
            <v>4262.3882299999996</v>
          </cell>
          <cell r="I498">
            <v>4237.2055099999998</v>
          </cell>
          <cell r="J498">
            <v>-129.75691</v>
          </cell>
          <cell r="K498">
            <v>0</v>
          </cell>
          <cell r="L498">
            <v>0</v>
          </cell>
          <cell r="M498">
            <v>0.74228000000000005</v>
          </cell>
          <cell r="N498">
            <v>-25.18272</v>
          </cell>
        </row>
        <row r="499">
          <cell r="B499">
            <v>25</v>
          </cell>
          <cell r="C499" t="str">
            <v>ЧЕРНIГIВСЬКА ОБЛАСТЬ</v>
          </cell>
          <cell r="D499">
            <v>30731879</v>
          </cell>
          <cell r="E499" t="str">
            <v>ЗАКРИТЕ АКЦIОНЕРНЕ ТОВАРИСТВО "ШЛЯХО-БУДIВЕЛЬНЕ УПРАВЛIННЯ N 14"</v>
          </cell>
          <cell r="F499">
            <v>3604.5212900000001</v>
          </cell>
          <cell r="G499">
            <v>2919.8144600000001</v>
          </cell>
          <cell r="H499">
            <v>4105.3117099999999</v>
          </cell>
          <cell r="I499">
            <v>4202.3619699999999</v>
          </cell>
          <cell r="J499">
            <v>1282.5475100000001</v>
          </cell>
          <cell r="K499">
            <v>0</v>
          </cell>
          <cell r="L499">
            <v>0</v>
          </cell>
          <cell r="M499">
            <v>100.01045999999999</v>
          </cell>
          <cell r="N499">
            <v>97.050259999999994</v>
          </cell>
        </row>
        <row r="500">
          <cell r="B500">
            <v>25</v>
          </cell>
          <cell r="C500" t="str">
            <v>ЧЕРНIГIВСЬКА ОБЛАСТЬ</v>
          </cell>
          <cell r="D500">
            <v>31188527</v>
          </cell>
          <cell r="E500" t="str">
            <v>ЗАКРИТЕ АКЦIОНЕРНЕ ТОВАРИСТВО "ТФ КАБЕЛЬ"</v>
          </cell>
          <cell r="F500">
            <v>2112.1568600000001</v>
          </cell>
          <cell r="G500">
            <v>2109.1067400000002</v>
          </cell>
          <cell r="H500">
            <v>3329.9954699999998</v>
          </cell>
          <cell r="I500">
            <v>3611.4737500000001</v>
          </cell>
          <cell r="J500">
            <v>1502.3670099999999</v>
          </cell>
          <cell r="K500">
            <v>0</v>
          </cell>
          <cell r="L500">
            <v>0</v>
          </cell>
          <cell r="M500">
            <v>282.00035000000003</v>
          </cell>
          <cell r="N500">
            <v>281.47815000000003</v>
          </cell>
        </row>
        <row r="501">
          <cell r="B501">
            <v>25</v>
          </cell>
          <cell r="C501" t="str">
            <v>ЧЕРНIГIВСЬКА ОБЛАСТЬ</v>
          </cell>
          <cell r="D501">
            <v>3358104</v>
          </cell>
          <cell r="E501" t="str">
            <v>ВIДКРИТЕ АКЦIОНЕРНЕ ТОВАРИСТВО ПО ГАЗОПОСТАЧАННЮ ТА ГАЗИФIКАЦIЇ "ЧЕРНIГIВГАЗ"</v>
          </cell>
          <cell r="F501">
            <v>6147.6400800000001</v>
          </cell>
          <cell r="G501">
            <v>6344.3168400000004</v>
          </cell>
          <cell r="H501">
            <v>3113.8054999999999</v>
          </cell>
          <cell r="I501">
            <v>3487.04682</v>
          </cell>
          <cell r="J501">
            <v>-2857.27</v>
          </cell>
          <cell r="K501">
            <v>0</v>
          </cell>
          <cell r="L501">
            <v>-39.150010000000002</v>
          </cell>
          <cell r="M501">
            <v>385.91719999999998</v>
          </cell>
          <cell r="N501">
            <v>334.09100000000001</v>
          </cell>
        </row>
        <row r="502">
          <cell r="B502">
            <v>26</v>
          </cell>
          <cell r="C502" t="str">
            <v>М.КИЇВ</v>
          </cell>
          <cell r="D502">
            <v>20077720</v>
          </cell>
          <cell r="E502" t="str">
            <v>НАЦIОНАЛЬНА АКЦIОНЕРНА КОМПАНIЯ "НАФТОГАЗ УКРАЇНИ"</v>
          </cell>
          <cell r="F502">
            <v>4904370.83</v>
          </cell>
          <cell r="G502">
            <v>5326303.6399999997</v>
          </cell>
          <cell r="H502">
            <v>3546498.52</v>
          </cell>
          <cell r="I502">
            <v>6437580.6900000004</v>
          </cell>
          <cell r="J502">
            <v>1111277.05</v>
          </cell>
          <cell r="K502">
            <v>1634179.7</v>
          </cell>
          <cell r="L502">
            <v>-2409653.7999999998</v>
          </cell>
          <cell r="M502">
            <v>21560.268</v>
          </cell>
          <cell r="N502">
            <v>-110617.76</v>
          </cell>
        </row>
        <row r="503">
          <cell r="B503">
            <v>26</v>
          </cell>
          <cell r="C503" t="str">
            <v>М.КИЇВ</v>
          </cell>
          <cell r="D503">
            <v>135390</v>
          </cell>
          <cell r="E503" t="str">
            <v>ВIДКРИТЕ АКЦIОНЕРНЕ ТОВАРИСТВО "УКРНАФТА"</v>
          </cell>
          <cell r="F503">
            <v>1461937.47</v>
          </cell>
          <cell r="G503">
            <v>1444889.8</v>
          </cell>
          <cell r="H503">
            <v>1857091.17</v>
          </cell>
          <cell r="I503">
            <v>1970056.57</v>
          </cell>
          <cell r="J503">
            <v>525166.77599999995</v>
          </cell>
          <cell r="K503">
            <v>0</v>
          </cell>
          <cell r="L503">
            <v>-5.20113</v>
          </cell>
          <cell r="M503">
            <v>133274.12400000001</v>
          </cell>
          <cell r="N503">
            <v>113113.773</v>
          </cell>
        </row>
        <row r="504">
          <cell r="B504">
            <v>26</v>
          </cell>
          <cell r="C504" t="str">
            <v>М.КИЇВ</v>
          </cell>
          <cell r="D504">
            <v>24584661</v>
          </cell>
          <cell r="E504" t="str">
            <v>ДЕРЖАВНЕ ПIДПРИЄМСТВО "НАЦIОНАЛЬНА АТОМНА ЕНЕРГОГЕНЕРУЮЧА КОМПАНIЯ "ЕНЕРГОАТОМ"</v>
          </cell>
          <cell r="F504">
            <v>898843.33</v>
          </cell>
          <cell r="G504">
            <v>1261339.82</v>
          </cell>
          <cell r="H504">
            <v>-50544.805</v>
          </cell>
          <cell r="I504">
            <v>1617569.44</v>
          </cell>
          <cell r="J504">
            <v>356229.62099999998</v>
          </cell>
          <cell r="K504">
            <v>0</v>
          </cell>
          <cell r="L504">
            <v>-1294656.1000000001</v>
          </cell>
          <cell r="M504">
            <v>147108.55799999999</v>
          </cell>
          <cell r="N504">
            <v>147099.22399999999</v>
          </cell>
        </row>
        <row r="505">
          <cell r="B505">
            <v>26</v>
          </cell>
          <cell r="C505" t="str">
            <v>М.КИЇВ</v>
          </cell>
          <cell r="D505">
            <v>21673832</v>
          </cell>
          <cell r="E505" t="str">
            <v>ЗАКРИТЕ АКЦIОНЕРНЕ ТОВАРИСТВО "КИЇВСТАР ДЖ. ЕС. ЕМ."</v>
          </cell>
          <cell r="F505">
            <v>770941.03599999996</v>
          </cell>
          <cell r="G505">
            <v>761572.24699999997</v>
          </cell>
          <cell r="H505">
            <v>1434788.94</v>
          </cell>
          <cell r="I505">
            <v>1522089.99</v>
          </cell>
          <cell r="J505">
            <v>760517.74199999997</v>
          </cell>
          <cell r="K505">
            <v>0</v>
          </cell>
          <cell r="L505">
            <v>0</v>
          </cell>
          <cell r="M505">
            <v>87407.441399999996</v>
          </cell>
          <cell r="N505">
            <v>87301.053199999995</v>
          </cell>
        </row>
        <row r="506">
          <cell r="B506">
            <v>26</v>
          </cell>
          <cell r="C506" t="str">
            <v>М.КИЇВ</v>
          </cell>
          <cell r="D506">
            <v>21560766</v>
          </cell>
          <cell r="E506" t="str">
            <v>ВIДКРИТЕ АКЦIОНЕРНЕ ТОВАРИСТВО "УКРТЕЛЕКОМ"</v>
          </cell>
          <cell r="F506">
            <v>681344.05500000005</v>
          </cell>
          <cell r="G506">
            <v>499868.65700000001</v>
          </cell>
          <cell r="H506">
            <v>644136.17799999996</v>
          </cell>
          <cell r="I506">
            <v>696519.74699999997</v>
          </cell>
          <cell r="J506">
            <v>196651.09</v>
          </cell>
          <cell r="K506">
            <v>0</v>
          </cell>
          <cell r="L506">
            <v>0</v>
          </cell>
          <cell r="M506">
            <v>54021.140899999999</v>
          </cell>
          <cell r="N506">
            <v>52383.568500000001</v>
          </cell>
        </row>
        <row r="507">
          <cell r="B507">
            <v>26</v>
          </cell>
          <cell r="C507" t="str">
            <v>М.КИЇВ</v>
          </cell>
          <cell r="D507">
            <v>14333937</v>
          </cell>
          <cell r="E507" t="str">
            <v>ЗАКРИТЕ АКЦIОНЕРНЕ ТОВАРИСТВО "УКРАЇНСЬКИЙ МОБIЛЬНИЙ ЗВ'ЯЗОК"</v>
          </cell>
          <cell r="F507">
            <v>635453.63600000006</v>
          </cell>
          <cell r="G507">
            <v>628244.98699999996</v>
          </cell>
          <cell r="H507">
            <v>611379.75699999998</v>
          </cell>
          <cell r="I507">
            <v>658105.52099999995</v>
          </cell>
          <cell r="J507">
            <v>29860.534199999998</v>
          </cell>
          <cell r="K507">
            <v>0</v>
          </cell>
          <cell r="L507">
            <v>0</v>
          </cell>
          <cell r="M507">
            <v>46883.5432</v>
          </cell>
          <cell r="N507">
            <v>46725.756600000001</v>
          </cell>
        </row>
        <row r="508">
          <cell r="B508">
            <v>26</v>
          </cell>
          <cell r="C508" t="str">
            <v>М.КИЇВ</v>
          </cell>
          <cell r="D508">
            <v>30019775</v>
          </cell>
          <cell r="E508" t="str">
            <v>ДОЧIРНЯ КОМПАНIЯ "УКРГАЗВИДОБУВАННЯ" НАЦIОНАЛЬНОЇ АКЦIОНЕРНОЇ КОМПАНIЇ "НАФТОГАЗ УКРАЇНИ"</v>
          </cell>
          <cell r="F508">
            <v>295009.46100000001</v>
          </cell>
          <cell r="G508">
            <v>279617.58299999998</v>
          </cell>
          <cell r="H508">
            <v>543815.43599999999</v>
          </cell>
          <cell r="I508">
            <v>589603.50300000003</v>
          </cell>
          <cell r="J508">
            <v>309985.91999999998</v>
          </cell>
          <cell r="K508">
            <v>0</v>
          </cell>
          <cell r="L508">
            <v>0</v>
          </cell>
          <cell r="M508">
            <v>46858.585200000001</v>
          </cell>
          <cell r="N508">
            <v>45901.470500000003</v>
          </cell>
        </row>
        <row r="509">
          <cell r="B509">
            <v>26</v>
          </cell>
          <cell r="C509" t="str">
            <v>М.КИЇВ</v>
          </cell>
          <cell r="D509">
            <v>21515381</v>
          </cell>
          <cell r="E509" t="str">
            <v>ДЕРЖАВНЕ ПIДПРИЄМСТВО "ЕНЕРГОРИНОК"</v>
          </cell>
          <cell r="F509">
            <v>462505.29700000002</v>
          </cell>
          <cell r="G509">
            <v>421077.97399999999</v>
          </cell>
          <cell r="H509">
            <v>423525.76299999998</v>
          </cell>
          <cell r="I509">
            <v>525252.25300000003</v>
          </cell>
          <cell r="J509">
            <v>104174.27899999999</v>
          </cell>
          <cell r="K509">
            <v>0</v>
          </cell>
          <cell r="L509">
            <v>-57293.972000000002</v>
          </cell>
          <cell r="M509">
            <v>94450.998900000006</v>
          </cell>
          <cell r="N509">
            <v>94049.017800000001</v>
          </cell>
        </row>
        <row r="510">
          <cell r="B510">
            <v>26</v>
          </cell>
          <cell r="C510" t="str">
            <v>М.КИЇВ</v>
          </cell>
          <cell r="D510">
            <v>34003224</v>
          </cell>
          <cell r="E510" t="str">
            <v>ЗАКРИТЕ АКЦIОНЕРНЕ ТОВАРИСТВО "УКРГАЗ-ЕНЕРГО"</v>
          </cell>
          <cell r="F510">
            <v>0</v>
          </cell>
          <cell r="G510">
            <v>0</v>
          </cell>
          <cell r="H510">
            <v>473756.14</v>
          </cell>
          <cell r="I510">
            <v>499985.48200000002</v>
          </cell>
          <cell r="J510">
            <v>499985.48200000002</v>
          </cell>
          <cell r="K510">
            <v>0</v>
          </cell>
          <cell r="L510">
            <v>0</v>
          </cell>
          <cell r="M510">
            <v>26229.341499999999</v>
          </cell>
          <cell r="N510">
            <v>26229.341499999999</v>
          </cell>
        </row>
        <row r="511">
          <cell r="B511">
            <v>26</v>
          </cell>
          <cell r="C511" t="str">
            <v>М.КИЇВ</v>
          </cell>
          <cell r="D511">
            <v>20043260</v>
          </cell>
          <cell r="E511" t="str">
            <v>СПIЛЬНЕ УКРАЇНСЬКО-НIМЕЦЬКЕ ЗАКРИТЕ АКЦIОНЕРНЕ ТОВАРИСТВО З IНОЗЕМНИМИ IНВЕСТИЦIЯМИ "РЕЕМТСМА-КИЇВ ТЮТЮНОВА ФАБРИКА"</v>
          </cell>
          <cell r="F511">
            <v>317797.36300000001</v>
          </cell>
          <cell r="G511">
            <v>318399.82299999997</v>
          </cell>
          <cell r="H511">
            <v>398269.32</v>
          </cell>
          <cell r="I511">
            <v>399979.973</v>
          </cell>
          <cell r="J511">
            <v>81580.149600000004</v>
          </cell>
          <cell r="K511">
            <v>0</v>
          </cell>
          <cell r="L511">
            <v>0</v>
          </cell>
          <cell r="M511">
            <v>1938.7185899999999</v>
          </cell>
          <cell r="N511">
            <v>1460.6487099999999</v>
          </cell>
        </row>
        <row r="512">
          <cell r="B512">
            <v>26</v>
          </cell>
          <cell r="C512" t="str">
            <v>М.КИЇВ</v>
          </cell>
          <cell r="D512">
            <v>5391057</v>
          </cell>
          <cell r="E512" t="str">
            <v>ЗАКРИТЕ АКЦIОНЕРНЕ ТОВАРИСТВО "ОБОЛОНЬ"</v>
          </cell>
          <cell r="F512">
            <v>326780.228</v>
          </cell>
          <cell r="G512">
            <v>323113.951</v>
          </cell>
          <cell r="H512">
            <v>338601.12800000003</v>
          </cell>
          <cell r="I512">
            <v>353441.08799999999</v>
          </cell>
          <cell r="J512">
            <v>30327.137200000001</v>
          </cell>
          <cell r="K512">
            <v>0</v>
          </cell>
          <cell r="L512">
            <v>0</v>
          </cell>
          <cell r="M512">
            <v>19312.2559</v>
          </cell>
          <cell r="N512">
            <v>14510.661700000001</v>
          </cell>
        </row>
        <row r="513">
          <cell r="B513">
            <v>26</v>
          </cell>
          <cell r="C513" t="str">
            <v>М.КИЇВ</v>
          </cell>
          <cell r="D513">
            <v>100227</v>
          </cell>
          <cell r="E513" t="str">
            <v>ДЕРЖАВНЕ ПIДПРИЄМСТВО "НАЦIОНАЛЬНА ЕНЕРГЕТИЧНА КОМПАНIЯ "УКРЕНЕРГО"</v>
          </cell>
          <cell r="F513">
            <v>146001.85500000001</v>
          </cell>
          <cell r="G513">
            <v>143466.26199999999</v>
          </cell>
          <cell r="H513">
            <v>307168.38500000001</v>
          </cell>
          <cell r="I513">
            <v>322749.25400000002</v>
          </cell>
          <cell r="J513">
            <v>179282.992</v>
          </cell>
          <cell r="K513">
            <v>0</v>
          </cell>
          <cell r="L513">
            <v>0</v>
          </cell>
          <cell r="M513">
            <v>15860.640600000001</v>
          </cell>
          <cell r="N513">
            <v>15580.869000000001</v>
          </cell>
        </row>
        <row r="514">
          <cell r="B514">
            <v>26</v>
          </cell>
          <cell r="C514" t="str">
            <v>М.КИЇВ</v>
          </cell>
          <cell r="D514">
            <v>20749622</v>
          </cell>
          <cell r="E514" t="str">
            <v>ФIРМА "СОЮЗ-ВIКТАН" ЛТД (ТОВАРИСТВО З ОБМЕЖЕНОЮ ВIДПОВIДАЛЬНIСТЮ)</v>
          </cell>
          <cell r="F514">
            <v>395240.68</v>
          </cell>
          <cell r="G514">
            <v>372640.86</v>
          </cell>
          <cell r="H514">
            <v>333805.37900000002</v>
          </cell>
          <cell r="I514">
            <v>317189.95500000002</v>
          </cell>
          <cell r="J514">
            <v>-55450.904999999999</v>
          </cell>
          <cell r="K514">
            <v>280.13887</v>
          </cell>
          <cell r="L514">
            <v>280.13887</v>
          </cell>
          <cell r="M514">
            <v>40395.691599999998</v>
          </cell>
          <cell r="N514">
            <v>-18165.482</v>
          </cell>
        </row>
        <row r="515">
          <cell r="B515">
            <v>26</v>
          </cell>
          <cell r="C515" t="str">
            <v>М.КИЇВ</v>
          </cell>
          <cell r="D515">
            <v>31570412</v>
          </cell>
          <cell r="E515" t="str">
            <v>ВIДКРИТЕ АКЦIОНЕРНЕ ТОВАРИСТВО "УКРТРАНСНАФТА"</v>
          </cell>
          <cell r="F515">
            <v>262410.29499999998</v>
          </cell>
          <cell r="G515">
            <v>255467.26199999999</v>
          </cell>
          <cell r="H515">
            <v>229687.908</v>
          </cell>
          <cell r="I515">
            <v>238483.54199999999</v>
          </cell>
          <cell r="J515">
            <v>-16983.72</v>
          </cell>
          <cell r="K515">
            <v>0</v>
          </cell>
          <cell r="L515">
            <v>-0.53503999999999996</v>
          </cell>
          <cell r="M515">
            <v>26791.411199999999</v>
          </cell>
          <cell r="N515">
            <v>8734.43073</v>
          </cell>
        </row>
        <row r="516">
          <cell r="B516">
            <v>26</v>
          </cell>
          <cell r="C516" t="str">
            <v>М.КИЇВ</v>
          </cell>
          <cell r="D516">
            <v>19341005</v>
          </cell>
          <cell r="E516" t="str">
            <v>ТОВАРИСТВО З ОБМЕЖЕНОЮ ВIДПОВIДАЛЬНIСТЮ З IНОЗЕМНОЮ IНВЕСТИЦIЄЮ "ПРОКТЕР ЕНД ГЕМБЛ УКРАЇНА"</v>
          </cell>
          <cell r="F516">
            <v>156770.45800000001</v>
          </cell>
          <cell r="G516">
            <v>156594.799</v>
          </cell>
          <cell r="H516">
            <v>166305.89199999999</v>
          </cell>
          <cell r="I516">
            <v>172502.245</v>
          </cell>
          <cell r="J516">
            <v>15907.4457</v>
          </cell>
          <cell r="K516">
            <v>0</v>
          </cell>
          <cell r="L516">
            <v>0</v>
          </cell>
          <cell r="M516">
            <v>6829.2860099999998</v>
          </cell>
          <cell r="N516">
            <v>6196.3533799999996</v>
          </cell>
        </row>
        <row r="517">
          <cell r="B517">
            <v>26</v>
          </cell>
          <cell r="C517" t="str">
            <v>М.КИЇВ</v>
          </cell>
          <cell r="D517">
            <v>23507865</v>
          </cell>
          <cell r="E517" t="str">
            <v>АКЦIОНЕРНЕ ТОВАРИСТВО ЗАКРИТОГО ТИПУ "УКРАЇНСЬКА НЕЗАЛЕЖНА ТВ-КОРПОРАЦIЯ"</v>
          </cell>
          <cell r="F517">
            <v>66481.546799999996</v>
          </cell>
          <cell r="G517">
            <v>65548.286699999997</v>
          </cell>
          <cell r="H517">
            <v>141463.36799999999</v>
          </cell>
          <cell r="I517">
            <v>152294.43599999999</v>
          </cell>
          <cell r="J517">
            <v>86746.149799999999</v>
          </cell>
          <cell r="K517">
            <v>0</v>
          </cell>
          <cell r="L517">
            <v>0</v>
          </cell>
          <cell r="M517">
            <v>10892.9676</v>
          </cell>
          <cell r="N517">
            <v>10831.068799999999</v>
          </cell>
        </row>
        <row r="518">
          <cell r="B518">
            <v>26</v>
          </cell>
          <cell r="C518" t="str">
            <v>М.КИЇВ</v>
          </cell>
          <cell r="D518">
            <v>22927045</v>
          </cell>
          <cell r="E518" t="str">
            <v>ВIДКРИТЕ АКЦIОНЕРНЕ ТОВАРИСТВО "ДЕРЖАВНА ЕНЕРГОГЕНЕРУЮЧА КОМПАНIЯ "ЦЕНТРЕНЕРГО"</v>
          </cell>
          <cell r="F518">
            <v>172998.04800000001</v>
          </cell>
          <cell r="G518">
            <v>174305.337</v>
          </cell>
          <cell r="H518">
            <v>132930.992</v>
          </cell>
          <cell r="I518">
            <v>151402.02900000001</v>
          </cell>
          <cell r="J518">
            <v>-22903.308000000001</v>
          </cell>
          <cell r="K518">
            <v>0</v>
          </cell>
          <cell r="L518">
            <v>-4996.2</v>
          </cell>
          <cell r="M518">
            <v>19853.633300000001</v>
          </cell>
          <cell r="N518">
            <v>13474.8372</v>
          </cell>
        </row>
        <row r="519">
          <cell r="B519">
            <v>26</v>
          </cell>
          <cell r="C519" t="str">
            <v>М.КИЇВ</v>
          </cell>
          <cell r="D519">
            <v>14305909</v>
          </cell>
          <cell r="E519" t="str">
            <v>ВIДКРИТЕ АКЦIОНЕРНЕ ТОВАРИСТВО "РАЙФФАЙЗЕН БАНК АВАЛЬ"</v>
          </cell>
          <cell r="F519">
            <v>31398.898499999999</v>
          </cell>
          <cell r="G519">
            <v>31782.104500000001</v>
          </cell>
          <cell r="H519">
            <v>136259.55799999999</v>
          </cell>
          <cell r="I519">
            <v>139285.81899999999</v>
          </cell>
          <cell r="J519">
            <v>107503.715</v>
          </cell>
          <cell r="K519">
            <v>0</v>
          </cell>
          <cell r="L519">
            <v>0</v>
          </cell>
          <cell r="M519">
            <v>3423.9410400000002</v>
          </cell>
          <cell r="N519">
            <v>3021.37032</v>
          </cell>
        </row>
        <row r="520">
          <cell r="B520">
            <v>26</v>
          </cell>
          <cell r="C520" t="str">
            <v>М.КИЇВ</v>
          </cell>
          <cell r="D520">
            <v>31517060</v>
          </cell>
          <cell r="E520" t="str">
            <v>УКРАЇНСЬКЕ ДЕРЖАВНЕ ПIДПРИЄМСТВО "УКРХIМТРАНСАМIАК"</v>
          </cell>
          <cell r="F520">
            <v>69214.061300000001</v>
          </cell>
          <cell r="G520">
            <v>66017.607699999993</v>
          </cell>
          <cell r="H520">
            <v>135267.913</v>
          </cell>
          <cell r="I520">
            <v>136971.04699999999</v>
          </cell>
          <cell r="J520">
            <v>70953.439100000003</v>
          </cell>
          <cell r="K520">
            <v>0.25398999999999999</v>
          </cell>
          <cell r="L520">
            <v>0.25398999999999999</v>
          </cell>
          <cell r="M520">
            <v>6948.54529</v>
          </cell>
          <cell r="N520">
            <v>1702.63636</v>
          </cell>
        </row>
        <row r="521">
          <cell r="B521">
            <v>26</v>
          </cell>
          <cell r="C521" t="str">
            <v>М.КИЇВ</v>
          </cell>
          <cell r="D521">
            <v>31301827</v>
          </cell>
          <cell r="E521" t="str">
            <v>ДОЧIРНЯ КОМПАНIЯ "ГАЗ УКРАЇНИ" НАЦIОНАЛЬНОЇ АКЦIОНЕРНОЇ КОМПАНIЇ "НАФТОГАЗ УКРАЇНИ"</v>
          </cell>
          <cell r="F521">
            <v>112359.561</v>
          </cell>
          <cell r="G521">
            <v>71187.8171</v>
          </cell>
          <cell r="H521">
            <v>107358.773</v>
          </cell>
          <cell r="I521">
            <v>128925.436</v>
          </cell>
          <cell r="J521">
            <v>57737.618900000001</v>
          </cell>
          <cell r="K521">
            <v>0</v>
          </cell>
          <cell r="L521">
            <v>0</v>
          </cell>
          <cell r="M521">
            <v>47784.118499999997</v>
          </cell>
          <cell r="N521">
            <v>21551.6525</v>
          </cell>
        </row>
        <row r="522">
          <cell r="B522">
            <v>27</v>
          </cell>
          <cell r="C522" t="str">
            <v>М.СЕВАСТОПОЛЬ</v>
          </cell>
          <cell r="D522">
            <v>5471081</v>
          </cell>
          <cell r="E522" t="str">
            <v>ВIДКРИТЕ АКЦIОНЕРНЕ ТОВАРИСТВО "ЕНЕРГЕТИЧНА КОМПАНIЯ "СЕВАСТОПОЛЬЕНЕРГО"</v>
          </cell>
          <cell r="F522">
            <v>11661.692499999999</v>
          </cell>
          <cell r="G522">
            <v>11670.6348</v>
          </cell>
          <cell r="H522">
            <v>17722.993600000002</v>
          </cell>
          <cell r="I522">
            <v>17795.999800000001</v>
          </cell>
          <cell r="J522">
            <v>6125.3650299999999</v>
          </cell>
          <cell r="K522">
            <v>0</v>
          </cell>
          <cell r="L522">
            <v>0</v>
          </cell>
          <cell r="M522">
            <v>20.269030000000001</v>
          </cell>
          <cell r="N522">
            <v>14.57892</v>
          </cell>
        </row>
        <row r="523">
          <cell r="B523">
            <v>27</v>
          </cell>
          <cell r="C523" t="str">
            <v>М.СЕВАСТОПОЛЬ</v>
          </cell>
          <cell r="D523">
            <v>191906</v>
          </cell>
          <cell r="E523" t="str">
            <v>ВIДКРИТЕ АКЦIОНЕРНЕ ТОВАРИСТВО "БАЛАКЛАВСЬКЕ РУДОУПРАВЛIННЯ IМ. О.М.ГОРЬКОГО"</v>
          </cell>
          <cell r="F523">
            <v>8541.79666</v>
          </cell>
          <cell r="G523">
            <v>8548.1398700000009</v>
          </cell>
          <cell r="H523">
            <v>11318.721600000001</v>
          </cell>
          <cell r="I523">
            <v>11461.2701</v>
          </cell>
          <cell r="J523">
            <v>2913.1302599999999</v>
          </cell>
          <cell r="K523">
            <v>0</v>
          </cell>
          <cell r="L523">
            <v>0</v>
          </cell>
          <cell r="M523">
            <v>668.73505</v>
          </cell>
          <cell r="N523">
            <v>623.69295</v>
          </cell>
        </row>
        <row r="524">
          <cell r="B524">
            <v>27</v>
          </cell>
          <cell r="C524" t="str">
            <v>М.СЕВАСТОПОЛЬ</v>
          </cell>
          <cell r="D524">
            <v>3358305</v>
          </cell>
          <cell r="E524" t="str">
            <v>ВIДКРИТЕ АКЦIОНЕРНЕ ТОВАРИСТВО ПО ГАЗОПОСТАЧАННЮ ТА ГАЗИФIКАЦIЄ "СЕВАСТОПОЛЬГАЗ"</v>
          </cell>
          <cell r="F524">
            <v>3121.4504999999999</v>
          </cell>
          <cell r="G524">
            <v>2852.1141899999998</v>
          </cell>
          <cell r="H524">
            <v>3519.0740000000001</v>
          </cell>
          <cell r="I524">
            <v>8368.1268600000003</v>
          </cell>
          <cell r="J524">
            <v>5516.0126700000001</v>
          </cell>
          <cell r="K524">
            <v>0</v>
          </cell>
          <cell r="L524">
            <v>-5642.3068000000003</v>
          </cell>
          <cell r="M524">
            <v>49.828679999999999</v>
          </cell>
          <cell r="N524">
            <v>49.823680000000003</v>
          </cell>
        </row>
        <row r="525">
          <cell r="B525">
            <v>27</v>
          </cell>
          <cell r="C525" t="str">
            <v>М.СЕВАСТОПОЛЬ</v>
          </cell>
          <cell r="D525">
            <v>1125548</v>
          </cell>
          <cell r="E525" t="str">
            <v>ДЕРЖАВНЕ ПIДПРИЄМСТВО "СЕВАСТОПОЛЬСЬКИЙ МОРСЬКИЙ ТОРГОВЕЛЬНИЙ ПОРТ"</v>
          </cell>
          <cell r="F525">
            <v>3178.1541499999998</v>
          </cell>
          <cell r="G525">
            <v>3343.6345500000002</v>
          </cell>
          <cell r="H525">
            <v>7983.8992799999996</v>
          </cell>
          <cell r="I525">
            <v>7928.8537800000004</v>
          </cell>
          <cell r="J525">
            <v>4585.2192299999997</v>
          </cell>
          <cell r="K525">
            <v>0</v>
          </cell>
          <cell r="L525">
            <v>0</v>
          </cell>
          <cell r="M525">
            <v>122.31601000000001</v>
          </cell>
          <cell r="N525">
            <v>-55.051139999999997</v>
          </cell>
        </row>
        <row r="526">
          <cell r="B526">
            <v>27</v>
          </cell>
          <cell r="C526" t="str">
            <v>М.СЕВАСТОПОЛЬ</v>
          </cell>
          <cell r="D526">
            <v>14307989</v>
          </cell>
          <cell r="E526" t="str">
            <v>ВIДКРИТЕ АКЦIОНЕРНЕ ТОВАРИСТВО "ЦЕНТРАЛЬНЕ КОНСТРУКТОРСЬКЕ БЮРО "КОРАЛЛ"</v>
          </cell>
          <cell r="F526">
            <v>8199.2110799999991</v>
          </cell>
          <cell r="G526">
            <v>7374.9432800000004</v>
          </cell>
          <cell r="H526">
            <v>6940.36481</v>
          </cell>
          <cell r="I526">
            <v>7622.6433500000003</v>
          </cell>
          <cell r="J526">
            <v>247.70007000000001</v>
          </cell>
          <cell r="K526">
            <v>0</v>
          </cell>
          <cell r="L526">
            <v>-1.3100000000000001E-2</v>
          </cell>
          <cell r="M526">
            <v>687.84880999999996</v>
          </cell>
          <cell r="N526">
            <v>681.90062</v>
          </cell>
        </row>
        <row r="527">
          <cell r="B527">
            <v>27</v>
          </cell>
          <cell r="C527" t="str">
            <v>М.СЕВАСТОПОЛЬ</v>
          </cell>
          <cell r="D527">
            <v>5431414</v>
          </cell>
          <cell r="E527" t="str">
            <v>ГОСУДАРСТВЕННОЕ ПРЕДПРИЯТИЕ "СЕВАСТОПОЛЬСКИЙ ВИНОДЕЛЬЧЕСКИЙ ЗАВОД"</v>
          </cell>
          <cell r="F527">
            <v>5783.1439099999998</v>
          </cell>
          <cell r="G527">
            <v>6093.3615099999997</v>
          </cell>
          <cell r="H527">
            <v>5935.20795</v>
          </cell>
          <cell r="I527">
            <v>7518.3419000000004</v>
          </cell>
          <cell r="J527">
            <v>1424.9803899999999</v>
          </cell>
          <cell r="K527">
            <v>0</v>
          </cell>
          <cell r="L527">
            <v>0</v>
          </cell>
          <cell r="M527">
            <v>1013.29272</v>
          </cell>
          <cell r="N527">
            <v>1007.78976</v>
          </cell>
        </row>
        <row r="528">
          <cell r="B528">
            <v>27</v>
          </cell>
          <cell r="C528" t="str">
            <v>М.СЕВАСТОПОЛЬ</v>
          </cell>
          <cell r="D528">
            <v>20709663</v>
          </cell>
          <cell r="E528" t="str">
            <v>ДЕРЖАВНЕ ПIДПРИЄМСТВО СЕВАСТОПОЛЬСЬКИЙ МОРСЬКИЙ РИБНИЙ ПОРТ</v>
          </cell>
          <cell r="F528">
            <v>7601.83997</v>
          </cell>
          <cell r="G528">
            <v>6917.5823200000004</v>
          </cell>
          <cell r="H528">
            <v>6387.76368</v>
          </cell>
          <cell r="I528">
            <v>7040.3370000000004</v>
          </cell>
          <cell r="J528">
            <v>122.75467999999999</v>
          </cell>
          <cell r="K528">
            <v>0</v>
          </cell>
          <cell r="L528">
            <v>0</v>
          </cell>
          <cell r="M528">
            <v>968.94960000000003</v>
          </cell>
          <cell r="N528">
            <v>652.10170000000005</v>
          </cell>
        </row>
        <row r="529">
          <cell r="B529">
            <v>27</v>
          </cell>
          <cell r="C529" t="str">
            <v>М.СЕВАСТОПОЛЬ</v>
          </cell>
          <cell r="D529">
            <v>463088</v>
          </cell>
          <cell r="E529" t="str">
            <v>СЕВАСТОПОЛЬСКОЕ ГОСУДАРСТВЕННОЕ ПРЕДПРИЯТИЕ "АТЛАНТИКА"</v>
          </cell>
          <cell r="F529">
            <v>390.3526</v>
          </cell>
          <cell r="G529">
            <v>51.631959999999999</v>
          </cell>
          <cell r="H529">
            <v>3372.6051000000002</v>
          </cell>
          <cell r="I529">
            <v>6285.5588399999997</v>
          </cell>
          <cell r="J529">
            <v>6233.92688</v>
          </cell>
          <cell r="K529">
            <v>0</v>
          </cell>
          <cell r="L529">
            <v>-2743.9856</v>
          </cell>
          <cell r="M529">
            <v>28.056999999999999</v>
          </cell>
          <cell r="N529">
            <v>28.056999999999999</v>
          </cell>
        </row>
        <row r="530">
          <cell r="B530">
            <v>27</v>
          </cell>
          <cell r="C530" t="str">
            <v>М.СЕВАСТОПОЛЬ</v>
          </cell>
          <cell r="D530">
            <v>3358274</v>
          </cell>
          <cell r="E530" t="str">
            <v>ДЕРЖАВНЕ КОМУНАЛЬНЕ ПIДПРИЄМСТВО "СЕВМIСЬКВОДОКАНАЛ"</v>
          </cell>
          <cell r="F530">
            <v>4545.36391</v>
          </cell>
          <cell r="G530">
            <v>4526.8966700000001</v>
          </cell>
          <cell r="H530">
            <v>5308.25695</v>
          </cell>
          <cell r="I530">
            <v>6013.4211500000001</v>
          </cell>
          <cell r="J530">
            <v>1486.52448</v>
          </cell>
          <cell r="K530">
            <v>0</v>
          </cell>
          <cell r="L530">
            <v>0</v>
          </cell>
          <cell r="M530">
            <v>715.50985000000003</v>
          </cell>
          <cell r="N530">
            <v>686.05728999999997</v>
          </cell>
        </row>
        <row r="531">
          <cell r="B531">
            <v>27</v>
          </cell>
          <cell r="C531" t="str">
            <v>М.СЕВАСТОПОЛЬ</v>
          </cell>
          <cell r="D531">
            <v>23450835</v>
          </cell>
          <cell r="E531" t="str">
            <v>СЕВАСТОПОЛЬСЬКА ФIЛIЯ ЗАКРИТОГО АКЦIОНЕРНОГО ТОВАРИСТВА "УКРАЄНСЬКИЙ МОБIЛЬНИЙ ЗВ'ЯЗОК"</v>
          </cell>
          <cell r="F531">
            <v>3433.61</v>
          </cell>
          <cell r="G531">
            <v>3433.61</v>
          </cell>
          <cell r="H531">
            <v>4610.2</v>
          </cell>
          <cell r="I531">
            <v>4610.2</v>
          </cell>
          <cell r="J531">
            <v>1176.5899999999999</v>
          </cell>
          <cell r="K531">
            <v>0</v>
          </cell>
          <cell r="L531">
            <v>0</v>
          </cell>
          <cell r="M531">
            <v>5.3699999999999998E-3</v>
          </cell>
          <cell r="N531">
            <v>0</v>
          </cell>
        </row>
        <row r="532">
          <cell r="B532">
            <v>27</v>
          </cell>
          <cell r="C532" t="str">
            <v>М.СЕВАСТОПОЛЬ</v>
          </cell>
          <cell r="D532">
            <v>3358357</v>
          </cell>
          <cell r="E532" t="str">
            <v>КОМУНАЛЬНЕ ПIДПРИЄМСТВО "СЕВТЕПЛОЕНЕРГО" СЕВАСТОПОЛЬСЬКОЄ МIСЬКОЄ РАДИ</v>
          </cell>
          <cell r="F532">
            <v>3618.7648199999999</v>
          </cell>
          <cell r="G532">
            <v>3646.5735800000002</v>
          </cell>
          <cell r="H532">
            <v>2889.40524</v>
          </cell>
          <cell r="I532">
            <v>3381.9398999999999</v>
          </cell>
          <cell r="J532">
            <v>-264.63368000000003</v>
          </cell>
          <cell r="K532">
            <v>0</v>
          </cell>
          <cell r="L532">
            <v>0</v>
          </cell>
          <cell r="M532">
            <v>400.16811000000001</v>
          </cell>
          <cell r="N532">
            <v>400.12164000000001</v>
          </cell>
        </row>
        <row r="533">
          <cell r="B533">
            <v>27</v>
          </cell>
          <cell r="C533" t="str">
            <v>М.СЕВАСТОПОЛЬ</v>
          </cell>
          <cell r="D533">
            <v>31576194</v>
          </cell>
          <cell r="E533" t="str">
            <v>ТОВАРИСТВО З ОБМЕЖЕНОЮ ВIДПОВIДАЛЬНIСТЮ "ПIДПРИЄМСТВО "ТАВРIДА ЕЛЕКТРИК УКРАЇНА"</v>
          </cell>
          <cell r="F533">
            <v>1159.0281500000001</v>
          </cell>
          <cell r="G533">
            <v>410.09992999999997</v>
          </cell>
          <cell r="H533">
            <v>3187.2975299999998</v>
          </cell>
          <cell r="I533">
            <v>3012.54448</v>
          </cell>
          <cell r="J533">
            <v>2602.4445500000002</v>
          </cell>
          <cell r="K533">
            <v>0</v>
          </cell>
          <cell r="L533">
            <v>0</v>
          </cell>
          <cell r="M533">
            <v>128.23518999999999</v>
          </cell>
          <cell r="N533">
            <v>-174.96862999999999</v>
          </cell>
        </row>
        <row r="534">
          <cell r="B534">
            <v>27</v>
          </cell>
          <cell r="C534" t="str">
            <v>М.СЕВАСТОПОЛЬ</v>
          </cell>
          <cell r="D534">
            <v>1271342</v>
          </cell>
          <cell r="E534" t="str">
            <v>ЗАКРИТЕ АКЦIОНЕРНЕ ТОВАРИСТВО "СЕВАСТОПОЛЬБУД"</v>
          </cell>
          <cell r="F534">
            <v>1817.16867</v>
          </cell>
          <cell r="G534">
            <v>1826.03253</v>
          </cell>
          <cell r="H534">
            <v>2487.26071</v>
          </cell>
          <cell r="I534">
            <v>2687.1341699999998</v>
          </cell>
          <cell r="J534">
            <v>861.10163999999997</v>
          </cell>
          <cell r="K534">
            <v>0</v>
          </cell>
          <cell r="L534">
            <v>0</v>
          </cell>
          <cell r="M534">
            <v>210.83634000000001</v>
          </cell>
          <cell r="N534">
            <v>199.87343000000001</v>
          </cell>
        </row>
        <row r="535">
          <cell r="B535">
            <v>27</v>
          </cell>
          <cell r="C535" t="str">
            <v>М.СЕВАСТОПОЛЬ</v>
          </cell>
          <cell r="D535">
            <v>30120798</v>
          </cell>
          <cell r="E535" t="str">
            <v>ПIДПРИЄМСТВО "БУДIВЕЛЬНЕ УПРАВЛIННЯ ЧОРНОМОРСЬКОГО ФЛОТУ МIНIСТЕРСТВА ОБОРОНИ РОСIЙСЬКОЄ ФЕДЕРАЦIЄ"</v>
          </cell>
          <cell r="F535">
            <v>2371.0375300000001</v>
          </cell>
          <cell r="G535">
            <v>2313.6025500000001</v>
          </cell>
          <cell r="H535">
            <v>2159.6012500000002</v>
          </cell>
          <cell r="I535">
            <v>2505.6170499999998</v>
          </cell>
          <cell r="J535">
            <v>192.0145</v>
          </cell>
          <cell r="K535">
            <v>0</v>
          </cell>
          <cell r="L535">
            <v>0</v>
          </cell>
          <cell r="M535">
            <v>352.94360999999998</v>
          </cell>
          <cell r="N535">
            <v>346.01351</v>
          </cell>
        </row>
        <row r="536">
          <cell r="B536">
            <v>27</v>
          </cell>
          <cell r="C536" t="str">
            <v>М.СЕВАСТОПОЛЬ</v>
          </cell>
          <cell r="D536">
            <v>32367281</v>
          </cell>
          <cell r="E536" t="str">
            <v>ТОВАРИСТВО З ОБМЕЖЕНОЮ ВIДПОВIДАЛЬНIСТЮ "IНКЕРМАНСЬКИЙ ЗАВОД МАРОЧНЫХ ВИН"</v>
          </cell>
          <cell r="F536">
            <v>1543.9348399999999</v>
          </cell>
          <cell r="G536">
            <v>2601.6455900000001</v>
          </cell>
          <cell r="H536">
            <v>1495.5406399999999</v>
          </cell>
          <cell r="I536">
            <v>2367.8175999999999</v>
          </cell>
          <cell r="J536">
            <v>-233.82799</v>
          </cell>
          <cell r="K536">
            <v>0</v>
          </cell>
          <cell r="L536">
            <v>0</v>
          </cell>
          <cell r="M536">
            <v>1507.82761</v>
          </cell>
          <cell r="N536">
            <v>667.09041000000002</v>
          </cell>
        </row>
        <row r="537">
          <cell r="B537">
            <v>27</v>
          </cell>
          <cell r="C537" t="str">
            <v>М.СЕВАСТОПОЛЬ</v>
          </cell>
          <cell r="D537">
            <v>30628382</v>
          </cell>
          <cell r="E537" t="str">
            <v>ЗАКРИТЕ АКЦIОНЕРНЕ ТОВАРИСТВО "СТIВIДОРНА КОМПАНIЯ "АВЛIТА"</v>
          </cell>
          <cell r="F537">
            <v>9750.0884700000006</v>
          </cell>
          <cell r="G537">
            <v>5914.3537100000003</v>
          </cell>
          <cell r="H537">
            <v>332.47620000000001</v>
          </cell>
          <cell r="I537">
            <v>2316.4645999999998</v>
          </cell>
          <cell r="J537">
            <v>-3597.8890999999999</v>
          </cell>
          <cell r="K537">
            <v>0</v>
          </cell>
          <cell r="L537">
            <v>0</v>
          </cell>
          <cell r="M537">
            <v>1987.38642</v>
          </cell>
          <cell r="N537">
            <v>1983.98254</v>
          </cell>
        </row>
        <row r="538">
          <cell r="B538">
            <v>27</v>
          </cell>
          <cell r="C538" t="str">
            <v>М.СЕВАСТОПОЛЬ</v>
          </cell>
          <cell r="D538">
            <v>14319030</v>
          </cell>
          <cell r="E538" t="str">
            <v>ВIДДIЛ ДЕРЖАВНОЄ СЛУЖБИ ОХОРОНИ ПРИ УМВС УКРАЄНИ В М.СЕВАСТОПОЛI</v>
          </cell>
          <cell r="F538">
            <v>1436.8508400000001</v>
          </cell>
          <cell r="G538">
            <v>1434.9792199999999</v>
          </cell>
          <cell r="H538">
            <v>1797.0049899999999</v>
          </cell>
          <cell r="I538">
            <v>1933.8068000000001</v>
          </cell>
          <cell r="J538">
            <v>498.82758000000001</v>
          </cell>
          <cell r="K538">
            <v>0</v>
          </cell>
          <cell r="L538">
            <v>0</v>
          </cell>
          <cell r="M538">
            <v>138.00036</v>
          </cell>
          <cell r="N538">
            <v>136.80180999999999</v>
          </cell>
        </row>
        <row r="539">
          <cell r="B539">
            <v>27</v>
          </cell>
          <cell r="C539" t="str">
            <v>М.СЕВАСТОПОЛЬ</v>
          </cell>
          <cell r="D539">
            <v>13792296</v>
          </cell>
          <cell r="E539" t="str">
            <v>ЗАКРИТЕ АКЦIОНЕРНЕ ТОВАРИСТВО "МОРБУД"</v>
          </cell>
          <cell r="F539">
            <v>862.98918000000003</v>
          </cell>
          <cell r="G539">
            <v>866.39746000000002</v>
          </cell>
          <cell r="H539">
            <v>1601.4037800000001</v>
          </cell>
          <cell r="I539">
            <v>1846.8071299999999</v>
          </cell>
          <cell r="J539">
            <v>980.40967000000001</v>
          </cell>
          <cell r="K539">
            <v>0</v>
          </cell>
          <cell r="L539">
            <v>0</v>
          </cell>
          <cell r="M539">
            <v>248.81586999999999</v>
          </cell>
          <cell r="N539">
            <v>245.40334999999999</v>
          </cell>
        </row>
        <row r="540">
          <cell r="B540">
            <v>27</v>
          </cell>
          <cell r="C540" t="str">
            <v>М.СЕВАСТОПОЛЬ</v>
          </cell>
          <cell r="D540">
            <v>9324193</v>
          </cell>
          <cell r="E540" t="str">
            <v>СЕВАСТОПОЛЬСКИЙ ФИЛИАЛ АКЦИОНЕРНО-КОММЕРЧЕСКОГО БАНКА СОЦИАЛЬНОГО РАЗВИТИЯ "УКРСОЦБАНК"</v>
          </cell>
          <cell r="F540">
            <v>672.96311000000003</v>
          </cell>
          <cell r="G540">
            <v>672.95128999999997</v>
          </cell>
          <cell r="H540">
            <v>1781.4608800000001</v>
          </cell>
          <cell r="I540">
            <v>1781.4608800000001</v>
          </cell>
          <cell r="J540">
            <v>1108.5095899999999</v>
          </cell>
          <cell r="K540">
            <v>0</v>
          </cell>
          <cell r="L540">
            <v>0</v>
          </cell>
          <cell r="M540">
            <v>3.8999999999999999E-4</v>
          </cell>
          <cell r="N540">
            <v>-1.993E-2</v>
          </cell>
        </row>
        <row r="541">
          <cell r="B541">
            <v>27</v>
          </cell>
          <cell r="C541" t="str">
            <v>М.СЕВАСТОПОЛЬ</v>
          </cell>
          <cell r="D541">
            <v>22288148</v>
          </cell>
          <cell r="E541" t="str">
            <v>ЗАКРЫТОЕ АКЦИОНЕРНОЕ ОБЩЕСТВО "МЕХАНИЗАЦИЯ СТРОИТЕЛЬСТВА"</v>
          </cell>
          <cell r="F541">
            <v>1072.23693</v>
          </cell>
          <cell r="G541">
            <v>1057.6027300000001</v>
          </cell>
          <cell r="H541">
            <v>1690.8791200000001</v>
          </cell>
          <cell r="I541">
            <v>1764.9746500000001</v>
          </cell>
          <cell r="J541">
            <v>707.37192000000005</v>
          </cell>
          <cell r="K541">
            <v>0</v>
          </cell>
          <cell r="L541">
            <v>-12.06959</v>
          </cell>
          <cell r="M541">
            <v>62.552390000000003</v>
          </cell>
          <cell r="N541">
            <v>61.980710000000002</v>
          </cell>
        </row>
      </sheetData>
      <sheetData sheetId="3"/>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теж місяць (фонди)"/>
      <sheetName val="Лист1"/>
      <sheetName val="ЗДМмісяць"/>
      <sheetName val="ДБ-ЗагСпецМ (Норбаз)"/>
      <sheetName val="ПлатОблMis"/>
      <sheetName val="Платеж Рік (фонди)"/>
      <sheetName val="ДБ-ЗагСпецРік (Норбаз)"/>
      <sheetName val="ЗДМРік"/>
      <sheetName val="ПлатОблРік"/>
      <sheetName val="Платеж місяць (МФУ)"/>
      <sheetName val="Платеж Рік (МФУ)"/>
      <sheetName val="НаказДПА"/>
      <sheetName val="розпис"/>
      <sheetName val="РозписОбл"/>
      <sheetName val="Надх"/>
      <sheetName val="Исход ЗФ(ЗБ)"/>
      <sheetName val="Исход СФ(ЗБ)"/>
      <sheetName val="Исход ЗФ "/>
      <sheetName val="Исход СФ "/>
      <sheetName val="Начни с меня"/>
      <sheetName val="контроль"/>
      <sheetName val="Авто"/>
      <sheetName val="додаток2"/>
      <sheetName val="re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9">
          <cell r="C9" t="str">
            <v>Червень</v>
          </cell>
          <cell r="D9">
            <v>119</v>
          </cell>
          <cell r="F9">
            <v>19</v>
          </cell>
          <cell r="H9" t="str">
            <v>червня</v>
          </cell>
          <cell r="J9" t="str">
            <v>банківських</v>
          </cell>
        </row>
        <row r="10">
          <cell r="F10">
            <v>20</v>
          </cell>
        </row>
        <row r="11">
          <cell r="F11">
            <v>20</v>
          </cell>
        </row>
        <row r="12">
          <cell r="F12">
            <v>22</v>
          </cell>
        </row>
        <row r="13">
          <cell r="F13">
            <v>21</v>
          </cell>
        </row>
        <row r="14">
          <cell r="F14">
            <v>17</v>
          </cell>
        </row>
        <row r="15">
          <cell r="F15">
            <v>19</v>
          </cell>
        </row>
        <row r="16">
          <cell r="F16">
            <v>22</v>
          </cell>
        </row>
        <row r="17">
          <cell r="F17">
            <v>21</v>
          </cell>
        </row>
        <row r="18">
          <cell r="F18">
            <v>22</v>
          </cell>
        </row>
        <row r="19">
          <cell r="F19">
            <v>21</v>
          </cell>
        </row>
        <row r="20">
          <cell r="F20">
            <v>22</v>
          </cell>
        </row>
        <row r="21">
          <cell r="F21">
            <v>23</v>
          </cell>
        </row>
      </sheetData>
      <sheetData sheetId="20" refreshError="1"/>
      <sheetData sheetId="21" refreshError="1"/>
      <sheetData sheetId="22" refreshError="1"/>
      <sheetData sheetId="2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Ручн"/>
      <sheetName val="график (2)"/>
      <sheetName val="график"/>
      <sheetName val="Лист4"/>
      <sheetName val="Лист1"/>
      <sheetName val="Платеж місяць Му"/>
      <sheetName val="Платеж РікМУ"/>
      <sheetName val="Исход ЗФ "/>
      <sheetName val="Исход СФ "/>
      <sheetName val="ДМБ"/>
      <sheetName val="Лист3"/>
      <sheetName val="Платеж місяць (фонди)"/>
      <sheetName val="ЗДМмісяць"/>
      <sheetName val="ДБ-ЗагСпецМ (Норбаз)"/>
      <sheetName val="ПлатОблMis"/>
      <sheetName val="Платеж Рік (фонди)"/>
      <sheetName val="ДБ-ЗагСпецРік (Норбаз)"/>
      <sheetName val="ЗДМРік"/>
      <sheetName val="ПлатОблРік"/>
      <sheetName val="Платеж місяць (МФУ)"/>
      <sheetName val="Платеж Рік (МФУ)"/>
      <sheetName val="НаказДПА"/>
      <sheetName val="розпис"/>
      <sheetName val="РозписОбл"/>
      <sheetName val="Надх"/>
      <sheetName val="Исход ЗФ(ЗБ)"/>
      <sheetName val="Исход СФ(ЗБ)"/>
      <sheetName val="Начни с меня"/>
      <sheetName val="контроль"/>
      <sheetName val="Авто"/>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row r="16">
          <cell r="F16">
            <v>5</v>
          </cell>
        </row>
      </sheetData>
      <sheetData sheetId="28" refreshError="1"/>
      <sheetData sheetId="2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ояснення"/>
      <sheetName val="основная(1)"/>
      <sheetName val="доп_потенциал(2)"/>
      <sheetName val="мини_ДПИ_крупные(3)"/>
      <sheetName val="мини_ДПИ(4)"/>
      <sheetName val="большие_минимизаторы(5)"/>
      <sheetName val="мини_прибыль(6)"/>
      <sheetName val="мини_льготы(7)"/>
      <sheetName val="мини_0-0,1%(8)"/>
      <sheetName val="основная_1_"/>
      <sheetName val="Начни с меня"/>
    </sheetNames>
    <sheetDataSet>
      <sheetData sheetId="0"/>
      <sheetData sheetId="1" refreshError="1">
        <row r="4">
          <cell r="B4" t="str">
            <v>Код підприємства</v>
          </cell>
          <cell r="C4" t="str">
            <v>Назва підприємства</v>
          </cell>
          <cell r="D4" t="str">
            <v>Сума валового доходу за 9 місяців 2005р.</v>
          </cell>
          <cell r="E4" t="str">
            <v>Збір платежів до Державного бюджету станом на 01.10.2005р.</v>
          </cell>
          <cell r="F4" t="str">
            <v>Податкове навантаження</v>
          </cell>
        </row>
      </sheetData>
      <sheetData sheetId="2"/>
      <sheetData sheetId="3"/>
      <sheetData sheetId="4"/>
      <sheetData sheetId="5"/>
      <sheetData sheetId="6"/>
      <sheetData sheetId="7"/>
      <sheetData sheetId="8"/>
      <sheetData sheetId="9"/>
      <sheetData sheetId="1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тежиМіс (-газ)"/>
      <sheetName val="ДБ-ЗагСпецМ (Норбаз)"/>
      <sheetName val="ЗДМмісяць"/>
      <sheetName val="ПлатежиРік (-газ)"/>
      <sheetName val="ДБ-ЗагСпецРік (Норбаз)"/>
      <sheetName val="ЗДМРік"/>
      <sheetName val="ПлатОблРік"/>
      <sheetName val="ПлатОблMis"/>
      <sheetName val="ДБ-ЗагСпецРік (Заст)"/>
      <sheetName val="ДБ-ЗагСпецМ (Заст)"/>
      <sheetName val="ПлатежиРік (-газ) (2)"/>
      <sheetName val="ПлатежиМіс (-газ) (2)"/>
      <sheetName val="ЗДМмісяць (2)"/>
      <sheetName val="ДБ-ЗагСпецРік (Норбаз) (МФ)"/>
      <sheetName val="ДБ-ЗагСпецМ (Норбаз) (МФ)"/>
      <sheetName val="НаказДПА"/>
      <sheetName val="розпис"/>
      <sheetName val="РозписОбл"/>
      <sheetName val="Исход ЗФ"/>
      <sheetName val="Исход СФ "/>
      <sheetName val="Надх"/>
      <sheetName val="контроль"/>
      <sheetName val="Начни с меня"/>
      <sheetName val="Авто"/>
      <sheetName val="Звіт"/>
      <sheetName val="Пер"/>
      <sheetName val="основная(1)"/>
      <sheetName val="Macro1"/>
      <sheetName val="reg"/>
    </sheetNames>
    <sheetDataSet>
      <sheetData sheetId="0" refreshError="1"/>
      <sheetData sheetId="1" refreshError="1"/>
      <sheetData sheetId="2" refreshError="1">
        <row r="9">
          <cell r="A9">
            <v>1</v>
          </cell>
        </row>
        <row r="10">
          <cell r="A10" t="str">
            <v>АР Крим</v>
          </cell>
        </row>
        <row r="11">
          <cell r="A11" t="str">
            <v>Вінницька</v>
          </cell>
        </row>
        <row r="12">
          <cell r="A12" t="str">
            <v>Волинська</v>
          </cell>
        </row>
        <row r="13">
          <cell r="A13" t="str">
            <v>Дніпропетровська</v>
          </cell>
        </row>
        <row r="14">
          <cell r="A14" t="str">
            <v>Донецька</v>
          </cell>
        </row>
        <row r="15">
          <cell r="A15" t="str">
            <v xml:space="preserve">Житомирська </v>
          </cell>
        </row>
        <row r="16">
          <cell r="A16" t="str">
            <v xml:space="preserve">Закарпатська </v>
          </cell>
        </row>
        <row r="17">
          <cell r="A17" t="str">
            <v xml:space="preserve">Запорізька </v>
          </cell>
        </row>
        <row r="18">
          <cell r="A18" t="str">
            <v>Івано-Франківська</v>
          </cell>
        </row>
        <row r="19">
          <cell r="A19" t="str">
            <v xml:space="preserve">Київська </v>
          </cell>
        </row>
        <row r="20">
          <cell r="A20" t="str">
            <v>Кіровоградська</v>
          </cell>
        </row>
        <row r="21">
          <cell r="A21" t="str">
            <v xml:space="preserve">Луганська </v>
          </cell>
        </row>
        <row r="22">
          <cell r="A22" t="str">
            <v xml:space="preserve">Львівська </v>
          </cell>
        </row>
        <row r="23">
          <cell r="A23" t="str">
            <v xml:space="preserve">Миколаївська </v>
          </cell>
        </row>
        <row r="24">
          <cell r="A24" t="str">
            <v>Одеська</v>
          </cell>
        </row>
        <row r="25">
          <cell r="A25" t="str">
            <v>Полтавська</v>
          </cell>
        </row>
        <row r="26">
          <cell r="A26" t="str">
            <v>Рівненська</v>
          </cell>
        </row>
        <row r="27">
          <cell r="A27" t="str">
            <v xml:space="preserve">Сумська </v>
          </cell>
        </row>
        <row r="28">
          <cell r="A28" t="str">
            <v xml:space="preserve">Тернопільська </v>
          </cell>
        </row>
        <row r="29">
          <cell r="A29" t="str">
            <v>Харківська</v>
          </cell>
        </row>
        <row r="30">
          <cell r="A30" t="str">
            <v xml:space="preserve">Херсонська </v>
          </cell>
        </row>
        <row r="31">
          <cell r="A31" t="str">
            <v xml:space="preserve">Хмельницька </v>
          </cell>
        </row>
        <row r="32">
          <cell r="A32" t="str">
            <v xml:space="preserve">Черкаська </v>
          </cell>
        </row>
        <row r="33">
          <cell r="A33" t="str">
            <v>Чернівецька</v>
          </cell>
        </row>
        <row r="34">
          <cell r="A34" t="str">
            <v>Чернігівська</v>
          </cell>
        </row>
        <row r="35">
          <cell r="A35" t="str">
            <v>м.Київ</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хОбл"/>
    </sheetNames>
    <sheetDataSet>
      <sheetData sheetId="0" refreshError="1">
        <row r="9">
          <cell r="D9">
            <v>722260.08</v>
          </cell>
          <cell r="F9">
            <v>708678.96499999997</v>
          </cell>
          <cell r="H9">
            <v>300403</v>
          </cell>
          <cell r="J9">
            <v>303348.99911000003</v>
          </cell>
        </row>
        <row r="10">
          <cell r="D10">
            <v>370924.64</v>
          </cell>
          <cell r="F10">
            <v>391001.64500000002</v>
          </cell>
          <cell r="H10">
            <v>245934</v>
          </cell>
          <cell r="J10">
            <v>245531.70048</v>
          </cell>
        </row>
        <row r="11">
          <cell r="D11">
            <v>216118.12</v>
          </cell>
          <cell r="F11">
            <v>286660.99</v>
          </cell>
          <cell r="H11">
            <v>143674</v>
          </cell>
          <cell r="J11">
            <v>194900.3689</v>
          </cell>
        </row>
        <row r="12">
          <cell r="D12">
            <v>1407550</v>
          </cell>
          <cell r="F12">
            <v>1485938.8220000002</v>
          </cell>
          <cell r="H12">
            <v>850322</v>
          </cell>
          <cell r="J12">
            <v>829357.81031999993</v>
          </cell>
        </row>
        <row r="13">
          <cell r="D13">
            <v>2001860.8</v>
          </cell>
          <cell r="F13">
            <v>2058033.882</v>
          </cell>
          <cell r="H13">
            <v>1324304</v>
          </cell>
          <cell r="J13">
            <v>1199444.1136899998</v>
          </cell>
        </row>
        <row r="14">
          <cell r="D14">
            <v>312820.12</v>
          </cell>
          <cell r="F14">
            <v>327044.99400000001</v>
          </cell>
          <cell r="H14">
            <v>224102</v>
          </cell>
          <cell r="J14">
            <v>215669.62339999998</v>
          </cell>
        </row>
        <row r="15">
          <cell r="D15">
            <v>254897.88</v>
          </cell>
          <cell r="F15">
            <v>265284.62800000003</v>
          </cell>
          <cell r="H15">
            <v>162833</v>
          </cell>
          <cell r="J15">
            <v>153855.85998000001</v>
          </cell>
        </row>
        <row r="16">
          <cell r="D16">
            <v>880061.6</v>
          </cell>
          <cell r="F16">
            <v>972937.60599999991</v>
          </cell>
          <cell r="H16">
            <v>585827</v>
          </cell>
          <cell r="J16">
            <v>602984.51368000009</v>
          </cell>
        </row>
        <row r="17">
          <cell r="D17">
            <v>430570.6</v>
          </cell>
          <cell r="F17">
            <v>411851.97700000001</v>
          </cell>
          <cell r="H17">
            <v>333724</v>
          </cell>
          <cell r="J17">
            <v>289894.68078999995</v>
          </cell>
        </row>
        <row r="18">
          <cell r="D18">
            <v>626007.19999999995</v>
          </cell>
          <cell r="F18">
            <v>595541.05300000007</v>
          </cell>
          <cell r="H18">
            <v>452262</v>
          </cell>
          <cell r="J18">
            <v>376384.05763999996</v>
          </cell>
        </row>
        <row r="19">
          <cell r="D19">
            <v>286933.68</v>
          </cell>
          <cell r="F19">
            <v>272937.163</v>
          </cell>
          <cell r="H19">
            <v>198577</v>
          </cell>
          <cell r="J19">
            <v>171298.86814000001</v>
          </cell>
        </row>
        <row r="20">
          <cell r="D20">
            <v>744628.72</v>
          </cell>
          <cell r="F20">
            <v>681472.35899999994</v>
          </cell>
          <cell r="H20">
            <v>480065</v>
          </cell>
          <cell r="J20">
            <v>395531.36479999998</v>
          </cell>
        </row>
        <row r="21">
          <cell r="D21">
            <v>973580.46</v>
          </cell>
          <cell r="F21">
            <v>1030925.8180000001</v>
          </cell>
          <cell r="H21">
            <v>749611</v>
          </cell>
          <cell r="J21">
            <v>730177.43311999994</v>
          </cell>
        </row>
        <row r="22">
          <cell r="D22">
            <v>406577.4</v>
          </cell>
          <cell r="F22">
            <v>452547.30300000001</v>
          </cell>
          <cell r="H22">
            <v>287875</v>
          </cell>
          <cell r="J22">
            <v>293426.48650999996</v>
          </cell>
        </row>
        <row r="23">
          <cell r="D23">
            <v>1061496.3999999999</v>
          </cell>
          <cell r="F23">
            <v>1132998.615</v>
          </cell>
          <cell r="H23">
            <v>697430</v>
          </cell>
          <cell r="J23">
            <v>708296.23404999997</v>
          </cell>
        </row>
        <row r="24">
          <cell r="D24">
            <v>1330480.68</v>
          </cell>
          <cell r="F24">
            <v>1227688.3290000001</v>
          </cell>
          <cell r="H24">
            <v>1130395</v>
          </cell>
          <cell r="J24">
            <v>991683.45705000008</v>
          </cell>
        </row>
        <row r="25">
          <cell r="D25">
            <v>266965.40000000002</v>
          </cell>
          <cell r="F25">
            <v>237275.921</v>
          </cell>
          <cell r="H25">
            <v>191157</v>
          </cell>
          <cell r="J25">
            <v>145179.56718000001</v>
          </cell>
        </row>
        <row r="26">
          <cell r="D26">
            <v>522546.2</v>
          </cell>
          <cell r="F26">
            <v>679070.99100000004</v>
          </cell>
          <cell r="H26">
            <v>402777</v>
          </cell>
          <cell r="J26">
            <v>530187.58403999999</v>
          </cell>
        </row>
        <row r="27">
          <cell r="D27">
            <v>195895.48</v>
          </cell>
          <cell r="F27">
            <v>187643.03099999999</v>
          </cell>
          <cell r="H27">
            <v>131938</v>
          </cell>
          <cell r="J27">
            <v>113490.58703</v>
          </cell>
        </row>
        <row r="28">
          <cell r="D28">
            <v>1566588.32</v>
          </cell>
          <cell r="F28">
            <v>1427244.463</v>
          </cell>
          <cell r="H28">
            <v>1195888</v>
          </cell>
          <cell r="J28">
            <v>984817.76769000001</v>
          </cell>
        </row>
        <row r="29">
          <cell r="D29">
            <v>259141.64</v>
          </cell>
          <cell r="F29">
            <v>241573.45299999998</v>
          </cell>
          <cell r="H29">
            <v>168118</v>
          </cell>
          <cell r="J29">
            <v>128503.45629</v>
          </cell>
        </row>
        <row r="30">
          <cell r="D30">
            <v>313822.64</v>
          </cell>
          <cell r="F30">
            <v>278089.11</v>
          </cell>
          <cell r="H30">
            <v>210966</v>
          </cell>
          <cell r="J30">
            <v>163079.07514999999</v>
          </cell>
        </row>
        <row r="31">
          <cell r="D31">
            <v>517633.96</v>
          </cell>
          <cell r="F31">
            <v>454034.429</v>
          </cell>
          <cell r="H31">
            <v>398267</v>
          </cell>
          <cell r="J31">
            <v>309339.63409999997</v>
          </cell>
        </row>
        <row r="32">
          <cell r="D32">
            <v>175719.46</v>
          </cell>
          <cell r="F32">
            <v>173179.59600000002</v>
          </cell>
          <cell r="H32">
            <v>108264</v>
          </cell>
          <cell r="J32">
            <v>94907.198210000002</v>
          </cell>
        </row>
        <row r="33">
          <cell r="D33">
            <v>451939.76</v>
          </cell>
          <cell r="F33">
            <v>525049.49100000004</v>
          </cell>
          <cell r="H33">
            <v>347925</v>
          </cell>
          <cell r="J33">
            <v>398246.22037</v>
          </cell>
        </row>
        <row r="34">
          <cell r="D34">
            <v>3772399.38</v>
          </cell>
          <cell r="F34">
            <v>4470366.45</v>
          </cell>
          <cell r="H34">
            <v>2265714</v>
          </cell>
          <cell r="J34">
            <v>2175668.9136699997</v>
          </cell>
        </row>
        <row r="35">
          <cell r="D35">
            <v>140578.38</v>
          </cell>
          <cell r="F35">
            <v>173062.55499999999</v>
          </cell>
          <cell r="H35">
            <v>82496</v>
          </cell>
          <cell r="J35">
            <v>99004.026769999997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теж місяць (фонди)"/>
      <sheetName val="ЗДМмісяць"/>
      <sheetName val="ДБ-ЗагСпецМ (Норбаз)"/>
      <sheetName val="ПлатОблMis"/>
      <sheetName val="Платеж Рік (фонди)"/>
      <sheetName val="ЗДМРік"/>
      <sheetName val="ДБ-ЗагСпецРік (Норбаз)"/>
      <sheetName val="ПлатОблРік"/>
      <sheetName val="Платеж місяць (МФ)"/>
      <sheetName val="Платеж Рік (МФ)"/>
      <sheetName val="НаказДПА"/>
      <sheetName val="розпис"/>
      <sheetName val="РозписОбл"/>
      <sheetName val="Надх"/>
      <sheetName val="Исход ЗФ"/>
      <sheetName val="Исход СФ "/>
      <sheetName val="контроль"/>
      <sheetName val="Начни с меня"/>
      <sheetName val="Авто"/>
      <sheetName val="Macro1"/>
      <sheetName val="ИсхОбл"/>
      <sheetName val="основная(1)"/>
      <sheetName val="reg"/>
    </sheetNames>
    <sheetDataSet>
      <sheetData sheetId="0"/>
      <sheetData sheetId="1"/>
      <sheetData sheetId="2"/>
      <sheetData sheetId="3"/>
      <sheetData sheetId="4"/>
      <sheetData sheetId="5" refreshError="1">
        <row r="9">
          <cell r="E9">
            <v>6</v>
          </cell>
          <cell r="I9" t="str">
            <v>9</v>
          </cell>
        </row>
        <row r="10">
          <cell r="E10">
            <v>20111.171859999886</v>
          </cell>
          <cell r="I10">
            <v>539881.6</v>
          </cell>
        </row>
        <row r="11">
          <cell r="E11">
            <v>14906.911580000073</v>
          </cell>
          <cell r="I11">
            <v>372757.2</v>
          </cell>
        </row>
        <row r="12">
          <cell r="E12">
            <v>15295.856880000036</v>
          </cell>
          <cell r="I12">
            <v>167851.80000000002</v>
          </cell>
        </row>
        <row r="13">
          <cell r="E13">
            <v>86691.022290000226</v>
          </cell>
          <cell r="I13">
            <v>1386778.4000000001</v>
          </cell>
        </row>
        <row r="14">
          <cell r="E14">
            <v>-127008.20098999981</v>
          </cell>
          <cell r="I14">
            <v>1760473.1</v>
          </cell>
        </row>
        <row r="15">
          <cell r="E15">
            <v>22737.057430000161</v>
          </cell>
          <cell r="I15">
            <v>278777.90000000002</v>
          </cell>
        </row>
        <row r="16">
          <cell r="E16">
            <v>27061.254900000058</v>
          </cell>
          <cell r="I16">
            <v>193551.6</v>
          </cell>
        </row>
        <row r="17">
          <cell r="E17">
            <v>4682.4381499998271</v>
          </cell>
          <cell r="I17">
            <v>800151.60000000009</v>
          </cell>
        </row>
        <row r="18">
          <cell r="E18">
            <v>20140.296130000032</v>
          </cell>
          <cell r="I18">
            <v>298861.7</v>
          </cell>
        </row>
        <row r="19">
          <cell r="E19">
            <v>54604.83993999986</v>
          </cell>
          <cell r="I19">
            <v>636018.79999999993</v>
          </cell>
        </row>
        <row r="20">
          <cell r="E20">
            <v>7118.9591800000053</v>
          </cell>
          <cell r="I20">
            <v>142276.5</v>
          </cell>
        </row>
        <row r="21">
          <cell r="E21">
            <v>-15243.14877999993</v>
          </cell>
          <cell r="I21">
            <v>944201.8</v>
          </cell>
        </row>
        <row r="22">
          <cell r="E22">
            <v>45908.062750000274</v>
          </cell>
          <cell r="I22">
            <v>918894.20000000007</v>
          </cell>
        </row>
        <row r="23">
          <cell r="E23">
            <v>17334.944630000042</v>
          </cell>
          <cell r="I23">
            <v>359563.3</v>
          </cell>
        </row>
        <row r="24">
          <cell r="E24">
            <v>-1955.083299999591</v>
          </cell>
          <cell r="I24">
            <v>1143362.9000000001</v>
          </cell>
        </row>
        <row r="25">
          <cell r="E25">
            <v>-79894.369059999473</v>
          </cell>
          <cell r="I25">
            <v>1657050.6999999997</v>
          </cell>
        </row>
        <row r="26">
          <cell r="E26">
            <v>17095.404120000079</v>
          </cell>
          <cell r="I26">
            <v>288969.5</v>
          </cell>
        </row>
        <row r="27">
          <cell r="E27">
            <v>-31486.740209999727</v>
          </cell>
          <cell r="I27">
            <v>725720.10000000009</v>
          </cell>
        </row>
        <row r="28">
          <cell r="E28">
            <v>13914.171180000005</v>
          </cell>
          <cell r="I28">
            <v>159325.9</v>
          </cell>
        </row>
        <row r="29">
          <cell r="E29">
            <v>33790.021050000098</v>
          </cell>
          <cell r="I29">
            <v>1906524.8</v>
          </cell>
        </row>
        <row r="30">
          <cell r="E30">
            <v>-3704.5275200000033</v>
          </cell>
          <cell r="I30">
            <v>302457.5</v>
          </cell>
        </row>
        <row r="31">
          <cell r="E31">
            <v>14873.102710000123</v>
          </cell>
          <cell r="I31">
            <v>272185.30000000005</v>
          </cell>
        </row>
        <row r="32">
          <cell r="E32">
            <v>26082.531920000096</v>
          </cell>
          <cell r="I32">
            <v>313676.3</v>
          </cell>
        </row>
        <row r="33">
          <cell r="E33">
            <v>23213.836290000065</v>
          </cell>
          <cell r="I33">
            <v>132336.40000000002</v>
          </cell>
        </row>
        <row r="34">
          <cell r="E34">
            <v>13506.143180000014</v>
          </cell>
          <cell r="I34">
            <v>661116.69999999995</v>
          </cell>
        </row>
        <row r="35">
          <cell r="E35">
            <v>3247.2557699996978</v>
          </cell>
          <cell r="I35">
            <v>7479288.0999999996</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р"/>
      <sheetName val="Reg"/>
      <sheetName val="Tax"/>
      <sheetName val="T(з)"/>
      <sheetName val="T(д)"/>
      <sheetName val="R(з)"/>
      <sheetName val="R(д)"/>
      <sheetName val="А0"/>
      <sheetName val="А1"/>
      <sheetName val="Авсього"/>
      <sheetName val="Алк"/>
      <sheetName val="Наф"/>
      <sheetName val="Позики(1270)"/>
      <sheetName val="Газ"/>
      <sheetName val="Факт"/>
      <sheetName val="mD"/>
      <sheetName val="mZ"/>
      <sheetName val="Диаграмма1"/>
      <sheetName val="Рейтинг"/>
    </sheetNames>
    <sheetDataSet>
      <sheetData sheetId="0" refreshError="1">
        <row r="33">
          <cell r="N33" t="str">
            <v>СЕРПЕНЬ</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анные"/>
      <sheetName val="D"/>
      <sheetName val="Налоги"/>
      <sheetName val="A4"/>
      <sheetName val="Области"/>
      <sheetName val="Отрасли"/>
      <sheetName val="Налоги-Области "/>
      <sheetName val="Налоги-Отрасли"/>
      <sheetName val="Области-Отрасли"/>
      <sheetName val="Неуплата-Налоги"/>
      <sheetName val="Неуплата-Области"/>
      <sheetName val="Vibor"/>
      <sheetName val="основная(1)"/>
    </sheetNames>
    <sheetDataSet>
      <sheetData sheetId="0"/>
      <sheetData sheetId="1" refreshError="1">
        <row r="7">
          <cell r="AC7" t="str">
            <v>2004</v>
          </cell>
        </row>
        <row r="8">
          <cell r="AC8" t="str">
            <v>до ДЕРЖАВНОГО бюджету</v>
          </cell>
        </row>
        <row r="9">
          <cell r="AC9" t="str">
            <v>СІЧЕНЬ-ТРАВЕНЬ</v>
          </cell>
        </row>
      </sheetData>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theme/theme1.xml><?xml version="1.0" encoding="utf-8"?>
<a:theme xmlns:a="http://schemas.openxmlformats.org/drawingml/2006/main" name="Тема Office">
  <a:themeElements>
    <a:clrScheme name="Стандартна">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2"/>
  <sheetViews>
    <sheetView view="pageBreakPreview" topLeftCell="A28" zoomScale="85" zoomScaleNormal="75" zoomScaleSheetLayoutView="85" workbookViewId="0">
      <selection activeCell="D35" sqref="D35"/>
    </sheetView>
  </sheetViews>
  <sheetFormatPr defaultRowHeight="18"/>
  <cols>
    <col min="1" max="1" width="14.109375" style="15" customWidth="1"/>
    <col min="2" max="2" width="48.21875" style="3" customWidth="1"/>
    <col min="3" max="3" width="21.88671875" style="4" customWidth="1"/>
    <col min="4" max="4" width="20.88671875" style="4" customWidth="1"/>
    <col min="5" max="5" width="19.77734375" style="4" customWidth="1"/>
    <col min="6" max="6" width="19.109375" style="4" customWidth="1"/>
    <col min="7" max="7" width="9.109375" style="4"/>
    <col min="8" max="8" width="24.6640625" style="5" customWidth="1"/>
    <col min="9" max="9" width="18.77734375" style="5" customWidth="1"/>
    <col min="10" max="10" width="13.21875" style="4" customWidth="1"/>
    <col min="11" max="256" width="9.109375" style="4"/>
    <col min="257" max="257" width="17.21875" style="4" customWidth="1"/>
    <col min="258" max="258" width="59.109375" style="4" customWidth="1"/>
    <col min="259" max="259" width="16.21875" style="4" customWidth="1"/>
    <col min="260" max="260" width="16.33203125" style="4" customWidth="1"/>
    <col min="261" max="261" width="15.88671875" style="4" customWidth="1"/>
    <col min="262" max="262" width="15.6640625" style="4" customWidth="1"/>
    <col min="263" max="263" width="9.109375" style="4"/>
    <col min="264" max="264" width="24.6640625" style="4" customWidth="1"/>
    <col min="265" max="265" width="18.77734375" style="4" customWidth="1"/>
    <col min="266" max="266" width="13.21875" style="4" customWidth="1"/>
    <col min="267" max="512" width="9.109375" style="4"/>
    <col min="513" max="513" width="17.21875" style="4" customWidth="1"/>
    <col min="514" max="514" width="59.109375" style="4" customWidth="1"/>
    <col min="515" max="515" width="16.21875" style="4" customWidth="1"/>
    <col min="516" max="516" width="16.33203125" style="4" customWidth="1"/>
    <col min="517" max="517" width="15.88671875" style="4" customWidth="1"/>
    <col min="518" max="518" width="15.6640625" style="4" customWidth="1"/>
    <col min="519" max="519" width="9.109375" style="4"/>
    <col min="520" max="520" width="24.6640625" style="4" customWidth="1"/>
    <col min="521" max="521" width="18.77734375" style="4" customWidth="1"/>
    <col min="522" max="522" width="13.21875" style="4" customWidth="1"/>
    <col min="523" max="768" width="9.109375" style="4"/>
    <col min="769" max="769" width="17.21875" style="4" customWidth="1"/>
    <col min="770" max="770" width="59.109375" style="4" customWidth="1"/>
    <col min="771" max="771" width="16.21875" style="4" customWidth="1"/>
    <col min="772" max="772" width="16.33203125" style="4" customWidth="1"/>
    <col min="773" max="773" width="15.88671875" style="4" customWidth="1"/>
    <col min="774" max="774" width="15.6640625" style="4" customWidth="1"/>
    <col min="775" max="775" width="9.109375" style="4"/>
    <col min="776" max="776" width="24.6640625" style="4" customWidth="1"/>
    <col min="777" max="777" width="18.77734375" style="4" customWidth="1"/>
    <col min="778" max="778" width="13.21875" style="4" customWidth="1"/>
    <col min="779" max="1024" width="9.109375" style="4"/>
    <col min="1025" max="1025" width="17.21875" style="4" customWidth="1"/>
    <col min="1026" max="1026" width="59.109375" style="4" customWidth="1"/>
    <col min="1027" max="1027" width="16.21875" style="4" customWidth="1"/>
    <col min="1028" max="1028" width="16.33203125" style="4" customWidth="1"/>
    <col min="1029" max="1029" width="15.88671875" style="4" customWidth="1"/>
    <col min="1030" max="1030" width="15.6640625" style="4" customWidth="1"/>
    <col min="1031" max="1031" width="9.109375" style="4"/>
    <col min="1032" max="1032" width="24.6640625" style="4" customWidth="1"/>
    <col min="1033" max="1033" width="18.77734375" style="4" customWidth="1"/>
    <col min="1034" max="1034" width="13.21875" style="4" customWidth="1"/>
    <col min="1035" max="1280" width="9.109375" style="4"/>
    <col min="1281" max="1281" width="17.21875" style="4" customWidth="1"/>
    <col min="1282" max="1282" width="59.109375" style="4" customWidth="1"/>
    <col min="1283" max="1283" width="16.21875" style="4" customWidth="1"/>
    <col min="1284" max="1284" width="16.33203125" style="4" customWidth="1"/>
    <col min="1285" max="1285" width="15.88671875" style="4" customWidth="1"/>
    <col min="1286" max="1286" width="15.6640625" style="4" customWidth="1"/>
    <col min="1287" max="1287" width="9.109375" style="4"/>
    <col min="1288" max="1288" width="24.6640625" style="4" customWidth="1"/>
    <col min="1289" max="1289" width="18.77734375" style="4" customWidth="1"/>
    <col min="1290" max="1290" width="13.21875" style="4" customWidth="1"/>
    <col min="1291" max="1536" width="9.109375" style="4"/>
    <col min="1537" max="1537" width="17.21875" style="4" customWidth="1"/>
    <col min="1538" max="1538" width="59.109375" style="4" customWidth="1"/>
    <col min="1539" max="1539" width="16.21875" style="4" customWidth="1"/>
    <col min="1540" max="1540" width="16.33203125" style="4" customWidth="1"/>
    <col min="1541" max="1541" width="15.88671875" style="4" customWidth="1"/>
    <col min="1542" max="1542" width="15.6640625" style="4" customWidth="1"/>
    <col min="1543" max="1543" width="9.109375" style="4"/>
    <col min="1544" max="1544" width="24.6640625" style="4" customWidth="1"/>
    <col min="1545" max="1545" width="18.77734375" style="4" customWidth="1"/>
    <col min="1546" max="1546" width="13.21875" style="4" customWidth="1"/>
    <col min="1547" max="1792" width="9.109375" style="4"/>
    <col min="1793" max="1793" width="17.21875" style="4" customWidth="1"/>
    <col min="1794" max="1794" width="59.109375" style="4" customWidth="1"/>
    <col min="1795" max="1795" width="16.21875" style="4" customWidth="1"/>
    <col min="1796" max="1796" width="16.33203125" style="4" customWidth="1"/>
    <col min="1797" max="1797" width="15.88671875" style="4" customWidth="1"/>
    <col min="1798" max="1798" width="15.6640625" style="4" customWidth="1"/>
    <col min="1799" max="1799" width="9.109375" style="4"/>
    <col min="1800" max="1800" width="24.6640625" style="4" customWidth="1"/>
    <col min="1801" max="1801" width="18.77734375" style="4" customWidth="1"/>
    <col min="1802" max="1802" width="13.21875" style="4" customWidth="1"/>
    <col min="1803" max="2048" width="9.109375" style="4"/>
    <col min="2049" max="2049" width="17.21875" style="4" customWidth="1"/>
    <col min="2050" max="2050" width="59.109375" style="4" customWidth="1"/>
    <col min="2051" max="2051" width="16.21875" style="4" customWidth="1"/>
    <col min="2052" max="2052" width="16.33203125" style="4" customWidth="1"/>
    <col min="2053" max="2053" width="15.88671875" style="4" customWidth="1"/>
    <col min="2054" max="2054" width="15.6640625" style="4" customWidth="1"/>
    <col min="2055" max="2055" width="9.109375" style="4"/>
    <col min="2056" max="2056" width="24.6640625" style="4" customWidth="1"/>
    <col min="2057" max="2057" width="18.77734375" style="4" customWidth="1"/>
    <col min="2058" max="2058" width="13.21875" style="4" customWidth="1"/>
    <col min="2059" max="2304" width="9.109375" style="4"/>
    <col min="2305" max="2305" width="17.21875" style="4" customWidth="1"/>
    <col min="2306" max="2306" width="59.109375" style="4" customWidth="1"/>
    <col min="2307" max="2307" width="16.21875" style="4" customWidth="1"/>
    <col min="2308" max="2308" width="16.33203125" style="4" customWidth="1"/>
    <col min="2309" max="2309" width="15.88671875" style="4" customWidth="1"/>
    <col min="2310" max="2310" width="15.6640625" style="4" customWidth="1"/>
    <col min="2311" max="2311" width="9.109375" style="4"/>
    <col min="2312" max="2312" width="24.6640625" style="4" customWidth="1"/>
    <col min="2313" max="2313" width="18.77734375" style="4" customWidth="1"/>
    <col min="2314" max="2314" width="13.21875" style="4" customWidth="1"/>
    <col min="2315" max="2560" width="9.109375" style="4"/>
    <col min="2561" max="2561" width="17.21875" style="4" customWidth="1"/>
    <col min="2562" max="2562" width="59.109375" style="4" customWidth="1"/>
    <col min="2563" max="2563" width="16.21875" style="4" customWidth="1"/>
    <col min="2564" max="2564" width="16.33203125" style="4" customWidth="1"/>
    <col min="2565" max="2565" width="15.88671875" style="4" customWidth="1"/>
    <col min="2566" max="2566" width="15.6640625" style="4" customWidth="1"/>
    <col min="2567" max="2567" width="9.109375" style="4"/>
    <col min="2568" max="2568" width="24.6640625" style="4" customWidth="1"/>
    <col min="2569" max="2569" width="18.77734375" style="4" customWidth="1"/>
    <col min="2570" max="2570" width="13.21875" style="4" customWidth="1"/>
    <col min="2571" max="2816" width="9.109375" style="4"/>
    <col min="2817" max="2817" width="17.21875" style="4" customWidth="1"/>
    <col min="2818" max="2818" width="59.109375" style="4" customWidth="1"/>
    <col min="2819" max="2819" width="16.21875" style="4" customWidth="1"/>
    <col min="2820" max="2820" width="16.33203125" style="4" customWidth="1"/>
    <col min="2821" max="2821" width="15.88671875" style="4" customWidth="1"/>
    <col min="2822" max="2822" width="15.6640625" style="4" customWidth="1"/>
    <col min="2823" max="2823" width="9.109375" style="4"/>
    <col min="2824" max="2824" width="24.6640625" style="4" customWidth="1"/>
    <col min="2825" max="2825" width="18.77734375" style="4" customWidth="1"/>
    <col min="2826" max="2826" width="13.21875" style="4" customWidth="1"/>
    <col min="2827" max="3072" width="9.109375" style="4"/>
    <col min="3073" max="3073" width="17.21875" style="4" customWidth="1"/>
    <col min="3074" max="3074" width="59.109375" style="4" customWidth="1"/>
    <col min="3075" max="3075" width="16.21875" style="4" customWidth="1"/>
    <col min="3076" max="3076" width="16.33203125" style="4" customWidth="1"/>
    <col min="3077" max="3077" width="15.88671875" style="4" customWidth="1"/>
    <col min="3078" max="3078" width="15.6640625" style="4" customWidth="1"/>
    <col min="3079" max="3079" width="9.109375" style="4"/>
    <col min="3080" max="3080" width="24.6640625" style="4" customWidth="1"/>
    <col min="3081" max="3081" width="18.77734375" style="4" customWidth="1"/>
    <col min="3082" max="3082" width="13.21875" style="4" customWidth="1"/>
    <col min="3083" max="3328" width="9.109375" style="4"/>
    <col min="3329" max="3329" width="17.21875" style="4" customWidth="1"/>
    <col min="3330" max="3330" width="59.109375" style="4" customWidth="1"/>
    <col min="3331" max="3331" width="16.21875" style="4" customWidth="1"/>
    <col min="3332" max="3332" width="16.33203125" style="4" customWidth="1"/>
    <col min="3333" max="3333" width="15.88671875" style="4" customWidth="1"/>
    <col min="3334" max="3334" width="15.6640625" style="4" customWidth="1"/>
    <col min="3335" max="3335" width="9.109375" style="4"/>
    <col min="3336" max="3336" width="24.6640625" style="4" customWidth="1"/>
    <col min="3337" max="3337" width="18.77734375" style="4" customWidth="1"/>
    <col min="3338" max="3338" width="13.21875" style="4" customWidth="1"/>
    <col min="3339" max="3584" width="9.109375" style="4"/>
    <col min="3585" max="3585" width="17.21875" style="4" customWidth="1"/>
    <col min="3586" max="3586" width="59.109375" style="4" customWidth="1"/>
    <col min="3587" max="3587" width="16.21875" style="4" customWidth="1"/>
    <col min="3588" max="3588" width="16.33203125" style="4" customWidth="1"/>
    <col min="3589" max="3589" width="15.88671875" style="4" customWidth="1"/>
    <col min="3590" max="3590" width="15.6640625" style="4" customWidth="1"/>
    <col min="3591" max="3591" width="9.109375" style="4"/>
    <col min="3592" max="3592" width="24.6640625" style="4" customWidth="1"/>
    <col min="3593" max="3593" width="18.77734375" style="4" customWidth="1"/>
    <col min="3594" max="3594" width="13.21875" style="4" customWidth="1"/>
    <col min="3595" max="3840" width="9.109375" style="4"/>
    <col min="3841" max="3841" width="17.21875" style="4" customWidth="1"/>
    <col min="3842" max="3842" width="59.109375" style="4" customWidth="1"/>
    <col min="3843" max="3843" width="16.21875" style="4" customWidth="1"/>
    <col min="3844" max="3844" width="16.33203125" style="4" customWidth="1"/>
    <col min="3845" max="3845" width="15.88671875" style="4" customWidth="1"/>
    <col min="3846" max="3846" width="15.6640625" style="4" customWidth="1"/>
    <col min="3847" max="3847" width="9.109375" style="4"/>
    <col min="3848" max="3848" width="24.6640625" style="4" customWidth="1"/>
    <col min="3849" max="3849" width="18.77734375" style="4" customWidth="1"/>
    <col min="3850" max="3850" width="13.21875" style="4" customWidth="1"/>
    <col min="3851" max="4096" width="9.109375" style="4"/>
    <col min="4097" max="4097" width="17.21875" style="4" customWidth="1"/>
    <col min="4098" max="4098" width="59.109375" style="4" customWidth="1"/>
    <col min="4099" max="4099" width="16.21875" style="4" customWidth="1"/>
    <col min="4100" max="4100" width="16.33203125" style="4" customWidth="1"/>
    <col min="4101" max="4101" width="15.88671875" style="4" customWidth="1"/>
    <col min="4102" max="4102" width="15.6640625" style="4" customWidth="1"/>
    <col min="4103" max="4103" width="9.109375" style="4"/>
    <col min="4104" max="4104" width="24.6640625" style="4" customWidth="1"/>
    <col min="4105" max="4105" width="18.77734375" style="4" customWidth="1"/>
    <col min="4106" max="4106" width="13.21875" style="4" customWidth="1"/>
    <col min="4107" max="4352" width="9.109375" style="4"/>
    <col min="4353" max="4353" width="17.21875" style="4" customWidth="1"/>
    <col min="4354" max="4354" width="59.109375" style="4" customWidth="1"/>
    <col min="4355" max="4355" width="16.21875" style="4" customWidth="1"/>
    <col min="4356" max="4356" width="16.33203125" style="4" customWidth="1"/>
    <col min="4357" max="4357" width="15.88671875" style="4" customWidth="1"/>
    <col min="4358" max="4358" width="15.6640625" style="4" customWidth="1"/>
    <col min="4359" max="4359" width="9.109375" style="4"/>
    <col min="4360" max="4360" width="24.6640625" style="4" customWidth="1"/>
    <col min="4361" max="4361" width="18.77734375" style="4" customWidth="1"/>
    <col min="4362" max="4362" width="13.21875" style="4" customWidth="1"/>
    <col min="4363" max="4608" width="9.109375" style="4"/>
    <col min="4609" max="4609" width="17.21875" style="4" customWidth="1"/>
    <col min="4610" max="4610" width="59.109375" style="4" customWidth="1"/>
    <col min="4611" max="4611" width="16.21875" style="4" customWidth="1"/>
    <col min="4612" max="4612" width="16.33203125" style="4" customWidth="1"/>
    <col min="4613" max="4613" width="15.88671875" style="4" customWidth="1"/>
    <col min="4614" max="4614" width="15.6640625" style="4" customWidth="1"/>
    <col min="4615" max="4615" width="9.109375" style="4"/>
    <col min="4616" max="4616" width="24.6640625" style="4" customWidth="1"/>
    <col min="4617" max="4617" width="18.77734375" style="4" customWidth="1"/>
    <col min="4618" max="4618" width="13.21875" style="4" customWidth="1"/>
    <col min="4619" max="4864" width="9.109375" style="4"/>
    <col min="4865" max="4865" width="17.21875" style="4" customWidth="1"/>
    <col min="4866" max="4866" width="59.109375" style="4" customWidth="1"/>
    <col min="4867" max="4867" width="16.21875" style="4" customWidth="1"/>
    <col min="4868" max="4868" width="16.33203125" style="4" customWidth="1"/>
    <col min="4869" max="4869" width="15.88671875" style="4" customWidth="1"/>
    <col min="4870" max="4870" width="15.6640625" style="4" customWidth="1"/>
    <col min="4871" max="4871" width="9.109375" style="4"/>
    <col min="4872" max="4872" width="24.6640625" style="4" customWidth="1"/>
    <col min="4873" max="4873" width="18.77734375" style="4" customWidth="1"/>
    <col min="4874" max="4874" width="13.21875" style="4" customWidth="1"/>
    <col min="4875" max="5120" width="9.109375" style="4"/>
    <col min="5121" max="5121" width="17.21875" style="4" customWidth="1"/>
    <col min="5122" max="5122" width="59.109375" style="4" customWidth="1"/>
    <col min="5123" max="5123" width="16.21875" style="4" customWidth="1"/>
    <col min="5124" max="5124" width="16.33203125" style="4" customWidth="1"/>
    <col min="5125" max="5125" width="15.88671875" style="4" customWidth="1"/>
    <col min="5126" max="5126" width="15.6640625" style="4" customWidth="1"/>
    <col min="5127" max="5127" width="9.109375" style="4"/>
    <col min="5128" max="5128" width="24.6640625" style="4" customWidth="1"/>
    <col min="5129" max="5129" width="18.77734375" style="4" customWidth="1"/>
    <col min="5130" max="5130" width="13.21875" style="4" customWidth="1"/>
    <col min="5131" max="5376" width="9.109375" style="4"/>
    <col min="5377" max="5377" width="17.21875" style="4" customWidth="1"/>
    <col min="5378" max="5378" width="59.109375" style="4" customWidth="1"/>
    <col min="5379" max="5379" width="16.21875" style="4" customWidth="1"/>
    <col min="5380" max="5380" width="16.33203125" style="4" customWidth="1"/>
    <col min="5381" max="5381" width="15.88671875" style="4" customWidth="1"/>
    <col min="5382" max="5382" width="15.6640625" style="4" customWidth="1"/>
    <col min="5383" max="5383" width="9.109375" style="4"/>
    <col min="5384" max="5384" width="24.6640625" style="4" customWidth="1"/>
    <col min="5385" max="5385" width="18.77734375" style="4" customWidth="1"/>
    <col min="5386" max="5386" width="13.21875" style="4" customWidth="1"/>
    <col min="5387" max="5632" width="9.109375" style="4"/>
    <col min="5633" max="5633" width="17.21875" style="4" customWidth="1"/>
    <col min="5634" max="5634" width="59.109375" style="4" customWidth="1"/>
    <col min="5635" max="5635" width="16.21875" style="4" customWidth="1"/>
    <col min="5636" max="5636" width="16.33203125" style="4" customWidth="1"/>
    <col min="5637" max="5637" width="15.88671875" style="4" customWidth="1"/>
    <col min="5638" max="5638" width="15.6640625" style="4" customWidth="1"/>
    <col min="5639" max="5639" width="9.109375" style="4"/>
    <col min="5640" max="5640" width="24.6640625" style="4" customWidth="1"/>
    <col min="5641" max="5641" width="18.77734375" style="4" customWidth="1"/>
    <col min="5642" max="5642" width="13.21875" style="4" customWidth="1"/>
    <col min="5643" max="5888" width="9.109375" style="4"/>
    <col min="5889" max="5889" width="17.21875" style="4" customWidth="1"/>
    <col min="5890" max="5890" width="59.109375" style="4" customWidth="1"/>
    <col min="5891" max="5891" width="16.21875" style="4" customWidth="1"/>
    <col min="5892" max="5892" width="16.33203125" style="4" customWidth="1"/>
    <col min="5893" max="5893" width="15.88671875" style="4" customWidth="1"/>
    <col min="5894" max="5894" width="15.6640625" style="4" customWidth="1"/>
    <col min="5895" max="5895" width="9.109375" style="4"/>
    <col min="5896" max="5896" width="24.6640625" style="4" customWidth="1"/>
    <col min="5897" max="5897" width="18.77734375" style="4" customWidth="1"/>
    <col min="5898" max="5898" width="13.21875" style="4" customWidth="1"/>
    <col min="5899" max="6144" width="9.109375" style="4"/>
    <col min="6145" max="6145" width="17.21875" style="4" customWidth="1"/>
    <col min="6146" max="6146" width="59.109375" style="4" customWidth="1"/>
    <col min="6147" max="6147" width="16.21875" style="4" customWidth="1"/>
    <col min="6148" max="6148" width="16.33203125" style="4" customWidth="1"/>
    <col min="6149" max="6149" width="15.88671875" style="4" customWidth="1"/>
    <col min="6150" max="6150" width="15.6640625" style="4" customWidth="1"/>
    <col min="6151" max="6151" width="9.109375" style="4"/>
    <col min="6152" max="6152" width="24.6640625" style="4" customWidth="1"/>
    <col min="6153" max="6153" width="18.77734375" style="4" customWidth="1"/>
    <col min="6154" max="6154" width="13.21875" style="4" customWidth="1"/>
    <col min="6155" max="6400" width="9.109375" style="4"/>
    <col min="6401" max="6401" width="17.21875" style="4" customWidth="1"/>
    <col min="6402" max="6402" width="59.109375" style="4" customWidth="1"/>
    <col min="6403" max="6403" width="16.21875" style="4" customWidth="1"/>
    <col min="6404" max="6404" width="16.33203125" style="4" customWidth="1"/>
    <col min="6405" max="6405" width="15.88671875" style="4" customWidth="1"/>
    <col min="6406" max="6406" width="15.6640625" style="4" customWidth="1"/>
    <col min="6407" max="6407" width="9.109375" style="4"/>
    <col min="6408" max="6408" width="24.6640625" style="4" customWidth="1"/>
    <col min="6409" max="6409" width="18.77734375" style="4" customWidth="1"/>
    <col min="6410" max="6410" width="13.21875" style="4" customWidth="1"/>
    <col min="6411" max="6656" width="9.109375" style="4"/>
    <col min="6657" max="6657" width="17.21875" style="4" customWidth="1"/>
    <col min="6658" max="6658" width="59.109375" style="4" customWidth="1"/>
    <col min="6659" max="6659" width="16.21875" style="4" customWidth="1"/>
    <col min="6660" max="6660" width="16.33203125" style="4" customWidth="1"/>
    <col min="6661" max="6661" width="15.88671875" style="4" customWidth="1"/>
    <col min="6662" max="6662" width="15.6640625" style="4" customWidth="1"/>
    <col min="6663" max="6663" width="9.109375" style="4"/>
    <col min="6664" max="6664" width="24.6640625" style="4" customWidth="1"/>
    <col min="6665" max="6665" width="18.77734375" style="4" customWidth="1"/>
    <col min="6666" max="6666" width="13.21875" style="4" customWidth="1"/>
    <col min="6667" max="6912" width="9.109375" style="4"/>
    <col min="6913" max="6913" width="17.21875" style="4" customWidth="1"/>
    <col min="6914" max="6914" width="59.109375" style="4" customWidth="1"/>
    <col min="6915" max="6915" width="16.21875" style="4" customWidth="1"/>
    <col min="6916" max="6916" width="16.33203125" style="4" customWidth="1"/>
    <col min="6917" max="6917" width="15.88671875" style="4" customWidth="1"/>
    <col min="6918" max="6918" width="15.6640625" style="4" customWidth="1"/>
    <col min="6919" max="6919" width="9.109375" style="4"/>
    <col min="6920" max="6920" width="24.6640625" style="4" customWidth="1"/>
    <col min="6921" max="6921" width="18.77734375" style="4" customWidth="1"/>
    <col min="6922" max="6922" width="13.21875" style="4" customWidth="1"/>
    <col min="6923" max="7168" width="9.109375" style="4"/>
    <col min="7169" max="7169" width="17.21875" style="4" customWidth="1"/>
    <col min="7170" max="7170" width="59.109375" style="4" customWidth="1"/>
    <col min="7171" max="7171" width="16.21875" style="4" customWidth="1"/>
    <col min="7172" max="7172" width="16.33203125" style="4" customWidth="1"/>
    <col min="7173" max="7173" width="15.88671875" style="4" customWidth="1"/>
    <col min="7174" max="7174" width="15.6640625" style="4" customWidth="1"/>
    <col min="7175" max="7175" width="9.109375" style="4"/>
    <col min="7176" max="7176" width="24.6640625" style="4" customWidth="1"/>
    <col min="7177" max="7177" width="18.77734375" style="4" customWidth="1"/>
    <col min="7178" max="7178" width="13.21875" style="4" customWidth="1"/>
    <col min="7179" max="7424" width="9.109375" style="4"/>
    <col min="7425" max="7425" width="17.21875" style="4" customWidth="1"/>
    <col min="7426" max="7426" width="59.109375" style="4" customWidth="1"/>
    <col min="7427" max="7427" width="16.21875" style="4" customWidth="1"/>
    <col min="7428" max="7428" width="16.33203125" style="4" customWidth="1"/>
    <col min="7429" max="7429" width="15.88671875" style="4" customWidth="1"/>
    <col min="7430" max="7430" width="15.6640625" style="4" customWidth="1"/>
    <col min="7431" max="7431" width="9.109375" style="4"/>
    <col min="7432" max="7432" width="24.6640625" style="4" customWidth="1"/>
    <col min="7433" max="7433" width="18.77734375" style="4" customWidth="1"/>
    <col min="7434" max="7434" width="13.21875" style="4" customWidth="1"/>
    <col min="7435" max="7680" width="9.109375" style="4"/>
    <col min="7681" max="7681" width="17.21875" style="4" customWidth="1"/>
    <col min="7682" max="7682" width="59.109375" style="4" customWidth="1"/>
    <col min="7683" max="7683" width="16.21875" style="4" customWidth="1"/>
    <col min="7684" max="7684" width="16.33203125" style="4" customWidth="1"/>
    <col min="7685" max="7685" width="15.88671875" style="4" customWidth="1"/>
    <col min="7686" max="7686" width="15.6640625" style="4" customWidth="1"/>
    <col min="7687" max="7687" width="9.109375" style="4"/>
    <col min="7688" max="7688" width="24.6640625" style="4" customWidth="1"/>
    <col min="7689" max="7689" width="18.77734375" style="4" customWidth="1"/>
    <col min="7690" max="7690" width="13.21875" style="4" customWidth="1"/>
    <col min="7691" max="7936" width="9.109375" style="4"/>
    <col min="7937" max="7937" width="17.21875" style="4" customWidth="1"/>
    <col min="7938" max="7938" width="59.109375" style="4" customWidth="1"/>
    <col min="7939" max="7939" width="16.21875" style="4" customWidth="1"/>
    <col min="7940" max="7940" width="16.33203125" style="4" customWidth="1"/>
    <col min="7941" max="7941" width="15.88671875" style="4" customWidth="1"/>
    <col min="7942" max="7942" width="15.6640625" style="4" customWidth="1"/>
    <col min="7943" max="7943" width="9.109375" style="4"/>
    <col min="7944" max="7944" width="24.6640625" style="4" customWidth="1"/>
    <col min="7945" max="7945" width="18.77734375" style="4" customWidth="1"/>
    <col min="7946" max="7946" width="13.21875" style="4" customWidth="1"/>
    <col min="7947" max="8192" width="9.109375" style="4"/>
    <col min="8193" max="8193" width="17.21875" style="4" customWidth="1"/>
    <col min="8194" max="8194" width="59.109375" style="4" customWidth="1"/>
    <col min="8195" max="8195" width="16.21875" style="4" customWidth="1"/>
    <col min="8196" max="8196" width="16.33203125" style="4" customWidth="1"/>
    <col min="8197" max="8197" width="15.88671875" style="4" customWidth="1"/>
    <col min="8198" max="8198" width="15.6640625" style="4" customWidth="1"/>
    <col min="8199" max="8199" width="9.109375" style="4"/>
    <col min="8200" max="8200" width="24.6640625" style="4" customWidth="1"/>
    <col min="8201" max="8201" width="18.77734375" style="4" customWidth="1"/>
    <col min="8202" max="8202" width="13.21875" style="4" customWidth="1"/>
    <col min="8203" max="8448" width="9.109375" style="4"/>
    <col min="8449" max="8449" width="17.21875" style="4" customWidth="1"/>
    <col min="8450" max="8450" width="59.109375" style="4" customWidth="1"/>
    <col min="8451" max="8451" width="16.21875" style="4" customWidth="1"/>
    <col min="8452" max="8452" width="16.33203125" style="4" customWidth="1"/>
    <col min="8453" max="8453" width="15.88671875" style="4" customWidth="1"/>
    <col min="8454" max="8454" width="15.6640625" style="4" customWidth="1"/>
    <col min="8455" max="8455" width="9.109375" style="4"/>
    <col min="8456" max="8456" width="24.6640625" style="4" customWidth="1"/>
    <col min="8457" max="8457" width="18.77734375" style="4" customWidth="1"/>
    <col min="8458" max="8458" width="13.21875" style="4" customWidth="1"/>
    <col min="8459" max="8704" width="9.109375" style="4"/>
    <col min="8705" max="8705" width="17.21875" style="4" customWidth="1"/>
    <col min="8706" max="8706" width="59.109375" style="4" customWidth="1"/>
    <col min="8707" max="8707" width="16.21875" style="4" customWidth="1"/>
    <col min="8708" max="8708" width="16.33203125" style="4" customWidth="1"/>
    <col min="8709" max="8709" width="15.88671875" style="4" customWidth="1"/>
    <col min="8710" max="8710" width="15.6640625" style="4" customWidth="1"/>
    <col min="8711" max="8711" width="9.109375" style="4"/>
    <col min="8712" max="8712" width="24.6640625" style="4" customWidth="1"/>
    <col min="8713" max="8713" width="18.77734375" style="4" customWidth="1"/>
    <col min="8714" max="8714" width="13.21875" style="4" customWidth="1"/>
    <col min="8715" max="8960" width="9.109375" style="4"/>
    <col min="8961" max="8961" width="17.21875" style="4" customWidth="1"/>
    <col min="8962" max="8962" width="59.109375" style="4" customWidth="1"/>
    <col min="8963" max="8963" width="16.21875" style="4" customWidth="1"/>
    <col min="8964" max="8964" width="16.33203125" style="4" customWidth="1"/>
    <col min="8965" max="8965" width="15.88671875" style="4" customWidth="1"/>
    <col min="8966" max="8966" width="15.6640625" style="4" customWidth="1"/>
    <col min="8967" max="8967" width="9.109375" style="4"/>
    <col min="8968" max="8968" width="24.6640625" style="4" customWidth="1"/>
    <col min="8969" max="8969" width="18.77734375" style="4" customWidth="1"/>
    <col min="8970" max="8970" width="13.21875" style="4" customWidth="1"/>
    <col min="8971" max="9216" width="9.109375" style="4"/>
    <col min="9217" max="9217" width="17.21875" style="4" customWidth="1"/>
    <col min="9218" max="9218" width="59.109375" style="4" customWidth="1"/>
    <col min="9219" max="9219" width="16.21875" style="4" customWidth="1"/>
    <col min="9220" max="9220" width="16.33203125" style="4" customWidth="1"/>
    <col min="9221" max="9221" width="15.88671875" style="4" customWidth="1"/>
    <col min="9222" max="9222" width="15.6640625" style="4" customWidth="1"/>
    <col min="9223" max="9223" width="9.109375" style="4"/>
    <col min="9224" max="9224" width="24.6640625" style="4" customWidth="1"/>
    <col min="9225" max="9225" width="18.77734375" style="4" customWidth="1"/>
    <col min="9226" max="9226" width="13.21875" style="4" customWidth="1"/>
    <col min="9227" max="9472" width="9.109375" style="4"/>
    <col min="9473" max="9473" width="17.21875" style="4" customWidth="1"/>
    <col min="9474" max="9474" width="59.109375" style="4" customWidth="1"/>
    <col min="9475" max="9475" width="16.21875" style="4" customWidth="1"/>
    <col min="9476" max="9476" width="16.33203125" style="4" customWidth="1"/>
    <col min="9477" max="9477" width="15.88671875" style="4" customWidth="1"/>
    <col min="9478" max="9478" width="15.6640625" style="4" customWidth="1"/>
    <col min="9479" max="9479" width="9.109375" style="4"/>
    <col min="9480" max="9480" width="24.6640625" style="4" customWidth="1"/>
    <col min="9481" max="9481" width="18.77734375" style="4" customWidth="1"/>
    <col min="9482" max="9482" width="13.21875" style="4" customWidth="1"/>
    <col min="9483" max="9728" width="9.109375" style="4"/>
    <col min="9729" max="9729" width="17.21875" style="4" customWidth="1"/>
    <col min="9730" max="9730" width="59.109375" style="4" customWidth="1"/>
    <col min="9731" max="9731" width="16.21875" style="4" customWidth="1"/>
    <col min="9732" max="9732" width="16.33203125" style="4" customWidth="1"/>
    <col min="9733" max="9733" width="15.88671875" style="4" customWidth="1"/>
    <col min="9734" max="9734" width="15.6640625" style="4" customWidth="1"/>
    <col min="9735" max="9735" width="9.109375" style="4"/>
    <col min="9736" max="9736" width="24.6640625" style="4" customWidth="1"/>
    <col min="9737" max="9737" width="18.77734375" style="4" customWidth="1"/>
    <col min="9738" max="9738" width="13.21875" style="4" customWidth="1"/>
    <col min="9739" max="9984" width="9.109375" style="4"/>
    <col min="9985" max="9985" width="17.21875" style="4" customWidth="1"/>
    <col min="9986" max="9986" width="59.109375" style="4" customWidth="1"/>
    <col min="9987" max="9987" width="16.21875" style="4" customWidth="1"/>
    <col min="9988" max="9988" width="16.33203125" style="4" customWidth="1"/>
    <col min="9989" max="9989" width="15.88671875" style="4" customWidth="1"/>
    <col min="9990" max="9990" width="15.6640625" style="4" customWidth="1"/>
    <col min="9991" max="9991" width="9.109375" style="4"/>
    <col min="9992" max="9992" width="24.6640625" style="4" customWidth="1"/>
    <col min="9993" max="9993" width="18.77734375" style="4" customWidth="1"/>
    <col min="9994" max="9994" width="13.21875" style="4" customWidth="1"/>
    <col min="9995" max="10240" width="9.109375" style="4"/>
    <col min="10241" max="10241" width="17.21875" style="4" customWidth="1"/>
    <col min="10242" max="10242" width="59.109375" style="4" customWidth="1"/>
    <col min="10243" max="10243" width="16.21875" style="4" customWidth="1"/>
    <col min="10244" max="10244" width="16.33203125" style="4" customWidth="1"/>
    <col min="10245" max="10245" width="15.88671875" style="4" customWidth="1"/>
    <col min="10246" max="10246" width="15.6640625" style="4" customWidth="1"/>
    <col min="10247" max="10247" width="9.109375" style="4"/>
    <col min="10248" max="10248" width="24.6640625" style="4" customWidth="1"/>
    <col min="10249" max="10249" width="18.77734375" style="4" customWidth="1"/>
    <col min="10250" max="10250" width="13.21875" style="4" customWidth="1"/>
    <col min="10251" max="10496" width="9.109375" style="4"/>
    <col min="10497" max="10497" width="17.21875" style="4" customWidth="1"/>
    <col min="10498" max="10498" width="59.109375" style="4" customWidth="1"/>
    <col min="10499" max="10499" width="16.21875" style="4" customWidth="1"/>
    <col min="10500" max="10500" width="16.33203125" style="4" customWidth="1"/>
    <col min="10501" max="10501" width="15.88671875" style="4" customWidth="1"/>
    <col min="10502" max="10502" width="15.6640625" style="4" customWidth="1"/>
    <col min="10503" max="10503" width="9.109375" style="4"/>
    <col min="10504" max="10504" width="24.6640625" style="4" customWidth="1"/>
    <col min="10505" max="10505" width="18.77734375" style="4" customWidth="1"/>
    <col min="10506" max="10506" width="13.21875" style="4" customWidth="1"/>
    <col min="10507" max="10752" width="9.109375" style="4"/>
    <col min="10753" max="10753" width="17.21875" style="4" customWidth="1"/>
    <col min="10754" max="10754" width="59.109375" style="4" customWidth="1"/>
    <col min="10755" max="10755" width="16.21875" style="4" customWidth="1"/>
    <col min="10756" max="10756" width="16.33203125" style="4" customWidth="1"/>
    <col min="10757" max="10757" width="15.88671875" style="4" customWidth="1"/>
    <col min="10758" max="10758" width="15.6640625" style="4" customWidth="1"/>
    <col min="10759" max="10759" width="9.109375" style="4"/>
    <col min="10760" max="10760" width="24.6640625" style="4" customWidth="1"/>
    <col min="10761" max="10761" width="18.77734375" style="4" customWidth="1"/>
    <col min="10762" max="10762" width="13.21875" style="4" customWidth="1"/>
    <col min="10763" max="11008" width="9.109375" style="4"/>
    <col min="11009" max="11009" width="17.21875" style="4" customWidth="1"/>
    <col min="11010" max="11010" width="59.109375" style="4" customWidth="1"/>
    <col min="11011" max="11011" width="16.21875" style="4" customWidth="1"/>
    <col min="11012" max="11012" width="16.33203125" style="4" customWidth="1"/>
    <col min="11013" max="11013" width="15.88671875" style="4" customWidth="1"/>
    <col min="11014" max="11014" width="15.6640625" style="4" customWidth="1"/>
    <col min="11015" max="11015" width="9.109375" style="4"/>
    <col min="11016" max="11016" width="24.6640625" style="4" customWidth="1"/>
    <col min="11017" max="11017" width="18.77734375" style="4" customWidth="1"/>
    <col min="11018" max="11018" width="13.21875" style="4" customWidth="1"/>
    <col min="11019" max="11264" width="9.109375" style="4"/>
    <col min="11265" max="11265" width="17.21875" style="4" customWidth="1"/>
    <col min="11266" max="11266" width="59.109375" style="4" customWidth="1"/>
    <col min="11267" max="11267" width="16.21875" style="4" customWidth="1"/>
    <col min="11268" max="11268" width="16.33203125" style="4" customWidth="1"/>
    <col min="11269" max="11269" width="15.88671875" style="4" customWidth="1"/>
    <col min="11270" max="11270" width="15.6640625" style="4" customWidth="1"/>
    <col min="11271" max="11271" width="9.109375" style="4"/>
    <col min="11272" max="11272" width="24.6640625" style="4" customWidth="1"/>
    <col min="11273" max="11273" width="18.77734375" style="4" customWidth="1"/>
    <col min="11274" max="11274" width="13.21875" style="4" customWidth="1"/>
    <col min="11275" max="11520" width="9.109375" style="4"/>
    <col min="11521" max="11521" width="17.21875" style="4" customWidth="1"/>
    <col min="11522" max="11522" width="59.109375" style="4" customWidth="1"/>
    <col min="11523" max="11523" width="16.21875" style="4" customWidth="1"/>
    <col min="11524" max="11524" width="16.33203125" style="4" customWidth="1"/>
    <col min="11525" max="11525" width="15.88671875" style="4" customWidth="1"/>
    <col min="11526" max="11526" width="15.6640625" style="4" customWidth="1"/>
    <col min="11527" max="11527" width="9.109375" style="4"/>
    <col min="11528" max="11528" width="24.6640625" style="4" customWidth="1"/>
    <col min="11529" max="11529" width="18.77734375" style="4" customWidth="1"/>
    <col min="11530" max="11530" width="13.21875" style="4" customWidth="1"/>
    <col min="11531" max="11776" width="9.109375" style="4"/>
    <col min="11777" max="11777" width="17.21875" style="4" customWidth="1"/>
    <col min="11778" max="11778" width="59.109375" style="4" customWidth="1"/>
    <col min="11779" max="11779" width="16.21875" style="4" customWidth="1"/>
    <col min="11780" max="11780" width="16.33203125" style="4" customWidth="1"/>
    <col min="11781" max="11781" width="15.88671875" style="4" customWidth="1"/>
    <col min="11782" max="11782" width="15.6640625" style="4" customWidth="1"/>
    <col min="11783" max="11783" width="9.109375" style="4"/>
    <col min="11784" max="11784" width="24.6640625" style="4" customWidth="1"/>
    <col min="11785" max="11785" width="18.77734375" style="4" customWidth="1"/>
    <col min="11786" max="11786" width="13.21875" style="4" customWidth="1"/>
    <col min="11787" max="12032" width="9.109375" style="4"/>
    <col min="12033" max="12033" width="17.21875" style="4" customWidth="1"/>
    <col min="12034" max="12034" width="59.109375" style="4" customWidth="1"/>
    <col min="12035" max="12035" width="16.21875" style="4" customWidth="1"/>
    <col min="12036" max="12036" width="16.33203125" style="4" customWidth="1"/>
    <col min="12037" max="12037" width="15.88671875" style="4" customWidth="1"/>
    <col min="12038" max="12038" width="15.6640625" style="4" customWidth="1"/>
    <col min="12039" max="12039" width="9.109375" style="4"/>
    <col min="12040" max="12040" width="24.6640625" style="4" customWidth="1"/>
    <col min="12041" max="12041" width="18.77734375" style="4" customWidth="1"/>
    <col min="12042" max="12042" width="13.21875" style="4" customWidth="1"/>
    <col min="12043" max="12288" width="9.109375" style="4"/>
    <col min="12289" max="12289" width="17.21875" style="4" customWidth="1"/>
    <col min="12290" max="12290" width="59.109375" style="4" customWidth="1"/>
    <col min="12291" max="12291" width="16.21875" style="4" customWidth="1"/>
    <col min="12292" max="12292" width="16.33203125" style="4" customWidth="1"/>
    <col min="12293" max="12293" width="15.88671875" style="4" customWidth="1"/>
    <col min="12294" max="12294" width="15.6640625" style="4" customWidth="1"/>
    <col min="12295" max="12295" width="9.109375" style="4"/>
    <col min="12296" max="12296" width="24.6640625" style="4" customWidth="1"/>
    <col min="12297" max="12297" width="18.77734375" style="4" customWidth="1"/>
    <col min="12298" max="12298" width="13.21875" style="4" customWidth="1"/>
    <col min="12299" max="12544" width="9.109375" style="4"/>
    <col min="12545" max="12545" width="17.21875" style="4" customWidth="1"/>
    <col min="12546" max="12546" width="59.109375" style="4" customWidth="1"/>
    <col min="12547" max="12547" width="16.21875" style="4" customWidth="1"/>
    <col min="12548" max="12548" width="16.33203125" style="4" customWidth="1"/>
    <col min="12549" max="12549" width="15.88671875" style="4" customWidth="1"/>
    <col min="12550" max="12550" width="15.6640625" style="4" customWidth="1"/>
    <col min="12551" max="12551" width="9.109375" style="4"/>
    <col min="12552" max="12552" width="24.6640625" style="4" customWidth="1"/>
    <col min="12553" max="12553" width="18.77734375" style="4" customWidth="1"/>
    <col min="12554" max="12554" width="13.21875" style="4" customWidth="1"/>
    <col min="12555" max="12800" width="9.109375" style="4"/>
    <col min="12801" max="12801" width="17.21875" style="4" customWidth="1"/>
    <col min="12802" max="12802" width="59.109375" style="4" customWidth="1"/>
    <col min="12803" max="12803" width="16.21875" style="4" customWidth="1"/>
    <col min="12804" max="12804" width="16.33203125" style="4" customWidth="1"/>
    <col min="12805" max="12805" width="15.88671875" style="4" customWidth="1"/>
    <col min="12806" max="12806" width="15.6640625" style="4" customWidth="1"/>
    <col min="12807" max="12807" width="9.109375" style="4"/>
    <col min="12808" max="12808" width="24.6640625" style="4" customWidth="1"/>
    <col min="12809" max="12809" width="18.77734375" style="4" customWidth="1"/>
    <col min="12810" max="12810" width="13.21875" style="4" customWidth="1"/>
    <col min="12811" max="13056" width="9.109375" style="4"/>
    <col min="13057" max="13057" width="17.21875" style="4" customWidth="1"/>
    <col min="13058" max="13058" width="59.109375" style="4" customWidth="1"/>
    <col min="13059" max="13059" width="16.21875" style="4" customWidth="1"/>
    <col min="13060" max="13060" width="16.33203125" style="4" customWidth="1"/>
    <col min="13061" max="13061" width="15.88671875" style="4" customWidth="1"/>
    <col min="13062" max="13062" width="15.6640625" style="4" customWidth="1"/>
    <col min="13063" max="13063" width="9.109375" style="4"/>
    <col min="13064" max="13064" width="24.6640625" style="4" customWidth="1"/>
    <col min="13065" max="13065" width="18.77734375" style="4" customWidth="1"/>
    <col min="13066" max="13066" width="13.21875" style="4" customWidth="1"/>
    <col min="13067" max="13312" width="9.109375" style="4"/>
    <col min="13313" max="13313" width="17.21875" style="4" customWidth="1"/>
    <col min="13314" max="13314" width="59.109375" style="4" customWidth="1"/>
    <col min="13315" max="13315" width="16.21875" style="4" customWidth="1"/>
    <col min="13316" max="13316" width="16.33203125" style="4" customWidth="1"/>
    <col min="13317" max="13317" width="15.88671875" style="4" customWidth="1"/>
    <col min="13318" max="13318" width="15.6640625" style="4" customWidth="1"/>
    <col min="13319" max="13319" width="9.109375" style="4"/>
    <col min="13320" max="13320" width="24.6640625" style="4" customWidth="1"/>
    <col min="13321" max="13321" width="18.77734375" style="4" customWidth="1"/>
    <col min="13322" max="13322" width="13.21875" style="4" customWidth="1"/>
    <col min="13323" max="13568" width="9.109375" style="4"/>
    <col min="13569" max="13569" width="17.21875" style="4" customWidth="1"/>
    <col min="13570" max="13570" width="59.109375" style="4" customWidth="1"/>
    <col min="13571" max="13571" width="16.21875" style="4" customWidth="1"/>
    <col min="13572" max="13572" width="16.33203125" style="4" customWidth="1"/>
    <col min="13573" max="13573" width="15.88671875" style="4" customWidth="1"/>
    <col min="13574" max="13574" width="15.6640625" style="4" customWidth="1"/>
    <col min="13575" max="13575" width="9.109375" style="4"/>
    <col min="13576" max="13576" width="24.6640625" style="4" customWidth="1"/>
    <col min="13577" max="13577" width="18.77734375" style="4" customWidth="1"/>
    <col min="13578" max="13578" width="13.21875" style="4" customWidth="1"/>
    <col min="13579" max="13824" width="9.109375" style="4"/>
    <col min="13825" max="13825" width="17.21875" style="4" customWidth="1"/>
    <col min="13826" max="13826" width="59.109375" style="4" customWidth="1"/>
    <col min="13827" max="13827" width="16.21875" style="4" customWidth="1"/>
    <col min="13828" max="13828" width="16.33203125" style="4" customWidth="1"/>
    <col min="13829" max="13829" width="15.88671875" style="4" customWidth="1"/>
    <col min="13830" max="13830" width="15.6640625" style="4" customWidth="1"/>
    <col min="13831" max="13831" width="9.109375" style="4"/>
    <col min="13832" max="13832" width="24.6640625" style="4" customWidth="1"/>
    <col min="13833" max="13833" width="18.77734375" style="4" customWidth="1"/>
    <col min="13834" max="13834" width="13.21875" style="4" customWidth="1"/>
    <col min="13835" max="14080" width="9.109375" style="4"/>
    <col min="14081" max="14081" width="17.21875" style="4" customWidth="1"/>
    <col min="14082" max="14082" width="59.109375" style="4" customWidth="1"/>
    <col min="14083" max="14083" width="16.21875" style="4" customWidth="1"/>
    <col min="14084" max="14084" width="16.33203125" style="4" customWidth="1"/>
    <col min="14085" max="14085" width="15.88671875" style="4" customWidth="1"/>
    <col min="14086" max="14086" width="15.6640625" style="4" customWidth="1"/>
    <col min="14087" max="14087" width="9.109375" style="4"/>
    <col min="14088" max="14088" width="24.6640625" style="4" customWidth="1"/>
    <col min="14089" max="14089" width="18.77734375" style="4" customWidth="1"/>
    <col min="14090" max="14090" width="13.21875" style="4" customWidth="1"/>
    <col min="14091" max="14336" width="9.109375" style="4"/>
    <col min="14337" max="14337" width="17.21875" style="4" customWidth="1"/>
    <col min="14338" max="14338" width="59.109375" style="4" customWidth="1"/>
    <col min="14339" max="14339" width="16.21875" style="4" customWidth="1"/>
    <col min="14340" max="14340" width="16.33203125" style="4" customWidth="1"/>
    <col min="14341" max="14341" width="15.88671875" style="4" customWidth="1"/>
    <col min="14342" max="14342" width="15.6640625" style="4" customWidth="1"/>
    <col min="14343" max="14343" width="9.109375" style="4"/>
    <col min="14344" max="14344" width="24.6640625" style="4" customWidth="1"/>
    <col min="14345" max="14345" width="18.77734375" style="4" customWidth="1"/>
    <col min="14346" max="14346" width="13.21875" style="4" customWidth="1"/>
    <col min="14347" max="14592" width="9.109375" style="4"/>
    <col min="14593" max="14593" width="17.21875" style="4" customWidth="1"/>
    <col min="14594" max="14594" width="59.109375" style="4" customWidth="1"/>
    <col min="14595" max="14595" width="16.21875" style="4" customWidth="1"/>
    <col min="14596" max="14596" width="16.33203125" style="4" customWidth="1"/>
    <col min="14597" max="14597" width="15.88671875" style="4" customWidth="1"/>
    <col min="14598" max="14598" width="15.6640625" style="4" customWidth="1"/>
    <col min="14599" max="14599" width="9.109375" style="4"/>
    <col min="14600" max="14600" width="24.6640625" style="4" customWidth="1"/>
    <col min="14601" max="14601" width="18.77734375" style="4" customWidth="1"/>
    <col min="14602" max="14602" width="13.21875" style="4" customWidth="1"/>
    <col min="14603" max="14848" width="9.109375" style="4"/>
    <col min="14849" max="14849" width="17.21875" style="4" customWidth="1"/>
    <col min="14850" max="14850" width="59.109375" style="4" customWidth="1"/>
    <col min="14851" max="14851" width="16.21875" style="4" customWidth="1"/>
    <col min="14852" max="14852" width="16.33203125" style="4" customWidth="1"/>
    <col min="14853" max="14853" width="15.88671875" style="4" customWidth="1"/>
    <col min="14854" max="14854" width="15.6640625" style="4" customWidth="1"/>
    <col min="14855" max="14855" width="9.109375" style="4"/>
    <col min="14856" max="14856" width="24.6640625" style="4" customWidth="1"/>
    <col min="14857" max="14857" width="18.77734375" style="4" customWidth="1"/>
    <col min="14858" max="14858" width="13.21875" style="4" customWidth="1"/>
    <col min="14859" max="15104" width="9.109375" style="4"/>
    <col min="15105" max="15105" width="17.21875" style="4" customWidth="1"/>
    <col min="15106" max="15106" width="59.109375" style="4" customWidth="1"/>
    <col min="15107" max="15107" width="16.21875" style="4" customWidth="1"/>
    <col min="15108" max="15108" width="16.33203125" style="4" customWidth="1"/>
    <col min="15109" max="15109" width="15.88671875" style="4" customWidth="1"/>
    <col min="15110" max="15110" width="15.6640625" style="4" customWidth="1"/>
    <col min="15111" max="15111" width="9.109375" style="4"/>
    <col min="15112" max="15112" width="24.6640625" style="4" customWidth="1"/>
    <col min="15113" max="15113" width="18.77734375" style="4" customWidth="1"/>
    <col min="15114" max="15114" width="13.21875" style="4" customWidth="1"/>
    <col min="15115" max="15360" width="9.109375" style="4"/>
    <col min="15361" max="15361" width="17.21875" style="4" customWidth="1"/>
    <col min="15362" max="15362" width="59.109375" style="4" customWidth="1"/>
    <col min="15363" max="15363" width="16.21875" style="4" customWidth="1"/>
    <col min="15364" max="15364" width="16.33203125" style="4" customWidth="1"/>
    <col min="15365" max="15365" width="15.88671875" style="4" customWidth="1"/>
    <col min="15366" max="15366" width="15.6640625" style="4" customWidth="1"/>
    <col min="15367" max="15367" width="9.109375" style="4"/>
    <col min="15368" max="15368" width="24.6640625" style="4" customWidth="1"/>
    <col min="15369" max="15369" width="18.77734375" style="4" customWidth="1"/>
    <col min="15370" max="15370" width="13.21875" style="4" customWidth="1"/>
    <col min="15371" max="15616" width="9.109375" style="4"/>
    <col min="15617" max="15617" width="17.21875" style="4" customWidth="1"/>
    <col min="15618" max="15618" width="59.109375" style="4" customWidth="1"/>
    <col min="15619" max="15619" width="16.21875" style="4" customWidth="1"/>
    <col min="15620" max="15620" width="16.33203125" style="4" customWidth="1"/>
    <col min="15621" max="15621" width="15.88671875" style="4" customWidth="1"/>
    <col min="15622" max="15622" width="15.6640625" style="4" customWidth="1"/>
    <col min="15623" max="15623" width="9.109375" style="4"/>
    <col min="15624" max="15624" width="24.6640625" style="4" customWidth="1"/>
    <col min="15625" max="15625" width="18.77734375" style="4" customWidth="1"/>
    <col min="15626" max="15626" width="13.21875" style="4" customWidth="1"/>
    <col min="15627" max="15872" width="9.109375" style="4"/>
    <col min="15873" max="15873" width="17.21875" style="4" customWidth="1"/>
    <col min="15874" max="15874" width="59.109375" style="4" customWidth="1"/>
    <col min="15875" max="15875" width="16.21875" style="4" customWidth="1"/>
    <col min="15876" max="15876" width="16.33203125" style="4" customWidth="1"/>
    <col min="15877" max="15877" width="15.88671875" style="4" customWidth="1"/>
    <col min="15878" max="15878" width="15.6640625" style="4" customWidth="1"/>
    <col min="15879" max="15879" width="9.109375" style="4"/>
    <col min="15880" max="15880" width="24.6640625" style="4" customWidth="1"/>
    <col min="15881" max="15881" width="18.77734375" style="4" customWidth="1"/>
    <col min="15882" max="15882" width="13.21875" style="4" customWidth="1"/>
    <col min="15883" max="16128" width="9.109375" style="4"/>
    <col min="16129" max="16129" width="17.21875" style="4" customWidth="1"/>
    <col min="16130" max="16130" width="59.109375" style="4" customWidth="1"/>
    <col min="16131" max="16131" width="16.21875" style="4" customWidth="1"/>
    <col min="16132" max="16132" width="16.33203125" style="4" customWidth="1"/>
    <col min="16133" max="16133" width="15.88671875" style="4" customWidth="1"/>
    <col min="16134" max="16134" width="15.6640625" style="4" customWidth="1"/>
    <col min="16135" max="16135" width="9.109375" style="4"/>
    <col min="16136" max="16136" width="24.6640625" style="4" customWidth="1"/>
    <col min="16137" max="16137" width="18.77734375" style="4" customWidth="1"/>
    <col min="16138" max="16138" width="13.21875" style="4" customWidth="1"/>
    <col min="16139" max="16384" width="9.109375" style="4"/>
  </cols>
  <sheetData>
    <row r="1" spans="1:8" ht="76.349999999999994" customHeight="1">
      <c r="A1" s="2"/>
      <c r="C1" s="559" t="s">
        <v>600</v>
      </c>
      <c r="D1" s="559"/>
      <c r="E1" s="559"/>
      <c r="F1" s="559"/>
    </row>
    <row r="2" spans="1:8">
      <c r="A2" s="2"/>
      <c r="B2" s="6"/>
      <c r="C2" s="7"/>
      <c r="D2" s="7"/>
      <c r="E2" s="7"/>
      <c r="F2" s="7"/>
    </row>
    <row r="3" spans="1:8" ht="21">
      <c r="A3" s="560" t="s">
        <v>294</v>
      </c>
      <c r="B3" s="560"/>
      <c r="C3" s="560"/>
      <c r="D3" s="560"/>
      <c r="E3" s="560"/>
      <c r="F3" s="560"/>
    </row>
    <row r="4" spans="1:8">
      <c r="A4" s="561" t="s">
        <v>54</v>
      </c>
      <c r="B4" s="561"/>
      <c r="C4" s="561"/>
      <c r="D4" s="561"/>
      <c r="E4" s="561"/>
      <c r="F4" s="561"/>
    </row>
    <row r="5" spans="1:8">
      <c r="A5" s="562" t="s">
        <v>55</v>
      </c>
      <c r="B5" s="562"/>
      <c r="C5" s="562"/>
      <c r="D5" s="562"/>
      <c r="E5" s="562"/>
      <c r="F5" s="562"/>
    </row>
    <row r="6" spans="1:8">
      <c r="A6" s="79"/>
      <c r="B6" s="80"/>
      <c r="C6" s="81"/>
      <c r="D6" s="81"/>
      <c r="E6" s="81"/>
      <c r="F6" s="82" t="s">
        <v>61</v>
      </c>
    </row>
    <row r="7" spans="1:8">
      <c r="A7" s="563" t="s">
        <v>62</v>
      </c>
      <c r="B7" s="563" t="s">
        <v>106</v>
      </c>
      <c r="C7" s="563" t="s">
        <v>56</v>
      </c>
      <c r="D7" s="563" t="s">
        <v>238</v>
      </c>
      <c r="E7" s="563" t="s">
        <v>10</v>
      </c>
      <c r="F7" s="563"/>
    </row>
    <row r="8" spans="1:8" ht="28.8">
      <c r="A8" s="563"/>
      <c r="B8" s="563"/>
      <c r="C8" s="563"/>
      <c r="D8" s="563"/>
      <c r="E8" s="83" t="s">
        <v>5</v>
      </c>
      <c r="F8" s="83" t="s">
        <v>11</v>
      </c>
    </row>
    <row r="9" spans="1:8">
      <c r="A9" s="84">
        <v>1</v>
      </c>
      <c r="B9" s="84">
        <v>2</v>
      </c>
      <c r="C9" s="84">
        <v>3</v>
      </c>
      <c r="D9" s="84">
        <v>4</v>
      </c>
      <c r="E9" s="84">
        <v>5</v>
      </c>
      <c r="F9" s="84">
        <v>6</v>
      </c>
    </row>
    <row r="10" spans="1:8" s="18" customFormat="1">
      <c r="A10" s="85">
        <v>10000000</v>
      </c>
      <c r="B10" s="86" t="s">
        <v>332</v>
      </c>
      <c r="C10" s="87">
        <f>C11+C16+C22</f>
        <v>14250888</v>
      </c>
      <c r="D10" s="87">
        <f>D11+D16+D22</f>
        <v>14250888</v>
      </c>
      <c r="E10" s="87">
        <f>E11+E16+E22</f>
        <v>0</v>
      </c>
      <c r="F10" s="87">
        <f>F11+F16+F22</f>
        <v>0</v>
      </c>
    </row>
    <row r="11" spans="1:8" s="18" customFormat="1" ht="34.799999999999997">
      <c r="A11" s="85">
        <v>11000000</v>
      </c>
      <c r="B11" s="86" t="s">
        <v>333</v>
      </c>
      <c r="C11" s="87">
        <f>C12</f>
        <v>12915817</v>
      </c>
      <c r="D11" s="88">
        <f>D12</f>
        <v>12915817</v>
      </c>
      <c r="E11" s="89">
        <v>0</v>
      </c>
      <c r="F11" s="89">
        <v>0</v>
      </c>
    </row>
    <row r="12" spans="1:8" s="18" customFormat="1">
      <c r="A12" s="85">
        <v>11010000</v>
      </c>
      <c r="B12" s="86" t="s">
        <v>334</v>
      </c>
      <c r="C12" s="87">
        <f>C13+C14+C15</f>
        <v>12915817</v>
      </c>
      <c r="D12" s="87">
        <f>D13+D14+D15</f>
        <v>12915817</v>
      </c>
      <c r="E12" s="89">
        <v>0</v>
      </c>
      <c r="F12" s="89">
        <v>0</v>
      </c>
    </row>
    <row r="13" spans="1:8" s="18" customFormat="1" ht="69.599999999999994">
      <c r="A13" s="90">
        <v>11010100</v>
      </c>
      <c r="B13" s="91" t="s">
        <v>335</v>
      </c>
      <c r="C13" s="92">
        <f>D13</f>
        <v>6154737</v>
      </c>
      <c r="D13" s="92">
        <v>6154737</v>
      </c>
      <c r="E13" s="89">
        <v>0</v>
      </c>
      <c r="F13" s="89">
        <v>0</v>
      </c>
      <c r="H13" s="42"/>
    </row>
    <row r="14" spans="1:8" s="437" customFormat="1" ht="69.599999999999994">
      <c r="A14" s="90" t="s">
        <v>517</v>
      </c>
      <c r="B14" s="91" t="s">
        <v>518</v>
      </c>
      <c r="C14" s="92">
        <f>D14</f>
        <v>6758980</v>
      </c>
      <c r="D14" s="92">
        <v>6758980</v>
      </c>
      <c r="E14" s="89">
        <v>0</v>
      </c>
      <c r="F14" s="89">
        <v>0</v>
      </c>
      <c r="H14" s="42"/>
    </row>
    <row r="15" spans="1:8" s="437" customFormat="1" ht="52.2">
      <c r="A15" s="90">
        <v>11011300</v>
      </c>
      <c r="B15" s="91" t="s">
        <v>532</v>
      </c>
      <c r="C15" s="92">
        <f>D15</f>
        <v>2100</v>
      </c>
      <c r="D15" s="92">
        <v>2100</v>
      </c>
      <c r="E15" s="89">
        <v>0</v>
      </c>
      <c r="F15" s="89">
        <v>0</v>
      </c>
      <c r="H15" s="42"/>
    </row>
    <row r="16" spans="1:8" s="18" customFormat="1">
      <c r="A16" s="85">
        <v>14000000</v>
      </c>
      <c r="B16" s="86" t="s">
        <v>366</v>
      </c>
      <c r="C16" s="87">
        <f>C17+C19</f>
        <v>401780</v>
      </c>
      <c r="D16" s="87">
        <f>D17+D19</f>
        <v>401780</v>
      </c>
      <c r="E16" s="89">
        <f t="shared" ref="E16:F16" si="0">E17+E19</f>
        <v>0</v>
      </c>
      <c r="F16" s="89">
        <f t="shared" si="0"/>
        <v>0</v>
      </c>
    </row>
    <row r="17" spans="1:9" s="18" customFormat="1" ht="52.2">
      <c r="A17" s="85">
        <v>14030000</v>
      </c>
      <c r="B17" s="86" t="s">
        <v>367</v>
      </c>
      <c r="C17" s="87">
        <f>C18</f>
        <v>300000</v>
      </c>
      <c r="D17" s="87">
        <f>D18</f>
        <v>300000</v>
      </c>
      <c r="E17" s="89">
        <v>0</v>
      </c>
      <c r="F17" s="89">
        <v>0</v>
      </c>
    </row>
    <row r="18" spans="1:9" s="18" customFormat="1">
      <c r="A18" s="90">
        <v>14031900</v>
      </c>
      <c r="B18" s="91" t="s">
        <v>368</v>
      </c>
      <c r="C18" s="92">
        <f>D18</f>
        <v>300000</v>
      </c>
      <c r="D18" s="92">
        <v>300000</v>
      </c>
      <c r="E18" s="89">
        <v>0</v>
      </c>
      <c r="F18" s="89">
        <v>0</v>
      </c>
      <c r="H18" s="42"/>
    </row>
    <row r="19" spans="1:9" s="18" customFormat="1" ht="52.2">
      <c r="A19" s="85">
        <v>14040000</v>
      </c>
      <c r="B19" s="86" t="s">
        <v>369</v>
      </c>
      <c r="C19" s="87">
        <f>C20+C21</f>
        <v>101780</v>
      </c>
      <c r="D19" s="87">
        <f>D20+D21</f>
        <v>101780</v>
      </c>
      <c r="E19" s="89">
        <v>0</v>
      </c>
      <c r="F19" s="89">
        <v>0</v>
      </c>
    </row>
    <row r="20" spans="1:9" s="18" customFormat="1" ht="156.6">
      <c r="A20" s="90">
        <v>14040100</v>
      </c>
      <c r="B20" s="91" t="s">
        <v>370</v>
      </c>
      <c r="C20" s="92">
        <f>D20</f>
        <v>5480</v>
      </c>
      <c r="D20" s="92">
        <v>5480</v>
      </c>
      <c r="E20" s="89">
        <v>0</v>
      </c>
      <c r="F20" s="89">
        <v>0</v>
      </c>
    </row>
    <row r="21" spans="1:9" s="386" customFormat="1" ht="104.4">
      <c r="A21" s="90">
        <v>14040200</v>
      </c>
      <c r="B21" s="91" t="s">
        <v>443</v>
      </c>
      <c r="C21" s="92">
        <f>D21</f>
        <v>96300</v>
      </c>
      <c r="D21" s="92">
        <v>96300</v>
      </c>
      <c r="E21" s="89">
        <v>0</v>
      </c>
      <c r="F21" s="89">
        <v>0</v>
      </c>
    </row>
    <row r="22" spans="1:9" s="18" customFormat="1" ht="52.2">
      <c r="A22" s="85">
        <v>18000000</v>
      </c>
      <c r="B22" s="86" t="s">
        <v>371</v>
      </c>
      <c r="C22" s="87">
        <f>C23+C26</f>
        <v>933291</v>
      </c>
      <c r="D22" s="87">
        <f>D23+D26</f>
        <v>933291</v>
      </c>
      <c r="E22" s="89">
        <v>0</v>
      </c>
      <c r="F22" s="89">
        <v>0</v>
      </c>
      <c r="H22" s="42"/>
    </row>
    <row r="23" spans="1:9" s="18" customFormat="1">
      <c r="A23" s="85">
        <v>18010000</v>
      </c>
      <c r="B23" s="86" t="s">
        <v>372</v>
      </c>
      <c r="C23" s="87">
        <f>SUM(C24:C25)</f>
        <v>561691</v>
      </c>
      <c r="D23" s="87">
        <f>SUM(D24:D25)</f>
        <v>561691</v>
      </c>
      <c r="E23" s="89">
        <v>0</v>
      </c>
      <c r="F23" s="89">
        <v>0</v>
      </c>
    </row>
    <row r="24" spans="1:9" s="446" customFormat="1">
      <c r="A24" s="402">
        <v>18010600</v>
      </c>
      <c r="B24" s="392" t="s">
        <v>533</v>
      </c>
      <c r="C24" s="393">
        <f t="shared" ref="C24" si="1">D24</f>
        <v>434300</v>
      </c>
      <c r="D24" s="393">
        <v>434300</v>
      </c>
      <c r="E24" s="394">
        <v>0</v>
      </c>
      <c r="F24" s="394">
        <v>0</v>
      </c>
    </row>
    <row r="25" spans="1:9" s="465" customFormat="1">
      <c r="A25" s="402">
        <v>18010900</v>
      </c>
      <c r="B25" s="392" t="s">
        <v>534</v>
      </c>
      <c r="C25" s="393">
        <f t="shared" ref="C25" si="2">D25</f>
        <v>127391</v>
      </c>
      <c r="D25" s="393">
        <f>132000-18009+13400</f>
        <v>127391</v>
      </c>
      <c r="E25" s="394">
        <v>0</v>
      </c>
      <c r="F25" s="394">
        <v>0</v>
      </c>
    </row>
    <row r="26" spans="1:9" s="437" customFormat="1">
      <c r="A26" s="85" t="s">
        <v>483</v>
      </c>
      <c r="B26" s="86" t="s">
        <v>484</v>
      </c>
      <c r="C26" s="87">
        <f>SUM(C27:C28)</f>
        <v>371600</v>
      </c>
      <c r="D26" s="87">
        <f>SUM(D27:D28)</f>
        <v>371600</v>
      </c>
      <c r="E26" s="89">
        <v>0</v>
      </c>
      <c r="F26" s="89">
        <v>0</v>
      </c>
    </row>
    <row r="27" spans="1:9" s="465" customFormat="1">
      <c r="A27" s="90">
        <v>18050300</v>
      </c>
      <c r="B27" s="91" t="s">
        <v>528</v>
      </c>
      <c r="C27" s="92">
        <f t="shared" ref="C27" si="3">D27</f>
        <v>45000</v>
      </c>
      <c r="D27" s="92">
        <v>45000</v>
      </c>
      <c r="E27" s="89">
        <v>0</v>
      </c>
      <c r="F27" s="89">
        <v>0</v>
      </c>
    </row>
    <row r="28" spans="1:9" s="437" customFormat="1">
      <c r="A28" s="90">
        <v>18050400</v>
      </c>
      <c r="B28" s="91" t="s">
        <v>482</v>
      </c>
      <c r="C28" s="92">
        <f t="shared" ref="C28" si="4">D28</f>
        <v>326600</v>
      </c>
      <c r="D28" s="92">
        <v>326600</v>
      </c>
      <c r="E28" s="89">
        <v>0</v>
      </c>
      <c r="F28" s="89">
        <v>0</v>
      </c>
    </row>
    <row r="29" spans="1:9" ht="36">
      <c r="A29" s="85" t="s">
        <v>57</v>
      </c>
      <c r="B29" s="93" t="s">
        <v>336</v>
      </c>
      <c r="C29" s="94">
        <f>C10</f>
        <v>14250888</v>
      </c>
      <c r="D29" s="94">
        <f>D10</f>
        <v>14250888</v>
      </c>
      <c r="E29" s="94">
        <f>E10</f>
        <v>0</v>
      </c>
      <c r="F29" s="94">
        <f>F10</f>
        <v>0</v>
      </c>
    </row>
    <row r="30" spans="1:9" s="390" customFormat="1" ht="22.8" customHeight="1">
      <c r="A30" s="387" t="s">
        <v>444</v>
      </c>
      <c r="B30" s="388" t="s">
        <v>445</v>
      </c>
      <c r="C30" s="389">
        <f>C31+C34</f>
        <v>18889000</v>
      </c>
      <c r="D30" s="389">
        <f t="shared" ref="D30:F30" si="5">D31+D34</f>
        <v>18889000</v>
      </c>
      <c r="E30" s="389">
        <f t="shared" si="5"/>
        <v>0</v>
      </c>
      <c r="F30" s="389">
        <f t="shared" si="5"/>
        <v>0</v>
      </c>
      <c r="H30" s="391"/>
      <c r="I30" s="391"/>
    </row>
    <row r="31" spans="1:9" s="390" customFormat="1" ht="22.8" customHeight="1">
      <c r="A31" s="387" t="s">
        <v>446</v>
      </c>
      <c r="B31" s="388" t="s">
        <v>447</v>
      </c>
      <c r="C31" s="389">
        <f>C32</f>
        <v>18180700</v>
      </c>
      <c r="D31" s="389">
        <f t="shared" ref="D31:F32" si="6">D32</f>
        <v>18180700</v>
      </c>
      <c r="E31" s="389">
        <f t="shared" si="6"/>
        <v>0</v>
      </c>
      <c r="F31" s="389">
        <f t="shared" si="6"/>
        <v>0</v>
      </c>
      <c r="H31" s="391"/>
      <c r="I31" s="391"/>
    </row>
    <row r="32" spans="1:9" s="390" customFormat="1" ht="42.6" customHeight="1">
      <c r="A32" s="387" t="s">
        <v>594</v>
      </c>
      <c r="B32" s="388" t="s">
        <v>595</v>
      </c>
      <c r="C32" s="389">
        <f>C33</f>
        <v>18180700</v>
      </c>
      <c r="D32" s="389">
        <f t="shared" si="6"/>
        <v>18180700</v>
      </c>
      <c r="E32" s="389">
        <f t="shared" si="6"/>
        <v>0</v>
      </c>
      <c r="F32" s="389">
        <f t="shared" si="6"/>
        <v>0</v>
      </c>
      <c r="H32" s="391"/>
      <c r="I32" s="391"/>
    </row>
    <row r="33" spans="1:18" s="390" customFormat="1" ht="43.8" customHeight="1">
      <c r="A33" s="436" t="s">
        <v>535</v>
      </c>
      <c r="B33" s="392" t="s">
        <v>536</v>
      </c>
      <c r="C33" s="393">
        <f>D33+E33</f>
        <v>18180700</v>
      </c>
      <c r="D33" s="394">
        <v>18180700</v>
      </c>
      <c r="E33" s="394">
        <v>0</v>
      </c>
      <c r="F33" s="394">
        <v>0</v>
      </c>
      <c r="H33" s="391"/>
      <c r="I33" s="391"/>
    </row>
    <row r="34" spans="1:18" s="390" customFormat="1" ht="40.799999999999997" customHeight="1">
      <c r="A34" s="551" t="s">
        <v>591</v>
      </c>
      <c r="B34" s="388" t="s">
        <v>521</v>
      </c>
      <c r="C34" s="389">
        <f t="shared" ref="C34:C35" si="7">D34</f>
        <v>708300</v>
      </c>
      <c r="D34" s="389">
        <f>D35</f>
        <v>708300</v>
      </c>
      <c r="E34" s="389">
        <v>0</v>
      </c>
      <c r="F34" s="389">
        <v>0</v>
      </c>
      <c r="H34" s="391"/>
      <c r="I34" s="391"/>
    </row>
    <row r="35" spans="1:18" s="390" customFormat="1" ht="77.099999999999994" customHeight="1">
      <c r="A35" s="402" t="s">
        <v>592</v>
      </c>
      <c r="B35" s="392" t="s">
        <v>593</v>
      </c>
      <c r="C35" s="393">
        <f t="shared" si="7"/>
        <v>708300</v>
      </c>
      <c r="D35" s="556">
        <v>708300</v>
      </c>
      <c r="E35" s="394">
        <v>0</v>
      </c>
      <c r="F35" s="394">
        <v>0</v>
      </c>
      <c r="H35" s="391"/>
      <c r="I35" s="391"/>
    </row>
    <row r="36" spans="1:18" ht="25.5" customHeight="1">
      <c r="A36" s="95" t="s">
        <v>52</v>
      </c>
      <c r="B36" s="96" t="s">
        <v>107</v>
      </c>
      <c r="C36" s="97">
        <f>C29+C30</f>
        <v>33139888</v>
      </c>
      <c r="D36" s="97">
        <f t="shared" ref="D36:F36" si="8">D29+D30</f>
        <v>33139888</v>
      </c>
      <c r="E36" s="97">
        <f t="shared" si="8"/>
        <v>0</v>
      </c>
      <c r="F36" s="97">
        <f t="shared" si="8"/>
        <v>0</v>
      </c>
      <c r="H36" s="17"/>
      <c r="I36" s="17"/>
    </row>
    <row r="37" spans="1:18" s="13" customFormat="1" ht="12.75" customHeight="1">
      <c r="A37" s="8"/>
      <c r="B37" s="9"/>
      <c r="C37" s="10"/>
      <c r="D37" s="10"/>
      <c r="E37" s="11"/>
      <c r="F37" s="12"/>
      <c r="H37" s="14"/>
      <c r="I37" s="14"/>
    </row>
    <row r="38" spans="1:18" s="27" customFormat="1" ht="40.65" customHeight="1">
      <c r="A38" s="23" t="s">
        <v>268</v>
      </c>
      <c r="B38" s="23"/>
      <c r="C38" s="23"/>
      <c r="D38" s="23"/>
      <c r="E38" s="23"/>
      <c r="F38" s="23"/>
      <c r="G38" s="28"/>
      <c r="H38" s="29"/>
      <c r="I38" s="29"/>
      <c r="J38" s="29"/>
      <c r="K38" s="29"/>
      <c r="L38" s="29"/>
      <c r="M38" s="29"/>
      <c r="N38" s="29"/>
      <c r="O38" s="29"/>
      <c r="P38" s="24"/>
      <c r="Q38" s="25"/>
      <c r="R38" s="26"/>
    </row>
    <row r="39" spans="1:18">
      <c r="B39" s="3" t="s">
        <v>580</v>
      </c>
      <c r="C39" s="16">
        <f>C29-C40</f>
        <v>-36298.289999999106</v>
      </c>
      <c r="D39" s="16"/>
    </row>
    <row r="40" spans="1:18">
      <c r="B40" s="3" t="s">
        <v>581</v>
      </c>
      <c r="C40" s="16">
        <f>'3.1'!P71</f>
        <v>14287186.289999999</v>
      </c>
      <c r="D40" s="16"/>
    </row>
    <row r="41" spans="1:18">
      <c r="B41" s="3" t="s">
        <v>365</v>
      </c>
      <c r="C41" s="338">
        <f>'3.1'!P25</f>
        <v>14250888</v>
      </c>
      <c r="D41" s="16"/>
      <c r="E41" s="16"/>
    </row>
    <row r="42" spans="1:18">
      <c r="B42" s="3" t="s">
        <v>582</v>
      </c>
      <c r="C42" s="542">
        <f>C41-C29</f>
        <v>0</v>
      </c>
    </row>
  </sheetData>
  <mergeCells count="9">
    <mergeCell ref="C1:F1"/>
    <mergeCell ref="A3:F3"/>
    <mergeCell ref="A4:F4"/>
    <mergeCell ref="A5:F5"/>
    <mergeCell ref="A7:A8"/>
    <mergeCell ref="B7:B8"/>
    <mergeCell ref="C7:C8"/>
    <mergeCell ref="D7:D8"/>
    <mergeCell ref="E7:F7"/>
  </mergeCells>
  <conditionalFormatting sqref="B36">
    <cfRule type="expression" dxfId="17" priority="206" stopIfTrue="1">
      <formula>#REF!=1</formula>
    </cfRule>
  </conditionalFormatting>
  <conditionalFormatting sqref="A10:B14">
    <cfRule type="expression" dxfId="16" priority="72" stopIfTrue="1">
      <formula>#REF!=1</formula>
    </cfRule>
  </conditionalFormatting>
  <conditionalFormatting sqref="B29:B32">
    <cfRule type="expression" dxfId="15" priority="85" stopIfTrue="1">
      <formula>#REF!=1</formula>
    </cfRule>
  </conditionalFormatting>
  <conditionalFormatting sqref="A16:B18">
    <cfRule type="expression" dxfId="14" priority="68" stopIfTrue="1">
      <formula>#REF!=1</formula>
    </cfRule>
  </conditionalFormatting>
  <conditionalFormatting sqref="A22:B23">
    <cfRule type="expression" dxfId="13" priority="65" stopIfTrue="1">
      <formula>#REF!=1</formula>
    </cfRule>
  </conditionalFormatting>
  <conditionalFormatting sqref="A19:B20">
    <cfRule type="expression" dxfId="12" priority="67" stopIfTrue="1">
      <formula>#REF!=1</formula>
    </cfRule>
  </conditionalFormatting>
  <conditionalFormatting sqref="A21:B21">
    <cfRule type="expression" dxfId="11" priority="41" stopIfTrue="1">
      <formula>#REF!=1</formula>
    </cfRule>
  </conditionalFormatting>
  <conditionalFormatting sqref="B33">
    <cfRule type="expression" dxfId="10" priority="38" stopIfTrue="1">
      <formula>#REF!=1</formula>
    </cfRule>
  </conditionalFormatting>
  <conditionalFormatting sqref="A15:B15">
    <cfRule type="expression" dxfId="9" priority="37" stopIfTrue="1">
      <formula>#REF!=1</formula>
    </cfRule>
  </conditionalFormatting>
  <conditionalFormatting sqref="A28">
    <cfRule type="expression" dxfId="8" priority="36" stopIfTrue="1">
      <formula>#REF!=1</formula>
    </cfRule>
  </conditionalFormatting>
  <conditionalFormatting sqref="B28">
    <cfRule type="expression" dxfId="7" priority="34" stopIfTrue="1">
      <formula>#REF!=1</formula>
    </cfRule>
  </conditionalFormatting>
  <conditionalFormatting sqref="A26:B26">
    <cfRule type="expression" dxfId="6" priority="33" stopIfTrue="1">
      <formula>#REF!=1</formula>
    </cfRule>
  </conditionalFormatting>
  <conditionalFormatting sqref="B24">
    <cfRule type="expression" dxfId="5" priority="24" stopIfTrue="1">
      <formula>#REF!=1</formula>
    </cfRule>
  </conditionalFormatting>
  <conditionalFormatting sqref="A24">
    <cfRule type="expression" dxfId="4" priority="25" stopIfTrue="1">
      <formula>#REF!=1</formula>
    </cfRule>
  </conditionalFormatting>
  <conditionalFormatting sqref="A25">
    <cfRule type="expression" dxfId="3" priority="7" stopIfTrue="1">
      <formula>#REF!=1</formula>
    </cfRule>
  </conditionalFormatting>
  <conditionalFormatting sqref="B25">
    <cfRule type="expression" dxfId="2" priority="6" stopIfTrue="1">
      <formula>#REF!=1</formula>
    </cfRule>
  </conditionalFormatting>
  <conditionalFormatting sqref="A27">
    <cfRule type="expression" dxfId="1" priority="5" stopIfTrue="1">
      <formula>#REF!=1</formula>
    </cfRule>
  </conditionalFormatting>
  <conditionalFormatting sqref="B27">
    <cfRule type="expression" dxfId="0" priority="4" stopIfTrue="1">
      <formula>#REF!=1</formula>
    </cfRule>
  </conditionalFormatting>
  <pageMargins left="0.98425196850393704" right="3.937007874015748E-2" top="0.35433070866141736" bottom="0.39370078740157483" header="0.31496062992125984" footer="0.31496062992125984"/>
  <pageSetup paperSize="9" scale="70" fitToHeight="0"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5"/>
  <sheetViews>
    <sheetView showZeros="0" view="pageBreakPreview" topLeftCell="A10" zoomScale="70" zoomScaleNormal="100" zoomScaleSheetLayoutView="70" workbookViewId="0">
      <selection activeCell="C1" sqref="C1:F1"/>
    </sheetView>
  </sheetViews>
  <sheetFormatPr defaultColWidth="9.33203125" defaultRowHeight="15.6"/>
  <cols>
    <col min="1" max="1" width="11.21875" style="44" customWidth="1"/>
    <col min="2" max="2" width="48.33203125" style="44" customWidth="1"/>
    <col min="3" max="3" width="18.77734375" style="44" customWidth="1"/>
    <col min="4" max="4" width="18.88671875" style="44" customWidth="1"/>
    <col min="5" max="5" width="18.77734375" style="44" customWidth="1"/>
    <col min="6" max="6" width="18.6640625" style="44" customWidth="1"/>
    <col min="7" max="7" width="22.6640625" style="44" customWidth="1"/>
    <col min="8" max="8" width="20.33203125" style="44" customWidth="1"/>
    <col min="9" max="9" width="16.77734375" style="44" customWidth="1"/>
    <col min="10" max="10" width="17.109375" style="44" customWidth="1"/>
    <col min="11" max="11" width="18" style="44" customWidth="1"/>
    <col min="12" max="12" width="11.33203125" style="44" customWidth="1"/>
    <col min="13" max="256" width="9.33203125" style="44"/>
    <col min="257" max="257" width="11.21875" style="44" customWidth="1"/>
    <col min="258" max="258" width="53.33203125" style="44" customWidth="1"/>
    <col min="259" max="259" width="16.77734375" style="44" customWidth="1"/>
    <col min="260" max="260" width="17.6640625" style="44" customWidth="1"/>
    <col min="261" max="261" width="16.33203125" style="44" customWidth="1"/>
    <col min="262" max="262" width="15.6640625" style="44" customWidth="1"/>
    <col min="263" max="263" width="16.77734375" style="44" customWidth="1"/>
    <col min="264" max="264" width="15.33203125" style="44" customWidth="1"/>
    <col min="265" max="265" width="10.77734375" style="44" customWidth="1"/>
    <col min="266" max="266" width="14.77734375" style="44" customWidth="1"/>
    <col min="267" max="267" width="12.33203125" style="44" customWidth="1"/>
    <col min="268" max="268" width="11.33203125" style="44" customWidth="1"/>
    <col min="269" max="512" width="9.33203125" style="44"/>
    <col min="513" max="513" width="11.21875" style="44" customWidth="1"/>
    <col min="514" max="514" width="53.33203125" style="44" customWidth="1"/>
    <col min="515" max="515" width="16.77734375" style="44" customWidth="1"/>
    <col min="516" max="516" width="17.6640625" style="44" customWidth="1"/>
    <col min="517" max="517" width="16.33203125" style="44" customWidth="1"/>
    <col min="518" max="518" width="15.6640625" style="44" customWidth="1"/>
    <col min="519" max="519" width="16.77734375" style="44" customWidth="1"/>
    <col min="520" max="520" width="15.33203125" style="44" customWidth="1"/>
    <col min="521" max="521" width="10.77734375" style="44" customWidth="1"/>
    <col min="522" max="522" width="14.77734375" style="44" customWidth="1"/>
    <col min="523" max="523" width="12.33203125" style="44" customWidth="1"/>
    <col min="524" max="524" width="11.33203125" style="44" customWidth="1"/>
    <col min="525" max="768" width="9.33203125" style="44"/>
    <col min="769" max="769" width="11.21875" style="44" customWidth="1"/>
    <col min="770" max="770" width="53.33203125" style="44" customWidth="1"/>
    <col min="771" max="771" width="16.77734375" style="44" customWidth="1"/>
    <col min="772" max="772" width="17.6640625" style="44" customWidth="1"/>
    <col min="773" max="773" width="16.33203125" style="44" customWidth="1"/>
    <col min="774" max="774" width="15.6640625" style="44" customWidth="1"/>
    <col min="775" max="775" width="16.77734375" style="44" customWidth="1"/>
    <col min="776" max="776" width="15.33203125" style="44" customWidth="1"/>
    <col min="777" max="777" width="10.77734375" style="44" customWidth="1"/>
    <col min="778" max="778" width="14.77734375" style="44" customWidth="1"/>
    <col min="779" max="779" width="12.33203125" style="44" customWidth="1"/>
    <col min="780" max="780" width="11.33203125" style="44" customWidth="1"/>
    <col min="781" max="1024" width="9.33203125" style="44"/>
    <col min="1025" max="1025" width="11.21875" style="44" customWidth="1"/>
    <col min="1026" max="1026" width="53.33203125" style="44" customWidth="1"/>
    <col min="1027" max="1027" width="16.77734375" style="44" customWidth="1"/>
    <col min="1028" max="1028" width="17.6640625" style="44" customWidth="1"/>
    <col min="1029" max="1029" width="16.33203125" style="44" customWidth="1"/>
    <col min="1030" max="1030" width="15.6640625" style="44" customWidth="1"/>
    <col min="1031" max="1031" width="16.77734375" style="44" customWidth="1"/>
    <col min="1032" max="1032" width="15.33203125" style="44" customWidth="1"/>
    <col min="1033" max="1033" width="10.77734375" style="44" customWidth="1"/>
    <col min="1034" max="1034" width="14.77734375" style="44" customWidth="1"/>
    <col min="1035" max="1035" width="12.33203125" style="44" customWidth="1"/>
    <col min="1036" max="1036" width="11.33203125" style="44" customWidth="1"/>
    <col min="1037" max="1280" width="9.33203125" style="44"/>
    <col min="1281" max="1281" width="11.21875" style="44" customWidth="1"/>
    <col min="1282" max="1282" width="53.33203125" style="44" customWidth="1"/>
    <col min="1283" max="1283" width="16.77734375" style="44" customWidth="1"/>
    <col min="1284" max="1284" width="17.6640625" style="44" customWidth="1"/>
    <col min="1285" max="1285" width="16.33203125" style="44" customWidth="1"/>
    <col min="1286" max="1286" width="15.6640625" style="44" customWidth="1"/>
    <col min="1287" max="1287" width="16.77734375" style="44" customWidth="1"/>
    <col min="1288" max="1288" width="15.33203125" style="44" customWidth="1"/>
    <col min="1289" max="1289" width="10.77734375" style="44" customWidth="1"/>
    <col min="1290" max="1290" width="14.77734375" style="44" customWidth="1"/>
    <col min="1291" max="1291" width="12.33203125" style="44" customWidth="1"/>
    <col min="1292" max="1292" width="11.33203125" style="44" customWidth="1"/>
    <col min="1293" max="1536" width="9.33203125" style="44"/>
    <col min="1537" max="1537" width="11.21875" style="44" customWidth="1"/>
    <col min="1538" max="1538" width="53.33203125" style="44" customWidth="1"/>
    <col min="1539" max="1539" width="16.77734375" style="44" customWidth="1"/>
    <col min="1540" max="1540" width="17.6640625" style="44" customWidth="1"/>
    <col min="1541" max="1541" width="16.33203125" style="44" customWidth="1"/>
    <col min="1542" max="1542" width="15.6640625" style="44" customWidth="1"/>
    <col min="1543" max="1543" width="16.77734375" style="44" customWidth="1"/>
    <col min="1544" max="1544" width="15.33203125" style="44" customWidth="1"/>
    <col min="1545" max="1545" width="10.77734375" style="44" customWidth="1"/>
    <col min="1546" max="1546" width="14.77734375" style="44" customWidth="1"/>
    <col min="1547" max="1547" width="12.33203125" style="44" customWidth="1"/>
    <col min="1548" max="1548" width="11.33203125" style="44" customWidth="1"/>
    <col min="1549" max="1792" width="9.33203125" style="44"/>
    <col min="1793" max="1793" width="11.21875" style="44" customWidth="1"/>
    <col min="1794" max="1794" width="53.33203125" style="44" customWidth="1"/>
    <col min="1795" max="1795" width="16.77734375" style="44" customWidth="1"/>
    <col min="1796" max="1796" width="17.6640625" style="44" customWidth="1"/>
    <col min="1797" max="1797" width="16.33203125" style="44" customWidth="1"/>
    <col min="1798" max="1798" width="15.6640625" style="44" customWidth="1"/>
    <col min="1799" max="1799" width="16.77734375" style="44" customWidth="1"/>
    <col min="1800" max="1800" width="15.33203125" style="44" customWidth="1"/>
    <col min="1801" max="1801" width="10.77734375" style="44" customWidth="1"/>
    <col min="1802" max="1802" width="14.77734375" style="44" customWidth="1"/>
    <col min="1803" max="1803" width="12.33203125" style="44" customWidth="1"/>
    <col min="1804" max="1804" width="11.33203125" style="44" customWidth="1"/>
    <col min="1805" max="2048" width="9.33203125" style="44"/>
    <col min="2049" max="2049" width="11.21875" style="44" customWidth="1"/>
    <col min="2050" max="2050" width="53.33203125" style="44" customWidth="1"/>
    <col min="2051" max="2051" width="16.77734375" style="44" customWidth="1"/>
    <col min="2052" max="2052" width="17.6640625" style="44" customWidth="1"/>
    <col min="2053" max="2053" width="16.33203125" style="44" customWidth="1"/>
    <col min="2054" max="2054" width="15.6640625" style="44" customWidth="1"/>
    <col min="2055" max="2055" width="16.77734375" style="44" customWidth="1"/>
    <col min="2056" max="2056" width="15.33203125" style="44" customWidth="1"/>
    <col min="2057" max="2057" width="10.77734375" style="44" customWidth="1"/>
    <col min="2058" max="2058" width="14.77734375" style="44" customWidth="1"/>
    <col min="2059" max="2059" width="12.33203125" style="44" customWidth="1"/>
    <col min="2060" max="2060" width="11.33203125" style="44" customWidth="1"/>
    <col min="2061" max="2304" width="9.33203125" style="44"/>
    <col min="2305" max="2305" width="11.21875" style="44" customWidth="1"/>
    <col min="2306" max="2306" width="53.33203125" style="44" customWidth="1"/>
    <col min="2307" max="2307" width="16.77734375" style="44" customWidth="1"/>
    <col min="2308" max="2308" width="17.6640625" style="44" customWidth="1"/>
    <col min="2309" max="2309" width="16.33203125" style="44" customWidth="1"/>
    <col min="2310" max="2310" width="15.6640625" style="44" customWidth="1"/>
    <col min="2311" max="2311" width="16.77734375" style="44" customWidth="1"/>
    <col min="2312" max="2312" width="15.33203125" style="44" customWidth="1"/>
    <col min="2313" max="2313" width="10.77734375" style="44" customWidth="1"/>
    <col min="2314" max="2314" width="14.77734375" style="44" customWidth="1"/>
    <col min="2315" max="2315" width="12.33203125" style="44" customWidth="1"/>
    <col min="2316" max="2316" width="11.33203125" style="44" customWidth="1"/>
    <col min="2317" max="2560" width="9.33203125" style="44"/>
    <col min="2561" max="2561" width="11.21875" style="44" customWidth="1"/>
    <col min="2562" max="2562" width="53.33203125" style="44" customWidth="1"/>
    <col min="2563" max="2563" width="16.77734375" style="44" customWidth="1"/>
    <col min="2564" max="2564" width="17.6640625" style="44" customWidth="1"/>
    <col min="2565" max="2565" width="16.33203125" style="44" customWidth="1"/>
    <col min="2566" max="2566" width="15.6640625" style="44" customWidth="1"/>
    <col min="2567" max="2567" width="16.77734375" style="44" customWidth="1"/>
    <col min="2568" max="2568" width="15.33203125" style="44" customWidth="1"/>
    <col min="2569" max="2569" width="10.77734375" style="44" customWidth="1"/>
    <col min="2570" max="2570" width="14.77734375" style="44" customWidth="1"/>
    <col min="2571" max="2571" width="12.33203125" style="44" customWidth="1"/>
    <col min="2572" max="2572" width="11.33203125" style="44" customWidth="1"/>
    <col min="2573" max="2816" width="9.33203125" style="44"/>
    <col min="2817" max="2817" width="11.21875" style="44" customWidth="1"/>
    <col min="2818" max="2818" width="53.33203125" style="44" customWidth="1"/>
    <col min="2819" max="2819" width="16.77734375" style="44" customWidth="1"/>
    <col min="2820" max="2820" width="17.6640625" style="44" customWidth="1"/>
    <col min="2821" max="2821" width="16.33203125" style="44" customWidth="1"/>
    <col min="2822" max="2822" width="15.6640625" style="44" customWidth="1"/>
    <col min="2823" max="2823" width="16.77734375" style="44" customWidth="1"/>
    <col min="2824" max="2824" width="15.33203125" style="44" customWidth="1"/>
    <col min="2825" max="2825" width="10.77734375" style="44" customWidth="1"/>
    <col min="2826" max="2826" width="14.77734375" style="44" customWidth="1"/>
    <col min="2827" max="2827" width="12.33203125" style="44" customWidth="1"/>
    <col min="2828" max="2828" width="11.33203125" style="44" customWidth="1"/>
    <col min="2829" max="3072" width="9.33203125" style="44"/>
    <col min="3073" max="3073" width="11.21875" style="44" customWidth="1"/>
    <col min="3074" max="3074" width="53.33203125" style="44" customWidth="1"/>
    <col min="3075" max="3075" width="16.77734375" style="44" customWidth="1"/>
    <col min="3076" max="3076" width="17.6640625" style="44" customWidth="1"/>
    <col min="3077" max="3077" width="16.33203125" style="44" customWidth="1"/>
    <col min="3078" max="3078" width="15.6640625" style="44" customWidth="1"/>
    <col min="3079" max="3079" width="16.77734375" style="44" customWidth="1"/>
    <col min="3080" max="3080" width="15.33203125" style="44" customWidth="1"/>
    <col min="3081" max="3081" width="10.77734375" style="44" customWidth="1"/>
    <col min="3082" max="3082" width="14.77734375" style="44" customWidth="1"/>
    <col min="3083" max="3083" width="12.33203125" style="44" customWidth="1"/>
    <col min="3084" max="3084" width="11.33203125" style="44" customWidth="1"/>
    <col min="3085" max="3328" width="9.33203125" style="44"/>
    <col min="3329" max="3329" width="11.21875" style="44" customWidth="1"/>
    <col min="3330" max="3330" width="53.33203125" style="44" customWidth="1"/>
    <col min="3331" max="3331" width="16.77734375" style="44" customWidth="1"/>
    <col min="3332" max="3332" width="17.6640625" style="44" customWidth="1"/>
    <col min="3333" max="3333" width="16.33203125" style="44" customWidth="1"/>
    <col min="3334" max="3334" width="15.6640625" style="44" customWidth="1"/>
    <col min="3335" max="3335" width="16.77734375" style="44" customWidth="1"/>
    <col min="3336" max="3336" width="15.33203125" style="44" customWidth="1"/>
    <col min="3337" max="3337" width="10.77734375" style="44" customWidth="1"/>
    <col min="3338" max="3338" width="14.77734375" style="44" customWidth="1"/>
    <col min="3339" max="3339" width="12.33203125" style="44" customWidth="1"/>
    <col min="3340" max="3340" width="11.33203125" style="44" customWidth="1"/>
    <col min="3341" max="3584" width="9.33203125" style="44"/>
    <col min="3585" max="3585" width="11.21875" style="44" customWidth="1"/>
    <col min="3586" max="3586" width="53.33203125" style="44" customWidth="1"/>
    <col min="3587" max="3587" width="16.77734375" style="44" customWidth="1"/>
    <col min="3588" max="3588" width="17.6640625" style="44" customWidth="1"/>
    <col min="3589" max="3589" width="16.33203125" style="44" customWidth="1"/>
    <col min="3590" max="3590" width="15.6640625" style="44" customWidth="1"/>
    <col min="3591" max="3591" width="16.77734375" style="44" customWidth="1"/>
    <col min="3592" max="3592" width="15.33203125" style="44" customWidth="1"/>
    <col min="3593" max="3593" width="10.77734375" style="44" customWidth="1"/>
    <col min="3594" max="3594" width="14.77734375" style="44" customWidth="1"/>
    <col min="3595" max="3595" width="12.33203125" style="44" customWidth="1"/>
    <col min="3596" max="3596" width="11.33203125" style="44" customWidth="1"/>
    <col min="3597" max="3840" width="9.33203125" style="44"/>
    <col min="3841" max="3841" width="11.21875" style="44" customWidth="1"/>
    <col min="3842" max="3842" width="53.33203125" style="44" customWidth="1"/>
    <col min="3843" max="3843" width="16.77734375" style="44" customWidth="1"/>
    <col min="3844" max="3844" width="17.6640625" style="44" customWidth="1"/>
    <col min="3845" max="3845" width="16.33203125" style="44" customWidth="1"/>
    <col min="3846" max="3846" width="15.6640625" style="44" customWidth="1"/>
    <col min="3847" max="3847" width="16.77734375" style="44" customWidth="1"/>
    <col min="3848" max="3848" width="15.33203125" style="44" customWidth="1"/>
    <col min="3849" max="3849" width="10.77734375" style="44" customWidth="1"/>
    <col min="3850" max="3850" width="14.77734375" style="44" customWidth="1"/>
    <col min="3851" max="3851" width="12.33203125" style="44" customWidth="1"/>
    <col min="3852" max="3852" width="11.33203125" style="44" customWidth="1"/>
    <col min="3853" max="4096" width="9.33203125" style="44"/>
    <col min="4097" max="4097" width="11.21875" style="44" customWidth="1"/>
    <col min="4098" max="4098" width="53.33203125" style="44" customWidth="1"/>
    <col min="4099" max="4099" width="16.77734375" style="44" customWidth="1"/>
    <col min="4100" max="4100" width="17.6640625" style="44" customWidth="1"/>
    <col min="4101" max="4101" width="16.33203125" style="44" customWidth="1"/>
    <col min="4102" max="4102" width="15.6640625" style="44" customWidth="1"/>
    <col min="4103" max="4103" width="16.77734375" style="44" customWidth="1"/>
    <col min="4104" max="4104" width="15.33203125" style="44" customWidth="1"/>
    <col min="4105" max="4105" width="10.77734375" style="44" customWidth="1"/>
    <col min="4106" max="4106" width="14.77734375" style="44" customWidth="1"/>
    <col min="4107" max="4107" width="12.33203125" style="44" customWidth="1"/>
    <col min="4108" max="4108" width="11.33203125" style="44" customWidth="1"/>
    <col min="4109" max="4352" width="9.33203125" style="44"/>
    <col min="4353" max="4353" width="11.21875" style="44" customWidth="1"/>
    <col min="4354" max="4354" width="53.33203125" style="44" customWidth="1"/>
    <col min="4355" max="4355" width="16.77734375" style="44" customWidth="1"/>
    <col min="4356" max="4356" width="17.6640625" style="44" customWidth="1"/>
    <col min="4357" max="4357" width="16.33203125" style="44" customWidth="1"/>
    <col min="4358" max="4358" width="15.6640625" style="44" customWidth="1"/>
    <col min="4359" max="4359" width="16.77734375" style="44" customWidth="1"/>
    <col min="4360" max="4360" width="15.33203125" style="44" customWidth="1"/>
    <col min="4361" max="4361" width="10.77734375" style="44" customWidth="1"/>
    <col min="4362" max="4362" width="14.77734375" style="44" customWidth="1"/>
    <col min="4363" max="4363" width="12.33203125" style="44" customWidth="1"/>
    <col min="4364" max="4364" width="11.33203125" style="44" customWidth="1"/>
    <col min="4365" max="4608" width="9.33203125" style="44"/>
    <col min="4609" max="4609" width="11.21875" style="44" customWidth="1"/>
    <col min="4610" max="4610" width="53.33203125" style="44" customWidth="1"/>
    <col min="4611" max="4611" width="16.77734375" style="44" customWidth="1"/>
    <col min="4612" max="4612" width="17.6640625" style="44" customWidth="1"/>
    <col min="4613" max="4613" width="16.33203125" style="44" customWidth="1"/>
    <col min="4614" max="4614" width="15.6640625" style="44" customWidth="1"/>
    <col min="4615" max="4615" width="16.77734375" style="44" customWidth="1"/>
    <col min="4616" max="4616" width="15.33203125" style="44" customWidth="1"/>
    <col min="4617" max="4617" width="10.77734375" style="44" customWidth="1"/>
    <col min="4618" max="4618" width="14.77734375" style="44" customWidth="1"/>
    <col min="4619" max="4619" width="12.33203125" style="44" customWidth="1"/>
    <col min="4620" max="4620" width="11.33203125" style="44" customWidth="1"/>
    <col min="4621" max="4864" width="9.33203125" style="44"/>
    <col min="4865" max="4865" width="11.21875" style="44" customWidth="1"/>
    <col min="4866" max="4866" width="53.33203125" style="44" customWidth="1"/>
    <col min="4867" max="4867" width="16.77734375" style="44" customWidth="1"/>
    <col min="4868" max="4868" width="17.6640625" style="44" customWidth="1"/>
    <col min="4869" max="4869" width="16.33203125" style="44" customWidth="1"/>
    <col min="4870" max="4870" width="15.6640625" style="44" customWidth="1"/>
    <col min="4871" max="4871" width="16.77734375" style="44" customWidth="1"/>
    <col min="4872" max="4872" width="15.33203125" style="44" customWidth="1"/>
    <col min="4873" max="4873" width="10.77734375" style="44" customWidth="1"/>
    <col min="4874" max="4874" width="14.77734375" style="44" customWidth="1"/>
    <col min="4875" max="4875" width="12.33203125" style="44" customWidth="1"/>
    <col min="4876" max="4876" width="11.33203125" style="44" customWidth="1"/>
    <col min="4877" max="5120" width="9.33203125" style="44"/>
    <col min="5121" max="5121" width="11.21875" style="44" customWidth="1"/>
    <col min="5122" max="5122" width="53.33203125" style="44" customWidth="1"/>
    <col min="5123" max="5123" width="16.77734375" style="44" customWidth="1"/>
    <col min="5124" max="5124" width="17.6640625" style="44" customWidth="1"/>
    <col min="5125" max="5125" width="16.33203125" style="44" customWidth="1"/>
    <col min="5126" max="5126" width="15.6640625" style="44" customWidth="1"/>
    <col min="5127" max="5127" width="16.77734375" style="44" customWidth="1"/>
    <col min="5128" max="5128" width="15.33203125" style="44" customWidth="1"/>
    <col min="5129" max="5129" width="10.77734375" style="44" customWidth="1"/>
    <col min="5130" max="5130" width="14.77734375" style="44" customWidth="1"/>
    <col min="5131" max="5131" width="12.33203125" style="44" customWidth="1"/>
    <col min="5132" max="5132" width="11.33203125" style="44" customWidth="1"/>
    <col min="5133" max="5376" width="9.33203125" style="44"/>
    <col min="5377" max="5377" width="11.21875" style="44" customWidth="1"/>
    <col min="5378" max="5378" width="53.33203125" style="44" customWidth="1"/>
    <col min="5379" max="5379" width="16.77734375" style="44" customWidth="1"/>
    <col min="5380" max="5380" width="17.6640625" style="44" customWidth="1"/>
    <col min="5381" max="5381" width="16.33203125" style="44" customWidth="1"/>
    <col min="5382" max="5382" width="15.6640625" style="44" customWidth="1"/>
    <col min="5383" max="5383" width="16.77734375" style="44" customWidth="1"/>
    <col min="5384" max="5384" width="15.33203125" style="44" customWidth="1"/>
    <col min="5385" max="5385" width="10.77734375" style="44" customWidth="1"/>
    <col min="5386" max="5386" width="14.77734375" style="44" customWidth="1"/>
    <col min="5387" max="5387" width="12.33203125" style="44" customWidth="1"/>
    <col min="5388" max="5388" width="11.33203125" style="44" customWidth="1"/>
    <col min="5389" max="5632" width="9.33203125" style="44"/>
    <col min="5633" max="5633" width="11.21875" style="44" customWidth="1"/>
    <col min="5634" max="5634" width="53.33203125" style="44" customWidth="1"/>
    <col min="5635" max="5635" width="16.77734375" style="44" customWidth="1"/>
    <col min="5636" max="5636" width="17.6640625" style="44" customWidth="1"/>
    <col min="5637" max="5637" width="16.33203125" style="44" customWidth="1"/>
    <col min="5638" max="5638" width="15.6640625" style="44" customWidth="1"/>
    <col min="5639" max="5639" width="16.77734375" style="44" customWidth="1"/>
    <col min="5640" max="5640" width="15.33203125" style="44" customWidth="1"/>
    <col min="5641" max="5641" width="10.77734375" style="44" customWidth="1"/>
    <col min="5642" max="5642" width="14.77734375" style="44" customWidth="1"/>
    <col min="5643" max="5643" width="12.33203125" style="44" customWidth="1"/>
    <col min="5644" max="5644" width="11.33203125" style="44" customWidth="1"/>
    <col min="5645" max="5888" width="9.33203125" style="44"/>
    <col min="5889" max="5889" width="11.21875" style="44" customWidth="1"/>
    <col min="5890" max="5890" width="53.33203125" style="44" customWidth="1"/>
    <col min="5891" max="5891" width="16.77734375" style="44" customWidth="1"/>
    <col min="5892" max="5892" width="17.6640625" style="44" customWidth="1"/>
    <col min="5893" max="5893" width="16.33203125" style="44" customWidth="1"/>
    <col min="5894" max="5894" width="15.6640625" style="44" customWidth="1"/>
    <col min="5895" max="5895" width="16.77734375" style="44" customWidth="1"/>
    <col min="5896" max="5896" width="15.33203125" style="44" customWidth="1"/>
    <col min="5897" max="5897" width="10.77734375" style="44" customWidth="1"/>
    <col min="5898" max="5898" width="14.77734375" style="44" customWidth="1"/>
    <col min="5899" max="5899" width="12.33203125" style="44" customWidth="1"/>
    <col min="5900" max="5900" width="11.33203125" style="44" customWidth="1"/>
    <col min="5901" max="6144" width="9.33203125" style="44"/>
    <col min="6145" max="6145" width="11.21875" style="44" customWidth="1"/>
    <col min="6146" max="6146" width="53.33203125" style="44" customWidth="1"/>
    <col min="6147" max="6147" width="16.77734375" style="44" customWidth="1"/>
    <col min="6148" max="6148" width="17.6640625" style="44" customWidth="1"/>
    <col min="6149" max="6149" width="16.33203125" style="44" customWidth="1"/>
    <col min="6150" max="6150" width="15.6640625" style="44" customWidth="1"/>
    <col min="6151" max="6151" width="16.77734375" style="44" customWidth="1"/>
    <col min="6152" max="6152" width="15.33203125" style="44" customWidth="1"/>
    <col min="6153" max="6153" width="10.77734375" style="44" customWidth="1"/>
    <col min="6154" max="6154" width="14.77734375" style="44" customWidth="1"/>
    <col min="6155" max="6155" width="12.33203125" style="44" customWidth="1"/>
    <col min="6156" max="6156" width="11.33203125" style="44" customWidth="1"/>
    <col min="6157" max="6400" width="9.33203125" style="44"/>
    <col min="6401" max="6401" width="11.21875" style="44" customWidth="1"/>
    <col min="6402" max="6402" width="53.33203125" style="44" customWidth="1"/>
    <col min="6403" max="6403" width="16.77734375" style="44" customWidth="1"/>
    <col min="6404" max="6404" width="17.6640625" style="44" customWidth="1"/>
    <col min="6405" max="6405" width="16.33203125" style="44" customWidth="1"/>
    <col min="6406" max="6406" width="15.6640625" style="44" customWidth="1"/>
    <col min="6407" max="6407" width="16.77734375" style="44" customWidth="1"/>
    <col min="6408" max="6408" width="15.33203125" style="44" customWidth="1"/>
    <col min="6409" max="6409" width="10.77734375" style="44" customWidth="1"/>
    <col min="6410" max="6410" width="14.77734375" style="44" customWidth="1"/>
    <col min="6411" max="6411" width="12.33203125" style="44" customWidth="1"/>
    <col min="6412" max="6412" width="11.33203125" style="44" customWidth="1"/>
    <col min="6413" max="6656" width="9.33203125" style="44"/>
    <col min="6657" max="6657" width="11.21875" style="44" customWidth="1"/>
    <col min="6658" max="6658" width="53.33203125" style="44" customWidth="1"/>
    <col min="6659" max="6659" width="16.77734375" style="44" customWidth="1"/>
    <col min="6660" max="6660" width="17.6640625" style="44" customWidth="1"/>
    <col min="6661" max="6661" width="16.33203125" style="44" customWidth="1"/>
    <col min="6662" max="6662" width="15.6640625" style="44" customWidth="1"/>
    <col min="6663" max="6663" width="16.77734375" style="44" customWidth="1"/>
    <col min="6664" max="6664" width="15.33203125" style="44" customWidth="1"/>
    <col min="6665" max="6665" width="10.77734375" style="44" customWidth="1"/>
    <col min="6666" max="6666" width="14.77734375" style="44" customWidth="1"/>
    <col min="6667" max="6667" width="12.33203125" style="44" customWidth="1"/>
    <col min="6668" max="6668" width="11.33203125" style="44" customWidth="1"/>
    <col min="6669" max="6912" width="9.33203125" style="44"/>
    <col min="6913" max="6913" width="11.21875" style="44" customWidth="1"/>
    <col min="6914" max="6914" width="53.33203125" style="44" customWidth="1"/>
    <col min="6915" max="6915" width="16.77734375" style="44" customWidth="1"/>
    <col min="6916" max="6916" width="17.6640625" style="44" customWidth="1"/>
    <col min="6917" max="6917" width="16.33203125" style="44" customWidth="1"/>
    <col min="6918" max="6918" width="15.6640625" style="44" customWidth="1"/>
    <col min="6919" max="6919" width="16.77734375" style="44" customWidth="1"/>
    <col min="6920" max="6920" width="15.33203125" style="44" customWidth="1"/>
    <col min="6921" max="6921" width="10.77734375" style="44" customWidth="1"/>
    <col min="6922" max="6922" width="14.77734375" style="44" customWidth="1"/>
    <col min="6923" max="6923" width="12.33203125" style="44" customWidth="1"/>
    <col min="6924" max="6924" width="11.33203125" style="44" customWidth="1"/>
    <col min="6925" max="7168" width="9.33203125" style="44"/>
    <col min="7169" max="7169" width="11.21875" style="44" customWidth="1"/>
    <col min="7170" max="7170" width="53.33203125" style="44" customWidth="1"/>
    <col min="7171" max="7171" width="16.77734375" style="44" customWidth="1"/>
    <col min="7172" max="7172" width="17.6640625" style="44" customWidth="1"/>
    <col min="7173" max="7173" width="16.33203125" style="44" customWidth="1"/>
    <col min="7174" max="7174" width="15.6640625" style="44" customWidth="1"/>
    <col min="7175" max="7175" width="16.77734375" style="44" customWidth="1"/>
    <col min="7176" max="7176" width="15.33203125" style="44" customWidth="1"/>
    <col min="7177" max="7177" width="10.77734375" style="44" customWidth="1"/>
    <col min="7178" max="7178" width="14.77734375" style="44" customWidth="1"/>
    <col min="7179" max="7179" width="12.33203125" style="44" customWidth="1"/>
    <col min="7180" max="7180" width="11.33203125" style="44" customWidth="1"/>
    <col min="7181" max="7424" width="9.33203125" style="44"/>
    <col min="7425" max="7425" width="11.21875" style="44" customWidth="1"/>
    <col min="7426" max="7426" width="53.33203125" style="44" customWidth="1"/>
    <col min="7427" max="7427" width="16.77734375" style="44" customWidth="1"/>
    <col min="7428" max="7428" width="17.6640625" style="44" customWidth="1"/>
    <col min="7429" max="7429" width="16.33203125" style="44" customWidth="1"/>
    <col min="7430" max="7430" width="15.6640625" style="44" customWidth="1"/>
    <col min="7431" max="7431" width="16.77734375" style="44" customWidth="1"/>
    <col min="7432" max="7432" width="15.33203125" style="44" customWidth="1"/>
    <col min="7433" max="7433" width="10.77734375" style="44" customWidth="1"/>
    <col min="7434" max="7434" width="14.77734375" style="44" customWidth="1"/>
    <col min="7435" max="7435" width="12.33203125" style="44" customWidth="1"/>
    <col min="7436" max="7436" width="11.33203125" style="44" customWidth="1"/>
    <col min="7437" max="7680" width="9.33203125" style="44"/>
    <col min="7681" max="7681" width="11.21875" style="44" customWidth="1"/>
    <col min="7682" max="7682" width="53.33203125" style="44" customWidth="1"/>
    <col min="7683" max="7683" width="16.77734375" style="44" customWidth="1"/>
    <col min="7684" max="7684" width="17.6640625" style="44" customWidth="1"/>
    <col min="7685" max="7685" width="16.33203125" style="44" customWidth="1"/>
    <col min="7686" max="7686" width="15.6640625" style="44" customWidth="1"/>
    <col min="7687" max="7687" width="16.77734375" style="44" customWidth="1"/>
    <col min="7688" max="7688" width="15.33203125" style="44" customWidth="1"/>
    <col min="7689" max="7689" width="10.77734375" style="44" customWidth="1"/>
    <col min="7690" max="7690" width="14.77734375" style="44" customWidth="1"/>
    <col min="7691" max="7691" width="12.33203125" style="44" customWidth="1"/>
    <col min="7692" max="7692" width="11.33203125" style="44" customWidth="1"/>
    <col min="7693" max="7936" width="9.33203125" style="44"/>
    <col min="7937" max="7937" width="11.21875" style="44" customWidth="1"/>
    <col min="7938" max="7938" width="53.33203125" style="44" customWidth="1"/>
    <col min="7939" max="7939" width="16.77734375" style="44" customWidth="1"/>
    <col min="7940" max="7940" width="17.6640625" style="44" customWidth="1"/>
    <col min="7941" max="7941" width="16.33203125" style="44" customWidth="1"/>
    <col min="7942" max="7942" width="15.6640625" style="44" customWidth="1"/>
    <col min="7943" max="7943" width="16.77734375" style="44" customWidth="1"/>
    <col min="7944" max="7944" width="15.33203125" style="44" customWidth="1"/>
    <col min="7945" max="7945" width="10.77734375" style="44" customWidth="1"/>
    <col min="7946" max="7946" width="14.77734375" style="44" customWidth="1"/>
    <col min="7947" max="7947" width="12.33203125" style="44" customWidth="1"/>
    <col min="7948" max="7948" width="11.33203125" style="44" customWidth="1"/>
    <col min="7949" max="8192" width="9.33203125" style="44"/>
    <col min="8193" max="8193" width="11.21875" style="44" customWidth="1"/>
    <col min="8194" max="8194" width="53.33203125" style="44" customWidth="1"/>
    <col min="8195" max="8195" width="16.77734375" style="44" customWidth="1"/>
    <col min="8196" max="8196" width="17.6640625" style="44" customWidth="1"/>
    <col min="8197" max="8197" width="16.33203125" style="44" customWidth="1"/>
    <col min="8198" max="8198" width="15.6640625" style="44" customWidth="1"/>
    <col min="8199" max="8199" width="16.77734375" style="44" customWidth="1"/>
    <col min="8200" max="8200" width="15.33203125" style="44" customWidth="1"/>
    <col min="8201" max="8201" width="10.77734375" style="44" customWidth="1"/>
    <col min="8202" max="8202" width="14.77734375" style="44" customWidth="1"/>
    <col min="8203" max="8203" width="12.33203125" style="44" customWidth="1"/>
    <col min="8204" max="8204" width="11.33203125" style="44" customWidth="1"/>
    <col min="8205" max="8448" width="9.33203125" style="44"/>
    <col min="8449" max="8449" width="11.21875" style="44" customWidth="1"/>
    <col min="8450" max="8450" width="53.33203125" style="44" customWidth="1"/>
    <col min="8451" max="8451" width="16.77734375" style="44" customWidth="1"/>
    <col min="8452" max="8452" width="17.6640625" style="44" customWidth="1"/>
    <col min="8453" max="8453" width="16.33203125" style="44" customWidth="1"/>
    <col min="8454" max="8454" width="15.6640625" style="44" customWidth="1"/>
    <col min="8455" max="8455" width="16.77734375" style="44" customWidth="1"/>
    <col min="8456" max="8456" width="15.33203125" style="44" customWidth="1"/>
    <col min="8457" max="8457" width="10.77734375" style="44" customWidth="1"/>
    <col min="8458" max="8458" width="14.77734375" style="44" customWidth="1"/>
    <col min="8459" max="8459" width="12.33203125" style="44" customWidth="1"/>
    <col min="8460" max="8460" width="11.33203125" style="44" customWidth="1"/>
    <col min="8461" max="8704" width="9.33203125" style="44"/>
    <col min="8705" max="8705" width="11.21875" style="44" customWidth="1"/>
    <col min="8706" max="8706" width="53.33203125" style="44" customWidth="1"/>
    <col min="8707" max="8707" width="16.77734375" style="44" customWidth="1"/>
    <col min="8708" max="8708" width="17.6640625" style="44" customWidth="1"/>
    <col min="8709" max="8709" width="16.33203125" style="44" customWidth="1"/>
    <col min="8710" max="8710" width="15.6640625" style="44" customWidth="1"/>
    <col min="8711" max="8711" width="16.77734375" style="44" customWidth="1"/>
    <col min="8712" max="8712" width="15.33203125" style="44" customWidth="1"/>
    <col min="8713" max="8713" width="10.77734375" style="44" customWidth="1"/>
    <col min="8714" max="8714" width="14.77734375" style="44" customWidth="1"/>
    <col min="8715" max="8715" width="12.33203125" style="44" customWidth="1"/>
    <col min="8716" max="8716" width="11.33203125" style="44" customWidth="1"/>
    <col min="8717" max="8960" width="9.33203125" style="44"/>
    <col min="8961" max="8961" width="11.21875" style="44" customWidth="1"/>
    <col min="8962" max="8962" width="53.33203125" style="44" customWidth="1"/>
    <col min="8963" max="8963" width="16.77734375" style="44" customWidth="1"/>
    <col min="8964" max="8964" width="17.6640625" style="44" customWidth="1"/>
    <col min="8965" max="8965" width="16.33203125" style="44" customWidth="1"/>
    <col min="8966" max="8966" width="15.6640625" style="44" customWidth="1"/>
    <col min="8967" max="8967" width="16.77734375" style="44" customWidth="1"/>
    <col min="8968" max="8968" width="15.33203125" style="44" customWidth="1"/>
    <col min="8969" max="8969" width="10.77734375" style="44" customWidth="1"/>
    <col min="8970" max="8970" width="14.77734375" style="44" customWidth="1"/>
    <col min="8971" max="8971" width="12.33203125" style="44" customWidth="1"/>
    <col min="8972" max="8972" width="11.33203125" style="44" customWidth="1"/>
    <col min="8973" max="9216" width="9.33203125" style="44"/>
    <col min="9217" max="9217" width="11.21875" style="44" customWidth="1"/>
    <col min="9218" max="9218" width="53.33203125" style="44" customWidth="1"/>
    <col min="9219" max="9219" width="16.77734375" style="44" customWidth="1"/>
    <col min="9220" max="9220" width="17.6640625" style="44" customWidth="1"/>
    <col min="9221" max="9221" width="16.33203125" style="44" customWidth="1"/>
    <col min="9222" max="9222" width="15.6640625" style="44" customWidth="1"/>
    <col min="9223" max="9223" width="16.77734375" style="44" customWidth="1"/>
    <col min="9224" max="9224" width="15.33203125" style="44" customWidth="1"/>
    <col min="9225" max="9225" width="10.77734375" style="44" customWidth="1"/>
    <col min="9226" max="9226" width="14.77734375" style="44" customWidth="1"/>
    <col min="9227" max="9227" width="12.33203125" style="44" customWidth="1"/>
    <col min="9228" max="9228" width="11.33203125" style="44" customWidth="1"/>
    <col min="9229" max="9472" width="9.33203125" style="44"/>
    <col min="9473" max="9473" width="11.21875" style="44" customWidth="1"/>
    <col min="9474" max="9474" width="53.33203125" style="44" customWidth="1"/>
    <col min="9475" max="9475" width="16.77734375" style="44" customWidth="1"/>
    <col min="9476" max="9476" width="17.6640625" style="44" customWidth="1"/>
    <col min="9477" max="9477" width="16.33203125" style="44" customWidth="1"/>
    <col min="9478" max="9478" width="15.6640625" style="44" customWidth="1"/>
    <col min="9479" max="9479" width="16.77734375" style="44" customWidth="1"/>
    <col min="9480" max="9480" width="15.33203125" style="44" customWidth="1"/>
    <col min="9481" max="9481" width="10.77734375" style="44" customWidth="1"/>
    <col min="9482" max="9482" width="14.77734375" style="44" customWidth="1"/>
    <col min="9483" max="9483" width="12.33203125" style="44" customWidth="1"/>
    <col min="9484" max="9484" width="11.33203125" style="44" customWidth="1"/>
    <col min="9485" max="9728" width="9.33203125" style="44"/>
    <col min="9729" max="9729" width="11.21875" style="44" customWidth="1"/>
    <col min="9730" max="9730" width="53.33203125" style="44" customWidth="1"/>
    <col min="9731" max="9731" width="16.77734375" style="44" customWidth="1"/>
    <col min="9732" max="9732" width="17.6640625" style="44" customWidth="1"/>
    <col min="9733" max="9733" width="16.33203125" style="44" customWidth="1"/>
    <col min="9734" max="9734" width="15.6640625" style="44" customWidth="1"/>
    <col min="9735" max="9735" width="16.77734375" style="44" customWidth="1"/>
    <col min="9736" max="9736" width="15.33203125" style="44" customWidth="1"/>
    <col min="9737" max="9737" width="10.77734375" style="44" customWidth="1"/>
    <col min="9738" max="9738" width="14.77734375" style="44" customWidth="1"/>
    <col min="9739" max="9739" width="12.33203125" style="44" customWidth="1"/>
    <col min="9740" max="9740" width="11.33203125" style="44" customWidth="1"/>
    <col min="9741" max="9984" width="9.33203125" style="44"/>
    <col min="9985" max="9985" width="11.21875" style="44" customWidth="1"/>
    <col min="9986" max="9986" width="53.33203125" style="44" customWidth="1"/>
    <col min="9987" max="9987" width="16.77734375" style="44" customWidth="1"/>
    <col min="9988" max="9988" width="17.6640625" style="44" customWidth="1"/>
    <col min="9989" max="9989" width="16.33203125" style="44" customWidth="1"/>
    <col min="9990" max="9990" width="15.6640625" style="44" customWidth="1"/>
    <col min="9991" max="9991" width="16.77734375" style="44" customWidth="1"/>
    <col min="9992" max="9992" width="15.33203125" style="44" customWidth="1"/>
    <col min="9993" max="9993" width="10.77734375" style="44" customWidth="1"/>
    <col min="9994" max="9994" width="14.77734375" style="44" customWidth="1"/>
    <col min="9995" max="9995" width="12.33203125" style="44" customWidth="1"/>
    <col min="9996" max="9996" width="11.33203125" style="44" customWidth="1"/>
    <col min="9997" max="10240" width="9.33203125" style="44"/>
    <col min="10241" max="10241" width="11.21875" style="44" customWidth="1"/>
    <col min="10242" max="10242" width="53.33203125" style="44" customWidth="1"/>
    <col min="10243" max="10243" width="16.77734375" style="44" customWidth="1"/>
    <col min="10244" max="10244" width="17.6640625" style="44" customWidth="1"/>
    <col min="10245" max="10245" width="16.33203125" style="44" customWidth="1"/>
    <col min="10246" max="10246" width="15.6640625" style="44" customWidth="1"/>
    <col min="10247" max="10247" width="16.77734375" style="44" customWidth="1"/>
    <col min="10248" max="10248" width="15.33203125" style="44" customWidth="1"/>
    <col min="10249" max="10249" width="10.77734375" style="44" customWidth="1"/>
    <col min="10250" max="10250" width="14.77734375" style="44" customWidth="1"/>
    <col min="10251" max="10251" width="12.33203125" style="44" customWidth="1"/>
    <col min="10252" max="10252" width="11.33203125" style="44" customWidth="1"/>
    <col min="10253" max="10496" width="9.33203125" style="44"/>
    <col min="10497" max="10497" width="11.21875" style="44" customWidth="1"/>
    <col min="10498" max="10498" width="53.33203125" style="44" customWidth="1"/>
    <col min="10499" max="10499" width="16.77734375" style="44" customWidth="1"/>
    <col min="10500" max="10500" width="17.6640625" style="44" customWidth="1"/>
    <col min="10501" max="10501" width="16.33203125" style="44" customWidth="1"/>
    <col min="10502" max="10502" width="15.6640625" style="44" customWidth="1"/>
    <col min="10503" max="10503" width="16.77734375" style="44" customWidth="1"/>
    <col min="10504" max="10504" width="15.33203125" style="44" customWidth="1"/>
    <col min="10505" max="10505" width="10.77734375" style="44" customWidth="1"/>
    <col min="10506" max="10506" width="14.77734375" style="44" customWidth="1"/>
    <col min="10507" max="10507" width="12.33203125" style="44" customWidth="1"/>
    <col min="10508" max="10508" width="11.33203125" style="44" customWidth="1"/>
    <col min="10509" max="10752" width="9.33203125" style="44"/>
    <col min="10753" max="10753" width="11.21875" style="44" customWidth="1"/>
    <col min="10754" max="10754" width="53.33203125" style="44" customWidth="1"/>
    <col min="10755" max="10755" width="16.77734375" style="44" customWidth="1"/>
    <col min="10756" max="10756" width="17.6640625" style="44" customWidth="1"/>
    <col min="10757" max="10757" width="16.33203125" style="44" customWidth="1"/>
    <col min="10758" max="10758" width="15.6640625" style="44" customWidth="1"/>
    <col min="10759" max="10759" width="16.77734375" style="44" customWidth="1"/>
    <col min="10760" max="10760" width="15.33203125" style="44" customWidth="1"/>
    <col min="10761" max="10761" width="10.77734375" style="44" customWidth="1"/>
    <col min="10762" max="10762" width="14.77734375" style="44" customWidth="1"/>
    <col min="10763" max="10763" width="12.33203125" style="44" customWidth="1"/>
    <col min="10764" max="10764" width="11.33203125" style="44" customWidth="1"/>
    <col min="10765" max="11008" width="9.33203125" style="44"/>
    <col min="11009" max="11009" width="11.21875" style="44" customWidth="1"/>
    <col min="11010" max="11010" width="53.33203125" style="44" customWidth="1"/>
    <col min="11011" max="11011" width="16.77734375" style="44" customWidth="1"/>
    <col min="11012" max="11012" width="17.6640625" style="44" customWidth="1"/>
    <col min="11013" max="11013" width="16.33203125" style="44" customWidth="1"/>
    <col min="11014" max="11014" width="15.6640625" style="44" customWidth="1"/>
    <col min="11015" max="11015" width="16.77734375" style="44" customWidth="1"/>
    <col min="11016" max="11016" width="15.33203125" style="44" customWidth="1"/>
    <col min="11017" max="11017" width="10.77734375" style="44" customWidth="1"/>
    <col min="11018" max="11018" width="14.77734375" style="44" customWidth="1"/>
    <col min="11019" max="11019" width="12.33203125" style="44" customWidth="1"/>
    <col min="11020" max="11020" width="11.33203125" style="44" customWidth="1"/>
    <col min="11021" max="11264" width="9.33203125" style="44"/>
    <col min="11265" max="11265" width="11.21875" style="44" customWidth="1"/>
    <col min="11266" max="11266" width="53.33203125" style="44" customWidth="1"/>
    <col min="11267" max="11267" width="16.77734375" style="44" customWidth="1"/>
    <col min="11268" max="11268" width="17.6640625" style="44" customWidth="1"/>
    <col min="11269" max="11269" width="16.33203125" style="44" customWidth="1"/>
    <col min="11270" max="11270" width="15.6640625" style="44" customWidth="1"/>
    <col min="11271" max="11271" width="16.77734375" style="44" customWidth="1"/>
    <col min="11272" max="11272" width="15.33203125" style="44" customWidth="1"/>
    <col min="11273" max="11273" width="10.77734375" style="44" customWidth="1"/>
    <col min="11274" max="11274" width="14.77734375" style="44" customWidth="1"/>
    <col min="11275" max="11275" width="12.33203125" style="44" customWidth="1"/>
    <col min="11276" max="11276" width="11.33203125" style="44" customWidth="1"/>
    <col min="11277" max="11520" width="9.33203125" style="44"/>
    <col min="11521" max="11521" width="11.21875" style="44" customWidth="1"/>
    <col min="11522" max="11522" width="53.33203125" style="44" customWidth="1"/>
    <col min="11523" max="11523" width="16.77734375" style="44" customWidth="1"/>
    <col min="11524" max="11524" width="17.6640625" style="44" customWidth="1"/>
    <col min="11525" max="11525" width="16.33203125" style="44" customWidth="1"/>
    <col min="11526" max="11526" width="15.6640625" style="44" customWidth="1"/>
    <col min="11527" max="11527" width="16.77734375" style="44" customWidth="1"/>
    <col min="11528" max="11528" width="15.33203125" style="44" customWidth="1"/>
    <col min="11529" max="11529" width="10.77734375" style="44" customWidth="1"/>
    <col min="11530" max="11530" width="14.77734375" style="44" customWidth="1"/>
    <col min="11531" max="11531" width="12.33203125" style="44" customWidth="1"/>
    <col min="11532" max="11532" width="11.33203125" style="44" customWidth="1"/>
    <col min="11533" max="11776" width="9.33203125" style="44"/>
    <col min="11777" max="11777" width="11.21875" style="44" customWidth="1"/>
    <col min="11778" max="11778" width="53.33203125" style="44" customWidth="1"/>
    <col min="11779" max="11779" width="16.77734375" style="44" customWidth="1"/>
    <col min="11780" max="11780" width="17.6640625" style="44" customWidth="1"/>
    <col min="11781" max="11781" width="16.33203125" style="44" customWidth="1"/>
    <col min="11782" max="11782" width="15.6640625" style="44" customWidth="1"/>
    <col min="11783" max="11783" width="16.77734375" style="44" customWidth="1"/>
    <col min="11784" max="11784" width="15.33203125" style="44" customWidth="1"/>
    <col min="11785" max="11785" width="10.77734375" style="44" customWidth="1"/>
    <col min="11786" max="11786" width="14.77734375" style="44" customWidth="1"/>
    <col min="11787" max="11787" width="12.33203125" style="44" customWidth="1"/>
    <col min="11788" max="11788" width="11.33203125" style="44" customWidth="1"/>
    <col min="11789" max="12032" width="9.33203125" style="44"/>
    <col min="12033" max="12033" width="11.21875" style="44" customWidth="1"/>
    <col min="12034" max="12034" width="53.33203125" style="44" customWidth="1"/>
    <col min="12035" max="12035" width="16.77734375" style="44" customWidth="1"/>
    <col min="12036" max="12036" width="17.6640625" style="44" customWidth="1"/>
    <col min="12037" max="12037" width="16.33203125" style="44" customWidth="1"/>
    <col min="12038" max="12038" width="15.6640625" style="44" customWidth="1"/>
    <col min="12039" max="12039" width="16.77734375" style="44" customWidth="1"/>
    <col min="12040" max="12040" width="15.33203125" style="44" customWidth="1"/>
    <col min="12041" max="12041" width="10.77734375" style="44" customWidth="1"/>
    <col min="12042" max="12042" width="14.77734375" style="44" customWidth="1"/>
    <col min="12043" max="12043" width="12.33203125" style="44" customWidth="1"/>
    <col min="12044" max="12044" width="11.33203125" style="44" customWidth="1"/>
    <col min="12045" max="12288" width="9.33203125" style="44"/>
    <col min="12289" max="12289" width="11.21875" style="44" customWidth="1"/>
    <col min="12290" max="12290" width="53.33203125" style="44" customWidth="1"/>
    <col min="12291" max="12291" width="16.77734375" style="44" customWidth="1"/>
    <col min="12292" max="12292" width="17.6640625" style="44" customWidth="1"/>
    <col min="12293" max="12293" width="16.33203125" style="44" customWidth="1"/>
    <col min="12294" max="12294" width="15.6640625" style="44" customWidth="1"/>
    <col min="12295" max="12295" width="16.77734375" style="44" customWidth="1"/>
    <col min="12296" max="12296" width="15.33203125" style="44" customWidth="1"/>
    <col min="12297" max="12297" width="10.77734375" style="44" customWidth="1"/>
    <col min="12298" max="12298" width="14.77734375" style="44" customWidth="1"/>
    <col min="12299" max="12299" width="12.33203125" style="44" customWidth="1"/>
    <col min="12300" max="12300" width="11.33203125" style="44" customWidth="1"/>
    <col min="12301" max="12544" width="9.33203125" style="44"/>
    <col min="12545" max="12545" width="11.21875" style="44" customWidth="1"/>
    <col min="12546" max="12546" width="53.33203125" style="44" customWidth="1"/>
    <col min="12547" max="12547" width="16.77734375" style="44" customWidth="1"/>
    <col min="12548" max="12548" width="17.6640625" style="44" customWidth="1"/>
    <col min="12549" max="12549" width="16.33203125" style="44" customWidth="1"/>
    <col min="12550" max="12550" width="15.6640625" style="44" customWidth="1"/>
    <col min="12551" max="12551" width="16.77734375" style="44" customWidth="1"/>
    <col min="12552" max="12552" width="15.33203125" style="44" customWidth="1"/>
    <col min="12553" max="12553" width="10.77734375" style="44" customWidth="1"/>
    <col min="12554" max="12554" width="14.77734375" style="44" customWidth="1"/>
    <col min="12555" max="12555" width="12.33203125" style="44" customWidth="1"/>
    <col min="12556" max="12556" width="11.33203125" style="44" customWidth="1"/>
    <col min="12557" max="12800" width="9.33203125" style="44"/>
    <col min="12801" max="12801" width="11.21875" style="44" customWidth="1"/>
    <col min="12802" max="12802" width="53.33203125" style="44" customWidth="1"/>
    <col min="12803" max="12803" width="16.77734375" style="44" customWidth="1"/>
    <col min="12804" max="12804" width="17.6640625" style="44" customWidth="1"/>
    <col min="12805" max="12805" width="16.33203125" style="44" customWidth="1"/>
    <col min="12806" max="12806" width="15.6640625" style="44" customWidth="1"/>
    <col min="12807" max="12807" width="16.77734375" style="44" customWidth="1"/>
    <col min="12808" max="12808" width="15.33203125" style="44" customWidth="1"/>
    <col min="12809" max="12809" width="10.77734375" style="44" customWidth="1"/>
    <col min="12810" max="12810" width="14.77734375" style="44" customWidth="1"/>
    <col min="12811" max="12811" width="12.33203125" style="44" customWidth="1"/>
    <col min="12812" max="12812" width="11.33203125" style="44" customWidth="1"/>
    <col min="12813" max="13056" width="9.33203125" style="44"/>
    <col min="13057" max="13057" width="11.21875" style="44" customWidth="1"/>
    <col min="13058" max="13058" width="53.33203125" style="44" customWidth="1"/>
    <col min="13059" max="13059" width="16.77734375" style="44" customWidth="1"/>
    <col min="13060" max="13060" width="17.6640625" style="44" customWidth="1"/>
    <col min="13061" max="13061" width="16.33203125" style="44" customWidth="1"/>
    <col min="13062" max="13062" width="15.6640625" style="44" customWidth="1"/>
    <col min="13063" max="13063" width="16.77734375" style="44" customWidth="1"/>
    <col min="13064" max="13064" width="15.33203125" style="44" customWidth="1"/>
    <col min="13065" max="13065" width="10.77734375" style="44" customWidth="1"/>
    <col min="13066" max="13066" width="14.77734375" style="44" customWidth="1"/>
    <col min="13067" max="13067" width="12.33203125" style="44" customWidth="1"/>
    <col min="13068" max="13068" width="11.33203125" style="44" customWidth="1"/>
    <col min="13069" max="13312" width="9.33203125" style="44"/>
    <col min="13313" max="13313" width="11.21875" style="44" customWidth="1"/>
    <col min="13314" max="13314" width="53.33203125" style="44" customWidth="1"/>
    <col min="13315" max="13315" width="16.77734375" style="44" customWidth="1"/>
    <col min="13316" max="13316" width="17.6640625" style="44" customWidth="1"/>
    <col min="13317" max="13317" width="16.33203125" style="44" customWidth="1"/>
    <col min="13318" max="13318" width="15.6640625" style="44" customWidth="1"/>
    <col min="13319" max="13319" width="16.77734375" style="44" customWidth="1"/>
    <col min="13320" max="13320" width="15.33203125" style="44" customWidth="1"/>
    <col min="13321" max="13321" width="10.77734375" style="44" customWidth="1"/>
    <col min="13322" max="13322" width="14.77734375" style="44" customWidth="1"/>
    <col min="13323" max="13323" width="12.33203125" style="44" customWidth="1"/>
    <col min="13324" max="13324" width="11.33203125" style="44" customWidth="1"/>
    <col min="13325" max="13568" width="9.33203125" style="44"/>
    <col min="13569" max="13569" width="11.21875" style="44" customWidth="1"/>
    <col min="13570" max="13570" width="53.33203125" style="44" customWidth="1"/>
    <col min="13571" max="13571" width="16.77734375" style="44" customWidth="1"/>
    <col min="13572" max="13572" width="17.6640625" style="44" customWidth="1"/>
    <col min="13573" max="13573" width="16.33203125" style="44" customWidth="1"/>
    <col min="13574" max="13574" width="15.6640625" style="44" customWidth="1"/>
    <col min="13575" max="13575" width="16.77734375" style="44" customWidth="1"/>
    <col min="13576" max="13576" width="15.33203125" style="44" customWidth="1"/>
    <col min="13577" max="13577" width="10.77734375" style="44" customWidth="1"/>
    <col min="13578" max="13578" width="14.77734375" style="44" customWidth="1"/>
    <col min="13579" max="13579" width="12.33203125" style="44" customWidth="1"/>
    <col min="13580" max="13580" width="11.33203125" style="44" customWidth="1"/>
    <col min="13581" max="13824" width="9.33203125" style="44"/>
    <col min="13825" max="13825" width="11.21875" style="44" customWidth="1"/>
    <col min="13826" max="13826" width="53.33203125" style="44" customWidth="1"/>
    <col min="13827" max="13827" width="16.77734375" style="44" customWidth="1"/>
    <col min="13828" max="13828" width="17.6640625" style="44" customWidth="1"/>
    <col min="13829" max="13829" width="16.33203125" style="44" customWidth="1"/>
    <col min="13830" max="13830" width="15.6640625" style="44" customWidth="1"/>
    <col min="13831" max="13831" width="16.77734375" style="44" customWidth="1"/>
    <col min="13832" max="13832" width="15.33203125" style="44" customWidth="1"/>
    <col min="13833" max="13833" width="10.77734375" style="44" customWidth="1"/>
    <col min="13834" max="13834" width="14.77734375" style="44" customWidth="1"/>
    <col min="13835" max="13835" width="12.33203125" style="44" customWidth="1"/>
    <col min="13836" max="13836" width="11.33203125" style="44" customWidth="1"/>
    <col min="13837" max="14080" width="9.33203125" style="44"/>
    <col min="14081" max="14081" width="11.21875" style="44" customWidth="1"/>
    <col min="14082" max="14082" width="53.33203125" style="44" customWidth="1"/>
    <col min="14083" max="14083" width="16.77734375" style="44" customWidth="1"/>
    <col min="14084" max="14084" width="17.6640625" style="44" customWidth="1"/>
    <col min="14085" max="14085" width="16.33203125" style="44" customWidth="1"/>
    <col min="14086" max="14086" width="15.6640625" style="44" customWidth="1"/>
    <col min="14087" max="14087" width="16.77734375" style="44" customWidth="1"/>
    <col min="14088" max="14088" width="15.33203125" style="44" customWidth="1"/>
    <col min="14089" max="14089" width="10.77734375" style="44" customWidth="1"/>
    <col min="14090" max="14090" width="14.77734375" style="44" customWidth="1"/>
    <col min="14091" max="14091" width="12.33203125" style="44" customWidth="1"/>
    <col min="14092" max="14092" width="11.33203125" style="44" customWidth="1"/>
    <col min="14093" max="14336" width="9.33203125" style="44"/>
    <col min="14337" max="14337" width="11.21875" style="44" customWidth="1"/>
    <col min="14338" max="14338" width="53.33203125" style="44" customWidth="1"/>
    <col min="14339" max="14339" width="16.77734375" style="44" customWidth="1"/>
    <col min="14340" max="14340" width="17.6640625" style="44" customWidth="1"/>
    <col min="14341" max="14341" width="16.33203125" style="44" customWidth="1"/>
    <col min="14342" max="14342" width="15.6640625" style="44" customWidth="1"/>
    <col min="14343" max="14343" width="16.77734375" style="44" customWidth="1"/>
    <col min="14344" max="14344" width="15.33203125" style="44" customWidth="1"/>
    <col min="14345" max="14345" width="10.77734375" style="44" customWidth="1"/>
    <col min="14346" max="14346" width="14.77734375" style="44" customWidth="1"/>
    <col min="14347" max="14347" width="12.33203125" style="44" customWidth="1"/>
    <col min="14348" max="14348" width="11.33203125" style="44" customWidth="1"/>
    <col min="14349" max="14592" width="9.33203125" style="44"/>
    <col min="14593" max="14593" width="11.21875" style="44" customWidth="1"/>
    <col min="14594" max="14594" width="53.33203125" style="44" customWidth="1"/>
    <col min="14595" max="14595" width="16.77734375" style="44" customWidth="1"/>
    <col min="14596" max="14596" width="17.6640625" style="44" customWidth="1"/>
    <col min="14597" max="14597" width="16.33203125" style="44" customWidth="1"/>
    <col min="14598" max="14598" width="15.6640625" style="44" customWidth="1"/>
    <col min="14599" max="14599" width="16.77734375" style="44" customWidth="1"/>
    <col min="14600" max="14600" width="15.33203125" style="44" customWidth="1"/>
    <col min="14601" max="14601" width="10.77734375" style="44" customWidth="1"/>
    <col min="14602" max="14602" width="14.77734375" style="44" customWidth="1"/>
    <col min="14603" max="14603" width="12.33203125" style="44" customWidth="1"/>
    <col min="14604" max="14604" width="11.33203125" style="44" customWidth="1"/>
    <col min="14605" max="14848" width="9.33203125" style="44"/>
    <col min="14849" max="14849" width="11.21875" style="44" customWidth="1"/>
    <col min="14850" max="14850" width="53.33203125" style="44" customWidth="1"/>
    <col min="14851" max="14851" width="16.77734375" style="44" customWidth="1"/>
    <col min="14852" max="14852" width="17.6640625" style="44" customWidth="1"/>
    <col min="14853" max="14853" width="16.33203125" style="44" customWidth="1"/>
    <col min="14854" max="14854" width="15.6640625" style="44" customWidth="1"/>
    <col min="14855" max="14855" width="16.77734375" style="44" customWidth="1"/>
    <col min="14856" max="14856" width="15.33203125" style="44" customWidth="1"/>
    <col min="14857" max="14857" width="10.77734375" style="44" customWidth="1"/>
    <col min="14858" max="14858" width="14.77734375" style="44" customWidth="1"/>
    <col min="14859" max="14859" width="12.33203125" style="44" customWidth="1"/>
    <col min="14860" max="14860" width="11.33203125" style="44" customWidth="1"/>
    <col min="14861" max="15104" width="9.33203125" style="44"/>
    <col min="15105" max="15105" width="11.21875" style="44" customWidth="1"/>
    <col min="15106" max="15106" width="53.33203125" style="44" customWidth="1"/>
    <col min="15107" max="15107" width="16.77734375" style="44" customWidth="1"/>
    <col min="15108" max="15108" width="17.6640625" style="44" customWidth="1"/>
    <col min="15109" max="15109" width="16.33203125" style="44" customWidth="1"/>
    <col min="15110" max="15110" width="15.6640625" style="44" customWidth="1"/>
    <col min="15111" max="15111" width="16.77734375" style="44" customWidth="1"/>
    <col min="15112" max="15112" width="15.33203125" style="44" customWidth="1"/>
    <col min="15113" max="15113" width="10.77734375" style="44" customWidth="1"/>
    <col min="15114" max="15114" width="14.77734375" style="44" customWidth="1"/>
    <col min="15115" max="15115" width="12.33203125" style="44" customWidth="1"/>
    <col min="15116" max="15116" width="11.33203125" style="44" customWidth="1"/>
    <col min="15117" max="15360" width="9.33203125" style="44"/>
    <col min="15361" max="15361" width="11.21875" style="44" customWidth="1"/>
    <col min="15362" max="15362" width="53.33203125" style="44" customWidth="1"/>
    <col min="15363" max="15363" width="16.77734375" style="44" customWidth="1"/>
    <col min="15364" max="15364" width="17.6640625" style="44" customWidth="1"/>
    <col min="15365" max="15365" width="16.33203125" style="44" customWidth="1"/>
    <col min="15366" max="15366" width="15.6640625" style="44" customWidth="1"/>
    <col min="15367" max="15367" width="16.77734375" style="44" customWidth="1"/>
    <col min="15368" max="15368" width="15.33203125" style="44" customWidth="1"/>
    <col min="15369" max="15369" width="10.77734375" style="44" customWidth="1"/>
    <col min="15370" max="15370" width="14.77734375" style="44" customWidth="1"/>
    <col min="15371" max="15371" width="12.33203125" style="44" customWidth="1"/>
    <col min="15372" max="15372" width="11.33203125" style="44" customWidth="1"/>
    <col min="15373" max="15616" width="9.33203125" style="44"/>
    <col min="15617" max="15617" width="11.21875" style="44" customWidth="1"/>
    <col min="15618" max="15618" width="53.33203125" style="44" customWidth="1"/>
    <col min="15619" max="15619" width="16.77734375" style="44" customWidth="1"/>
    <col min="15620" max="15620" width="17.6640625" style="44" customWidth="1"/>
    <col min="15621" max="15621" width="16.33203125" style="44" customWidth="1"/>
    <col min="15622" max="15622" width="15.6640625" style="44" customWidth="1"/>
    <col min="15623" max="15623" width="16.77734375" style="44" customWidth="1"/>
    <col min="15624" max="15624" width="15.33203125" style="44" customWidth="1"/>
    <col min="15625" max="15625" width="10.77734375" style="44" customWidth="1"/>
    <col min="15626" max="15626" width="14.77734375" style="44" customWidth="1"/>
    <col min="15627" max="15627" width="12.33203125" style="44" customWidth="1"/>
    <col min="15628" max="15628" width="11.33203125" style="44" customWidth="1"/>
    <col min="15629" max="15872" width="9.33203125" style="44"/>
    <col min="15873" max="15873" width="11.21875" style="44" customWidth="1"/>
    <col min="15874" max="15874" width="53.33203125" style="44" customWidth="1"/>
    <col min="15875" max="15875" width="16.77734375" style="44" customWidth="1"/>
    <col min="15876" max="15876" width="17.6640625" style="44" customWidth="1"/>
    <col min="15877" max="15877" width="16.33203125" style="44" customWidth="1"/>
    <col min="15878" max="15878" width="15.6640625" style="44" customWidth="1"/>
    <col min="15879" max="15879" width="16.77734375" style="44" customWidth="1"/>
    <col min="15880" max="15880" width="15.33203125" style="44" customWidth="1"/>
    <col min="15881" max="15881" width="10.77734375" style="44" customWidth="1"/>
    <col min="15882" max="15882" width="14.77734375" style="44" customWidth="1"/>
    <col min="15883" max="15883" width="12.33203125" style="44" customWidth="1"/>
    <col min="15884" max="15884" width="11.33203125" style="44" customWidth="1"/>
    <col min="15885" max="16128" width="9.33203125" style="44"/>
    <col min="16129" max="16129" width="11.21875" style="44" customWidth="1"/>
    <col min="16130" max="16130" width="53.33203125" style="44" customWidth="1"/>
    <col min="16131" max="16131" width="16.77734375" style="44" customWidth="1"/>
    <col min="16132" max="16132" width="17.6640625" style="44" customWidth="1"/>
    <col min="16133" max="16133" width="16.33203125" style="44" customWidth="1"/>
    <col min="16134" max="16134" width="15.6640625" style="44" customWidth="1"/>
    <col min="16135" max="16135" width="16.77734375" style="44" customWidth="1"/>
    <col min="16136" max="16136" width="15.33203125" style="44" customWidth="1"/>
    <col min="16137" max="16137" width="10.77734375" style="44" customWidth="1"/>
    <col min="16138" max="16138" width="14.77734375" style="44" customWidth="1"/>
    <col min="16139" max="16139" width="12.33203125" style="44" customWidth="1"/>
    <col min="16140" max="16140" width="11.33203125" style="44" customWidth="1"/>
    <col min="16141" max="16384" width="9.33203125" style="44"/>
  </cols>
  <sheetData>
    <row r="1" spans="1:20" ht="76.349999999999994" customHeight="1">
      <c r="A1" s="43"/>
      <c r="C1" s="569" t="s">
        <v>601</v>
      </c>
      <c r="D1" s="569"/>
      <c r="E1" s="569"/>
      <c r="F1" s="569"/>
      <c r="H1" s="45"/>
      <c r="I1" s="45"/>
      <c r="J1" s="45"/>
      <c r="O1" s="570"/>
      <c r="P1" s="570"/>
      <c r="Q1" s="570"/>
      <c r="R1" s="570"/>
      <c r="S1" s="570"/>
      <c r="T1" s="570"/>
    </row>
    <row r="2" spans="1:20" ht="15.6" customHeight="1">
      <c r="A2" s="46"/>
      <c r="B2" s="47"/>
      <c r="C2" s="47"/>
      <c r="D2" s="47"/>
      <c r="E2" s="47"/>
      <c r="F2" s="48"/>
      <c r="G2" s="47"/>
      <c r="H2" s="43"/>
      <c r="I2" s="43"/>
      <c r="J2" s="43"/>
    </row>
    <row r="3" spans="1:20" ht="10.199999999999999" customHeight="1">
      <c r="A3" s="46"/>
      <c r="B3" s="47"/>
      <c r="C3" s="47"/>
      <c r="D3" s="47"/>
      <c r="E3" s="47"/>
      <c r="F3" s="48"/>
      <c r="G3" s="47"/>
      <c r="H3" s="43"/>
      <c r="I3" s="43"/>
      <c r="J3" s="43"/>
    </row>
    <row r="4" spans="1:20" ht="35.4" customHeight="1">
      <c r="A4" s="571" t="s">
        <v>290</v>
      </c>
      <c r="B4" s="571"/>
      <c r="C4" s="571"/>
      <c r="D4" s="571"/>
      <c r="E4" s="571"/>
      <c r="F4" s="571"/>
      <c r="G4" s="49"/>
      <c r="H4" s="50"/>
      <c r="I4" s="43"/>
      <c r="J4" s="43"/>
    </row>
    <row r="5" spans="1:20" s="54" customFormat="1" ht="24.6" customHeight="1">
      <c r="A5" s="572" t="s">
        <v>54</v>
      </c>
      <c r="B5" s="572"/>
      <c r="C5" s="572"/>
      <c r="D5" s="572"/>
      <c r="E5" s="572"/>
      <c r="F5" s="572"/>
      <c r="G5" s="51"/>
      <c r="H5" s="52"/>
      <c r="I5" s="53"/>
    </row>
    <row r="6" spans="1:20" s="54" customFormat="1" ht="16.350000000000001" customHeight="1">
      <c r="A6" s="573" t="s">
        <v>55</v>
      </c>
      <c r="B6" s="573"/>
      <c r="C6" s="573"/>
      <c r="D6" s="573"/>
      <c r="E6" s="573"/>
      <c r="F6" s="573"/>
      <c r="G6" s="51"/>
      <c r="H6" s="52"/>
      <c r="I6" s="53"/>
    </row>
    <row r="7" spans="1:20" ht="20.55" customHeight="1">
      <c r="A7" s="55"/>
      <c r="B7" s="50"/>
      <c r="C7" s="50"/>
      <c r="D7" s="50"/>
      <c r="E7" s="50"/>
      <c r="F7" s="56" t="s">
        <v>61</v>
      </c>
      <c r="G7" s="57"/>
      <c r="H7" s="50"/>
      <c r="I7" s="43"/>
      <c r="J7" s="43"/>
    </row>
    <row r="8" spans="1:20" ht="20.55" customHeight="1">
      <c r="A8" s="574" t="s">
        <v>62</v>
      </c>
      <c r="B8" s="574" t="s">
        <v>272</v>
      </c>
      <c r="C8" s="574" t="s">
        <v>56</v>
      </c>
      <c r="D8" s="575" t="s">
        <v>273</v>
      </c>
      <c r="E8" s="577" t="s">
        <v>10</v>
      </c>
      <c r="F8" s="578"/>
      <c r="G8" s="57"/>
      <c r="H8" s="57"/>
    </row>
    <row r="9" spans="1:20" ht="40.65" customHeight="1">
      <c r="A9" s="574"/>
      <c r="B9" s="574"/>
      <c r="C9" s="574"/>
      <c r="D9" s="576"/>
      <c r="E9" s="58" t="s">
        <v>5</v>
      </c>
      <c r="F9" s="58" t="s">
        <v>11</v>
      </c>
      <c r="G9" s="57"/>
      <c r="H9" s="57"/>
    </row>
    <row r="10" spans="1:20" ht="18.600000000000001" customHeight="1">
      <c r="A10" s="59">
        <v>1</v>
      </c>
      <c r="B10" s="59">
        <v>2</v>
      </c>
      <c r="C10" s="59">
        <v>3</v>
      </c>
      <c r="D10" s="59">
        <v>4</v>
      </c>
      <c r="E10" s="60">
        <v>5</v>
      </c>
      <c r="F10" s="60">
        <v>6</v>
      </c>
      <c r="G10" s="50"/>
      <c r="H10" s="50"/>
      <c r="I10" s="43"/>
    </row>
    <row r="11" spans="1:20" ht="24.45" customHeight="1">
      <c r="A11" s="564" t="s">
        <v>274</v>
      </c>
      <c r="B11" s="565"/>
      <c r="C11" s="565"/>
      <c r="D11" s="565"/>
      <c r="E11" s="565"/>
      <c r="F11" s="566"/>
      <c r="G11" s="50"/>
      <c r="H11" s="50"/>
      <c r="I11" s="43"/>
    </row>
    <row r="12" spans="1:20" ht="24.45" customHeight="1">
      <c r="A12" s="61">
        <v>200000</v>
      </c>
      <c r="B12" s="62" t="s">
        <v>275</v>
      </c>
      <c r="C12" s="63">
        <f>C13</f>
        <v>0</v>
      </c>
      <c r="D12" s="63">
        <f t="shared" ref="D12:F12" si="0">D13</f>
        <v>-5487000</v>
      </c>
      <c r="E12" s="63">
        <f t="shared" si="0"/>
        <v>5487000</v>
      </c>
      <c r="F12" s="63">
        <f t="shared" si="0"/>
        <v>5487000</v>
      </c>
      <c r="G12" s="50"/>
      <c r="H12" s="50"/>
      <c r="I12" s="43"/>
    </row>
    <row r="13" spans="1:20" ht="41.55" customHeight="1">
      <c r="A13" s="61">
        <v>208000</v>
      </c>
      <c r="B13" s="62" t="s">
        <v>311</v>
      </c>
      <c r="C13" s="63">
        <f>C14</f>
        <v>0</v>
      </c>
      <c r="D13" s="63">
        <f t="shared" ref="D13:F13" si="1">D14</f>
        <v>-5487000</v>
      </c>
      <c r="E13" s="63">
        <f t="shared" si="1"/>
        <v>5487000</v>
      </c>
      <c r="F13" s="63">
        <f t="shared" si="1"/>
        <v>5487000</v>
      </c>
      <c r="G13" s="50"/>
      <c r="H13" s="50"/>
      <c r="I13" s="43"/>
    </row>
    <row r="14" spans="1:20" s="327" customFormat="1" ht="64.2" customHeight="1">
      <c r="A14" s="329" t="s">
        <v>343</v>
      </c>
      <c r="B14" s="330" t="s">
        <v>344</v>
      </c>
      <c r="C14" s="328">
        <v>0</v>
      </c>
      <c r="D14" s="328">
        <f>-'3.1'!Q66</f>
        <v>-5487000</v>
      </c>
      <c r="E14" s="328">
        <f>-D14</f>
        <v>5487000</v>
      </c>
      <c r="F14" s="328">
        <f>E14</f>
        <v>5487000</v>
      </c>
      <c r="G14" s="326"/>
      <c r="H14" s="326"/>
      <c r="I14" s="326"/>
      <c r="J14" s="326"/>
      <c r="K14" s="326"/>
    </row>
    <row r="15" spans="1:20" s="67" customFormat="1" ht="21.9" customHeight="1">
      <c r="A15" s="68" t="s">
        <v>57</v>
      </c>
      <c r="B15" s="69" t="s">
        <v>276</v>
      </c>
      <c r="C15" s="70">
        <f>C12</f>
        <v>0</v>
      </c>
      <c r="D15" s="70">
        <f>D12</f>
        <v>-5487000</v>
      </c>
      <c r="E15" s="70">
        <f>E12</f>
        <v>5487000</v>
      </c>
      <c r="F15" s="70">
        <f>F12</f>
        <v>5487000</v>
      </c>
      <c r="G15" s="65"/>
      <c r="H15" s="65"/>
      <c r="I15" s="66"/>
    </row>
    <row r="16" spans="1:20" s="67" customFormat="1" ht="21.45" customHeight="1">
      <c r="A16" s="564" t="s">
        <v>277</v>
      </c>
      <c r="B16" s="565"/>
      <c r="C16" s="565"/>
      <c r="D16" s="565"/>
      <c r="E16" s="565"/>
      <c r="F16" s="566"/>
      <c r="G16" s="65"/>
      <c r="H16" s="64"/>
      <c r="I16" s="66"/>
    </row>
    <row r="17" spans="1:18" ht="39.450000000000003" customHeight="1">
      <c r="A17" s="61" t="s">
        <v>321</v>
      </c>
      <c r="B17" s="62" t="s">
        <v>322</v>
      </c>
      <c r="C17" s="63">
        <f>C18</f>
        <v>0</v>
      </c>
      <c r="D17" s="63">
        <f t="shared" ref="D17:F17" si="2">D18</f>
        <v>-5487000</v>
      </c>
      <c r="E17" s="63">
        <f t="shared" si="2"/>
        <v>5487000</v>
      </c>
      <c r="F17" s="63">
        <f t="shared" si="2"/>
        <v>5487000</v>
      </c>
      <c r="G17" s="50"/>
      <c r="H17" s="50"/>
      <c r="I17" s="43"/>
    </row>
    <row r="18" spans="1:18" ht="23.55" customHeight="1">
      <c r="A18" s="61" t="s">
        <v>323</v>
      </c>
      <c r="B18" s="62" t="s">
        <v>324</v>
      </c>
      <c r="C18" s="63">
        <f>C13</f>
        <v>0</v>
      </c>
      <c r="D18" s="63">
        <f t="shared" ref="D18:F18" si="3">D13</f>
        <v>-5487000</v>
      </c>
      <c r="E18" s="63">
        <f t="shared" si="3"/>
        <v>5487000</v>
      </c>
      <c r="F18" s="63">
        <f t="shared" si="3"/>
        <v>5487000</v>
      </c>
      <c r="G18" s="50"/>
      <c r="H18" s="50"/>
      <c r="I18" s="43"/>
    </row>
    <row r="19" spans="1:18" s="331" customFormat="1" ht="59.55" customHeight="1">
      <c r="A19" s="329" t="s">
        <v>345</v>
      </c>
      <c r="B19" s="330" t="s">
        <v>344</v>
      </c>
      <c r="C19" s="328">
        <f>C14</f>
        <v>0</v>
      </c>
      <c r="D19" s="328">
        <f t="shared" ref="D19:F19" si="4">D14</f>
        <v>-5487000</v>
      </c>
      <c r="E19" s="328">
        <f t="shared" si="4"/>
        <v>5487000</v>
      </c>
      <c r="F19" s="328">
        <f t="shared" si="4"/>
        <v>5487000</v>
      </c>
      <c r="G19" s="326"/>
      <c r="H19" s="326"/>
      <c r="I19" s="326"/>
      <c r="J19" s="326"/>
      <c r="K19" s="326"/>
    </row>
    <row r="20" spans="1:18" s="67" customFormat="1" ht="25.2" customHeight="1">
      <c r="A20" s="71" t="s">
        <v>57</v>
      </c>
      <c r="B20" s="72" t="s">
        <v>276</v>
      </c>
      <c r="C20" s="73">
        <f>C15</f>
        <v>0</v>
      </c>
      <c r="D20" s="73">
        <f t="shared" ref="D20:F20" si="5">D15</f>
        <v>-5487000</v>
      </c>
      <c r="E20" s="73">
        <f t="shared" si="5"/>
        <v>5487000</v>
      </c>
      <c r="F20" s="73">
        <f t="shared" si="5"/>
        <v>5487000</v>
      </c>
      <c r="G20" s="64"/>
      <c r="H20" s="65"/>
      <c r="I20" s="66"/>
    </row>
    <row r="21" spans="1:18" ht="16.350000000000001" customHeight="1">
      <c r="A21" s="74"/>
      <c r="B21" s="74"/>
      <c r="C21" s="74"/>
      <c r="D21" s="74"/>
      <c r="E21" s="74"/>
      <c r="F21" s="74"/>
      <c r="G21" s="74"/>
      <c r="H21" s="43"/>
      <c r="I21" s="43"/>
      <c r="J21" s="43"/>
    </row>
    <row r="22" spans="1:18" s="78" customFormat="1" ht="44.4" customHeight="1">
      <c r="A22" s="66" t="s">
        <v>278</v>
      </c>
      <c r="B22" s="66"/>
      <c r="C22" s="66"/>
      <c r="D22" s="66"/>
      <c r="E22" s="66"/>
      <c r="F22" s="66"/>
      <c r="G22" s="567"/>
      <c r="H22" s="568"/>
      <c r="I22" s="568"/>
      <c r="J22" s="568"/>
      <c r="K22" s="568"/>
      <c r="L22" s="568"/>
      <c r="M22" s="568"/>
      <c r="N22" s="568"/>
      <c r="O22" s="568"/>
      <c r="P22" s="75"/>
      <c r="Q22" s="76"/>
      <c r="R22" s="77"/>
    </row>
    <row r="23" spans="1:18" ht="18">
      <c r="A23" s="43"/>
      <c r="B23" s="43"/>
      <c r="C23" s="43"/>
      <c r="D23" s="43"/>
      <c r="E23" s="43"/>
      <c r="F23" s="43"/>
      <c r="G23" s="43"/>
      <c r="H23" s="43"/>
      <c r="I23" s="43"/>
      <c r="J23" s="43"/>
    </row>
    <row r="24" spans="1:18">
      <c r="A24" s="67"/>
    </row>
    <row r="25" spans="1:18" ht="18">
      <c r="A25" s="43"/>
    </row>
  </sheetData>
  <mergeCells count="13">
    <mergeCell ref="A11:F11"/>
    <mergeCell ref="A16:F16"/>
    <mergeCell ref="G22:O22"/>
    <mergeCell ref="C1:F1"/>
    <mergeCell ref="O1:T1"/>
    <mergeCell ref="A4:F4"/>
    <mergeCell ref="A5:F5"/>
    <mergeCell ref="A6:F6"/>
    <mergeCell ref="A8:A9"/>
    <mergeCell ref="B8:B9"/>
    <mergeCell ref="C8:C9"/>
    <mergeCell ref="D8:D9"/>
    <mergeCell ref="E8:F8"/>
  </mergeCells>
  <printOptions horizontalCentered="1"/>
  <pageMargins left="0.78740157480314965" right="0.19685039370078741" top="0.70866141732283472" bottom="0.31496062992125984" header="0.35433070866141736" footer="0.19685039370078741"/>
  <pageSetup paperSize="9" scale="7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5232"/>
  <sheetViews>
    <sheetView view="pageBreakPreview" topLeftCell="A97" zoomScale="85" zoomScaleNormal="100" zoomScaleSheetLayoutView="85" workbookViewId="0">
      <selection activeCell="D21" sqref="D21"/>
    </sheetView>
  </sheetViews>
  <sheetFormatPr defaultColWidth="8.88671875" defaultRowHeight="14.4"/>
  <cols>
    <col min="1" max="1" width="9.88671875" style="39" customWidth="1"/>
    <col min="2" max="2" width="7" style="39" customWidth="1"/>
    <col min="3" max="3" width="6.77734375" style="39" customWidth="1"/>
    <col min="4" max="4" width="29.77734375" style="98" customWidth="1"/>
    <col min="5" max="5" width="16.109375" style="39" customWidth="1"/>
    <col min="6" max="6" width="16" style="39" customWidth="1"/>
    <col min="7" max="7" width="15.88671875" style="39" customWidth="1"/>
    <col min="8" max="8" width="14.6640625" style="39" customWidth="1"/>
    <col min="9" max="9" width="14.33203125" style="39" customWidth="1"/>
    <col min="10" max="11" width="15.33203125" style="39" customWidth="1"/>
    <col min="12" max="12" width="14" style="39" customWidth="1"/>
    <col min="13" max="13" width="10.33203125" style="39" customWidth="1"/>
    <col min="14" max="14" width="11.88671875" style="39" customWidth="1"/>
    <col min="15" max="15" width="15.88671875" style="39" customWidth="1"/>
    <col min="16" max="16" width="16.109375" style="39" customWidth="1"/>
    <col min="17" max="17" width="17" style="105" customWidth="1"/>
    <col min="18" max="18" width="18.88671875" style="39" customWidth="1"/>
    <col min="19" max="19" width="19.88671875" style="39" customWidth="1"/>
    <col min="20" max="20" width="17.33203125" style="39" customWidth="1"/>
    <col min="21" max="21" width="17.109375" style="39" bestFit="1" customWidth="1"/>
    <col min="22" max="16384" width="8.88671875" style="39"/>
  </cols>
  <sheetData>
    <row r="1" spans="1:22" ht="14.4" customHeight="1">
      <c r="L1" s="582" t="s">
        <v>602</v>
      </c>
      <c r="M1" s="582"/>
      <c r="N1" s="582"/>
      <c r="O1" s="582"/>
      <c r="P1" s="582"/>
      <c r="Q1" s="39"/>
    </row>
    <row r="2" spans="1:22" ht="14.4" customHeight="1">
      <c r="L2" s="582"/>
      <c r="M2" s="582"/>
      <c r="N2" s="582"/>
      <c r="O2" s="582"/>
      <c r="P2" s="582"/>
      <c r="Q2" s="39"/>
    </row>
    <row r="3" spans="1:22" ht="34.799999999999997" customHeight="1">
      <c r="L3" s="582"/>
      <c r="M3" s="582"/>
      <c r="N3" s="582"/>
      <c r="O3" s="582"/>
      <c r="P3" s="582"/>
      <c r="Q3" s="39"/>
    </row>
    <row r="4" spans="1:22" s="99" customFormat="1" ht="17.399999999999999" customHeight="1">
      <c r="D4" s="100"/>
      <c r="M4" s="583"/>
      <c r="N4" s="583"/>
      <c r="O4" s="583"/>
      <c r="P4" s="583"/>
    </row>
    <row r="5" spans="1:22" ht="5.7" customHeight="1">
      <c r="Q5" s="39"/>
    </row>
    <row r="6" spans="1:22" ht="44.4" customHeight="1">
      <c r="A6" s="584" t="s">
        <v>293</v>
      </c>
      <c r="B6" s="584"/>
      <c r="C6" s="584"/>
      <c r="D6" s="584"/>
      <c r="E6" s="584"/>
      <c r="F6" s="584"/>
      <c r="G6" s="584"/>
      <c r="H6" s="584"/>
      <c r="I6" s="584"/>
      <c r="J6" s="584"/>
      <c r="K6" s="584"/>
      <c r="L6" s="584"/>
      <c r="M6" s="584"/>
      <c r="N6" s="584"/>
      <c r="O6" s="584"/>
      <c r="P6" s="584"/>
      <c r="Q6" s="39"/>
    </row>
    <row r="7" spans="1:22" ht="5.55" customHeight="1">
      <c r="A7" s="101"/>
      <c r="B7" s="101"/>
      <c r="C7" s="101"/>
      <c r="D7" s="102"/>
      <c r="E7" s="101"/>
      <c r="F7" s="101"/>
      <c r="G7" s="101"/>
      <c r="H7" s="101"/>
      <c r="I7" s="101"/>
      <c r="J7" s="101"/>
      <c r="K7" s="101"/>
      <c r="L7" s="101"/>
      <c r="M7" s="101"/>
      <c r="N7" s="101"/>
      <c r="O7" s="101"/>
      <c r="P7" s="101"/>
      <c r="Q7" s="39"/>
    </row>
    <row r="8" spans="1:22" ht="17.7" customHeight="1">
      <c r="A8" s="585" t="s">
        <v>54</v>
      </c>
      <c r="B8" s="585"/>
      <c r="C8" s="585"/>
      <c r="D8" s="585"/>
      <c r="E8" s="585"/>
      <c r="F8" s="585"/>
      <c r="G8" s="585"/>
      <c r="H8" s="585"/>
      <c r="I8" s="585"/>
      <c r="J8" s="585"/>
      <c r="K8" s="585"/>
      <c r="L8" s="585"/>
      <c r="M8" s="585"/>
      <c r="N8" s="585"/>
      <c r="O8" s="585"/>
      <c r="P8" s="585"/>
      <c r="Q8" s="39"/>
    </row>
    <row r="9" spans="1:22" ht="14.4" customHeight="1">
      <c r="A9" s="586" t="s">
        <v>55</v>
      </c>
      <c r="B9" s="586"/>
      <c r="C9" s="586"/>
      <c r="D9" s="586"/>
      <c r="E9" s="586"/>
      <c r="F9" s="586"/>
      <c r="G9" s="586"/>
      <c r="H9" s="586"/>
      <c r="I9" s="586"/>
      <c r="J9" s="586"/>
      <c r="K9" s="586"/>
      <c r="L9" s="586"/>
      <c r="M9" s="586"/>
      <c r="N9" s="586"/>
      <c r="O9" s="586"/>
      <c r="P9" s="586"/>
      <c r="Q9" s="39"/>
    </row>
    <row r="10" spans="1:22" ht="11.85" customHeight="1">
      <c r="A10" s="475"/>
      <c r="B10" s="475"/>
      <c r="P10" s="103" t="s">
        <v>61</v>
      </c>
      <c r="Q10" s="39"/>
    </row>
    <row r="11" spans="1:22" ht="19.95" customHeight="1">
      <c r="A11" s="600" t="s">
        <v>0</v>
      </c>
      <c r="B11" s="600" t="s">
        <v>1</v>
      </c>
      <c r="C11" s="600" t="s">
        <v>2</v>
      </c>
      <c r="D11" s="601" t="s">
        <v>3</v>
      </c>
      <c r="E11" s="587" t="s">
        <v>4</v>
      </c>
      <c r="F11" s="587"/>
      <c r="G11" s="587"/>
      <c r="H11" s="587"/>
      <c r="I11" s="587"/>
      <c r="J11" s="587" t="s">
        <v>10</v>
      </c>
      <c r="K11" s="587"/>
      <c r="L11" s="587"/>
      <c r="M11" s="587"/>
      <c r="N11" s="587"/>
      <c r="O11" s="587"/>
      <c r="P11" s="587" t="s">
        <v>12</v>
      </c>
      <c r="Q11" s="588" t="s">
        <v>63</v>
      </c>
    </row>
    <row r="12" spans="1:22" ht="17.399999999999999" customHeight="1">
      <c r="A12" s="600"/>
      <c r="B12" s="600"/>
      <c r="C12" s="600"/>
      <c r="D12" s="602"/>
      <c r="E12" s="587" t="s">
        <v>5</v>
      </c>
      <c r="F12" s="589" t="s">
        <v>6</v>
      </c>
      <c r="G12" s="587" t="s">
        <v>7</v>
      </c>
      <c r="H12" s="587"/>
      <c r="I12" s="587" t="s">
        <v>9</v>
      </c>
      <c r="J12" s="587" t="s">
        <v>5</v>
      </c>
      <c r="K12" s="589" t="s">
        <v>122</v>
      </c>
      <c r="L12" s="587" t="s">
        <v>6</v>
      </c>
      <c r="M12" s="593" t="s">
        <v>7</v>
      </c>
      <c r="N12" s="594"/>
      <c r="O12" s="595" t="s">
        <v>123</v>
      </c>
      <c r="P12" s="587"/>
      <c r="Q12" s="588"/>
    </row>
    <row r="13" spans="1:22" ht="13.95" customHeight="1">
      <c r="A13" s="600"/>
      <c r="B13" s="600"/>
      <c r="C13" s="600"/>
      <c r="D13" s="602"/>
      <c r="E13" s="587"/>
      <c r="F13" s="589"/>
      <c r="G13" s="598" t="s">
        <v>124</v>
      </c>
      <c r="H13" s="598" t="s">
        <v>8</v>
      </c>
      <c r="I13" s="587"/>
      <c r="J13" s="587"/>
      <c r="K13" s="589"/>
      <c r="L13" s="587"/>
      <c r="M13" s="598" t="s">
        <v>124</v>
      </c>
      <c r="N13" s="598" t="s">
        <v>8</v>
      </c>
      <c r="O13" s="596"/>
      <c r="P13" s="587"/>
      <c r="Q13" s="588"/>
    </row>
    <row r="14" spans="1:22" ht="22.5" customHeight="1">
      <c r="A14" s="600"/>
      <c r="B14" s="600"/>
      <c r="C14" s="600"/>
      <c r="D14" s="603"/>
      <c r="E14" s="587"/>
      <c r="F14" s="589"/>
      <c r="G14" s="599"/>
      <c r="H14" s="599"/>
      <c r="I14" s="587"/>
      <c r="J14" s="587"/>
      <c r="K14" s="589"/>
      <c r="L14" s="587"/>
      <c r="M14" s="599"/>
      <c r="N14" s="599"/>
      <c r="O14" s="597"/>
      <c r="P14" s="587"/>
      <c r="Q14" s="588"/>
    </row>
    <row r="15" spans="1:22">
      <c r="A15" s="474">
        <v>1</v>
      </c>
      <c r="B15" s="474">
        <v>2</v>
      </c>
      <c r="C15" s="474">
        <v>3</v>
      </c>
      <c r="D15" s="104">
        <v>4</v>
      </c>
      <c r="E15" s="474">
        <v>5</v>
      </c>
      <c r="F15" s="474">
        <v>6</v>
      </c>
      <c r="G15" s="474">
        <v>7</v>
      </c>
      <c r="H15" s="474">
        <v>8</v>
      </c>
      <c r="I15" s="474">
        <v>9</v>
      </c>
      <c r="J15" s="474">
        <v>10</v>
      </c>
      <c r="K15" s="474">
        <v>11</v>
      </c>
      <c r="L15" s="474">
        <v>12</v>
      </c>
      <c r="M15" s="474">
        <v>13</v>
      </c>
      <c r="N15" s="474">
        <v>14</v>
      </c>
      <c r="O15" s="474">
        <v>15</v>
      </c>
      <c r="P15" s="474">
        <v>16</v>
      </c>
    </row>
    <row r="16" spans="1:22" s="36" customFormat="1" ht="15.6">
      <c r="A16" s="30" t="s">
        <v>13</v>
      </c>
      <c r="B16" s="31"/>
      <c r="C16" s="32"/>
      <c r="D16" s="33" t="s">
        <v>14</v>
      </c>
      <c r="E16" s="34">
        <f>E17</f>
        <v>95905106</v>
      </c>
      <c r="F16" s="34">
        <f t="shared" ref="F16:Q16" si="0">F17</f>
        <v>75906631</v>
      </c>
      <c r="G16" s="34">
        <f t="shared" si="0"/>
        <v>29450181</v>
      </c>
      <c r="H16" s="34">
        <f t="shared" si="0"/>
        <v>10748146</v>
      </c>
      <c r="I16" s="34">
        <f t="shared" si="0"/>
        <v>19998475</v>
      </c>
      <c r="J16" s="34">
        <f t="shared" si="0"/>
        <v>77501562</v>
      </c>
      <c r="K16" s="34">
        <f t="shared" si="0"/>
        <v>76710262</v>
      </c>
      <c r="L16" s="34">
        <f t="shared" si="0"/>
        <v>291300</v>
      </c>
      <c r="M16" s="34">
        <f t="shared" si="0"/>
        <v>0</v>
      </c>
      <c r="N16" s="34">
        <f t="shared" si="0"/>
        <v>0</v>
      </c>
      <c r="O16" s="34">
        <f t="shared" si="0"/>
        <v>77210262</v>
      </c>
      <c r="P16" s="34">
        <f t="shared" si="0"/>
        <v>173406668</v>
      </c>
      <c r="Q16" s="34">
        <f t="shared" si="0"/>
        <v>63690991</v>
      </c>
      <c r="R16" s="35"/>
      <c r="U16" s="36">
        <f>P16*100/P102</f>
        <v>33.510297922373802</v>
      </c>
      <c r="V16" s="36">
        <f>E16*100/E102</f>
        <v>25.058420374526676</v>
      </c>
    </row>
    <row r="17" spans="1:21" s="36" customFormat="1" ht="15.6">
      <c r="A17" s="30" t="s">
        <v>15</v>
      </c>
      <c r="B17" s="31"/>
      <c r="C17" s="32"/>
      <c r="D17" s="33" t="s">
        <v>14</v>
      </c>
      <c r="E17" s="34">
        <f t="shared" ref="E17:H17" si="1">SUM(E18:E31,E33:E49)</f>
        <v>95905106</v>
      </c>
      <c r="F17" s="34">
        <f t="shared" si="1"/>
        <v>75906631</v>
      </c>
      <c r="G17" s="34">
        <f t="shared" si="1"/>
        <v>29450181</v>
      </c>
      <c r="H17" s="34">
        <f t="shared" si="1"/>
        <v>10748146</v>
      </c>
      <c r="I17" s="34">
        <f>SUM(I18:I31,I33:I49)</f>
        <v>19998475</v>
      </c>
      <c r="J17" s="34">
        <f t="shared" ref="J17:Q17" si="2">SUM(J18:J31,J33:J49)</f>
        <v>77501562</v>
      </c>
      <c r="K17" s="34">
        <f t="shared" si="2"/>
        <v>76710262</v>
      </c>
      <c r="L17" s="34">
        <f t="shared" si="2"/>
        <v>291300</v>
      </c>
      <c r="M17" s="34">
        <f t="shared" si="2"/>
        <v>0</v>
      </c>
      <c r="N17" s="34">
        <f t="shared" si="2"/>
        <v>0</v>
      </c>
      <c r="O17" s="34">
        <f t="shared" si="2"/>
        <v>77210262</v>
      </c>
      <c r="P17" s="34">
        <f t="shared" si="2"/>
        <v>173406668</v>
      </c>
      <c r="Q17" s="34">
        <f t="shared" si="2"/>
        <v>63690991</v>
      </c>
    </row>
    <row r="18" spans="1:21" ht="100.8">
      <c r="A18" s="19" t="s">
        <v>16</v>
      </c>
      <c r="B18" s="19" t="s">
        <v>18</v>
      </c>
      <c r="C18" s="21" t="s">
        <v>17</v>
      </c>
      <c r="D18" s="37" t="s">
        <v>19</v>
      </c>
      <c r="E18" s="1">
        <f>F18+I18</f>
        <v>44841024</v>
      </c>
      <c r="F18" s="469">
        <f>41644449+50000+90000+657550+55000+54025+11500+25000+200000</f>
        <v>42787524</v>
      </c>
      <c r="G18" s="20">
        <v>29163311</v>
      </c>
      <c r="H18" s="470">
        <f>5682228+500000+60000</f>
        <v>6242228</v>
      </c>
      <c r="I18" s="543">
        <f>53500+2000000</f>
        <v>2053500</v>
      </c>
      <c r="J18" s="38">
        <v>0</v>
      </c>
      <c r="K18" s="20">
        <v>0</v>
      </c>
      <c r="L18" s="20">
        <v>0</v>
      </c>
      <c r="M18" s="20">
        <v>0</v>
      </c>
      <c r="N18" s="20">
        <v>0</v>
      </c>
      <c r="O18" s="20">
        <v>0</v>
      </c>
      <c r="P18" s="1">
        <f t="shared" ref="P18:P49" si="3">E18+J18</f>
        <v>44841024</v>
      </c>
      <c r="Q18" s="1">
        <f>O18</f>
        <v>0</v>
      </c>
    </row>
    <row r="19" spans="1:21" s="36" customFormat="1" ht="28.8">
      <c r="A19" s="19" t="s">
        <v>125</v>
      </c>
      <c r="B19" s="19" t="s">
        <v>20</v>
      </c>
      <c r="C19" s="21" t="s">
        <v>126</v>
      </c>
      <c r="D19" s="22" t="s">
        <v>127</v>
      </c>
      <c r="E19" s="1">
        <f t="shared" ref="E19:E49" si="4">F19+I19</f>
        <v>631043</v>
      </c>
      <c r="F19" s="469">
        <f>100000+10500+78800+99000+132743+210000</f>
        <v>631043</v>
      </c>
      <c r="G19" s="20">
        <v>0</v>
      </c>
      <c r="H19" s="20">
        <v>0</v>
      </c>
      <c r="I19" s="20">
        <v>0</v>
      </c>
      <c r="J19" s="38">
        <f>O19</f>
        <v>0</v>
      </c>
      <c r="K19" s="20">
        <v>0</v>
      </c>
      <c r="L19" s="20">
        <v>0</v>
      </c>
      <c r="M19" s="20">
        <v>0</v>
      </c>
      <c r="N19" s="20">
        <v>0</v>
      </c>
      <c r="O19" s="20">
        <v>0</v>
      </c>
      <c r="P19" s="1">
        <f t="shared" si="3"/>
        <v>631043</v>
      </c>
      <c r="Q19" s="1">
        <f t="shared" ref="Q19:Q30" si="5">O19</f>
        <v>0</v>
      </c>
    </row>
    <row r="20" spans="1:21" s="36" customFormat="1" ht="28.8">
      <c r="A20" s="19" t="s">
        <v>128</v>
      </c>
      <c r="B20" s="19" t="s">
        <v>129</v>
      </c>
      <c r="C20" s="21" t="s">
        <v>130</v>
      </c>
      <c r="D20" s="22" t="s">
        <v>131</v>
      </c>
      <c r="E20" s="1">
        <f t="shared" si="4"/>
        <v>403730</v>
      </c>
      <c r="F20" s="1">
        <v>403730</v>
      </c>
      <c r="G20" s="1">
        <v>286870</v>
      </c>
      <c r="H20" s="20">
        <v>0</v>
      </c>
      <c r="I20" s="20">
        <v>0</v>
      </c>
      <c r="J20" s="1">
        <f t="shared" ref="J20:J44" si="6">L20+O20</f>
        <v>0</v>
      </c>
      <c r="K20" s="20">
        <v>0</v>
      </c>
      <c r="L20" s="20">
        <v>0</v>
      </c>
      <c r="M20" s="20">
        <v>0</v>
      </c>
      <c r="N20" s="20">
        <v>0</v>
      </c>
      <c r="O20" s="20">
        <v>0</v>
      </c>
      <c r="P20" s="1">
        <f t="shared" si="3"/>
        <v>403730</v>
      </c>
      <c r="Q20" s="1">
        <f t="shared" si="5"/>
        <v>0</v>
      </c>
    </row>
    <row r="21" spans="1:21" s="36" customFormat="1" ht="72">
      <c r="A21" s="19" t="s">
        <v>431</v>
      </c>
      <c r="B21" s="19" t="s">
        <v>432</v>
      </c>
      <c r="C21" s="21" t="s">
        <v>132</v>
      </c>
      <c r="D21" s="22" t="s">
        <v>433</v>
      </c>
      <c r="E21" s="1">
        <f t="shared" si="4"/>
        <v>30000</v>
      </c>
      <c r="F21" s="1">
        <v>30000</v>
      </c>
      <c r="G21" s="20">
        <v>0</v>
      </c>
      <c r="H21" s="20">
        <v>0</v>
      </c>
      <c r="I21" s="20">
        <v>0</v>
      </c>
      <c r="J21" s="1">
        <f t="shared" si="6"/>
        <v>0</v>
      </c>
      <c r="K21" s="20">
        <v>0</v>
      </c>
      <c r="L21" s="20">
        <v>0</v>
      </c>
      <c r="M21" s="20">
        <v>0</v>
      </c>
      <c r="N21" s="20">
        <v>0</v>
      </c>
      <c r="O21" s="20">
        <v>0</v>
      </c>
      <c r="P21" s="1">
        <f t="shared" si="3"/>
        <v>30000</v>
      </c>
      <c r="Q21" s="1">
        <f t="shared" si="5"/>
        <v>0</v>
      </c>
    </row>
    <row r="22" spans="1:21" s="36" customFormat="1" ht="43.2">
      <c r="A22" s="19" t="s">
        <v>21</v>
      </c>
      <c r="B22" s="19" t="s">
        <v>23</v>
      </c>
      <c r="C22" s="21" t="s">
        <v>22</v>
      </c>
      <c r="D22" s="22" t="s">
        <v>267</v>
      </c>
      <c r="E22" s="1">
        <f t="shared" si="4"/>
        <v>4543000</v>
      </c>
      <c r="F22" s="469">
        <f>3700000+77000+180000+520000+66000</f>
        <v>4543000</v>
      </c>
      <c r="G22" s="20">
        <v>0</v>
      </c>
      <c r="H22" s="20">
        <v>0</v>
      </c>
      <c r="I22" s="20">
        <v>0</v>
      </c>
      <c r="J22" s="1">
        <f t="shared" si="6"/>
        <v>0</v>
      </c>
      <c r="K22" s="20">
        <v>0</v>
      </c>
      <c r="L22" s="20">
        <v>0</v>
      </c>
      <c r="M22" s="20">
        <v>0</v>
      </c>
      <c r="N22" s="20">
        <v>0</v>
      </c>
      <c r="O22" s="20">
        <v>0</v>
      </c>
      <c r="P22" s="1">
        <f t="shared" si="3"/>
        <v>4543000</v>
      </c>
      <c r="Q22" s="1">
        <f t="shared" si="5"/>
        <v>0</v>
      </c>
    </row>
    <row r="23" spans="1:21" s="36" customFormat="1" ht="28.8">
      <c r="A23" s="19" t="s">
        <v>91</v>
      </c>
      <c r="B23" s="19" t="s">
        <v>92</v>
      </c>
      <c r="C23" s="21" t="s">
        <v>93</v>
      </c>
      <c r="D23" s="22" t="s">
        <v>94</v>
      </c>
      <c r="E23" s="1">
        <f t="shared" si="4"/>
        <v>1196300</v>
      </c>
      <c r="F23" s="469">
        <f>420000+110000+85000+95000+430000+33800+22500</f>
        <v>1196300</v>
      </c>
      <c r="G23" s="20">
        <v>0</v>
      </c>
      <c r="H23" s="20">
        <v>0</v>
      </c>
      <c r="I23" s="20">
        <v>0</v>
      </c>
      <c r="J23" s="1">
        <f t="shared" si="6"/>
        <v>0</v>
      </c>
      <c r="K23" s="20">
        <v>0</v>
      </c>
      <c r="L23" s="20">
        <v>0</v>
      </c>
      <c r="M23" s="20">
        <v>0</v>
      </c>
      <c r="N23" s="20">
        <v>0</v>
      </c>
      <c r="O23" s="20">
        <v>0</v>
      </c>
      <c r="P23" s="1">
        <f t="shared" si="3"/>
        <v>1196300</v>
      </c>
      <c r="Q23" s="1">
        <f t="shared" si="5"/>
        <v>0</v>
      </c>
    </row>
    <row r="24" spans="1:21" s="36" customFormat="1" ht="65.099999999999994" customHeight="1">
      <c r="A24" s="19" t="s">
        <v>133</v>
      </c>
      <c r="B24" s="19" t="s">
        <v>134</v>
      </c>
      <c r="C24" s="21" t="s">
        <v>135</v>
      </c>
      <c r="D24" s="22" t="s">
        <v>136</v>
      </c>
      <c r="E24" s="1">
        <f t="shared" si="4"/>
        <v>893500</v>
      </c>
      <c r="F24" s="469">
        <f>370000+150000+160000+200000+13500</f>
        <v>893500</v>
      </c>
      <c r="G24" s="20">
        <v>0</v>
      </c>
      <c r="H24" s="20">
        <v>0</v>
      </c>
      <c r="I24" s="470">
        <f>50000-50000</f>
        <v>0</v>
      </c>
      <c r="J24" s="1">
        <f t="shared" si="6"/>
        <v>0</v>
      </c>
      <c r="K24" s="20">
        <v>0</v>
      </c>
      <c r="L24" s="20">
        <v>0</v>
      </c>
      <c r="M24" s="20">
        <v>0</v>
      </c>
      <c r="N24" s="20">
        <v>0</v>
      </c>
      <c r="O24" s="20">
        <v>0</v>
      </c>
      <c r="P24" s="1">
        <f t="shared" si="3"/>
        <v>893500</v>
      </c>
      <c r="Q24" s="1">
        <f t="shared" si="5"/>
        <v>0</v>
      </c>
    </row>
    <row r="25" spans="1:21" ht="43.2">
      <c r="A25" s="106" t="s">
        <v>137</v>
      </c>
      <c r="B25" s="19" t="s">
        <v>240</v>
      </c>
      <c r="C25" s="106" t="s">
        <v>138</v>
      </c>
      <c r="D25" s="37" t="s">
        <v>139</v>
      </c>
      <c r="E25" s="1">
        <f t="shared" si="4"/>
        <v>200000</v>
      </c>
      <c r="F25" s="20">
        <v>200000</v>
      </c>
      <c r="G25" s="20">
        <v>0</v>
      </c>
      <c r="H25" s="20">
        <v>0</v>
      </c>
      <c r="I25" s="20">
        <v>0</v>
      </c>
      <c r="J25" s="1">
        <f t="shared" si="6"/>
        <v>0</v>
      </c>
      <c r="K25" s="20">
        <v>0</v>
      </c>
      <c r="L25" s="20">
        <v>0</v>
      </c>
      <c r="M25" s="20">
        <v>0</v>
      </c>
      <c r="N25" s="20">
        <v>0</v>
      </c>
      <c r="O25" s="20">
        <v>0</v>
      </c>
      <c r="P25" s="1">
        <f t="shared" si="3"/>
        <v>200000</v>
      </c>
      <c r="Q25" s="1">
        <f t="shared" si="5"/>
        <v>0</v>
      </c>
    </row>
    <row r="26" spans="1:21" ht="45.3" customHeight="1">
      <c r="A26" s="19" t="s">
        <v>140</v>
      </c>
      <c r="B26" s="19" t="s">
        <v>141</v>
      </c>
      <c r="C26" s="21" t="s">
        <v>24</v>
      </c>
      <c r="D26" s="22" t="s">
        <v>142</v>
      </c>
      <c r="E26" s="1">
        <f t="shared" si="4"/>
        <v>200000</v>
      </c>
      <c r="F26" s="1">
        <v>200000</v>
      </c>
      <c r="G26" s="20">
        <v>0</v>
      </c>
      <c r="H26" s="20">
        <v>0</v>
      </c>
      <c r="I26" s="20">
        <v>0</v>
      </c>
      <c r="J26" s="1">
        <f t="shared" si="6"/>
        <v>0</v>
      </c>
      <c r="K26" s="20">
        <v>0</v>
      </c>
      <c r="L26" s="20">
        <v>0</v>
      </c>
      <c r="M26" s="20">
        <v>0</v>
      </c>
      <c r="N26" s="20">
        <v>0</v>
      </c>
      <c r="O26" s="20">
        <v>0</v>
      </c>
      <c r="P26" s="1">
        <f t="shared" si="3"/>
        <v>200000</v>
      </c>
      <c r="Q26" s="1">
        <f t="shared" si="5"/>
        <v>0</v>
      </c>
    </row>
    <row r="27" spans="1:21" s="36" customFormat="1" ht="28.8">
      <c r="A27" s="19" t="s">
        <v>143</v>
      </c>
      <c r="B27" s="19" t="s">
        <v>144</v>
      </c>
      <c r="C27" s="21" t="s">
        <v>24</v>
      </c>
      <c r="D27" s="22" t="s">
        <v>145</v>
      </c>
      <c r="E27" s="1">
        <f t="shared" si="4"/>
        <v>2432303</v>
      </c>
      <c r="F27" s="20">
        <v>0</v>
      </c>
      <c r="G27" s="20">
        <v>0</v>
      </c>
      <c r="H27" s="20">
        <v>0</v>
      </c>
      <c r="I27" s="1">
        <f>2282303+50000+100000</f>
        <v>2432303</v>
      </c>
      <c r="J27" s="1">
        <f t="shared" si="6"/>
        <v>0</v>
      </c>
      <c r="K27" s="20">
        <v>0</v>
      </c>
      <c r="L27" s="20">
        <v>0</v>
      </c>
      <c r="M27" s="20">
        <v>0</v>
      </c>
      <c r="N27" s="20">
        <v>0</v>
      </c>
      <c r="O27" s="20">
        <v>0</v>
      </c>
      <c r="P27" s="1">
        <f t="shared" si="3"/>
        <v>2432303</v>
      </c>
      <c r="Q27" s="1">
        <f t="shared" si="5"/>
        <v>0</v>
      </c>
    </row>
    <row r="28" spans="1:21" ht="80.099999999999994" customHeight="1">
      <c r="A28" s="19" t="s">
        <v>146</v>
      </c>
      <c r="B28" s="19" t="s">
        <v>147</v>
      </c>
      <c r="C28" s="21" t="s">
        <v>24</v>
      </c>
      <c r="D28" s="37" t="s">
        <v>148</v>
      </c>
      <c r="E28" s="1">
        <f t="shared" si="4"/>
        <v>4912632</v>
      </c>
      <c r="F28" s="20">
        <f>200000-200000</f>
        <v>0</v>
      </c>
      <c r="G28" s="20">
        <v>0</v>
      </c>
      <c r="H28" s="20">
        <v>0</v>
      </c>
      <c r="I28" s="470">
        <f>50000+905798+2215000+549980+1512800-381240+60294</f>
        <v>4912632</v>
      </c>
      <c r="J28" s="1">
        <f t="shared" si="6"/>
        <v>0</v>
      </c>
      <c r="K28" s="20">
        <v>0</v>
      </c>
      <c r="L28" s="20">
        <v>0</v>
      </c>
      <c r="M28" s="20">
        <v>0</v>
      </c>
      <c r="N28" s="20">
        <v>0</v>
      </c>
      <c r="O28" s="1">
        <v>0</v>
      </c>
      <c r="P28" s="1">
        <f t="shared" si="3"/>
        <v>4912632</v>
      </c>
      <c r="Q28" s="1">
        <f t="shared" si="5"/>
        <v>0</v>
      </c>
    </row>
    <row r="29" spans="1:21" s="36" customFormat="1" ht="28.8">
      <c r="A29" s="19" t="s">
        <v>25</v>
      </c>
      <c r="B29" s="19" t="s">
        <v>26</v>
      </c>
      <c r="C29" s="21" t="s">
        <v>24</v>
      </c>
      <c r="D29" s="22" t="s">
        <v>27</v>
      </c>
      <c r="E29" s="1">
        <f t="shared" si="4"/>
        <v>9492107</v>
      </c>
      <c r="F29" s="1">
        <f>6902657+2512250+5000-878800+600000-565000</f>
        <v>8576107</v>
      </c>
      <c r="G29" s="20">
        <v>0</v>
      </c>
      <c r="H29" s="1">
        <f>2414000+2500000-878800</f>
        <v>4035200</v>
      </c>
      <c r="I29" s="1">
        <f>816000+100000</f>
        <v>916000</v>
      </c>
      <c r="J29" s="1">
        <f t="shared" si="6"/>
        <v>0</v>
      </c>
      <c r="K29" s="20">
        <v>0</v>
      </c>
      <c r="L29" s="20">
        <v>0</v>
      </c>
      <c r="M29" s="20">
        <v>0</v>
      </c>
      <c r="N29" s="20">
        <v>0</v>
      </c>
      <c r="O29" s="20">
        <v>0</v>
      </c>
      <c r="P29" s="1">
        <f t="shared" si="3"/>
        <v>9492107</v>
      </c>
      <c r="Q29" s="1">
        <f t="shared" si="5"/>
        <v>0</v>
      </c>
    </row>
    <row r="30" spans="1:21" s="36" customFormat="1" ht="209.1" customHeight="1">
      <c r="A30" s="19" t="s">
        <v>149</v>
      </c>
      <c r="B30" s="19" t="s">
        <v>150</v>
      </c>
      <c r="C30" s="21" t="s">
        <v>151</v>
      </c>
      <c r="D30" s="37" t="s">
        <v>152</v>
      </c>
      <c r="E30" s="1">
        <f t="shared" si="4"/>
        <v>2200000</v>
      </c>
      <c r="F30" s="20">
        <v>0</v>
      </c>
      <c r="G30" s="20">
        <v>0</v>
      </c>
      <c r="H30" s="20">
        <v>0</v>
      </c>
      <c r="I30" s="544">
        <f>1200000+200000+90000+110000+600000</f>
        <v>2200000</v>
      </c>
      <c r="J30" s="1">
        <f>L30+O30</f>
        <v>0</v>
      </c>
      <c r="K30" s="20">
        <v>0</v>
      </c>
      <c r="L30" s="20">
        <v>0</v>
      </c>
      <c r="M30" s="20">
        <v>0</v>
      </c>
      <c r="N30" s="20">
        <v>0</v>
      </c>
      <c r="O30" s="20">
        <v>0</v>
      </c>
      <c r="P30" s="1">
        <f>E30+J30</f>
        <v>2200000</v>
      </c>
      <c r="Q30" s="1">
        <f t="shared" si="5"/>
        <v>0</v>
      </c>
    </row>
    <row r="31" spans="1:21" s="36" customFormat="1" ht="100.8">
      <c r="A31" s="19" t="s">
        <v>241</v>
      </c>
      <c r="B31" s="19" t="s">
        <v>242</v>
      </c>
      <c r="C31" s="21" t="s">
        <v>151</v>
      </c>
      <c r="D31" s="22" t="s">
        <v>243</v>
      </c>
      <c r="E31" s="1">
        <f t="shared" si="4"/>
        <v>0</v>
      </c>
      <c r="F31" s="1">
        <v>0</v>
      </c>
      <c r="G31" s="20">
        <v>0</v>
      </c>
      <c r="H31" s="20">
        <v>0</v>
      </c>
      <c r="I31" s="20">
        <v>0</v>
      </c>
      <c r="J31" s="1">
        <f t="shared" si="6"/>
        <v>59047262</v>
      </c>
      <c r="K31" s="20">
        <f>O31</f>
        <v>59047262</v>
      </c>
      <c r="L31" s="20">
        <v>0</v>
      </c>
      <c r="M31" s="20">
        <v>0</v>
      </c>
      <c r="N31" s="20">
        <v>0</v>
      </c>
      <c r="O31" s="470">
        <f>23797262+1000000+10000-10000+2000000+28850000+3400000</f>
        <v>59047262</v>
      </c>
      <c r="P31" s="1">
        <f>E31+J31</f>
        <v>59047262</v>
      </c>
      <c r="Q31" s="1">
        <f>O31-10284862-234409</f>
        <v>48527991</v>
      </c>
      <c r="R31" s="1">
        <v>10284862</v>
      </c>
      <c r="S31" s="471" t="s">
        <v>244</v>
      </c>
      <c r="T31" s="1">
        <v>234409</v>
      </c>
      <c r="U31" s="471" t="s">
        <v>234</v>
      </c>
    </row>
    <row r="32" spans="1:21" s="100" customFormat="1" ht="31.2">
      <c r="A32" s="19"/>
      <c r="B32" s="19"/>
      <c r="C32" s="21"/>
      <c r="D32" s="107" t="s">
        <v>173</v>
      </c>
      <c r="E32" s="108">
        <f>F32+I32</f>
        <v>0</v>
      </c>
      <c r="F32" s="108"/>
      <c r="G32" s="108"/>
      <c r="H32" s="108"/>
      <c r="I32" s="109"/>
      <c r="J32" s="108">
        <f>K32+L32</f>
        <v>10284862</v>
      </c>
      <c r="K32" s="108">
        <f>O32</f>
        <v>10284862</v>
      </c>
      <c r="L32" s="108"/>
      <c r="M32" s="108"/>
      <c r="N32" s="108"/>
      <c r="O32" s="108">
        <v>10284862</v>
      </c>
      <c r="P32" s="108">
        <f>E32+J32</f>
        <v>10284862</v>
      </c>
      <c r="Q32" s="1">
        <f>O32-O32</f>
        <v>0</v>
      </c>
    </row>
    <row r="33" spans="1:22" s="36" customFormat="1" ht="43.2">
      <c r="A33" s="19" t="s">
        <v>529</v>
      </c>
      <c r="B33" s="19">
        <v>6096</v>
      </c>
      <c r="C33" s="21" t="s">
        <v>151</v>
      </c>
      <c r="D33" s="22" t="s">
        <v>530</v>
      </c>
      <c r="E33" s="1">
        <f>F33+I33</f>
        <v>381240</v>
      </c>
      <c r="F33" s="20">
        <v>0</v>
      </c>
      <c r="G33" s="20">
        <v>0</v>
      </c>
      <c r="H33" s="20">
        <v>0</v>
      </c>
      <c r="I33" s="20">
        <f>381240</f>
        <v>381240</v>
      </c>
      <c r="J33" s="1">
        <f t="shared" ref="J33" si="7">L33+O33</f>
        <v>0</v>
      </c>
      <c r="K33" s="20">
        <f>O33</f>
        <v>0</v>
      </c>
      <c r="L33" s="20">
        <v>0</v>
      </c>
      <c r="M33" s="20">
        <v>0</v>
      </c>
      <c r="N33" s="20">
        <v>0</v>
      </c>
      <c r="O33" s="20">
        <v>0</v>
      </c>
      <c r="P33" s="1">
        <f>E33+J33</f>
        <v>381240</v>
      </c>
      <c r="Q33" s="1"/>
      <c r="R33" s="1"/>
      <c r="S33" s="471"/>
      <c r="T33" s="1"/>
      <c r="U33" s="471"/>
    </row>
    <row r="34" spans="1:22" s="36" customFormat="1" ht="28.8">
      <c r="A34" s="19" t="s">
        <v>95</v>
      </c>
      <c r="B34" s="19" t="s">
        <v>96</v>
      </c>
      <c r="C34" s="21" t="s">
        <v>97</v>
      </c>
      <c r="D34" s="22" t="s">
        <v>98</v>
      </c>
      <c r="E34" s="1">
        <f t="shared" si="4"/>
        <v>1125750</v>
      </c>
      <c r="F34" s="20">
        <f>100000+138500+693000+96000+98250</f>
        <v>1125750</v>
      </c>
      <c r="G34" s="20">
        <v>0</v>
      </c>
      <c r="H34" s="20">
        <v>0</v>
      </c>
      <c r="I34" s="20">
        <v>0</v>
      </c>
      <c r="J34" s="1">
        <f t="shared" si="6"/>
        <v>0</v>
      </c>
      <c r="K34" s="20">
        <v>0</v>
      </c>
      <c r="L34" s="20">
        <v>0</v>
      </c>
      <c r="M34" s="20">
        <v>0</v>
      </c>
      <c r="N34" s="20">
        <v>0</v>
      </c>
      <c r="O34" s="1">
        <v>0</v>
      </c>
      <c r="P34" s="1">
        <f t="shared" si="3"/>
        <v>1125750</v>
      </c>
      <c r="Q34" s="1">
        <f>O34-R34</f>
        <v>0</v>
      </c>
      <c r="R34" s="110"/>
      <c r="S34" s="111"/>
    </row>
    <row r="35" spans="1:22" ht="43.2">
      <c r="A35" s="332" t="s">
        <v>359</v>
      </c>
      <c r="B35" s="332" t="s">
        <v>358</v>
      </c>
      <c r="C35" s="332" t="s">
        <v>357</v>
      </c>
      <c r="D35" s="37" t="s">
        <v>356</v>
      </c>
      <c r="E35" s="1">
        <f t="shared" si="4"/>
        <v>0</v>
      </c>
      <c r="F35" s="1"/>
      <c r="G35" s="20"/>
      <c r="H35" s="20"/>
      <c r="I35" s="20"/>
      <c r="J35" s="1">
        <f>L35+O35</f>
        <v>518000</v>
      </c>
      <c r="K35" s="20">
        <f>O35</f>
        <v>518000</v>
      </c>
      <c r="L35" s="20"/>
      <c r="M35" s="20"/>
      <c r="N35" s="20"/>
      <c r="O35" s="20">
        <f>318000+200000</f>
        <v>518000</v>
      </c>
      <c r="P35" s="1">
        <f>K35+L35</f>
        <v>518000</v>
      </c>
      <c r="Q35" s="1">
        <f>O35</f>
        <v>518000</v>
      </c>
    </row>
    <row r="36" spans="1:22" s="36" customFormat="1" ht="49.95" customHeight="1">
      <c r="A36" s="19" t="s">
        <v>295</v>
      </c>
      <c r="B36" s="19">
        <v>7367</v>
      </c>
      <c r="C36" s="21" t="s">
        <v>99</v>
      </c>
      <c r="D36" s="37" t="s">
        <v>296</v>
      </c>
      <c r="E36" s="1">
        <f t="shared" si="4"/>
        <v>0</v>
      </c>
      <c r="F36" s="1"/>
      <c r="G36" s="1"/>
      <c r="H36" s="20">
        <v>0</v>
      </c>
      <c r="I36" s="20">
        <v>0</v>
      </c>
      <c r="J36" s="1">
        <f>L36+O36</f>
        <v>500000</v>
      </c>
      <c r="K36" s="20">
        <v>0</v>
      </c>
      <c r="L36" s="20">
        <v>0</v>
      </c>
      <c r="M36" s="20">
        <v>0</v>
      </c>
      <c r="N36" s="20">
        <v>0</v>
      </c>
      <c r="O36" s="20">
        <f>9000000-8500000</f>
        <v>500000</v>
      </c>
      <c r="P36" s="1">
        <f t="shared" si="3"/>
        <v>500000</v>
      </c>
      <c r="Q36" s="1">
        <f>O36-R36</f>
        <v>0</v>
      </c>
      <c r="R36" s="429">
        <f>9000000-8500000</f>
        <v>500000</v>
      </c>
      <c r="S36" s="111" t="s">
        <v>331</v>
      </c>
    </row>
    <row r="37" spans="1:22" ht="72">
      <c r="A37" s="19" t="s">
        <v>153</v>
      </c>
      <c r="B37" s="19" t="s">
        <v>154</v>
      </c>
      <c r="C37" s="21" t="s">
        <v>155</v>
      </c>
      <c r="D37" s="37" t="s">
        <v>156</v>
      </c>
      <c r="E37" s="1">
        <f t="shared" si="4"/>
        <v>1142000</v>
      </c>
      <c r="F37" s="20">
        <f>1000000+7000+10000</f>
        <v>1017000</v>
      </c>
      <c r="G37" s="20">
        <v>0</v>
      </c>
      <c r="H37" s="20">
        <v>0</v>
      </c>
      <c r="I37" s="20">
        <f>100000+25000</f>
        <v>125000</v>
      </c>
      <c r="J37" s="1">
        <f t="shared" si="6"/>
        <v>0</v>
      </c>
      <c r="K37" s="20">
        <v>0</v>
      </c>
      <c r="L37" s="20">
        <v>0</v>
      </c>
      <c r="M37" s="20">
        <v>0</v>
      </c>
      <c r="N37" s="20">
        <v>0</v>
      </c>
      <c r="O37" s="1">
        <v>0</v>
      </c>
      <c r="P37" s="1">
        <f t="shared" si="3"/>
        <v>1142000</v>
      </c>
      <c r="Q37" s="112">
        <f>O37</f>
        <v>0</v>
      </c>
      <c r="R37" s="113"/>
      <c r="S37" s="111"/>
    </row>
    <row r="38" spans="1:22" s="36" customFormat="1" ht="90.15" customHeight="1">
      <c r="A38" s="19" t="s">
        <v>245</v>
      </c>
      <c r="B38" s="19" t="s">
        <v>246</v>
      </c>
      <c r="C38" s="21" t="s">
        <v>155</v>
      </c>
      <c r="D38" s="22" t="s">
        <v>247</v>
      </c>
      <c r="E38" s="1">
        <f t="shared" si="4"/>
        <v>0</v>
      </c>
      <c r="F38" s="20">
        <v>0</v>
      </c>
      <c r="G38" s="20">
        <v>0</v>
      </c>
      <c r="H38" s="20">
        <v>0</v>
      </c>
      <c r="I38" s="20">
        <v>0</v>
      </c>
      <c r="J38" s="1">
        <f t="shared" si="6"/>
        <v>17135000</v>
      </c>
      <c r="K38" s="20">
        <f>O38</f>
        <v>17135000</v>
      </c>
      <c r="L38" s="20">
        <v>0</v>
      </c>
      <c r="M38" s="20">
        <v>0</v>
      </c>
      <c r="N38" s="20">
        <v>0</v>
      </c>
      <c r="O38" s="469">
        <f>6000000+1500000+2000000+1000000+10000-10000+4000000+548000+2087000</f>
        <v>17135000</v>
      </c>
      <c r="P38" s="114">
        <f t="shared" si="3"/>
        <v>17135000</v>
      </c>
      <c r="Q38" s="1">
        <f>O38-R38+10000</f>
        <v>14645000</v>
      </c>
      <c r="R38" s="429">
        <f>1500000+1000000</f>
        <v>2500000</v>
      </c>
      <c r="S38" s="580" t="s">
        <v>472</v>
      </c>
      <c r="T38" s="581"/>
      <c r="U38" s="581"/>
      <c r="V38" s="581"/>
    </row>
    <row r="39" spans="1:22" ht="28.8">
      <c r="A39" s="332" t="s">
        <v>360</v>
      </c>
      <c r="B39" s="332" t="s">
        <v>361</v>
      </c>
      <c r="C39" s="332" t="s">
        <v>363</v>
      </c>
      <c r="D39" s="37" t="s">
        <v>362</v>
      </c>
      <c r="E39" s="1">
        <f t="shared" si="4"/>
        <v>383000</v>
      </c>
      <c r="F39" s="1">
        <f>25000+118000+4000+5000+5000</f>
        <v>157000</v>
      </c>
      <c r="G39" s="20"/>
      <c r="H39" s="20"/>
      <c r="I39" s="470">
        <f>21000+25000+50000+130000</f>
        <v>226000</v>
      </c>
      <c r="J39" s="38">
        <v>0</v>
      </c>
      <c r="K39" s="20"/>
      <c r="L39" s="20"/>
      <c r="M39" s="20"/>
      <c r="N39" s="20"/>
      <c r="O39" s="20"/>
      <c r="P39" s="1">
        <f t="shared" si="3"/>
        <v>383000</v>
      </c>
      <c r="Q39" s="1"/>
    </row>
    <row r="40" spans="1:22" s="410" customFormat="1" ht="43.2">
      <c r="A40" s="321" t="s">
        <v>438</v>
      </c>
      <c r="B40" s="321">
        <v>7650</v>
      </c>
      <c r="C40" s="322" t="s">
        <v>434</v>
      </c>
      <c r="D40" s="385" t="s">
        <v>437</v>
      </c>
      <c r="E40" s="1">
        <f>F40+I40</f>
        <v>0</v>
      </c>
      <c r="F40" s="325">
        <v>0</v>
      </c>
      <c r="G40" s="325">
        <v>0</v>
      </c>
      <c r="H40" s="325">
        <v>0</v>
      </c>
      <c r="I40" s="325">
        <v>0</v>
      </c>
      <c r="J40" s="1">
        <f>K40+L40</f>
        <v>10000</v>
      </c>
      <c r="K40" s="325">
        <f>O40</f>
        <v>10000</v>
      </c>
      <c r="L40" s="325">
        <v>0</v>
      </c>
      <c r="M40" s="325">
        <v>0</v>
      </c>
      <c r="N40" s="325">
        <v>0</v>
      </c>
      <c r="O40" s="20">
        <v>10000</v>
      </c>
      <c r="P40" s="1">
        <f>E40+J40</f>
        <v>10000</v>
      </c>
      <c r="Q40" s="1">
        <f>O40-10000</f>
        <v>0</v>
      </c>
      <c r="R40" s="430" t="s">
        <v>234</v>
      </c>
      <c r="S40" s="431"/>
      <c r="T40" s="431"/>
      <c r="U40" s="431"/>
      <c r="V40" s="431"/>
    </row>
    <row r="41" spans="1:22" ht="43.2">
      <c r="A41" s="332" t="s">
        <v>353</v>
      </c>
      <c r="B41" s="332" t="s">
        <v>354</v>
      </c>
      <c r="C41" s="332" t="s">
        <v>99</v>
      </c>
      <c r="D41" s="37" t="s">
        <v>355</v>
      </c>
      <c r="E41" s="1">
        <f t="shared" si="4"/>
        <v>25941</v>
      </c>
      <c r="F41" s="1">
        <v>25941</v>
      </c>
      <c r="G41" s="20"/>
      <c r="H41" s="20"/>
      <c r="I41" s="20"/>
      <c r="J41" s="38">
        <v>0</v>
      </c>
      <c r="K41" s="20"/>
      <c r="L41" s="20"/>
      <c r="M41" s="20"/>
      <c r="N41" s="20"/>
      <c r="O41" s="20"/>
      <c r="P41" s="1">
        <f t="shared" si="3"/>
        <v>25941</v>
      </c>
      <c r="Q41" s="1"/>
    </row>
    <row r="42" spans="1:22" ht="180.9" customHeight="1">
      <c r="A42" s="19" t="s">
        <v>248</v>
      </c>
      <c r="B42" s="19" t="s">
        <v>249</v>
      </c>
      <c r="C42" s="21" t="s">
        <v>99</v>
      </c>
      <c r="D42" s="22" t="s">
        <v>250</v>
      </c>
      <c r="E42" s="1">
        <f t="shared" si="4"/>
        <v>0</v>
      </c>
      <c r="F42" s="20">
        <v>0</v>
      </c>
      <c r="G42" s="20">
        <v>0</v>
      </c>
      <c r="H42" s="20">
        <v>0</v>
      </c>
      <c r="I42" s="20">
        <v>0</v>
      </c>
      <c r="J42" s="1">
        <f t="shared" si="6"/>
        <v>225000</v>
      </c>
      <c r="K42" s="20">
        <v>0</v>
      </c>
      <c r="L42" s="20">
        <f>450000-225000</f>
        <v>225000</v>
      </c>
      <c r="M42" s="20">
        <v>0</v>
      </c>
      <c r="N42" s="20">
        <v>0</v>
      </c>
      <c r="O42" s="20">
        <v>0</v>
      </c>
      <c r="P42" s="1">
        <f t="shared" si="3"/>
        <v>225000</v>
      </c>
      <c r="Q42" s="115">
        <f t="shared" ref="Q42:Q49" si="8">O42</f>
        <v>0</v>
      </c>
    </row>
    <row r="43" spans="1:22" ht="28.8">
      <c r="A43" s="332" t="s">
        <v>347</v>
      </c>
      <c r="B43" s="332" t="s">
        <v>348</v>
      </c>
      <c r="C43" s="332" t="s">
        <v>99</v>
      </c>
      <c r="D43" s="37" t="s">
        <v>349</v>
      </c>
      <c r="E43" s="1">
        <f t="shared" ref="E43" si="9">F43+I43</f>
        <v>2816535</v>
      </c>
      <c r="F43" s="1">
        <f>1416535+1400000</f>
        <v>2816535</v>
      </c>
      <c r="G43" s="20"/>
      <c r="H43" s="20"/>
      <c r="I43" s="20"/>
      <c r="J43" s="38">
        <v>0</v>
      </c>
      <c r="K43" s="20"/>
      <c r="L43" s="20"/>
      <c r="M43" s="20"/>
      <c r="N43" s="20"/>
      <c r="O43" s="20"/>
      <c r="P43" s="1">
        <f t="shared" ref="P43" si="10">E43+J43</f>
        <v>2816535</v>
      </c>
      <c r="Q43" s="1"/>
    </row>
    <row r="44" spans="1:22" ht="57.6">
      <c r="A44" s="19" t="s">
        <v>157</v>
      </c>
      <c r="B44" s="19" t="s">
        <v>158</v>
      </c>
      <c r="C44" s="21" t="s">
        <v>159</v>
      </c>
      <c r="D44" s="22" t="s">
        <v>160</v>
      </c>
      <c r="E44" s="1">
        <f t="shared" si="4"/>
        <v>114050</v>
      </c>
      <c r="F44" s="1">
        <f>100000+12480+1570</f>
        <v>114050</v>
      </c>
      <c r="G44" s="20">
        <v>0</v>
      </c>
      <c r="H44" s="20">
        <v>0</v>
      </c>
      <c r="I44" s="20">
        <v>0</v>
      </c>
      <c r="J44" s="1">
        <f t="shared" si="6"/>
        <v>0</v>
      </c>
      <c r="K44" s="20">
        <v>0</v>
      </c>
      <c r="L44" s="20">
        <v>0</v>
      </c>
      <c r="M44" s="20">
        <v>0</v>
      </c>
      <c r="N44" s="20">
        <v>0</v>
      </c>
      <c r="O44" s="20">
        <v>0</v>
      </c>
      <c r="P44" s="1">
        <f t="shared" si="3"/>
        <v>114050</v>
      </c>
      <c r="Q44" s="1">
        <f t="shared" si="8"/>
        <v>0</v>
      </c>
    </row>
    <row r="45" spans="1:22" s="36" customFormat="1" ht="28.8">
      <c r="A45" s="19" t="s">
        <v>161</v>
      </c>
      <c r="B45" s="19" t="s">
        <v>162</v>
      </c>
      <c r="C45" s="21" t="s">
        <v>28</v>
      </c>
      <c r="D45" s="22" t="s">
        <v>163</v>
      </c>
      <c r="E45" s="1">
        <f t="shared" si="4"/>
        <v>100000</v>
      </c>
      <c r="F45" s="1">
        <v>100000</v>
      </c>
      <c r="G45" s="20">
        <v>0</v>
      </c>
      <c r="H45" s="20">
        <v>0</v>
      </c>
      <c r="I45" s="20">
        <v>0</v>
      </c>
      <c r="J45" s="1">
        <f>L45+O45</f>
        <v>0</v>
      </c>
      <c r="K45" s="20">
        <v>0</v>
      </c>
      <c r="L45" s="20">
        <v>0</v>
      </c>
      <c r="M45" s="20">
        <v>0</v>
      </c>
      <c r="N45" s="20">
        <v>0</v>
      </c>
      <c r="O45" s="20">
        <v>0</v>
      </c>
      <c r="P45" s="1">
        <f t="shared" si="3"/>
        <v>100000</v>
      </c>
      <c r="Q45" s="1">
        <f t="shared" si="8"/>
        <v>0</v>
      </c>
    </row>
    <row r="46" spans="1:22" s="117" customFormat="1" ht="28.8">
      <c r="A46" s="19" t="s">
        <v>58</v>
      </c>
      <c r="B46" s="19" t="s">
        <v>59</v>
      </c>
      <c r="C46" s="21" t="s">
        <v>28</v>
      </c>
      <c r="D46" s="22" t="s">
        <v>60</v>
      </c>
      <c r="E46" s="1">
        <f>F46+I46</f>
        <v>3038951</v>
      </c>
      <c r="F46" s="20">
        <f>605718+108683+100000+200000+55200-87600+132150</f>
        <v>1114151</v>
      </c>
      <c r="G46" s="20">
        <v>0</v>
      </c>
      <c r="H46" s="20">
        <f>405718+65000</f>
        <v>470718</v>
      </c>
      <c r="I46" s="20">
        <f>1100000+150000-55200-270000+1000000</f>
        <v>1924800</v>
      </c>
      <c r="J46" s="1">
        <f>L46+O46</f>
        <v>0</v>
      </c>
      <c r="K46" s="20">
        <v>0</v>
      </c>
      <c r="L46" s="20">
        <v>0</v>
      </c>
      <c r="M46" s="20">
        <v>0</v>
      </c>
      <c r="N46" s="20">
        <v>0</v>
      </c>
      <c r="O46" s="20">
        <v>0</v>
      </c>
      <c r="P46" s="1">
        <f t="shared" si="3"/>
        <v>3038951</v>
      </c>
      <c r="Q46" s="1">
        <f t="shared" si="8"/>
        <v>0</v>
      </c>
      <c r="R46" s="116"/>
      <c r="S46" s="116"/>
      <c r="T46" s="116"/>
      <c r="U46" s="116"/>
    </row>
    <row r="47" spans="1:22" s="36" customFormat="1" ht="43.2">
      <c r="A47" s="19" t="s">
        <v>164</v>
      </c>
      <c r="B47" s="19" t="s">
        <v>165</v>
      </c>
      <c r="C47" s="21" t="s">
        <v>166</v>
      </c>
      <c r="D47" s="22" t="s">
        <v>167</v>
      </c>
      <c r="E47" s="1">
        <f t="shared" si="4"/>
        <v>0</v>
      </c>
      <c r="F47" s="20">
        <v>0</v>
      </c>
      <c r="G47" s="20">
        <v>0</v>
      </c>
      <c r="H47" s="20">
        <v>0</v>
      </c>
      <c r="I47" s="20">
        <v>0</v>
      </c>
      <c r="J47" s="1">
        <f>L47+O47</f>
        <v>66300</v>
      </c>
      <c r="K47" s="20">
        <v>0</v>
      </c>
      <c r="L47" s="1">
        <v>66300</v>
      </c>
      <c r="M47" s="20">
        <v>0</v>
      </c>
      <c r="N47" s="20">
        <v>0</v>
      </c>
      <c r="O47" s="20">
        <v>0</v>
      </c>
      <c r="P47" s="1">
        <f t="shared" si="3"/>
        <v>66300</v>
      </c>
      <c r="Q47" s="1">
        <f t="shared" si="8"/>
        <v>0</v>
      </c>
    </row>
    <row r="48" spans="1:22" ht="28.8">
      <c r="A48" s="332" t="s">
        <v>352</v>
      </c>
      <c r="B48" s="332">
        <v>8330</v>
      </c>
      <c r="C48" s="332" t="s">
        <v>351</v>
      </c>
      <c r="D48" s="37" t="s">
        <v>350</v>
      </c>
      <c r="E48" s="1">
        <f t="shared" si="4"/>
        <v>25000</v>
      </c>
      <c r="F48" s="1">
        <v>25000</v>
      </c>
      <c r="G48" s="20"/>
      <c r="H48" s="20"/>
      <c r="I48" s="20"/>
      <c r="J48" s="38">
        <v>0</v>
      </c>
      <c r="K48" s="20"/>
      <c r="L48" s="20"/>
      <c r="M48" s="20"/>
      <c r="N48" s="20"/>
      <c r="O48" s="20"/>
      <c r="P48" s="1">
        <f t="shared" si="3"/>
        <v>25000</v>
      </c>
      <c r="Q48" s="1"/>
    </row>
    <row r="49" spans="1:22" s="117" customFormat="1" ht="57.6">
      <c r="A49" s="19" t="s">
        <v>297</v>
      </c>
      <c r="B49" s="19" t="s">
        <v>328</v>
      </c>
      <c r="C49" s="21" t="s">
        <v>20</v>
      </c>
      <c r="D49" s="22" t="s">
        <v>298</v>
      </c>
      <c r="E49" s="1">
        <f t="shared" si="4"/>
        <v>14777000</v>
      </c>
      <c r="F49" s="543">
        <f>1400000+1387000+400000+3800000+2163000+800000</f>
        <v>9950000</v>
      </c>
      <c r="G49" s="20">
        <v>0</v>
      </c>
      <c r="H49" s="20">
        <v>0</v>
      </c>
      <c r="I49" s="470">
        <f>1650000+1000000+500000+2000000+1000000-1000000+37000-500000+140000</f>
        <v>4827000</v>
      </c>
      <c r="J49" s="1">
        <f>L49+O49</f>
        <v>0</v>
      </c>
      <c r="K49" s="20">
        <v>0</v>
      </c>
      <c r="L49" s="20">
        <v>0</v>
      </c>
      <c r="M49" s="20">
        <v>0</v>
      </c>
      <c r="N49" s="20">
        <v>0</v>
      </c>
      <c r="O49" s="20">
        <v>0</v>
      </c>
      <c r="P49" s="1">
        <f t="shared" si="3"/>
        <v>14777000</v>
      </c>
      <c r="Q49" s="1">
        <f t="shared" si="8"/>
        <v>0</v>
      </c>
      <c r="R49" s="116"/>
      <c r="S49" s="116"/>
      <c r="T49" s="116"/>
      <c r="U49" s="116"/>
    </row>
    <row r="50" spans="1:22" s="36" customFormat="1" ht="43.2">
      <c r="A50" s="31" t="s">
        <v>29</v>
      </c>
      <c r="B50" s="31"/>
      <c r="C50" s="32"/>
      <c r="D50" s="33" t="s">
        <v>30</v>
      </c>
      <c r="E50" s="34">
        <f>E51</f>
        <v>181254569</v>
      </c>
      <c r="F50" s="34">
        <f t="shared" ref="F50:Q50" si="11">F51</f>
        <v>179890919</v>
      </c>
      <c r="G50" s="34">
        <f t="shared" si="11"/>
        <v>114460898</v>
      </c>
      <c r="H50" s="34">
        <f t="shared" si="11"/>
        <v>15414160</v>
      </c>
      <c r="I50" s="34">
        <f t="shared" si="11"/>
        <v>1363650</v>
      </c>
      <c r="J50" s="34">
        <f t="shared" si="11"/>
        <v>51645147.299999997</v>
      </c>
      <c r="K50" s="34">
        <f t="shared" si="11"/>
        <v>44792147.299999997</v>
      </c>
      <c r="L50" s="34">
        <f t="shared" si="11"/>
        <v>2038000</v>
      </c>
      <c r="M50" s="34">
        <f t="shared" si="11"/>
        <v>0</v>
      </c>
      <c r="N50" s="34">
        <f t="shared" si="11"/>
        <v>221500</v>
      </c>
      <c r="O50" s="34">
        <f t="shared" si="11"/>
        <v>49607147.299999997</v>
      </c>
      <c r="P50" s="34">
        <f t="shared" si="11"/>
        <v>232899716.30000001</v>
      </c>
      <c r="Q50" s="34">
        <f t="shared" si="11"/>
        <v>26880354</v>
      </c>
      <c r="U50" s="36">
        <f>P50*100/P102</f>
        <v>45.007144011609391</v>
      </c>
      <c r="V50" s="36">
        <f>E50*100/E102</f>
        <v>47.3588255541436</v>
      </c>
    </row>
    <row r="51" spans="1:22" s="36" customFormat="1" ht="43.2">
      <c r="A51" s="30" t="s">
        <v>31</v>
      </c>
      <c r="B51" s="31"/>
      <c r="C51" s="32"/>
      <c r="D51" s="33" t="s">
        <v>30</v>
      </c>
      <c r="E51" s="34">
        <f>SUM(E52:E65,E67:E78)</f>
        <v>181254569</v>
      </c>
      <c r="F51" s="34">
        <f t="shared" ref="F51:Q51" si="12">SUM(F52:F65,F67:F78)</f>
        <v>179890919</v>
      </c>
      <c r="G51" s="34">
        <f t="shared" si="12"/>
        <v>114460898</v>
      </c>
      <c r="H51" s="34">
        <f t="shared" si="12"/>
        <v>15414160</v>
      </c>
      <c r="I51" s="34">
        <f t="shared" si="12"/>
        <v>1363650</v>
      </c>
      <c r="J51" s="34">
        <f t="shared" si="12"/>
        <v>51645147.299999997</v>
      </c>
      <c r="K51" s="34">
        <f t="shared" si="12"/>
        <v>44792147.299999997</v>
      </c>
      <c r="L51" s="34">
        <f t="shared" si="12"/>
        <v>2038000</v>
      </c>
      <c r="M51" s="34">
        <f t="shared" si="12"/>
        <v>0</v>
      </c>
      <c r="N51" s="34">
        <f t="shared" si="12"/>
        <v>221500</v>
      </c>
      <c r="O51" s="34">
        <f t="shared" si="12"/>
        <v>49607147.299999997</v>
      </c>
      <c r="P51" s="34">
        <f>SUM(P52:P65,P67:P78)</f>
        <v>232899716.30000001</v>
      </c>
      <c r="Q51" s="34">
        <f t="shared" si="12"/>
        <v>26880354</v>
      </c>
    </row>
    <row r="52" spans="1:22" s="36" customFormat="1" ht="57.6">
      <c r="A52" s="19" t="s">
        <v>168</v>
      </c>
      <c r="B52" s="19" t="s">
        <v>32</v>
      </c>
      <c r="C52" s="21" t="s">
        <v>17</v>
      </c>
      <c r="D52" s="22" t="s">
        <v>33</v>
      </c>
      <c r="E52" s="1">
        <f>F52+I52</f>
        <v>10155434</v>
      </c>
      <c r="F52" s="1">
        <f>9955434+200000</f>
        <v>10155434</v>
      </c>
      <c r="G52" s="1">
        <v>7901207</v>
      </c>
      <c r="H52" s="1">
        <f>122000+130000</f>
        <v>252000</v>
      </c>
      <c r="I52" s="20">
        <v>0</v>
      </c>
      <c r="J52" s="1">
        <f>L52+O52</f>
        <v>0</v>
      </c>
      <c r="K52" s="20">
        <v>0</v>
      </c>
      <c r="L52" s="20">
        <v>0</v>
      </c>
      <c r="M52" s="20">
        <v>0</v>
      </c>
      <c r="N52" s="20">
        <v>0</v>
      </c>
      <c r="O52" s="20">
        <v>0</v>
      </c>
      <c r="P52" s="1">
        <f t="shared" ref="P52:P73" si="13">E52+J52</f>
        <v>10155434</v>
      </c>
      <c r="Q52" s="1">
        <f>O52</f>
        <v>0</v>
      </c>
    </row>
    <row r="53" spans="1:22" s="36" customFormat="1" ht="15.6">
      <c r="A53" s="19" t="s">
        <v>169</v>
      </c>
      <c r="B53" s="19" t="s">
        <v>170</v>
      </c>
      <c r="C53" s="21" t="s">
        <v>171</v>
      </c>
      <c r="D53" s="22" t="s">
        <v>172</v>
      </c>
      <c r="E53" s="1">
        <f t="shared" ref="E53:E73" si="14">F53+I53</f>
        <v>36575360</v>
      </c>
      <c r="F53" s="1">
        <f>25402800+8349560+115000+708000-280000+1100000</f>
        <v>35395360</v>
      </c>
      <c r="G53" s="1">
        <f>15560740+6839800</f>
        <v>22400540</v>
      </c>
      <c r="H53" s="1">
        <f>3763200+400000-557920</f>
        <v>3605280</v>
      </c>
      <c r="I53" s="20">
        <f>300000+1500000+230000-850000</f>
        <v>1180000</v>
      </c>
      <c r="J53" s="1">
        <f t="shared" ref="J53:J73" si="15">L53+O53</f>
        <v>1137500</v>
      </c>
      <c r="K53" s="20">
        <v>0</v>
      </c>
      <c r="L53" s="1">
        <v>1137500</v>
      </c>
      <c r="M53" s="20">
        <v>0</v>
      </c>
      <c r="N53" s="20">
        <v>0</v>
      </c>
      <c r="O53" s="20">
        <v>0</v>
      </c>
      <c r="P53" s="1">
        <f t="shared" si="13"/>
        <v>37712860</v>
      </c>
      <c r="Q53" s="1">
        <f t="shared" ref="Q53:Q73" si="16">O53</f>
        <v>0</v>
      </c>
    </row>
    <row r="54" spans="1:22" s="36" customFormat="1" ht="60.45" customHeight="1">
      <c r="A54" s="19" t="s">
        <v>34</v>
      </c>
      <c r="B54" s="19" t="s">
        <v>36</v>
      </c>
      <c r="C54" s="21" t="s">
        <v>35</v>
      </c>
      <c r="D54" s="22" t="s">
        <v>37</v>
      </c>
      <c r="E54" s="1">
        <f t="shared" si="14"/>
        <v>45324674</v>
      </c>
      <c r="F54" s="544">
        <f>27967155+14138300+200000+1284000+55035+118184+150000+1352000-73650</f>
        <v>45191024</v>
      </c>
      <c r="G54" s="1">
        <f>13089555+11589560</f>
        <v>24679115</v>
      </c>
      <c r="H54" s="1">
        <f>8844900+526000-280000</f>
        <v>9090900</v>
      </c>
      <c r="I54" s="543">
        <f>1000000+60000-1000000+73650</f>
        <v>133650</v>
      </c>
      <c r="J54" s="1">
        <f t="shared" si="15"/>
        <v>559000</v>
      </c>
      <c r="K54" s="20">
        <f>O54</f>
        <v>0</v>
      </c>
      <c r="L54" s="1">
        <v>559000</v>
      </c>
      <c r="M54" s="20">
        <v>0</v>
      </c>
      <c r="N54" s="20">
        <v>0</v>
      </c>
      <c r="O54" s="20">
        <v>0</v>
      </c>
      <c r="P54" s="1">
        <f>E54+J54</f>
        <v>45883674</v>
      </c>
      <c r="Q54" s="1">
        <f t="shared" si="16"/>
        <v>0</v>
      </c>
    </row>
    <row r="55" spans="1:22" s="36" customFormat="1" ht="60.75" customHeight="1">
      <c r="A55" s="19" t="s">
        <v>174</v>
      </c>
      <c r="B55" s="19" t="s">
        <v>175</v>
      </c>
      <c r="C55" s="21" t="s">
        <v>35</v>
      </c>
      <c r="D55" s="22" t="s">
        <v>176</v>
      </c>
      <c r="E55" s="1">
        <f t="shared" si="14"/>
        <v>47379100</v>
      </c>
      <c r="F55" s="469">
        <f>29198400+18180700</f>
        <v>47379100</v>
      </c>
      <c r="G55" s="469">
        <f>23933120+14902200</f>
        <v>38835320</v>
      </c>
      <c r="H55" s="20"/>
      <c r="I55" s="20">
        <v>0</v>
      </c>
      <c r="J55" s="1">
        <f>L55+O55</f>
        <v>0</v>
      </c>
      <c r="K55" s="20">
        <f t="shared" ref="K55" si="17">O55</f>
        <v>0</v>
      </c>
      <c r="L55" s="20">
        <v>0</v>
      </c>
      <c r="M55" s="20">
        <v>0</v>
      </c>
      <c r="N55" s="20">
        <v>0</v>
      </c>
      <c r="O55" s="20">
        <v>0</v>
      </c>
      <c r="P55" s="1">
        <f t="shared" ref="P55" si="18">E55+J55</f>
        <v>47379100</v>
      </c>
      <c r="Q55" s="1">
        <f t="shared" si="16"/>
        <v>0</v>
      </c>
    </row>
    <row r="56" spans="1:22" s="36" customFormat="1" ht="36.6" customHeight="1">
      <c r="A56" s="19" t="s">
        <v>177</v>
      </c>
      <c r="B56" s="19" t="s">
        <v>178</v>
      </c>
      <c r="C56" s="21" t="s">
        <v>179</v>
      </c>
      <c r="D56" s="22" t="s">
        <v>180</v>
      </c>
      <c r="E56" s="1">
        <f t="shared" si="14"/>
        <v>10420074</v>
      </c>
      <c r="F56" s="1">
        <f>8168814+2101260+150000</f>
        <v>10420074</v>
      </c>
      <c r="G56" s="1">
        <f>6333864+1725620</f>
        <v>8059484</v>
      </c>
      <c r="H56" s="20">
        <f>435000+120000</f>
        <v>555000</v>
      </c>
      <c r="I56" s="20">
        <v>0</v>
      </c>
      <c r="J56" s="1">
        <f t="shared" si="15"/>
        <v>341500</v>
      </c>
      <c r="K56" s="20">
        <v>0</v>
      </c>
      <c r="L56" s="1">
        <v>341500</v>
      </c>
      <c r="M56" s="20">
        <v>0</v>
      </c>
      <c r="N56" s="1">
        <v>221500</v>
      </c>
      <c r="O56" s="20">
        <v>0</v>
      </c>
      <c r="P56" s="1">
        <f t="shared" si="13"/>
        <v>10761574</v>
      </c>
      <c r="Q56" s="1">
        <f t="shared" si="16"/>
        <v>0</v>
      </c>
    </row>
    <row r="57" spans="1:22" s="36" customFormat="1" ht="28.8">
      <c r="A57" s="19" t="s">
        <v>181</v>
      </c>
      <c r="B57" s="19" t="s">
        <v>182</v>
      </c>
      <c r="C57" s="21" t="s">
        <v>183</v>
      </c>
      <c r="D57" s="22" t="s">
        <v>184</v>
      </c>
      <c r="E57" s="1">
        <f t="shared" si="14"/>
        <v>1677590</v>
      </c>
      <c r="F57" s="469">
        <f>1495430+9050+1810+60000+111300</f>
        <v>1677590</v>
      </c>
      <c r="G57" s="20">
        <v>0</v>
      </c>
      <c r="H57" s="20">
        <v>0</v>
      </c>
      <c r="I57" s="20">
        <v>0</v>
      </c>
      <c r="J57" s="1">
        <f t="shared" ref="J57:J65" si="19">L57+O57</f>
        <v>0</v>
      </c>
      <c r="K57" s="20">
        <v>0</v>
      </c>
      <c r="L57" s="20">
        <v>0</v>
      </c>
      <c r="M57" s="20">
        <v>0</v>
      </c>
      <c r="N57" s="20">
        <v>0</v>
      </c>
      <c r="O57" s="20">
        <v>0</v>
      </c>
      <c r="P57" s="1">
        <f t="shared" si="13"/>
        <v>1677590</v>
      </c>
      <c r="Q57" s="1">
        <f t="shared" si="16"/>
        <v>0</v>
      </c>
    </row>
    <row r="58" spans="1:22" s="36" customFormat="1" ht="57.6">
      <c r="A58" s="19" t="s">
        <v>185</v>
      </c>
      <c r="B58" s="19" t="s">
        <v>186</v>
      </c>
      <c r="C58" s="21" t="s">
        <v>183</v>
      </c>
      <c r="D58" s="22" t="s">
        <v>187</v>
      </c>
      <c r="E58" s="1">
        <f t="shared" si="14"/>
        <v>45000</v>
      </c>
      <c r="F58" s="1">
        <f>40000+5000</f>
        <v>45000</v>
      </c>
      <c r="G58" s="20">
        <v>0</v>
      </c>
      <c r="H58" s="20">
        <v>0</v>
      </c>
      <c r="I58" s="20">
        <v>0</v>
      </c>
      <c r="J58" s="1">
        <f t="shared" si="19"/>
        <v>0</v>
      </c>
      <c r="K58" s="20">
        <v>0</v>
      </c>
      <c r="L58" s="20">
        <v>0</v>
      </c>
      <c r="M58" s="20">
        <v>0</v>
      </c>
      <c r="N58" s="20">
        <v>0</v>
      </c>
      <c r="O58" s="20">
        <v>0</v>
      </c>
      <c r="P58" s="1">
        <f t="shared" si="13"/>
        <v>45000</v>
      </c>
      <c r="Q58" s="1">
        <f t="shared" si="16"/>
        <v>0</v>
      </c>
    </row>
    <row r="59" spans="1:22" s="36" customFormat="1" ht="58.8" customHeight="1">
      <c r="A59" s="19" t="s">
        <v>188</v>
      </c>
      <c r="B59" s="19" t="s">
        <v>189</v>
      </c>
      <c r="C59" s="21" t="s">
        <v>183</v>
      </c>
      <c r="D59" s="22" t="s">
        <v>190</v>
      </c>
      <c r="E59" s="1">
        <f t="shared" si="14"/>
        <v>1996700</v>
      </c>
      <c r="F59" s="544">
        <f>1288400+708300</f>
        <v>1996700</v>
      </c>
      <c r="G59" s="543">
        <f>1056065+580575</f>
        <v>1636640</v>
      </c>
      <c r="H59" s="20"/>
      <c r="I59" s="20">
        <v>0</v>
      </c>
      <c r="J59" s="1">
        <f t="shared" si="19"/>
        <v>0</v>
      </c>
      <c r="K59" s="20">
        <f t="shared" ref="K59:K62" si="20">O59</f>
        <v>0</v>
      </c>
      <c r="L59" s="20">
        <v>0</v>
      </c>
      <c r="M59" s="20">
        <v>0</v>
      </c>
      <c r="N59" s="20">
        <v>0</v>
      </c>
      <c r="O59" s="20">
        <v>0</v>
      </c>
      <c r="P59" s="1">
        <f t="shared" si="13"/>
        <v>1996700</v>
      </c>
      <c r="Q59" s="1">
        <f t="shared" si="16"/>
        <v>0</v>
      </c>
    </row>
    <row r="60" spans="1:22" s="36" customFormat="1" ht="129.6">
      <c r="A60" s="19" t="s">
        <v>441</v>
      </c>
      <c r="B60" s="19">
        <v>1183</v>
      </c>
      <c r="C60" s="21" t="s">
        <v>183</v>
      </c>
      <c r="D60" s="22" t="s">
        <v>442</v>
      </c>
      <c r="E60" s="1">
        <f>F60+I60</f>
        <v>0</v>
      </c>
      <c r="F60" s="20">
        <v>0</v>
      </c>
      <c r="G60" s="20">
        <v>0</v>
      </c>
      <c r="H60" s="20">
        <v>0</v>
      </c>
      <c r="I60" s="20">
        <v>0</v>
      </c>
      <c r="J60" s="1">
        <f t="shared" si="19"/>
        <v>228600</v>
      </c>
      <c r="K60" s="20">
        <f>O60</f>
        <v>228600</v>
      </c>
      <c r="L60" s="20">
        <v>0</v>
      </c>
      <c r="M60" s="20">
        <v>0</v>
      </c>
      <c r="N60" s="20">
        <v>0</v>
      </c>
      <c r="O60" s="20">
        <f>202200+26400</f>
        <v>228600</v>
      </c>
      <c r="P60" s="1">
        <f>E60+J60</f>
        <v>228600</v>
      </c>
      <c r="Q60" s="1">
        <f>O60</f>
        <v>228600</v>
      </c>
    </row>
    <row r="61" spans="1:22" s="320" customFormat="1" ht="129.6">
      <c r="A61" s="321" t="s">
        <v>448</v>
      </c>
      <c r="B61" s="321">
        <v>1184</v>
      </c>
      <c r="C61" s="322" t="s">
        <v>183</v>
      </c>
      <c r="D61" s="323" t="s">
        <v>449</v>
      </c>
      <c r="E61" s="324">
        <f t="shared" ref="E61" si="21">F61+I61</f>
        <v>0</v>
      </c>
      <c r="F61" s="325">
        <v>0</v>
      </c>
      <c r="G61" s="325">
        <v>0</v>
      </c>
      <c r="H61" s="325">
        <v>0</v>
      </c>
      <c r="I61" s="325">
        <v>0</v>
      </c>
      <c r="J61" s="324">
        <f t="shared" si="19"/>
        <v>533400</v>
      </c>
      <c r="K61" s="325">
        <f>O61</f>
        <v>533400</v>
      </c>
      <c r="L61" s="325">
        <v>0</v>
      </c>
      <c r="M61" s="325">
        <v>0</v>
      </c>
      <c r="N61" s="325">
        <v>0</v>
      </c>
      <c r="O61" s="325">
        <f>471700+61700</f>
        <v>533400</v>
      </c>
      <c r="P61" s="324">
        <f t="shared" ref="P61" si="22">E61+J61</f>
        <v>533400</v>
      </c>
      <c r="Q61" s="324">
        <f>K61</f>
        <v>533400</v>
      </c>
    </row>
    <row r="62" spans="1:22" s="320" customFormat="1" ht="144">
      <c r="A62" s="321" t="s">
        <v>341</v>
      </c>
      <c r="B62" s="321" t="s">
        <v>342</v>
      </c>
      <c r="C62" s="322" t="s">
        <v>183</v>
      </c>
      <c r="D62" s="323" t="s">
        <v>373</v>
      </c>
      <c r="E62" s="324">
        <f t="shared" si="14"/>
        <v>49800</v>
      </c>
      <c r="F62" s="324">
        <f>40820+8980</f>
        <v>49800</v>
      </c>
      <c r="G62" s="1">
        <v>40820</v>
      </c>
      <c r="H62" s="325">
        <v>0</v>
      </c>
      <c r="I62" s="325">
        <v>0</v>
      </c>
      <c r="J62" s="324">
        <f t="shared" si="19"/>
        <v>0</v>
      </c>
      <c r="K62" s="325">
        <f t="shared" si="20"/>
        <v>0</v>
      </c>
      <c r="L62" s="325">
        <v>0</v>
      </c>
      <c r="M62" s="325">
        <v>0</v>
      </c>
      <c r="N62" s="325">
        <v>0</v>
      </c>
      <c r="O62" s="325">
        <v>0</v>
      </c>
      <c r="P62" s="324">
        <f t="shared" si="13"/>
        <v>49800</v>
      </c>
      <c r="Q62" s="324">
        <f t="shared" si="16"/>
        <v>0</v>
      </c>
    </row>
    <row r="63" spans="1:22" s="36" customFormat="1" ht="132.75" customHeight="1">
      <c r="A63" s="19" t="s">
        <v>479</v>
      </c>
      <c r="B63" s="19">
        <v>1275</v>
      </c>
      <c r="C63" s="21" t="s">
        <v>183</v>
      </c>
      <c r="D63" s="22" t="s">
        <v>480</v>
      </c>
      <c r="E63" s="1">
        <f>F63+I63</f>
        <v>0</v>
      </c>
      <c r="F63" s="20">
        <v>0</v>
      </c>
      <c r="G63" s="20">
        <v>0</v>
      </c>
      <c r="H63" s="20">
        <v>0</v>
      </c>
      <c r="I63" s="20">
        <v>0</v>
      </c>
      <c r="J63" s="1">
        <f>L63+O63</f>
        <v>500000</v>
      </c>
      <c r="K63" s="20">
        <f>O63</f>
        <v>500000</v>
      </c>
      <c r="L63" s="20">
        <v>0</v>
      </c>
      <c r="M63" s="20">
        <v>0</v>
      </c>
      <c r="N63" s="20">
        <v>0</v>
      </c>
      <c r="O63" s="20">
        <v>500000</v>
      </c>
      <c r="P63" s="1">
        <f>E63+J63</f>
        <v>500000</v>
      </c>
      <c r="Q63" s="1">
        <f>O63</f>
        <v>500000</v>
      </c>
    </row>
    <row r="64" spans="1:22" s="320" customFormat="1" ht="115.2">
      <c r="A64" s="321" t="s">
        <v>478</v>
      </c>
      <c r="B64" s="321">
        <v>1276</v>
      </c>
      <c r="C64" s="322" t="s">
        <v>183</v>
      </c>
      <c r="D64" s="323" t="s">
        <v>477</v>
      </c>
      <c r="E64" s="324">
        <f t="shared" ref="E64" si="23">F64+I64</f>
        <v>0</v>
      </c>
      <c r="F64" s="325">
        <v>0</v>
      </c>
      <c r="G64" s="325">
        <v>0</v>
      </c>
      <c r="H64" s="325">
        <v>0</v>
      </c>
      <c r="I64" s="325">
        <v>0</v>
      </c>
      <c r="J64" s="324">
        <f>L64+O64</f>
        <v>4500000</v>
      </c>
      <c r="K64" s="20">
        <v>0</v>
      </c>
      <c r="L64" s="325">
        <v>0</v>
      </c>
      <c r="M64" s="325">
        <v>0</v>
      </c>
      <c r="N64" s="325">
        <v>0</v>
      </c>
      <c r="O64" s="325">
        <v>4500000</v>
      </c>
      <c r="P64" s="324">
        <f t="shared" ref="P64" si="24">E64+J64</f>
        <v>4500000</v>
      </c>
      <c r="Q64" s="324">
        <f>K64</f>
        <v>0</v>
      </c>
    </row>
    <row r="65" spans="1:22" s="36" customFormat="1" ht="86.4">
      <c r="A65" s="19" t="s">
        <v>271</v>
      </c>
      <c r="B65" s="19" t="s">
        <v>270</v>
      </c>
      <c r="C65" s="21" t="s">
        <v>183</v>
      </c>
      <c r="D65" s="37" t="s">
        <v>269</v>
      </c>
      <c r="E65" s="1">
        <f>F65+I65</f>
        <v>0</v>
      </c>
      <c r="F65" s="20"/>
      <c r="G65" s="20">
        <v>0</v>
      </c>
      <c r="H65" s="20">
        <v>0</v>
      </c>
      <c r="I65" s="20">
        <v>0</v>
      </c>
      <c r="J65" s="1">
        <f t="shared" si="19"/>
        <v>22817847.300000001</v>
      </c>
      <c r="K65" s="20">
        <f>O65</f>
        <v>22817847.300000001</v>
      </c>
      <c r="L65" s="20">
        <v>0</v>
      </c>
      <c r="M65" s="20">
        <v>0</v>
      </c>
      <c r="N65" s="20">
        <v>0</v>
      </c>
      <c r="O65" s="20">
        <f>16944112+967681.3+1000000+3393054+513000</f>
        <v>22817847.300000001</v>
      </c>
      <c r="P65" s="1">
        <f>E65+J65</f>
        <v>22817847.300000001</v>
      </c>
      <c r="Q65" s="1">
        <f>O65-O66</f>
        <v>4906054</v>
      </c>
      <c r="R65" s="35"/>
    </row>
    <row r="66" spans="1:22" s="36" customFormat="1" ht="31.2">
      <c r="A66" s="19"/>
      <c r="B66" s="19"/>
      <c r="C66" s="21"/>
      <c r="D66" s="107" t="s">
        <v>173</v>
      </c>
      <c r="E66" s="1">
        <f>F66+I66</f>
        <v>0</v>
      </c>
      <c r="F66" s="20">
        <f t="shared" ref="F66" si="25">F65</f>
        <v>0</v>
      </c>
      <c r="G66" s="20">
        <f t="shared" ref="G66" si="26">G65</f>
        <v>0</v>
      </c>
      <c r="H66" s="20">
        <f t="shared" ref="H66" si="27">H65</f>
        <v>0</v>
      </c>
      <c r="I66" s="20">
        <f t="shared" ref="I66" si="28">I65</f>
        <v>0</v>
      </c>
      <c r="J66" s="20">
        <f>K66+L66</f>
        <v>17911793.300000001</v>
      </c>
      <c r="K66" s="20">
        <f>O66</f>
        <v>17911793.300000001</v>
      </c>
      <c r="L66" s="20">
        <f t="shared" ref="L66:N66" si="29">L65</f>
        <v>0</v>
      </c>
      <c r="M66" s="20">
        <f t="shared" si="29"/>
        <v>0</v>
      </c>
      <c r="N66" s="20">
        <f t="shared" si="29"/>
        <v>0</v>
      </c>
      <c r="O66" s="20">
        <f>17911793.3</f>
        <v>17911793.300000001</v>
      </c>
      <c r="P66" s="1">
        <f t="shared" si="13"/>
        <v>17911793.300000001</v>
      </c>
      <c r="Q66" s="1">
        <v>0</v>
      </c>
      <c r="R66" s="35"/>
    </row>
    <row r="67" spans="1:22" s="36" customFormat="1" ht="80.099999999999994" customHeight="1">
      <c r="A67" s="19" t="s">
        <v>235</v>
      </c>
      <c r="B67" s="19">
        <v>1702</v>
      </c>
      <c r="C67" s="21" t="s">
        <v>35</v>
      </c>
      <c r="D67" s="22" t="s">
        <v>236</v>
      </c>
      <c r="E67" s="1">
        <f t="shared" si="14"/>
        <v>4622600</v>
      </c>
      <c r="F67" s="1">
        <f>1522500+3100100</f>
        <v>4622600</v>
      </c>
      <c r="G67" s="20">
        <v>0</v>
      </c>
      <c r="H67" s="20">
        <v>0</v>
      </c>
      <c r="I67" s="20">
        <v>0</v>
      </c>
      <c r="J67" s="1">
        <f t="shared" ref="J67" si="30">L67+O67</f>
        <v>0</v>
      </c>
      <c r="K67" s="20">
        <f>O67</f>
        <v>0</v>
      </c>
      <c r="L67" s="20">
        <v>0</v>
      </c>
      <c r="M67" s="20">
        <v>0</v>
      </c>
      <c r="N67" s="20">
        <v>0</v>
      </c>
      <c r="O67" s="20">
        <v>0</v>
      </c>
      <c r="P67" s="1">
        <f t="shared" si="13"/>
        <v>4622600</v>
      </c>
      <c r="Q67" s="1">
        <f t="shared" si="16"/>
        <v>0</v>
      </c>
    </row>
    <row r="68" spans="1:22" s="36" customFormat="1" ht="90.15" customHeight="1">
      <c r="A68" s="19" t="s">
        <v>265</v>
      </c>
      <c r="B68" s="19">
        <v>1600</v>
      </c>
      <c r="C68" s="21" t="s">
        <v>183</v>
      </c>
      <c r="D68" s="22" t="s">
        <v>266</v>
      </c>
      <c r="E68" s="1">
        <f t="shared" ref="E68" si="31">F68+I68</f>
        <v>3239200</v>
      </c>
      <c r="F68" s="1">
        <v>3239200</v>
      </c>
      <c r="G68" s="20">
        <v>2655080</v>
      </c>
      <c r="H68" s="20">
        <v>0</v>
      </c>
      <c r="I68" s="20">
        <v>0</v>
      </c>
      <c r="J68" s="1">
        <f t="shared" ref="J68" si="32">L68+O68</f>
        <v>0</v>
      </c>
      <c r="K68" s="20">
        <f>O68</f>
        <v>0</v>
      </c>
      <c r="L68" s="20">
        <v>0</v>
      </c>
      <c r="M68" s="20">
        <v>0</v>
      </c>
      <c r="N68" s="20">
        <v>0</v>
      </c>
      <c r="O68" s="20">
        <v>0</v>
      </c>
      <c r="P68" s="1">
        <f t="shared" ref="P68" si="33">E68+J68</f>
        <v>3239200</v>
      </c>
      <c r="Q68" s="1">
        <f t="shared" si="16"/>
        <v>0</v>
      </c>
    </row>
    <row r="69" spans="1:22" s="36" customFormat="1" ht="28.8">
      <c r="A69" s="19" t="s">
        <v>191</v>
      </c>
      <c r="B69" s="19" t="s">
        <v>192</v>
      </c>
      <c r="C69" s="21" t="s">
        <v>193</v>
      </c>
      <c r="D69" s="22" t="s">
        <v>194</v>
      </c>
      <c r="E69" s="1">
        <f t="shared" si="14"/>
        <v>2395418</v>
      </c>
      <c r="F69" s="469">
        <f>1832918-46300+551800+50000+7000</f>
        <v>2395418</v>
      </c>
      <c r="G69" s="1">
        <f>1252823-38000+452300</f>
        <v>1667123</v>
      </c>
      <c r="H69" s="1">
        <f>252000+50000</f>
        <v>302000</v>
      </c>
      <c r="I69" s="20">
        <v>0</v>
      </c>
      <c r="J69" s="1">
        <f t="shared" si="15"/>
        <v>0</v>
      </c>
      <c r="K69" s="20">
        <v>0</v>
      </c>
      <c r="L69" s="20">
        <v>0</v>
      </c>
      <c r="M69" s="20">
        <v>0</v>
      </c>
      <c r="N69" s="20">
        <v>0</v>
      </c>
      <c r="O69" s="20">
        <v>0</v>
      </c>
      <c r="P69" s="1">
        <f t="shared" si="13"/>
        <v>2395418</v>
      </c>
      <c r="Q69" s="1">
        <f t="shared" si="16"/>
        <v>0</v>
      </c>
    </row>
    <row r="70" spans="1:22" s="36" customFormat="1" ht="28.8">
      <c r="A70" s="19" t="s">
        <v>195</v>
      </c>
      <c r="B70" s="19" t="s">
        <v>196</v>
      </c>
      <c r="C70" s="21" t="s">
        <v>193</v>
      </c>
      <c r="D70" s="22" t="s">
        <v>197</v>
      </c>
      <c r="E70" s="1">
        <f t="shared" si="14"/>
        <v>1101860</v>
      </c>
      <c r="F70" s="1">
        <f>688560+263300+150000</f>
        <v>1101860</v>
      </c>
      <c r="G70" s="1">
        <f>401968+215800</f>
        <v>617768</v>
      </c>
      <c r="H70" s="1">
        <f>145160+100000</f>
        <v>245160</v>
      </c>
      <c r="I70" s="20">
        <v>0</v>
      </c>
      <c r="J70" s="1">
        <f t="shared" si="15"/>
        <v>0</v>
      </c>
      <c r="K70" s="20">
        <v>0</v>
      </c>
      <c r="L70" s="20">
        <v>0</v>
      </c>
      <c r="M70" s="20">
        <v>0</v>
      </c>
      <c r="N70" s="20">
        <v>0</v>
      </c>
      <c r="O70" s="20">
        <v>0</v>
      </c>
      <c r="P70" s="1">
        <f t="shared" si="13"/>
        <v>1101860</v>
      </c>
      <c r="Q70" s="1">
        <f t="shared" si="16"/>
        <v>0</v>
      </c>
    </row>
    <row r="71" spans="1:22" s="36" customFormat="1" ht="57.6">
      <c r="A71" s="19" t="s">
        <v>38</v>
      </c>
      <c r="B71" s="19" t="s">
        <v>40</v>
      </c>
      <c r="C71" s="21" t="s">
        <v>39</v>
      </c>
      <c r="D71" s="22" t="s">
        <v>41</v>
      </c>
      <c r="E71" s="1">
        <f t="shared" si="14"/>
        <v>4551154</v>
      </c>
      <c r="F71" s="1">
        <f>3186034+46300+1202820+100000+16000</f>
        <v>4551154</v>
      </c>
      <c r="G71" s="1">
        <f>1897148-31400+985920</f>
        <v>2851668</v>
      </c>
      <c r="H71" s="1">
        <f>787500+100000</f>
        <v>887500</v>
      </c>
      <c r="I71" s="20">
        <v>0</v>
      </c>
      <c r="J71" s="1">
        <f t="shared" si="15"/>
        <v>0</v>
      </c>
      <c r="K71" s="20">
        <v>0</v>
      </c>
      <c r="L71" s="20">
        <v>0</v>
      </c>
      <c r="M71" s="20">
        <v>0</v>
      </c>
      <c r="N71" s="20">
        <v>0</v>
      </c>
      <c r="O71" s="20">
        <v>0</v>
      </c>
      <c r="P71" s="1">
        <f t="shared" si="13"/>
        <v>4551154</v>
      </c>
      <c r="Q71" s="1">
        <f t="shared" si="16"/>
        <v>0</v>
      </c>
    </row>
    <row r="72" spans="1:22" s="36" customFormat="1" ht="86.4">
      <c r="A72" s="332" t="s">
        <v>466</v>
      </c>
      <c r="B72" s="332" t="s">
        <v>465</v>
      </c>
      <c r="C72" s="332" t="s">
        <v>93</v>
      </c>
      <c r="D72" s="22" t="s">
        <v>467</v>
      </c>
      <c r="E72" s="1">
        <f t="shared" si="14"/>
        <v>0</v>
      </c>
      <c r="F72" s="1">
        <v>0</v>
      </c>
      <c r="G72" s="20">
        <v>0</v>
      </c>
      <c r="H72" s="20">
        <v>0</v>
      </c>
      <c r="I72" s="20">
        <v>0</v>
      </c>
      <c r="J72" s="1">
        <f t="shared" si="15"/>
        <v>5800000</v>
      </c>
      <c r="K72" s="20">
        <f>O72</f>
        <v>5800000</v>
      </c>
      <c r="L72" s="1"/>
      <c r="M72" s="20">
        <v>0</v>
      </c>
      <c r="N72" s="20">
        <v>0</v>
      </c>
      <c r="O72" s="20">
        <v>5800000</v>
      </c>
      <c r="P72" s="1">
        <f>E72+J72</f>
        <v>5800000</v>
      </c>
      <c r="Q72" s="1">
        <f t="shared" si="16"/>
        <v>5800000</v>
      </c>
    </row>
    <row r="73" spans="1:22" s="36" customFormat="1" ht="78.45" customHeight="1">
      <c r="A73" s="19" t="s">
        <v>198</v>
      </c>
      <c r="B73" s="19" t="s">
        <v>199</v>
      </c>
      <c r="C73" s="21" t="s">
        <v>135</v>
      </c>
      <c r="D73" s="22" t="s">
        <v>251</v>
      </c>
      <c r="E73" s="1">
        <f t="shared" si="14"/>
        <v>4982005</v>
      </c>
      <c r="F73" s="469">
        <f>3647255+1043750+30000+77000+184000</f>
        <v>4982005</v>
      </c>
      <c r="G73" s="1">
        <f>2260603+855530</f>
        <v>3116133</v>
      </c>
      <c r="H73" s="1">
        <f>416320+60000</f>
        <v>476320</v>
      </c>
      <c r="I73" s="20">
        <v>0</v>
      </c>
      <c r="J73" s="1">
        <f t="shared" si="15"/>
        <v>0</v>
      </c>
      <c r="K73" s="20">
        <v>0</v>
      </c>
      <c r="L73" s="20">
        <v>0</v>
      </c>
      <c r="M73" s="20">
        <v>0</v>
      </c>
      <c r="N73" s="20">
        <v>0</v>
      </c>
      <c r="O73" s="20">
        <v>0</v>
      </c>
      <c r="P73" s="1">
        <f t="shared" si="13"/>
        <v>4982005</v>
      </c>
      <c r="Q73" s="1">
        <f t="shared" si="16"/>
        <v>0</v>
      </c>
    </row>
    <row r="74" spans="1:22" s="36" customFormat="1" ht="67.05" customHeight="1">
      <c r="A74" s="19" t="s">
        <v>200</v>
      </c>
      <c r="B74" s="19" t="s">
        <v>134</v>
      </c>
      <c r="C74" s="21" t="s">
        <v>135</v>
      </c>
      <c r="D74" s="22" t="s">
        <v>136</v>
      </c>
      <c r="E74" s="1">
        <f>F74+I74</f>
        <v>4375600</v>
      </c>
      <c r="F74" s="469">
        <f>2715600+240000+50000+450000+920000</f>
        <v>4375600</v>
      </c>
      <c r="G74" s="1">
        <v>0</v>
      </c>
      <c r="H74" s="1">
        <v>0</v>
      </c>
      <c r="I74" s="20">
        <v>0</v>
      </c>
      <c r="J74" s="1">
        <f>L74+O74</f>
        <v>0</v>
      </c>
      <c r="K74" s="20">
        <v>0</v>
      </c>
      <c r="L74" s="20">
        <v>0</v>
      </c>
      <c r="M74" s="20">
        <v>0</v>
      </c>
      <c r="N74" s="20">
        <v>0</v>
      </c>
      <c r="O74" s="20">
        <v>0</v>
      </c>
      <c r="P74" s="1">
        <f>E74+J74</f>
        <v>4375600</v>
      </c>
      <c r="Q74" s="1">
        <f>O74</f>
        <v>0</v>
      </c>
    </row>
    <row r="75" spans="1:22" s="36" customFormat="1" ht="86.4">
      <c r="A75" s="19" t="s">
        <v>201</v>
      </c>
      <c r="B75" s="19" t="s">
        <v>202</v>
      </c>
      <c r="C75" s="21" t="s">
        <v>135</v>
      </c>
      <c r="D75" s="22" t="s">
        <v>252</v>
      </c>
      <c r="E75" s="1">
        <f>F75+I75</f>
        <v>0</v>
      </c>
      <c r="F75" s="1">
        <v>0</v>
      </c>
      <c r="G75" s="1">
        <v>0</v>
      </c>
      <c r="H75" s="1">
        <v>0</v>
      </c>
      <c r="I75" s="20">
        <v>0</v>
      </c>
      <c r="J75" s="1">
        <f>L75+O75</f>
        <v>14912300</v>
      </c>
      <c r="K75" s="20">
        <f>O75</f>
        <v>14912300</v>
      </c>
      <c r="L75" s="20">
        <v>0</v>
      </c>
      <c r="M75" s="20">
        <v>0</v>
      </c>
      <c r="N75" s="20">
        <v>0</v>
      </c>
      <c r="O75" s="20">
        <f>3400000+3600000+7912300</f>
        <v>14912300</v>
      </c>
      <c r="P75" s="1">
        <f>E75+J75</f>
        <v>14912300</v>
      </c>
      <c r="Q75" s="1">
        <f>O75+L75</f>
        <v>14912300</v>
      </c>
    </row>
    <row r="76" spans="1:22" s="36" customFormat="1" ht="28.8">
      <c r="A76" s="332" t="s">
        <v>440</v>
      </c>
      <c r="B76" s="332" t="s">
        <v>361</v>
      </c>
      <c r="C76" s="332" t="s">
        <v>363</v>
      </c>
      <c r="D76" s="22" t="s">
        <v>362</v>
      </c>
      <c r="E76" s="1">
        <f>F76+I76</f>
        <v>63000</v>
      </c>
      <c r="F76" s="1">
        <f>13000</f>
        <v>13000</v>
      </c>
      <c r="G76" s="20">
        <v>0</v>
      </c>
      <c r="H76" s="20">
        <v>0</v>
      </c>
      <c r="I76" s="20">
        <f>50000</f>
        <v>50000</v>
      </c>
      <c r="J76" s="1">
        <v>0</v>
      </c>
      <c r="K76" s="20">
        <v>0</v>
      </c>
      <c r="L76" s="20">
        <v>0</v>
      </c>
      <c r="M76" s="20">
        <v>0</v>
      </c>
      <c r="N76" s="20">
        <v>0</v>
      </c>
      <c r="O76" s="20">
        <v>0</v>
      </c>
      <c r="P76" s="1">
        <f>E76+J76</f>
        <v>63000</v>
      </c>
      <c r="Q76" s="1"/>
    </row>
    <row r="77" spans="1:22" ht="180.9" customHeight="1">
      <c r="A77" s="19" t="s">
        <v>504</v>
      </c>
      <c r="B77" s="19" t="s">
        <v>249</v>
      </c>
      <c r="C77" s="21" t="s">
        <v>99</v>
      </c>
      <c r="D77" s="22" t="s">
        <v>250</v>
      </c>
      <c r="E77" s="1">
        <f t="shared" ref="E77" si="34">F77+I77</f>
        <v>0</v>
      </c>
      <c r="F77" s="1">
        <v>0</v>
      </c>
      <c r="G77" s="20">
        <v>0</v>
      </c>
      <c r="H77" s="20">
        <v>0</v>
      </c>
      <c r="I77" s="20">
        <v>0</v>
      </c>
      <c r="J77" s="1">
        <f t="shared" ref="J77" si="35">L77+O77</f>
        <v>315000</v>
      </c>
      <c r="K77" s="20">
        <v>0</v>
      </c>
      <c r="L77" s="20">
        <v>0</v>
      </c>
      <c r="M77" s="20">
        <v>0</v>
      </c>
      <c r="N77" s="20">
        <v>0</v>
      </c>
      <c r="O77" s="20">
        <v>315000</v>
      </c>
      <c r="P77" s="1">
        <f t="shared" ref="P77" si="36">E77+J77</f>
        <v>315000</v>
      </c>
      <c r="Q77" s="115">
        <f>O77-O77</f>
        <v>0</v>
      </c>
    </row>
    <row r="78" spans="1:22" s="36" customFormat="1" ht="28.8">
      <c r="A78" s="19" t="s">
        <v>121</v>
      </c>
      <c r="B78" s="19" t="s">
        <v>89</v>
      </c>
      <c r="C78" s="21" t="s">
        <v>20</v>
      </c>
      <c r="D78" s="22" t="s">
        <v>253</v>
      </c>
      <c r="E78" s="1">
        <f>F78+I78</f>
        <v>2300000</v>
      </c>
      <c r="F78" s="469">
        <f>1500000+800000</f>
        <v>2300000</v>
      </c>
      <c r="G78" s="1">
        <v>0</v>
      </c>
      <c r="H78" s="1">
        <v>0</v>
      </c>
      <c r="I78" s="20">
        <v>0</v>
      </c>
      <c r="J78" s="1">
        <f>L78+O78</f>
        <v>0</v>
      </c>
      <c r="K78" s="20">
        <v>0</v>
      </c>
      <c r="L78" s="20">
        <v>0</v>
      </c>
      <c r="M78" s="20">
        <v>0</v>
      </c>
      <c r="N78" s="20">
        <v>0</v>
      </c>
      <c r="O78" s="20">
        <v>0</v>
      </c>
      <c r="P78" s="1">
        <f>E78+J78</f>
        <v>2300000</v>
      </c>
      <c r="Q78" s="1">
        <f>O78</f>
        <v>0</v>
      </c>
    </row>
    <row r="79" spans="1:22" s="36" customFormat="1" ht="43.2">
      <c r="A79" s="30" t="s">
        <v>42</v>
      </c>
      <c r="B79" s="31"/>
      <c r="C79" s="32"/>
      <c r="D79" s="33" t="s">
        <v>43</v>
      </c>
      <c r="E79" s="34">
        <f>E80</f>
        <v>25571316</v>
      </c>
      <c r="F79" s="34">
        <f t="shared" ref="F79:Q79" si="37">F80</f>
        <v>24899316</v>
      </c>
      <c r="G79" s="34">
        <f t="shared" si="37"/>
        <v>5960035</v>
      </c>
      <c r="H79" s="34">
        <f t="shared" si="37"/>
        <v>108062</v>
      </c>
      <c r="I79" s="34">
        <f t="shared" si="37"/>
        <v>672000</v>
      </c>
      <c r="J79" s="34">
        <f t="shared" si="37"/>
        <v>5600000</v>
      </c>
      <c r="K79" s="34">
        <f t="shared" si="37"/>
        <v>5600000</v>
      </c>
      <c r="L79" s="34">
        <f t="shared" si="37"/>
        <v>0</v>
      </c>
      <c r="M79" s="34">
        <f t="shared" si="37"/>
        <v>0</v>
      </c>
      <c r="N79" s="34">
        <f t="shared" si="37"/>
        <v>0</v>
      </c>
      <c r="O79" s="34">
        <f t="shared" si="37"/>
        <v>5600000</v>
      </c>
      <c r="P79" s="34">
        <f t="shared" si="37"/>
        <v>31171316</v>
      </c>
      <c r="Q79" s="34">
        <f t="shared" si="37"/>
        <v>5600000</v>
      </c>
    </row>
    <row r="80" spans="1:22" s="36" customFormat="1" ht="43.2">
      <c r="A80" s="30" t="s">
        <v>44</v>
      </c>
      <c r="B80" s="31"/>
      <c r="C80" s="32"/>
      <c r="D80" s="33" t="s">
        <v>43</v>
      </c>
      <c r="E80" s="34">
        <f>SUM(E81:E93)</f>
        <v>25571316</v>
      </c>
      <c r="F80" s="34">
        <f t="shared" ref="F80:P80" si="38">SUM(F81:F93)</f>
        <v>24899316</v>
      </c>
      <c r="G80" s="34">
        <f t="shared" si="38"/>
        <v>5960035</v>
      </c>
      <c r="H80" s="34">
        <f t="shared" si="38"/>
        <v>108062</v>
      </c>
      <c r="I80" s="34">
        <f t="shared" si="38"/>
        <v>672000</v>
      </c>
      <c r="J80" s="34">
        <f t="shared" si="38"/>
        <v>5600000</v>
      </c>
      <c r="K80" s="34">
        <f t="shared" si="38"/>
        <v>5600000</v>
      </c>
      <c r="L80" s="34">
        <f t="shared" si="38"/>
        <v>0</v>
      </c>
      <c r="M80" s="34">
        <f t="shared" si="38"/>
        <v>0</v>
      </c>
      <c r="N80" s="34">
        <f t="shared" si="38"/>
        <v>0</v>
      </c>
      <c r="O80" s="34">
        <f t="shared" si="38"/>
        <v>5600000</v>
      </c>
      <c r="P80" s="34">
        <f t="shared" si="38"/>
        <v>31171316</v>
      </c>
      <c r="Q80" s="34">
        <f>SUM(Q81:Q93)</f>
        <v>5600000</v>
      </c>
      <c r="U80" s="36">
        <f>P80*100/P102</f>
        <v>6.0237596272391167</v>
      </c>
      <c r="V80" s="36">
        <f>E79*100/E102</f>
        <v>6.6813625737284514</v>
      </c>
    </row>
    <row r="81" spans="1:22" s="36" customFormat="1" ht="57.6">
      <c r="A81" s="19" t="s">
        <v>203</v>
      </c>
      <c r="B81" s="19" t="s">
        <v>32</v>
      </c>
      <c r="C81" s="21" t="s">
        <v>17</v>
      </c>
      <c r="D81" s="22" t="s">
        <v>33</v>
      </c>
      <c r="E81" s="1">
        <f>F81+I81</f>
        <v>4096779</v>
      </c>
      <c r="F81" s="1">
        <f>4016779+45000</f>
        <v>4061779</v>
      </c>
      <c r="G81" s="1">
        <v>3212137</v>
      </c>
      <c r="H81" s="20">
        <f>49775+45000</f>
        <v>94775</v>
      </c>
      <c r="I81" s="20">
        <f>35000</f>
        <v>35000</v>
      </c>
      <c r="J81" s="1">
        <f>L81+O81</f>
        <v>0</v>
      </c>
      <c r="K81" s="20">
        <v>0</v>
      </c>
      <c r="L81" s="20">
        <v>0</v>
      </c>
      <c r="M81" s="20">
        <v>0</v>
      </c>
      <c r="N81" s="20">
        <v>0</v>
      </c>
      <c r="O81" s="20">
        <v>0</v>
      </c>
      <c r="P81" s="1">
        <f t="shared" ref="P81:P93" si="39">E81+J81</f>
        <v>4096779</v>
      </c>
      <c r="Q81" s="1">
        <f>O81</f>
        <v>0</v>
      </c>
    </row>
    <row r="82" spans="1:22" s="36" customFormat="1" ht="35.700000000000003" customHeight="1">
      <c r="A82" s="19" t="s">
        <v>204</v>
      </c>
      <c r="B82" s="19" t="s">
        <v>205</v>
      </c>
      <c r="C82" s="21" t="s">
        <v>206</v>
      </c>
      <c r="D82" s="22" t="s">
        <v>207</v>
      </c>
      <c r="E82" s="1">
        <f t="shared" ref="E82:E93" si="40">F82+I82</f>
        <v>10874500</v>
      </c>
      <c r="F82" s="1">
        <f>6756000+3268500+250000</f>
        <v>10274500</v>
      </c>
      <c r="G82" s="20">
        <v>0</v>
      </c>
      <c r="H82" s="20">
        <v>0</v>
      </c>
      <c r="I82" s="20">
        <f>1200000-600000</f>
        <v>600000</v>
      </c>
      <c r="J82" s="1">
        <f t="shared" ref="J82:J91" si="41">L82+O82</f>
        <v>0</v>
      </c>
      <c r="K82" s="20">
        <v>0</v>
      </c>
      <c r="L82" s="20">
        <v>0</v>
      </c>
      <c r="M82" s="20">
        <v>0</v>
      </c>
      <c r="N82" s="20">
        <v>0</v>
      </c>
      <c r="O82" s="20">
        <v>0</v>
      </c>
      <c r="P82" s="1">
        <f t="shared" si="39"/>
        <v>10874500</v>
      </c>
      <c r="Q82" s="1">
        <f t="shared" ref="Q82:Q93" si="42">O82</f>
        <v>0</v>
      </c>
    </row>
    <row r="83" spans="1:22" s="36" customFormat="1" ht="64.5" customHeight="1">
      <c r="A83" s="19" t="s">
        <v>100</v>
      </c>
      <c r="B83" s="19" t="s">
        <v>101</v>
      </c>
      <c r="C83" s="21" t="s">
        <v>102</v>
      </c>
      <c r="D83" s="22" t="s">
        <v>103</v>
      </c>
      <c r="E83" s="1">
        <f t="shared" si="40"/>
        <v>1467828</v>
      </c>
      <c r="F83" s="469">
        <f>524828+150000+50000+150000+358000+198000</f>
        <v>1430828</v>
      </c>
      <c r="G83" s="20">
        <v>0</v>
      </c>
      <c r="H83" s="20">
        <v>0</v>
      </c>
      <c r="I83" s="20">
        <v>37000</v>
      </c>
      <c r="J83" s="1">
        <f t="shared" si="41"/>
        <v>0</v>
      </c>
      <c r="K83" s="20">
        <v>0</v>
      </c>
      <c r="L83" s="20">
        <v>0</v>
      </c>
      <c r="M83" s="20">
        <v>0</v>
      </c>
      <c r="N83" s="20">
        <v>0</v>
      </c>
      <c r="O83" s="20">
        <v>0</v>
      </c>
      <c r="P83" s="1">
        <f t="shared" si="39"/>
        <v>1467828</v>
      </c>
      <c r="Q83" s="1">
        <f t="shared" si="42"/>
        <v>0</v>
      </c>
    </row>
    <row r="84" spans="1:22" s="36" customFormat="1" ht="28.8">
      <c r="A84" s="19" t="s">
        <v>45</v>
      </c>
      <c r="B84" s="19" t="s">
        <v>47</v>
      </c>
      <c r="C84" s="21" t="s">
        <v>46</v>
      </c>
      <c r="D84" s="22" t="s">
        <v>48</v>
      </c>
      <c r="E84" s="1">
        <f t="shared" si="40"/>
        <v>3895000</v>
      </c>
      <c r="F84" s="1">
        <f>1895000+2000000</f>
        <v>3895000</v>
      </c>
      <c r="G84" s="20">
        <v>0</v>
      </c>
      <c r="H84" s="20">
        <v>0</v>
      </c>
      <c r="I84" s="20">
        <v>0</v>
      </c>
      <c r="J84" s="1">
        <f t="shared" si="41"/>
        <v>0</v>
      </c>
      <c r="K84" s="20">
        <v>0</v>
      </c>
      <c r="L84" s="20">
        <v>0</v>
      </c>
      <c r="M84" s="20">
        <v>0</v>
      </c>
      <c r="N84" s="20">
        <v>0</v>
      </c>
      <c r="O84" s="20">
        <v>0</v>
      </c>
      <c r="P84" s="1">
        <f t="shared" si="39"/>
        <v>3895000</v>
      </c>
      <c r="Q84" s="1">
        <f t="shared" si="42"/>
        <v>0</v>
      </c>
    </row>
    <row r="85" spans="1:22" ht="86.4">
      <c r="A85" s="19" t="s">
        <v>208</v>
      </c>
      <c r="B85" s="19" t="s">
        <v>209</v>
      </c>
      <c r="C85" s="21" t="s">
        <v>46</v>
      </c>
      <c r="D85" s="22" t="s">
        <v>254</v>
      </c>
      <c r="E85" s="1">
        <f t="shared" si="40"/>
        <v>0</v>
      </c>
      <c r="F85" s="20">
        <v>0</v>
      </c>
      <c r="G85" s="20">
        <v>0</v>
      </c>
      <c r="H85" s="20">
        <v>0</v>
      </c>
      <c r="I85" s="20">
        <v>0</v>
      </c>
      <c r="J85" s="1">
        <f>K85</f>
        <v>5600000</v>
      </c>
      <c r="K85" s="20">
        <v>5600000</v>
      </c>
      <c r="L85" s="20">
        <v>0</v>
      </c>
      <c r="M85" s="20">
        <v>0</v>
      </c>
      <c r="N85" s="20">
        <v>0</v>
      </c>
      <c r="O85" s="1">
        <v>5600000</v>
      </c>
      <c r="P85" s="1">
        <f>J85</f>
        <v>5600000</v>
      </c>
      <c r="Q85" s="1">
        <f>O85</f>
        <v>5600000</v>
      </c>
    </row>
    <row r="86" spans="1:22" s="36" customFormat="1" ht="43.2">
      <c r="A86" s="19" t="s">
        <v>210</v>
      </c>
      <c r="B86" s="19" t="s">
        <v>211</v>
      </c>
      <c r="C86" s="21" t="s">
        <v>132</v>
      </c>
      <c r="D86" s="22" t="s">
        <v>212</v>
      </c>
      <c r="E86" s="1">
        <f t="shared" si="40"/>
        <v>1800</v>
      </c>
      <c r="F86" s="1">
        <v>1800</v>
      </c>
      <c r="G86" s="20">
        <v>0</v>
      </c>
      <c r="H86" s="20">
        <v>0</v>
      </c>
      <c r="I86" s="20">
        <v>0</v>
      </c>
      <c r="J86" s="1">
        <f t="shared" si="41"/>
        <v>0</v>
      </c>
      <c r="K86" s="20">
        <v>0</v>
      </c>
      <c r="L86" s="20">
        <v>0</v>
      </c>
      <c r="M86" s="20">
        <v>0</v>
      </c>
      <c r="N86" s="20">
        <v>0</v>
      </c>
      <c r="O86" s="20">
        <v>0</v>
      </c>
      <c r="P86" s="1">
        <f t="shared" si="39"/>
        <v>1800</v>
      </c>
      <c r="Q86" s="1">
        <f t="shared" si="42"/>
        <v>0</v>
      </c>
    </row>
    <row r="87" spans="1:22" ht="57.6">
      <c r="A87" s="19" t="s">
        <v>213</v>
      </c>
      <c r="B87" s="19" t="s">
        <v>214</v>
      </c>
      <c r="C87" s="21" t="s">
        <v>132</v>
      </c>
      <c r="D87" s="22" t="s">
        <v>215</v>
      </c>
      <c r="E87" s="1">
        <f t="shared" si="40"/>
        <v>80000</v>
      </c>
      <c r="F87" s="20">
        <v>80000</v>
      </c>
      <c r="G87" s="20">
        <v>0</v>
      </c>
      <c r="H87" s="20">
        <v>0</v>
      </c>
      <c r="I87" s="20">
        <v>0</v>
      </c>
      <c r="J87" s="1">
        <f t="shared" si="41"/>
        <v>0</v>
      </c>
      <c r="K87" s="20">
        <v>0</v>
      </c>
      <c r="L87" s="20">
        <v>0</v>
      </c>
      <c r="M87" s="20">
        <v>0</v>
      </c>
      <c r="N87" s="20">
        <v>0</v>
      </c>
      <c r="O87" s="20">
        <v>0</v>
      </c>
      <c r="P87" s="1">
        <f t="shared" si="39"/>
        <v>80000</v>
      </c>
      <c r="Q87" s="1">
        <f t="shared" si="42"/>
        <v>0</v>
      </c>
    </row>
    <row r="88" spans="1:22" s="36" customFormat="1" ht="139.05000000000001" customHeight="1">
      <c r="A88" s="19" t="s">
        <v>216</v>
      </c>
      <c r="B88" s="19" t="s">
        <v>217</v>
      </c>
      <c r="C88" s="21" t="s">
        <v>87</v>
      </c>
      <c r="D88" s="22" t="s">
        <v>255</v>
      </c>
      <c r="E88" s="1">
        <f t="shared" si="40"/>
        <v>3385593</v>
      </c>
      <c r="F88" s="1">
        <f>3141593+244000</f>
        <v>3385593</v>
      </c>
      <c r="G88" s="1">
        <f>2525098+200000</f>
        <v>2725098</v>
      </c>
      <c r="H88" s="20">
        <v>13287</v>
      </c>
      <c r="I88" s="20">
        <v>0</v>
      </c>
      <c r="J88" s="1">
        <f t="shared" si="41"/>
        <v>0</v>
      </c>
      <c r="K88" s="20">
        <v>0</v>
      </c>
      <c r="L88" s="20">
        <v>0</v>
      </c>
      <c r="M88" s="20">
        <v>0</v>
      </c>
      <c r="N88" s="20">
        <v>0</v>
      </c>
      <c r="O88" s="20">
        <v>0</v>
      </c>
      <c r="P88" s="1">
        <f t="shared" si="39"/>
        <v>3385593</v>
      </c>
      <c r="Q88" s="1">
        <f t="shared" si="42"/>
        <v>0</v>
      </c>
    </row>
    <row r="89" spans="1:22" s="36" customFormat="1" ht="28.8">
      <c r="A89" s="332" t="s">
        <v>523</v>
      </c>
      <c r="B89" s="332" t="s">
        <v>524</v>
      </c>
      <c r="C89" s="332" t="s">
        <v>87</v>
      </c>
      <c r="D89" s="22" t="s">
        <v>525</v>
      </c>
      <c r="E89" s="1">
        <f>F89+I89</f>
        <v>27816</v>
      </c>
      <c r="F89" s="1">
        <v>27816</v>
      </c>
      <c r="G89" s="20">
        <v>22800</v>
      </c>
      <c r="H89" s="20">
        <v>0</v>
      </c>
      <c r="I89" s="20">
        <v>0</v>
      </c>
      <c r="J89" s="1">
        <v>0</v>
      </c>
      <c r="K89" s="20">
        <v>0</v>
      </c>
      <c r="L89" s="20">
        <v>0</v>
      </c>
      <c r="M89" s="20">
        <v>0</v>
      </c>
      <c r="N89" s="20">
        <v>0</v>
      </c>
      <c r="O89" s="20">
        <v>0</v>
      </c>
      <c r="P89" s="1">
        <f>E89+J89</f>
        <v>27816</v>
      </c>
      <c r="Q89" s="1">
        <f>O89</f>
        <v>0</v>
      </c>
      <c r="R89" s="39"/>
      <c r="S89" s="39"/>
    </row>
    <row r="90" spans="1:22" s="36" customFormat="1" ht="137.85" customHeight="1">
      <c r="A90" s="19" t="s">
        <v>218</v>
      </c>
      <c r="B90" s="19" t="s">
        <v>219</v>
      </c>
      <c r="C90" s="21" t="s">
        <v>170</v>
      </c>
      <c r="D90" s="22" t="s">
        <v>220</v>
      </c>
      <c r="E90" s="1">
        <f t="shared" si="40"/>
        <v>1380000</v>
      </c>
      <c r="F90" s="1">
        <f>590000+790000</f>
        <v>1380000</v>
      </c>
      <c r="G90" s="20">
        <v>0</v>
      </c>
      <c r="H90" s="20">
        <v>0</v>
      </c>
      <c r="I90" s="20">
        <v>0</v>
      </c>
      <c r="J90" s="1">
        <f t="shared" si="41"/>
        <v>0</v>
      </c>
      <c r="K90" s="20">
        <v>0</v>
      </c>
      <c r="L90" s="20">
        <v>0</v>
      </c>
      <c r="M90" s="20">
        <v>0</v>
      </c>
      <c r="N90" s="20">
        <v>0</v>
      </c>
      <c r="O90" s="20">
        <v>0</v>
      </c>
      <c r="P90" s="1">
        <f t="shared" si="39"/>
        <v>1380000</v>
      </c>
      <c r="Q90" s="1">
        <f t="shared" si="42"/>
        <v>0</v>
      </c>
    </row>
    <row r="91" spans="1:22" s="36" customFormat="1" ht="68.849999999999994" customHeight="1">
      <c r="A91" s="332" t="s">
        <v>364</v>
      </c>
      <c r="B91" s="332" t="s">
        <v>23</v>
      </c>
      <c r="C91" s="332" t="s">
        <v>22</v>
      </c>
      <c r="D91" s="22" t="s">
        <v>267</v>
      </c>
      <c r="E91" s="1">
        <f t="shared" si="40"/>
        <v>50000</v>
      </c>
      <c r="F91" s="1">
        <v>50000</v>
      </c>
      <c r="G91" s="20">
        <v>0</v>
      </c>
      <c r="H91" s="20">
        <v>0</v>
      </c>
      <c r="I91" s="20">
        <v>0</v>
      </c>
      <c r="J91" s="1">
        <f t="shared" si="41"/>
        <v>0</v>
      </c>
      <c r="K91" s="20">
        <v>0</v>
      </c>
      <c r="L91" s="20">
        <v>0</v>
      </c>
      <c r="M91" s="20">
        <v>0</v>
      </c>
      <c r="N91" s="20">
        <v>0</v>
      </c>
      <c r="O91" s="20">
        <v>0</v>
      </c>
      <c r="P91" s="1">
        <f t="shared" si="39"/>
        <v>50000</v>
      </c>
      <c r="Q91" s="1">
        <f t="shared" si="42"/>
        <v>0</v>
      </c>
    </row>
    <row r="92" spans="1:22" s="36" customFormat="1" ht="28.8">
      <c r="A92" s="332" t="s">
        <v>439</v>
      </c>
      <c r="B92" s="332" t="s">
        <v>361</v>
      </c>
      <c r="C92" s="332" t="s">
        <v>363</v>
      </c>
      <c r="D92" s="22" t="s">
        <v>362</v>
      </c>
      <c r="E92" s="1">
        <f>F92+I92</f>
        <v>8000</v>
      </c>
      <c r="F92" s="1">
        <v>8000</v>
      </c>
      <c r="G92" s="20">
        <v>0</v>
      </c>
      <c r="H92" s="20">
        <v>0</v>
      </c>
      <c r="I92" s="20">
        <v>0</v>
      </c>
      <c r="J92" s="1">
        <v>0</v>
      </c>
      <c r="K92" s="20">
        <v>0</v>
      </c>
      <c r="L92" s="20">
        <v>0</v>
      </c>
      <c r="M92" s="20">
        <v>0</v>
      </c>
      <c r="N92" s="20">
        <v>0</v>
      </c>
      <c r="O92" s="20">
        <v>0</v>
      </c>
      <c r="P92" s="1">
        <f>E92+J92</f>
        <v>8000</v>
      </c>
      <c r="Q92" s="1"/>
    </row>
    <row r="93" spans="1:22" ht="28.8">
      <c r="A93" s="19" t="s">
        <v>256</v>
      </c>
      <c r="B93" s="19" t="s">
        <v>89</v>
      </c>
      <c r="C93" s="21" t="s">
        <v>20</v>
      </c>
      <c r="D93" s="37" t="s">
        <v>253</v>
      </c>
      <c r="E93" s="1">
        <f t="shared" si="40"/>
        <v>304000</v>
      </c>
      <c r="F93" s="20">
        <f>204000+100000</f>
        <v>304000</v>
      </c>
      <c r="G93" s="20">
        <v>0</v>
      </c>
      <c r="H93" s="20">
        <v>0</v>
      </c>
      <c r="I93" s="20">
        <v>0</v>
      </c>
      <c r="J93" s="1">
        <f>K93</f>
        <v>0</v>
      </c>
      <c r="K93" s="20">
        <v>0</v>
      </c>
      <c r="L93" s="20">
        <v>0</v>
      </c>
      <c r="M93" s="20">
        <v>0</v>
      </c>
      <c r="N93" s="20">
        <v>0</v>
      </c>
      <c r="O93" s="1">
        <v>0</v>
      </c>
      <c r="P93" s="1">
        <f t="shared" si="39"/>
        <v>304000</v>
      </c>
      <c r="Q93" s="1">
        <f t="shared" si="42"/>
        <v>0</v>
      </c>
    </row>
    <row r="94" spans="1:22" s="36" customFormat="1" ht="28.8">
      <c r="A94" s="30" t="s">
        <v>49</v>
      </c>
      <c r="B94" s="31"/>
      <c r="C94" s="32"/>
      <c r="D94" s="33" t="s">
        <v>50</v>
      </c>
      <c r="E94" s="34">
        <f>E95</f>
        <v>79995073</v>
      </c>
      <c r="F94" s="34">
        <f t="shared" ref="F94:Q94" si="43">F95</f>
        <v>76640944</v>
      </c>
      <c r="G94" s="34">
        <f t="shared" si="43"/>
        <v>2510000</v>
      </c>
      <c r="H94" s="34">
        <f t="shared" si="43"/>
        <v>0</v>
      </c>
      <c r="I94" s="34">
        <f t="shared" si="43"/>
        <v>2814129</v>
      </c>
      <c r="J94" s="34">
        <f t="shared" si="43"/>
        <v>0</v>
      </c>
      <c r="K94" s="34">
        <f t="shared" si="43"/>
        <v>0</v>
      </c>
      <c r="L94" s="34">
        <f t="shared" si="43"/>
        <v>0</v>
      </c>
      <c r="M94" s="34">
        <f t="shared" si="43"/>
        <v>0</v>
      </c>
      <c r="N94" s="34">
        <f t="shared" si="43"/>
        <v>0</v>
      </c>
      <c r="O94" s="34">
        <f t="shared" si="43"/>
        <v>0</v>
      </c>
      <c r="P94" s="34">
        <f t="shared" si="43"/>
        <v>79995073</v>
      </c>
      <c r="Q94" s="34">
        <f t="shared" si="43"/>
        <v>0</v>
      </c>
    </row>
    <row r="95" spans="1:22" s="36" customFormat="1" ht="28.8">
      <c r="A95" s="30" t="s">
        <v>51</v>
      </c>
      <c r="B95" s="31"/>
      <c r="C95" s="32"/>
      <c r="D95" s="33" t="s">
        <v>50</v>
      </c>
      <c r="E95" s="34">
        <f>SUM(E96:E101)</f>
        <v>79995073</v>
      </c>
      <c r="F95" s="34">
        <f>SUM(F96:F101)</f>
        <v>76640944</v>
      </c>
      <c r="G95" s="34">
        <f t="shared" ref="G95:Q95" si="44">SUM(G96:G101)</f>
        <v>2510000</v>
      </c>
      <c r="H95" s="34">
        <f t="shared" si="44"/>
        <v>0</v>
      </c>
      <c r="I95" s="34">
        <f t="shared" si="44"/>
        <v>2814129</v>
      </c>
      <c r="J95" s="34">
        <f t="shared" si="44"/>
        <v>0</v>
      </c>
      <c r="K95" s="34">
        <f t="shared" si="44"/>
        <v>0</v>
      </c>
      <c r="L95" s="34">
        <f t="shared" si="44"/>
        <v>0</v>
      </c>
      <c r="M95" s="34">
        <f t="shared" si="44"/>
        <v>0</v>
      </c>
      <c r="N95" s="34">
        <f t="shared" si="44"/>
        <v>0</v>
      </c>
      <c r="O95" s="34">
        <f t="shared" si="44"/>
        <v>0</v>
      </c>
      <c r="P95" s="34">
        <f>SUM(P96:P101)</f>
        <v>79995073</v>
      </c>
      <c r="Q95" s="34">
        <f t="shared" si="44"/>
        <v>0</v>
      </c>
      <c r="U95" s="36">
        <f>P95*100/P102</f>
        <v>15.458798438777686</v>
      </c>
      <c r="V95" s="36">
        <f>E95*100/E102</f>
        <v>20.901391497601271</v>
      </c>
    </row>
    <row r="96" spans="1:22" s="36" customFormat="1" ht="57.6">
      <c r="A96" s="19" t="s">
        <v>104</v>
      </c>
      <c r="B96" s="19" t="s">
        <v>32</v>
      </c>
      <c r="C96" s="21" t="s">
        <v>17</v>
      </c>
      <c r="D96" s="22" t="s">
        <v>33</v>
      </c>
      <c r="E96" s="1">
        <f>F96+I96</f>
        <v>3060850</v>
      </c>
      <c r="F96" s="1">
        <v>3060850</v>
      </c>
      <c r="G96" s="1">
        <v>2510000</v>
      </c>
      <c r="H96" s="20">
        <v>0</v>
      </c>
      <c r="I96" s="20">
        <v>0</v>
      </c>
      <c r="J96" s="1">
        <f>L96+O96</f>
        <v>0</v>
      </c>
      <c r="K96" s="20">
        <f>O96</f>
        <v>0</v>
      </c>
      <c r="L96" s="20">
        <v>0</v>
      </c>
      <c r="M96" s="20">
        <v>0</v>
      </c>
      <c r="N96" s="20">
        <v>0</v>
      </c>
      <c r="O96" s="20">
        <v>0</v>
      </c>
      <c r="P96" s="1">
        <f t="shared" ref="P96:P101" si="45">E96+J96</f>
        <v>3060850</v>
      </c>
      <c r="Q96" s="1">
        <f>O96</f>
        <v>0</v>
      </c>
    </row>
    <row r="97" spans="1:21" s="36" customFormat="1" ht="28.8">
      <c r="A97" s="19" t="s">
        <v>221</v>
      </c>
      <c r="B97" s="19" t="s">
        <v>237</v>
      </c>
      <c r="C97" s="21" t="s">
        <v>222</v>
      </c>
      <c r="D97" s="22" t="s">
        <v>223</v>
      </c>
      <c r="E97" s="1">
        <f>F97+I97</f>
        <v>8850000</v>
      </c>
      <c r="F97" s="20">
        <f>9000000-150000</f>
        <v>8850000</v>
      </c>
      <c r="G97" s="20">
        <v>0</v>
      </c>
      <c r="H97" s="20">
        <v>0</v>
      </c>
      <c r="I97" s="20">
        <v>0</v>
      </c>
      <c r="J97" s="1">
        <f>L97+O97</f>
        <v>0</v>
      </c>
      <c r="K97" s="20">
        <f>O97</f>
        <v>0</v>
      </c>
      <c r="L97" s="20">
        <v>0</v>
      </c>
      <c r="M97" s="20">
        <v>0</v>
      </c>
      <c r="N97" s="20">
        <v>0</v>
      </c>
      <c r="O97" s="20">
        <v>0</v>
      </c>
      <c r="P97" s="1">
        <f t="shared" si="45"/>
        <v>8850000</v>
      </c>
      <c r="Q97" s="1">
        <f>O97</f>
        <v>0</v>
      </c>
    </row>
    <row r="98" spans="1:21" s="36" customFormat="1" ht="28.8">
      <c r="A98" s="19" t="s">
        <v>224</v>
      </c>
      <c r="B98" s="19" t="s">
        <v>225</v>
      </c>
      <c r="C98" s="21" t="s">
        <v>126</v>
      </c>
      <c r="D98" s="22" t="s">
        <v>226</v>
      </c>
      <c r="E98" s="1">
        <f>5700000-160000-5000000</f>
        <v>540000</v>
      </c>
      <c r="F98" s="1">
        <v>0</v>
      </c>
      <c r="G98" s="1">
        <v>0</v>
      </c>
      <c r="H98" s="20">
        <v>0</v>
      </c>
      <c r="I98" s="20">
        <v>0</v>
      </c>
      <c r="J98" s="1">
        <f>L98+O98</f>
        <v>0</v>
      </c>
      <c r="K98" s="20">
        <f>O98</f>
        <v>0</v>
      </c>
      <c r="L98" s="20">
        <v>0</v>
      </c>
      <c r="M98" s="20">
        <v>0</v>
      </c>
      <c r="N98" s="20">
        <v>0</v>
      </c>
      <c r="O98" s="20">
        <v>0</v>
      </c>
      <c r="P98" s="1">
        <f t="shared" si="45"/>
        <v>540000</v>
      </c>
      <c r="Q98" s="1">
        <f>O98</f>
        <v>0</v>
      </c>
    </row>
    <row r="99" spans="1:21" s="36" customFormat="1" ht="15.6">
      <c r="A99" s="19" t="s">
        <v>227</v>
      </c>
      <c r="B99" s="19" t="s">
        <v>228</v>
      </c>
      <c r="C99" s="21" t="s">
        <v>20</v>
      </c>
      <c r="D99" s="22" t="s">
        <v>229</v>
      </c>
      <c r="E99" s="1">
        <f>F99+I99</f>
        <v>63730800</v>
      </c>
      <c r="F99" s="20">
        <v>63730800</v>
      </c>
      <c r="G99" s="20">
        <v>0</v>
      </c>
      <c r="H99" s="20">
        <v>0</v>
      </c>
      <c r="I99" s="20">
        <v>0</v>
      </c>
      <c r="J99" s="1">
        <f>L99+O99</f>
        <v>0</v>
      </c>
      <c r="K99" s="20">
        <f>O99</f>
        <v>0</v>
      </c>
      <c r="L99" s="20">
        <v>0</v>
      </c>
      <c r="M99" s="20">
        <v>0</v>
      </c>
      <c r="N99" s="20">
        <v>0</v>
      </c>
      <c r="O99" s="20">
        <v>0</v>
      </c>
      <c r="P99" s="1">
        <f t="shared" si="45"/>
        <v>63730800</v>
      </c>
      <c r="Q99" s="1">
        <f>O99</f>
        <v>0</v>
      </c>
    </row>
    <row r="100" spans="1:21" s="36" customFormat="1" ht="28.8">
      <c r="A100" s="332" t="s">
        <v>430</v>
      </c>
      <c r="B100" s="332" t="s">
        <v>429</v>
      </c>
      <c r="C100" s="332" t="s">
        <v>20</v>
      </c>
      <c r="D100" s="22" t="s">
        <v>428</v>
      </c>
      <c r="E100" s="1">
        <f>F100+I100</f>
        <v>2400000</v>
      </c>
      <c r="F100" s="20">
        <v>0</v>
      </c>
      <c r="G100" s="20">
        <v>0</v>
      </c>
      <c r="H100" s="20">
        <v>0</v>
      </c>
      <c r="I100" s="20">
        <f>600000+1800000</f>
        <v>2400000</v>
      </c>
      <c r="J100" s="1">
        <v>0</v>
      </c>
      <c r="K100" s="20">
        <v>0</v>
      </c>
      <c r="L100" s="20">
        <v>0</v>
      </c>
      <c r="M100" s="20">
        <v>0</v>
      </c>
      <c r="N100" s="20">
        <v>0</v>
      </c>
      <c r="O100" s="20"/>
      <c r="P100" s="1">
        <f t="shared" si="45"/>
        <v>2400000</v>
      </c>
      <c r="Q100" s="1">
        <v>0</v>
      </c>
    </row>
    <row r="101" spans="1:21" s="36" customFormat="1" ht="28.8">
      <c r="A101" s="332" t="s">
        <v>339</v>
      </c>
      <c r="B101" s="332" t="s">
        <v>89</v>
      </c>
      <c r="C101" s="332" t="s">
        <v>20</v>
      </c>
      <c r="D101" s="22" t="s">
        <v>340</v>
      </c>
      <c r="E101" s="1">
        <f>F101+I101</f>
        <v>1413423</v>
      </c>
      <c r="F101" s="469">
        <f>600000+200000-600000+799294</f>
        <v>999294</v>
      </c>
      <c r="G101" s="20">
        <v>0</v>
      </c>
      <c r="H101" s="20">
        <v>0</v>
      </c>
      <c r="I101" s="20">
        <v>414129</v>
      </c>
      <c r="J101" s="1">
        <v>0</v>
      </c>
      <c r="K101" s="20">
        <v>0</v>
      </c>
      <c r="L101" s="20">
        <v>0</v>
      </c>
      <c r="M101" s="20">
        <v>0</v>
      </c>
      <c r="N101" s="20">
        <v>0</v>
      </c>
      <c r="O101" s="20"/>
      <c r="P101" s="1">
        <f t="shared" si="45"/>
        <v>1413423</v>
      </c>
      <c r="Q101" s="1">
        <v>0</v>
      </c>
    </row>
    <row r="102" spans="1:21" s="36" customFormat="1" ht="19.649999999999999" customHeight="1">
      <c r="A102" s="118" t="s">
        <v>52</v>
      </c>
      <c r="B102" s="118" t="s">
        <v>52</v>
      </c>
      <c r="C102" s="119" t="s">
        <v>52</v>
      </c>
      <c r="D102" s="120" t="s">
        <v>53</v>
      </c>
      <c r="E102" s="472">
        <f t="shared" ref="E102:P102" si="46">E16+E50+E79+E94</f>
        <v>382726064</v>
      </c>
      <c r="F102" s="472">
        <f t="shared" si="46"/>
        <v>357337810</v>
      </c>
      <c r="G102" s="472">
        <f t="shared" si="46"/>
        <v>152381114</v>
      </c>
      <c r="H102" s="472">
        <f t="shared" si="46"/>
        <v>26270368</v>
      </c>
      <c r="I102" s="472">
        <f>I16+I50+I79+I94</f>
        <v>24848254</v>
      </c>
      <c r="J102" s="472">
        <f t="shared" si="46"/>
        <v>134746709.30000001</v>
      </c>
      <c r="K102" s="472">
        <f t="shared" si="46"/>
        <v>127102409.3</v>
      </c>
      <c r="L102" s="472">
        <f t="shared" si="46"/>
        <v>2329300</v>
      </c>
      <c r="M102" s="472">
        <f t="shared" si="46"/>
        <v>0</v>
      </c>
      <c r="N102" s="472">
        <f t="shared" si="46"/>
        <v>221500</v>
      </c>
      <c r="O102" s="472">
        <f t="shared" si="46"/>
        <v>132417409.3</v>
      </c>
      <c r="P102" s="472">
        <f t="shared" si="46"/>
        <v>517472773.30000001</v>
      </c>
      <c r="Q102" s="34">
        <f>Q17+Q51+Q80+Q81</f>
        <v>96171345</v>
      </c>
      <c r="R102" s="110"/>
      <c r="S102" s="110"/>
      <c r="T102" s="110"/>
      <c r="U102" s="110"/>
    </row>
    <row r="103" spans="1:21" ht="9.3000000000000007" customHeight="1">
      <c r="Q103" s="39"/>
    </row>
    <row r="104" spans="1:21" s="78" customFormat="1" ht="27.6" customHeight="1">
      <c r="A104" s="66" t="s">
        <v>268</v>
      </c>
      <c r="B104" s="66"/>
      <c r="C104" s="66"/>
      <c r="D104" s="66"/>
      <c r="E104" s="66"/>
      <c r="F104" s="66"/>
      <c r="G104" s="121"/>
      <c r="H104" s="122"/>
      <c r="I104" s="122"/>
      <c r="J104" s="122"/>
      <c r="K104" s="122"/>
      <c r="L104" s="122"/>
      <c r="M104" s="122"/>
      <c r="N104" s="122"/>
      <c r="O104" s="122"/>
      <c r="P104" s="75"/>
      <c r="Q104" s="76"/>
      <c r="R104" s="77"/>
    </row>
    <row r="105" spans="1:21" s="99" customFormat="1" ht="19.95" customHeight="1">
      <c r="B105" s="123"/>
      <c r="D105" s="124"/>
      <c r="I105" s="124"/>
      <c r="R105" s="105" t="s">
        <v>257</v>
      </c>
      <c r="S105" s="1">
        <f>P102-L102</f>
        <v>515143473.30000001</v>
      </c>
      <c r="U105" s="99" t="s">
        <v>258</v>
      </c>
    </row>
    <row r="106" spans="1:21" s="128" customFormat="1" ht="18.600000000000001" customHeight="1">
      <c r="A106" s="604" t="s">
        <v>230</v>
      </c>
      <c r="B106" s="604"/>
      <c r="C106" s="604"/>
      <c r="D106" s="125" t="s">
        <v>231</v>
      </c>
      <c r="E106" s="558">
        <v>382726064</v>
      </c>
      <c r="F106" s="558">
        <v>357337810</v>
      </c>
      <c r="G106" s="558">
        <v>152381114</v>
      </c>
      <c r="H106" s="558">
        <v>26270368</v>
      </c>
      <c r="I106" s="558">
        <v>24848254</v>
      </c>
      <c r="J106" s="558">
        <v>134746709.30000001</v>
      </c>
      <c r="K106" s="558">
        <v>127102409.3</v>
      </c>
      <c r="L106" s="558">
        <v>2329300</v>
      </c>
      <c r="M106" s="558">
        <v>0</v>
      </c>
      <c r="N106" s="558">
        <v>221500</v>
      </c>
      <c r="O106" s="558">
        <v>132417409.3</v>
      </c>
      <c r="P106" s="558">
        <v>517472773.30000001</v>
      </c>
      <c r="Q106" s="126"/>
      <c r="R106" s="105" t="s">
        <v>259</v>
      </c>
      <c r="S106" s="1">
        <f>Q102+E102</f>
        <v>478897409</v>
      </c>
      <c r="T106" s="127">
        <v>292376500</v>
      </c>
      <c r="U106" s="127">
        <f>S106-T106</f>
        <v>186520909</v>
      </c>
    </row>
    <row r="107" spans="1:21" s="128" customFormat="1" ht="17.399999999999999" customHeight="1">
      <c r="A107" s="129"/>
      <c r="B107" s="130"/>
      <c r="C107" s="131"/>
      <c r="D107" s="132"/>
      <c r="E107" s="133">
        <f>E102-E106</f>
        <v>0</v>
      </c>
      <c r="F107" s="133">
        <f t="shared" ref="F107:P107" si="47">F102-F106</f>
        <v>0</v>
      </c>
      <c r="G107" s="133">
        <f t="shared" si="47"/>
        <v>0</v>
      </c>
      <c r="H107" s="133">
        <f t="shared" si="47"/>
        <v>0</v>
      </c>
      <c r="I107" s="133">
        <f t="shared" si="47"/>
        <v>0</v>
      </c>
      <c r="J107" s="133">
        <f t="shared" si="47"/>
        <v>0</v>
      </c>
      <c r="K107" s="133">
        <f t="shared" si="47"/>
        <v>0</v>
      </c>
      <c r="L107" s="133">
        <f t="shared" si="47"/>
        <v>0</v>
      </c>
      <c r="M107" s="133">
        <f t="shared" si="47"/>
        <v>0</v>
      </c>
      <c r="N107" s="133">
        <f t="shared" si="47"/>
        <v>0</v>
      </c>
      <c r="O107" s="133">
        <f t="shared" si="47"/>
        <v>0</v>
      </c>
      <c r="P107" s="133">
        <f t="shared" si="47"/>
        <v>0</v>
      </c>
      <c r="Q107" s="126"/>
      <c r="R107" s="105"/>
      <c r="S107" s="1"/>
    </row>
    <row r="108" spans="1:21" ht="15.6">
      <c r="E108" s="134" t="s">
        <v>292</v>
      </c>
      <c r="F108" s="133">
        <v>63730800</v>
      </c>
      <c r="Q108" s="39"/>
      <c r="R108" s="1">
        <v>28020755</v>
      </c>
      <c r="S108" s="1"/>
    </row>
    <row r="109" spans="1:21" s="139" customFormat="1" ht="14.4" customHeight="1">
      <c r="A109" s="590" t="s">
        <v>260</v>
      </c>
      <c r="B109" s="591"/>
      <c r="C109" s="592"/>
      <c r="D109" s="135" t="s">
        <v>53</v>
      </c>
      <c r="E109" s="136">
        <v>241232950</v>
      </c>
      <c r="F109" s="136">
        <v>167503847</v>
      </c>
      <c r="G109" s="136">
        <v>85719694</v>
      </c>
      <c r="H109" s="136">
        <v>21331088</v>
      </c>
      <c r="I109" s="136">
        <v>4298303</v>
      </c>
      <c r="J109" s="136">
        <v>41351562</v>
      </c>
      <c r="K109" s="136">
        <v>38797262</v>
      </c>
      <c r="L109" s="136">
        <v>2554300</v>
      </c>
      <c r="M109" s="136">
        <v>0</v>
      </c>
      <c r="N109" s="136">
        <v>221500</v>
      </c>
      <c r="O109" s="136">
        <v>38797262</v>
      </c>
      <c r="P109" s="136">
        <v>282584512</v>
      </c>
      <c r="Q109" s="137">
        <v>27512400</v>
      </c>
      <c r="R109" s="1">
        <f>L47</f>
        <v>66300</v>
      </c>
      <c r="S109" s="1">
        <v>204266500</v>
      </c>
      <c r="T109" s="138"/>
    </row>
    <row r="110" spans="1:21" s="139" customFormat="1" ht="13.95" customHeight="1">
      <c r="A110" s="590" t="s">
        <v>300</v>
      </c>
      <c r="B110" s="591"/>
      <c r="C110" s="592"/>
      <c r="D110" s="140" t="s">
        <v>53</v>
      </c>
      <c r="E110" s="136">
        <v>35248500</v>
      </c>
      <c r="F110" s="136">
        <v>35248500</v>
      </c>
      <c r="G110" s="136">
        <v>27574865</v>
      </c>
      <c r="H110" s="136">
        <v>0</v>
      </c>
      <c r="I110" s="136">
        <v>0</v>
      </c>
      <c r="J110" s="136">
        <v>16944112</v>
      </c>
      <c r="K110" s="136">
        <v>16944112</v>
      </c>
      <c r="L110" s="136">
        <v>0</v>
      </c>
      <c r="M110" s="136">
        <v>0</v>
      </c>
      <c r="N110" s="136">
        <v>0</v>
      </c>
      <c r="O110" s="136">
        <v>16944112</v>
      </c>
      <c r="P110" s="136">
        <v>52192612</v>
      </c>
      <c r="Q110" s="136">
        <v>0</v>
      </c>
      <c r="R110" s="141"/>
      <c r="S110" s="138"/>
      <c r="T110" s="138"/>
    </row>
    <row r="111" spans="1:21" s="99" customFormat="1" ht="13.95" customHeight="1">
      <c r="A111" s="590" t="s">
        <v>299</v>
      </c>
      <c r="B111" s="591"/>
      <c r="C111" s="592"/>
      <c r="D111" s="140" t="s">
        <v>53</v>
      </c>
      <c r="E111" s="136">
        <v>45110530</v>
      </c>
      <c r="F111" s="136">
        <v>40960530</v>
      </c>
      <c r="G111" s="136">
        <v>23540160</v>
      </c>
      <c r="H111" s="136">
        <v>2000000</v>
      </c>
      <c r="I111" s="136">
        <v>4150000</v>
      </c>
      <c r="J111" s="136">
        <v>11467681.300000001</v>
      </c>
      <c r="K111" s="136">
        <v>2467681.2999999998</v>
      </c>
      <c r="L111" s="136">
        <v>0</v>
      </c>
      <c r="M111" s="136">
        <v>0</v>
      </c>
      <c r="N111" s="136">
        <v>0</v>
      </c>
      <c r="O111" s="136">
        <v>11467681.300000001</v>
      </c>
      <c r="P111" s="136">
        <v>56578211.299999997</v>
      </c>
      <c r="Q111" s="142">
        <v>0</v>
      </c>
      <c r="R111" s="141"/>
      <c r="S111" s="138"/>
      <c r="T111" s="138"/>
    </row>
    <row r="112" spans="1:21" s="99" customFormat="1" ht="13.95" customHeight="1">
      <c r="A112" s="590" t="s">
        <v>374</v>
      </c>
      <c r="B112" s="591"/>
      <c r="C112" s="592"/>
      <c r="D112" s="140" t="s">
        <v>53</v>
      </c>
      <c r="E112" s="136">
        <v>14232404</v>
      </c>
      <c r="F112" s="136">
        <v>10381806</v>
      </c>
      <c r="G112" s="136">
        <v>40820</v>
      </c>
      <c r="H112" s="136">
        <v>4486000</v>
      </c>
      <c r="I112" s="136">
        <v>3850598</v>
      </c>
      <c r="J112" s="136">
        <v>2318000</v>
      </c>
      <c r="K112" s="136">
        <v>2318000</v>
      </c>
      <c r="L112" s="136">
        <v>0</v>
      </c>
      <c r="M112" s="136">
        <v>0</v>
      </c>
      <c r="N112" s="136">
        <v>0</v>
      </c>
      <c r="O112" s="136">
        <v>2318000</v>
      </c>
      <c r="P112" s="142">
        <v>16550404</v>
      </c>
      <c r="Q112" s="142">
        <v>2318000</v>
      </c>
      <c r="R112" s="141"/>
      <c r="S112" s="138"/>
      <c r="T112" s="138"/>
    </row>
    <row r="113" spans="1:20" s="99" customFormat="1" ht="13.95" customHeight="1">
      <c r="A113" s="590" t="s">
        <v>435</v>
      </c>
      <c r="B113" s="591"/>
      <c r="C113" s="592"/>
      <c r="D113" s="140" t="s">
        <v>53</v>
      </c>
      <c r="E113" s="136">
        <v>5011364</v>
      </c>
      <c r="F113" s="136">
        <v>471235</v>
      </c>
      <c r="G113" s="136">
        <v>0</v>
      </c>
      <c r="H113" s="136">
        <v>65000</v>
      </c>
      <c r="I113" s="136">
        <v>4440129</v>
      </c>
      <c r="J113" s="136">
        <v>1000000</v>
      </c>
      <c r="K113" s="136">
        <v>1000000</v>
      </c>
      <c r="L113" s="136">
        <v>0</v>
      </c>
      <c r="M113" s="136">
        <v>0</v>
      </c>
      <c r="N113" s="136">
        <v>0</v>
      </c>
      <c r="O113" s="136">
        <v>1000000</v>
      </c>
      <c r="P113" s="136">
        <v>6011364</v>
      </c>
      <c r="Q113" s="142">
        <v>1000000</v>
      </c>
      <c r="R113" s="141"/>
      <c r="S113" s="138"/>
      <c r="T113" s="138"/>
    </row>
    <row r="114" spans="1:20" s="99" customFormat="1" ht="13.95" customHeight="1">
      <c r="A114" s="590" t="s">
        <v>464</v>
      </c>
      <c r="B114" s="591"/>
      <c r="C114" s="592"/>
      <c r="D114" s="140" t="s">
        <v>53</v>
      </c>
      <c r="E114" s="143">
        <v>7185015</v>
      </c>
      <c r="F114" s="143">
        <v>4895035</v>
      </c>
      <c r="G114" s="143">
        <v>0</v>
      </c>
      <c r="H114" s="143">
        <v>-878800</v>
      </c>
      <c r="I114" s="143">
        <v>2289980</v>
      </c>
      <c r="J114" s="143">
        <v>12283900</v>
      </c>
      <c r="K114" s="143">
        <v>12283900</v>
      </c>
      <c r="L114" s="143">
        <v>0</v>
      </c>
      <c r="M114" s="143">
        <v>0</v>
      </c>
      <c r="N114" s="143">
        <v>0</v>
      </c>
      <c r="O114" s="143">
        <v>12283900</v>
      </c>
      <c r="P114" s="143">
        <v>19468915</v>
      </c>
      <c r="Q114" s="143">
        <v>12283900</v>
      </c>
      <c r="R114" s="141"/>
      <c r="S114" s="138"/>
      <c r="T114" s="138"/>
    </row>
    <row r="115" spans="1:20" s="99" customFormat="1" ht="13.95" customHeight="1">
      <c r="A115" s="590" t="s">
        <v>487</v>
      </c>
      <c r="B115" s="591"/>
      <c r="C115" s="592"/>
      <c r="D115" s="140" t="s">
        <v>53</v>
      </c>
      <c r="E115" s="136">
        <v>7457704</v>
      </c>
      <c r="F115" s="136">
        <v>5339404</v>
      </c>
      <c r="G115" s="136">
        <v>0</v>
      </c>
      <c r="H115" s="136">
        <v>-792920</v>
      </c>
      <c r="I115" s="136">
        <v>2278300</v>
      </c>
      <c r="J115" s="136">
        <v>6071154</v>
      </c>
      <c r="K115" s="136">
        <v>9981154</v>
      </c>
      <c r="L115" s="136">
        <v>-225000</v>
      </c>
      <c r="M115" s="136">
        <v>0</v>
      </c>
      <c r="N115" s="136">
        <v>0</v>
      </c>
      <c r="O115" s="136">
        <v>6296154</v>
      </c>
      <c r="P115" s="136">
        <v>13528858</v>
      </c>
      <c r="Q115" s="136">
        <v>9981154</v>
      </c>
      <c r="R115" s="141"/>
      <c r="S115" s="138"/>
      <c r="T115" s="138"/>
    </row>
    <row r="116" spans="1:20" s="99" customFormat="1" ht="13.95" customHeight="1">
      <c r="A116" s="590" t="s">
        <v>527</v>
      </c>
      <c r="B116" s="591"/>
      <c r="C116" s="592"/>
      <c r="D116" s="140" t="s">
        <v>53</v>
      </c>
      <c r="E116" s="136">
        <v>-105291</v>
      </c>
      <c r="F116" s="136">
        <v>4307709</v>
      </c>
      <c r="G116" s="136">
        <v>22800</v>
      </c>
      <c r="H116" s="136">
        <v>0</v>
      </c>
      <c r="I116" s="136">
        <v>587000</v>
      </c>
      <c r="J116" s="136">
        <v>37823300</v>
      </c>
      <c r="K116" s="136">
        <v>37823300</v>
      </c>
      <c r="L116" s="136">
        <v>0</v>
      </c>
      <c r="M116" s="136">
        <v>0</v>
      </c>
      <c r="N116" s="136">
        <v>0</v>
      </c>
      <c r="O116" s="136">
        <v>37823300</v>
      </c>
      <c r="P116" s="136">
        <v>37718009</v>
      </c>
      <c r="Q116" s="136">
        <v>37588891</v>
      </c>
      <c r="R116" s="141"/>
      <c r="S116" s="138"/>
      <c r="T116" s="138"/>
    </row>
    <row r="117" spans="1:20" s="99" customFormat="1" ht="13.95" customHeight="1">
      <c r="A117" s="590" t="s">
        <v>579</v>
      </c>
      <c r="B117" s="591"/>
      <c r="C117" s="592"/>
      <c r="D117" s="140" t="s">
        <v>53</v>
      </c>
      <c r="E117" s="136">
        <v>27652888</v>
      </c>
      <c r="F117" s="136">
        <v>24498944</v>
      </c>
      <c r="G117" s="136">
        <v>15482775</v>
      </c>
      <c r="H117" s="136">
        <v>60000</v>
      </c>
      <c r="I117" s="136">
        <v>2953944</v>
      </c>
      <c r="J117" s="136">
        <v>5487000</v>
      </c>
      <c r="K117" s="136">
        <v>5487000</v>
      </c>
      <c r="L117" s="136">
        <v>0</v>
      </c>
      <c r="M117" s="136">
        <v>0</v>
      </c>
      <c r="N117" s="136">
        <v>0</v>
      </c>
      <c r="O117" s="136">
        <v>5487000</v>
      </c>
      <c r="P117" s="136">
        <v>33139888</v>
      </c>
      <c r="Q117" s="136">
        <v>5487000</v>
      </c>
      <c r="R117" s="141"/>
      <c r="S117" s="138"/>
      <c r="T117" s="138"/>
    </row>
    <row r="118" spans="1:20" s="99" customFormat="1" ht="17.7" customHeight="1">
      <c r="A118" s="590"/>
      <c r="B118" s="591"/>
      <c r="C118" s="592"/>
      <c r="D118" s="140" t="s">
        <v>53</v>
      </c>
      <c r="E118" s="136"/>
      <c r="F118" s="136"/>
      <c r="G118" s="136"/>
      <c r="H118" s="136"/>
      <c r="I118" s="136"/>
      <c r="J118" s="136"/>
      <c r="K118" s="136"/>
      <c r="L118" s="136"/>
      <c r="M118" s="136"/>
      <c r="N118" s="136"/>
      <c r="O118" s="136"/>
      <c r="P118" s="136"/>
      <c r="Q118" s="136"/>
      <c r="R118" s="141"/>
      <c r="S118" s="138"/>
      <c r="T118" s="138"/>
    </row>
    <row r="119" spans="1:20" s="99" customFormat="1" ht="17.7" customHeight="1">
      <c r="A119" s="590"/>
      <c r="B119" s="591"/>
      <c r="C119" s="592"/>
      <c r="D119" s="140" t="s">
        <v>53</v>
      </c>
      <c r="E119" s="136"/>
      <c r="F119" s="136"/>
      <c r="G119" s="136"/>
      <c r="H119" s="136"/>
      <c r="I119" s="136"/>
      <c r="J119" s="136"/>
      <c r="K119" s="136"/>
      <c r="L119" s="136"/>
      <c r="M119" s="136"/>
      <c r="N119" s="136"/>
      <c r="O119" s="136"/>
      <c r="P119" s="136"/>
      <c r="Q119" s="136"/>
      <c r="R119" s="141"/>
      <c r="S119" s="138"/>
      <c r="T119" s="138"/>
    </row>
    <row r="120" spans="1:20" s="99" customFormat="1" ht="17.7" customHeight="1">
      <c r="A120" s="590"/>
      <c r="B120" s="591"/>
      <c r="C120" s="592"/>
      <c r="D120" s="140" t="s">
        <v>53</v>
      </c>
      <c r="E120" s="136"/>
      <c r="F120" s="136"/>
      <c r="G120" s="136"/>
      <c r="H120" s="136"/>
      <c r="I120" s="136"/>
      <c r="J120" s="136"/>
      <c r="K120" s="136"/>
      <c r="L120" s="136"/>
      <c r="M120" s="136"/>
      <c r="N120" s="136"/>
      <c r="O120" s="136"/>
      <c r="P120" s="136"/>
      <c r="Q120" s="136"/>
      <c r="R120" s="141"/>
      <c r="S120" s="138"/>
      <c r="T120" s="138"/>
    </row>
    <row r="121" spans="1:20" s="99" customFormat="1" ht="17.7" customHeight="1">
      <c r="A121" s="590"/>
      <c r="B121" s="591"/>
      <c r="C121" s="592"/>
      <c r="D121" s="140" t="s">
        <v>53</v>
      </c>
      <c r="E121" s="136"/>
      <c r="F121" s="136"/>
      <c r="G121" s="136"/>
      <c r="H121" s="136"/>
      <c r="I121" s="136"/>
      <c r="J121" s="136"/>
      <c r="K121" s="136"/>
      <c r="L121" s="136"/>
      <c r="M121" s="136"/>
      <c r="N121" s="136"/>
      <c r="O121" s="136"/>
      <c r="P121" s="136"/>
      <c r="Q121" s="136"/>
      <c r="R121" s="141"/>
      <c r="S121" s="138"/>
      <c r="T121" s="138"/>
    </row>
    <row r="122" spans="1:20" s="99" customFormat="1" ht="17.7" customHeight="1">
      <c r="A122" s="590"/>
      <c r="B122" s="591"/>
      <c r="C122" s="592"/>
      <c r="D122" s="140" t="s">
        <v>53</v>
      </c>
      <c r="E122" s="136"/>
      <c r="F122" s="136"/>
      <c r="G122" s="136"/>
      <c r="H122" s="136"/>
      <c r="I122" s="136"/>
      <c r="J122" s="136"/>
      <c r="K122" s="136"/>
      <c r="L122" s="136"/>
      <c r="M122" s="136"/>
      <c r="N122" s="136"/>
      <c r="O122" s="136"/>
      <c r="P122" s="136"/>
      <c r="Q122" s="136"/>
      <c r="R122" s="141"/>
      <c r="S122" s="138"/>
      <c r="T122" s="138"/>
    </row>
    <row r="123" spans="1:20" s="99" customFormat="1" ht="17.7" customHeight="1">
      <c r="A123" s="590"/>
      <c r="B123" s="591"/>
      <c r="C123" s="592"/>
      <c r="D123" s="140" t="s">
        <v>53</v>
      </c>
      <c r="E123" s="136"/>
      <c r="F123" s="136"/>
      <c r="G123" s="136"/>
      <c r="H123" s="136"/>
      <c r="I123" s="136"/>
      <c r="J123" s="136"/>
      <c r="K123" s="136"/>
      <c r="L123" s="136"/>
      <c r="M123" s="136"/>
      <c r="N123" s="136"/>
      <c r="O123" s="136"/>
      <c r="P123" s="136"/>
      <c r="Q123" s="136"/>
      <c r="R123" s="141"/>
      <c r="S123" s="138"/>
      <c r="T123" s="138"/>
    </row>
    <row r="124" spans="1:20" s="99" customFormat="1" ht="17.7" customHeight="1">
      <c r="A124" s="590"/>
      <c r="B124" s="591"/>
      <c r="C124" s="592"/>
      <c r="D124" s="140" t="s">
        <v>53</v>
      </c>
      <c r="E124" s="136"/>
      <c r="F124" s="136"/>
      <c r="G124" s="136"/>
      <c r="H124" s="136"/>
      <c r="I124" s="136"/>
      <c r="J124" s="136"/>
      <c r="K124" s="136"/>
      <c r="L124" s="136"/>
      <c r="M124" s="136"/>
      <c r="N124" s="136"/>
      <c r="O124" s="136"/>
      <c r="P124" s="136"/>
      <c r="Q124" s="136"/>
      <c r="R124" s="141"/>
      <c r="S124" s="138"/>
      <c r="T124" s="138"/>
    </row>
    <row r="125" spans="1:20" s="99" customFormat="1" ht="17.7" customHeight="1">
      <c r="A125" s="590"/>
      <c r="B125" s="591"/>
      <c r="C125" s="592"/>
      <c r="D125" s="140" t="s">
        <v>53</v>
      </c>
      <c r="E125" s="136"/>
      <c r="F125" s="136"/>
      <c r="G125" s="136"/>
      <c r="H125" s="136"/>
      <c r="I125" s="136"/>
      <c r="J125" s="136"/>
      <c r="K125" s="136"/>
      <c r="L125" s="136"/>
      <c r="M125" s="136"/>
      <c r="N125" s="136"/>
      <c r="O125" s="136"/>
      <c r="P125" s="136"/>
      <c r="Q125" s="136"/>
      <c r="R125" s="141"/>
      <c r="S125" s="138"/>
      <c r="T125" s="138"/>
    </row>
    <row r="126" spans="1:20" s="138" customFormat="1" ht="17.399999999999999">
      <c r="A126" s="144"/>
      <c r="B126" s="144"/>
      <c r="C126" s="145"/>
      <c r="D126" s="146"/>
      <c r="E126" s="147">
        <f>SUM(E109:E125)</f>
        <v>383026064</v>
      </c>
      <c r="F126" s="147">
        <f>SUM(F108:F125)</f>
        <v>357337810</v>
      </c>
      <c r="G126" s="147">
        <f t="shared" ref="G126:Q126" si="48">SUM(G109:G125)</f>
        <v>152381114</v>
      </c>
      <c r="H126" s="147">
        <f t="shared" si="48"/>
        <v>26270368</v>
      </c>
      <c r="I126" s="147">
        <f t="shared" si="48"/>
        <v>24848254</v>
      </c>
      <c r="J126" s="147">
        <f t="shared" si="48"/>
        <v>134746709.30000001</v>
      </c>
      <c r="K126" s="147">
        <f t="shared" si="48"/>
        <v>127102409.3</v>
      </c>
      <c r="L126" s="147">
        <f t="shared" si="48"/>
        <v>2329300</v>
      </c>
      <c r="M126" s="147">
        <f t="shared" si="48"/>
        <v>0</v>
      </c>
      <c r="N126" s="147">
        <f t="shared" si="48"/>
        <v>221500</v>
      </c>
      <c r="O126" s="147">
        <f t="shared" si="48"/>
        <v>132417409.3</v>
      </c>
      <c r="P126" s="147">
        <f t="shared" si="48"/>
        <v>517772773.30000001</v>
      </c>
      <c r="Q126" s="147">
        <f t="shared" si="48"/>
        <v>96171345</v>
      </c>
      <c r="R126" s="141"/>
    </row>
    <row r="127" spans="1:20" s="138" customFormat="1" ht="17.399999999999999">
      <c r="A127" s="148"/>
      <c r="B127" s="148"/>
      <c r="C127" s="149"/>
      <c r="D127" s="150"/>
      <c r="E127" s="151"/>
      <c r="F127" s="139"/>
      <c r="G127" s="139"/>
      <c r="H127" s="139"/>
      <c r="I127" s="139"/>
      <c r="J127" s="151"/>
      <c r="K127" s="139"/>
      <c r="L127" s="152"/>
      <c r="M127" s="139"/>
      <c r="N127" s="139"/>
      <c r="O127" s="152"/>
      <c r="P127" s="153"/>
      <c r="R127" s="154"/>
    </row>
    <row r="128" spans="1:20" s="165" customFormat="1" ht="15" customHeight="1">
      <c r="A128" s="155"/>
      <c r="B128" s="155"/>
      <c r="C128" s="156"/>
      <c r="D128" s="157"/>
      <c r="E128" s="158"/>
      <c r="F128" s="159"/>
      <c r="G128" s="160"/>
      <c r="H128" s="160"/>
      <c r="I128" s="160"/>
      <c r="J128" s="161"/>
      <c r="K128" s="160"/>
      <c r="L128" s="162"/>
      <c r="M128" s="160"/>
      <c r="N128" s="160"/>
      <c r="O128" s="162"/>
      <c r="P128" s="163"/>
      <c r="Q128" s="164"/>
      <c r="R128" s="164"/>
    </row>
    <row r="129" spans="1:19" s="165" customFormat="1" ht="17.7" customHeight="1">
      <c r="A129" s="155"/>
      <c r="B129" s="155"/>
      <c r="C129" s="156"/>
      <c r="D129" s="146" t="s">
        <v>232</v>
      </c>
      <c r="E129" s="147">
        <f>100000+200000</f>
        <v>300000</v>
      </c>
      <c r="F129" s="147"/>
      <c r="G129" s="147"/>
      <c r="H129" s="147"/>
      <c r="I129" s="147"/>
      <c r="J129" s="147">
        <f>109000-109000+99000-99000+38000-38000</f>
        <v>0</v>
      </c>
      <c r="K129" s="147"/>
      <c r="L129" s="147"/>
      <c r="M129" s="147"/>
      <c r="N129" s="147"/>
      <c r="O129" s="147"/>
      <c r="P129" s="147">
        <f>P126-P102</f>
        <v>300000</v>
      </c>
      <c r="Q129" s="166"/>
      <c r="R129" s="166"/>
    </row>
    <row r="130" spans="1:19" s="165" customFormat="1" ht="15" customHeight="1">
      <c r="A130" s="155"/>
      <c r="B130" s="155"/>
      <c r="C130" s="156"/>
      <c r="D130" s="167" t="s">
        <v>233</v>
      </c>
      <c r="E130" s="168">
        <f>E102-E126+E129</f>
        <v>0</v>
      </c>
      <c r="F130" s="168">
        <f t="shared" ref="F130:O130" si="49">F102-F126+F129</f>
        <v>0</v>
      </c>
      <c r="G130" s="168">
        <f t="shared" si="49"/>
        <v>0</v>
      </c>
      <c r="H130" s="168">
        <f t="shared" si="49"/>
        <v>0</v>
      </c>
      <c r="I130" s="168">
        <f t="shared" si="49"/>
        <v>0</v>
      </c>
      <c r="J130" s="168">
        <f t="shared" si="49"/>
        <v>0</v>
      </c>
      <c r="K130" s="168">
        <f t="shared" si="49"/>
        <v>0</v>
      </c>
      <c r="L130" s="168">
        <f t="shared" si="49"/>
        <v>0</v>
      </c>
      <c r="M130" s="168">
        <f t="shared" si="49"/>
        <v>0</v>
      </c>
      <c r="N130" s="168">
        <f t="shared" si="49"/>
        <v>0</v>
      </c>
      <c r="O130" s="168">
        <f t="shared" si="49"/>
        <v>0</v>
      </c>
      <c r="P130" s="168">
        <f>P102-P126+P129</f>
        <v>0</v>
      </c>
      <c r="Q130" s="168">
        <f t="shared" ref="Q130" si="50">Q102-Q126</f>
        <v>0</v>
      </c>
      <c r="R130" s="166"/>
    </row>
    <row r="131" spans="1:19" ht="33" customHeight="1">
      <c r="D131" s="579" t="s">
        <v>436</v>
      </c>
      <c r="E131" s="579"/>
      <c r="Q131" s="39"/>
      <c r="R131" s="154"/>
      <c r="S131" s="165"/>
    </row>
    <row r="132" spans="1:19" s="99" customFormat="1" ht="18.600000000000001" customHeight="1">
      <c r="B132" s="123"/>
      <c r="D132" s="418" t="s">
        <v>297</v>
      </c>
      <c r="E132" s="455">
        <f>E49</f>
        <v>14777000</v>
      </c>
      <c r="F132" s="169"/>
      <c r="G132" s="170"/>
      <c r="H132" s="169"/>
      <c r="I132" s="124"/>
      <c r="J132" s="169"/>
      <c r="K132" s="169"/>
      <c r="L132" s="170"/>
      <c r="M132" s="169"/>
    </row>
    <row r="133" spans="1:19" ht="16.95" customHeight="1">
      <c r="A133" s="171"/>
      <c r="B133" s="172"/>
      <c r="C133" s="173"/>
      <c r="D133" s="418" t="s">
        <v>121</v>
      </c>
      <c r="E133" s="419">
        <f>E78</f>
        <v>2300000</v>
      </c>
      <c r="F133" s="174"/>
      <c r="G133" s="174"/>
      <c r="H133" s="174"/>
      <c r="I133" s="174"/>
      <c r="J133" s="174"/>
      <c r="K133" s="174"/>
      <c r="L133" s="174"/>
      <c r="M133" s="174"/>
      <c r="N133" s="174"/>
      <c r="O133" s="175"/>
      <c r="Q133" s="39"/>
    </row>
    <row r="134" spans="1:19" ht="15.6" customHeight="1">
      <c r="D134" s="418" t="s">
        <v>256</v>
      </c>
      <c r="E134" s="455">
        <f>E93</f>
        <v>304000</v>
      </c>
      <c r="Q134" s="39"/>
    </row>
    <row r="135" spans="1:19" ht="15" customHeight="1">
      <c r="D135" s="418" t="s">
        <v>227</v>
      </c>
      <c r="E135" s="455">
        <f>E99</f>
        <v>63730800</v>
      </c>
      <c r="Q135" s="39"/>
    </row>
    <row r="136" spans="1:19" ht="14.4" customHeight="1">
      <c r="D136" s="418" t="s">
        <v>430</v>
      </c>
      <c r="E136" s="455">
        <f>E100</f>
        <v>2400000</v>
      </c>
      <c r="Q136" s="39"/>
    </row>
    <row r="137" spans="1:19" ht="13.95" customHeight="1">
      <c r="D137" s="418" t="s">
        <v>339</v>
      </c>
      <c r="E137" s="455">
        <f>E101</f>
        <v>1413423</v>
      </c>
      <c r="Q137" s="39"/>
    </row>
    <row r="138" spans="1:19" ht="23.4" customHeight="1">
      <c r="D138" s="457" t="s">
        <v>12</v>
      </c>
      <c r="E138" s="456">
        <f>SUM(E132:E137)</f>
        <v>84925223</v>
      </c>
      <c r="Q138" s="39"/>
    </row>
    <row r="139" spans="1:19">
      <c r="Q139" s="39"/>
    </row>
    <row r="140" spans="1:19">
      <c r="Q140" s="39"/>
    </row>
    <row r="141" spans="1:19">
      <c r="Q141" s="39"/>
    </row>
    <row r="142" spans="1:19">
      <c r="Q142" s="39"/>
    </row>
    <row r="143" spans="1:19">
      <c r="Q143" s="39"/>
    </row>
    <row r="144" spans="1:19">
      <c r="Q144" s="39"/>
    </row>
    <row r="145" spans="17:17">
      <c r="Q145" s="39"/>
    </row>
    <row r="146" spans="17:17">
      <c r="Q146" s="39"/>
    </row>
    <row r="147" spans="17:17">
      <c r="Q147" s="39"/>
    </row>
    <row r="148" spans="17:17">
      <c r="Q148" s="39"/>
    </row>
    <row r="149" spans="17:17">
      <c r="Q149" s="39"/>
    </row>
    <row r="150" spans="17:17">
      <c r="Q150" s="39"/>
    </row>
    <row r="151" spans="17:17">
      <c r="Q151" s="39"/>
    </row>
    <row r="152" spans="17:17">
      <c r="Q152" s="39"/>
    </row>
    <row r="153" spans="17:17">
      <c r="Q153" s="39"/>
    </row>
    <row r="154" spans="17:17">
      <c r="Q154" s="39"/>
    </row>
    <row r="155" spans="17:17">
      <c r="Q155" s="39"/>
    </row>
    <row r="156" spans="17:17">
      <c r="Q156" s="39"/>
    </row>
    <row r="157" spans="17:17">
      <c r="Q157" s="39"/>
    </row>
    <row r="158" spans="17:17">
      <c r="Q158" s="39"/>
    </row>
    <row r="159" spans="17:17">
      <c r="Q159" s="39"/>
    </row>
    <row r="160" spans="17:17">
      <c r="Q160" s="39"/>
    </row>
    <row r="161" spans="17:17">
      <c r="Q161" s="39"/>
    </row>
    <row r="162" spans="17:17">
      <c r="Q162" s="39"/>
    </row>
    <row r="163" spans="17:17">
      <c r="Q163" s="39"/>
    </row>
    <row r="164" spans="17:17">
      <c r="Q164" s="39"/>
    </row>
    <row r="165" spans="17:17">
      <c r="Q165" s="39"/>
    </row>
    <row r="166" spans="17:17">
      <c r="Q166" s="39"/>
    </row>
    <row r="167" spans="17:17">
      <c r="Q167" s="39"/>
    </row>
    <row r="168" spans="17:17">
      <c r="Q168" s="39"/>
    </row>
    <row r="169" spans="17:17">
      <c r="Q169" s="39"/>
    </row>
    <row r="170" spans="17:17">
      <c r="Q170" s="39"/>
    </row>
    <row r="171" spans="17:17">
      <c r="Q171" s="39"/>
    </row>
    <row r="172" spans="17:17">
      <c r="Q172" s="39"/>
    </row>
    <row r="173" spans="17:17">
      <c r="Q173" s="39"/>
    </row>
    <row r="174" spans="17:17">
      <c r="Q174" s="39"/>
    </row>
    <row r="175" spans="17:17">
      <c r="Q175" s="39"/>
    </row>
    <row r="176" spans="17:17">
      <c r="Q176" s="39"/>
    </row>
    <row r="177" spans="17:17">
      <c r="Q177" s="39"/>
    </row>
    <row r="178" spans="17:17">
      <c r="Q178" s="39"/>
    </row>
    <row r="179" spans="17:17">
      <c r="Q179" s="39"/>
    </row>
    <row r="180" spans="17:17">
      <c r="Q180" s="39"/>
    </row>
    <row r="181" spans="17:17">
      <c r="Q181" s="39"/>
    </row>
    <row r="182" spans="17:17">
      <c r="Q182" s="39"/>
    </row>
    <row r="183" spans="17:17">
      <c r="Q183" s="39"/>
    </row>
    <row r="184" spans="17:17">
      <c r="Q184" s="39"/>
    </row>
    <row r="185" spans="17:17">
      <c r="Q185" s="39"/>
    </row>
    <row r="186" spans="17:17">
      <c r="Q186" s="39"/>
    </row>
    <row r="187" spans="17:17">
      <c r="Q187" s="39"/>
    </row>
    <row r="188" spans="17:17">
      <c r="Q188" s="39"/>
    </row>
    <row r="189" spans="17:17">
      <c r="Q189" s="39"/>
    </row>
    <row r="190" spans="17:17">
      <c r="Q190" s="39"/>
    </row>
    <row r="191" spans="17:17">
      <c r="Q191" s="39"/>
    </row>
    <row r="192" spans="17:17">
      <c r="Q192" s="39"/>
    </row>
    <row r="193" spans="17:17">
      <c r="Q193" s="39"/>
    </row>
    <row r="194" spans="17:17">
      <c r="Q194" s="39"/>
    </row>
    <row r="195" spans="17:17">
      <c r="Q195" s="39"/>
    </row>
    <row r="196" spans="17:17">
      <c r="Q196" s="39"/>
    </row>
    <row r="197" spans="17:17">
      <c r="Q197" s="39"/>
    </row>
    <row r="198" spans="17:17">
      <c r="Q198" s="39"/>
    </row>
    <row r="199" spans="17:17">
      <c r="Q199" s="39"/>
    </row>
    <row r="200" spans="17:17">
      <c r="Q200" s="39"/>
    </row>
    <row r="201" spans="17:17">
      <c r="Q201" s="39"/>
    </row>
    <row r="202" spans="17:17">
      <c r="Q202" s="39"/>
    </row>
    <row r="203" spans="17:17">
      <c r="Q203" s="39"/>
    </row>
    <row r="204" spans="17:17">
      <c r="Q204" s="39"/>
    </row>
    <row r="205" spans="17:17">
      <c r="Q205" s="39"/>
    </row>
    <row r="206" spans="17:17">
      <c r="Q206" s="39"/>
    </row>
    <row r="207" spans="17:17">
      <c r="Q207" s="39"/>
    </row>
    <row r="208" spans="17:17">
      <c r="Q208" s="39"/>
    </row>
    <row r="209" spans="17:17">
      <c r="Q209" s="39"/>
    </row>
    <row r="210" spans="17:17">
      <c r="Q210" s="39"/>
    </row>
    <row r="211" spans="17:17">
      <c r="Q211" s="39"/>
    </row>
    <row r="212" spans="17:17">
      <c r="Q212" s="39"/>
    </row>
    <row r="213" spans="17:17">
      <c r="Q213" s="39"/>
    </row>
    <row r="214" spans="17:17">
      <c r="Q214" s="39"/>
    </row>
    <row r="215" spans="17:17">
      <c r="Q215" s="39"/>
    </row>
    <row r="216" spans="17:17">
      <c r="Q216" s="39"/>
    </row>
    <row r="217" spans="17:17">
      <c r="Q217" s="39"/>
    </row>
    <row r="218" spans="17:17">
      <c r="Q218" s="39"/>
    </row>
    <row r="219" spans="17:17">
      <c r="Q219" s="39"/>
    </row>
    <row r="220" spans="17:17">
      <c r="Q220" s="39"/>
    </row>
    <row r="221" spans="17:17">
      <c r="Q221" s="39"/>
    </row>
    <row r="222" spans="17:17">
      <c r="Q222" s="39"/>
    </row>
    <row r="223" spans="17:17">
      <c r="Q223" s="39"/>
    </row>
    <row r="224" spans="17:17">
      <c r="Q224" s="39"/>
    </row>
    <row r="225" spans="17:17">
      <c r="Q225" s="39"/>
    </row>
    <row r="226" spans="17:17">
      <c r="Q226" s="39"/>
    </row>
    <row r="227" spans="17:17">
      <c r="Q227" s="39"/>
    </row>
    <row r="228" spans="17:17">
      <c r="Q228" s="39"/>
    </row>
    <row r="229" spans="17:17">
      <c r="Q229" s="39"/>
    </row>
    <row r="230" spans="17:17">
      <c r="Q230" s="39"/>
    </row>
    <row r="231" spans="17:17">
      <c r="Q231" s="39"/>
    </row>
    <row r="232" spans="17:17">
      <c r="Q232" s="39"/>
    </row>
    <row r="233" spans="17:17">
      <c r="Q233" s="39"/>
    </row>
    <row r="234" spans="17:17">
      <c r="Q234" s="39"/>
    </row>
    <row r="235" spans="17:17">
      <c r="Q235" s="39"/>
    </row>
    <row r="236" spans="17:17">
      <c r="Q236" s="39"/>
    </row>
    <row r="237" spans="17:17">
      <c r="Q237" s="39"/>
    </row>
    <row r="238" spans="17:17">
      <c r="Q238" s="39"/>
    </row>
    <row r="239" spans="17:17">
      <c r="Q239" s="39"/>
    </row>
    <row r="240" spans="17:17">
      <c r="Q240" s="39"/>
    </row>
    <row r="241" spans="17:17">
      <c r="Q241" s="39"/>
    </row>
    <row r="242" spans="17:17">
      <c r="Q242" s="39"/>
    </row>
    <row r="243" spans="17:17">
      <c r="Q243" s="39"/>
    </row>
    <row r="244" spans="17:17">
      <c r="Q244" s="39"/>
    </row>
    <row r="245" spans="17:17">
      <c r="Q245" s="39"/>
    </row>
    <row r="246" spans="17:17">
      <c r="Q246" s="39"/>
    </row>
    <row r="247" spans="17:17">
      <c r="Q247" s="39"/>
    </row>
    <row r="248" spans="17:17">
      <c r="Q248" s="39"/>
    </row>
    <row r="249" spans="17:17">
      <c r="Q249" s="39"/>
    </row>
    <row r="250" spans="17:17">
      <c r="Q250" s="39"/>
    </row>
    <row r="251" spans="17:17">
      <c r="Q251" s="39"/>
    </row>
    <row r="252" spans="17:17">
      <c r="Q252" s="39"/>
    </row>
    <row r="253" spans="17:17">
      <c r="Q253" s="39"/>
    </row>
    <row r="254" spans="17:17">
      <c r="Q254" s="39"/>
    </row>
    <row r="255" spans="17:17">
      <c r="Q255" s="39"/>
    </row>
    <row r="256" spans="17:17">
      <c r="Q256" s="39"/>
    </row>
    <row r="257" spans="17:17">
      <c r="Q257" s="39"/>
    </row>
    <row r="258" spans="17:17">
      <c r="Q258" s="39"/>
    </row>
    <row r="259" spans="17:17">
      <c r="Q259" s="39"/>
    </row>
    <row r="260" spans="17:17">
      <c r="Q260" s="39"/>
    </row>
    <row r="261" spans="17:17">
      <c r="Q261" s="39"/>
    </row>
    <row r="262" spans="17:17">
      <c r="Q262" s="39"/>
    </row>
    <row r="263" spans="17:17">
      <c r="Q263" s="39"/>
    </row>
    <row r="264" spans="17:17">
      <c r="Q264" s="39"/>
    </row>
    <row r="265" spans="17:17">
      <c r="Q265" s="39"/>
    </row>
    <row r="266" spans="17:17">
      <c r="Q266" s="39"/>
    </row>
    <row r="267" spans="17:17">
      <c r="Q267" s="39"/>
    </row>
    <row r="268" spans="17:17">
      <c r="Q268" s="39"/>
    </row>
    <row r="269" spans="17:17">
      <c r="Q269" s="39"/>
    </row>
    <row r="270" spans="17:17">
      <c r="Q270" s="39"/>
    </row>
    <row r="271" spans="17:17">
      <c r="Q271" s="39"/>
    </row>
    <row r="272" spans="17:17">
      <c r="Q272" s="39"/>
    </row>
    <row r="273" spans="17:17">
      <c r="Q273" s="39"/>
    </row>
    <row r="274" spans="17:17">
      <c r="Q274" s="39"/>
    </row>
    <row r="275" spans="17:17">
      <c r="Q275" s="39"/>
    </row>
    <row r="276" spans="17:17">
      <c r="Q276" s="39"/>
    </row>
    <row r="277" spans="17:17">
      <c r="Q277" s="39"/>
    </row>
    <row r="278" spans="17:17">
      <c r="Q278" s="39"/>
    </row>
    <row r="279" spans="17:17">
      <c r="Q279" s="39"/>
    </row>
    <row r="280" spans="17:17">
      <c r="Q280" s="39"/>
    </row>
    <row r="281" spans="17:17">
      <c r="Q281" s="39"/>
    </row>
    <row r="282" spans="17:17">
      <c r="Q282" s="39"/>
    </row>
    <row r="283" spans="17:17">
      <c r="Q283" s="39"/>
    </row>
    <row r="284" spans="17:17">
      <c r="Q284" s="39"/>
    </row>
    <row r="285" spans="17:17">
      <c r="Q285" s="39"/>
    </row>
    <row r="286" spans="17:17">
      <c r="Q286" s="39"/>
    </row>
    <row r="287" spans="17:17">
      <c r="Q287" s="39"/>
    </row>
    <row r="288" spans="17:17">
      <c r="Q288" s="39"/>
    </row>
    <row r="289" spans="17:17">
      <c r="Q289" s="39"/>
    </row>
    <row r="290" spans="17:17">
      <c r="Q290" s="39"/>
    </row>
    <row r="291" spans="17:17">
      <c r="Q291" s="39"/>
    </row>
    <row r="292" spans="17:17">
      <c r="Q292" s="39"/>
    </row>
    <row r="293" spans="17:17">
      <c r="Q293" s="39"/>
    </row>
    <row r="294" spans="17:17">
      <c r="Q294" s="39"/>
    </row>
    <row r="295" spans="17:17">
      <c r="Q295" s="39"/>
    </row>
    <row r="296" spans="17:17">
      <c r="Q296" s="39"/>
    </row>
    <row r="297" spans="17:17">
      <c r="Q297" s="39"/>
    </row>
    <row r="298" spans="17:17">
      <c r="Q298" s="39"/>
    </row>
    <row r="299" spans="17:17">
      <c r="Q299" s="39"/>
    </row>
    <row r="300" spans="17:17">
      <c r="Q300" s="39"/>
    </row>
    <row r="301" spans="17:17">
      <c r="Q301" s="39"/>
    </row>
    <row r="302" spans="17:17">
      <c r="Q302" s="39"/>
    </row>
    <row r="303" spans="17:17">
      <c r="Q303" s="39"/>
    </row>
    <row r="304" spans="17:17">
      <c r="Q304" s="39"/>
    </row>
    <row r="305" spans="17:17">
      <c r="Q305" s="39"/>
    </row>
    <row r="306" spans="17:17">
      <c r="Q306" s="39"/>
    </row>
    <row r="307" spans="17:17">
      <c r="Q307" s="39"/>
    </row>
    <row r="308" spans="17:17">
      <c r="Q308" s="39"/>
    </row>
    <row r="309" spans="17:17">
      <c r="Q309" s="39"/>
    </row>
    <row r="310" spans="17:17">
      <c r="Q310" s="39"/>
    </row>
    <row r="311" spans="17:17">
      <c r="Q311" s="39"/>
    </row>
    <row r="312" spans="17:17">
      <c r="Q312" s="39"/>
    </row>
    <row r="313" spans="17:17">
      <c r="Q313" s="39"/>
    </row>
    <row r="314" spans="17:17">
      <c r="Q314" s="39"/>
    </row>
    <row r="315" spans="17:17">
      <c r="Q315" s="39"/>
    </row>
    <row r="316" spans="17:17">
      <c r="Q316" s="39"/>
    </row>
    <row r="317" spans="17:17">
      <c r="Q317" s="39"/>
    </row>
    <row r="318" spans="17:17">
      <c r="Q318" s="39"/>
    </row>
    <row r="319" spans="17:17">
      <c r="Q319" s="39"/>
    </row>
    <row r="320" spans="17:17">
      <c r="Q320" s="39"/>
    </row>
    <row r="321" spans="17:17">
      <c r="Q321" s="39"/>
    </row>
    <row r="322" spans="17:17">
      <c r="Q322" s="39"/>
    </row>
    <row r="323" spans="17:17">
      <c r="Q323" s="39"/>
    </row>
    <row r="324" spans="17:17">
      <c r="Q324" s="39"/>
    </row>
    <row r="325" spans="17:17">
      <c r="Q325" s="39"/>
    </row>
    <row r="326" spans="17:17">
      <c r="Q326" s="39"/>
    </row>
    <row r="327" spans="17:17">
      <c r="Q327" s="39"/>
    </row>
    <row r="328" spans="17:17">
      <c r="Q328" s="39"/>
    </row>
    <row r="329" spans="17:17">
      <c r="Q329" s="39"/>
    </row>
    <row r="330" spans="17:17">
      <c r="Q330" s="39"/>
    </row>
    <row r="331" spans="17:17">
      <c r="Q331" s="39"/>
    </row>
    <row r="332" spans="17:17">
      <c r="Q332" s="39"/>
    </row>
    <row r="333" spans="17:17">
      <c r="Q333" s="39"/>
    </row>
    <row r="334" spans="17:17">
      <c r="Q334" s="39"/>
    </row>
    <row r="335" spans="17:17">
      <c r="Q335" s="39"/>
    </row>
    <row r="336" spans="17:17">
      <c r="Q336" s="39"/>
    </row>
    <row r="337" spans="17:17">
      <c r="Q337" s="39"/>
    </row>
    <row r="338" spans="17:17">
      <c r="Q338" s="39"/>
    </row>
    <row r="339" spans="17:17">
      <c r="Q339" s="39"/>
    </row>
    <row r="340" spans="17:17">
      <c r="Q340" s="39"/>
    </row>
    <row r="341" spans="17:17">
      <c r="Q341" s="39"/>
    </row>
    <row r="342" spans="17:17">
      <c r="Q342" s="39"/>
    </row>
    <row r="343" spans="17:17">
      <c r="Q343" s="39"/>
    </row>
    <row r="344" spans="17:17">
      <c r="Q344" s="39"/>
    </row>
    <row r="345" spans="17:17">
      <c r="Q345" s="39"/>
    </row>
    <row r="346" spans="17:17">
      <c r="Q346" s="39"/>
    </row>
    <row r="347" spans="17:17">
      <c r="Q347" s="39"/>
    </row>
    <row r="348" spans="17:17">
      <c r="Q348" s="39"/>
    </row>
    <row r="349" spans="17:17">
      <c r="Q349" s="39"/>
    </row>
    <row r="350" spans="17:17">
      <c r="Q350" s="39"/>
    </row>
    <row r="351" spans="17:17">
      <c r="Q351" s="39"/>
    </row>
    <row r="352" spans="17:17">
      <c r="Q352" s="39"/>
    </row>
    <row r="353" spans="17:17">
      <c r="Q353" s="39"/>
    </row>
    <row r="354" spans="17:17">
      <c r="Q354" s="39"/>
    </row>
    <row r="355" spans="17:17">
      <c r="Q355" s="39"/>
    </row>
    <row r="356" spans="17:17">
      <c r="Q356" s="39"/>
    </row>
    <row r="357" spans="17:17">
      <c r="Q357" s="39"/>
    </row>
    <row r="358" spans="17:17">
      <c r="Q358" s="39"/>
    </row>
    <row r="359" spans="17:17">
      <c r="Q359" s="39"/>
    </row>
    <row r="360" spans="17:17">
      <c r="Q360" s="39"/>
    </row>
    <row r="361" spans="17:17">
      <c r="Q361" s="39"/>
    </row>
    <row r="362" spans="17:17">
      <c r="Q362" s="39"/>
    </row>
    <row r="363" spans="17:17">
      <c r="Q363" s="39"/>
    </row>
    <row r="364" spans="17:17">
      <c r="Q364" s="39"/>
    </row>
    <row r="365" spans="17:17">
      <c r="Q365" s="39"/>
    </row>
    <row r="366" spans="17:17">
      <c r="Q366" s="39"/>
    </row>
    <row r="367" spans="17:17">
      <c r="Q367" s="39"/>
    </row>
    <row r="368" spans="17:17">
      <c r="Q368" s="39"/>
    </row>
    <row r="369" spans="17:17">
      <c r="Q369" s="39"/>
    </row>
    <row r="370" spans="17:17">
      <c r="Q370" s="39"/>
    </row>
    <row r="371" spans="17:17">
      <c r="Q371" s="39"/>
    </row>
    <row r="372" spans="17:17">
      <c r="Q372" s="39"/>
    </row>
    <row r="373" spans="17:17">
      <c r="Q373" s="39"/>
    </row>
    <row r="374" spans="17:17">
      <c r="Q374" s="39"/>
    </row>
    <row r="375" spans="17:17">
      <c r="Q375" s="39"/>
    </row>
    <row r="376" spans="17:17">
      <c r="Q376" s="39"/>
    </row>
    <row r="377" spans="17:17">
      <c r="Q377" s="39"/>
    </row>
    <row r="378" spans="17:17">
      <c r="Q378" s="39"/>
    </row>
    <row r="379" spans="17:17">
      <c r="Q379" s="39"/>
    </row>
    <row r="380" spans="17:17">
      <c r="Q380" s="39"/>
    </row>
    <row r="381" spans="17:17">
      <c r="Q381" s="39"/>
    </row>
    <row r="382" spans="17:17">
      <c r="Q382" s="39"/>
    </row>
    <row r="383" spans="17:17">
      <c r="Q383" s="39"/>
    </row>
    <row r="384" spans="17:17">
      <c r="Q384" s="39"/>
    </row>
    <row r="385" spans="17:17">
      <c r="Q385" s="39"/>
    </row>
    <row r="386" spans="17:17">
      <c r="Q386" s="39"/>
    </row>
    <row r="387" spans="17:17">
      <c r="Q387" s="39"/>
    </row>
    <row r="388" spans="17:17">
      <c r="Q388" s="39"/>
    </row>
    <row r="389" spans="17:17">
      <c r="Q389" s="39"/>
    </row>
    <row r="390" spans="17:17">
      <c r="Q390" s="39"/>
    </row>
    <row r="391" spans="17:17">
      <c r="Q391" s="39"/>
    </row>
    <row r="392" spans="17:17">
      <c r="Q392" s="39"/>
    </row>
    <row r="393" spans="17:17">
      <c r="Q393" s="39"/>
    </row>
    <row r="394" spans="17:17">
      <c r="Q394" s="39"/>
    </row>
    <row r="395" spans="17:17">
      <c r="Q395" s="39"/>
    </row>
    <row r="396" spans="17:17">
      <c r="Q396" s="39"/>
    </row>
    <row r="397" spans="17:17">
      <c r="Q397" s="39"/>
    </row>
    <row r="398" spans="17:17">
      <c r="Q398" s="39"/>
    </row>
    <row r="399" spans="17:17">
      <c r="Q399" s="39"/>
    </row>
    <row r="400" spans="17:17">
      <c r="Q400" s="39"/>
    </row>
    <row r="401" spans="17:17">
      <c r="Q401" s="39"/>
    </row>
    <row r="402" spans="17:17">
      <c r="Q402" s="39"/>
    </row>
    <row r="403" spans="17:17">
      <c r="Q403" s="39"/>
    </row>
    <row r="404" spans="17:17">
      <c r="Q404" s="39"/>
    </row>
    <row r="405" spans="17:17">
      <c r="Q405" s="39"/>
    </row>
    <row r="406" spans="17:17">
      <c r="Q406" s="39"/>
    </row>
    <row r="407" spans="17:17">
      <c r="Q407" s="39"/>
    </row>
    <row r="408" spans="17:17">
      <c r="Q408" s="39"/>
    </row>
    <row r="409" spans="17:17">
      <c r="Q409" s="39"/>
    </row>
    <row r="410" spans="17:17">
      <c r="Q410" s="39"/>
    </row>
    <row r="411" spans="17:17">
      <c r="Q411" s="39"/>
    </row>
    <row r="412" spans="17:17">
      <c r="Q412" s="39"/>
    </row>
    <row r="413" spans="17:17">
      <c r="Q413" s="39"/>
    </row>
    <row r="414" spans="17:17">
      <c r="Q414" s="39"/>
    </row>
    <row r="415" spans="17:17">
      <c r="Q415" s="39"/>
    </row>
    <row r="416" spans="17:17">
      <c r="Q416" s="39"/>
    </row>
    <row r="417" spans="17:17">
      <c r="Q417" s="39"/>
    </row>
    <row r="418" spans="17:17">
      <c r="Q418" s="39"/>
    </row>
    <row r="419" spans="17:17">
      <c r="Q419" s="39"/>
    </row>
    <row r="420" spans="17:17">
      <c r="Q420" s="39"/>
    </row>
    <row r="421" spans="17:17">
      <c r="Q421" s="39"/>
    </row>
    <row r="422" spans="17:17">
      <c r="Q422" s="39"/>
    </row>
    <row r="423" spans="17:17">
      <c r="Q423" s="39"/>
    </row>
    <row r="424" spans="17:17">
      <c r="Q424" s="39"/>
    </row>
    <row r="425" spans="17:17">
      <c r="Q425" s="39"/>
    </row>
    <row r="426" spans="17:17">
      <c r="Q426" s="39"/>
    </row>
    <row r="427" spans="17:17">
      <c r="Q427" s="39"/>
    </row>
    <row r="428" spans="17:17">
      <c r="Q428" s="39"/>
    </row>
    <row r="429" spans="17:17">
      <c r="Q429" s="39"/>
    </row>
    <row r="430" spans="17:17">
      <c r="Q430" s="39"/>
    </row>
    <row r="431" spans="17:17">
      <c r="Q431" s="39"/>
    </row>
    <row r="432" spans="17:17">
      <c r="Q432" s="39"/>
    </row>
    <row r="433" spans="17:17">
      <c r="Q433" s="39"/>
    </row>
    <row r="434" spans="17:17">
      <c r="Q434" s="39"/>
    </row>
    <row r="435" spans="17:17">
      <c r="Q435" s="39"/>
    </row>
    <row r="436" spans="17:17">
      <c r="Q436" s="39"/>
    </row>
    <row r="437" spans="17:17">
      <c r="Q437" s="39"/>
    </row>
    <row r="438" spans="17:17">
      <c r="Q438" s="39"/>
    </row>
    <row r="439" spans="17:17">
      <c r="Q439" s="39"/>
    </row>
    <row r="440" spans="17:17">
      <c r="Q440" s="39"/>
    </row>
    <row r="441" spans="17:17">
      <c r="Q441" s="39"/>
    </row>
    <row r="442" spans="17:17">
      <c r="Q442" s="39"/>
    </row>
    <row r="443" spans="17:17">
      <c r="Q443" s="39"/>
    </row>
    <row r="444" spans="17:17">
      <c r="Q444" s="39"/>
    </row>
    <row r="445" spans="17:17">
      <c r="Q445" s="39"/>
    </row>
    <row r="446" spans="17:17">
      <c r="Q446" s="39"/>
    </row>
    <row r="447" spans="17:17">
      <c r="Q447" s="39"/>
    </row>
    <row r="448" spans="17:17">
      <c r="Q448" s="39"/>
    </row>
    <row r="449" spans="17:17">
      <c r="Q449" s="39"/>
    </row>
    <row r="450" spans="17:17">
      <c r="Q450" s="39"/>
    </row>
    <row r="451" spans="17:17">
      <c r="Q451" s="39"/>
    </row>
    <row r="452" spans="17:17">
      <c r="Q452" s="39"/>
    </row>
    <row r="453" spans="17:17">
      <c r="Q453" s="39"/>
    </row>
    <row r="454" spans="17:17">
      <c r="Q454" s="39"/>
    </row>
    <row r="455" spans="17:17">
      <c r="Q455" s="39"/>
    </row>
    <row r="456" spans="17:17">
      <c r="Q456" s="39"/>
    </row>
    <row r="457" spans="17:17">
      <c r="Q457" s="39"/>
    </row>
    <row r="458" spans="17:17">
      <c r="Q458" s="39"/>
    </row>
    <row r="459" spans="17:17">
      <c r="Q459" s="39"/>
    </row>
    <row r="460" spans="17:17">
      <c r="Q460" s="39"/>
    </row>
    <row r="461" spans="17:17">
      <c r="Q461" s="39"/>
    </row>
    <row r="462" spans="17:17">
      <c r="Q462" s="39"/>
    </row>
    <row r="463" spans="17:17">
      <c r="Q463" s="39"/>
    </row>
    <row r="464" spans="17:17">
      <c r="Q464" s="39"/>
    </row>
    <row r="465" spans="17:17">
      <c r="Q465" s="39"/>
    </row>
    <row r="466" spans="17:17">
      <c r="Q466" s="39"/>
    </row>
    <row r="467" spans="17:17">
      <c r="Q467" s="39"/>
    </row>
    <row r="468" spans="17:17">
      <c r="Q468" s="39"/>
    </row>
    <row r="469" spans="17:17">
      <c r="Q469" s="39"/>
    </row>
    <row r="470" spans="17:17">
      <c r="Q470" s="39"/>
    </row>
    <row r="471" spans="17:17">
      <c r="Q471" s="39"/>
    </row>
    <row r="472" spans="17:17">
      <c r="Q472" s="39"/>
    </row>
    <row r="473" spans="17:17">
      <c r="Q473" s="39"/>
    </row>
    <row r="474" spans="17:17">
      <c r="Q474" s="39"/>
    </row>
    <row r="475" spans="17:17">
      <c r="Q475" s="39"/>
    </row>
    <row r="476" spans="17:17">
      <c r="Q476" s="39"/>
    </row>
    <row r="477" spans="17:17">
      <c r="Q477" s="39"/>
    </row>
    <row r="478" spans="17:17">
      <c r="Q478" s="39"/>
    </row>
    <row r="479" spans="17:17">
      <c r="Q479" s="39"/>
    </row>
    <row r="480" spans="17:17">
      <c r="Q480" s="39"/>
    </row>
    <row r="481" spans="17:17">
      <c r="Q481" s="39"/>
    </row>
    <row r="482" spans="17:17">
      <c r="Q482" s="39"/>
    </row>
    <row r="483" spans="17:17">
      <c r="Q483" s="39"/>
    </row>
    <row r="484" spans="17:17">
      <c r="Q484" s="39"/>
    </row>
    <row r="485" spans="17:17">
      <c r="Q485" s="39"/>
    </row>
    <row r="486" spans="17:17">
      <c r="Q486" s="39"/>
    </row>
    <row r="487" spans="17:17">
      <c r="Q487" s="39"/>
    </row>
    <row r="488" spans="17:17">
      <c r="Q488" s="39"/>
    </row>
    <row r="489" spans="17:17">
      <c r="Q489" s="39"/>
    </row>
    <row r="490" spans="17:17">
      <c r="Q490" s="39"/>
    </row>
    <row r="491" spans="17:17">
      <c r="Q491" s="39"/>
    </row>
    <row r="492" spans="17:17">
      <c r="Q492" s="39"/>
    </row>
    <row r="493" spans="17:17">
      <c r="Q493" s="39"/>
    </row>
    <row r="494" spans="17:17">
      <c r="Q494" s="39"/>
    </row>
    <row r="495" spans="17:17">
      <c r="Q495" s="39"/>
    </row>
    <row r="496" spans="17:17">
      <c r="Q496" s="39"/>
    </row>
    <row r="497" spans="17:17">
      <c r="Q497" s="39"/>
    </row>
    <row r="498" spans="17:17">
      <c r="Q498" s="39"/>
    </row>
    <row r="499" spans="17:17">
      <c r="Q499" s="39"/>
    </row>
    <row r="500" spans="17:17">
      <c r="Q500" s="39"/>
    </row>
    <row r="501" spans="17:17">
      <c r="Q501" s="39"/>
    </row>
    <row r="502" spans="17:17">
      <c r="Q502" s="39"/>
    </row>
    <row r="503" spans="17:17">
      <c r="Q503" s="39"/>
    </row>
    <row r="504" spans="17:17">
      <c r="Q504" s="39"/>
    </row>
    <row r="505" spans="17:17">
      <c r="Q505" s="39"/>
    </row>
    <row r="506" spans="17:17">
      <c r="Q506" s="39"/>
    </row>
    <row r="507" spans="17:17">
      <c r="Q507" s="39"/>
    </row>
    <row r="508" spans="17:17">
      <c r="Q508" s="39"/>
    </row>
    <row r="509" spans="17:17">
      <c r="Q509" s="39"/>
    </row>
    <row r="510" spans="17:17">
      <c r="Q510" s="39"/>
    </row>
    <row r="511" spans="17:17">
      <c r="Q511" s="39"/>
    </row>
    <row r="512" spans="17:17">
      <c r="Q512" s="39"/>
    </row>
    <row r="513" spans="17:17">
      <c r="Q513" s="39"/>
    </row>
    <row r="514" spans="17:17">
      <c r="Q514" s="39"/>
    </row>
    <row r="515" spans="17:17">
      <c r="Q515" s="39"/>
    </row>
    <row r="516" spans="17:17">
      <c r="Q516" s="39"/>
    </row>
    <row r="517" spans="17:17">
      <c r="Q517" s="39"/>
    </row>
    <row r="518" spans="17:17">
      <c r="Q518" s="39"/>
    </row>
    <row r="519" spans="17:17">
      <c r="Q519" s="39"/>
    </row>
    <row r="520" spans="17:17">
      <c r="Q520" s="39"/>
    </row>
    <row r="521" spans="17:17">
      <c r="Q521" s="39"/>
    </row>
    <row r="522" spans="17:17">
      <c r="Q522" s="39"/>
    </row>
    <row r="523" spans="17:17">
      <c r="Q523" s="39"/>
    </row>
    <row r="524" spans="17:17">
      <c r="Q524" s="39"/>
    </row>
    <row r="525" spans="17:17">
      <c r="Q525" s="39"/>
    </row>
    <row r="526" spans="17:17">
      <c r="Q526" s="39"/>
    </row>
    <row r="527" spans="17:17">
      <c r="Q527" s="39"/>
    </row>
    <row r="528" spans="17:17">
      <c r="Q528" s="39"/>
    </row>
    <row r="529" spans="17:17">
      <c r="Q529" s="39"/>
    </row>
    <row r="530" spans="17:17">
      <c r="Q530" s="39"/>
    </row>
    <row r="531" spans="17:17">
      <c r="Q531" s="39"/>
    </row>
    <row r="532" spans="17:17">
      <c r="Q532" s="39"/>
    </row>
    <row r="533" spans="17:17">
      <c r="Q533" s="39"/>
    </row>
    <row r="534" spans="17:17">
      <c r="Q534" s="39"/>
    </row>
    <row r="535" spans="17:17">
      <c r="Q535" s="39"/>
    </row>
    <row r="536" spans="17:17">
      <c r="Q536" s="39"/>
    </row>
    <row r="537" spans="17:17">
      <c r="Q537" s="39"/>
    </row>
    <row r="538" spans="17:17">
      <c r="Q538" s="39"/>
    </row>
    <row r="539" spans="17:17">
      <c r="Q539" s="39"/>
    </row>
    <row r="540" spans="17:17">
      <c r="Q540" s="39"/>
    </row>
    <row r="541" spans="17:17">
      <c r="Q541" s="39"/>
    </row>
    <row r="542" spans="17:17">
      <c r="Q542" s="39"/>
    </row>
    <row r="543" spans="17:17">
      <c r="Q543" s="39"/>
    </row>
    <row r="544" spans="17:17">
      <c r="Q544" s="39"/>
    </row>
    <row r="545" spans="17:17">
      <c r="Q545" s="39"/>
    </row>
    <row r="546" spans="17:17">
      <c r="Q546" s="39"/>
    </row>
    <row r="547" spans="17:17">
      <c r="Q547" s="39"/>
    </row>
    <row r="548" spans="17:17">
      <c r="Q548" s="39"/>
    </row>
    <row r="549" spans="17:17">
      <c r="Q549" s="39"/>
    </row>
    <row r="550" spans="17:17">
      <c r="Q550" s="39"/>
    </row>
    <row r="551" spans="17:17">
      <c r="Q551" s="39"/>
    </row>
    <row r="552" spans="17:17">
      <c r="Q552" s="39"/>
    </row>
    <row r="553" spans="17:17">
      <c r="Q553" s="39"/>
    </row>
    <row r="554" spans="17:17">
      <c r="Q554" s="39"/>
    </row>
    <row r="555" spans="17:17">
      <c r="Q555" s="39"/>
    </row>
    <row r="556" spans="17:17">
      <c r="Q556" s="39"/>
    </row>
    <row r="557" spans="17:17">
      <c r="Q557" s="39"/>
    </row>
    <row r="558" spans="17:17">
      <c r="Q558" s="39"/>
    </row>
    <row r="559" spans="17:17">
      <c r="Q559" s="39"/>
    </row>
    <row r="560" spans="17:17">
      <c r="Q560" s="39"/>
    </row>
    <row r="561" spans="17:17">
      <c r="Q561" s="39"/>
    </row>
    <row r="562" spans="17:17">
      <c r="Q562" s="39"/>
    </row>
    <row r="563" spans="17:17">
      <c r="Q563" s="39"/>
    </row>
    <row r="564" spans="17:17">
      <c r="Q564" s="39"/>
    </row>
    <row r="565" spans="17:17">
      <c r="Q565" s="39"/>
    </row>
    <row r="566" spans="17:17">
      <c r="Q566" s="39"/>
    </row>
    <row r="567" spans="17:17">
      <c r="Q567" s="39"/>
    </row>
    <row r="568" spans="17:17">
      <c r="Q568" s="39"/>
    </row>
    <row r="569" spans="17:17">
      <c r="Q569" s="39"/>
    </row>
    <row r="570" spans="17:17">
      <c r="Q570" s="39"/>
    </row>
    <row r="571" spans="17:17">
      <c r="Q571" s="39"/>
    </row>
    <row r="572" spans="17:17">
      <c r="Q572" s="39"/>
    </row>
    <row r="573" spans="17:17">
      <c r="Q573" s="39"/>
    </row>
    <row r="574" spans="17:17">
      <c r="Q574" s="39"/>
    </row>
    <row r="575" spans="17:17">
      <c r="Q575" s="39"/>
    </row>
    <row r="576" spans="17:17">
      <c r="Q576" s="39"/>
    </row>
    <row r="577" spans="17:17">
      <c r="Q577" s="39"/>
    </row>
    <row r="578" spans="17:17">
      <c r="Q578" s="39"/>
    </row>
    <row r="579" spans="17:17">
      <c r="Q579" s="39"/>
    </row>
    <row r="580" spans="17:17">
      <c r="Q580" s="39"/>
    </row>
    <row r="581" spans="17:17">
      <c r="Q581" s="39"/>
    </row>
    <row r="582" spans="17:17">
      <c r="Q582" s="39"/>
    </row>
    <row r="583" spans="17:17">
      <c r="Q583" s="39"/>
    </row>
    <row r="584" spans="17:17">
      <c r="Q584" s="39"/>
    </row>
    <row r="585" spans="17:17">
      <c r="Q585" s="39"/>
    </row>
    <row r="586" spans="17:17">
      <c r="Q586" s="39"/>
    </row>
    <row r="587" spans="17:17">
      <c r="Q587" s="39"/>
    </row>
    <row r="588" spans="17:17">
      <c r="Q588" s="39"/>
    </row>
    <row r="589" spans="17:17">
      <c r="Q589" s="39"/>
    </row>
    <row r="590" spans="17:17">
      <c r="Q590" s="39"/>
    </row>
    <row r="591" spans="17:17">
      <c r="Q591" s="39"/>
    </row>
    <row r="592" spans="17:17">
      <c r="Q592" s="39"/>
    </row>
    <row r="593" spans="17:17">
      <c r="Q593" s="39"/>
    </row>
    <row r="594" spans="17:17">
      <c r="Q594" s="39"/>
    </row>
    <row r="595" spans="17:17">
      <c r="Q595" s="39"/>
    </row>
    <row r="596" spans="17:17">
      <c r="Q596" s="39"/>
    </row>
    <row r="597" spans="17:17">
      <c r="Q597" s="39"/>
    </row>
    <row r="598" spans="17:17">
      <c r="Q598" s="39"/>
    </row>
    <row r="599" spans="17:17">
      <c r="Q599" s="39"/>
    </row>
    <row r="600" spans="17:17">
      <c r="Q600" s="39"/>
    </row>
    <row r="601" spans="17:17">
      <c r="Q601" s="39"/>
    </row>
    <row r="602" spans="17:17">
      <c r="Q602" s="39"/>
    </row>
    <row r="603" spans="17:17">
      <c r="Q603" s="39"/>
    </row>
    <row r="604" spans="17:17">
      <c r="Q604" s="39"/>
    </row>
    <row r="605" spans="17:17">
      <c r="Q605" s="39"/>
    </row>
    <row r="606" spans="17:17">
      <c r="Q606" s="39"/>
    </row>
    <row r="607" spans="17:17">
      <c r="Q607" s="39"/>
    </row>
    <row r="608" spans="17:17">
      <c r="Q608" s="39"/>
    </row>
    <row r="609" spans="17:17">
      <c r="Q609" s="39"/>
    </row>
    <row r="610" spans="17:17">
      <c r="Q610" s="39"/>
    </row>
    <row r="611" spans="17:17">
      <c r="Q611" s="39"/>
    </row>
    <row r="612" spans="17:17">
      <c r="Q612" s="39"/>
    </row>
    <row r="613" spans="17:17">
      <c r="Q613" s="39"/>
    </row>
    <row r="614" spans="17:17">
      <c r="Q614" s="39"/>
    </row>
    <row r="615" spans="17:17">
      <c r="Q615" s="39"/>
    </row>
    <row r="616" spans="17:17">
      <c r="Q616" s="39"/>
    </row>
    <row r="617" spans="17:17">
      <c r="Q617" s="39"/>
    </row>
    <row r="618" spans="17:17">
      <c r="Q618" s="39"/>
    </row>
    <row r="619" spans="17:17">
      <c r="Q619" s="39"/>
    </row>
    <row r="620" spans="17:17">
      <c r="Q620" s="39"/>
    </row>
    <row r="621" spans="17:17">
      <c r="Q621" s="39"/>
    </row>
    <row r="622" spans="17:17">
      <c r="Q622" s="39"/>
    </row>
    <row r="623" spans="17:17">
      <c r="Q623" s="39"/>
    </row>
    <row r="624" spans="17:17">
      <c r="Q624" s="39"/>
    </row>
    <row r="625" spans="17:17">
      <c r="Q625" s="39"/>
    </row>
    <row r="626" spans="17:17">
      <c r="Q626" s="39"/>
    </row>
    <row r="627" spans="17:17">
      <c r="Q627" s="39"/>
    </row>
    <row r="628" spans="17:17">
      <c r="Q628" s="39"/>
    </row>
    <row r="629" spans="17:17">
      <c r="Q629" s="39"/>
    </row>
    <row r="630" spans="17:17">
      <c r="Q630" s="39"/>
    </row>
    <row r="631" spans="17:17">
      <c r="Q631" s="39"/>
    </row>
    <row r="632" spans="17:17">
      <c r="Q632" s="39"/>
    </row>
    <row r="633" spans="17:17">
      <c r="Q633" s="39"/>
    </row>
    <row r="634" spans="17:17">
      <c r="Q634" s="39"/>
    </row>
    <row r="635" spans="17:17">
      <c r="Q635" s="39"/>
    </row>
    <row r="636" spans="17:17">
      <c r="Q636" s="39"/>
    </row>
    <row r="637" spans="17:17">
      <c r="Q637" s="39"/>
    </row>
    <row r="638" spans="17:17">
      <c r="Q638" s="39"/>
    </row>
    <row r="639" spans="17:17">
      <c r="Q639" s="39"/>
    </row>
    <row r="640" spans="17:17">
      <c r="Q640" s="39"/>
    </row>
    <row r="641" spans="17:17">
      <c r="Q641" s="39"/>
    </row>
    <row r="642" spans="17:17">
      <c r="Q642" s="39"/>
    </row>
    <row r="643" spans="17:17">
      <c r="Q643" s="39"/>
    </row>
    <row r="644" spans="17:17">
      <c r="Q644" s="39"/>
    </row>
    <row r="645" spans="17:17">
      <c r="Q645" s="39"/>
    </row>
    <row r="646" spans="17:17">
      <c r="Q646" s="39"/>
    </row>
    <row r="647" spans="17:17">
      <c r="Q647" s="39"/>
    </row>
    <row r="648" spans="17:17">
      <c r="Q648" s="39"/>
    </row>
    <row r="649" spans="17:17">
      <c r="Q649" s="39"/>
    </row>
    <row r="650" spans="17:17">
      <c r="Q650" s="39"/>
    </row>
    <row r="651" spans="17:17">
      <c r="Q651" s="39"/>
    </row>
    <row r="652" spans="17:17">
      <c r="Q652" s="39"/>
    </row>
    <row r="653" spans="17:17">
      <c r="Q653" s="39"/>
    </row>
    <row r="654" spans="17:17">
      <c r="Q654" s="39"/>
    </row>
    <row r="655" spans="17:17">
      <c r="Q655" s="39"/>
    </row>
    <row r="656" spans="17:17">
      <c r="Q656" s="39"/>
    </row>
    <row r="657" spans="17:17">
      <c r="Q657" s="39"/>
    </row>
    <row r="658" spans="17:17">
      <c r="Q658" s="39"/>
    </row>
    <row r="659" spans="17:17">
      <c r="Q659" s="39"/>
    </row>
    <row r="660" spans="17:17">
      <c r="Q660" s="39"/>
    </row>
    <row r="661" spans="17:17">
      <c r="Q661" s="39"/>
    </row>
    <row r="662" spans="17:17">
      <c r="Q662" s="39"/>
    </row>
    <row r="663" spans="17:17">
      <c r="Q663" s="39"/>
    </row>
    <row r="664" spans="17:17">
      <c r="Q664" s="39"/>
    </row>
    <row r="665" spans="17:17">
      <c r="Q665" s="39"/>
    </row>
    <row r="666" spans="17:17">
      <c r="Q666" s="39"/>
    </row>
    <row r="667" spans="17:17">
      <c r="Q667" s="39"/>
    </row>
    <row r="668" spans="17:17">
      <c r="Q668" s="39"/>
    </row>
    <row r="669" spans="17:17">
      <c r="Q669" s="39"/>
    </row>
    <row r="670" spans="17:17">
      <c r="Q670" s="39"/>
    </row>
    <row r="671" spans="17:17">
      <c r="Q671" s="39"/>
    </row>
    <row r="672" spans="17:17">
      <c r="Q672" s="39"/>
    </row>
    <row r="673" spans="17:17">
      <c r="Q673" s="39"/>
    </row>
    <row r="674" spans="17:17">
      <c r="Q674" s="39"/>
    </row>
    <row r="675" spans="17:17">
      <c r="Q675" s="39"/>
    </row>
    <row r="676" spans="17:17">
      <c r="Q676" s="39"/>
    </row>
    <row r="677" spans="17:17">
      <c r="Q677" s="39"/>
    </row>
    <row r="678" spans="17:17">
      <c r="Q678" s="39"/>
    </row>
    <row r="679" spans="17:17">
      <c r="Q679" s="39"/>
    </row>
    <row r="680" spans="17:17">
      <c r="Q680" s="39"/>
    </row>
    <row r="681" spans="17:17">
      <c r="Q681" s="39"/>
    </row>
    <row r="682" spans="17:17">
      <c r="Q682" s="39"/>
    </row>
    <row r="683" spans="17:17">
      <c r="Q683" s="39"/>
    </row>
    <row r="684" spans="17:17">
      <c r="Q684" s="39"/>
    </row>
    <row r="685" spans="17:17">
      <c r="Q685" s="39"/>
    </row>
    <row r="686" spans="17:17">
      <c r="Q686" s="39"/>
    </row>
    <row r="687" spans="17:17">
      <c r="Q687" s="39"/>
    </row>
    <row r="688" spans="17:17">
      <c r="Q688" s="39"/>
    </row>
    <row r="689" spans="17:17">
      <c r="Q689" s="39"/>
    </row>
    <row r="690" spans="17:17">
      <c r="Q690" s="39"/>
    </row>
    <row r="691" spans="17:17">
      <c r="Q691" s="39"/>
    </row>
    <row r="692" spans="17:17">
      <c r="Q692" s="39"/>
    </row>
    <row r="693" spans="17:17">
      <c r="Q693" s="39"/>
    </row>
    <row r="694" spans="17:17">
      <c r="Q694" s="39"/>
    </row>
    <row r="695" spans="17:17">
      <c r="Q695" s="39"/>
    </row>
    <row r="696" spans="17:17">
      <c r="Q696" s="39"/>
    </row>
    <row r="697" spans="17:17">
      <c r="Q697" s="39"/>
    </row>
    <row r="698" spans="17:17">
      <c r="Q698" s="39"/>
    </row>
    <row r="699" spans="17:17">
      <c r="Q699" s="39"/>
    </row>
    <row r="700" spans="17:17">
      <c r="Q700" s="39"/>
    </row>
    <row r="701" spans="17:17">
      <c r="Q701" s="39"/>
    </row>
    <row r="702" spans="17:17">
      <c r="Q702" s="39"/>
    </row>
    <row r="703" spans="17:17">
      <c r="Q703" s="39"/>
    </row>
    <row r="704" spans="17:17">
      <c r="Q704" s="39"/>
    </row>
    <row r="705" spans="17:17">
      <c r="Q705" s="39"/>
    </row>
    <row r="706" spans="17:17">
      <c r="Q706" s="39"/>
    </row>
    <row r="707" spans="17:17">
      <c r="Q707" s="39"/>
    </row>
    <row r="708" spans="17:17">
      <c r="Q708" s="39"/>
    </row>
    <row r="709" spans="17:17">
      <c r="Q709" s="39"/>
    </row>
    <row r="710" spans="17:17">
      <c r="Q710" s="39"/>
    </row>
    <row r="711" spans="17:17">
      <c r="Q711" s="39"/>
    </row>
    <row r="712" spans="17:17">
      <c r="Q712" s="39"/>
    </row>
    <row r="713" spans="17:17">
      <c r="Q713" s="39"/>
    </row>
    <row r="714" spans="17:17">
      <c r="Q714" s="39"/>
    </row>
    <row r="715" spans="17:17">
      <c r="Q715" s="39"/>
    </row>
    <row r="716" spans="17:17">
      <c r="Q716" s="39"/>
    </row>
    <row r="717" spans="17:17">
      <c r="Q717" s="39"/>
    </row>
    <row r="718" spans="17:17">
      <c r="Q718" s="39"/>
    </row>
    <row r="719" spans="17:17">
      <c r="Q719" s="39"/>
    </row>
    <row r="720" spans="17:17">
      <c r="Q720" s="39"/>
    </row>
    <row r="721" spans="17:17">
      <c r="Q721" s="39"/>
    </row>
    <row r="722" spans="17:17">
      <c r="Q722" s="39"/>
    </row>
    <row r="723" spans="17:17">
      <c r="Q723" s="39"/>
    </row>
    <row r="724" spans="17:17">
      <c r="Q724" s="39"/>
    </row>
    <row r="725" spans="17:17">
      <c r="Q725" s="39"/>
    </row>
    <row r="726" spans="17:17">
      <c r="Q726" s="39"/>
    </row>
    <row r="727" spans="17:17">
      <c r="Q727" s="39"/>
    </row>
    <row r="728" spans="17:17">
      <c r="Q728" s="39"/>
    </row>
    <row r="729" spans="17:17">
      <c r="Q729" s="39"/>
    </row>
    <row r="730" spans="17:17">
      <c r="Q730" s="39"/>
    </row>
    <row r="731" spans="17:17">
      <c r="Q731" s="39"/>
    </row>
    <row r="732" spans="17:17">
      <c r="Q732" s="39"/>
    </row>
    <row r="733" spans="17:17">
      <c r="Q733" s="39"/>
    </row>
    <row r="734" spans="17:17">
      <c r="Q734" s="39"/>
    </row>
    <row r="735" spans="17:17">
      <c r="Q735" s="39"/>
    </row>
    <row r="736" spans="17:17">
      <c r="Q736" s="39"/>
    </row>
    <row r="737" spans="17:17">
      <c r="Q737" s="39"/>
    </row>
    <row r="738" spans="17:17">
      <c r="Q738" s="39"/>
    </row>
    <row r="739" spans="17:17">
      <c r="Q739" s="39"/>
    </row>
    <row r="740" spans="17:17">
      <c r="Q740" s="39"/>
    </row>
    <row r="741" spans="17:17">
      <c r="Q741" s="39"/>
    </row>
    <row r="742" spans="17:17">
      <c r="Q742" s="39"/>
    </row>
    <row r="743" spans="17:17">
      <c r="Q743" s="39"/>
    </row>
    <row r="744" spans="17:17">
      <c r="Q744" s="39"/>
    </row>
    <row r="745" spans="17:17">
      <c r="Q745" s="39"/>
    </row>
    <row r="746" spans="17:17">
      <c r="Q746" s="39"/>
    </row>
    <row r="747" spans="17:17">
      <c r="Q747" s="39"/>
    </row>
    <row r="748" spans="17:17">
      <c r="Q748" s="39"/>
    </row>
    <row r="749" spans="17:17">
      <c r="Q749" s="39"/>
    </row>
    <row r="750" spans="17:17">
      <c r="Q750" s="39"/>
    </row>
    <row r="751" spans="17:17">
      <c r="Q751" s="39"/>
    </row>
    <row r="752" spans="17:17">
      <c r="Q752" s="39"/>
    </row>
    <row r="753" spans="17:17">
      <c r="Q753" s="39"/>
    </row>
    <row r="754" spans="17:17">
      <c r="Q754" s="39"/>
    </row>
    <row r="755" spans="17:17">
      <c r="Q755" s="39"/>
    </row>
    <row r="756" spans="17:17">
      <c r="Q756" s="39"/>
    </row>
    <row r="757" spans="17:17">
      <c r="Q757" s="39"/>
    </row>
    <row r="758" spans="17:17">
      <c r="Q758" s="39"/>
    </row>
    <row r="759" spans="17:17">
      <c r="Q759" s="39"/>
    </row>
    <row r="760" spans="17:17">
      <c r="Q760" s="39"/>
    </row>
    <row r="761" spans="17:17">
      <c r="Q761" s="39"/>
    </row>
    <row r="762" spans="17:17">
      <c r="Q762" s="39"/>
    </row>
    <row r="763" spans="17:17">
      <c r="Q763" s="39"/>
    </row>
    <row r="764" spans="17:17">
      <c r="Q764" s="39"/>
    </row>
    <row r="765" spans="17:17">
      <c r="Q765" s="39"/>
    </row>
    <row r="766" spans="17:17">
      <c r="Q766" s="39"/>
    </row>
    <row r="767" spans="17:17">
      <c r="Q767" s="39"/>
    </row>
    <row r="768" spans="17:17">
      <c r="Q768" s="39"/>
    </row>
    <row r="769" spans="17:17">
      <c r="Q769" s="39"/>
    </row>
    <row r="770" spans="17:17">
      <c r="Q770" s="39"/>
    </row>
    <row r="771" spans="17:17">
      <c r="Q771" s="39"/>
    </row>
    <row r="772" spans="17:17">
      <c r="Q772" s="39"/>
    </row>
    <row r="773" spans="17:17">
      <c r="Q773" s="39"/>
    </row>
    <row r="774" spans="17:17">
      <c r="Q774" s="39"/>
    </row>
    <row r="775" spans="17:17">
      <c r="Q775" s="39"/>
    </row>
    <row r="776" spans="17:17">
      <c r="Q776" s="39"/>
    </row>
    <row r="777" spans="17:17">
      <c r="Q777" s="39"/>
    </row>
    <row r="778" spans="17:17">
      <c r="Q778" s="39"/>
    </row>
    <row r="779" spans="17:17">
      <c r="Q779" s="39"/>
    </row>
    <row r="780" spans="17:17">
      <c r="Q780" s="39"/>
    </row>
    <row r="781" spans="17:17">
      <c r="Q781" s="39"/>
    </row>
    <row r="782" spans="17:17">
      <c r="Q782" s="39"/>
    </row>
    <row r="783" spans="17:17">
      <c r="Q783" s="39"/>
    </row>
    <row r="784" spans="17:17">
      <c r="Q784" s="39"/>
    </row>
    <row r="785" spans="17:17">
      <c r="Q785" s="39"/>
    </row>
    <row r="786" spans="17:17">
      <c r="Q786" s="39"/>
    </row>
    <row r="787" spans="17:17">
      <c r="Q787" s="39"/>
    </row>
    <row r="788" spans="17:17">
      <c r="Q788" s="39"/>
    </row>
    <row r="789" spans="17:17">
      <c r="Q789" s="39"/>
    </row>
    <row r="790" spans="17:17">
      <c r="Q790" s="39"/>
    </row>
    <row r="791" spans="17:17">
      <c r="Q791" s="39"/>
    </row>
    <row r="792" spans="17:17">
      <c r="Q792" s="39"/>
    </row>
    <row r="793" spans="17:17">
      <c r="Q793" s="39"/>
    </row>
    <row r="794" spans="17:17">
      <c r="Q794" s="39"/>
    </row>
    <row r="795" spans="17:17">
      <c r="Q795" s="39"/>
    </row>
    <row r="796" spans="17:17">
      <c r="Q796" s="39"/>
    </row>
    <row r="797" spans="17:17">
      <c r="Q797" s="39"/>
    </row>
    <row r="798" spans="17:17">
      <c r="Q798" s="39"/>
    </row>
    <row r="799" spans="17:17">
      <c r="Q799" s="39"/>
    </row>
    <row r="800" spans="17:17">
      <c r="Q800" s="39"/>
    </row>
    <row r="801" spans="17:17">
      <c r="Q801" s="39"/>
    </row>
    <row r="802" spans="17:17">
      <c r="Q802" s="39"/>
    </row>
    <row r="803" spans="17:17">
      <c r="Q803" s="39"/>
    </row>
    <row r="804" spans="17:17">
      <c r="Q804" s="39"/>
    </row>
    <row r="805" spans="17:17">
      <c r="Q805" s="39"/>
    </row>
    <row r="806" spans="17:17">
      <c r="Q806" s="39"/>
    </row>
    <row r="807" spans="17:17">
      <c r="Q807" s="39"/>
    </row>
    <row r="808" spans="17:17">
      <c r="Q808" s="39"/>
    </row>
    <row r="809" spans="17:17">
      <c r="Q809" s="39"/>
    </row>
    <row r="810" spans="17:17">
      <c r="Q810" s="39"/>
    </row>
    <row r="811" spans="17:17">
      <c r="Q811" s="39"/>
    </row>
    <row r="812" spans="17:17">
      <c r="Q812" s="39"/>
    </row>
    <row r="813" spans="17:17">
      <c r="Q813" s="39"/>
    </row>
    <row r="814" spans="17:17">
      <c r="Q814" s="39"/>
    </row>
    <row r="815" spans="17:17">
      <c r="Q815" s="39"/>
    </row>
    <row r="816" spans="17:17">
      <c r="Q816" s="39"/>
    </row>
    <row r="817" spans="17:17">
      <c r="Q817" s="39"/>
    </row>
    <row r="818" spans="17:17">
      <c r="Q818" s="39"/>
    </row>
    <row r="819" spans="17:17">
      <c r="Q819" s="39"/>
    </row>
    <row r="820" spans="17:17">
      <c r="Q820" s="39"/>
    </row>
    <row r="821" spans="17:17">
      <c r="Q821" s="39"/>
    </row>
    <row r="822" spans="17:17">
      <c r="Q822" s="39"/>
    </row>
    <row r="823" spans="17:17">
      <c r="Q823" s="39"/>
    </row>
    <row r="824" spans="17:17">
      <c r="Q824" s="39"/>
    </row>
    <row r="825" spans="17:17">
      <c r="Q825" s="39"/>
    </row>
    <row r="826" spans="17:17">
      <c r="Q826" s="39"/>
    </row>
    <row r="827" spans="17:17">
      <c r="Q827" s="39"/>
    </row>
    <row r="828" spans="17:17">
      <c r="Q828" s="39"/>
    </row>
    <row r="829" spans="17:17">
      <c r="Q829" s="39"/>
    </row>
    <row r="830" spans="17:17">
      <c r="Q830" s="39"/>
    </row>
    <row r="831" spans="17:17">
      <c r="Q831" s="39"/>
    </row>
    <row r="832" spans="17:17">
      <c r="Q832" s="39"/>
    </row>
    <row r="833" spans="17:17">
      <c r="Q833" s="39"/>
    </row>
    <row r="834" spans="17:17">
      <c r="Q834" s="39"/>
    </row>
    <row r="835" spans="17:17">
      <c r="Q835" s="39"/>
    </row>
    <row r="836" spans="17:17">
      <c r="Q836" s="39"/>
    </row>
    <row r="837" spans="17:17">
      <c r="Q837" s="39"/>
    </row>
    <row r="838" spans="17:17">
      <c r="Q838" s="39"/>
    </row>
    <row r="839" spans="17:17">
      <c r="Q839" s="39"/>
    </row>
    <row r="840" spans="17:17">
      <c r="Q840" s="39"/>
    </row>
    <row r="841" spans="17:17">
      <c r="Q841" s="39"/>
    </row>
    <row r="842" spans="17:17">
      <c r="Q842" s="39"/>
    </row>
    <row r="843" spans="17:17">
      <c r="Q843" s="39"/>
    </row>
    <row r="844" spans="17:17">
      <c r="Q844" s="39"/>
    </row>
    <row r="845" spans="17:17">
      <c r="Q845" s="39"/>
    </row>
    <row r="846" spans="17:17">
      <c r="Q846" s="39"/>
    </row>
    <row r="847" spans="17:17">
      <c r="Q847" s="39"/>
    </row>
    <row r="848" spans="17:17">
      <c r="Q848" s="39"/>
    </row>
    <row r="849" spans="17:17">
      <c r="Q849" s="39"/>
    </row>
    <row r="850" spans="17:17">
      <c r="Q850" s="39"/>
    </row>
    <row r="851" spans="17:17">
      <c r="Q851" s="39"/>
    </row>
    <row r="852" spans="17:17">
      <c r="Q852" s="39"/>
    </row>
    <row r="853" spans="17:17">
      <c r="Q853" s="39"/>
    </row>
    <row r="854" spans="17:17">
      <c r="Q854" s="39"/>
    </row>
    <row r="855" spans="17:17">
      <c r="Q855" s="39"/>
    </row>
    <row r="856" spans="17:17">
      <c r="Q856" s="39"/>
    </row>
    <row r="857" spans="17:17">
      <c r="Q857" s="39"/>
    </row>
    <row r="858" spans="17:17">
      <c r="Q858" s="39"/>
    </row>
    <row r="859" spans="17:17">
      <c r="Q859" s="39"/>
    </row>
    <row r="860" spans="17:17">
      <c r="Q860" s="39"/>
    </row>
    <row r="861" spans="17:17">
      <c r="Q861" s="39"/>
    </row>
    <row r="862" spans="17:17">
      <c r="Q862" s="39"/>
    </row>
    <row r="863" spans="17:17">
      <c r="Q863" s="39"/>
    </row>
    <row r="864" spans="17:17">
      <c r="Q864" s="39"/>
    </row>
    <row r="865" spans="17:17">
      <c r="Q865" s="39"/>
    </row>
    <row r="866" spans="17:17">
      <c r="Q866" s="39"/>
    </row>
    <row r="867" spans="17:17">
      <c r="Q867" s="39"/>
    </row>
    <row r="868" spans="17:17">
      <c r="Q868" s="39"/>
    </row>
    <row r="869" spans="17:17">
      <c r="Q869" s="39"/>
    </row>
    <row r="870" spans="17:17">
      <c r="Q870" s="39"/>
    </row>
    <row r="871" spans="17:17">
      <c r="Q871" s="39"/>
    </row>
    <row r="872" spans="17:17">
      <c r="Q872" s="39"/>
    </row>
    <row r="873" spans="17:17">
      <c r="Q873" s="39"/>
    </row>
    <row r="874" spans="17:17">
      <c r="Q874" s="39"/>
    </row>
    <row r="875" spans="17:17">
      <c r="Q875" s="39"/>
    </row>
    <row r="876" spans="17:17">
      <c r="Q876" s="39"/>
    </row>
    <row r="877" spans="17:17">
      <c r="Q877" s="39"/>
    </row>
    <row r="878" spans="17:17">
      <c r="Q878" s="39"/>
    </row>
    <row r="879" spans="17:17">
      <c r="Q879" s="39"/>
    </row>
    <row r="880" spans="17:17">
      <c r="Q880" s="39"/>
    </row>
    <row r="881" spans="17:17">
      <c r="Q881" s="39"/>
    </row>
    <row r="882" spans="17:17">
      <c r="Q882" s="39"/>
    </row>
    <row r="883" spans="17:17">
      <c r="Q883" s="39"/>
    </row>
    <row r="884" spans="17:17">
      <c r="Q884" s="39"/>
    </row>
    <row r="885" spans="17:17">
      <c r="Q885" s="39"/>
    </row>
    <row r="886" spans="17:17">
      <c r="Q886" s="39"/>
    </row>
    <row r="887" spans="17:17">
      <c r="Q887" s="39"/>
    </row>
    <row r="888" spans="17:17">
      <c r="Q888" s="39"/>
    </row>
    <row r="889" spans="17:17">
      <c r="Q889" s="39"/>
    </row>
    <row r="890" spans="17:17">
      <c r="Q890" s="39"/>
    </row>
    <row r="891" spans="17:17">
      <c r="Q891" s="39"/>
    </row>
    <row r="892" spans="17:17">
      <c r="Q892" s="39"/>
    </row>
    <row r="893" spans="17:17">
      <c r="Q893" s="39"/>
    </row>
    <row r="894" spans="17:17">
      <c r="Q894" s="39"/>
    </row>
    <row r="895" spans="17:17">
      <c r="Q895" s="39"/>
    </row>
    <row r="896" spans="17:17">
      <c r="Q896" s="39"/>
    </row>
    <row r="897" spans="17:17">
      <c r="Q897" s="39"/>
    </row>
    <row r="898" spans="17:17">
      <c r="Q898" s="39"/>
    </row>
    <row r="899" spans="17:17">
      <c r="Q899" s="39"/>
    </row>
    <row r="900" spans="17:17">
      <c r="Q900" s="39"/>
    </row>
    <row r="901" spans="17:17">
      <c r="Q901" s="39"/>
    </row>
    <row r="902" spans="17:17">
      <c r="Q902" s="39"/>
    </row>
    <row r="903" spans="17:17">
      <c r="Q903" s="39"/>
    </row>
    <row r="904" spans="17:17">
      <c r="Q904" s="39"/>
    </row>
    <row r="905" spans="17:17">
      <c r="Q905" s="39"/>
    </row>
    <row r="906" spans="17:17">
      <c r="Q906" s="39"/>
    </row>
    <row r="907" spans="17:17">
      <c r="Q907" s="39"/>
    </row>
    <row r="908" spans="17:17">
      <c r="Q908" s="39"/>
    </row>
    <row r="909" spans="17:17">
      <c r="Q909" s="39"/>
    </row>
    <row r="910" spans="17:17">
      <c r="Q910" s="39"/>
    </row>
    <row r="911" spans="17:17">
      <c r="Q911" s="39"/>
    </row>
    <row r="912" spans="17:17">
      <c r="Q912" s="39"/>
    </row>
    <row r="913" spans="17:17">
      <c r="Q913" s="39"/>
    </row>
    <row r="914" spans="17:17">
      <c r="Q914" s="39"/>
    </row>
    <row r="915" spans="17:17">
      <c r="Q915" s="39"/>
    </row>
    <row r="916" spans="17:17">
      <c r="Q916" s="39"/>
    </row>
    <row r="917" spans="17:17">
      <c r="Q917" s="39"/>
    </row>
    <row r="918" spans="17:17">
      <c r="Q918" s="39"/>
    </row>
    <row r="919" spans="17:17">
      <c r="Q919" s="39"/>
    </row>
    <row r="920" spans="17:17">
      <c r="Q920" s="39"/>
    </row>
    <row r="921" spans="17:17">
      <c r="Q921" s="39"/>
    </row>
    <row r="922" spans="17:17">
      <c r="Q922" s="39"/>
    </row>
    <row r="923" spans="17:17">
      <c r="Q923" s="39"/>
    </row>
    <row r="924" spans="17:17">
      <c r="Q924" s="39"/>
    </row>
    <row r="925" spans="17:17">
      <c r="Q925" s="39"/>
    </row>
    <row r="926" spans="17:17">
      <c r="Q926" s="39"/>
    </row>
    <row r="927" spans="17:17">
      <c r="Q927" s="39"/>
    </row>
    <row r="928" spans="17:17">
      <c r="Q928" s="39"/>
    </row>
    <row r="929" spans="17:17">
      <c r="Q929" s="39"/>
    </row>
    <row r="930" spans="17:17">
      <c r="Q930" s="39"/>
    </row>
    <row r="931" spans="17:17">
      <c r="Q931" s="39"/>
    </row>
    <row r="932" spans="17:17">
      <c r="Q932" s="39"/>
    </row>
    <row r="933" spans="17:17">
      <c r="Q933" s="39"/>
    </row>
    <row r="934" spans="17:17">
      <c r="Q934" s="39"/>
    </row>
    <row r="935" spans="17:17">
      <c r="Q935" s="39"/>
    </row>
    <row r="936" spans="17:17">
      <c r="Q936" s="39"/>
    </row>
    <row r="937" spans="17:17">
      <c r="Q937" s="39"/>
    </row>
    <row r="938" spans="17:17">
      <c r="Q938" s="39"/>
    </row>
    <row r="939" spans="17:17">
      <c r="Q939" s="39"/>
    </row>
    <row r="940" spans="17:17">
      <c r="Q940" s="39"/>
    </row>
    <row r="941" spans="17:17">
      <c r="Q941" s="39"/>
    </row>
    <row r="942" spans="17:17">
      <c r="Q942" s="39"/>
    </row>
    <row r="943" spans="17:17">
      <c r="Q943" s="39"/>
    </row>
    <row r="944" spans="17:17">
      <c r="Q944" s="39"/>
    </row>
    <row r="945" spans="17:17">
      <c r="Q945" s="39"/>
    </row>
    <row r="946" spans="17:17">
      <c r="Q946" s="39"/>
    </row>
    <row r="947" spans="17:17">
      <c r="Q947" s="39"/>
    </row>
    <row r="948" spans="17:17">
      <c r="Q948" s="39"/>
    </row>
    <row r="949" spans="17:17">
      <c r="Q949" s="39"/>
    </row>
    <row r="950" spans="17:17">
      <c r="Q950" s="39"/>
    </row>
    <row r="951" spans="17:17">
      <c r="Q951" s="39"/>
    </row>
    <row r="952" spans="17:17">
      <c r="Q952" s="39"/>
    </row>
    <row r="953" spans="17:17">
      <c r="Q953" s="39"/>
    </row>
    <row r="954" spans="17:17">
      <c r="Q954" s="39"/>
    </row>
    <row r="955" spans="17:17">
      <c r="Q955" s="39"/>
    </row>
    <row r="956" spans="17:17">
      <c r="Q956" s="39"/>
    </row>
    <row r="957" spans="17:17">
      <c r="Q957" s="39"/>
    </row>
    <row r="958" spans="17:17">
      <c r="Q958" s="39"/>
    </row>
    <row r="959" spans="17:17">
      <c r="Q959" s="39"/>
    </row>
    <row r="960" spans="17:17">
      <c r="Q960" s="39"/>
    </row>
    <row r="961" spans="17:17">
      <c r="Q961" s="39"/>
    </row>
    <row r="962" spans="17:17">
      <c r="Q962" s="39"/>
    </row>
    <row r="963" spans="17:17">
      <c r="Q963" s="39"/>
    </row>
    <row r="964" spans="17:17">
      <c r="Q964" s="39"/>
    </row>
    <row r="965" spans="17:17">
      <c r="Q965" s="39"/>
    </row>
    <row r="966" spans="17:17">
      <c r="Q966" s="39"/>
    </row>
    <row r="967" spans="17:17">
      <c r="Q967" s="39"/>
    </row>
    <row r="968" spans="17:17">
      <c r="Q968" s="39"/>
    </row>
    <row r="969" spans="17:17">
      <c r="Q969" s="39"/>
    </row>
    <row r="970" spans="17:17">
      <c r="Q970" s="39"/>
    </row>
    <row r="971" spans="17:17">
      <c r="Q971" s="39"/>
    </row>
    <row r="972" spans="17:17">
      <c r="Q972" s="39"/>
    </row>
    <row r="973" spans="17:17">
      <c r="Q973" s="39"/>
    </row>
    <row r="974" spans="17:17">
      <c r="Q974" s="39"/>
    </row>
    <row r="975" spans="17:17">
      <c r="Q975" s="39"/>
    </row>
    <row r="976" spans="17:17">
      <c r="Q976" s="39"/>
    </row>
    <row r="977" spans="17:17">
      <c r="Q977" s="39"/>
    </row>
    <row r="978" spans="17:17">
      <c r="Q978" s="39"/>
    </row>
    <row r="979" spans="17:17">
      <c r="Q979" s="39"/>
    </row>
    <row r="980" spans="17:17">
      <c r="Q980" s="39"/>
    </row>
    <row r="981" spans="17:17">
      <c r="Q981" s="39"/>
    </row>
    <row r="982" spans="17:17">
      <c r="Q982" s="39"/>
    </row>
    <row r="983" spans="17:17">
      <c r="Q983" s="39"/>
    </row>
    <row r="984" spans="17:17">
      <c r="Q984" s="39"/>
    </row>
    <row r="985" spans="17:17">
      <c r="Q985" s="39"/>
    </row>
    <row r="986" spans="17:17">
      <c r="Q986" s="39"/>
    </row>
    <row r="987" spans="17:17">
      <c r="Q987" s="39"/>
    </row>
    <row r="988" spans="17:17">
      <c r="Q988" s="39"/>
    </row>
    <row r="989" spans="17:17">
      <c r="Q989" s="39"/>
    </row>
    <row r="990" spans="17:17">
      <c r="Q990" s="39"/>
    </row>
    <row r="991" spans="17:17">
      <c r="Q991" s="39"/>
    </row>
    <row r="992" spans="17:17">
      <c r="Q992" s="39"/>
    </row>
    <row r="993" spans="17:17">
      <c r="Q993" s="39"/>
    </row>
    <row r="994" spans="17:17">
      <c r="Q994" s="39"/>
    </row>
    <row r="995" spans="17:17">
      <c r="Q995" s="39"/>
    </row>
    <row r="996" spans="17:17">
      <c r="Q996" s="39"/>
    </row>
    <row r="997" spans="17:17">
      <c r="Q997" s="39"/>
    </row>
    <row r="998" spans="17:17">
      <c r="Q998" s="39"/>
    </row>
    <row r="999" spans="17:17">
      <c r="Q999" s="39"/>
    </row>
    <row r="1000" spans="17:17">
      <c r="Q1000" s="39"/>
    </row>
    <row r="1001" spans="17:17">
      <c r="Q1001" s="39"/>
    </row>
    <row r="1002" spans="17:17">
      <c r="Q1002" s="39"/>
    </row>
    <row r="1003" spans="17:17">
      <c r="Q1003" s="39"/>
    </row>
    <row r="1004" spans="17:17">
      <c r="Q1004" s="39"/>
    </row>
    <row r="1005" spans="17:17">
      <c r="Q1005" s="39"/>
    </row>
    <row r="1006" spans="17:17">
      <c r="Q1006" s="39"/>
    </row>
    <row r="1007" spans="17:17">
      <c r="Q1007" s="39"/>
    </row>
    <row r="1008" spans="17:17">
      <c r="Q1008" s="39"/>
    </row>
    <row r="1009" spans="17:17">
      <c r="Q1009" s="39"/>
    </row>
    <row r="1010" spans="17:17">
      <c r="Q1010" s="39"/>
    </row>
    <row r="1011" spans="17:17">
      <c r="Q1011" s="39"/>
    </row>
    <row r="1012" spans="17:17">
      <c r="Q1012" s="39"/>
    </row>
    <row r="1013" spans="17:17">
      <c r="Q1013" s="39"/>
    </row>
    <row r="1014" spans="17:17">
      <c r="Q1014" s="39"/>
    </row>
    <row r="1015" spans="17:17">
      <c r="Q1015" s="39"/>
    </row>
    <row r="1016" spans="17:17">
      <c r="Q1016" s="39"/>
    </row>
    <row r="1017" spans="17:17">
      <c r="Q1017" s="39"/>
    </row>
    <row r="1018" spans="17:17">
      <c r="Q1018" s="39"/>
    </row>
    <row r="1019" spans="17:17">
      <c r="Q1019" s="39"/>
    </row>
    <row r="1020" spans="17:17">
      <c r="Q1020" s="39"/>
    </row>
    <row r="1021" spans="17:17">
      <c r="Q1021" s="39"/>
    </row>
    <row r="1022" spans="17:17">
      <c r="Q1022" s="39"/>
    </row>
    <row r="1023" spans="17:17">
      <c r="Q1023" s="39"/>
    </row>
    <row r="1024" spans="17:17">
      <c r="Q1024" s="39"/>
    </row>
    <row r="1025" spans="17:17">
      <c r="Q1025" s="39"/>
    </row>
    <row r="1026" spans="17:17">
      <c r="Q1026" s="39"/>
    </row>
    <row r="1027" spans="17:17">
      <c r="Q1027" s="39"/>
    </row>
    <row r="1028" spans="17:17">
      <c r="Q1028" s="39"/>
    </row>
    <row r="1029" spans="17:17">
      <c r="Q1029" s="39"/>
    </row>
    <row r="1030" spans="17:17">
      <c r="Q1030" s="39"/>
    </row>
    <row r="1031" spans="17:17">
      <c r="Q1031" s="39"/>
    </row>
    <row r="1032" spans="17:17">
      <c r="Q1032" s="39"/>
    </row>
    <row r="1033" spans="17:17">
      <c r="Q1033" s="39"/>
    </row>
    <row r="1034" spans="17:17">
      <c r="Q1034" s="39"/>
    </row>
    <row r="1035" spans="17:17">
      <c r="Q1035" s="39"/>
    </row>
    <row r="1036" spans="17:17">
      <c r="Q1036" s="39"/>
    </row>
    <row r="1037" spans="17:17">
      <c r="Q1037" s="39"/>
    </row>
    <row r="1038" spans="17:17">
      <c r="Q1038" s="39"/>
    </row>
    <row r="1039" spans="17:17">
      <c r="Q1039" s="39"/>
    </row>
    <row r="1040" spans="17:17">
      <c r="Q1040" s="39"/>
    </row>
    <row r="1041" spans="17:17">
      <c r="Q1041" s="39"/>
    </row>
    <row r="1042" spans="17:17">
      <c r="Q1042" s="39"/>
    </row>
    <row r="1043" spans="17:17">
      <c r="Q1043" s="39"/>
    </row>
    <row r="1044" spans="17:17">
      <c r="Q1044" s="39"/>
    </row>
    <row r="1045" spans="17:17">
      <c r="Q1045" s="39"/>
    </row>
    <row r="1046" spans="17:17">
      <c r="Q1046" s="39"/>
    </row>
    <row r="1047" spans="17:17">
      <c r="Q1047" s="39"/>
    </row>
    <row r="1048" spans="17:17">
      <c r="Q1048" s="39"/>
    </row>
    <row r="1049" spans="17:17">
      <c r="Q1049" s="39"/>
    </row>
    <row r="1050" spans="17:17">
      <c r="Q1050" s="39"/>
    </row>
    <row r="1051" spans="17:17">
      <c r="Q1051" s="39"/>
    </row>
    <row r="1052" spans="17:17">
      <c r="Q1052" s="39"/>
    </row>
    <row r="1053" spans="17:17">
      <c r="Q1053" s="39"/>
    </row>
    <row r="1054" spans="17:17">
      <c r="Q1054" s="39"/>
    </row>
    <row r="1055" spans="17:17">
      <c r="Q1055" s="39"/>
    </row>
    <row r="1056" spans="17:17">
      <c r="Q1056" s="39"/>
    </row>
    <row r="1057" spans="17:17">
      <c r="Q1057" s="39"/>
    </row>
    <row r="1058" spans="17:17">
      <c r="Q1058" s="39"/>
    </row>
    <row r="1059" spans="17:17">
      <c r="Q1059" s="39"/>
    </row>
    <row r="1060" spans="17:17">
      <c r="Q1060" s="39"/>
    </row>
    <row r="1061" spans="17:17">
      <c r="Q1061" s="39"/>
    </row>
    <row r="1062" spans="17:17">
      <c r="Q1062" s="39"/>
    </row>
    <row r="1063" spans="17:17">
      <c r="Q1063" s="39"/>
    </row>
    <row r="1064" spans="17:17">
      <c r="Q1064" s="39"/>
    </row>
    <row r="1065" spans="17:17">
      <c r="Q1065" s="39"/>
    </row>
    <row r="1066" spans="17:17">
      <c r="Q1066" s="39"/>
    </row>
    <row r="1067" spans="17:17">
      <c r="Q1067" s="39"/>
    </row>
    <row r="1068" spans="17:17">
      <c r="Q1068" s="39"/>
    </row>
    <row r="1069" spans="17:17">
      <c r="Q1069" s="39"/>
    </row>
    <row r="1070" spans="17:17">
      <c r="Q1070" s="39"/>
    </row>
    <row r="1071" spans="17:17">
      <c r="Q1071" s="39"/>
    </row>
    <row r="1072" spans="17:17">
      <c r="Q1072" s="39"/>
    </row>
    <row r="1073" spans="17:17">
      <c r="Q1073" s="39"/>
    </row>
    <row r="1074" spans="17:17">
      <c r="Q1074" s="39"/>
    </row>
    <row r="1075" spans="17:17">
      <c r="Q1075" s="39"/>
    </row>
    <row r="1076" spans="17:17">
      <c r="Q1076" s="39"/>
    </row>
    <row r="1077" spans="17:17">
      <c r="Q1077" s="39"/>
    </row>
    <row r="1078" spans="17:17">
      <c r="Q1078" s="39"/>
    </row>
    <row r="1079" spans="17:17">
      <c r="Q1079" s="39"/>
    </row>
    <row r="1080" spans="17:17">
      <c r="Q1080" s="39"/>
    </row>
    <row r="1081" spans="17:17">
      <c r="Q1081" s="39"/>
    </row>
    <row r="1082" spans="17:17">
      <c r="Q1082" s="39"/>
    </row>
    <row r="1083" spans="17:17">
      <c r="Q1083" s="39"/>
    </row>
    <row r="1084" spans="17:17">
      <c r="Q1084" s="39"/>
    </row>
    <row r="1085" spans="17:17">
      <c r="Q1085" s="39"/>
    </row>
    <row r="1086" spans="17:17">
      <c r="Q1086" s="39"/>
    </row>
    <row r="1087" spans="17:17">
      <c r="Q1087" s="39"/>
    </row>
    <row r="1088" spans="17:17">
      <c r="Q1088" s="39"/>
    </row>
    <row r="1089" spans="17:17">
      <c r="Q1089" s="39"/>
    </row>
    <row r="1090" spans="17:17">
      <c r="Q1090" s="39"/>
    </row>
    <row r="1091" spans="17:17">
      <c r="Q1091" s="39"/>
    </row>
    <row r="1092" spans="17:17">
      <c r="Q1092" s="39"/>
    </row>
    <row r="1093" spans="17:17">
      <c r="Q1093" s="39"/>
    </row>
    <row r="1094" spans="17:17">
      <c r="Q1094" s="39"/>
    </row>
    <row r="1095" spans="17:17">
      <c r="Q1095" s="39"/>
    </row>
    <row r="1096" spans="17:17">
      <c r="Q1096" s="39"/>
    </row>
    <row r="1097" spans="17:17">
      <c r="Q1097" s="39"/>
    </row>
    <row r="1098" spans="17:17">
      <c r="Q1098" s="39"/>
    </row>
    <row r="1099" spans="17:17">
      <c r="Q1099" s="39"/>
    </row>
    <row r="1100" spans="17:17">
      <c r="Q1100" s="39"/>
    </row>
    <row r="1101" spans="17:17">
      <c r="Q1101" s="39"/>
    </row>
    <row r="1102" spans="17:17">
      <c r="Q1102" s="39"/>
    </row>
    <row r="1103" spans="17:17">
      <c r="Q1103" s="39"/>
    </row>
    <row r="1104" spans="17:17">
      <c r="Q1104" s="39"/>
    </row>
    <row r="1105" spans="17:17">
      <c r="Q1105" s="39"/>
    </row>
    <row r="1106" spans="17:17">
      <c r="Q1106" s="39"/>
    </row>
    <row r="1107" spans="17:17">
      <c r="Q1107" s="39"/>
    </row>
    <row r="1108" spans="17:17">
      <c r="Q1108" s="39"/>
    </row>
    <row r="1109" spans="17:17">
      <c r="Q1109" s="39"/>
    </row>
    <row r="1110" spans="17:17">
      <c r="Q1110" s="39"/>
    </row>
    <row r="1111" spans="17:17">
      <c r="Q1111" s="39"/>
    </row>
    <row r="1112" spans="17:17">
      <c r="Q1112" s="39"/>
    </row>
    <row r="1113" spans="17:17">
      <c r="Q1113" s="39"/>
    </row>
    <row r="1114" spans="17:17">
      <c r="Q1114" s="39"/>
    </row>
    <row r="1115" spans="17:17">
      <c r="Q1115" s="39"/>
    </row>
    <row r="1116" spans="17:17">
      <c r="Q1116" s="39"/>
    </row>
    <row r="1117" spans="17:17">
      <c r="Q1117" s="39"/>
    </row>
    <row r="1118" spans="17:17">
      <c r="Q1118" s="39"/>
    </row>
    <row r="1119" spans="17:17">
      <c r="Q1119" s="39"/>
    </row>
    <row r="1120" spans="17:17">
      <c r="Q1120" s="39"/>
    </row>
    <row r="1121" spans="17:17">
      <c r="Q1121" s="39"/>
    </row>
    <row r="1122" spans="17:17">
      <c r="Q1122" s="39"/>
    </row>
    <row r="1123" spans="17:17">
      <c r="Q1123" s="39"/>
    </row>
    <row r="1124" spans="17:17">
      <c r="Q1124" s="39"/>
    </row>
    <row r="1125" spans="17:17">
      <c r="Q1125" s="39"/>
    </row>
    <row r="1126" spans="17:17">
      <c r="Q1126" s="39"/>
    </row>
    <row r="1127" spans="17:17">
      <c r="Q1127" s="39"/>
    </row>
    <row r="1128" spans="17:17">
      <c r="Q1128" s="39"/>
    </row>
    <row r="1129" spans="17:17">
      <c r="Q1129" s="39"/>
    </row>
    <row r="1130" spans="17:17">
      <c r="Q1130" s="39"/>
    </row>
    <row r="1131" spans="17:17">
      <c r="Q1131" s="39"/>
    </row>
    <row r="1132" spans="17:17">
      <c r="Q1132" s="39"/>
    </row>
    <row r="1133" spans="17:17">
      <c r="Q1133" s="39"/>
    </row>
    <row r="1134" spans="17:17">
      <c r="Q1134" s="39"/>
    </row>
    <row r="1135" spans="17:17">
      <c r="Q1135" s="39"/>
    </row>
    <row r="1136" spans="17:17">
      <c r="Q1136" s="39"/>
    </row>
    <row r="1137" spans="17:17">
      <c r="Q1137" s="39"/>
    </row>
    <row r="1138" spans="17:17">
      <c r="Q1138" s="39"/>
    </row>
    <row r="1139" spans="17:17">
      <c r="Q1139" s="39"/>
    </row>
    <row r="1140" spans="17:17">
      <c r="Q1140" s="39"/>
    </row>
    <row r="1141" spans="17:17">
      <c r="Q1141" s="39"/>
    </row>
    <row r="1142" spans="17:17">
      <c r="Q1142" s="39"/>
    </row>
    <row r="1143" spans="17:17">
      <c r="Q1143" s="39"/>
    </row>
    <row r="1144" spans="17:17">
      <c r="Q1144" s="39"/>
    </row>
    <row r="1145" spans="17:17">
      <c r="Q1145" s="39"/>
    </row>
    <row r="1146" spans="17:17">
      <c r="Q1146" s="39"/>
    </row>
    <row r="1147" spans="17:17">
      <c r="Q1147" s="39"/>
    </row>
    <row r="1148" spans="17:17">
      <c r="Q1148" s="39"/>
    </row>
    <row r="1149" spans="17:17">
      <c r="Q1149" s="39"/>
    </row>
    <row r="1150" spans="17:17">
      <c r="Q1150" s="39"/>
    </row>
    <row r="1151" spans="17:17">
      <c r="Q1151" s="39"/>
    </row>
    <row r="1152" spans="17:17">
      <c r="Q1152" s="39"/>
    </row>
    <row r="1153" spans="17:17">
      <c r="Q1153" s="39"/>
    </row>
    <row r="1154" spans="17:17">
      <c r="Q1154" s="39"/>
    </row>
    <row r="1155" spans="17:17">
      <c r="Q1155" s="39"/>
    </row>
    <row r="1156" spans="17:17">
      <c r="Q1156" s="39"/>
    </row>
    <row r="1157" spans="17:17">
      <c r="Q1157" s="39"/>
    </row>
    <row r="1158" spans="17:17">
      <c r="Q1158" s="39"/>
    </row>
    <row r="1159" spans="17:17">
      <c r="Q1159" s="39"/>
    </row>
    <row r="1160" spans="17:17">
      <c r="Q1160" s="39"/>
    </row>
    <row r="1161" spans="17:17">
      <c r="Q1161" s="39"/>
    </row>
    <row r="1162" spans="17:17">
      <c r="Q1162" s="39"/>
    </row>
    <row r="1163" spans="17:17">
      <c r="Q1163" s="39"/>
    </row>
    <row r="1164" spans="17:17">
      <c r="Q1164" s="39"/>
    </row>
    <row r="1165" spans="17:17">
      <c r="Q1165" s="39"/>
    </row>
    <row r="1166" spans="17:17">
      <c r="Q1166" s="39"/>
    </row>
    <row r="1167" spans="17:17">
      <c r="Q1167" s="39"/>
    </row>
    <row r="1168" spans="17:17">
      <c r="Q1168" s="39"/>
    </row>
    <row r="1169" spans="17:17">
      <c r="Q1169" s="39"/>
    </row>
    <row r="1170" spans="17:17">
      <c r="Q1170" s="39"/>
    </row>
    <row r="1171" spans="17:17">
      <c r="Q1171" s="39"/>
    </row>
    <row r="1172" spans="17:17">
      <c r="Q1172" s="39"/>
    </row>
    <row r="1173" spans="17:17">
      <c r="Q1173" s="39"/>
    </row>
    <row r="1174" spans="17:17">
      <c r="Q1174" s="39"/>
    </row>
    <row r="1175" spans="17:17">
      <c r="Q1175" s="39"/>
    </row>
    <row r="1176" spans="17:17">
      <c r="Q1176" s="39"/>
    </row>
    <row r="1177" spans="17:17">
      <c r="Q1177" s="39"/>
    </row>
    <row r="1178" spans="17:17">
      <c r="Q1178" s="39"/>
    </row>
    <row r="1179" spans="17:17">
      <c r="Q1179" s="39"/>
    </row>
    <row r="1180" spans="17:17">
      <c r="Q1180" s="39"/>
    </row>
    <row r="1181" spans="17:17">
      <c r="Q1181" s="39"/>
    </row>
    <row r="1182" spans="17:17">
      <c r="Q1182" s="39"/>
    </row>
    <row r="1183" spans="17:17">
      <c r="Q1183" s="39"/>
    </row>
    <row r="1184" spans="17:17">
      <c r="Q1184" s="39"/>
    </row>
    <row r="1185" spans="17:17">
      <c r="Q1185" s="39"/>
    </row>
    <row r="1186" spans="17:17">
      <c r="Q1186" s="39"/>
    </row>
    <row r="1187" spans="17:17">
      <c r="Q1187" s="39"/>
    </row>
    <row r="1188" spans="17:17">
      <c r="Q1188" s="39"/>
    </row>
    <row r="1189" spans="17:17">
      <c r="Q1189" s="39"/>
    </row>
    <row r="1190" spans="17:17">
      <c r="Q1190" s="39"/>
    </row>
    <row r="1191" spans="17:17">
      <c r="Q1191" s="39"/>
    </row>
    <row r="1192" spans="17:17">
      <c r="Q1192" s="39"/>
    </row>
    <row r="1193" spans="17:17">
      <c r="Q1193" s="39"/>
    </row>
    <row r="1194" spans="17:17">
      <c r="Q1194" s="39"/>
    </row>
    <row r="1195" spans="17:17">
      <c r="Q1195" s="39"/>
    </row>
    <row r="1196" spans="17:17">
      <c r="Q1196" s="39"/>
    </row>
    <row r="1197" spans="17:17">
      <c r="Q1197" s="39"/>
    </row>
    <row r="1198" spans="17:17">
      <c r="Q1198" s="39"/>
    </row>
    <row r="1199" spans="17:17">
      <c r="Q1199" s="39"/>
    </row>
    <row r="1200" spans="17:17">
      <c r="Q1200" s="39"/>
    </row>
    <row r="1201" spans="17:17">
      <c r="Q1201" s="39"/>
    </row>
    <row r="1202" spans="17:17">
      <c r="Q1202" s="39"/>
    </row>
    <row r="1203" spans="17:17">
      <c r="Q1203" s="39"/>
    </row>
    <row r="1204" spans="17:17">
      <c r="Q1204" s="39"/>
    </row>
    <row r="1205" spans="17:17">
      <c r="Q1205" s="39"/>
    </row>
    <row r="1206" spans="17:17">
      <c r="Q1206" s="39"/>
    </row>
    <row r="1207" spans="17:17">
      <c r="Q1207" s="39"/>
    </row>
    <row r="1208" spans="17:17">
      <c r="Q1208" s="39"/>
    </row>
    <row r="1209" spans="17:17">
      <c r="Q1209" s="39"/>
    </row>
    <row r="1210" spans="17:17">
      <c r="Q1210" s="39"/>
    </row>
    <row r="1211" spans="17:17">
      <c r="Q1211" s="39"/>
    </row>
    <row r="1212" spans="17:17">
      <c r="Q1212" s="39"/>
    </row>
    <row r="1213" spans="17:17">
      <c r="Q1213" s="39"/>
    </row>
    <row r="1214" spans="17:17">
      <c r="Q1214" s="39"/>
    </row>
    <row r="1215" spans="17:17">
      <c r="Q1215" s="39"/>
    </row>
    <row r="1216" spans="17:17">
      <c r="Q1216" s="39"/>
    </row>
    <row r="1217" spans="17:17">
      <c r="Q1217" s="39"/>
    </row>
    <row r="1218" spans="17:17">
      <c r="Q1218" s="39"/>
    </row>
    <row r="1219" spans="17:17">
      <c r="Q1219" s="39"/>
    </row>
    <row r="1220" spans="17:17">
      <c r="Q1220" s="39"/>
    </row>
    <row r="1221" spans="17:17">
      <c r="Q1221" s="39"/>
    </row>
    <row r="1222" spans="17:17">
      <c r="Q1222" s="39"/>
    </row>
    <row r="1223" spans="17:17">
      <c r="Q1223" s="39"/>
    </row>
    <row r="1224" spans="17:17">
      <c r="Q1224" s="39"/>
    </row>
    <row r="1225" spans="17:17">
      <c r="Q1225" s="39"/>
    </row>
    <row r="1226" spans="17:17">
      <c r="Q1226" s="39"/>
    </row>
    <row r="1227" spans="17:17">
      <c r="Q1227" s="39"/>
    </row>
    <row r="1228" spans="17:17">
      <c r="Q1228" s="39"/>
    </row>
    <row r="1229" spans="17:17">
      <c r="Q1229" s="39"/>
    </row>
    <row r="1230" spans="17:17">
      <c r="Q1230" s="39"/>
    </row>
    <row r="1231" spans="17:17">
      <c r="Q1231" s="39"/>
    </row>
    <row r="1232" spans="17:17">
      <c r="Q1232" s="39"/>
    </row>
    <row r="1233" spans="17:17">
      <c r="Q1233" s="39"/>
    </row>
    <row r="1234" spans="17:17">
      <c r="Q1234" s="39"/>
    </row>
    <row r="1235" spans="17:17">
      <c r="Q1235" s="39"/>
    </row>
    <row r="1236" spans="17:17">
      <c r="Q1236" s="39"/>
    </row>
    <row r="1237" spans="17:17">
      <c r="Q1237" s="39"/>
    </row>
    <row r="1238" spans="17:17">
      <c r="Q1238" s="39"/>
    </row>
    <row r="1239" spans="17:17">
      <c r="Q1239" s="39"/>
    </row>
    <row r="1240" spans="17:17">
      <c r="Q1240" s="39"/>
    </row>
    <row r="1241" spans="17:17">
      <c r="Q1241" s="39"/>
    </row>
    <row r="1242" spans="17:17">
      <c r="Q1242" s="39"/>
    </row>
    <row r="1243" spans="17:17">
      <c r="Q1243" s="39"/>
    </row>
    <row r="1244" spans="17:17">
      <c r="Q1244" s="39"/>
    </row>
    <row r="1245" spans="17:17">
      <c r="Q1245" s="39"/>
    </row>
    <row r="1246" spans="17:17">
      <c r="Q1246" s="39"/>
    </row>
    <row r="1247" spans="17:17">
      <c r="Q1247" s="39"/>
    </row>
    <row r="1248" spans="17:17">
      <c r="Q1248" s="39"/>
    </row>
    <row r="1249" spans="17:17">
      <c r="Q1249" s="39"/>
    </row>
    <row r="1250" spans="17:17">
      <c r="Q1250" s="39"/>
    </row>
    <row r="1251" spans="17:17">
      <c r="Q1251" s="39"/>
    </row>
    <row r="1252" spans="17:17">
      <c r="Q1252" s="39"/>
    </row>
    <row r="1253" spans="17:17">
      <c r="Q1253" s="39"/>
    </row>
    <row r="1254" spans="17:17">
      <c r="Q1254" s="39"/>
    </row>
    <row r="1255" spans="17:17">
      <c r="Q1255" s="39"/>
    </row>
    <row r="1256" spans="17:17">
      <c r="Q1256" s="39"/>
    </row>
    <row r="1257" spans="17:17">
      <c r="Q1257" s="39"/>
    </row>
    <row r="1258" spans="17:17">
      <c r="Q1258" s="39"/>
    </row>
    <row r="1259" spans="17:17">
      <c r="Q1259" s="39"/>
    </row>
    <row r="1260" spans="17:17">
      <c r="Q1260" s="39"/>
    </row>
    <row r="1261" spans="17:17">
      <c r="Q1261" s="39"/>
    </row>
    <row r="1262" spans="17:17">
      <c r="Q1262" s="39"/>
    </row>
    <row r="1263" spans="17:17">
      <c r="Q1263" s="39"/>
    </row>
    <row r="1264" spans="17:17">
      <c r="Q1264" s="39"/>
    </row>
    <row r="1265" spans="17:17">
      <c r="Q1265" s="39"/>
    </row>
    <row r="1266" spans="17:17">
      <c r="Q1266" s="39"/>
    </row>
    <row r="1267" spans="17:17">
      <c r="Q1267" s="39"/>
    </row>
    <row r="1268" spans="17:17">
      <c r="Q1268" s="39"/>
    </row>
    <row r="1269" spans="17:17">
      <c r="Q1269" s="39"/>
    </row>
    <row r="1270" spans="17:17">
      <c r="Q1270" s="39"/>
    </row>
    <row r="1271" spans="17:17">
      <c r="Q1271" s="39"/>
    </row>
    <row r="1272" spans="17:17">
      <c r="Q1272" s="39"/>
    </row>
    <row r="1273" spans="17:17">
      <c r="Q1273" s="39"/>
    </row>
    <row r="1274" spans="17:17">
      <c r="Q1274" s="39"/>
    </row>
    <row r="1275" spans="17:17">
      <c r="Q1275" s="39"/>
    </row>
    <row r="1276" spans="17:17">
      <c r="Q1276" s="39"/>
    </row>
    <row r="1277" spans="17:17">
      <c r="Q1277" s="39"/>
    </row>
    <row r="1278" spans="17:17">
      <c r="Q1278" s="39"/>
    </row>
    <row r="1279" spans="17:17">
      <c r="Q1279" s="39"/>
    </row>
    <row r="1280" spans="17:17">
      <c r="Q1280" s="39"/>
    </row>
    <row r="1281" spans="17:17">
      <c r="Q1281" s="39"/>
    </row>
    <row r="1282" spans="17:17">
      <c r="Q1282" s="39"/>
    </row>
    <row r="1283" spans="17:17">
      <c r="Q1283" s="39"/>
    </row>
    <row r="1284" spans="17:17">
      <c r="Q1284" s="39"/>
    </row>
    <row r="1285" spans="17:17">
      <c r="Q1285" s="39"/>
    </row>
    <row r="1286" spans="17:17">
      <c r="Q1286" s="39"/>
    </row>
    <row r="1287" spans="17:17">
      <c r="Q1287" s="39"/>
    </row>
    <row r="1288" spans="17:17">
      <c r="Q1288" s="39"/>
    </row>
    <row r="1289" spans="17:17">
      <c r="Q1289" s="39"/>
    </row>
    <row r="1290" spans="17:17">
      <c r="Q1290" s="39"/>
    </row>
    <row r="1291" spans="17:17">
      <c r="Q1291" s="39"/>
    </row>
    <row r="1292" spans="17:17">
      <c r="Q1292" s="39"/>
    </row>
    <row r="1293" spans="17:17">
      <c r="Q1293" s="39"/>
    </row>
    <row r="1294" spans="17:17">
      <c r="Q1294" s="39"/>
    </row>
    <row r="1295" spans="17:17">
      <c r="Q1295" s="39"/>
    </row>
    <row r="1296" spans="17:17">
      <c r="Q1296" s="39"/>
    </row>
    <row r="1297" spans="17:17">
      <c r="Q1297" s="39"/>
    </row>
    <row r="1298" spans="17:17">
      <c r="Q1298" s="39"/>
    </row>
    <row r="1299" spans="17:17">
      <c r="Q1299" s="39"/>
    </row>
    <row r="1300" spans="17:17">
      <c r="Q1300" s="39"/>
    </row>
    <row r="1301" spans="17:17">
      <c r="Q1301" s="39"/>
    </row>
    <row r="1302" spans="17:17">
      <c r="Q1302" s="39"/>
    </row>
    <row r="1303" spans="17:17">
      <c r="Q1303" s="39"/>
    </row>
    <row r="1304" spans="17:17">
      <c r="Q1304" s="39"/>
    </row>
    <row r="1305" spans="17:17">
      <c r="Q1305" s="39"/>
    </row>
    <row r="1306" spans="17:17">
      <c r="Q1306" s="39"/>
    </row>
    <row r="1307" spans="17:17">
      <c r="Q1307" s="39"/>
    </row>
    <row r="1308" spans="17:17">
      <c r="Q1308" s="39"/>
    </row>
    <row r="1309" spans="17:17">
      <c r="Q1309" s="39"/>
    </row>
    <row r="1310" spans="17:17">
      <c r="Q1310" s="39"/>
    </row>
    <row r="1311" spans="17:17">
      <c r="Q1311" s="39"/>
    </row>
    <row r="1312" spans="17:17">
      <c r="Q1312" s="39"/>
    </row>
    <row r="1313" spans="17:17">
      <c r="Q1313" s="39"/>
    </row>
    <row r="1314" spans="17:17">
      <c r="Q1314" s="39"/>
    </row>
    <row r="1315" spans="17:17">
      <c r="Q1315" s="39"/>
    </row>
    <row r="1316" spans="17:17">
      <c r="Q1316" s="39"/>
    </row>
    <row r="1317" spans="17:17">
      <c r="Q1317" s="39"/>
    </row>
    <row r="1318" spans="17:17">
      <c r="Q1318" s="39"/>
    </row>
    <row r="1319" spans="17:17">
      <c r="Q1319" s="39"/>
    </row>
    <row r="1320" spans="17:17">
      <c r="Q1320" s="39"/>
    </row>
    <row r="1321" spans="17:17">
      <c r="Q1321" s="39"/>
    </row>
    <row r="1322" spans="17:17">
      <c r="Q1322" s="39"/>
    </row>
    <row r="1323" spans="17:17">
      <c r="Q1323" s="39"/>
    </row>
    <row r="1324" spans="17:17">
      <c r="Q1324" s="39"/>
    </row>
    <row r="1325" spans="17:17">
      <c r="Q1325" s="39"/>
    </row>
    <row r="1326" spans="17:17">
      <c r="Q1326" s="39"/>
    </row>
    <row r="1327" spans="17:17">
      <c r="Q1327" s="39"/>
    </row>
    <row r="1328" spans="17:17">
      <c r="Q1328" s="39"/>
    </row>
    <row r="1329" spans="17:17">
      <c r="Q1329" s="39"/>
    </row>
    <row r="1330" spans="17:17">
      <c r="Q1330" s="39"/>
    </row>
    <row r="1331" spans="17:17">
      <c r="Q1331" s="39"/>
    </row>
    <row r="1332" spans="17:17">
      <c r="Q1332" s="39"/>
    </row>
    <row r="1333" spans="17:17">
      <c r="Q1333" s="39"/>
    </row>
    <row r="1334" spans="17:17">
      <c r="Q1334" s="39"/>
    </row>
    <row r="1335" spans="17:17">
      <c r="Q1335" s="39"/>
    </row>
    <row r="1336" spans="17:17">
      <c r="Q1336" s="39"/>
    </row>
    <row r="1337" spans="17:17">
      <c r="Q1337" s="39"/>
    </row>
    <row r="1338" spans="17:17">
      <c r="Q1338" s="39"/>
    </row>
    <row r="1339" spans="17:17">
      <c r="Q1339" s="39"/>
    </row>
    <row r="1340" spans="17:17">
      <c r="Q1340" s="39"/>
    </row>
    <row r="1341" spans="17:17">
      <c r="Q1341" s="39"/>
    </row>
    <row r="1342" spans="17:17">
      <c r="Q1342" s="39"/>
    </row>
    <row r="1343" spans="17:17">
      <c r="Q1343" s="39"/>
    </row>
    <row r="1344" spans="17:17">
      <c r="Q1344" s="39"/>
    </row>
    <row r="1345" spans="17:17">
      <c r="Q1345" s="39"/>
    </row>
    <row r="1346" spans="17:17">
      <c r="Q1346" s="39"/>
    </row>
    <row r="1347" spans="17:17">
      <c r="Q1347" s="39"/>
    </row>
    <row r="1348" spans="17:17">
      <c r="Q1348" s="39"/>
    </row>
    <row r="1349" spans="17:17">
      <c r="Q1349" s="39"/>
    </row>
    <row r="1350" spans="17:17">
      <c r="Q1350" s="39"/>
    </row>
    <row r="1351" spans="17:17">
      <c r="Q1351" s="39"/>
    </row>
    <row r="1352" spans="17:17">
      <c r="Q1352" s="39"/>
    </row>
    <row r="1353" spans="17:17">
      <c r="Q1353" s="39"/>
    </row>
    <row r="1354" spans="17:17">
      <c r="Q1354" s="39"/>
    </row>
    <row r="1355" spans="17:17">
      <c r="Q1355" s="39"/>
    </row>
    <row r="1356" spans="17:17">
      <c r="Q1356" s="39"/>
    </row>
    <row r="1357" spans="17:17">
      <c r="Q1357" s="39"/>
    </row>
    <row r="1358" spans="17:17">
      <c r="Q1358" s="39"/>
    </row>
    <row r="1359" spans="17:17">
      <c r="Q1359" s="39"/>
    </row>
    <row r="1360" spans="17:17">
      <c r="Q1360" s="39"/>
    </row>
    <row r="1361" spans="17:17">
      <c r="Q1361" s="39"/>
    </row>
    <row r="1362" spans="17:17">
      <c r="Q1362" s="39"/>
    </row>
    <row r="1363" spans="17:17">
      <c r="Q1363" s="39"/>
    </row>
    <row r="1364" spans="17:17">
      <c r="Q1364" s="39"/>
    </row>
    <row r="1365" spans="17:17">
      <c r="Q1365" s="39"/>
    </row>
    <row r="1366" spans="17:17">
      <c r="Q1366" s="39"/>
    </row>
    <row r="1367" spans="17:17">
      <c r="Q1367" s="39"/>
    </row>
    <row r="1368" spans="17:17">
      <c r="Q1368" s="39"/>
    </row>
    <row r="1369" spans="17:17">
      <c r="Q1369" s="39"/>
    </row>
    <row r="1370" spans="17:17">
      <c r="Q1370" s="39"/>
    </row>
    <row r="1371" spans="17:17">
      <c r="Q1371" s="39"/>
    </row>
    <row r="1372" spans="17:17">
      <c r="Q1372" s="39"/>
    </row>
    <row r="1373" spans="17:17">
      <c r="Q1373" s="39"/>
    </row>
    <row r="1374" spans="17:17">
      <c r="Q1374" s="39"/>
    </row>
    <row r="1375" spans="17:17">
      <c r="Q1375" s="39"/>
    </row>
    <row r="1376" spans="17:17">
      <c r="Q1376" s="39"/>
    </row>
    <row r="1377" spans="17:17">
      <c r="Q1377" s="39"/>
    </row>
    <row r="1378" spans="17:17">
      <c r="Q1378" s="39"/>
    </row>
    <row r="1379" spans="17:17">
      <c r="Q1379" s="39"/>
    </row>
    <row r="1380" spans="17:17">
      <c r="Q1380" s="39"/>
    </row>
    <row r="1381" spans="17:17">
      <c r="Q1381" s="39"/>
    </row>
    <row r="1382" spans="17:17">
      <c r="Q1382" s="39"/>
    </row>
    <row r="1383" spans="17:17">
      <c r="Q1383" s="39"/>
    </row>
    <row r="1384" spans="17:17">
      <c r="Q1384" s="39"/>
    </row>
    <row r="1385" spans="17:17">
      <c r="Q1385" s="39"/>
    </row>
    <row r="1386" spans="17:17">
      <c r="Q1386" s="39"/>
    </row>
    <row r="1387" spans="17:17">
      <c r="Q1387" s="39"/>
    </row>
    <row r="1388" spans="17:17">
      <c r="Q1388" s="39"/>
    </row>
    <row r="1389" spans="17:17">
      <c r="Q1389" s="39"/>
    </row>
    <row r="1390" spans="17:17">
      <c r="Q1390" s="39"/>
    </row>
    <row r="1391" spans="17:17">
      <c r="Q1391" s="39"/>
    </row>
    <row r="1392" spans="17:17">
      <c r="Q1392" s="39"/>
    </row>
    <row r="1393" spans="17:17">
      <c r="Q1393" s="39"/>
    </row>
    <row r="1394" spans="17:17">
      <c r="Q1394" s="39"/>
    </row>
    <row r="1395" spans="17:17">
      <c r="Q1395" s="39"/>
    </row>
    <row r="1396" spans="17:17">
      <c r="Q1396" s="39"/>
    </row>
    <row r="1397" spans="17:17">
      <c r="Q1397" s="39"/>
    </row>
    <row r="1398" spans="17:17">
      <c r="Q1398" s="39"/>
    </row>
    <row r="1399" spans="17:17">
      <c r="Q1399" s="39"/>
    </row>
    <row r="1400" spans="17:17">
      <c r="Q1400" s="39"/>
    </row>
    <row r="1401" spans="17:17">
      <c r="Q1401" s="39"/>
    </row>
    <row r="1402" spans="17:17">
      <c r="Q1402" s="39"/>
    </row>
    <row r="1403" spans="17:17">
      <c r="Q1403" s="39"/>
    </row>
    <row r="1404" spans="17:17">
      <c r="Q1404" s="39"/>
    </row>
    <row r="1405" spans="17:17">
      <c r="Q1405" s="39"/>
    </row>
    <row r="1406" spans="17:17">
      <c r="Q1406" s="39"/>
    </row>
    <row r="1407" spans="17:17">
      <c r="Q1407" s="39"/>
    </row>
    <row r="1408" spans="17:17">
      <c r="Q1408" s="39"/>
    </row>
    <row r="1409" spans="17:17">
      <c r="Q1409" s="39"/>
    </row>
    <row r="1410" spans="17:17">
      <c r="Q1410" s="39"/>
    </row>
    <row r="1411" spans="17:17">
      <c r="Q1411" s="39"/>
    </row>
    <row r="1412" spans="17:17">
      <c r="Q1412" s="39"/>
    </row>
    <row r="1413" spans="17:17">
      <c r="Q1413" s="39"/>
    </row>
    <row r="1414" spans="17:17">
      <c r="Q1414" s="39"/>
    </row>
    <row r="1415" spans="17:17">
      <c r="Q1415" s="39"/>
    </row>
    <row r="1416" spans="17:17">
      <c r="Q1416" s="39"/>
    </row>
    <row r="1417" spans="17:17">
      <c r="Q1417" s="39"/>
    </row>
    <row r="1418" spans="17:17">
      <c r="Q1418" s="39"/>
    </row>
    <row r="1419" spans="17:17">
      <c r="Q1419" s="39"/>
    </row>
    <row r="1420" spans="17:17">
      <c r="Q1420" s="39"/>
    </row>
    <row r="1421" spans="17:17">
      <c r="Q1421" s="39"/>
    </row>
    <row r="1422" spans="17:17">
      <c r="Q1422" s="39"/>
    </row>
    <row r="1423" spans="17:17">
      <c r="Q1423" s="39"/>
    </row>
    <row r="1424" spans="17:17">
      <c r="Q1424" s="39"/>
    </row>
    <row r="1425" spans="17:17">
      <c r="Q1425" s="39"/>
    </row>
    <row r="1426" spans="17:17">
      <c r="Q1426" s="39"/>
    </row>
    <row r="1427" spans="17:17">
      <c r="Q1427" s="39"/>
    </row>
    <row r="1428" spans="17:17">
      <c r="Q1428" s="39"/>
    </row>
    <row r="1429" spans="17:17">
      <c r="Q1429" s="39"/>
    </row>
    <row r="1430" spans="17:17">
      <c r="Q1430" s="39"/>
    </row>
    <row r="1431" spans="17:17">
      <c r="Q1431" s="39"/>
    </row>
    <row r="1432" spans="17:17">
      <c r="Q1432" s="39"/>
    </row>
    <row r="1433" spans="17:17">
      <c r="Q1433" s="39"/>
    </row>
    <row r="1434" spans="17:17">
      <c r="Q1434" s="39"/>
    </row>
    <row r="1435" spans="17:17">
      <c r="Q1435" s="39"/>
    </row>
    <row r="1436" spans="17:17">
      <c r="Q1436" s="39"/>
    </row>
    <row r="1437" spans="17:17">
      <c r="Q1437" s="39"/>
    </row>
    <row r="1438" spans="17:17">
      <c r="Q1438" s="39"/>
    </row>
    <row r="1439" spans="17:17">
      <c r="Q1439" s="39"/>
    </row>
    <row r="1440" spans="17:17">
      <c r="Q1440" s="39"/>
    </row>
    <row r="1441" spans="17:17">
      <c r="Q1441" s="39"/>
    </row>
    <row r="1442" spans="17:17">
      <c r="Q1442" s="39"/>
    </row>
    <row r="1443" spans="17:17">
      <c r="Q1443" s="39"/>
    </row>
    <row r="1444" spans="17:17">
      <c r="Q1444" s="39"/>
    </row>
    <row r="1445" spans="17:17">
      <c r="Q1445" s="39"/>
    </row>
    <row r="1446" spans="17:17">
      <c r="Q1446" s="39"/>
    </row>
    <row r="1447" spans="17:17">
      <c r="Q1447" s="39"/>
    </row>
    <row r="1448" spans="17:17">
      <c r="Q1448" s="39"/>
    </row>
    <row r="1449" spans="17:17">
      <c r="Q1449" s="39"/>
    </row>
    <row r="1450" spans="17:17">
      <c r="Q1450" s="39"/>
    </row>
    <row r="1451" spans="17:17">
      <c r="Q1451" s="39"/>
    </row>
    <row r="1452" spans="17:17">
      <c r="Q1452" s="39"/>
    </row>
    <row r="1453" spans="17:17">
      <c r="Q1453" s="39"/>
    </row>
    <row r="1454" spans="17:17">
      <c r="Q1454" s="39"/>
    </row>
    <row r="1455" spans="17:17">
      <c r="Q1455" s="39"/>
    </row>
    <row r="1456" spans="17:17">
      <c r="Q1456" s="39"/>
    </row>
    <row r="1457" spans="17:17">
      <c r="Q1457" s="39"/>
    </row>
    <row r="1458" spans="17:17">
      <c r="Q1458" s="39"/>
    </row>
    <row r="1459" spans="17:17">
      <c r="Q1459" s="39"/>
    </row>
    <row r="1460" spans="17:17">
      <c r="Q1460" s="39"/>
    </row>
    <row r="1461" spans="17:17">
      <c r="Q1461" s="39"/>
    </row>
    <row r="1462" spans="17:17">
      <c r="Q1462" s="39"/>
    </row>
    <row r="1463" spans="17:17">
      <c r="Q1463" s="39"/>
    </row>
    <row r="1464" spans="17:17">
      <c r="Q1464" s="39"/>
    </row>
    <row r="1465" spans="17:17">
      <c r="Q1465" s="39"/>
    </row>
    <row r="1466" spans="17:17">
      <c r="Q1466" s="39"/>
    </row>
    <row r="1467" spans="17:17">
      <c r="Q1467" s="39"/>
    </row>
    <row r="1468" spans="17:17">
      <c r="Q1468" s="39"/>
    </row>
    <row r="1469" spans="17:17">
      <c r="Q1469" s="39"/>
    </row>
    <row r="1470" spans="17:17">
      <c r="Q1470" s="39"/>
    </row>
    <row r="1471" spans="17:17">
      <c r="Q1471" s="39"/>
    </row>
    <row r="1472" spans="17:17">
      <c r="Q1472" s="39"/>
    </row>
    <row r="1473" spans="17:17">
      <c r="Q1473" s="39"/>
    </row>
    <row r="1474" spans="17:17">
      <c r="Q1474" s="39"/>
    </row>
    <row r="1475" spans="17:17">
      <c r="Q1475" s="39"/>
    </row>
    <row r="1476" spans="17:17">
      <c r="Q1476" s="39"/>
    </row>
    <row r="1477" spans="17:17">
      <c r="Q1477" s="39"/>
    </row>
    <row r="1478" spans="17:17">
      <c r="Q1478" s="39"/>
    </row>
    <row r="1479" spans="17:17">
      <c r="Q1479" s="39"/>
    </row>
    <row r="1480" spans="17:17">
      <c r="Q1480" s="39"/>
    </row>
    <row r="1481" spans="17:17">
      <c r="Q1481" s="39"/>
    </row>
    <row r="1482" spans="17:17">
      <c r="Q1482" s="39"/>
    </row>
    <row r="1483" spans="17:17">
      <c r="Q1483" s="39"/>
    </row>
    <row r="1484" spans="17:17">
      <c r="Q1484" s="39"/>
    </row>
    <row r="1485" spans="17:17">
      <c r="Q1485" s="39"/>
    </row>
    <row r="1486" spans="17:17">
      <c r="Q1486" s="39"/>
    </row>
    <row r="1487" spans="17:17">
      <c r="Q1487" s="39"/>
    </row>
    <row r="1488" spans="17:17">
      <c r="Q1488" s="39"/>
    </row>
    <row r="1489" spans="17:17">
      <c r="Q1489" s="39"/>
    </row>
    <row r="1490" spans="17:17">
      <c r="Q1490" s="39"/>
    </row>
    <row r="1491" spans="17:17">
      <c r="Q1491" s="39"/>
    </row>
    <row r="1492" spans="17:17">
      <c r="Q1492" s="39"/>
    </row>
    <row r="1493" spans="17:17">
      <c r="Q1493" s="39"/>
    </row>
    <row r="1494" spans="17:17">
      <c r="Q1494" s="39"/>
    </row>
    <row r="1495" spans="17:17">
      <c r="Q1495" s="39"/>
    </row>
    <row r="1496" spans="17:17">
      <c r="Q1496" s="39"/>
    </row>
    <row r="1497" spans="17:17">
      <c r="Q1497" s="39"/>
    </row>
    <row r="1498" spans="17:17">
      <c r="Q1498" s="39"/>
    </row>
    <row r="1499" spans="17:17">
      <c r="Q1499" s="39"/>
    </row>
    <row r="1500" spans="17:17">
      <c r="Q1500" s="39"/>
    </row>
    <row r="1501" spans="17:17">
      <c r="Q1501" s="39"/>
    </row>
    <row r="1502" spans="17:17">
      <c r="Q1502" s="39"/>
    </row>
    <row r="1503" spans="17:17">
      <c r="Q1503" s="39"/>
    </row>
    <row r="1504" spans="17:17">
      <c r="Q1504" s="39"/>
    </row>
    <row r="1505" spans="17:17">
      <c r="Q1505" s="39"/>
    </row>
    <row r="1506" spans="17:17">
      <c r="Q1506" s="39"/>
    </row>
    <row r="1507" spans="17:17">
      <c r="Q1507" s="39"/>
    </row>
    <row r="1508" spans="17:17">
      <c r="Q1508" s="39"/>
    </row>
    <row r="1509" spans="17:17">
      <c r="Q1509" s="39"/>
    </row>
    <row r="1510" spans="17:17">
      <c r="Q1510" s="39"/>
    </row>
    <row r="1511" spans="17:17">
      <c r="Q1511" s="39"/>
    </row>
    <row r="1512" spans="17:17">
      <c r="Q1512" s="39"/>
    </row>
    <row r="1513" spans="17:17">
      <c r="Q1513" s="39"/>
    </row>
    <row r="1514" spans="17:17">
      <c r="Q1514" s="39"/>
    </row>
    <row r="1515" spans="17:17">
      <c r="Q1515" s="39"/>
    </row>
    <row r="1516" spans="17:17">
      <c r="Q1516" s="39"/>
    </row>
    <row r="1517" spans="17:17">
      <c r="Q1517" s="39"/>
    </row>
    <row r="1518" spans="17:17">
      <c r="Q1518" s="39"/>
    </row>
    <row r="1519" spans="17:17">
      <c r="Q1519" s="39"/>
    </row>
    <row r="1520" spans="17:17">
      <c r="Q1520" s="39"/>
    </row>
    <row r="1521" spans="17:17">
      <c r="Q1521" s="39"/>
    </row>
    <row r="1522" spans="17:17">
      <c r="Q1522" s="39"/>
    </row>
    <row r="1523" spans="17:17">
      <c r="Q1523" s="39"/>
    </row>
    <row r="1524" spans="17:17">
      <c r="Q1524" s="39"/>
    </row>
    <row r="1525" spans="17:17">
      <c r="Q1525" s="39"/>
    </row>
    <row r="1526" spans="17:17">
      <c r="Q1526" s="39"/>
    </row>
    <row r="1527" spans="17:17">
      <c r="Q1527" s="39"/>
    </row>
    <row r="1528" spans="17:17">
      <c r="Q1528" s="39"/>
    </row>
    <row r="1529" spans="17:17">
      <c r="Q1529" s="39"/>
    </row>
    <row r="1530" spans="17:17">
      <c r="Q1530" s="39"/>
    </row>
    <row r="1531" spans="17:17">
      <c r="Q1531" s="39"/>
    </row>
    <row r="1532" spans="17:17">
      <c r="Q1532" s="39"/>
    </row>
    <row r="1533" spans="17:17">
      <c r="Q1533" s="39"/>
    </row>
    <row r="1534" spans="17:17">
      <c r="Q1534" s="39"/>
    </row>
    <row r="1535" spans="17:17">
      <c r="Q1535" s="39"/>
    </row>
    <row r="1536" spans="17:17">
      <c r="Q1536" s="39"/>
    </row>
    <row r="1537" spans="17:17">
      <c r="Q1537" s="39"/>
    </row>
    <row r="1538" spans="17:17">
      <c r="Q1538" s="39"/>
    </row>
    <row r="1539" spans="17:17">
      <c r="Q1539" s="39"/>
    </row>
    <row r="1540" spans="17:17">
      <c r="Q1540" s="39"/>
    </row>
    <row r="1541" spans="17:17">
      <c r="Q1541" s="39"/>
    </row>
    <row r="1542" spans="17:17">
      <c r="Q1542" s="39"/>
    </row>
    <row r="1543" spans="17:17">
      <c r="Q1543" s="39"/>
    </row>
    <row r="1544" spans="17:17">
      <c r="Q1544" s="39"/>
    </row>
    <row r="1545" spans="17:17">
      <c r="Q1545" s="39"/>
    </row>
    <row r="1546" spans="17:17">
      <c r="Q1546" s="39"/>
    </row>
    <row r="1547" spans="17:17">
      <c r="Q1547" s="39"/>
    </row>
    <row r="1548" spans="17:17">
      <c r="Q1548" s="39"/>
    </row>
    <row r="1549" spans="17:17">
      <c r="Q1549" s="39"/>
    </row>
    <row r="1550" spans="17:17">
      <c r="Q1550" s="39"/>
    </row>
    <row r="1551" spans="17:17">
      <c r="Q1551" s="39"/>
    </row>
    <row r="1552" spans="17:17">
      <c r="Q1552" s="39"/>
    </row>
    <row r="1553" spans="17:17">
      <c r="Q1553" s="39"/>
    </row>
    <row r="1554" spans="17:17">
      <c r="Q1554" s="39"/>
    </row>
    <row r="1555" spans="17:17">
      <c r="Q1555" s="39"/>
    </row>
    <row r="1556" spans="17:17">
      <c r="Q1556" s="39"/>
    </row>
    <row r="1557" spans="17:17">
      <c r="Q1557" s="39"/>
    </row>
    <row r="1558" spans="17:17">
      <c r="Q1558" s="39"/>
    </row>
    <row r="1559" spans="17:17">
      <c r="Q1559" s="39"/>
    </row>
    <row r="1560" spans="17:17">
      <c r="Q1560" s="39"/>
    </row>
    <row r="1561" spans="17:17">
      <c r="Q1561" s="39"/>
    </row>
    <row r="1562" spans="17:17">
      <c r="Q1562" s="39"/>
    </row>
    <row r="1563" spans="17:17">
      <c r="Q1563" s="39"/>
    </row>
    <row r="1564" spans="17:17">
      <c r="Q1564" s="39"/>
    </row>
    <row r="1565" spans="17:17">
      <c r="Q1565" s="39"/>
    </row>
    <row r="1566" spans="17:17">
      <c r="Q1566" s="39"/>
    </row>
    <row r="1567" spans="17:17">
      <c r="Q1567" s="39"/>
    </row>
    <row r="1568" spans="17:17">
      <c r="Q1568" s="39"/>
    </row>
    <row r="1569" spans="17:17">
      <c r="Q1569" s="39"/>
    </row>
    <row r="1570" spans="17:17">
      <c r="Q1570" s="39"/>
    </row>
    <row r="1571" spans="17:17">
      <c r="Q1571" s="39"/>
    </row>
    <row r="1572" spans="17:17">
      <c r="Q1572" s="39"/>
    </row>
    <row r="1573" spans="17:17">
      <c r="Q1573" s="39"/>
    </row>
    <row r="1574" spans="17:17">
      <c r="Q1574" s="39"/>
    </row>
    <row r="1575" spans="17:17">
      <c r="Q1575" s="39"/>
    </row>
    <row r="1576" spans="17:17">
      <c r="Q1576" s="39"/>
    </row>
    <row r="1577" spans="17:17">
      <c r="Q1577" s="39"/>
    </row>
    <row r="1578" spans="17:17">
      <c r="Q1578" s="39"/>
    </row>
    <row r="1579" spans="17:17">
      <c r="Q1579" s="39"/>
    </row>
    <row r="1580" spans="17:17">
      <c r="Q1580" s="39"/>
    </row>
    <row r="1581" spans="17:17">
      <c r="Q1581" s="39"/>
    </row>
    <row r="1582" spans="17:17">
      <c r="Q1582" s="39"/>
    </row>
    <row r="1583" spans="17:17">
      <c r="Q1583" s="39"/>
    </row>
    <row r="1584" spans="17:17">
      <c r="Q1584" s="39"/>
    </row>
    <row r="1585" spans="17:17">
      <c r="Q1585" s="39"/>
    </row>
    <row r="1586" spans="17:17">
      <c r="Q1586" s="39"/>
    </row>
    <row r="1587" spans="17:17">
      <c r="Q1587" s="39"/>
    </row>
    <row r="1588" spans="17:17">
      <c r="Q1588" s="39"/>
    </row>
    <row r="1589" spans="17:17">
      <c r="Q1589" s="39"/>
    </row>
    <row r="1590" spans="17:17">
      <c r="Q1590" s="39"/>
    </row>
    <row r="1591" spans="17:17">
      <c r="Q1591" s="39"/>
    </row>
    <row r="1592" spans="17:17">
      <c r="Q1592" s="39"/>
    </row>
    <row r="1593" spans="17:17">
      <c r="Q1593" s="39"/>
    </row>
    <row r="1594" spans="17:17">
      <c r="Q1594" s="39"/>
    </row>
    <row r="1595" spans="17:17">
      <c r="Q1595" s="39"/>
    </row>
    <row r="1596" spans="17:17">
      <c r="Q1596" s="39"/>
    </row>
    <row r="1597" spans="17:17">
      <c r="Q1597" s="39"/>
    </row>
    <row r="1598" spans="17:17">
      <c r="Q1598" s="39"/>
    </row>
    <row r="1599" spans="17:17">
      <c r="Q1599" s="39"/>
    </row>
    <row r="1600" spans="17:17">
      <c r="Q1600" s="39"/>
    </row>
    <row r="1601" spans="17:17">
      <c r="Q1601" s="39"/>
    </row>
    <row r="1602" spans="17:17">
      <c r="Q1602" s="39"/>
    </row>
    <row r="1603" spans="17:17">
      <c r="Q1603" s="39"/>
    </row>
    <row r="1604" spans="17:17">
      <c r="Q1604" s="39"/>
    </row>
    <row r="1605" spans="17:17">
      <c r="Q1605" s="39"/>
    </row>
    <row r="1606" spans="17:17">
      <c r="Q1606" s="39"/>
    </row>
    <row r="1607" spans="17:17">
      <c r="Q1607" s="39"/>
    </row>
    <row r="1608" spans="17:17">
      <c r="Q1608" s="39"/>
    </row>
    <row r="1609" spans="17:17">
      <c r="Q1609" s="39"/>
    </row>
    <row r="1610" spans="17:17">
      <c r="Q1610" s="39"/>
    </row>
    <row r="1611" spans="17:17">
      <c r="Q1611" s="39"/>
    </row>
    <row r="1612" spans="17:17">
      <c r="Q1612" s="39"/>
    </row>
    <row r="1613" spans="17:17">
      <c r="Q1613" s="39"/>
    </row>
    <row r="1614" spans="17:17">
      <c r="Q1614" s="39"/>
    </row>
    <row r="1615" spans="17:17">
      <c r="Q1615" s="39"/>
    </row>
    <row r="1616" spans="17:17">
      <c r="Q1616" s="39"/>
    </row>
    <row r="1617" spans="17:17">
      <c r="Q1617" s="39"/>
    </row>
    <row r="1618" spans="17:17">
      <c r="Q1618" s="39"/>
    </row>
    <row r="1619" spans="17:17">
      <c r="Q1619" s="39"/>
    </row>
    <row r="1620" spans="17:17">
      <c r="Q1620" s="39"/>
    </row>
    <row r="1621" spans="17:17">
      <c r="Q1621" s="39"/>
    </row>
    <row r="1622" spans="17:17">
      <c r="Q1622" s="39"/>
    </row>
    <row r="1623" spans="17:17">
      <c r="Q1623" s="39"/>
    </row>
    <row r="1624" spans="17:17">
      <c r="Q1624" s="39"/>
    </row>
    <row r="1625" spans="17:17">
      <c r="Q1625" s="39"/>
    </row>
    <row r="1626" spans="17:17">
      <c r="Q1626" s="39"/>
    </row>
    <row r="1627" spans="17:17">
      <c r="Q1627" s="39"/>
    </row>
    <row r="1628" spans="17:17">
      <c r="Q1628" s="39"/>
    </row>
    <row r="1629" spans="17:17">
      <c r="Q1629" s="39"/>
    </row>
    <row r="1630" spans="17:17">
      <c r="Q1630" s="39"/>
    </row>
    <row r="1631" spans="17:17">
      <c r="Q1631" s="39"/>
    </row>
    <row r="1632" spans="17:17">
      <c r="Q1632" s="39"/>
    </row>
    <row r="1633" spans="17:17">
      <c r="Q1633" s="39"/>
    </row>
    <row r="1634" spans="17:17">
      <c r="Q1634" s="39"/>
    </row>
    <row r="1635" spans="17:17">
      <c r="Q1635" s="39"/>
    </row>
    <row r="1636" spans="17:17">
      <c r="Q1636" s="39"/>
    </row>
    <row r="1637" spans="17:17">
      <c r="Q1637" s="39"/>
    </row>
    <row r="1638" spans="17:17">
      <c r="Q1638" s="39"/>
    </row>
    <row r="1639" spans="17:17">
      <c r="Q1639" s="39"/>
    </row>
    <row r="1640" spans="17:17">
      <c r="Q1640" s="39"/>
    </row>
    <row r="1641" spans="17:17">
      <c r="Q1641" s="39"/>
    </row>
    <row r="1642" spans="17:17">
      <c r="Q1642" s="39"/>
    </row>
    <row r="1643" spans="17:17">
      <c r="Q1643" s="39"/>
    </row>
    <row r="1644" spans="17:17">
      <c r="Q1644" s="39"/>
    </row>
    <row r="1645" spans="17:17">
      <c r="Q1645" s="39"/>
    </row>
    <row r="1646" spans="17:17">
      <c r="Q1646" s="39"/>
    </row>
    <row r="1647" spans="17:17">
      <c r="Q1647" s="39"/>
    </row>
    <row r="1648" spans="17:17">
      <c r="Q1648" s="39"/>
    </row>
    <row r="1649" spans="17:17">
      <c r="Q1649" s="39"/>
    </row>
    <row r="1650" spans="17:17">
      <c r="Q1650" s="39"/>
    </row>
    <row r="1651" spans="17:17">
      <c r="Q1651" s="39"/>
    </row>
    <row r="1652" spans="17:17">
      <c r="Q1652" s="39"/>
    </row>
    <row r="1653" spans="17:17">
      <c r="Q1653" s="39"/>
    </row>
    <row r="1654" spans="17:17">
      <c r="Q1654" s="39"/>
    </row>
    <row r="1655" spans="17:17">
      <c r="Q1655" s="39"/>
    </row>
    <row r="1656" spans="17:17">
      <c r="Q1656" s="39"/>
    </row>
    <row r="1657" spans="17:17">
      <c r="Q1657" s="39"/>
    </row>
    <row r="1658" spans="17:17">
      <c r="Q1658" s="39"/>
    </row>
    <row r="1659" spans="17:17">
      <c r="Q1659" s="39"/>
    </row>
    <row r="1660" spans="17:17">
      <c r="Q1660" s="39"/>
    </row>
    <row r="1661" spans="17:17">
      <c r="Q1661" s="39"/>
    </row>
    <row r="1662" spans="17:17">
      <c r="Q1662" s="39"/>
    </row>
    <row r="1663" spans="17:17">
      <c r="Q1663" s="39"/>
    </row>
    <row r="1664" spans="17:17">
      <c r="Q1664" s="39"/>
    </row>
    <row r="1665" spans="17:17">
      <c r="Q1665" s="39"/>
    </row>
    <row r="1666" spans="17:17">
      <c r="Q1666" s="39"/>
    </row>
    <row r="1667" spans="17:17">
      <c r="Q1667" s="39"/>
    </row>
    <row r="1668" spans="17:17">
      <c r="Q1668" s="39"/>
    </row>
    <row r="1669" spans="17:17">
      <c r="Q1669" s="39"/>
    </row>
    <row r="1670" spans="17:17">
      <c r="Q1670" s="39"/>
    </row>
    <row r="1671" spans="17:17">
      <c r="Q1671" s="39"/>
    </row>
    <row r="1672" spans="17:17">
      <c r="Q1672" s="39"/>
    </row>
    <row r="1673" spans="17:17">
      <c r="Q1673" s="39"/>
    </row>
    <row r="1674" spans="17:17">
      <c r="Q1674" s="39"/>
    </row>
    <row r="1675" spans="17:17">
      <c r="Q1675" s="39"/>
    </row>
    <row r="1676" spans="17:17">
      <c r="Q1676" s="39"/>
    </row>
    <row r="1677" spans="17:17">
      <c r="Q1677" s="39"/>
    </row>
    <row r="1678" spans="17:17">
      <c r="Q1678" s="39"/>
    </row>
    <row r="1679" spans="17:17">
      <c r="Q1679" s="39"/>
    </row>
    <row r="1680" spans="17:17">
      <c r="Q1680" s="39"/>
    </row>
    <row r="1681" spans="17:17">
      <c r="Q1681" s="39"/>
    </row>
    <row r="1682" spans="17:17">
      <c r="Q1682" s="39"/>
    </row>
    <row r="1683" spans="17:17">
      <c r="Q1683" s="39"/>
    </row>
    <row r="1684" spans="17:17">
      <c r="Q1684" s="39"/>
    </row>
    <row r="1685" spans="17:17">
      <c r="Q1685" s="39"/>
    </row>
    <row r="1686" spans="17:17">
      <c r="Q1686" s="39"/>
    </row>
    <row r="1687" spans="17:17">
      <c r="Q1687" s="39"/>
    </row>
    <row r="1688" spans="17:17">
      <c r="Q1688" s="39"/>
    </row>
    <row r="1689" spans="17:17">
      <c r="Q1689" s="39"/>
    </row>
    <row r="1690" spans="17:17">
      <c r="Q1690" s="39"/>
    </row>
    <row r="1691" spans="17:17">
      <c r="Q1691" s="39"/>
    </row>
    <row r="1692" spans="17:17">
      <c r="Q1692" s="39"/>
    </row>
    <row r="1693" spans="17:17">
      <c r="Q1693" s="39"/>
    </row>
    <row r="1694" spans="17:17">
      <c r="Q1694" s="39"/>
    </row>
    <row r="1695" spans="17:17">
      <c r="Q1695" s="39"/>
    </row>
    <row r="1696" spans="17:17">
      <c r="Q1696" s="39"/>
    </row>
    <row r="1697" spans="17:17">
      <c r="Q1697" s="39"/>
    </row>
    <row r="1698" spans="17:17">
      <c r="Q1698" s="39"/>
    </row>
    <row r="1699" spans="17:17">
      <c r="Q1699" s="39"/>
    </row>
    <row r="1700" spans="17:17">
      <c r="Q1700" s="39"/>
    </row>
    <row r="1701" spans="17:17">
      <c r="Q1701" s="39"/>
    </row>
    <row r="1702" spans="17:17">
      <c r="Q1702" s="39"/>
    </row>
    <row r="1703" spans="17:17">
      <c r="Q1703" s="39"/>
    </row>
    <row r="1704" spans="17:17">
      <c r="Q1704" s="39"/>
    </row>
    <row r="1705" spans="17:17">
      <c r="Q1705" s="39"/>
    </row>
    <row r="1706" spans="17:17">
      <c r="Q1706" s="39"/>
    </row>
    <row r="1707" spans="17:17">
      <c r="Q1707" s="39"/>
    </row>
    <row r="1708" spans="17:17">
      <c r="Q1708" s="39"/>
    </row>
    <row r="1709" spans="17:17">
      <c r="Q1709" s="39"/>
    </row>
    <row r="1710" spans="17:17">
      <c r="Q1710" s="39"/>
    </row>
    <row r="1711" spans="17:17">
      <c r="Q1711" s="39"/>
    </row>
    <row r="1712" spans="17:17">
      <c r="Q1712" s="39"/>
    </row>
    <row r="1713" spans="17:17">
      <c r="Q1713" s="39"/>
    </row>
    <row r="1714" spans="17:17">
      <c r="Q1714" s="39"/>
    </row>
    <row r="1715" spans="17:17">
      <c r="Q1715" s="39"/>
    </row>
    <row r="1716" spans="17:17">
      <c r="Q1716" s="39"/>
    </row>
    <row r="1717" spans="17:17">
      <c r="Q1717" s="39"/>
    </row>
    <row r="1718" spans="17:17">
      <c r="Q1718" s="39"/>
    </row>
    <row r="1719" spans="17:17">
      <c r="Q1719" s="39"/>
    </row>
    <row r="1720" spans="17:17">
      <c r="Q1720" s="39"/>
    </row>
    <row r="1721" spans="17:17">
      <c r="Q1721" s="39"/>
    </row>
    <row r="1722" spans="17:17">
      <c r="Q1722" s="39"/>
    </row>
    <row r="1723" spans="17:17">
      <c r="Q1723" s="39"/>
    </row>
    <row r="1724" spans="17:17">
      <c r="Q1724" s="39"/>
    </row>
    <row r="1725" spans="17:17">
      <c r="Q1725" s="39"/>
    </row>
    <row r="1726" spans="17:17">
      <c r="Q1726" s="39"/>
    </row>
    <row r="1727" spans="17:17">
      <c r="Q1727" s="39"/>
    </row>
    <row r="1728" spans="17:17">
      <c r="Q1728" s="39"/>
    </row>
    <row r="1729" spans="17:17">
      <c r="Q1729" s="39"/>
    </row>
    <row r="1730" spans="17:17">
      <c r="Q1730" s="39"/>
    </row>
    <row r="1731" spans="17:17">
      <c r="Q1731" s="39"/>
    </row>
    <row r="1732" spans="17:17">
      <c r="Q1732" s="39"/>
    </row>
    <row r="1733" spans="17:17">
      <c r="Q1733" s="39"/>
    </row>
    <row r="1734" spans="17:17">
      <c r="Q1734" s="39"/>
    </row>
    <row r="1735" spans="17:17">
      <c r="Q1735" s="39"/>
    </row>
    <row r="1736" spans="17:17">
      <c r="Q1736" s="39"/>
    </row>
    <row r="1737" spans="17:17">
      <c r="Q1737" s="39"/>
    </row>
    <row r="1738" spans="17:17">
      <c r="Q1738" s="39"/>
    </row>
    <row r="1739" spans="17:17">
      <c r="Q1739" s="39"/>
    </row>
    <row r="1740" spans="17:17">
      <c r="Q1740" s="39"/>
    </row>
    <row r="1741" spans="17:17">
      <c r="Q1741" s="39"/>
    </row>
    <row r="1742" spans="17:17">
      <c r="Q1742" s="39"/>
    </row>
    <row r="1743" spans="17:17">
      <c r="Q1743" s="39"/>
    </row>
    <row r="1744" spans="17:17">
      <c r="Q1744" s="39"/>
    </row>
    <row r="1745" spans="17:17">
      <c r="Q1745" s="39"/>
    </row>
    <row r="1746" spans="17:17">
      <c r="Q1746" s="39"/>
    </row>
    <row r="1747" spans="17:17">
      <c r="Q1747" s="39"/>
    </row>
    <row r="1748" spans="17:17">
      <c r="Q1748" s="39"/>
    </row>
    <row r="1749" spans="17:17">
      <c r="Q1749" s="39"/>
    </row>
    <row r="1750" spans="17:17">
      <c r="Q1750" s="39"/>
    </row>
    <row r="1751" spans="17:17">
      <c r="Q1751" s="39"/>
    </row>
    <row r="1752" spans="17:17">
      <c r="Q1752" s="39"/>
    </row>
    <row r="1753" spans="17:17">
      <c r="Q1753" s="39"/>
    </row>
    <row r="1754" spans="17:17">
      <c r="Q1754" s="39"/>
    </row>
    <row r="1755" spans="17:17">
      <c r="Q1755" s="39"/>
    </row>
    <row r="1756" spans="17:17">
      <c r="Q1756" s="39"/>
    </row>
    <row r="1757" spans="17:17">
      <c r="Q1757" s="39"/>
    </row>
    <row r="1758" spans="17:17">
      <c r="Q1758" s="39"/>
    </row>
    <row r="1759" spans="17:17">
      <c r="Q1759" s="39"/>
    </row>
    <row r="1760" spans="17:17">
      <c r="Q1760" s="39"/>
    </row>
    <row r="1761" spans="17:17">
      <c r="Q1761" s="39"/>
    </row>
    <row r="1762" spans="17:17">
      <c r="Q1762" s="39"/>
    </row>
    <row r="1763" spans="17:17">
      <c r="Q1763" s="39"/>
    </row>
    <row r="1764" spans="17:17">
      <c r="Q1764" s="39"/>
    </row>
    <row r="1765" spans="17:17">
      <c r="Q1765" s="39"/>
    </row>
    <row r="1766" spans="17:17">
      <c r="Q1766" s="39"/>
    </row>
    <row r="1767" spans="17:17">
      <c r="Q1767" s="39"/>
    </row>
    <row r="1768" spans="17:17">
      <c r="Q1768" s="39"/>
    </row>
    <row r="1769" spans="17:17">
      <c r="Q1769" s="39"/>
    </row>
    <row r="1770" spans="17:17">
      <c r="Q1770" s="39"/>
    </row>
    <row r="1771" spans="17:17">
      <c r="Q1771" s="39"/>
    </row>
    <row r="1772" spans="17:17">
      <c r="Q1772" s="39"/>
    </row>
    <row r="1773" spans="17:17">
      <c r="Q1773" s="39"/>
    </row>
    <row r="1774" spans="17:17">
      <c r="Q1774" s="39"/>
    </row>
    <row r="1775" spans="17:17">
      <c r="Q1775" s="39"/>
    </row>
    <row r="1776" spans="17:17">
      <c r="Q1776" s="39"/>
    </row>
    <row r="1777" spans="17:17">
      <c r="Q1777" s="39"/>
    </row>
    <row r="1778" spans="17:17">
      <c r="Q1778" s="39"/>
    </row>
    <row r="1779" spans="17:17">
      <c r="Q1779" s="39"/>
    </row>
    <row r="1780" spans="17:17">
      <c r="Q1780" s="39"/>
    </row>
    <row r="1781" spans="17:17">
      <c r="Q1781" s="39"/>
    </row>
    <row r="1782" spans="17:17">
      <c r="Q1782" s="39"/>
    </row>
    <row r="1783" spans="17:17">
      <c r="Q1783" s="39"/>
    </row>
    <row r="1784" spans="17:17">
      <c r="Q1784" s="39"/>
    </row>
    <row r="1785" spans="17:17">
      <c r="Q1785" s="39"/>
    </row>
    <row r="1786" spans="17:17">
      <c r="Q1786" s="39"/>
    </row>
    <row r="1787" spans="17:17">
      <c r="Q1787" s="39"/>
    </row>
    <row r="1788" spans="17:17">
      <c r="Q1788" s="39"/>
    </row>
    <row r="1789" spans="17:17">
      <c r="Q1789" s="39"/>
    </row>
    <row r="1790" spans="17:17">
      <c r="Q1790" s="39"/>
    </row>
    <row r="1791" spans="17:17">
      <c r="Q1791" s="39"/>
    </row>
    <row r="1792" spans="17:17">
      <c r="Q1792" s="39"/>
    </row>
    <row r="1793" spans="17:17">
      <c r="Q1793" s="39"/>
    </row>
    <row r="1794" spans="17:17">
      <c r="Q1794" s="39"/>
    </row>
    <row r="1795" spans="17:17">
      <c r="Q1795" s="39"/>
    </row>
    <row r="1796" spans="17:17">
      <c r="Q1796" s="39"/>
    </row>
    <row r="1797" spans="17:17">
      <c r="Q1797" s="39"/>
    </row>
    <row r="1798" spans="17:17">
      <c r="Q1798" s="39"/>
    </row>
    <row r="1799" spans="17:17">
      <c r="Q1799" s="39"/>
    </row>
    <row r="1800" spans="17:17">
      <c r="Q1800" s="39"/>
    </row>
    <row r="1801" spans="17:17">
      <c r="Q1801" s="39"/>
    </row>
    <row r="1802" spans="17:17">
      <c r="Q1802" s="39"/>
    </row>
    <row r="1803" spans="17:17">
      <c r="Q1803" s="39"/>
    </row>
    <row r="1804" spans="17:17">
      <c r="Q1804" s="39"/>
    </row>
    <row r="1805" spans="17:17">
      <c r="Q1805" s="39"/>
    </row>
    <row r="1806" spans="17:17">
      <c r="Q1806" s="39"/>
    </row>
    <row r="1807" spans="17:17">
      <c r="Q1807" s="39"/>
    </row>
    <row r="1808" spans="17:17">
      <c r="Q1808" s="39"/>
    </row>
    <row r="1809" spans="17:17">
      <c r="Q1809" s="39"/>
    </row>
    <row r="1810" spans="17:17">
      <c r="Q1810" s="39"/>
    </row>
    <row r="1811" spans="17:17">
      <c r="Q1811" s="39"/>
    </row>
    <row r="1812" spans="17:17">
      <c r="Q1812" s="39"/>
    </row>
    <row r="1813" spans="17:17">
      <c r="Q1813" s="39"/>
    </row>
    <row r="1814" spans="17:17">
      <c r="Q1814" s="39"/>
    </row>
    <row r="1815" spans="17:17">
      <c r="Q1815" s="39"/>
    </row>
    <row r="1816" spans="17:17">
      <c r="Q1816" s="39"/>
    </row>
    <row r="1817" spans="17:17">
      <c r="Q1817" s="39"/>
    </row>
    <row r="1818" spans="17:17">
      <c r="Q1818" s="39"/>
    </row>
    <row r="1819" spans="17:17">
      <c r="Q1819" s="39"/>
    </row>
    <row r="1820" spans="17:17">
      <c r="Q1820" s="39"/>
    </row>
    <row r="1821" spans="17:17">
      <c r="Q1821" s="39"/>
    </row>
    <row r="1822" spans="17:17">
      <c r="Q1822" s="39"/>
    </row>
    <row r="1823" spans="17:17">
      <c r="Q1823" s="39"/>
    </row>
    <row r="1824" spans="17:17">
      <c r="Q1824" s="39"/>
    </row>
    <row r="1825" spans="17:17">
      <c r="Q1825" s="39"/>
    </row>
    <row r="1826" spans="17:17">
      <c r="Q1826" s="39"/>
    </row>
    <row r="1827" spans="17:17">
      <c r="Q1827" s="39"/>
    </row>
    <row r="1828" spans="17:17">
      <c r="Q1828" s="39"/>
    </row>
    <row r="1829" spans="17:17">
      <c r="Q1829" s="39"/>
    </row>
    <row r="1830" spans="17:17">
      <c r="Q1830" s="39"/>
    </row>
    <row r="1831" spans="17:17">
      <c r="Q1831" s="39"/>
    </row>
    <row r="1832" spans="17:17">
      <c r="Q1832" s="39"/>
    </row>
    <row r="1833" spans="17:17">
      <c r="Q1833" s="39"/>
    </row>
    <row r="1834" spans="17:17">
      <c r="Q1834" s="39"/>
    </row>
    <row r="1835" spans="17:17">
      <c r="Q1835" s="39"/>
    </row>
    <row r="1836" spans="17:17">
      <c r="Q1836" s="39"/>
    </row>
    <row r="1837" spans="17:17">
      <c r="Q1837" s="39"/>
    </row>
    <row r="1838" spans="17:17">
      <c r="Q1838" s="39"/>
    </row>
    <row r="1839" spans="17:17">
      <c r="Q1839" s="39"/>
    </row>
    <row r="1840" spans="17:17">
      <c r="Q1840" s="39"/>
    </row>
    <row r="1841" spans="17:17">
      <c r="Q1841" s="39"/>
    </row>
    <row r="1842" spans="17:17">
      <c r="Q1842" s="39"/>
    </row>
    <row r="1843" spans="17:17">
      <c r="Q1843" s="39"/>
    </row>
    <row r="1844" spans="17:17">
      <c r="Q1844" s="39"/>
    </row>
    <row r="1845" spans="17:17">
      <c r="Q1845" s="39"/>
    </row>
    <row r="1846" spans="17:17">
      <c r="Q1846" s="39"/>
    </row>
    <row r="1847" spans="17:17">
      <c r="Q1847" s="39"/>
    </row>
    <row r="1848" spans="17:17">
      <c r="Q1848" s="39"/>
    </row>
    <row r="1849" spans="17:17">
      <c r="Q1849" s="39"/>
    </row>
    <row r="1850" spans="17:17">
      <c r="Q1850" s="39"/>
    </row>
    <row r="1851" spans="17:17">
      <c r="Q1851" s="39"/>
    </row>
    <row r="1852" spans="17:17">
      <c r="Q1852" s="39"/>
    </row>
    <row r="1853" spans="17:17">
      <c r="Q1853" s="39"/>
    </row>
    <row r="1854" spans="17:17">
      <c r="Q1854" s="39"/>
    </row>
    <row r="1855" spans="17:17">
      <c r="Q1855" s="39"/>
    </row>
    <row r="1856" spans="17:17">
      <c r="Q1856" s="39"/>
    </row>
    <row r="1857" spans="17:17">
      <c r="Q1857" s="39"/>
    </row>
    <row r="1858" spans="17:17">
      <c r="Q1858" s="39"/>
    </row>
    <row r="1859" spans="17:17">
      <c r="Q1859" s="39"/>
    </row>
    <row r="1860" spans="17:17">
      <c r="Q1860" s="39"/>
    </row>
    <row r="1861" spans="17:17">
      <c r="Q1861" s="39"/>
    </row>
    <row r="1862" spans="17:17">
      <c r="Q1862" s="39"/>
    </row>
    <row r="1863" spans="17:17">
      <c r="Q1863" s="39"/>
    </row>
    <row r="1864" spans="17:17">
      <c r="Q1864" s="39"/>
    </row>
    <row r="1865" spans="17:17">
      <c r="Q1865" s="39"/>
    </row>
    <row r="1866" spans="17:17">
      <c r="Q1866" s="39"/>
    </row>
    <row r="1867" spans="17:17">
      <c r="Q1867" s="39"/>
    </row>
    <row r="1868" spans="17:17">
      <c r="Q1868" s="39"/>
    </row>
    <row r="1869" spans="17:17">
      <c r="Q1869" s="39"/>
    </row>
    <row r="1870" spans="17:17">
      <c r="Q1870" s="39"/>
    </row>
    <row r="1871" spans="17:17">
      <c r="Q1871" s="39"/>
    </row>
    <row r="1872" spans="17:17">
      <c r="Q1872" s="39"/>
    </row>
    <row r="1873" spans="17:17">
      <c r="Q1873" s="39"/>
    </row>
    <row r="1874" spans="17:17">
      <c r="Q1874" s="39"/>
    </row>
    <row r="1875" spans="17:17">
      <c r="Q1875" s="39"/>
    </row>
    <row r="1876" spans="17:17">
      <c r="Q1876" s="39"/>
    </row>
    <row r="1877" spans="17:17">
      <c r="Q1877" s="39"/>
    </row>
    <row r="1878" spans="17:17">
      <c r="Q1878" s="39"/>
    </row>
    <row r="1879" spans="17:17">
      <c r="Q1879" s="39"/>
    </row>
    <row r="1880" spans="17:17">
      <c r="Q1880" s="39"/>
    </row>
    <row r="1881" spans="17:17">
      <c r="Q1881" s="39"/>
    </row>
    <row r="1882" spans="17:17">
      <c r="Q1882" s="39"/>
    </row>
    <row r="1883" spans="17:17">
      <c r="Q1883" s="39"/>
    </row>
    <row r="1884" spans="17:17">
      <c r="Q1884" s="39"/>
    </row>
    <row r="1885" spans="17:17">
      <c r="Q1885" s="39"/>
    </row>
    <row r="1886" spans="17:17">
      <c r="Q1886" s="39"/>
    </row>
    <row r="1887" spans="17:17">
      <c r="Q1887" s="39"/>
    </row>
    <row r="1888" spans="17:17">
      <c r="Q1888" s="39"/>
    </row>
    <row r="1889" spans="17:17">
      <c r="Q1889" s="39"/>
    </row>
    <row r="1890" spans="17:17">
      <c r="Q1890" s="39"/>
    </row>
    <row r="1891" spans="17:17">
      <c r="Q1891" s="39"/>
    </row>
    <row r="1892" spans="17:17">
      <c r="Q1892" s="39"/>
    </row>
    <row r="1893" spans="17:17">
      <c r="Q1893" s="39"/>
    </row>
    <row r="1894" spans="17:17">
      <c r="Q1894" s="39"/>
    </row>
    <row r="1895" spans="17:17">
      <c r="Q1895" s="39"/>
    </row>
    <row r="1896" spans="17:17">
      <c r="Q1896" s="39"/>
    </row>
    <row r="1897" spans="17:17">
      <c r="Q1897" s="39"/>
    </row>
    <row r="1898" spans="17:17">
      <c r="Q1898" s="39"/>
    </row>
    <row r="1899" spans="17:17">
      <c r="Q1899" s="39"/>
    </row>
    <row r="1900" spans="17:17">
      <c r="Q1900" s="39"/>
    </row>
    <row r="1901" spans="17:17">
      <c r="Q1901" s="39"/>
    </row>
    <row r="1902" spans="17:17">
      <c r="Q1902" s="39"/>
    </row>
    <row r="1903" spans="17:17">
      <c r="Q1903" s="39"/>
    </row>
    <row r="1904" spans="17:17">
      <c r="Q1904" s="39"/>
    </row>
    <row r="1905" spans="17:17">
      <c r="Q1905" s="39"/>
    </row>
    <row r="1906" spans="17:17">
      <c r="Q1906" s="39"/>
    </row>
    <row r="1907" spans="17:17">
      <c r="Q1907" s="39"/>
    </row>
    <row r="1908" spans="17:17">
      <c r="Q1908" s="39"/>
    </row>
    <row r="1909" spans="17:17">
      <c r="Q1909" s="39"/>
    </row>
    <row r="1910" spans="17:17">
      <c r="Q1910" s="39"/>
    </row>
    <row r="1911" spans="17:17">
      <c r="Q1911" s="39"/>
    </row>
    <row r="1912" spans="17:17">
      <c r="Q1912" s="39"/>
    </row>
    <row r="1913" spans="17:17">
      <c r="Q1913" s="39"/>
    </row>
    <row r="1914" spans="17:17">
      <c r="Q1914" s="39"/>
    </row>
    <row r="1915" spans="17:17">
      <c r="Q1915" s="39"/>
    </row>
    <row r="1916" spans="17:17">
      <c r="Q1916" s="39"/>
    </row>
    <row r="1917" spans="17:17">
      <c r="Q1917" s="39"/>
    </row>
    <row r="1918" spans="17:17">
      <c r="Q1918" s="39"/>
    </row>
    <row r="1919" spans="17:17">
      <c r="Q1919" s="39"/>
    </row>
    <row r="1920" spans="17:17">
      <c r="Q1920" s="39"/>
    </row>
    <row r="1921" spans="17:17">
      <c r="Q1921" s="39"/>
    </row>
    <row r="1922" spans="17:17">
      <c r="Q1922" s="39"/>
    </row>
    <row r="1923" spans="17:17">
      <c r="Q1923" s="39"/>
    </row>
    <row r="1924" spans="17:17">
      <c r="Q1924" s="39"/>
    </row>
    <row r="1925" spans="17:17">
      <c r="Q1925" s="39"/>
    </row>
    <row r="1926" spans="17:17">
      <c r="Q1926" s="39"/>
    </row>
    <row r="1927" spans="17:17">
      <c r="Q1927" s="39"/>
    </row>
    <row r="1928" spans="17:17">
      <c r="Q1928" s="39"/>
    </row>
    <row r="1929" spans="17:17">
      <c r="Q1929" s="39"/>
    </row>
    <row r="1930" spans="17:17">
      <c r="Q1930" s="39"/>
    </row>
    <row r="1931" spans="17:17">
      <c r="Q1931" s="39"/>
    </row>
    <row r="1932" spans="17:17">
      <c r="Q1932" s="39"/>
    </row>
    <row r="1933" spans="17:17">
      <c r="Q1933" s="39"/>
    </row>
    <row r="1934" spans="17:17">
      <c r="Q1934" s="39"/>
    </row>
    <row r="1935" spans="17:17">
      <c r="Q1935" s="39"/>
    </row>
    <row r="1936" spans="17:17">
      <c r="Q1936" s="39"/>
    </row>
    <row r="1937" spans="17:17">
      <c r="Q1937" s="39"/>
    </row>
    <row r="1938" spans="17:17">
      <c r="Q1938" s="39"/>
    </row>
    <row r="1939" spans="17:17">
      <c r="Q1939" s="39"/>
    </row>
    <row r="1940" spans="17:17">
      <c r="Q1940" s="39"/>
    </row>
    <row r="1941" spans="17:17">
      <c r="Q1941" s="39"/>
    </row>
    <row r="1942" spans="17:17">
      <c r="Q1942" s="39"/>
    </row>
    <row r="1943" spans="17:17">
      <c r="Q1943" s="39"/>
    </row>
    <row r="1944" spans="17:17">
      <c r="Q1944" s="39"/>
    </row>
    <row r="1945" spans="17:17">
      <c r="Q1945" s="39"/>
    </row>
    <row r="1946" spans="17:17">
      <c r="Q1946" s="39"/>
    </row>
    <row r="1947" spans="17:17">
      <c r="Q1947" s="39"/>
    </row>
    <row r="1948" spans="17:17">
      <c r="Q1948" s="39"/>
    </row>
    <row r="1949" spans="17:17">
      <c r="Q1949" s="39"/>
    </row>
    <row r="1950" spans="17:17">
      <c r="Q1950" s="39"/>
    </row>
    <row r="1951" spans="17:17">
      <c r="Q1951" s="39"/>
    </row>
    <row r="1952" spans="17:17">
      <c r="Q1952" s="39"/>
    </row>
    <row r="1953" spans="17:17">
      <c r="Q1953" s="39"/>
    </row>
    <row r="1954" spans="17:17">
      <c r="Q1954" s="39"/>
    </row>
    <row r="1955" spans="17:17">
      <c r="Q1955" s="39"/>
    </row>
    <row r="1956" spans="17:17">
      <c r="Q1956" s="39"/>
    </row>
    <row r="1957" spans="17:17">
      <c r="Q1957" s="39"/>
    </row>
    <row r="1958" spans="17:17">
      <c r="Q1958" s="39"/>
    </row>
    <row r="1959" spans="17:17">
      <c r="Q1959" s="39"/>
    </row>
    <row r="1960" spans="17:17">
      <c r="Q1960" s="39"/>
    </row>
    <row r="1961" spans="17:17">
      <c r="Q1961" s="39"/>
    </row>
    <row r="1962" spans="17:17">
      <c r="Q1962" s="39"/>
    </row>
    <row r="1963" spans="17:17">
      <c r="Q1963" s="39"/>
    </row>
    <row r="1964" spans="17:17">
      <c r="Q1964" s="39"/>
    </row>
    <row r="1965" spans="17:17">
      <c r="Q1965" s="39"/>
    </row>
    <row r="1966" spans="17:17">
      <c r="Q1966" s="39"/>
    </row>
    <row r="1967" spans="17:17">
      <c r="Q1967" s="39"/>
    </row>
    <row r="1968" spans="17:17">
      <c r="Q1968" s="39"/>
    </row>
    <row r="1969" spans="17:17">
      <c r="Q1969" s="39"/>
    </row>
    <row r="1970" spans="17:17">
      <c r="Q1970" s="39"/>
    </row>
    <row r="1971" spans="17:17">
      <c r="Q1971" s="39"/>
    </row>
    <row r="1972" spans="17:17">
      <c r="Q1972" s="39"/>
    </row>
    <row r="1973" spans="17:17">
      <c r="Q1973" s="39"/>
    </row>
    <row r="1974" spans="17:17">
      <c r="Q1974" s="39"/>
    </row>
    <row r="1975" spans="17:17">
      <c r="Q1975" s="39"/>
    </row>
    <row r="1976" spans="17:17">
      <c r="Q1976" s="39"/>
    </row>
    <row r="1977" spans="17:17">
      <c r="Q1977" s="39"/>
    </row>
    <row r="1978" spans="17:17">
      <c r="Q1978" s="39"/>
    </row>
    <row r="1979" spans="17:17">
      <c r="Q1979" s="39"/>
    </row>
    <row r="1980" spans="17:17">
      <c r="Q1980" s="39"/>
    </row>
    <row r="1981" spans="17:17">
      <c r="Q1981" s="39"/>
    </row>
    <row r="1982" spans="17:17">
      <c r="Q1982" s="39"/>
    </row>
    <row r="1983" spans="17:17">
      <c r="Q1983" s="39"/>
    </row>
    <row r="1984" spans="17:17">
      <c r="Q1984" s="39"/>
    </row>
    <row r="1985" spans="17:17">
      <c r="Q1985" s="39"/>
    </row>
    <row r="1986" spans="17:17">
      <c r="Q1986" s="39"/>
    </row>
    <row r="1987" spans="17:17">
      <c r="Q1987" s="39"/>
    </row>
    <row r="1988" spans="17:17">
      <c r="Q1988" s="39"/>
    </row>
    <row r="1989" spans="17:17">
      <c r="Q1989" s="39"/>
    </row>
    <row r="1990" spans="17:17">
      <c r="Q1990" s="39"/>
    </row>
    <row r="1991" spans="17:17">
      <c r="Q1991" s="39"/>
    </row>
    <row r="1992" spans="17:17">
      <c r="Q1992" s="39"/>
    </row>
    <row r="1993" spans="17:17">
      <c r="Q1993" s="39"/>
    </row>
    <row r="1994" spans="17:17">
      <c r="Q1994" s="39"/>
    </row>
    <row r="1995" spans="17:17">
      <c r="Q1995" s="39"/>
    </row>
    <row r="1996" spans="17:17">
      <c r="Q1996" s="39"/>
    </row>
    <row r="1997" spans="17:17">
      <c r="Q1997" s="39"/>
    </row>
    <row r="1998" spans="17:17">
      <c r="Q1998" s="39"/>
    </row>
    <row r="1999" spans="17:17">
      <c r="Q1999" s="39"/>
    </row>
    <row r="2000" spans="17:17">
      <c r="Q2000" s="39"/>
    </row>
    <row r="2001" spans="17:17">
      <c r="Q2001" s="39"/>
    </row>
    <row r="2002" spans="17:17">
      <c r="Q2002" s="39"/>
    </row>
    <row r="2003" spans="17:17">
      <c r="Q2003" s="39"/>
    </row>
    <row r="2004" spans="17:17">
      <c r="Q2004" s="39"/>
    </row>
    <row r="2005" spans="17:17">
      <c r="Q2005" s="39"/>
    </row>
    <row r="2006" spans="17:17">
      <c r="Q2006" s="39"/>
    </row>
    <row r="2007" spans="17:17">
      <c r="Q2007" s="39"/>
    </row>
    <row r="2008" spans="17:17">
      <c r="Q2008" s="39"/>
    </row>
    <row r="2009" spans="17:17">
      <c r="Q2009" s="39"/>
    </row>
    <row r="2010" spans="17:17">
      <c r="Q2010" s="39"/>
    </row>
    <row r="2011" spans="17:17">
      <c r="Q2011" s="39"/>
    </row>
    <row r="2012" spans="17:17">
      <c r="Q2012" s="39"/>
    </row>
    <row r="2013" spans="17:17">
      <c r="Q2013" s="39"/>
    </row>
    <row r="2014" spans="17:17">
      <c r="Q2014" s="39"/>
    </row>
    <row r="2015" spans="17:17">
      <c r="Q2015" s="39"/>
    </row>
    <row r="2016" spans="17:17">
      <c r="Q2016" s="39"/>
    </row>
    <row r="2017" spans="17:17">
      <c r="Q2017" s="39"/>
    </row>
    <row r="2018" spans="17:17">
      <c r="Q2018" s="39"/>
    </row>
    <row r="2019" spans="17:17">
      <c r="Q2019" s="39"/>
    </row>
    <row r="2020" spans="17:17">
      <c r="Q2020" s="39"/>
    </row>
    <row r="2021" spans="17:17">
      <c r="Q2021" s="39"/>
    </row>
    <row r="2022" spans="17:17">
      <c r="Q2022" s="39"/>
    </row>
    <row r="2023" spans="17:17">
      <c r="Q2023" s="39"/>
    </row>
    <row r="2024" spans="17:17">
      <c r="Q2024" s="39"/>
    </row>
    <row r="2025" spans="17:17">
      <c r="Q2025" s="39"/>
    </row>
    <row r="2026" spans="17:17">
      <c r="Q2026" s="39"/>
    </row>
    <row r="2027" spans="17:17">
      <c r="Q2027" s="39"/>
    </row>
    <row r="2028" spans="17:17">
      <c r="Q2028" s="39"/>
    </row>
    <row r="2029" spans="17:17">
      <c r="Q2029" s="39"/>
    </row>
    <row r="2030" spans="17:17">
      <c r="Q2030" s="39"/>
    </row>
    <row r="2031" spans="17:17">
      <c r="Q2031" s="39"/>
    </row>
    <row r="2032" spans="17:17">
      <c r="Q2032" s="39"/>
    </row>
    <row r="2033" spans="17:17">
      <c r="Q2033" s="39"/>
    </row>
    <row r="2034" spans="17:17">
      <c r="Q2034" s="39"/>
    </row>
    <row r="2035" spans="17:17">
      <c r="Q2035" s="39"/>
    </row>
    <row r="2036" spans="17:17">
      <c r="Q2036" s="39"/>
    </row>
    <row r="2037" spans="17:17">
      <c r="Q2037" s="39"/>
    </row>
    <row r="2038" spans="17:17">
      <c r="Q2038" s="39"/>
    </row>
    <row r="2039" spans="17:17">
      <c r="Q2039" s="39"/>
    </row>
    <row r="2040" spans="17:17">
      <c r="Q2040" s="39"/>
    </row>
    <row r="2041" spans="17:17">
      <c r="Q2041" s="39"/>
    </row>
    <row r="2042" spans="17:17">
      <c r="Q2042" s="39"/>
    </row>
    <row r="2043" spans="17:17">
      <c r="Q2043" s="39"/>
    </row>
    <row r="2044" spans="17:17">
      <c r="Q2044" s="39"/>
    </row>
    <row r="2045" spans="17:17">
      <c r="Q2045" s="39"/>
    </row>
    <row r="2046" spans="17:17">
      <c r="Q2046" s="39"/>
    </row>
    <row r="2047" spans="17:17">
      <c r="Q2047" s="39"/>
    </row>
    <row r="2048" spans="17:17">
      <c r="Q2048" s="39"/>
    </row>
    <row r="2049" spans="17:17">
      <c r="Q2049" s="39"/>
    </row>
    <row r="2050" spans="17:17">
      <c r="Q2050" s="39"/>
    </row>
    <row r="2051" spans="17:17">
      <c r="Q2051" s="39"/>
    </row>
    <row r="2052" spans="17:17">
      <c r="Q2052" s="39"/>
    </row>
    <row r="2053" spans="17:17">
      <c r="Q2053" s="39"/>
    </row>
    <row r="2054" spans="17:17">
      <c r="Q2054" s="39"/>
    </row>
    <row r="2055" spans="17:17">
      <c r="Q2055" s="39"/>
    </row>
    <row r="2056" spans="17:17">
      <c r="Q2056" s="39"/>
    </row>
    <row r="2057" spans="17:17">
      <c r="Q2057" s="39"/>
    </row>
    <row r="2058" spans="17:17">
      <c r="Q2058" s="39"/>
    </row>
    <row r="2059" spans="17:17">
      <c r="Q2059" s="39"/>
    </row>
    <row r="2060" spans="17:17">
      <c r="Q2060" s="39"/>
    </row>
    <row r="2061" spans="17:17">
      <c r="Q2061" s="39"/>
    </row>
    <row r="2062" spans="17:17">
      <c r="Q2062" s="39"/>
    </row>
    <row r="2063" spans="17:17">
      <c r="Q2063" s="39"/>
    </row>
    <row r="2064" spans="17:17">
      <c r="Q2064" s="39"/>
    </row>
    <row r="2065" spans="17:17">
      <c r="Q2065" s="39"/>
    </row>
    <row r="2066" spans="17:17">
      <c r="Q2066" s="39"/>
    </row>
    <row r="2067" spans="17:17">
      <c r="Q2067" s="39"/>
    </row>
    <row r="2068" spans="17:17">
      <c r="Q2068" s="39"/>
    </row>
    <row r="2069" spans="17:17">
      <c r="Q2069" s="39"/>
    </row>
    <row r="2070" spans="17:17">
      <c r="Q2070" s="39"/>
    </row>
    <row r="2071" spans="17:17">
      <c r="Q2071" s="39"/>
    </row>
    <row r="2072" spans="17:17">
      <c r="Q2072" s="39"/>
    </row>
    <row r="2073" spans="17:17">
      <c r="Q2073" s="39"/>
    </row>
    <row r="2074" spans="17:17">
      <c r="Q2074" s="39"/>
    </row>
    <row r="2075" spans="17:17">
      <c r="Q2075" s="39"/>
    </row>
    <row r="2076" spans="17:17">
      <c r="Q2076" s="39"/>
    </row>
    <row r="2077" spans="17:17">
      <c r="Q2077" s="39"/>
    </row>
    <row r="2078" spans="17:17">
      <c r="Q2078" s="39"/>
    </row>
    <row r="2079" spans="17:17">
      <c r="Q2079" s="39"/>
    </row>
    <row r="2080" spans="17:17">
      <c r="Q2080" s="39"/>
    </row>
    <row r="2081" spans="17:17">
      <c r="Q2081" s="39"/>
    </row>
    <row r="2082" spans="17:17">
      <c r="Q2082" s="39"/>
    </row>
    <row r="2083" spans="17:17">
      <c r="Q2083" s="39"/>
    </row>
    <row r="2084" spans="17:17">
      <c r="Q2084" s="39"/>
    </row>
    <row r="2085" spans="17:17">
      <c r="Q2085" s="39"/>
    </row>
    <row r="2086" spans="17:17">
      <c r="Q2086" s="39"/>
    </row>
    <row r="2087" spans="17:17">
      <c r="Q2087" s="39"/>
    </row>
    <row r="2088" spans="17:17">
      <c r="Q2088" s="39"/>
    </row>
    <row r="2089" spans="17:17">
      <c r="Q2089" s="39"/>
    </row>
    <row r="2090" spans="17:17">
      <c r="Q2090" s="39"/>
    </row>
    <row r="2091" spans="17:17">
      <c r="Q2091" s="39"/>
    </row>
    <row r="2092" spans="17:17">
      <c r="Q2092" s="39"/>
    </row>
    <row r="2093" spans="17:17">
      <c r="Q2093" s="39"/>
    </row>
    <row r="2094" spans="17:17">
      <c r="Q2094" s="39"/>
    </row>
    <row r="2095" spans="17:17">
      <c r="Q2095" s="39"/>
    </row>
    <row r="2096" spans="17:17">
      <c r="Q2096" s="39"/>
    </row>
    <row r="2097" spans="17:17">
      <c r="Q2097" s="39"/>
    </row>
    <row r="2098" spans="17:17">
      <c r="Q2098" s="39"/>
    </row>
    <row r="2099" spans="17:17">
      <c r="Q2099" s="39"/>
    </row>
    <row r="2100" spans="17:17">
      <c r="Q2100" s="39"/>
    </row>
    <row r="2101" spans="17:17">
      <c r="Q2101" s="39"/>
    </row>
    <row r="2102" spans="17:17">
      <c r="Q2102" s="39"/>
    </row>
    <row r="2103" spans="17:17">
      <c r="Q2103" s="39"/>
    </row>
    <row r="2104" spans="17:17">
      <c r="Q2104" s="39"/>
    </row>
    <row r="2105" spans="17:17">
      <c r="Q2105" s="39"/>
    </row>
    <row r="2106" spans="17:17">
      <c r="Q2106" s="39"/>
    </row>
    <row r="2107" spans="17:17">
      <c r="Q2107" s="39"/>
    </row>
    <row r="2108" spans="17:17">
      <c r="Q2108" s="39"/>
    </row>
    <row r="2109" spans="17:17">
      <c r="Q2109" s="39"/>
    </row>
    <row r="2110" spans="17:17">
      <c r="Q2110" s="39"/>
    </row>
    <row r="2111" spans="17:17">
      <c r="Q2111" s="39"/>
    </row>
    <row r="2112" spans="17:17">
      <c r="Q2112" s="39"/>
    </row>
    <row r="2113" spans="17:17">
      <c r="Q2113" s="39"/>
    </row>
    <row r="2114" spans="17:17">
      <c r="Q2114" s="39"/>
    </row>
    <row r="2115" spans="17:17">
      <c r="Q2115" s="39"/>
    </row>
    <row r="2116" spans="17:17">
      <c r="Q2116" s="39"/>
    </row>
    <row r="2117" spans="17:17">
      <c r="Q2117" s="39"/>
    </row>
    <row r="2118" spans="17:17">
      <c r="Q2118" s="39"/>
    </row>
    <row r="2119" spans="17:17">
      <c r="Q2119" s="39"/>
    </row>
    <row r="2120" spans="17:17">
      <c r="Q2120" s="39"/>
    </row>
    <row r="2121" spans="17:17">
      <c r="Q2121" s="39"/>
    </row>
    <row r="2122" spans="17:17">
      <c r="Q2122" s="39"/>
    </row>
    <row r="2123" spans="17:17">
      <c r="Q2123" s="39"/>
    </row>
    <row r="2124" spans="17:17">
      <c r="Q2124" s="39"/>
    </row>
    <row r="2125" spans="17:17">
      <c r="Q2125" s="39"/>
    </row>
    <row r="2126" spans="17:17">
      <c r="Q2126" s="39"/>
    </row>
    <row r="2127" spans="17:17">
      <c r="Q2127" s="39"/>
    </row>
    <row r="2128" spans="17:17">
      <c r="Q2128" s="39"/>
    </row>
    <row r="2129" spans="17:17">
      <c r="Q2129" s="39"/>
    </row>
    <row r="2130" spans="17:17">
      <c r="Q2130" s="39"/>
    </row>
    <row r="2131" spans="17:17">
      <c r="Q2131" s="39"/>
    </row>
    <row r="2132" spans="17:17">
      <c r="Q2132" s="39"/>
    </row>
    <row r="2133" spans="17:17">
      <c r="Q2133" s="39"/>
    </row>
    <row r="2134" spans="17:17">
      <c r="Q2134" s="39"/>
    </row>
    <row r="2135" spans="17:17">
      <c r="Q2135" s="39"/>
    </row>
    <row r="2136" spans="17:17">
      <c r="Q2136" s="39"/>
    </row>
    <row r="2137" spans="17:17">
      <c r="Q2137" s="39"/>
    </row>
    <row r="2138" spans="17:17">
      <c r="Q2138" s="39"/>
    </row>
    <row r="2139" spans="17:17">
      <c r="Q2139" s="39"/>
    </row>
    <row r="2140" spans="17:17">
      <c r="Q2140" s="39"/>
    </row>
    <row r="2141" spans="17:17">
      <c r="Q2141" s="39"/>
    </row>
    <row r="2142" spans="17:17">
      <c r="Q2142" s="39"/>
    </row>
    <row r="2143" spans="17:17">
      <c r="Q2143" s="39"/>
    </row>
    <row r="2144" spans="17:17">
      <c r="Q2144" s="39"/>
    </row>
    <row r="2145" spans="17:17">
      <c r="Q2145" s="39"/>
    </row>
    <row r="2146" spans="17:17">
      <c r="Q2146" s="39"/>
    </row>
    <row r="2147" spans="17:17">
      <c r="Q2147" s="39"/>
    </row>
    <row r="2148" spans="17:17">
      <c r="Q2148" s="39"/>
    </row>
    <row r="2149" spans="17:17">
      <c r="Q2149" s="39"/>
    </row>
    <row r="2150" spans="17:17">
      <c r="Q2150" s="39"/>
    </row>
    <row r="2151" spans="17:17">
      <c r="Q2151" s="39"/>
    </row>
    <row r="2152" spans="17:17">
      <c r="Q2152" s="39"/>
    </row>
    <row r="2153" spans="17:17">
      <c r="Q2153" s="39"/>
    </row>
    <row r="2154" spans="17:17">
      <c r="Q2154" s="39"/>
    </row>
    <row r="2155" spans="17:17">
      <c r="Q2155" s="39"/>
    </row>
    <row r="2156" spans="17:17">
      <c r="Q2156" s="39"/>
    </row>
    <row r="2157" spans="17:17">
      <c r="Q2157" s="39"/>
    </row>
    <row r="2158" spans="17:17">
      <c r="Q2158" s="39"/>
    </row>
    <row r="2159" spans="17:17">
      <c r="Q2159" s="39"/>
    </row>
    <row r="2160" spans="17:17">
      <c r="Q2160" s="39"/>
    </row>
    <row r="2161" spans="17:17">
      <c r="Q2161" s="39"/>
    </row>
    <row r="2162" spans="17:17">
      <c r="Q2162" s="39"/>
    </row>
    <row r="2163" spans="17:17">
      <c r="Q2163" s="39"/>
    </row>
    <row r="2164" spans="17:17">
      <c r="Q2164" s="39"/>
    </row>
    <row r="2165" spans="17:17">
      <c r="Q2165" s="39"/>
    </row>
    <row r="2166" spans="17:17">
      <c r="Q2166" s="39"/>
    </row>
    <row r="2167" spans="17:17">
      <c r="Q2167" s="39"/>
    </row>
    <row r="2168" spans="17:17">
      <c r="Q2168" s="39"/>
    </row>
    <row r="2169" spans="17:17">
      <c r="Q2169" s="39"/>
    </row>
    <row r="2170" spans="17:17">
      <c r="Q2170" s="39"/>
    </row>
    <row r="2171" spans="17:17">
      <c r="Q2171" s="39"/>
    </row>
    <row r="2172" spans="17:17">
      <c r="Q2172" s="39"/>
    </row>
    <row r="2173" spans="17:17">
      <c r="Q2173" s="39"/>
    </row>
    <row r="2174" spans="17:17">
      <c r="Q2174" s="39"/>
    </row>
    <row r="2175" spans="17:17">
      <c r="Q2175" s="39"/>
    </row>
    <row r="2176" spans="17:17">
      <c r="Q2176" s="39"/>
    </row>
    <row r="2177" spans="17:17">
      <c r="Q2177" s="39"/>
    </row>
    <row r="2178" spans="17:17">
      <c r="Q2178" s="39"/>
    </row>
    <row r="2179" spans="17:17">
      <c r="Q2179" s="39"/>
    </row>
    <row r="2180" spans="17:17">
      <c r="Q2180" s="39"/>
    </row>
    <row r="2181" spans="17:17">
      <c r="Q2181" s="39"/>
    </row>
    <row r="2182" spans="17:17">
      <c r="Q2182" s="39"/>
    </row>
    <row r="2183" spans="17:17">
      <c r="Q2183" s="39"/>
    </row>
    <row r="2184" spans="17:17">
      <c r="Q2184" s="39"/>
    </row>
    <row r="2185" spans="17:17">
      <c r="Q2185" s="39"/>
    </row>
    <row r="2186" spans="17:17">
      <c r="Q2186" s="39"/>
    </row>
    <row r="2187" spans="17:17">
      <c r="Q2187" s="39"/>
    </row>
    <row r="2188" spans="17:17">
      <c r="Q2188" s="39"/>
    </row>
    <row r="2189" spans="17:17">
      <c r="Q2189" s="39"/>
    </row>
    <row r="2190" spans="17:17">
      <c r="Q2190" s="39"/>
    </row>
    <row r="2191" spans="17:17">
      <c r="Q2191" s="39"/>
    </row>
    <row r="2192" spans="17:17">
      <c r="Q2192" s="39"/>
    </row>
    <row r="2193" spans="17:17">
      <c r="Q2193" s="39"/>
    </row>
    <row r="2194" spans="17:17">
      <c r="Q2194" s="39"/>
    </row>
    <row r="2195" spans="17:17">
      <c r="Q2195" s="39"/>
    </row>
    <row r="2196" spans="17:17">
      <c r="Q2196" s="39"/>
    </row>
    <row r="2197" spans="17:17">
      <c r="Q2197" s="39"/>
    </row>
    <row r="2198" spans="17:17">
      <c r="Q2198" s="39"/>
    </row>
    <row r="2199" spans="17:17">
      <c r="Q2199" s="39"/>
    </row>
    <row r="2200" spans="17:17">
      <c r="Q2200" s="39"/>
    </row>
    <row r="2201" spans="17:17">
      <c r="Q2201" s="39"/>
    </row>
    <row r="2202" spans="17:17">
      <c r="Q2202" s="39"/>
    </row>
    <row r="2203" spans="17:17">
      <c r="Q2203" s="39"/>
    </row>
    <row r="2204" spans="17:17">
      <c r="Q2204" s="39"/>
    </row>
    <row r="2205" spans="17:17">
      <c r="Q2205" s="39"/>
    </row>
    <row r="2206" spans="17:17">
      <c r="Q2206" s="39"/>
    </row>
    <row r="2207" spans="17:17">
      <c r="Q2207" s="39"/>
    </row>
    <row r="2208" spans="17:17">
      <c r="Q2208" s="39"/>
    </row>
    <row r="2209" spans="17:17">
      <c r="Q2209" s="39"/>
    </row>
    <row r="2210" spans="17:17">
      <c r="Q2210" s="39"/>
    </row>
    <row r="2211" spans="17:17">
      <c r="Q2211" s="39"/>
    </row>
    <row r="2212" spans="17:17">
      <c r="Q2212" s="39"/>
    </row>
    <row r="2213" spans="17:17">
      <c r="Q2213" s="39"/>
    </row>
    <row r="2214" spans="17:17">
      <c r="Q2214" s="39"/>
    </row>
    <row r="2215" spans="17:17">
      <c r="Q2215" s="39"/>
    </row>
    <row r="2216" spans="17:17">
      <c r="Q2216" s="39"/>
    </row>
    <row r="2217" spans="17:17">
      <c r="Q2217" s="39"/>
    </row>
    <row r="2218" spans="17:17">
      <c r="Q2218" s="39"/>
    </row>
    <row r="2219" spans="17:17">
      <c r="Q2219" s="39"/>
    </row>
    <row r="2220" spans="17:17">
      <c r="Q2220" s="39"/>
    </row>
    <row r="2221" spans="17:17">
      <c r="Q2221" s="39"/>
    </row>
    <row r="2222" spans="17:17">
      <c r="Q2222" s="39"/>
    </row>
    <row r="2223" spans="17:17">
      <c r="Q2223" s="39"/>
    </row>
    <row r="2224" spans="17:17">
      <c r="Q2224" s="39"/>
    </row>
    <row r="2225" spans="17:17">
      <c r="Q2225" s="39"/>
    </row>
    <row r="2226" spans="17:17">
      <c r="Q2226" s="39"/>
    </row>
    <row r="2227" spans="17:17">
      <c r="Q2227" s="39"/>
    </row>
    <row r="2228" spans="17:17">
      <c r="Q2228" s="39"/>
    </row>
    <row r="2229" spans="17:17">
      <c r="Q2229" s="39"/>
    </row>
    <row r="2230" spans="17:17">
      <c r="Q2230" s="39"/>
    </row>
    <row r="2231" spans="17:17">
      <c r="Q2231" s="39"/>
    </row>
    <row r="2232" spans="17:17">
      <c r="Q2232" s="39"/>
    </row>
    <row r="2233" spans="17:17">
      <c r="Q2233" s="39"/>
    </row>
    <row r="2234" spans="17:17">
      <c r="Q2234" s="39"/>
    </row>
    <row r="2235" spans="17:17">
      <c r="Q2235" s="39"/>
    </row>
    <row r="2236" spans="17:17">
      <c r="Q2236" s="39"/>
    </row>
    <row r="2237" spans="17:17">
      <c r="Q2237" s="39"/>
    </row>
    <row r="2238" spans="17:17">
      <c r="Q2238" s="39"/>
    </row>
    <row r="2239" spans="17:17">
      <c r="Q2239" s="39"/>
    </row>
    <row r="2240" spans="17:17">
      <c r="Q2240" s="39"/>
    </row>
    <row r="2241" spans="17:17">
      <c r="Q2241" s="39"/>
    </row>
    <row r="2242" spans="17:17">
      <c r="Q2242" s="39"/>
    </row>
    <row r="2243" spans="17:17">
      <c r="Q2243" s="39"/>
    </row>
    <row r="2244" spans="17:17">
      <c r="Q2244" s="39"/>
    </row>
    <row r="2245" spans="17:17">
      <c r="Q2245" s="39"/>
    </row>
    <row r="2246" spans="17:17">
      <c r="Q2246" s="39"/>
    </row>
    <row r="2247" spans="17:17">
      <c r="Q2247" s="39"/>
    </row>
    <row r="2248" spans="17:17">
      <c r="Q2248" s="39"/>
    </row>
    <row r="2249" spans="17:17">
      <c r="Q2249" s="39"/>
    </row>
    <row r="2250" spans="17:17">
      <c r="Q2250" s="39"/>
    </row>
    <row r="2251" spans="17:17">
      <c r="Q2251" s="39"/>
    </row>
    <row r="2252" spans="17:17">
      <c r="Q2252" s="39"/>
    </row>
    <row r="2253" spans="17:17">
      <c r="Q2253" s="39"/>
    </row>
    <row r="2254" spans="17:17">
      <c r="Q2254" s="39"/>
    </row>
    <row r="2255" spans="17:17">
      <c r="Q2255" s="39"/>
    </row>
    <row r="2256" spans="17:17">
      <c r="Q2256" s="39"/>
    </row>
    <row r="2257" spans="17:17">
      <c r="Q2257" s="39"/>
    </row>
    <row r="2258" spans="17:17">
      <c r="Q2258" s="39"/>
    </row>
    <row r="2259" spans="17:17">
      <c r="Q2259" s="39"/>
    </row>
    <row r="2260" spans="17:17">
      <c r="Q2260" s="39"/>
    </row>
    <row r="2261" spans="17:17">
      <c r="Q2261" s="39"/>
    </row>
    <row r="2262" spans="17:17">
      <c r="Q2262" s="39"/>
    </row>
    <row r="2263" spans="17:17">
      <c r="Q2263" s="39"/>
    </row>
    <row r="2264" spans="17:17">
      <c r="Q2264" s="39"/>
    </row>
    <row r="2265" spans="17:17">
      <c r="Q2265" s="39"/>
    </row>
    <row r="2266" spans="17:17">
      <c r="Q2266" s="39"/>
    </row>
    <row r="2267" spans="17:17">
      <c r="Q2267" s="39"/>
    </row>
    <row r="2268" spans="17:17">
      <c r="Q2268" s="39"/>
    </row>
    <row r="2269" spans="17:17">
      <c r="Q2269" s="39"/>
    </row>
    <row r="2270" spans="17:17">
      <c r="Q2270" s="39"/>
    </row>
    <row r="2271" spans="17:17">
      <c r="Q2271" s="39"/>
    </row>
    <row r="2272" spans="17:17">
      <c r="Q2272" s="39"/>
    </row>
    <row r="2273" spans="17:17">
      <c r="Q2273" s="39"/>
    </row>
    <row r="2274" spans="17:17">
      <c r="Q2274" s="39"/>
    </row>
    <row r="2275" spans="17:17">
      <c r="Q2275" s="39"/>
    </row>
    <row r="2276" spans="17:17">
      <c r="Q2276" s="39"/>
    </row>
    <row r="2277" spans="17:17">
      <c r="Q2277" s="39"/>
    </row>
    <row r="2278" spans="17:17">
      <c r="Q2278" s="39"/>
    </row>
    <row r="2279" spans="17:17">
      <c r="Q2279" s="39"/>
    </row>
    <row r="2280" spans="17:17">
      <c r="Q2280" s="39"/>
    </row>
    <row r="2281" spans="17:17">
      <c r="Q2281" s="39"/>
    </row>
    <row r="2282" spans="17:17">
      <c r="Q2282" s="39"/>
    </row>
    <row r="2283" spans="17:17">
      <c r="Q2283" s="39"/>
    </row>
    <row r="2284" spans="17:17">
      <c r="Q2284" s="39"/>
    </row>
    <row r="2285" spans="17:17">
      <c r="Q2285" s="39"/>
    </row>
    <row r="2286" spans="17:17">
      <c r="Q2286" s="39"/>
    </row>
    <row r="2287" spans="17:17">
      <c r="Q2287" s="39"/>
    </row>
    <row r="2288" spans="17:17">
      <c r="Q2288" s="39"/>
    </row>
    <row r="2289" spans="17:17">
      <c r="Q2289" s="39"/>
    </row>
    <row r="2290" spans="17:17">
      <c r="Q2290" s="39"/>
    </row>
    <row r="2291" spans="17:17">
      <c r="Q2291" s="39"/>
    </row>
    <row r="2292" spans="17:17">
      <c r="Q2292" s="39"/>
    </row>
    <row r="2293" spans="17:17">
      <c r="Q2293" s="39"/>
    </row>
    <row r="2294" spans="17:17">
      <c r="Q2294" s="39"/>
    </row>
    <row r="2295" spans="17:17">
      <c r="Q2295" s="39"/>
    </row>
    <row r="2296" spans="17:17">
      <c r="Q2296" s="39"/>
    </row>
    <row r="2297" spans="17:17">
      <c r="Q2297" s="39"/>
    </row>
    <row r="2298" spans="17:17">
      <c r="Q2298" s="39"/>
    </row>
    <row r="2299" spans="17:17">
      <c r="Q2299" s="39"/>
    </row>
    <row r="2300" spans="17:17">
      <c r="Q2300" s="39"/>
    </row>
    <row r="2301" spans="17:17">
      <c r="Q2301" s="39"/>
    </row>
    <row r="2302" spans="17:17">
      <c r="Q2302" s="39"/>
    </row>
    <row r="2303" spans="17:17">
      <c r="Q2303" s="39"/>
    </row>
    <row r="2304" spans="17:17">
      <c r="Q2304" s="39"/>
    </row>
    <row r="2305" spans="17:17">
      <c r="Q2305" s="39"/>
    </row>
    <row r="2306" spans="17:17">
      <c r="Q2306" s="39"/>
    </row>
    <row r="2307" spans="17:17">
      <c r="Q2307" s="39"/>
    </row>
    <row r="2308" spans="17:17">
      <c r="Q2308" s="39"/>
    </row>
    <row r="2309" spans="17:17">
      <c r="Q2309" s="39"/>
    </row>
    <row r="2310" spans="17:17">
      <c r="Q2310" s="39"/>
    </row>
    <row r="2311" spans="17:17">
      <c r="Q2311" s="39"/>
    </row>
    <row r="2312" spans="17:17">
      <c r="Q2312" s="39"/>
    </row>
    <row r="2313" spans="17:17">
      <c r="Q2313" s="39"/>
    </row>
    <row r="2314" spans="17:17">
      <c r="Q2314" s="39"/>
    </row>
    <row r="2315" spans="17:17">
      <c r="Q2315" s="39"/>
    </row>
    <row r="2316" spans="17:17">
      <c r="Q2316" s="39"/>
    </row>
    <row r="2317" spans="17:17">
      <c r="Q2317" s="39"/>
    </row>
    <row r="2318" spans="17:17">
      <c r="Q2318" s="39"/>
    </row>
    <row r="2319" spans="17:17">
      <c r="Q2319" s="39"/>
    </row>
    <row r="2320" spans="17:17">
      <c r="Q2320" s="39"/>
    </row>
    <row r="2321" spans="17:17">
      <c r="Q2321" s="39"/>
    </row>
    <row r="2322" spans="17:17">
      <c r="Q2322" s="39"/>
    </row>
    <row r="2323" spans="17:17">
      <c r="Q2323" s="39"/>
    </row>
    <row r="2324" spans="17:17">
      <c r="Q2324" s="39"/>
    </row>
    <row r="2325" spans="17:17">
      <c r="Q2325" s="39"/>
    </row>
    <row r="2326" spans="17:17">
      <c r="Q2326" s="39"/>
    </row>
    <row r="2327" spans="17:17">
      <c r="Q2327" s="39"/>
    </row>
    <row r="2328" spans="17:17">
      <c r="Q2328" s="39"/>
    </row>
    <row r="2329" spans="17:17">
      <c r="Q2329" s="39"/>
    </row>
    <row r="2330" spans="17:17">
      <c r="Q2330" s="39"/>
    </row>
    <row r="2331" spans="17:17">
      <c r="Q2331" s="39"/>
    </row>
    <row r="2332" spans="17:17">
      <c r="Q2332" s="39"/>
    </row>
    <row r="2333" spans="17:17">
      <c r="Q2333" s="39"/>
    </row>
    <row r="2334" spans="17:17">
      <c r="Q2334" s="39"/>
    </row>
    <row r="2335" spans="17:17">
      <c r="Q2335" s="39"/>
    </row>
    <row r="2336" spans="17:17">
      <c r="Q2336" s="39"/>
    </row>
    <row r="2337" spans="17:17">
      <c r="Q2337" s="39"/>
    </row>
    <row r="2338" spans="17:17">
      <c r="Q2338" s="39"/>
    </row>
    <row r="2339" spans="17:17">
      <c r="Q2339" s="39"/>
    </row>
    <row r="2340" spans="17:17">
      <c r="Q2340" s="39"/>
    </row>
    <row r="2341" spans="17:17">
      <c r="Q2341" s="39"/>
    </row>
    <row r="2342" spans="17:17">
      <c r="Q2342" s="39"/>
    </row>
    <row r="2343" spans="17:17">
      <c r="Q2343" s="39"/>
    </row>
    <row r="2344" spans="17:17">
      <c r="Q2344" s="39"/>
    </row>
    <row r="2345" spans="17:17">
      <c r="Q2345" s="39"/>
    </row>
    <row r="2346" spans="17:17">
      <c r="Q2346" s="39"/>
    </row>
    <row r="2347" spans="17:17">
      <c r="Q2347" s="39"/>
    </row>
    <row r="2348" spans="17:17">
      <c r="Q2348" s="39"/>
    </row>
    <row r="2349" spans="17:17">
      <c r="Q2349" s="39"/>
    </row>
    <row r="2350" spans="17:17">
      <c r="Q2350" s="39"/>
    </row>
    <row r="2351" spans="17:17">
      <c r="Q2351" s="39"/>
    </row>
    <row r="2352" spans="17:17">
      <c r="Q2352" s="39"/>
    </row>
    <row r="2353" spans="17:17">
      <c r="Q2353" s="39"/>
    </row>
    <row r="2354" spans="17:17">
      <c r="Q2354" s="39"/>
    </row>
    <row r="2355" spans="17:17">
      <c r="Q2355" s="39"/>
    </row>
    <row r="2356" spans="17:17">
      <c r="Q2356" s="39"/>
    </row>
    <row r="2357" spans="17:17">
      <c r="Q2357" s="39"/>
    </row>
    <row r="2358" spans="17:17">
      <c r="Q2358" s="39"/>
    </row>
    <row r="2359" spans="17:17">
      <c r="Q2359" s="39"/>
    </row>
    <row r="2360" spans="17:17">
      <c r="Q2360" s="39"/>
    </row>
    <row r="2361" spans="17:17">
      <c r="Q2361" s="39"/>
    </row>
    <row r="2362" spans="17:17">
      <c r="Q2362" s="39"/>
    </row>
    <row r="2363" spans="17:17">
      <c r="Q2363" s="39"/>
    </row>
    <row r="2364" spans="17:17">
      <c r="Q2364" s="39"/>
    </row>
    <row r="2365" spans="17:17">
      <c r="Q2365" s="39"/>
    </row>
    <row r="2366" spans="17:17">
      <c r="Q2366" s="39"/>
    </row>
    <row r="2367" spans="17:17">
      <c r="Q2367" s="39"/>
    </row>
    <row r="2368" spans="17:17">
      <c r="Q2368" s="39"/>
    </row>
    <row r="2369" spans="17:17">
      <c r="Q2369" s="39"/>
    </row>
    <row r="2370" spans="17:17">
      <c r="Q2370" s="39"/>
    </row>
    <row r="2371" spans="17:17">
      <c r="Q2371" s="39"/>
    </row>
    <row r="2372" spans="17:17">
      <c r="Q2372" s="39"/>
    </row>
    <row r="2373" spans="17:17">
      <c r="Q2373" s="39"/>
    </row>
    <row r="2374" spans="17:17">
      <c r="Q2374" s="39"/>
    </row>
    <row r="2375" spans="17:17">
      <c r="Q2375" s="39"/>
    </row>
    <row r="2376" spans="17:17">
      <c r="Q2376" s="39"/>
    </row>
    <row r="2377" spans="17:17">
      <c r="Q2377" s="39"/>
    </row>
    <row r="2378" spans="17:17">
      <c r="Q2378" s="39"/>
    </row>
    <row r="2379" spans="17:17">
      <c r="Q2379" s="39"/>
    </row>
    <row r="2380" spans="17:17">
      <c r="Q2380" s="39"/>
    </row>
    <row r="2381" spans="17:17">
      <c r="Q2381" s="39"/>
    </row>
    <row r="2382" spans="17:17">
      <c r="Q2382" s="39"/>
    </row>
    <row r="2383" spans="17:17">
      <c r="Q2383" s="39"/>
    </row>
    <row r="2384" spans="17:17">
      <c r="Q2384" s="39"/>
    </row>
    <row r="2385" spans="17:17">
      <c r="Q2385" s="39"/>
    </row>
    <row r="2386" spans="17:17">
      <c r="Q2386" s="39"/>
    </row>
    <row r="2387" spans="17:17">
      <c r="Q2387" s="39"/>
    </row>
    <row r="2388" spans="17:17">
      <c r="Q2388" s="39"/>
    </row>
    <row r="2389" spans="17:17">
      <c r="Q2389" s="39"/>
    </row>
    <row r="2390" spans="17:17">
      <c r="Q2390" s="39"/>
    </row>
    <row r="2391" spans="17:17">
      <c r="Q2391" s="39"/>
    </row>
    <row r="2392" spans="17:17">
      <c r="Q2392" s="39"/>
    </row>
    <row r="2393" spans="17:17">
      <c r="Q2393" s="39"/>
    </row>
    <row r="2394" spans="17:17">
      <c r="Q2394" s="39"/>
    </row>
    <row r="2395" spans="17:17">
      <c r="Q2395" s="39"/>
    </row>
    <row r="2396" spans="17:17">
      <c r="Q2396" s="39"/>
    </row>
    <row r="2397" spans="17:17">
      <c r="Q2397" s="39"/>
    </row>
    <row r="2398" spans="17:17">
      <c r="Q2398" s="39"/>
    </row>
    <row r="2399" spans="17:17">
      <c r="Q2399" s="39"/>
    </row>
    <row r="2400" spans="17:17">
      <c r="Q2400" s="39"/>
    </row>
    <row r="2401" spans="17:17">
      <c r="Q2401" s="39"/>
    </row>
    <row r="2402" spans="17:17">
      <c r="Q2402" s="39"/>
    </row>
    <row r="2403" spans="17:17">
      <c r="Q2403" s="39"/>
    </row>
    <row r="2404" spans="17:17">
      <c r="Q2404" s="39"/>
    </row>
    <row r="2405" spans="17:17">
      <c r="Q2405" s="39"/>
    </row>
    <row r="2406" spans="17:17">
      <c r="Q2406" s="39"/>
    </row>
    <row r="2407" spans="17:17">
      <c r="Q2407" s="39"/>
    </row>
    <row r="2408" spans="17:17">
      <c r="Q2408" s="39"/>
    </row>
    <row r="2409" spans="17:17">
      <c r="Q2409" s="39"/>
    </row>
    <row r="2410" spans="17:17">
      <c r="Q2410" s="39"/>
    </row>
    <row r="2411" spans="17:17">
      <c r="Q2411" s="39"/>
    </row>
    <row r="2412" spans="17:17">
      <c r="Q2412" s="39"/>
    </row>
    <row r="2413" spans="17:17">
      <c r="Q2413" s="39"/>
    </row>
    <row r="2414" spans="17:17">
      <c r="Q2414" s="39"/>
    </row>
    <row r="2415" spans="17:17">
      <c r="Q2415" s="39"/>
    </row>
    <row r="2416" spans="17:17">
      <c r="Q2416" s="39"/>
    </row>
    <row r="2417" spans="17:17">
      <c r="Q2417" s="39"/>
    </row>
    <row r="2418" spans="17:17">
      <c r="Q2418" s="39"/>
    </row>
    <row r="2419" spans="17:17">
      <c r="Q2419" s="39"/>
    </row>
    <row r="2420" spans="17:17">
      <c r="Q2420" s="39"/>
    </row>
    <row r="2421" spans="17:17">
      <c r="Q2421" s="39"/>
    </row>
    <row r="2422" spans="17:17">
      <c r="Q2422" s="39"/>
    </row>
    <row r="2423" spans="17:17">
      <c r="Q2423" s="39"/>
    </row>
    <row r="2424" spans="17:17">
      <c r="Q2424" s="39"/>
    </row>
    <row r="2425" spans="17:17">
      <c r="Q2425" s="39"/>
    </row>
    <row r="2426" spans="17:17">
      <c r="Q2426" s="39"/>
    </row>
    <row r="2427" spans="17:17">
      <c r="Q2427" s="39"/>
    </row>
    <row r="2428" spans="17:17">
      <c r="Q2428" s="39"/>
    </row>
    <row r="2429" spans="17:17">
      <c r="Q2429" s="39"/>
    </row>
    <row r="2430" spans="17:17">
      <c r="Q2430" s="39"/>
    </row>
    <row r="2431" spans="17:17">
      <c r="Q2431" s="39"/>
    </row>
    <row r="2432" spans="17:17">
      <c r="Q2432" s="39"/>
    </row>
    <row r="2433" spans="17:17">
      <c r="Q2433" s="39"/>
    </row>
    <row r="2434" spans="17:17">
      <c r="Q2434" s="39"/>
    </row>
    <row r="2435" spans="17:17">
      <c r="Q2435" s="39"/>
    </row>
    <row r="2436" spans="17:17">
      <c r="Q2436" s="39"/>
    </row>
    <row r="2437" spans="17:17">
      <c r="Q2437" s="39"/>
    </row>
    <row r="2438" spans="17:17">
      <c r="Q2438" s="39"/>
    </row>
    <row r="2439" spans="17:17">
      <c r="Q2439" s="39"/>
    </row>
    <row r="2440" spans="17:17">
      <c r="Q2440" s="39"/>
    </row>
    <row r="2441" spans="17:17">
      <c r="Q2441" s="39"/>
    </row>
    <row r="2442" spans="17:17">
      <c r="Q2442" s="39"/>
    </row>
    <row r="2443" spans="17:17">
      <c r="Q2443" s="39"/>
    </row>
    <row r="2444" spans="17:17">
      <c r="Q2444" s="39"/>
    </row>
    <row r="2445" spans="17:17">
      <c r="Q2445" s="39"/>
    </row>
    <row r="2446" spans="17:17">
      <c r="Q2446" s="39"/>
    </row>
    <row r="2447" spans="17:17">
      <c r="Q2447" s="39"/>
    </row>
    <row r="2448" spans="17:17">
      <c r="Q2448" s="39"/>
    </row>
    <row r="2449" spans="17:17">
      <c r="Q2449" s="39"/>
    </row>
    <row r="2450" spans="17:17">
      <c r="Q2450" s="39"/>
    </row>
    <row r="2451" spans="17:17">
      <c r="Q2451" s="39"/>
    </row>
    <row r="2452" spans="17:17">
      <c r="Q2452" s="39"/>
    </row>
    <row r="2453" spans="17:17">
      <c r="Q2453" s="39"/>
    </row>
    <row r="2454" spans="17:17">
      <c r="Q2454" s="39"/>
    </row>
    <row r="2455" spans="17:17">
      <c r="Q2455" s="39"/>
    </row>
    <row r="2456" spans="17:17">
      <c r="Q2456" s="39"/>
    </row>
    <row r="2457" spans="17:17">
      <c r="Q2457" s="39"/>
    </row>
    <row r="2458" spans="17:17">
      <c r="Q2458" s="39"/>
    </row>
    <row r="2459" spans="17:17">
      <c r="Q2459" s="39"/>
    </row>
    <row r="2460" spans="17:17">
      <c r="Q2460" s="39"/>
    </row>
    <row r="2461" spans="17:17">
      <c r="Q2461" s="39"/>
    </row>
    <row r="2462" spans="17:17">
      <c r="Q2462" s="39"/>
    </row>
    <row r="2463" spans="17:17">
      <c r="Q2463" s="39"/>
    </row>
    <row r="2464" spans="17:17">
      <c r="Q2464" s="39"/>
    </row>
    <row r="2465" spans="17:17">
      <c r="Q2465" s="39"/>
    </row>
    <row r="2466" spans="17:17">
      <c r="Q2466" s="39"/>
    </row>
    <row r="2467" spans="17:17">
      <c r="Q2467" s="39"/>
    </row>
    <row r="2468" spans="17:17">
      <c r="Q2468" s="39"/>
    </row>
    <row r="2469" spans="17:17">
      <c r="Q2469" s="39"/>
    </row>
    <row r="2470" spans="17:17">
      <c r="Q2470" s="39"/>
    </row>
    <row r="2471" spans="17:17">
      <c r="Q2471" s="39"/>
    </row>
    <row r="2472" spans="17:17">
      <c r="Q2472" s="39"/>
    </row>
    <row r="2473" spans="17:17">
      <c r="Q2473" s="39"/>
    </row>
    <row r="2474" spans="17:17">
      <c r="Q2474" s="39"/>
    </row>
    <row r="2475" spans="17:17">
      <c r="Q2475" s="39"/>
    </row>
    <row r="2476" spans="17:17">
      <c r="Q2476" s="39"/>
    </row>
    <row r="2477" spans="17:17">
      <c r="Q2477" s="39"/>
    </row>
    <row r="2478" spans="17:17">
      <c r="Q2478" s="39"/>
    </row>
    <row r="2479" spans="17:17">
      <c r="Q2479" s="39"/>
    </row>
    <row r="2480" spans="17:17">
      <c r="Q2480" s="39"/>
    </row>
    <row r="2481" spans="17:17">
      <c r="Q2481" s="39"/>
    </row>
    <row r="2482" spans="17:17">
      <c r="Q2482" s="39"/>
    </row>
    <row r="2483" spans="17:17">
      <c r="Q2483" s="39"/>
    </row>
    <row r="2484" spans="17:17">
      <c r="Q2484" s="39"/>
    </row>
    <row r="2485" spans="17:17">
      <c r="Q2485" s="39"/>
    </row>
    <row r="2486" spans="17:17">
      <c r="Q2486" s="39"/>
    </row>
    <row r="2487" spans="17:17">
      <c r="Q2487" s="39"/>
    </row>
    <row r="2488" spans="17:17">
      <c r="Q2488" s="39"/>
    </row>
    <row r="2489" spans="17:17">
      <c r="Q2489" s="39"/>
    </row>
    <row r="2490" spans="17:17">
      <c r="Q2490" s="39"/>
    </row>
    <row r="2491" spans="17:17">
      <c r="Q2491" s="39"/>
    </row>
    <row r="2492" spans="17:17">
      <c r="Q2492" s="39"/>
    </row>
    <row r="2493" spans="17:17">
      <c r="Q2493" s="39"/>
    </row>
    <row r="2494" spans="17:17">
      <c r="Q2494" s="39"/>
    </row>
    <row r="2495" spans="17:17">
      <c r="Q2495" s="39"/>
    </row>
    <row r="2496" spans="17:17">
      <c r="Q2496" s="39"/>
    </row>
    <row r="2497" spans="17:17">
      <c r="Q2497" s="39"/>
    </row>
    <row r="2498" spans="17:17">
      <c r="Q2498" s="39"/>
    </row>
    <row r="2499" spans="17:17">
      <c r="Q2499" s="39"/>
    </row>
    <row r="2500" spans="17:17">
      <c r="Q2500" s="39"/>
    </row>
    <row r="2501" spans="17:17">
      <c r="Q2501" s="39"/>
    </row>
    <row r="2502" spans="17:17">
      <c r="Q2502" s="39"/>
    </row>
    <row r="2503" spans="17:17">
      <c r="Q2503" s="39"/>
    </row>
    <row r="2504" spans="17:17">
      <c r="Q2504" s="39"/>
    </row>
    <row r="2505" spans="17:17">
      <c r="Q2505" s="39"/>
    </row>
    <row r="2506" spans="17:17">
      <c r="Q2506" s="39"/>
    </row>
    <row r="2507" spans="17:17">
      <c r="Q2507" s="39"/>
    </row>
    <row r="2508" spans="17:17">
      <c r="Q2508" s="39"/>
    </row>
    <row r="2509" spans="17:17">
      <c r="Q2509" s="39"/>
    </row>
    <row r="2510" spans="17:17">
      <c r="Q2510" s="39"/>
    </row>
    <row r="2511" spans="17:17">
      <c r="Q2511" s="39"/>
    </row>
    <row r="2512" spans="17:17">
      <c r="Q2512" s="39"/>
    </row>
    <row r="2513" spans="17:17">
      <c r="Q2513" s="39"/>
    </row>
    <row r="2514" spans="17:17">
      <c r="Q2514" s="39"/>
    </row>
    <row r="2515" spans="17:17">
      <c r="Q2515" s="39"/>
    </row>
    <row r="2516" spans="17:17">
      <c r="Q2516" s="39"/>
    </row>
    <row r="2517" spans="17:17">
      <c r="Q2517" s="39"/>
    </row>
    <row r="2518" spans="17:17">
      <c r="Q2518" s="39"/>
    </row>
    <row r="2519" spans="17:17">
      <c r="Q2519" s="39"/>
    </row>
    <row r="2520" spans="17:17">
      <c r="Q2520" s="39"/>
    </row>
    <row r="2521" spans="17:17">
      <c r="Q2521" s="39"/>
    </row>
    <row r="2522" spans="17:17">
      <c r="Q2522" s="39"/>
    </row>
    <row r="2523" spans="17:17">
      <c r="Q2523" s="39"/>
    </row>
    <row r="2524" spans="17:17">
      <c r="Q2524" s="39"/>
    </row>
    <row r="2525" spans="17:17">
      <c r="Q2525" s="39"/>
    </row>
    <row r="2526" spans="17:17">
      <c r="Q2526" s="39"/>
    </row>
    <row r="2527" spans="17:17">
      <c r="Q2527" s="39"/>
    </row>
    <row r="2528" spans="17:17">
      <c r="Q2528" s="39"/>
    </row>
    <row r="2529" spans="17:17">
      <c r="Q2529" s="39"/>
    </row>
    <row r="2530" spans="17:17">
      <c r="Q2530" s="39"/>
    </row>
    <row r="2531" spans="17:17">
      <c r="Q2531" s="39"/>
    </row>
    <row r="2532" spans="17:17">
      <c r="Q2532" s="39"/>
    </row>
    <row r="2533" spans="17:17">
      <c r="Q2533" s="39"/>
    </row>
    <row r="2534" spans="17:17">
      <c r="Q2534" s="39"/>
    </row>
    <row r="2535" spans="17:17">
      <c r="Q2535" s="39"/>
    </row>
    <row r="2536" spans="17:17">
      <c r="Q2536" s="39"/>
    </row>
    <row r="2537" spans="17:17">
      <c r="Q2537" s="39"/>
    </row>
    <row r="2538" spans="17:17">
      <c r="Q2538" s="39"/>
    </row>
    <row r="2539" spans="17:17">
      <c r="Q2539" s="39"/>
    </row>
    <row r="2540" spans="17:17">
      <c r="Q2540" s="39"/>
    </row>
    <row r="2541" spans="17:17">
      <c r="Q2541" s="39"/>
    </row>
    <row r="2542" spans="17:17">
      <c r="Q2542" s="39"/>
    </row>
    <row r="2543" spans="17:17">
      <c r="Q2543" s="39"/>
    </row>
    <row r="2544" spans="17:17">
      <c r="Q2544" s="39"/>
    </row>
    <row r="2545" spans="17:17">
      <c r="Q2545" s="39"/>
    </row>
    <row r="2546" spans="17:17">
      <c r="Q2546" s="39"/>
    </row>
    <row r="2547" spans="17:17">
      <c r="Q2547" s="39"/>
    </row>
    <row r="2548" spans="17:17">
      <c r="Q2548" s="39"/>
    </row>
    <row r="2549" spans="17:17">
      <c r="Q2549" s="39"/>
    </row>
    <row r="2550" spans="17:17">
      <c r="Q2550" s="39"/>
    </row>
    <row r="2551" spans="17:17">
      <c r="Q2551" s="39"/>
    </row>
    <row r="2552" spans="17:17">
      <c r="Q2552" s="39"/>
    </row>
    <row r="2553" spans="17:17">
      <c r="Q2553" s="39"/>
    </row>
    <row r="2554" spans="17:17">
      <c r="Q2554" s="39"/>
    </row>
    <row r="2555" spans="17:17">
      <c r="Q2555" s="39"/>
    </row>
    <row r="2556" spans="17:17">
      <c r="Q2556" s="39"/>
    </row>
    <row r="2557" spans="17:17">
      <c r="Q2557" s="39"/>
    </row>
    <row r="2558" spans="17:17">
      <c r="Q2558" s="39"/>
    </row>
    <row r="2559" spans="17:17">
      <c r="Q2559" s="39"/>
    </row>
    <row r="2560" spans="17:17">
      <c r="Q2560" s="39"/>
    </row>
    <row r="2561" spans="17:17">
      <c r="Q2561" s="39"/>
    </row>
    <row r="2562" spans="17:17">
      <c r="Q2562" s="39"/>
    </row>
    <row r="2563" spans="17:17">
      <c r="Q2563" s="39"/>
    </row>
    <row r="2564" spans="17:17">
      <c r="Q2564" s="39"/>
    </row>
    <row r="2565" spans="17:17">
      <c r="Q2565" s="39"/>
    </row>
    <row r="2566" spans="17:17">
      <c r="Q2566" s="39"/>
    </row>
    <row r="2567" spans="17:17">
      <c r="Q2567" s="39"/>
    </row>
    <row r="2568" spans="17:17">
      <c r="Q2568" s="39"/>
    </row>
    <row r="2569" spans="17:17">
      <c r="Q2569" s="39"/>
    </row>
    <row r="2570" spans="17:17">
      <c r="Q2570" s="39"/>
    </row>
    <row r="2571" spans="17:17">
      <c r="Q2571" s="39"/>
    </row>
    <row r="2572" spans="17:17">
      <c r="Q2572" s="39"/>
    </row>
    <row r="2573" spans="17:17">
      <c r="Q2573" s="39"/>
    </row>
    <row r="2574" spans="17:17">
      <c r="Q2574" s="39"/>
    </row>
    <row r="2575" spans="17:17">
      <c r="Q2575" s="39"/>
    </row>
    <row r="2576" spans="17:17">
      <c r="Q2576" s="39"/>
    </row>
    <row r="2577" spans="17:17">
      <c r="Q2577" s="39"/>
    </row>
    <row r="2578" spans="17:17">
      <c r="Q2578" s="39"/>
    </row>
    <row r="2579" spans="17:17">
      <c r="Q2579" s="39"/>
    </row>
    <row r="2580" spans="17:17">
      <c r="Q2580" s="39"/>
    </row>
    <row r="2581" spans="17:17">
      <c r="Q2581" s="39"/>
    </row>
    <row r="2582" spans="17:17">
      <c r="Q2582" s="39"/>
    </row>
    <row r="2583" spans="17:17">
      <c r="Q2583" s="39"/>
    </row>
    <row r="2584" spans="17:17">
      <c r="Q2584" s="39"/>
    </row>
    <row r="2585" spans="17:17">
      <c r="Q2585" s="39"/>
    </row>
    <row r="2586" spans="17:17">
      <c r="Q2586" s="39"/>
    </row>
    <row r="2587" spans="17:17">
      <c r="Q2587" s="39"/>
    </row>
    <row r="2588" spans="17:17">
      <c r="Q2588" s="39"/>
    </row>
    <row r="2589" spans="17:17">
      <c r="Q2589" s="39"/>
    </row>
    <row r="2590" spans="17:17">
      <c r="Q2590" s="39"/>
    </row>
    <row r="2591" spans="17:17">
      <c r="Q2591" s="39"/>
    </row>
    <row r="2592" spans="17:17">
      <c r="Q2592" s="39"/>
    </row>
    <row r="2593" spans="17:17">
      <c r="Q2593" s="39"/>
    </row>
    <row r="2594" spans="17:17">
      <c r="Q2594" s="39"/>
    </row>
    <row r="2595" spans="17:17">
      <c r="Q2595" s="39"/>
    </row>
    <row r="2596" spans="17:17">
      <c r="Q2596" s="39"/>
    </row>
    <row r="2597" spans="17:17">
      <c r="Q2597" s="39"/>
    </row>
    <row r="2598" spans="17:17">
      <c r="Q2598" s="39"/>
    </row>
    <row r="2599" spans="17:17">
      <c r="Q2599" s="39"/>
    </row>
    <row r="2600" spans="17:17">
      <c r="Q2600" s="39"/>
    </row>
    <row r="2601" spans="17:17">
      <c r="Q2601" s="39"/>
    </row>
    <row r="2602" spans="17:17">
      <c r="Q2602" s="39"/>
    </row>
    <row r="2603" spans="17:17">
      <c r="Q2603" s="39"/>
    </row>
    <row r="2604" spans="17:17">
      <c r="Q2604" s="39"/>
    </row>
    <row r="2605" spans="17:17">
      <c r="Q2605" s="39"/>
    </row>
    <row r="2606" spans="17:17">
      <c r="Q2606" s="39"/>
    </row>
    <row r="2607" spans="17:17">
      <c r="Q2607" s="39"/>
    </row>
    <row r="2608" spans="17:17">
      <c r="Q2608" s="39"/>
    </row>
    <row r="2609" spans="17:17">
      <c r="Q2609" s="39"/>
    </row>
    <row r="2610" spans="17:17">
      <c r="Q2610" s="39"/>
    </row>
    <row r="2611" spans="17:17">
      <c r="Q2611" s="39"/>
    </row>
    <row r="2612" spans="17:17">
      <c r="Q2612" s="39"/>
    </row>
    <row r="2613" spans="17:17">
      <c r="Q2613" s="39"/>
    </row>
    <row r="2614" spans="17:17">
      <c r="Q2614" s="39"/>
    </row>
    <row r="2615" spans="17:17">
      <c r="Q2615" s="39"/>
    </row>
    <row r="2616" spans="17:17">
      <c r="Q2616" s="39"/>
    </row>
    <row r="2617" spans="17:17">
      <c r="Q2617" s="39"/>
    </row>
    <row r="2618" spans="17:17">
      <c r="Q2618" s="39"/>
    </row>
    <row r="2619" spans="17:17">
      <c r="Q2619" s="39"/>
    </row>
    <row r="2620" spans="17:17">
      <c r="Q2620" s="39"/>
    </row>
    <row r="2621" spans="17:17">
      <c r="Q2621" s="39"/>
    </row>
    <row r="2622" spans="17:17">
      <c r="Q2622" s="39"/>
    </row>
    <row r="2623" spans="17:17">
      <c r="Q2623" s="39"/>
    </row>
    <row r="2624" spans="17:17">
      <c r="Q2624" s="39"/>
    </row>
    <row r="2625" spans="17:17">
      <c r="Q2625" s="39"/>
    </row>
    <row r="2626" spans="17:17">
      <c r="Q2626" s="39"/>
    </row>
    <row r="2627" spans="17:17">
      <c r="Q2627" s="39"/>
    </row>
    <row r="2628" spans="17:17">
      <c r="Q2628" s="39"/>
    </row>
    <row r="2629" spans="17:17">
      <c r="Q2629" s="39"/>
    </row>
    <row r="2630" spans="17:17">
      <c r="Q2630" s="39"/>
    </row>
    <row r="2631" spans="17:17">
      <c r="Q2631" s="39"/>
    </row>
    <row r="2632" spans="17:17">
      <c r="Q2632" s="39"/>
    </row>
    <row r="2633" spans="17:17">
      <c r="Q2633" s="39"/>
    </row>
    <row r="2634" spans="17:17">
      <c r="Q2634" s="39"/>
    </row>
    <row r="2635" spans="17:17">
      <c r="Q2635" s="39"/>
    </row>
    <row r="2636" spans="17:17">
      <c r="Q2636" s="39"/>
    </row>
    <row r="2637" spans="17:17">
      <c r="Q2637" s="39"/>
    </row>
    <row r="2638" spans="17:17">
      <c r="Q2638" s="39"/>
    </row>
    <row r="2639" spans="17:17">
      <c r="Q2639" s="39"/>
    </row>
    <row r="2640" spans="17:17">
      <c r="Q2640" s="39"/>
    </row>
    <row r="2641" spans="17:17">
      <c r="Q2641" s="39"/>
    </row>
    <row r="2642" spans="17:17">
      <c r="Q2642" s="39"/>
    </row>
    <row r="2643" spans="17:17">
      <c r="Q2643" s="39"/>
    </row>
    <row r="2644" spans="17:17">
      <c r="Q2644" s="39"/>
    </row>
    <row r="2645" spans="17:17">
      <c r="Q2645" s="39"/>
    </row>
    <row r="2646" spans="17:17">
      <c r="Q2646" s="39"/>
    </row>
    <row r="2647" spans="17:17">
      <c r="Q2647" s="39"/>
    </row>
    <row r="2648" spans="17:17">
      <c r="Q2648" s="39"/>
    </row>
    <row r="2649" spans="17:17">
      <c r="Q2649" s="39"/>
    </row>
    <row r="2650" spans="17:17">
      <c r="Q2650" s="39"/>
    </row>
    <row r="2651" spans="17:17">
      <c r="Q2651" s="39"/>
    </row>
    <row r="2652" spans="17:17">
      <c r="Q2652" s="39"/>
    </row>
    <row r="2653" spans="17:17">
      <c r="Q2653" s="39"/>
    </row>
    <row r="2654" spans="17:17">
      <c r="Q2654" s="39"/>
    </row>
    <row r="2655" spans="17:17">
      <c r="Q2655" s="39"/>
    </row>
    <row r="2656" spans="17:17">
      <c r="Q2656" s="39"/>
    </row>
    <row r="2657" spans="17:17">
      <c r="Q2657" s="39"/>
    </row>
    <row r="2658" spans="17:17">
      <c r="Q2658" s="39"/>
    </row>
    <row r="2659" spans="17:17">
      <c r="Q2659" s="39"/>
    </row>
    <row r="2660" spans="17:17">
      <c r="Q2660" s="39"/>
    </row>
    <row r="2661" spans="17:17">
      <c r="Q2661" s="39"/>
    </row>
    <row r="2662" spans="17:17">
      <c r="Q2662" s="39"/>
    </row>
    <row r="2663" spans="17:17">
      <c r="Q2663" s="39"/>
    </row>
    <row r="2664" spans="17:17">
      <c r="Q2664" s="39"/>
    </row>
    <row r="2665" spans="17:17">
      <c r="Q2665" s="39"/>
    </row>
    <row r="2666" spans="17:17">
      <c r="Q2666" s="39"/>
    </row>
    <row r="2667" spans="17:17">
      <c r="Q2667" s="39"/>
    </row>
    <row r="2668" spans="17:17">
      <c r="Q2668" s="39"/>
    </row>
    <row r="2669" spans="17:17">
      <c r="Q2669" s="39"/>
    </row>
    <row r="2670" spans="17:17">
      <c r="Q2670" s="39"/>
    </row>
    <row r="2671" spans="17:17">
      <c r="Q2671" s="39"/>
    </row>
    <row r="2672" spans="17:17">
      <c r="Q2672" s="39"/>
    </row>
    <row r="2673" spans="17:17">
      <c r="Q2673" s="39"/>
    </row>
    <row r="2674" spans="17:17">
      <c r="Q2674" s="39"/>
    </row>
    <row r="2675" spans="17:17">
      <c r="Q2675" s="39"/>
    </row>
    <row r="2676" spans="17:17">
      <c r="Q2676" s="39"/>
    </row>
    <row r="2677" spans="17:17">
      <c r="Q2677" s="39"/>
    </row>
    <row r="2678" spans="17:17">
      <c r="Q2678" s="39"/>
    </row>
    <row r="2679" spans="17:17">
      <c r="Q2679" s="39"/>
    </row>
    <row r="2680" spans="17:17">
      <c r="Q2680" s="39"/>
    </row>
    <row r="2681" spans="17:17">
      <c r="Q2681" s="39"/>
    </row>
    <row r="2682" spans="17:17">
      <c r="Q2682" s="39"/>
    </row>
    <row r="2683" spans="17:17">
      <c r="Q2683" s="39"/>
    </row>
    <row r="2684" spans="17:17">
      <c r="Q2684" s="39"/>
    </row>
    <row r="2685" spans="17:17">
      <c r="Q2685" s="39"/>
    </row>
    <row r="2686" spans="17:17">
      <c r="Q2686" s="39"/>
    </row>
    <row r="2687" spans="17:17">
      <c r="Q2687" s="39"/>
    </row>
    <row r="2688" spans="17:17">
      <c r="Q2688" s="39"/>
    </row>
    <row r="2689" spans="17:17">
      <c r="Q2689" s="39"/>
    </row>
    <row r="2690" spans="17:17">
      <c r="Q2690" s="39"/>
    </row>
    <row r="2691" spans="17:17">
      <c r="Q2691" s="39"/>
    </row>
    <row r="2692" spans="17:17">
      <c r="Q2692" s="39"/>
    </row>
    <row r="2693" spans="17:17">
      <c r="Q2693" s="39"/>
    </row>
    <row r="2694" spans="17:17">
      <c r="Q2694" s="39"/>
    </row>
    <row r="2695" spans="17:17">
      <c r="Q2695" s="39"/>
    </row>
    <row r="2696" spans="17:17">
      <c r="Q2696" s="39"/>
    </row>
    <row r="2697" spans="17:17">
      <c r="Q2697" s="39"/>
    </row>
    <row r="2698" spans="17:17">
      <c r="Q2698" s="39"/>
    </row>
    <row r="2699" spans="17:17">
      <c r="Q2699" s="39"/>
    </row>
    <row r="2700" spans="17:17">
      <c r="Q2700" s="39"/>
    </row>
    <row r="2701" spans="17:17">
      <c r="Q2701" s="39"/>
    </row>
    <row r="2702" spans="17:17">
      <c r="Q2702" s="39"/>
    </row>
    <row r="2703" spans="17:17">
      <c r="Q2703" s="39"/>
    </row>
    <row r="2704" spans="17:17">
      <c r="Q2704" s="39"/>
    </row>
    <row r="2705" spans="17:17">
      <c r="Q2705" s="39"/>
    </row>
    <row r="2706" spans="17:17">
      <c r="Q2706" s="39"/>
    </row>
    <row r="2707" spans="17:17">
      <c r="Q2707" s="39"/>
    </row>
    <row r="2708" spans="17:17">
      <c r="Q2708" s="39"/>
    </row>
    <row r="2709" spans="17:17">
      <c r="Q2709" s="39"/>
    </row>
    <row r="2710" spans="17:17">
      <c r="Q2710" s="39"/>
    </row>
    <row r="2711" spans="17:17">
      <c r="Q2711" s="39"/>
    </row>
    <row r="2712" spans="17:17">
      <c r="Q2712" s="39"/>
    </row>
    <row r="2713" spans="17:17">
      <c r="Q2713" s="39"/>
    </row>
    <row r="2714" spans="17:17">
      <c r="Q2714" s="39"/>
    </row>
    <row r="2715" spans="17:17">
      <c r="Q2715" s="39"/>
    </row>
    <row r="2716" spans="17:17">
      <c r="Q2716" s="39"/>
    </row>
    <row r="2717" spans="17:17">
      <c r="Q2717" s="39"/>
    </row>
    <row r="2718" spans="17:17">
      <c r="Q2718" s="39"/>
    </row>
    <row r="2719" spans="17:17">
      <c r="Q2719" s="39"/>
    </row>
    <row r="2720" spans="17:17">
      <c r="Q2720" s="39"/>
    </row>
    <row r="2721" spans="17:17">
      <c r="Q2721" s="39"/>
    </row>
    <row r="2722" spans="17:17">
      <c r="Q2722" s="39"/>
    </row>
    <row r="2723" spans="17:17">
      <c r="Q2723" s="39"/>
    </row>
    <row r="2724" spans="17:17">
      <c r="Q2724" s="39"/>
    </row>
    <row r="2725" spans="17:17">
      <c r="Q2725" s="39"/>
    </row>
    <row r="2726" spans="17:17">
      <c r="Q2726" s="39"/>
    </row>
    <row r="2727" spans="17:17">
      <c r="Q2727" s="39"/>
    </row>
    <row r="2728" spans="17:17">
      <c r="Q2728" s="39"/>
    </row>
    <row r="2729" spans="17:17">
      <c r="Q2729" s="39"/>
    </row>
    <row r="2730" spans="17:17">
      <c r="Q2730" s="39"/>
    </row>
    <row r="2731" spans="17:17">
      <c r="Q2731" s="39"/>
    </row>
    <row r="2732" spans="17:17">
      <c r="Q2732" s="39"/>
    </row>
    <row r="2733" spans="17:17">
      <c r="Q2733" s="39"/>
    </row>
    <row r="2734" spans="17:17">
      <c r="Q2734" s="39"/>
    </row>
    <row r="2735" spans="17:17">
      <c r="Q2735" s="39"/>
    </row>
    <row r="2736" spans="17:17">
      <c r="Q2736" s="39"/>
    </row>
    <row r="2737" spans="17:17">
      <c r="Q2737" s="39"/>
    </row>
    <row r="2738" spans="17:17">
      <c r="Q2738" s="39"/>
    </row>
    <row r="2739" spans="17:17">
      <c r="Q2739" s="39"/>
    </row>
    <row r="2740" spans="17:17">
      <c r="Q2740" s="39"/>
    </row>
    <row r="2741" spans="17:17">
      <c r="Q2741" s="39"/>
    </row>
    <row r="2742" spans="17:17">
      <c r="Q2742" s="39"/>
    </row>
    <row r="2743" spans="17:17">
      <c r="Q2743" s="39"/>
    </row>
    <row r="2744" spans="17:17">
      <c r="Q2744" s="39"/>
    </row>
    <row r="2745" spans="17:17">
      <c r="Q2745" s="39"/>
    </row>
    <row r="2746" spans="17:17">
      <c r="Q2746" s="39"/>
    </row>
    <row r="2747" spans="17:17">
      <c r="Q2747" s="39"/>
    </row>
    <row r="2748" spans="17:17">
      <c r="Q2748" s="39"/>
    </row>
    <row r="2749" spans="17:17">
      <c r="Q2749" s="39"/>
    </row>
    <row r="2750" spans="17:17">
      <c r="Q2750" s="39"/>
    </row>
    <row r="2751" spans="17:17">
      <c r="Q2751" s="39"/>
    </row>
    <row r="2752" spans="17:17">
      <c r="Q2752" s="39"/>
    </row>
    <row r="2753" spans="17:17">
      <c r="Q2753" s="39"/>
    </row>
    <row r="2754" spans="17:17">
      <c r="Q2754" s="39"/>
    </row>
    <row r="2755" spans="17:17">
      <c r="Q2755" s="39"/>
    </row>
    <row r="2756" spans="17:17">
      <c r="Q2756" s="39"/>
    </row>
    <row r="2757" spans="17:17">
      <c r="Q2757" s="39"/>
    </row>
    <row r="2758" spans="17:17">
      <c r="Q2758" s="39"/>
    </row>
    <row r="2759" spans="17:17">
      <c r="Q2759" s="39"/>
    </row>
    <row r="2760" spans="17:17">
      <c r="Q2760" s="39"/>
    </row>
    <row r="2761" spans="17:17">
      <c r="Q2761" s="39"/>
    </row>
    <row r="2762" spans="17:17">
      <c r="Q2762" s="39"/>
    </row>
    <row r="2763" spans="17:17">
      <c r="Q2763" s="39"/>
    </row>
    <row r="2764" spans="17:17">
      <c r="Q2764" s="39"/>
    </row>
    <row r="2765" spans="17:17">
      <c r="Q2765" s="39"/>
    </row>
    <row r="2766" spans="17:17">
      <c r="Q2766" s="39"/>
    </row>
    <row r="2767" spans="17:17">
      <c r="Q2767" s="39"/>
    </row>
    <row r="2768" spans="17:17">
      <c r="Q2768" s="39"/>
    </row>
    <row r="2769" spans="17:17">
      <c r="Q2769" s="39"/>
    </row>
    <row r="2770" spans="17:17">
      <c r="Q2770" s="39"/>
    </row>
    <row r="2771" spans="17:17">
      <c r="Q2771" s="39"/>
    </row>
    <row r="2772" spans="17:17">
      <c r="Q2772" s="39"/>
    </row>
    <row r="2773" spans="17:17">
      <c r="Q2773" s="39"/>
    </row>
    <row r="2774" spans="17:17">
      <c r="Q2774" s="39"/>
    </row>
    <row r="2775" spans="17:17">
      <c r="Q2775" s="39"/>
    </row>
    <row r="2776" spans="17:17">
      <c r="Q2776" s="39"/>
    </row>
    <row r="2777" spans="17:17">
      <c r="Q2777" s="39"/>
    </row>
    <row r="2778" spans="17:17">
      <c r="Q2778" s="39"/>
    </row>
    <row r="2779" spans="17:17">
      <c r="Q2779" s="39"/>
    </row>
    <row r="2780" spans="17:17">
      <c r="Q2780" s="39"/>
    </row>
    <row r="2781" spans="17:17">
      <c r="Q2781" s="39"/>
    </row>
    <row r="2782" spans="17:17">
      <c r="Q2782" s="39"/>
    </row>
    <row r="2783" spans="17:17">
      <c r="Q2783" s="39"/>
    </row>
    <row r="2784" spans="17:17">
      <c r="Q2784" s="39"/>
    </row>
    <row r="2785" spans="17:17">
      <c r="Q2785" s="39"/>
    </row>
    <row r="2786" spans="17:17">
      <c r="Q2786" s="39"/>
    </row>
    <row r="2787" spans="17:17">
      <c r="Q2787" s="39"/>
    </row>
    <row r="2788" spans="17:17">
      <c r="Q2788" s="39"/>
    </row>
    <row r="2789" spans="17:17">
      <c r="Q2789" s="39"/>
    </row>
    <row r="2790" spans="17:17">
      <c r="Q2790" s="39"/>
    </row>
    <row r="2791" spans="17:17">
      <c r="Q2791" s="39"/>
    </row>
    <row r="2792" spans="17:17">
      <c r="Q2792" s="39"/>
    </row>
    <row r="2793" spans="17:17">
      <c r="Q2793" s="39"/>
    </row>
    <row r="2794" spans="17:17">
      <c r="Q2794" s="39"/>
    </row>
    <row r="2795" spans="17:17">
      <c r="Q2795" s="39"/>
    </row>
    <row r="2796" spans="17:17">
      <c r="Q2796" s="39"/>
    </row>
    <row r="2797" spans="17:17">
      <c r="Q2797" s="39"/>
    </row>
    <row r="2798" spans="17:17">
      <c r="Q2798" s="39"/>
    </row>
    <row r="2799" spans="17:17">
      <c r="Q2799" s="39"/>
    </row>
    <row r="2800" spans="17:17">
      <c r="Q2800" s="39"/>
    </row>
    <row r="2801" spans="17:17">
      <c r="Q2801" s="39"/>
    </row>
    <row r="2802" spans="17:17">
      <c r="Q2802" s="39"/>
    </row>
    <row r="2803" spans="17:17">
      <c r="Q2803" s="39"/>
    </row>
    <row r="2804" spans="17:17">
      <c r="Q2804" s="39"/>
    </row>
    <row r="2805" spans="17:17">
      <c r="Q2805" s="39"/>
    </row>
    <row r="2806" spans="17:17">
      <c r="Q2806" s="39"/>
    </row>
    <row r="2807" spans="17:17">
      <c r="Q2807" s="39"/>
    </row>
    <row r="2808" spans="17:17">
      <c r="Q2808" s="39"/>
    </row>
    <row r="2809" spans="17:17">
      <c r="Q2809" s="39"/>
    </row>
    <row r="2810" spans="17:17">
      <c r="Q2810" s="39"/>
    </row>
    <row r="2811" spans="17:17">
      <c r="Q2811" s="39"/>
    </row>
    <row r="2812" spans="17:17">
      <c r="Q2812" s="39"/>
    </row>
    <row r="2813" spans="17:17">
      <c r="Q2813" s="39"/>
    </row>
    <row r="2814" spans="17:17">
      <c r="Q2814" s="39"/>
    </row>
    <row r="2815" spans="17:17">
      <c r="Q2815" s="39"/>
    </row>
    <row r="2816" spans="17:17">
      <c r="Q2816" s="39"/>
    </row>
    <row r="2817" spans="17:17">
      <c r="Q2817" s="39"/>
    </row>
    <row r="2818" spans="17:17">
      <c r="Q2818" s="39"/>
    </row>
    <row r="2819" spans="17:17">
      <c r="Q2819" s="39"/>
    </row>
    <row r="2820" spans="17:17">
      <c r="Q2820" s="39"/>
    </row>
    <row r="2821" spans="17:17">
      <c r="Q2821" s="39"/>
    </row>
    <row r="2822" spans="17:17">
      <c r="Q2822" s="39"/>
    </row>
    <row r="2823" spans="17:17">
      <c r="Q2823" s="39"/>
    </row>
    <row r="2824" spans="17:17">
      <c r="Q2824" s="39"/>
    </row>
    <row r="2825" spans="17:17">
      <c r="Q2825" s="39"/>
    </row>
    <row r="2826" spans="17:17">
      <c r="Q2826" s="39"/>
    </row>
    <row r="2827" spans="17:17">
      <c r="Q2827" s="39"/>
    </row>
    <row r="2828" spans="17:17">
      <c r="Q2828" s="39"/>
    </row>
    <row r="2829" spans="17:17">
      <c r="Q2829" s="39"/>
    </row>
    <row r="2830" spans="17:17">
      <c r="Q2830" s="39"/>
    </row>
    <row r="2831" spans="17:17">
      <c r="Q2831" s="39"/>
    </row>
    <row r="2832" spans="17:17">
      <c r="Q2832" s="39"/>
    </row>
    <row r="2833" spans="17:17">
      <c r="Q2833" s="39"/>
    </row>
    <row r="2834" spans="17:17">
      <c r="Q2834" s="39"/>
    </row>
    <row r="2835" spans="17:17">
      <c r="Q2835" s="39"/>
    </row>
    <row r="2836" spans="17:17">
      <c r="Q2836" s="39"/>
    </row>
    <row r="2837" spans="17:17">
      <c r="Q2837" s="39"/>
    </row>
    <row r="2838" spans="17:17">
      <c r="Q2838" s="39"/>
    </row>
    <row r="2839" spans="17:17">
      <c r="Q2839" s="39"/>
    </row>
    <row r="2840" spans="17:17">
      <c r="Q2840" s="39"/>
    </row>
    <row r="2841" spans="17:17">
      <c r="Q2841" s="39"/>
    </row>
    <row r="2842" spans="17:17">
      <c r="Q2842" s="39"/>
    </row>
    <row r="2843" spans="17:17">
      <c r="Q2843" s="39"/>
    </row>
    <row r="2844" spans="17:17">
      <c r="Q2844" s="39"/>
    </row>
    <row r="2845" spans="17:17">
      <c r="Q2845" s="39"/>
    </row>
    <row r="2846" spans="17:17">
      <c r="Q2846" s="39"/>
    </row>
    <row r="2847" spans="17:17">
      <c r="Q2847" s="39"/>
    </row>
    <row r="2848" spans="17:17">
      <c r="Q2848" s="39"/>
    </row>
    <row r="2849" spans="17:17">
      <c r="Q2849" s="39"/>
    </row>
    <row r="2850" spans="17:17">
      <c r="Q2850" s="39"/>
    </row>
    <row r="2851" spans="17:17">
      <c r="Q2851" s="39"/>
    </row>
    <row r="2852" spans="17:17">
      <c r="Q2852" s="39"/>
    </row>
    <row r="2853" spans="17:17">
      <c r="Q2853" s="39"/>
    </row>
    <row r="2854" spans="17:17">
      <c r="Q2854" s="39"/>
    </row>
    <row r="2855" spans="17:17">
      <c r="Q2855" s="39"/>
    </row>
    <row r="2856" spans="17:17">
      <c r="Q2856" s="39"/>
    </row>
    <row r="2857" spans="17:17">
      <c r="Q2857" s="39"/>
    </row>
    <row r="2858" spans="17:17">
      <c r="Q2858" s="39"/>
    </row>
    <row r="2859" spans="17:17">
      <c r="Q2859" s="39"/>
    </row>
    <row r="2860" spans="17:17">
      <c r="Q2860" s="39"/>
    </row>
    <row r="2861" spans="17:17">
      <c r="Q2861" s="39"/>
    </row>
    <row r="2862" spans="17:17">
      <c r="Q2862" s="39"/>
    </row>
    <row r="2863" spans="17:17">
      <c r="Q2863" s="39"/>
    </row>
    <row r="2864" spans="17:17">
      <c r="Q2864" s="39"/>
    </row>
    <row r="2865" spans="17:17">
      <c r="Q2865" s="39"/>
    </row>
    <row r="2866" spans="17:17">
      <c r="Q2866" s="39"/>
    </row>
    <row r="2867" spans="17:17">
      <c r="Q2867" s="39"/>
    </row>
    <row r="2868" spans="17:17">
      <c r="Q2868" s="39"/>
    </row>
    <row r="2869" spans="17:17">
      <c r="Q2869" s="39"/>
    </row>
    <row r="2870" spans="17:17">
      <c r="Q2870" s="39"/>
    </row>
    <row r="2871" spans="17:17">
      <c r="Q2871" s="39"/>
    </row>
    <row r="2872" spans="17:17">
      <c r="Q2872" s="39"/>
    </row>
    <row r="2873" spans="17:17">
      <c r="Q2873" s="39"/>
    </row>
    <row r="2874" spans="17:17">
      <c r="Q2874" s="39"/>
    </row>
    <row r="2875" spans="17:17">
      <c r="Q2875" s="39"/>
    </row>
    <row r="2876" spans="17:17">
      <c r="Q2876" s="39"/>
    </row>
    <row r="2877" spans="17:17">
      <c r="Q2877" s="39"/>
    </row>
    <row r="2878" spans="17:17">
      <c r="Q2878" s="39"/>
    </row>
    <row r="2879" spans="17:17">
      <c r="Q2879" s="39"/>
    </row>
    <row r="2880" spans="17:17">
      <c r="Q2880" s="39"/>
    </row>
    <row r="2881" spans="17:17">
      <c r="Q2881" s="39"/>
    </row>
    <row r="2882" spans="17:17">
      <c r="Q2882" s="39"/>
    </row>
    <row r="2883" spans="17:17">
      <c r="Q2883" s="39"/>
    </row>
    <row r="2884" spans="17:17">
      <c r="Q2884" s="39"/>
    </row>
    <row r="2885" spans="17:17">
      <c r="Q2885" s="39"/>
    </row>
    <row r="2886" spans="17:17">
      <c r="Q2886" s="39"/>
    </row>
    <row r="2887" spans="17:17">
      <c r="Q2887" s="39"/>
    </row>
    <row r="2888" spans="17:17">
      <c r="Q2888" s="39"/>
    </row>
    <row r="2889" spans="17:17">
      <c r="Q2889" s="39"/>
    </row>
    <row r="2890" spans="17:17">
      <c r="Q2890" s="39"/>
    </row>
    <row r="2891" spans="17:17">
      <c r="Q2891" s="39"/>
    </row>
    <row r="2892" spans="17:17">
      <c r="Q2892" s="39"/>
    </row>
    <row r="2893" spans="17:17">
      <c r="Q2893" s="39"/>
    </row>
    <row r="2894" spans="17:17">
      <c r="Q2894" s="39"/>
    </row>
    <row r="2895" spans="17:17">
      <c r="Q2895" s="39"/>
    </row>
    <row r="2896" spans="17:17">
      <c r="Q2896" s="39"/>
    </row>
    <row r="2897" spans="17:17">
      <c r="Q2897" s="39"/>
    </row>
    <row r="2898" spans="17:17">
      <c r="Q2898" s="39"/>
    </row>
    <row r="2899" spans="17:17">
      <c r="Q2899" s="39"/>
    </row>
    <row r="2900" spans="17:17">
      <c r="Q2900" s="39"/>
    </row>
    <row r="2901" spans="17:17">
      <c r="Q2901" s="39"/>
    </row>
    <row r="2902" spans="17:17">
      <c r="Q2902" s="39"/>
    </row>
    <row r="2903" spans="17:17">
      <c r="Q2903" s="39"/>
    </row>
    <row r="2904" spans="17:17">
      <c r="Q2904" s="39"/>
    </row>
    <row r="2905" spans="17:17">
      <c r="Q2905" s="39"/>
    </row>
    <row r="2906" spans="17:17">
      <c r="Q2906" s="39"/>
    </row>
    <row r="2907" spans="17:17">
      <c r="Q2907" s="39"/>
    </row>
    <row r="2908" spans="17:17">
      <c r="Q2908" s="39"/>
    </row>
    <row r="2909" spans="17:17">
      <c r="Q2909" s="39"/>
    </row>
    <row r="2910" spans="17:17">
      <c r="Q2910" s="39"/>
    </row>
    <row r="2911" spans="17:17">
      <c r="Q2911" s="39"/>
    </row>
    <row r="2912" spans="17:17">
      <c r="Q2912" s="39"/>
    </row>
    <row r="2913" spans="17:17">
      <c r="Q2913" s="39"/>
    </row>
    <row r="2914" spans="17:17">
      <c r="Q2914" s="39"/>
    </row>
    <row r="2915" spans="17:17">
      <c r="Q2915" s="39"/>
    </row>
    <row r="2916" spans="17:17">
      <c r="Q2916" s="39"/>
    </row>
    <row r="2917" spans="17:17">
      <c r="Q2917" s="39"/>
    </row>
    <row r="2918" spans="17:17">
      <c r="Q2918" s="39"/>
    </row>
    <row r="2919" spans="17:17">
      <c r="Q2919" s="39"/>
    </row>
    <row r="2920" spans="17:17">
      <c r="Q2920" s="39"/>
    </row>
    <row r="2921" spans="17:17">
      <c r="Q2921" s="39"/>
    </row>
    <row r="2922" spans="17:17">
      <c r="Q2922" s="39"/>
    </row>
    <row r="2923" spans="17:17">
      <c r="Q2923" s="39"/>
    </row>
    <row r="2924" spans="17:17">
      <c r="Q2924" s="39"/>
    </row>
    <row r="2925" spans="17:17">
      <c r="Q2925" s="39"/>
    </row>
    <row r="2926" spans="17:17">
      <c r="Q2926" s="39"/>
    </row>
    <row r="2927" spans="17:17">
      <c r="Q2927" s="39"/>
    </row>
    <row r="2928" spans="17:17">
      <c r="Q2928" s="39"/>
    </row>
    <row r="2929" spans="17:17">
      <c r="Q2929" s="39"/>
    </row>
    <row r="2930" spans="17:17">
      <c r="Q2930" s="39"/>
    </row>
    <row r="2931" spans="17:17">
      <c r="Q2931" s="39"/>
    </row>
    <row r="2932" spans="17:17">
      <c r="Q2932" s="39"/>
    </row>
    <row r="2933" spans="17:17">
      <c r="Q2933" s="39"/>
    </row>
    <row r="2934" spans="17:17">
      <c r="Q2934" s="39"/>
    </row>
    <row r="2935" spans="17:17">
      <c r="Q2935" s="39"/>
    </row>
    <row r="2936" spans="17:17">
      <c r="Q2936" s="39"/>
    </row>
    <row r="2937" spans="17:17">
      <c r="Q2937" s="39"/>
    </row>
    <row r="2938" spans="17:17">
      <c r="Q2938" s="39"/>
    </row>
    <row r="2939" spans="17:17">
      <c r="Q2939" s="39"/>
    </row>
    <row r="2940" spans="17:17">
      <c r="Q2940" s="39"/>
    </row>
    <row r="2941" spans="17:17">
      <c r="Q2941" s="39"/>
    </row>
    <row r="2942" spans="17:17">
      <c r="Q2942" s="39"/>
    </row>
    <row r="2943" spans="17:17">
      <c r="Q2943" s="39"/>
    </row>
    <row r="2944" spans="17:17">
      <c r="Q2944" s="39"/>
    </row>
    <row r="2945" spans="17:17">
      <c r="Q2945" s="39"/>
    </row>
    <row r="2946" spans="17:17">
      <c r="Q2946" s="39"/>
    </row>
    <row r="2947" spans="17:17">
      <c r="Q2947" s="39"/>
    </row>
    <row r="2948" spans="17:17">
      <c r="Q2948" s="39"/>
    </row>
    <row r="2949" spans="17:17">
      <c r="Q2949" s="39"/>
    </row>
    <row r="2950" spans="17:17">
      <c r="Q2950" s="39"/>
    </row>
    <row r="2951" spans="17:17">
      <c r="Q2951" s="39"/>
    </row>
    <row r="2952" spans="17:17">
      <c r="Q2952" s="39"/>
    </row>
    <row r="2953" spans="17:17">
      <c r="Q2953" s="39"/>
    </row>
    <row r="2954" spans="17:17">
      <c r="Q2954" s="39"/>
    </row>
    <row r="2955" spans="17:17">
      <c r="Q2955" s="39"/>
    </row>
    <row r="2956" spans="17:17">
      <c r="Q2956" s="39"/>
    </row>
    <row r="2957" spans="17:17">
      <c r="Q2957" s="39"/>
    </row>
    <row r="2958" spans="17:17">
      <c r="Q2958" s="39"/>
    </row>
    <row r="2959" spans="17:17">
      <c r="Q2959" s="39"/>
    </row>
    <row r="2960" spans="17:17">
      <c r="Q2960" s="39"/>
    </row>
    <row r="2961" spans="17:17">
      <c r="Q2961" s="39"/>
    </row>
    <row r="2962" spans="17:17">
      <c r="Q2962" s="39"/>
    </row>
    <row r="2963" spans="17:17">
      <c r="Q2963" s="39"/>
    </row>
    <row r="2964" spans="17:17">
      <c r="Q2964" s="39"/>
    </row>
    <row r="2965" spans="17:17">
      <c r="Q2965" s="39"/>
    </row>
    <row r="2966" spans="17:17">
      <c r="Q2966" s="39"/>
    </row>
    <row r="2967" spans="17:17">
      <c r="Q2967" s="39"/>
    </row>
    <row r="2968" spans="17:17">
      <c r="Q2968" s="39"/>
    </row>
    <row r="2969" spans="17:17">
      <c r="Q2969" s="39"/>
    </row>
    <row r="2970" spans="17:17">
      <c r="Q2970" s="39"/>
    </row>
    <row r="2971" spans="17:17">
      <c r="Q2971" s="39"/>
    </row>
    <row r="2972" spans="17:17">
      <c r="Q2972" s="39"/>
    </row>
    <row r="2973" spans="17:17">
      <c r="Q2973" s="39"/>
    </row>
    <row r="2974" spans="17:17">
      <c r="Q2974" s="39"/>
    </row>
    <row r="2975" spans="17:17">
      <c r="Q2975" s="39"/>
    </row>
    <row r="2976" spans="17:17">
      <c r="Q2976" s="39"/>
    </row>
    <row r="2977" spans="17:17">
      <c r="Q2977" s="39"/>
    </row>
    <row r="2978" spans="17:17">
      <c r="Q2978" s="39"/>
    </row>
    <row r="2979" spans="17:17">
      <c r="Q2979" s="39"/>
    </row>
    <row r="2980" spans="17:17">
      <c r="Q2980" s="39"/>
    </row>
    <row r="2981" spans="17:17">
      <c r="Q2981" s="39"/>
    </row>
    <row r="2982" spans="17:17">
      <c r="Q2982" s="39"/>
    </row>
    <row r="2983" spans="17:17">
      <c r="Q2983" s="39"/>
    </row>
    <row r="2984" spans="17:17">
      <c r="Q2984" s="39"/>
    </row>
    <row r="2985" spans="17:17">
      <c r="Q2985" s="39"/>
    </row>
    <row r="2986" spans="17:17">
      <c r="Q2986" s="39"/>
    </row>
    <row r="2987" spans="17:17">
      <c r="Q2987" s="39"/>
    </row>
    <row r="2988" spans="17:17">
      <c r="Q2988" s="39"/>
    </row>
    <row r="2989" spans="17:17">
      <c r="Q2989" s="39"/>
    </row>
    <row r="2990" spans="17:17">
      <c r="Q2990" s="39"/>
    </row>
    <row r="2991" spans="17:17">
      <c r="Q2991" s="39"/>
    </row>
    <row r="2992" spans="17:17">
      <c r="Q2992" s="39"/>
    </row>
    <row r="2993" spans="17:17">
      <c r="Q2993" s="39"/>
    </row>
    <row r="2994" spans="17:17">
      <c r="Q2994" s="39"/>
    </row>
    <row r="2995" spans="17:17">
      <c r="Q2995" s="39"/>
    </row>
    <row r="2996" spans="17:17">
      <c r="Q2996" s="39"/>
    </row>
    <row r="2997" spans="17:17">
      <c r="Q2997" s="39"/>
    </row>
    <row r="2998" spans="17:17">
      <c r="Q2998" s="39"/>
    </row>
    <row r="2999" spans="17:17">
      <c r="Q2999" s="39"/>
    </row>
    <row r="3000" spans="17:17">
      <c r="Q3000" s="39"/>
    </row>
    <row r="3001" spans="17:17">
      <c r="Q3001" s="39"/>
    </row>
    <row r="3002" spans="17:17">
      <c r="Q3002" s="39"/>
    </row>
    <row r="3003" spans="17:17">
      <c r="Q3003" s="39"/>
    </row>
    <row r="3004" spans="17:17">
      <c r="Q3004" s="39"/>
    </row>
    <row r="3005" spans="17:17">
      <c r="Q3005" s="39"/>
    </row>
    <row r="3006" spans="17:17">
      <c r="Q3006" s="39"/>
    </row>
    <row r="3007" spans="17:17">
      <c r="Q3007" s="39"/>
    </row>
    <row r="3008" spans="17:17">
      <c r="Q3008" s="39"/>
    </row>
    <row r="3009" spans="17:17">
      <c r="Q3009" s="39"/>
    </row>
    <row r="3010" spans="17:17">
      <c r="Q3010" s="39"/>
    </row>
    <row r="3011" spans="17:17">
      <c r="Q3011" s="39"/>
    </row>
    <row r="3012" spans="17:17">
      <c r="Q3012" s="39"/>
    </row>
    <row r="3013" spans="17:17">
      <c r="Q3013" s="39"/>
    </row>
    <row r="3014" spans="17:17">
      <c r="Q3014" s="39"/>
    </row>
    <row r="3015" spans="17:17">
      <c r="Q3015" s="39"/>
    </row>
    <row r="3016" spans="17:17">
      <c r="Q3016" s="39"/>
    </row>
    <row r="3017" spans="17:17">
      <c r="Q3017" s="39"/>
    </row>
    <row r="3018" spans="17:17">
      <c r="Q3018" s="39"/>
    </row>
    <row r="3019" spans="17:17">
      <c r="Q3019" s="39"/>
    </row>
    <row r="3020" spans="17:17">
      <c r="Q3020" s="39"/>
    </row>
    <row r="3021" spans="17:17">
      <c r="Q3021" s="39"/>
    </row>
    <row r="3022" spans="17:17">
      <c r="Q3022" s="39"/>
    </row>
    <row r="3023" spans="17:17">
      <c r="Q3023" s="39"/>
    </row>
    <row r="3024" spans="17:17">
      <c r="Q3024" s="39"/>
    </row>
    <row r="3025" spans="17:17">
      <c r="Q3025" s="39"/>
    </row>
    <row r="3026" spans="17:17">
      <c r="Q3026" s="39"/>
    </row>
    <row r="3027" spans="17:17">
      <c r="Q3027" s="39"/>
    </row>
    <row r="3028" spans="17:17">
      <c r="Q3028" s="39"/>
    </row>
    <row r="3029" spans="17:17">
      <c r="Q3029" s="39"/>
    </row>
    <row r="3030" spans="17:17">
      <c r="Q3030" s="39"/>
    </row>
    <row r="3031" spans="17:17">
      <c r="Q3031" s="39"/>
    </row>
    <row r="3032" spans="17:17">
      <c r="Q3032" s="39"/>
    </row>
    <row r="3033" spans="17:17">
      <c r="Q3033" s="39"/>
    </row>
    <row r="3034" spans="17:17">
      <c r="Q3034" s="39"/>
    </row>
    <row r="3035" spans="17:17">
      <c r="Q3035" s="39"/>
    </row>
    <row r="3036" spans="17:17">
      <c r="Q3036" s="39"/>
    </row>
    <row r="3037" spans="17:17">
      <c r="Q3037" s="39"/>
    </row>
    <row r="3038" spans="17:17">
      <c r="Q3038" s="39"/>
    </row>
    <row r="3039" spans="17:17">
      <c r="Q3039" s="39"/>
    </row>
    <row r="3040" spans="17:17">
      <c r="Q3040" s="39"/>
    </row>
    <row r="3041" spans="17:17">
      <c r="Q3041" s="39"/>
    </row>
    <row r="3042" spans="17:17">
      <c r="Q3042" s="39"/>
    </row>
    <row r="3043" spans="17:17">
      <c r="Q3043" s="39"/>
    </row>
    <row r="3044" spans="17:17">
      <c r="Q3044" s="39"/>
    </row>
    <row r="3045" spans="17:17">
      <c r="Q3045" s="39"/>
    </row>
    <row r="3046" spans="17:17">
      <c r="Q3046" s="39"/>
    </row>
    <row r="3047" spans="17:17">
      <c r="Q3047" s="39"/>
    </row>
    <row r="3048" spans="17:17">
      <c r="Q3048" s="39"/>
    </row>
    <row r="3049" spans="17:17">
      <c r="Q3049" s="39"/>
    </row>
    <row r="3050" spans="17:17">
      <c r="Q3050" s="39"/>
    </row>
    <row r="3051" spans="17:17">
      <c r="Q3051" s="39"/>
    </row>
    <row r="3052" spans="17:17">
      <c r="Q3052" s="39"/>
    </row>
    <row r="3053" spans="17:17">
      <c r="Q3053" s="39"/>
    </row>
    <row r="3054" spans="17:17">
      <c r="Q3054" s="39"/>
    </row>
    <row r="3055" spans="17:17">
      <c r="Q3055" s="39"/>
    </row>
    <row r="3056" spans="17:17">
      <c r="Q3056" s="39"/>
    </row>
    <row r="3057" spans="17:17">
      <c r="Q3057" s="39"/>
    </row>
    <row r="3058" spans="17:17">
      <c r="Q3058" s="39"/>
    </row>
    <row r="3059" spans="17:17">
      <c r="Q3059" s="39"/>
    </row>
    <row r="3060" spans="17:17">
      <c r="Q3060" s="39"/>
    </row>
    <row r="3061" spans="17:17">
      <c r="Q3061" s="39"/>
    </row>
    <row r="3062" spans="17:17">
      <c r="Q3062" s="39"/>
    </row>
    <row r="3063" spans="17:17">
      <c r="Q3063" s="39"/>
    </row>
    <row r="3064" spans="17:17">
      <c r="Q3064" s="39"/>
    </row>
    <row r="3065" spans="17:17">
      <c r="Q3065" s="39"/>
    </row>
    <row r="3066" spans="17:17">
      <c r="Q3066" s="39"/>
    </row>
    <row r="3067" spans="17:17">
      <c r="Q3067" s="39"/>
    </row>
    <row r="3068" spans="17:17">
      <c r="Q3068" s="39"/>
    </row>
    <row r="3069" spans="17:17">
      <c r="Q3069" s="39"/>
    </row>
    <row r="3070" spans="17:17">
      <c r="Q3070" s="39"/>
    </row>
    <row r="3071" spans="17:17">
      <c r="Q3071" s="39"/>
    </row>
    <row r="3072" spans="17:17">
      <c r="Q3072" s="39"/>
    </row>
    <row r="3073" spans="17:17">
      <c r="Q3073" s="39"/>
    </row>
    <row r="3074" spans="17:17">
      <c r="Q3074" s="39"/>
    </row>
    <row r="3075" spans="17:17">
      <c r="Q3075" s="39"/>
    </row>
    <row r="3076" spans="17:17">
      <c r="Q3076" s="39"/>
    </row>
    <row r="3077" spans="17:17">
      <c r="Q3077" s="39"/>
    </row>
    <row r="3078" spans="17:17">
      <c r="Q3078" s="39"/>
    </row>
    <row r="3079" spans="17:17">
      <c r="Q3079" s="39"/>
    </row>
    <row r="3080" spans="17:17">
      <c r="Q3080" s="39"/>
    </row>
    <row r="3081" spans="17:17">
      <c r="Q3081" s="39"/>
    </row>
    <row r="3082" spans="17:17">
      <c r="Q3082" s="39"/>
    </row>
    <row r="3083" spans="17:17">
      <c r="Q3083" s="39"/>
    </row>
    <row r="3084" spans="17:17">
      <c r="Q3084" s="39"/>
    </row>
    <row r="3085" spans="17:17">
      <c r="Q3085" s="39"/>
    </row>
    <row r="3086" spans="17:17">
      <c r="Q3086" s="39"/>
    </row>
    <row r="3087" spans="17:17">
      <c r="Q3087" s="39"/>
    </row>
    <row r="3088" spans="17:17">
      <c r="Q3088" s="39"/>
    </row>
    <row r="3089" spans="17:17">
      <c r="Q3089" s="39"/>
    </row>
    <row r="3090" spans="17:17">
      <c r="Q3090" s="39"/>
    </row>
    <row r="3091" spans="17:17">
      <c r="Q3091" s="39"/>
    </row>
    <row r="3092" spans="17:17">
      <c r="Q3092" s="39"/>
    </row>
    <row r="3093" spans="17:17">
      <c r="Q3093" s="39"/>
    </row>
    <row r="3094" spans="17:17">
      <c r="Q3094" s="39"/>
    </row>
    <row r="3095" spans="17:17">
      <c r="Q3095" s="39"/>
    </row>
    <row r="3096" spans="17:17">
      <c r="Q3096" s="39"/>
    </row>
    <row r="3097" spans="17:17">
      <c r="Q3097" s="39"/>
    </row>
    <row r="3098" spans="17:17">
      <c r="Q3098" s="39"/>
    </row>
    <row r="3099" spans="17:17">
      <c r="Q3099" s="39"/>
    </row>
    <row r="3100" spans="17:17">
      <c r="Q3100" s="39"/>
    </row>
    <row r="3101" spans="17:17">
      <c r="Q3101" s="39"/>
    </row>
    <row r="3102" spans="17:17">
      <c r="Q3102" s="39"/>
    </row>
    <row r="3103" spans="17:17">
      <c r="Q3103" s="39"/>
    </row>
    <row r="3104" spans="17:17">
      <c r="Q3104" s="39"/>
    </row>
    <row r="3105" spans="17:17">
      <c r="Q3105" s="39"/>
    </row>
    <row r="3106" spans="17:17">
      <c r="Q3106" s="39"/>
    </row>
    <row r="3107" spans="17:17">
      <c r="Q3107" s="39"/>
    </row>
    <row r="3108" spans="17:17">
      <c r="Q3108" s="39"/>
    </row>
    <row r="3109" spans="17:17">
      <c r="Q3109" s="39"/>
    </row>
    <row r="3110" spans="17:17">
      <c r="Q3110" s="39"/>
    </row>
    <row r="3111" spans="17:17">
      <c r="Q3111" s="39"/>
    </row>
    <row r="3112" spans="17:17">
      <c r="Q3112" s="39"/>
    </row>
    <row r="3113" spans="17:17">
      <c r="Q3113" s="39"/>
    </row>
    <row r="3114" spans="17:17">
      <c r="Q3114" s="39"/>
    </row>
    <row r="3115" spans="17:17">
      <c r="Q3115" s="39"/>
    </row>
    <row r="3116" spans="17:17">
      <c r="Q3116" s="39"/>
    </row>
    <row r="3117" spans="17:17">
      <c r="Q3117" s="39"/>
    </row>
    <row r="3118" spans="17:17">
      <c r="Q3118" s="39"/>
    </row>
    <row r="3119" spans="17:17">
      <c r="Q3119" s="39"/>
    </row>
    <row r="3120" spans="17:17">
      <c r="Q3120" s="39"/>
    </row>
    <row r="3121" spans="17:17">
      <c r="Q3121" s="39"/>
    </row>
    <row r="3122" spans="17:17">
      <c r="Q3122" s="39"/>
    </row>
    <row r="3123" spans="17:17">
      <c r="Q3123" s="39"/>
    </row>
    <row r="3124" spans="17:17">
      <c r="Q3124" s="39"/>
    </row>
    <row r="3125" spans="17:17">
      <c r="Q3125" s="39"/>
    </row>
    <row r="3126" spans="17:17">
      <c r="Q3126" s="39"/>
    </row>
    <row r="3127" spans="17:17">
      <c r="Q3127" s="39"/>
    </row>
    <row r="3128" spans="17:17">
      <c r="Q3128" s="39"/>
    </row>
    <row r="3129" spans="17:17">
      <c r="Q3129" s="39"/>
    </row>
    <row r="3130" spans="17:17">
      <c r="Q3130" s="39"/>
    </row>
    <row r="3131" spans="17:17">
      <c r="Q3131" s="39"/>
    </row>
    <row r="3132" spans="17:17">
      <c r="Q3132" s="39"/>
    </row>
    <row r="3133" spans="17:17">
      <c r="Q3133" s="39"/>
    </row>
    <row r="3134" spans="17:17">
      <c r="Q3134" s="39"/>
    </row>
    <row r="3135" spans="17:17">
      <c r="Q3135" s="39"/>
    </row>
    <row r="3136" spans="17:17">
      <c r="Q3136" s="39"/>
    </row>
    <row r="3137" spans="17:17">
      <c r="Q3137" s="39"/>
    </row>
    <row r="3138" spans="17:17">
      <c r="Q3138" s="39"/>
    </row>
    <row r="3139" spans="17:17">
      <c r="Q3139" s="39"/>
    </row>
    <row r="3140" spans="17:17">
      <c r="Q3140" s="39"/>
    </row>
    <row r="3141" spans="17:17">
      <c r="Q3141" s="39"/>
    </row>
    <row r="3142" spans="17:17">
      <c r="Q3142" s="39"/>
    </row>
    <row r="3143" spans="17:17">
      <c r="Q3143" s="39"/>
    </row>
    <row r="3144" spans="17:17">
      <c r="Q3144" s="39"/>
    </row>
    <row r="3145" spans="17:17">
      <c r="Q3145" s="39"/>
    </row>
    <row r="3146" spans="17:17">
      <c r="Q3146" s="39"/>
    </row>
    <row r="3147" spans="17:17">
      <c r="Q3147" s="39"/>
    </row>
    <row r="3148" spans="17:17">
      <c r="Q3148" s="39"/>
    </row>
    <row r="3149" spans="17:17">
      <c r="Q3149" s="39"/>
    </row>
    <row r="3150" spans="17:17">
      <c r="Q3150" s="39"/>
    </row>
    <row r="3151" spans="17:17">
      <c r="Q3151" s="39"/>
    </row>
    <row r="3152" spans="17:17">
      <c r="Q3152" s="39"/>
    </row>
    <row r="3153" spans="17:17">
      <c r="Q3153" s="39"/>
    </row>
    <row r="3154" spans="17:17">
      <c r="Q3154" s="39"/>
    </row>
    <row r="3155" spans="17:17">
      <c r="Q3155" s="39"/>
    </row>
    <row r="3156" spans="17:17">
      <c r="Q3156" s="39"/>
    </row>
    <row r="3157" spans="17:17">
      <c r="Q3157" s="39"/>
    </row>
    <row r="3158" spans="17:17">
      <c r="Q3158" s="39"/>
    </row>
    <row r="3159" spans="17:17">
      <c r="Q3159" s="39"/>
    </row>
    <row r="3160" spans="17:17">
      <c r="Q3160" s="39"/>
    </row>
    <row r="3161" spans="17:17">
      <c r="Q3161" s="39"/>
    </row>
    <row r="3162" spans="17:17">
      <c r="Q3162" s="39"/>
    </row>
    <row r="3163" spans="17:17">
      <c r="Q3163" s="39"/>
    </row>
    <row r="3164" spans="17:17">
      <c r="Q3164" s="39"/>
    </row>
    <row r="3165" spans="17:17">
      <c r="Q3165" s="39"/>
    </row>
    <row r="3166" spans="17:17">
      <c r="Q3166" s="39"/>
    </row>
    <row r="3167" spans="17:17">
      <c r="Q3167" s="39"/>
    </row>
    <row r="3168" spans="17:17">
      <c r="Q3168" s="39"/>
    </row>
    <row r="3169" spans="17:17">
      <c r="Q3169" s="39"/>
    </row>
    <row r="3170" spans="17:17">
      <c r="Q3170" s="39"/>
    </row>
    <row r="3171" spans="17:17">
      <c r="Q3171" s="39"/>
    </row>
    <row r="3172" spans="17:17">
      <c r="Q3172" s="39"/>
    </row>
    <row r="3173" spans="17:17">
      <c r="Q3173" s="39"/>
    </row>
    <row r="3174" spans="17:17">
      <c r="Q3174" s="39"/>
    </row>
    <row r="3175" spans="17:17">
      <c r="Q3175" s="39"/>
    </row>
    <row r="3176" spans="17:17">
      <c r="Q3176" s="39"/>
    </row>
    <row r="3177" spans="17:17">
      <c r="Q3177" s="39"/>
    </row>
    <row r="3178" spans="17:17">
      <c r="Q3178" s="39"/>
    </row>
    <row r="3179" spans="17:17">
      <c r="Q3179" s="39"/>
    </row>
    <row r="3180" spans="17:17">
      <c r="Q3180" s="39"/>
    </row>
    <row r="3181" spans="17:17">
      <c r="Q3181" s="39"/>
    </row>
    <row r="3182" spans="17:17">
      <c r="Q3182" s="39"/>
    </row>
    <row r="3183" spans="17:17">
      <c r="Q3183" s="39"/>
    </row>
    <row r="3184" spans="17:17">
      <c r="Q3184" s="39"/>
    </row>
    <row r="3185" spans="17:17">
      <c r="Q3185" s="39"/>
    </row>
    <row r="3186" spans="17:17">
      <c r="Q3186" s="39"/>
    </row>
    <row r="3187" spans="17:17">
      <c r="Q3187" s="39"/>
    </row>
    <row r="3188" spans="17:17">
      <c r="Q3188" s="39"/>
    </row>
    <row r="3189" spans="17:17">
      <c r="Q3189" s="39"/>
    </row>
    <row r="3190" spans="17:17">
      <c r="Q3190" s="39"/>
    </row>
    <row r="3191" spans="17:17">
      <c r="Q3191" s="39"/>
    </row>
    <row r="3192" spans="17:17">
      <c r="Q3192" s="39"/>
    </row>
    <row r="3193" spans="17:17">
      <c r="Q3193" s="39"/>
    </row>
    <row r="3194" spans="17:17">
      <c r="Q3194" s="39"/>
    </row>
    <row r="3195" spans="17:17">
      <c r="Q3195" s="39"/>
    </row>
    <row r="3196" spans="17:17">
      <c r="Q3196" s="39"/>
    </row>
    <row r="3197" spans="17:17">
      <c r="Q3197" s="39"/>
    </row>
    <row r="3198" spans="17:17">
      <c r="Q3198" s="39"/>
    </row>
    <row r="3199" spans="17:17">
      <c r="Q3199" s="39"/>
    </row>
    <row r="3200" spans="17:17">
      <c r="Q3200" s="39"/>
    </row>
    <row r="3201" spans="17:17">
      <c r="Q3201" s="39"/>
    </row>
    <row r="3202" spans="17:17">
      <c r="Q3202" s="39"/>
    </row>
    <row r="3203" spans="17:17">
      <c r="Q3203" s="39"/>
    </row>
    <row r="3204" spans="17:17">
      <c r="Q3204" s="39"/>
    </row>
    <row r="3205" spans="17:17">
      <c r="Q3205" s="39"/>
    </row>
    <row r="3206" spans="17:17">
      <c r="Q3206" s="39"/>
    </row>
    <row r="3207" spans="17:17">
      <c r="Q3207" s="39"/>
    </row>
    <row r="3208" spans="17:17">
      <c r="Q3208" s="39"/>
    </row>
    <row r="3209" spans="17:17">
      <c r="Q3209" s="39"/>
    </row>
    <row r="3210" spans="17:17">
      <c r="Q3210" s="39"/>
    </row>
    <row r="3211" spans="17:17">
      <c r="Q3211" s="39"/>
    </row>
    <row r="3212" spans="17:17">
      <c r="Q3212" s="39"/>
    </row>
    <row r="3213" spans="17:17">
      <c r="Q3213" s="39"/>
    </row>
    <row r="3214" spans="17:17">
      <c r="Q3214" s="39"/>
    </row>
    <row r="3215" spans="17:17">
      <c r="Q3215" s="39"/>
    </row>
    <row r="3216" spans="17:17">
      <c r="Q3216" s="39"/>
    </row>
    <row r="3217" spans="17:17">
      <c r="Q3217" s="39"/>
    </row>
    <row r="3218" spans="17:17">
      <c r="Q3218" s="39"/>
    </row>
    <row r="3219" spans="17:17">
      <c r="Q3219" s="39"/>
    </row>
    <row r="3220" spans="17:17">
      <c r="Q3220" s="39"/>
    </row>
    <row r="3221" spans="17:17">
      <c r="Q3221" s="39"/>
    </row>
    <row r="3222" spans="17:17">
      <c r="Q3222" s="39"/>
    </row>
    <row r="3223" spans="17:17">
      <c r="Q3223" s="39"/>
    </row>
    <row r="3224" spans="17:17">
      <c r="Q3224" s="39"/>
    </row>
    <row r="3225" spans="17:17">
      <c r="Q3225" s="39"/>
    </row>
    <row r="3226" spans="17:17">
      <c r="Q3226" s="39"/>
    </row>
    <row r="3227" spans="17:17">
      <c r="Q3227" s="39"/>
    </row>
    <row r="3228" spans="17:17">
      <c r="Q3228" s="39"/>
    </row>
    <row r="3229" spans="17:17">
      <c r="Q3229" s="39"/>
    </row>
    <row r="3230" spans="17:17">
      <c r="Q3230" s="39"/>
    </row>
    <row r="3231" spans="17:17">
      <c r="Q3231" s="39"/>
    </row>
    <row r="3232" spans="17:17">
      <c r="Q3232" s="39"/>
    </row>
    <row r="3233" spans="17:17">
      <c r="Q3233" s="39"/>
    </row>
    <row r="3234" spans="17:17">
      <c r="Q3234" s="39"/>
    </row>
    <row r="3235" spans="17:17">
      <c r="Q3235" s="39"/>
    </row>
    <row r="3236" spans="17:17">
      <c r="Q3236" s="39"/>
    </row>
    <row r="3237" spans="17:17">
      <c r="Q3237" s="39"/>
    </row>
    <row r="3238" spans="17:17">
      <c r="Q3238" s="39"/>
    </row>
    <row r="3239" spans="17:17">
      <c r="Q3239" s="39"/>
    </row>
    <row r="3240" spans="17:17">
      <c r="Q3240" s="39"/>
    </row>
    <row r="3241" spans="17:17">
      <c r="Q3241" s="39"/>
    </row>
    <row r="3242" spans="17:17">
      <c r="Q3242" s="39"/>
    </row>
    <row r="3243" spans="17:17">
      <c r="Q3243" s="39"/>
    </row>
    <row r="3244" spans="17:17">
      <c r="Q3244" s="39"/>
    </row>
    <row r="3245" spans="17:17">
      <c r="Q3245" s="39"/>
    </row>
    <row r="3246" spans="17:17">
      <c r="Q3246" s="39"/>
    </row>
    <row r="3247" spans="17:17">
      <c r="Q3247" s="39"/>
    </row>
    <row r="3248" spans="17:17">
      <c r="Q3248" s="39"/>
    </row>
    <row r="3249" spans="17:17">
      <c r="Q3249" s="39"/>
    </row>
    <row r="3250" spans="17:17">
      <c r="Q3250" s="39"/>
    </row>
    <row r="3251" spans="17:17">
      <c r="Q3251" s="39"/>
    </row>
    <row r="3252" spans="17:17">
      <c r="Q3252" s="39"/>
    </row>
    <row r="3253" spans="17:17">
      <c r="Q3253" s="39"/>
    </row>
    <row r="3254" spans="17:17">
      <c r="Q3254" s="39"/>
    </row>
    <row r="3255" spans="17:17">
      <c r="Q3255" s="39"/>
    </row>
    <row r="3256" spans="17:17">
      <c r="Q3256" s="39"/>
    </row>
    <row r="3257" spans="17:17">
      <c r="Q3257" s="39"/>
    </row>
    <row r="3258" spans="17:17">
      <c r="Q3258" s="39"/>
    </row>
    <row r="3259" spans="17:17">
      <c r="Q3259" s="39"/>
    </row>
    <row r="3260" spans="17:17">
      <c r="Q3260" s="39"/>
    </row>
    <row r="3261" spans="17:17">
      <c r="Q3261" s="39"/>
    </row>
    <row r="3262" spans="17:17">
      <c r="Q3262" s="39"/>
    </row>
    <row r="3263" spans="17:17">
      <c r="Q3263" s="39"/>
    </row>
    <row r="3264" spans="17:17">
      <c r="Q3264" s="39"/>
    </row>
    <row r="3265" spans="17:17">
      <c r="Q3265" s="39"/>
    </row>
    <row r="3266" spans="17:17">
      <c r="Q3266" s="39"/>
    </row>
    <row r="3267" spans="17:17">
      <c r="Q3267" s="39"/>
    </row>
    <row r="3268" spans="17:17">
      <c r="Q3268" s="39"/>
    </row>
    <row r="3269" spans="17:17">
      <c r="Q3269" s="39"/>
    </row>
    <row r="3270" spans="17:17">
      <c r="Q3270" s="39"/>
    </row>
    <row r="3271" spans="17:17">
      <c r="Q3271" s="39"/>
    </row>
    <row r="3272" spans="17:17">
      <c r="Q3272" s="39"/>
    </row>
    <row r="3273" spans="17:17">
      <c r="Q3273" s="39"/>
    </row>
    <row r="3274" spans="17:17">
      <c r="Q3274" s="39"/>
    </row>
    <row r="3275" spans="17:17">
      <c r="Q3275" s="39"/>
    </row>
    <row r="3276" spans="17:17">
      <c r="Q3276" s="39"/>
    </row>
    <row r="3277" spans="17:17">
      <c r="Q3277" s="39"/>
    </row>
    <row r="3278" spans="17:17">
      <c r="Q3278" s="39"/>
    </row>
    <row r="3279" spans="17:17">
      <c r="Q3279" s="39"/>
    </row>
    <row r="3280" spans="17:17">
      <c r="Q3280" s="39"/>
    </row>
    <row r="3281" spans="17:17">
      <c r="Q3281" s="39"/>
    </row>
    <row r="3282" spans="17:17">
      <c r="Q3282" s="39"/>
    </row>
    <row r="3283" spans="17:17">
      <c r="Q3283" s="39"/>
    </row>
    <row r="3284" spans="17:17">
      <c r="Q3284" s="39"/>
    </row>
    <row r="3285" spans="17:17">
      <c r="Q3285" s="39"/>
    </row>
    <row r="3286" spans="17:17">
      <c r="Q3286" s="39"/>
    </row>
    <row r="3287" spans="17:17">
      <c r="Q3287" s="39"/>
    </row>
    <row r="3288" spans="17:17">
      <c r="Q3288" s="39"/>
    </row>
    <row r="3289" spans="17:17">
      <c r="Q3289" s="39"/>
    </row>
    <row r="3290" spans="17:17">
      <c r="Q3290" s="39"/>
    </row>
    <row r="3291" spans="17:17">
      <c r="Q3291" s="39"/>
    </row>
    <row r="3292" spans="17:17">
      <c r="Q3292" s="39"/>
    </row>
    <row r="3293" spans="17:17">
      <c r="Q3293" s="39"/>
    </row>
    <row r="3294" spans="17:17">
      <c r="Q3294" s="39"/>
    </row>
    <row r="3295" spans="17:17">
      <c r="Q3295" s="39"/>
    </row>
    <row r="3296" spans="17:17">
      <c r="Q3296" s="39"/>
    </row>
    <row r="3297" spans="17:17">
      <c r="Q3297" s="39"/>
    </row>
    <row r="3298" spans="17:17">
      <c r="Q3298" s="39"/>
    </row>
    <row r="3299" spans="17:17">
      <c r="Q3299" s="39"/>
    </row>
    <row r="3300" spans="17:17">
      <c r="Q3300" s="39"/>
    </row>
    <row r="3301" spans="17:17">
      <c r="Q3301" s="39"/>
    </row>
    <row r="3302" spans="17:17">
      <c r="Q3302" s="39"/>
    </row>
    <row r="3303" spans="17:17">
      <c r="Q3303" s="39"/>
    </row>
    <row r="3304" spans="17:17">
      <c r="Q3304" s="39"/>
    </row>
    <row r="3305" spans="17:17">
      <c r="Q3305" s="39"/>
    </row>
    <row r="3306" spans="17:17">
      <c r="Q3306" s="39"/>
    </row>
    <row r="3307" spans="17:17">
      <c r="Q3307" s="39"/>
    </row>
    <row r="3308" spans="17:17">
      <c r="Q3308" s="39"/>
    </row>
    <row r="3309" spans="17:17">
      <c r="Q3309" s="39"/>
    </row>
    <row r="3310" spans="17:17">
      <c r="Q3310" s="39"/>
    </row>
    <row r="3311" spans="17:17">
      <c r="Q3311" s="39"/>
    </row>
    <row r="3312" spans="17:17">
      <c r="Q3312" s="39"/>
    </row>
    <row r="3313" spans="17:17">
      <c r="Q3313" s="39"/>
    </row>
    <row r="3314" spans="17:17">
      <c r="Q3314" s="39"/>
    </row>
    <row r="3315" spans="17:17">
      <c r="Q3315" s="39"/>
    </row>
    <row r="3316" spans="17:17">
      <c r="Q3316" s="39"/>
    </row>
    <row r="3317" spans="17:17">
      <c r="Q3317" s="39"/>
    </row>
    <row r="3318" spans="17:17">
      <c r="Q3318" s="39"/>
    </row>
    <row r="3319" spans="17:17">
      <c r="Q3319" s="39"/>
    </row>
    <row r="3320" spans="17:17">
      <c r="Q3320" s="39"/>
    </row>
    <row r="3321" spans="17:17">
      <c r="Q3321" s="39"/>
    </row>
    <row r="3322" spans="17:17">
      <c r="Q3322" s="39"/>
    </row>
    <row r="3323" spans="17:17">
      <c r="Q3323" s="39"/>
    </row>
    <row r="3324" spans="17:17">
      <c r="Q3324" s="39"/>
    </row>
    <row r="3325" spans="17:17">
      <c r="Q3325" s="39"/>
    </row>
    <row r="3326" spans="17:17">
      <c r="Q3326" s="39"/>
    </row>
    <row r="3327" spans="17:17">
      <c r="Q3327" s="39"/>
    </row>
    <row r="3328" spans="17:17">
      <c r="Q3328" s="39"/>
    </row>
    <row r="3329" spans="17:17">
      <c r="Q3329" s="39"/>
    </row>
    <row r="3330" spans="17:17">
      <c r="Q3330" s="39"/>
    </row>
    <row r="3331" spans="17:17">
      <c r="Q3331" s="39"/>
    </row>
    <row r="3332" spans="17:17">
      <c r="Q3332" s="39"/>
    </row>
    <row r="3333" spans="17:17">
      <c r="Q3333" s="39"/>
    </row>
    <row r="3334" spans="17:17">
      <c r="Q3334" s="39"/>
    </row>
    <row r="3335" spans="17:17">
      <c r="Q3335" s="39"/>
    </row>
    <row r="3336" spans="17:17">
      <c r="Q3336" s="39"/>
    </row>
    <row r="3337" spans="17:17">
      <c r="Q3337" s="39"/>
    </row>
    <row r="3338" spans="17:17">
      <c r="Q3338" s="39"/>
    </row>
    <row r="3339" spans="17:17">
      <c r="Q3339" s="39"/>
    </row>
    <row r="3340" spans="17:17">
      <c r="Q3340" s="39"/>
    </row>
    <row r="3341" spans="17:17">
      <c r="Q3341" s="39"/>
    </row>
    <row r="3342" spans="17:17">
      <c r="Q3342" s="39"/>
    </row>
    <row r="3343" spans="17:17">
      <c r="Q3343" s="39"/>
    </row>
    <row r="3344" spans="17:17">
      <c r="Q3344" s="39"/>
    </row>
    <row r="3345" spans="17:17">
      <c r="Q3345" s="39"/>
    </row>
    <row r="3346" spans="17:17">
      <c r="Q3346" s="39"/>
    </row>
    <row r="3347" spans="17:17">
      <c r="Q3347" s="39"/>
    </row>
    <row r="3348" spans="17:17">
      <c r="Q3348" s="39"/>
    </row>
    <row r="3349" spans="17:17">
      <c r="Q3349" s="39"/>
    </row>
    <row r="3350" spans="17:17">
      <c r="Q3350" s="39"/>
    </row>
    <row r="3351" spans="17:17">
      <c r="Q3351" s="39"/>
    </row>
    <row r="3352" spans="17:17">
      <c r="Q3352" s="39"/>
    </row>
    <row r="3353" spans="17:17">
      <c r="Q3353" s="39"/>
    </row>
    <row r="3354" spans="17:17">
      <c r="Q3354" s="39"/>
    </row>
    <row r="3355" spans="17:17">
      <c r="Q3355" s="39"/>
    </row>
    <row r="3356" spans="17:17">
      <c r="Q3356" s="39"/>
    </row>
    <row r="3357" spans="17:17">
      <c r="Q3357" s="39"/>
    </row>
    <row r="3358" spans="17:17">
      <c r="Q3358" s="39"/>
    </row>
    <row r="3359" spans="17:17">
      <c r="Q3359" s="39"/>
    </row>
    <row r="3360" spans="17:17">
      <c r="Q3360" s="39"/>
    </row>
    <row r="3361" spans="17:17">
      <c r="Q3361" s="39"/>
    </row>
    <row r="3362" spans="17:17">
      <c r="Q3362" s="39"/>
    </row>
    <row r="3363" spans="17:17">
      <c r="Q3363" s="39"/>
    </row>
    <row r="3364" spans="17:17">
      <c r="Q3364" s="39"/>
    </row>
    <row r="3365" spans="17:17">
      <c r="Q3365" s="39"/>
    </row>
    <row r="3366" spans="17:17">
      <c r="Q3366" s="39"/>
    </row>
    <row r="3367" spans="17:17">
      <c r="Q3367" s="39"/>
    </row>
    <row r="3368" spans="17:17">
      <c r="Q3368" s="39"/>
    </row>
    <row r="3369" spans="17:17">
      <c r="Q3369" s="39"/>
    </row>
    <row r="3370" spans="17:17">
      <c r="Q3370" s="39"/>
    </row>
    <row r="3371" spans="17:17">
      <c r="Q3371" s="39"/>
    </row>
    <row r="3372" spans="17:17">
      <c r="Q3372" s="39"/>
    </row>
    <row r="3373" spans="17:17">
      <c r="Q3373" s="39"/>
    </row>
    <row r="3374" spans="17:17">
      <c r="Q3374" s="39"/>
    </row>
    <row r="3375" spans="17:17">
      <c r="Q3375" s="39"/>
    </row>
    <row r="3376" spans="17:17">
      <c r="Q3376" s="39"/>
    </row>
    <row r="3377" spans="17:17">
      <c r="Q3377" s="39"/>
    </row>
    <row r="3378" spans="17:17">
      <c r="Q3378" s="39"/>
    </row>
    <row r="3379" spans="17:17">
      <c r="Q3379" s="39"/>
    </row>
    <row r="3380" spans="17:17">
      <c r="Q3380" s="39"/>
    </row>
    <row r="3381" spans="17:17">
      <c r="Q3381" s="39"/>
    </row>
    <row r="3382" spans="17:17">
      <c r="Q3382" s="39"/>
    </row>
    <row r="3383" spans="17:17">
      <c r="Q3383" s="39"/>
    </row>
    <row r="3384" spans="17:17">
      <c r="Q3384" s="39"/>
    </row>
    <row r="3385" spans="17:17">
      <c r="Q3385" s="39"/>
    </row>
    <row r="3386" spans="17:17">
      <c r="Q3386" s="39"/>
    </row>
    <row r="3387" spans="17:17">
      <c r="Q3387" s="39"/>
    </row>
    <row r="3388" spans="17:17">
      <c r="Q3388" s="39"/>
    </row>
    <row r="3389" spans="17:17">
      <c r="Q3389" s="39"/>
    </row>
    <row r="3390" spans="17:17">
      <c r="Q3390" s="39"/>
    </row>
    <row r="3391" spans="17:17">
      <c r="Q3391" s="39"/>
    </row>
    <row r="3392" spans="17:17">
      <c r="Q3392" s="39"/>
    </row>
    <row r="3393" spans="17:17">
      <c r="Q3393" s="39"/>
    </row>
    <row r="3394" spans="17:17">
      <c r="Q3394" s="39"/>
    </row>
    <row r="3395" spans="17:17">
      <c r="Q3395" s="39"/>
    </row>
    <row r="3396" spans="17:17">
      <c r="Q3396" s="39"/>
    </row>
    <row r="3397" spans="17:17">
      <c r="Q3397" s="39"/>
    </row>
    <row r="3398" spans="17:17">
      <c r="Q3398" s="39"/>
    </row>
    <row r="3399" spans="17:17">
      <c r="Q3399" s="39"/>
    </row>
    <row r="3400" spans="17:17">
      <c r="Q3400" s="39"/>
    </row>
    <row r="3401" spans="17:17">
      <c r="Q3401" s="39"/>
    </row>
    <row r="3402" spans="17:17">
      <c r="Q3402" s="39"/>
    </row>
    <row r="3403" spans="17:17">
      <c r="Q3403" s="39"/>
    </row>
    <row r="3404" spans="17:17">
      <c r="Q3404" s="39"/>
    </row>
    <row r="3405" spans="17:17">
      <c r="Q3405" s="39"/>
    </row>
    <row r="3406" spans="17:17">
      <c r="Q3406" s="39"/>
    </row>
    <row r="3407" spans="17:17">
      <c r="Q3407" s="39"/>
    </row>
    <row r="3408" spans="17:17">
      <c r="Q3408" s="39"/>
    </row>
    <row r="3409" spans="17:17">
      <c r="Q3409" s="39"/>
    </row>
    <row r="3410" spans="17:17">
      <c r="Q3410" s="39"/>
    </row>
    <row r="3411" spans="17:17">
      <c r="Q3411" s="39"/>
    </row>
    <row r="3412" spans="17:17">
      <c r="Q3412" s="39"/>
    </row>
    <row r="3413" spans="17:17">
      <c r="Q3413" s="39"/>
    </row>
    <row r="3414" spans="17:17">
      <c r="Q3414" s="39"/>
    </row>
    <row r="3415" spans="17:17">
      <c r="Q3415" s="39"/>
    </row>
    <row r="3416" spans="17:17">
      <c r="Q3416" s="39"/>
    </row>
    <row r="3417" spans="17:17">
      <c r="Q3417" s="39"/>
    </row>
    <row r="3418" spans="17:17">
      <c r="Q3418" s="39"/>
    </row>
    <row r="3419" spans="17:17">
      <c r="Q3419" s="39"/>
    </row>
    <row r="3420" spans="17:17">
      <c r="Q3420" s="39"/>
    </row>
    <row r="3421" spans="17:17">
      <c r="Q3421" s="39"/>
    </row>
    <row r="3422" spans="17:17">
      <c r="Q3422" s="39"/>
    </row>
    <row r="3423" spans="17:17">
      <c r="Q3423" s="39"/>
    </row>
    <row r="3424" spans="17:17">
      <c r="Q3424" s="39"/>
    </row>
    <row r="3425" spans="17:17">
      <c r="Q3425" s="39"/>
    </row>
    <row r="3426" spans="17:17">
      <c r="Q3426" s="39"/>
    </row>
    <row r="3427" spans="17:17">
      <c r="Q3427" s="39"/>
    </row>
    <row r="3428" spans="17:17">
      <c r="Q3428" s="39"/>
    </row>
    <row r="3429" spans="17:17">
      <c r="Q3429" s="39"/>
    </row>
    <row r="3430" spans="17:17">
      <c r="Q3430" s="39"/>
    </row>
    <row r="3431" spans="17:17">
      <c r="Q3431" s="39"/>
    </row>
    <row r="3432" spans="17:17">
      <c r="Q3432" s="39"/>
    </row>
    <row r="3433" spans="17:17">
      <c r="Q3433" s="39"/>
    </row>
    <row r="3434" spans="17:17">
      <c r="Q3434" s="39"/>
    </row>
    <row r="3435" spans="17:17">
      <c r="Q3435" s="39"/>
    </row>
    <row r="3436" spans="17:17">
      <c r="Q3436" s="39"/>
    </row>
    <row r="3437" spans="17:17">
      <c r="Q3437" s="39"/>
    </row>
    <row r="3438" spans="17:17">
      <c r="Q3438" s="39"/>
    </row>
    <row r="3439" spans="17:17">
      <c r="Q3439" s="39"/>
    </row>
    <row r="3440" spans="17:17">
      <c r="Q3440" s="39"/>
    </row>
    <row r="3441" spans="17:17">
      <c r="Q3441" s="39"/>
    </row>
    <row r="3442" spans="17:17">
      <c r="Q3442" s="39"/>
    </row>
    <row r="3443" spans="17:17">
      <c r="Q3443" s="39"/>
    </row>
    <row r="3444" spans="17:17">
      <c r="Q3444" s="39"/>
    </row>
    <row r="3445" spans="17:17">
      <c r="Q3445" s="39"/>
    </row>
    <row r="3446" spans="17:17">
      <c r="Q3446" s="39"/>
    </row>
    <row r="3447" spans="17:17">
      <c r="Q3447" s="39"/>
    </row>
    <row r="3448" spans="17:17">
      <c r="Q3448" s="39"/>
    </row>
    <row r="3449" spans="17:17">
      <c r="Q3449" s="39"/>
    </row>
    <row r="3450" spans="17:17">
      <c r="Q3450" s="39"/>
    </row>
    <row r="3451" spans="17:17">
      <c r="Q3451" s="39"/>
    </row>
    <row r="3452" spans="17:17">
      <c r="Q3452" s="39"/>
    </row>
    <row r="3453" spans="17:17">
      <c r="Q3453" s="39"/>
    </row>
    <row r="3454" spans="17:17">
      <c r="Q3454" s="39"/>
    </row>
    <row r="3455" spans="17:17">
      <c r="Q3455" s="39"/>
    </row>
    <row r="3456" spans="17:17">
      <c r="Q3456" s="39"/>
    </row>
    <row r="3457" spans="17:17">
      <c r="Q3457" s="39"/>
    </row>
    <row r="3458" spans="17:17">
      <c r="Q3458" s="39"/>
    </row>
    <row r="3459" spans="17:17">
      <c r="Q3459" s="39"/>
    </row>
    <row r="3460" spans="17:17">
      <c r="Q3460" s="39"/>
    </row>
    <row r="3461" spans="17:17">
      <c r="Q3461" s="39"/>
    </row>
    <row r="3462" spans="17:17">
      <c r="Q3462" s="39"/>
    </row>
    <row r="3463" spans="17:17">
      <c r="Q3463" s="39"/>
    </row>
    <row r="3464" spans="17:17">
      <c r="Q3464" s="39"/>
    </row>
    <row r="3465" spans="17:17">
      <c r="Q3465" s="39"/>
    </row>
    <row r="3466" spans="17:17">
      <c r="Q3466" s="39"/>
    </row>
    <row r="3467" spans="17:17">
      <c r="Q3467" s="39"/>
    </row>
    <row r="3468" spans="17:17">
      <c r="Q3468" s="39"/>
    </row>
    <row r="3469" spans="17:17">
      <c r="Q3469" s="39"/>
    </row>
    <row r="3470" spans="17:17">
      <c r="Q3470" s="39"/>
    </row>
    <row r="3471" spans="17:17">
      <c r="Q3471" s="39"/>
    </row>
    <row r="3472" spans="17:17">
      <c r="Q3472" s="39"/>
    </row>
    <row r="3473" spans="17:17">
      <c r="Q3473" s="39"/>
    </row>
    <row r="3474" spans="17:17">
      <c r="Q3474" s="39"/>
    </row>
    <row r="3475" spans="17:17">
      <c r="Q3475" s="39"/>
    </row>
    <row r="3476" spans="17:17">
      <c r="Q3476" s="39"/>
    </row>
    <row r="3477" spans="17:17">
      <c r="Q3477" s="39"/>
    </row>
    <row r="3478" spans="17:17">
      <c r="Q3478" s="39"/>
    </row>
    <row r="3479" spans="17:17">
      <c r="Q3479" s="39"/>
    </row>
    <row r="3480" spans="17:17">
      <c r="Q3480" s="39"/>
    </row>
    <row r="3481" spans="17:17">
      <c r="Q3481" s="39"/>
    </row>
    <row r="3482" spans="17:17">
      <c r="Q3482" s="39"/>
    </row>
    <row r="3483" spans="17:17">
      <c r="Q3483" s="39"/>
    </row>
    <row r="3484" spans="17:17">
      <c r="Q3484" s="39"/>
    </row>
    <row r="3485" spans="17:17">
      <c r="Q3485" s="39"/>
    </row>
    <row r="3486" spans="17:17">
      <c r="Q3486" s="39"/>
    </row>
    <row r="3487" spans="17:17">
      <c r="Q3487" s="39"/>
    </row>
    <row r="3488" spans="17:17">
      <c r="Q3488" s="39"/>
    </row>
    <row r="3489" spans="17:17">
      <c r="Q3489" s="39"/>
    </row>
    <row r="3490" spans="17:17">
      <c r="Q3490" s="39"/>
    </row>
    <row r="3491" spans="17:17">
      <c r="Q3491" s="39"/>
    </row>
    <row r="3492" spans="17:17">
      <c r="Q3492" s="39"/>
    </row>
    <row r="3493" spans="17:17">
      <c r="Q3493" s="39"/>
    </row>
    <row r="3494" spans="17:17">
      <c r="Q3494" s="39"/>
    </row>
    <row r="3495" spans="17:17">
      <c r="Q3495" s="39"/>
    </row>
    <row r="3496" spans="17:17">
      <c r="Q3496" s="39"/>
    </row>
    <row r="3497" spans="17:17">
      <c r="Q3497" s="39"/>
    </row>
    <row r="3498" spans="17:17">
      <c r="Q3498" s="39"/>
    </row>
    <row r="3499" spans="17:17">
      <c r="Q3499" s="39"/>
    </row>
    <row r="3500" spans="17:17">
      <c r="Q3500" s="39"/>
    </row>
    <row r="3501" spans="17:17">
      <c r="Q3501" s="39"/>
    </row>
    <row r="3502" spans="17:17">
      <c r="Q3502" s="39"/>
    </row>
    <row r="3503" spans="17:17">
      <c r="Q3503" s="39"/>
    </row>
    <row r="3504" spans="17:17">
      <c r="Q3504" s="39"/>
    </row>
    <row r="3505" spans="17:17">
      <c r="Q3505" s="39"/>
    </row>
    <row r="3506" spans="17:17">
      <c r="Q3506" s="39"/>
    </row>
    <row r="3507" spans="17:17">
      <c r="Q3507" s="39"/>
    </row>
    <row r="3508" spans="17:17">
      <c r="Q3508" s="39"/>
    </row>
    <row r="3509" spans="17:17">
      <c r="Q3509" s="39"/>
    </row>
    <row r="3510" spans="17:17">
      <c r="Q3510" s="39"/>
    </row>
    <row r="3511" spans="17:17">
      <c r="Q3511" s="39"/>
    </row>
    <row r="3512" spans="17:17">
      <c r="Q3512" s="39"/>
    </row>
    <row r="3513" spans="17:17">
      <c r="Q3513" s="39"/>
    </row>
    <row r="3514" spans="17:17">
      <c r="Q3514" s="39"/>
    </row>
    <row r="3515" spans="17:17">
      <c r="Q3515" s="39"/>
    </row>
    <row r="3516" spans="17:17">
      <c r="Q3516" s="39"/>
    </row>
    <row r="3517" spans="17:17">
      <c r="Q3517" s="39"/>
    </row>
    <row r="3518" spans="17:17">
      <c r="Q3518" s="39"/>
    </row>
    <row r="3519" spans="17:17">
      <c r="Q3519" s="39"/>
    </row>
    <row r="3520" spans="17:17">
      <c r="Q3520" s="39"/>
    </row>
    <row r="3521" spans="17:17">
      <c r="Q3521" s="39"/>
    </row>
    <row r="3522" spans="17:17">
      <c r="Q3522" s="39"/>
    </row>
    <row r="3523" spans="17:17">
      <c r="Q3523" s="39"/>
    </row>
    <row r="3524" spans="17:17">
      <c r="Q3524" s="39"/>
    </row>
    <row r="3525" spans="17:17">
      <c r="Q3525" s="39"/>
    </row>
    <row r="3526" spans="17:17">
      <c r="Q3526" s="39"/>
    </row>
    <row r="3527" spans="17:17">
      <c r="Q3527" s="39"/>
    </row>
    <row r="3528" spans="17:17">
      <c r="Q3528" s="39"/>
    </row>
    <row r="3529" spans="17:17">
      <c r="Q3529" s="39"/>
    </row>
    <row r="3530" spans="17:17">
      <c r="Q3530" s="39"/>
    </row>
    <row r="3531" spans="17:17">
      <c r="Q3531" s="39"/>
    </row>
    <row r="3532" spans="17:17">
      <c r="Q3532" s="39"/>
    </row>
    <row r="3533" spans="17:17">
      <c r="Q3533" s="39"/>
    </row>
    <row r="3534" spans="17:17">
      <c r="Q3534" s="39"/>
    </row>
    <row r="3535" spans="17:17">
      <c r="Q3535" s="39"/>
    </row>
    <row r="3536" spans="17:17">
      <c r="Q3536" s="39"/>
    </row>
    <row r="3537" spans="17:17">
      <c r="Q3537" s="39"/>
    </row>
    <row r="3538" spans="17:17">
      <c r="Q3538" s="39"/>
    </row>
    <row r="3539" spans="17:17">
      <c r="Q3539" s="39"/>
    </row>
    <row r="3540" spans="17:17">
      <c r="Q3540" s="39"/>
    </row>
    <row r="3541" spans="17:17">
      <c r="Q3541" s="39"/>
    </row>
    <row r="3542" spans="17:17">
      <c r="Q3542" s="39"/>
    </row>
    <row r="3543" spans="17:17">
      <c r="Q3543" s="39"/>
    </row>
    <row r="3544" spans="17:17">
      <c r="Q3544" s="39"/>
    </row>
    <row r="3545" spans="17:17">
      <c r="Q3545" s="39"/>
    </row>
    <row r="3546" spans="17:17">
      <c r="Q3546" s="39"/>
    </row>
    <row r="3547" spans="17:17">
      <c r="Q3547" s="39"/>
    </row>
    <row r="3548" spans="17:17">
      <c r="Q3548" s="39"/>
    </row>
    <row r="3549" spans="17:17">
      <c r="Q3549" s="39"/>
    </row>
    <row r="3550" spans="17:17">
      <c r="Q3550" s="39"/>
    </row>
    <row r="3551" spans="17:17">
      <c r="Q3551" s="39"/>
    </row>
    <row r="3552" spans="17:17">
      <c r="Q3552" s="39"/>
    </row>
    <row r="3553" spans="17:17">
      <c r="Q3553" s="39"/>
    </row>
    <row r="3554" spans="17:17">
      <c r="Q3554" s="39"/>
    </row>
    <row r="3555" spans="17:17">
      <c r="Q3555" s="39"/>
    </row>
    <row r="3556" spans="17:17">
      <c r="Q3556" s="39"/>
    </row>
    <row r="3557" spans="17:17">
      <c r="Q3557" s="39"/>
    </row>
    <row r="3558" spans="17:17">
      <c r="Q3558" s="39"/>
    </row>
    <row r="3559" spans="17:17">
      <c r="Q3559" s="39"/>
    </row>
    <row r="3560" spans="17:17">
      <c r="Q3560" s="39"/>
    </row>
    <row r="3561" spans="17:17">
      <c r="Q3561" s="39"/>
    </row>
    <row r="3562" spans="17:17">
      <c r="Q3562" s="39"/>
    </row>
    <row r="3563" spans="17:17">
      <c r="Q3563" s="39"/>
    </row>
    <row r="3564" spans="17:17">
      <c r="Q3564" s="39"/>
    </row>
    <row r="3565" spans="17:17">
      <c r="Q3565" s="39"/>
    </row>
    <row r="3566" spans="17:17">
      <c r="Q3566" s="39"/>
    </row>
    <row r="3567" spans="17:17">
      <c r="Q3567" s="39"/>
    </row>
    <row r="3568" spans="17:17">
      <c r="Q3568" s="39"/>
    </row>
    <row r="3569" spans="17:17">
      <c r="Q3569" s="39"/>
    </row>
    <row r="3570" spans="17:17">
      <c r="Q3570" s="39"/>
    </row>
    <row r="3571" spans="17:17">
      <c r="Q3571" s="39"/>
    </row>
    <row r="3572" spans="17:17">
      <c r="Q3572" s="39"/>
    </row>
    <row r="3573" spans="17:17">
      <c r="Q3573" s="39"/>
    </row>
    <row r="3574" spans="17:17">
      <c r="Q3574" s="39"/>
    </row>
    <row r="3575" spans="17:17">
      <c r="Q3575" s="39"/>
    </row>
    <row r="3576" spans="17:17">
      <c r="Q3576" s="39"/>
    </row>
    <row r="3577" spans="17:17">
      <c r="Q3577" s="39"/>
    </row>
    <row r="3578" spans="17:17">
      <c r="Q3578" s="39"/>
    </row>
    <row r="3579" spans="17:17">
      <c r="Q3579" s="39"/>
    </row>
    <row r="3580" spans="17:17">
      <c r="Q3580" s="39"/>
    </row>
    <row r="3581" spans="17:17">
      <c r="Q3581" s="39"/>
    </row>
    <row r="3582" spans="17:17">
      <c r="Q3582" s="39"/>
    </row>
    <row r="3583" spans="17:17">
      <c r="Q3583" s="39"/>
    </row>
    <row r="3584" spans="17:17">
      <c r="Q3584" s="39"/>
    </row>
    <row r="3585" spans="17:17">
      <c r="Q3585" s="39"/>
    </row>
    <row r="3586" spans="17:17">
      <c r="Q3586" s="39"/>
    </row>
    <row r="3587" spans="17:17">
      <c r="Q3587" s="39"/>
    </row>
    <row r="3588" spans="17:17">
      <c r="Q3588" s="39"/>
    </row>
    <row r="3589" spans="17:17">
      <c r="Q3589" s="39"/>
    </row>
    <row r="3590" spans="17:17">
      <c r="Q3590" s="39"/>
    </row>
    <row r="3591" spans="17:17">
      <c r="Q3591" s="39"/>
    </row>
    <row r="3592" spans="17:17">
      <c r="Q3592" s="39"/>
    </row>
    <row r="3593" spans="17:17">
      <c r="Q3593" s="39"/>
    </row>
    <row r="3594" spans="17:17">
      <c r="Q3594" s="39"/>
    </row>
    <row r="3595" spans="17:17">
      <c r="Q3595" s="39"/>
    </row>
    <row r="3596" spans="17:17">
      <c r="Q3596" s="39"/>
    </row>
    <row r="3597" spans="17:17">
      <c r="Q3597" s="39"/>
    </row>
    <row r="3598" spans="17:17">
      <c r="Q3598" s="39"/>
    </row>
    <row r="3599" spans="17:17">
      <c r="Q3599" s="39"/>
    </row>
    <row r="3600" spans="17:17">
      <c r="Q3600" s="39"/>
    </row>
    <row r="3601" spans="17:17">
      <c r="Q3601" s="39"/>
    </row>
    <row r="3602" spans="17:17">
      <c r="Q3602" s="39"/>
    </row>
    <row r="3603" spans="17:17">
      <c r="Q3603" s="39"/>
    </row>
    <row r="3604" spans="17:17">
      <c r="Q3604" s="39"/>
    </row>
    <row r="3605" spans="17:17">
      <c r="Q3605" s="39"/>
    </row>
    <row r="3606" spans="17:17">
      <c r="Q3606" s="39"/>
    </row>
    <row r="3607" spans="17:17">
      <c r="Q3607" s="39"/>
    </row>
    <row r="3608" spans="17:17">
      <c r="Q3608" s="39"/>
    </row>
    <row r="3609" spans="17:17">
      <c r="Q3609" s="39"/>
    </row>
    <row r="3610" spans="17:17">
      <c r="Q3610" s="39"/>
    </row>
    <row r="3611" spans="17:17">
      <c r="Q3611" s="39"/>
    </row>
    <row r="3612" spans="17:17">
      <c r="Q3612" s="39"/>
    </row>
    <row r="3613" spans="17:17">
      <c r="Q3613" s="39"/>
    </row>
    <row r="3614" spans="17:17">
      <c r="Q3614" s="39"/>
    </row>
    <row r="3615" spans="17:17">
      <c r="Q3615" s="39"/>
    </row>
    <row r="3616" spans="17:17">
      <c r="Q3616" s="39"/>
    </row>
    <row r="3617" spans="17:17">
      <c r="Q3617" s="39"/>
    </row>
    <row r="3618" spans="17:17">
      <c r="Q3618" s="39"/>
    </row>
    <row r="3619" spans="17:17">
      <c r="Q3619" s="39"/>
    </row>
    <row r="3620" spans="17:17">
      <c r="Q3620" s="39"/>
    </row>
    <row r="3621" spans="17:17">
      <c r="Q3621" s="39"/>
    </row>
    <row r="3622" spans="17:17">
      <c r="Q3622" s="39"/>
    </row>
    <row r="3623" spans="17:17">
      <c r="Q3623" s="39"/>
    </row>
    <row r="3624" spans="17:17">
      <c r="Q3624" s="39"/>
    </row>
    <row r="3625" spans="17:17">
      <c r="Q3625" s="39"/>
    </row>
    <row r="3626" spans="17:17">
      <c r="Q3626" s="39"/>
    </row>
    <row r="3627" spans="17:17">
      <c r="Q3627" s="39"/>
    </row>
    <row r="3628" spans="17:17">
      <c r="Q3628" s="39"/>
    </row>
    <row r="3629" spans="17:17">
      <c r="Q3629" s="39"/>
    </row>
    <row r="3630" spans="17:17">
      <c r="Q3630" s="39"/>
    </row>
    <row r="3631" spans="17:17">
      <c r="Q3631" s="39"/>
    </row>
    <row r="3632" spans="17:17">
      <c r="Q3632" s="39"/>
    </row>
    <row r="3633" spans="17:17">
      <c r="Q3633" s="39"/>
    </row>
    <row r="3634" spans="17:17">
      <c r="Q3634" s="39"/>
    </row>
    <row r="3635" spans="17:17">
      <c r="Q3635" s="39"/>
    </row>
    <row r="3636" spans="17:17">
      <c r="Q3636" s="39"/>
    </row>
    <row r="3637" spans="17:17">
      <c r="Q3637" s="39"/>
    </row>
    <row r="3638" spans="17:17">
      <c r="Q3638" s="39"/>
    </row>
    <row r="3639" spans="17:17">
      <c r="Q3639" s="39"/>
    </row>
    <row r="3640" spans="17:17">
      <c r="Q3640" s="39"/>
    </row>
    <row r="3641" spans="17:17">
      <c r="Q3641" s="39"/>
    </row>
    <row r="3642" spans="17:17">
      <c r="Q3642" s="39"/>
    </row>
    <row r="3643" spans="17:17">
      <c r="Q3643" s="39"/>
    </row>
    <row r="3644" spans="17:17">
      <c r="Q3644" s="39"/>
    </row>
    <row r="3645" spans="17:17">
      <c r="Q3645" s="39"/>
    </row>
    <row r="3646" spans="17:17">
      <c r="Q3646" s="39"/>
    </row>
    <row r="3647" spans="17:17">
      <c r="Q3647" s="39"/>
    </row>
    <row r="3648" spans="17:17">
      <c r="Q3648" s="39"/>
    </row>
    <row r="3649" spans="17:17">
      <c r="Q3649" s="39"/>
    </row>
    <row r="3650" spans="17:17">
      <c r="Q3650" s="39"/>
    </row>
    <row r="3651" spans="17:17">
      <c r="Q3651" s="39"/>
    </row>
    <row r="3652" spans="17:17">
      <c r="Q3652" s="39"/>
    </row>
    <row r="3653" spans="17:17">
      <c r="Q3653" s="39"/>
    </row>
    <row r="3654" spans="17:17">
      <c r="Q3654" s="39"/>
    </row>
    <row r="3655" spans="17:17">
      <c r="Q3655" s="39"/>
    </row>
    <row r="3656" spans="17:17">
      <c r="Q3656" s="39"/>
    </row>
    <row r="3657" spans="17:17">
      <c r="Q3657" s="39"/>
    </row>
    <row r="3658" spans="17:17">
      <c r="Q3658" s="39"/>
    </row>
    <row r="3659" spans="17:17">
      <c r="Q3659" s="39"/>
    </row>
    <row r="3660" spans="17:17">
      <c r="Q3660" s="39"/>
    </row>
    <row r="3661" spans="17:17">
      <c r="Q3661" s="39"/>
    </row>
    <row r="3662" spans="17:17">
      <c r="Q3662" s="39"/>
    </row>
    <row r="3663" spans="17:17">
      <c r="Q3663" s="39"/>
    </row>
    <row r="3664" spans="17:17">
      <c r="Q3664" s="39"/>
    </row>
    <row r="3665" spans="17:17">
      <c r="Q3665" s="39"/>
    </row>
    <row r="3666" spans="17:17">
      <c r="Q3666" s="39"/>
    </row>
    <row r="3667" spans="17:17">
      <c r="Q3667" s="39"/>
    </row>
    <row r="3668" spans="17:17">
      <c r="Q3668" s="39"/>
    </row>
    <row r="3669" spans="17:17">
      <c r="Q3669" s="39"/>
    </row>
    <row r="3670" spans="17:17">
      <c r="Q3670" s="39"/>
    </row>
    <row r="3671" spans="17:17">
      <c r="Q3671" s="39"/>
    </row>
    <row r="3672" spans="17:17">
      <c r="Q3672" s="39"/>
    </row>
    <row r="3673" spans="17:17">
      <c r="Q3673" s="39"/>
    </row>
    <row r="3674" spans="17:17">
      <c r="Q3674" s="39"/>
    </row>
    <row r="3675" spans="17:17">
      <c r="Q3675" s="39"/>
    </row>
    <row r="3676" spans="17:17">
      <c r="Q3676" s="39"/>
    </row>
    <row r="3677" spans="17:17">
      <c r="Q3677" s="39"/>
    </row>
    <row r="3678" spans="17:17">
      <c r="Q3678" s="39"/>
    </row>
    <row r="3679" spans="17:17">
      <c r="Q3679" s="39"/>
    </row>
    <row r="3680" spans="17:17">
      <c r="Q3680" s="39"/>
    </row>
    <row r="3681" spans="17:17">
      <c r="Q3681" s="39"/>
    </row>
    <row r="3682" spans="17:17">
      <c r="Q3682" s="39"/>
    </row>
    <row r="3683" spans="17:17">
      <c r="Q3683" s="39"/>
    </row>
    <row r="3684" spans="17:17">
      <c r="Q3684" s="39"/>
    </row>
    <row r="3685" spans="17:17">
      <c r="Q3685" s="39"/>
    </row>
    <row r="3686" spans="17:17">
      <c r="Q3686" s="39"/>
    </row>
    <row r="3687" spans="17:17">
      <c r="Q3687" s="39"/>
    </row>
    <row r="3688" spans="17:17">
      <c r="Q3688" s="39"/>
    </row>
    <row r="3689" spans="17:17">
      <c r="Q3689" s="39"/>
    </row>
    <row r="3690" spans="17:17">
      <c r="Q3690" s="39"/>
    </row>
    <row r="3691" spans="17:17">
      <c r="Q3691" s="39"/>
    </row>
    <row r="3692" spans="17:17">
      <c r="Q3692" s="39"/>
    </row>
    <row r="3693" spans="17:17">
      <c r="Q3693" s="39"/>
    </row>
    <row r="3694" spans="17:17">
      <c r="Q3694" s="39"/>
    </row>
    <row r="3695" spans="17:17">
      <c r="Q3695" s="39"/>
    </row>
    <row r="3696" spans="17:17">
      <c r="Q3696" s="39"/>
    </row>
    <row r="3697" spans="17:17">
      <c r="Q3697" s="39"/>
    </row>
    <row r="3698" spans="17:17">
      <c r="Q3698" s="39"/>
    </row>
    <row r="3699" spans="17:17">
      <c r="Q3699" s="39"/>
    </row>
    <row r="3700" spans="17:17">
      <c r="Q3700" s="39"/>
    </row>
    <row r="3701" spans="17:17">
      <c r="Q3701" s="39"/>
    </row>
    <row r="3702" spans="17:17">
      <c r="Q3702" s="39"/>
    </row>
    <row r="3703" spans="17:17">
      <c r="Q3703" s="39"/>
    </row>
    <row r="3704" spans="17:17">
      <c r="Q3704" s="39"/>
    </row>
    <row r="3705" spans="17:17">
      <c r="Q3705" s="39"/>
    </row>
    <row r="3706" spans="17:17">
      <c r="Q3706" s="39"/>
    </row>
    <row r="3707" spans="17:17">
      <c r="Q3707" s="39"/>
    </row>
    <row r="3708" spans="17:17">
      <c r="Q3708" s="39"/>
    </row>
    <row r="3709" spans="17:17">
      <c r="Q3709" s="39"/>
    </row>
    <row r="3710" spans="17:17">
      <c r="Q3710" s="39"/>
    </row>
    <row r="3711" spans="17:17">
      <c r="Q3711" s="39"/>
    </row>
    <row r="3712" spans="17:17">
      <c r="Q3712" s="39"/>
    </row>
    <row r="3713" spans="17:17">
      <c r="Q3713" s="39"/>
    </row>
    <row r="3714" spans="17:17">
      <c r="Q3714" s="39"/>
    </row>
    <row r="3715" spans="17:17">
      <c r="Q3715" s="39"/>
    </row>
    <row r="3716" spans="17:17">
      <c r="Q3716" s="39"/>
    </row>
    <row r="3717" spans="17:17">
      <c r="Q3717" s="39"/>
    </row>
    <row r="3718" spans="17:17">
      <c r="Q3718" s="39"/>
    </row>
    <row r="3719" spans="17:17">
      <c r="Q3719" s="39"/>
    </row>
    <row r="3720" spans="17:17">
      <c r="Q3720" s="39"/>
    </row>
    <row r="3721" spans="17:17">
      <c r="Q3721" s="39"/>
    </row>
    <row r="3722" spans="17:17">
      <c r="Q3722" s="39"/>
    </row>
    <row r="3723" spans="17:17">
      <c r="Q3723" s="39"/>
    </row>
    <row r="3724" spans="17:17">
      <c r="Q3724" s="39"/>
    </row>
    <row r="3725" spans="17:17">
      <c r="Q3725" s="39"/>
    </row>
    <row r="3726" spans="17:17">
      <c r="Q3726" s="39"/>
    </row>
    <row r="3727" spans="17:17">
      <c r="Q3727" s="39"/>
    </row>
    <row r="3728" spans="17:17">
      <c r="Q3728" s="39"/>
    </row>
    <row r="3729" spans="17:17">
      <c r="Q3729" s="39"/>
    </row>
    <row r="3730" spans="17:17">
      <c r="Q3730" s="39"/>
    </row>
    <row r="3731" spans="17:17">
      <c r="Q3731" s="39"/>
    </row>
    <row r="3732" spans="17:17">
      <c r="Q3732" s="39"/>
    </row>
    <row r="3733" spans="17:17">
      <c r="Q3733" s="39"/>
    </row>
    <row r="3734" spans="17:17">
      <c r="Q3734" s="39"/>
    </row>
    <row r="3735" spans="17:17">
      <c r="Q3735" s="39"/>
    </row>
    <row r="3736" spans="17:17">
      <c r="Q3736" s="39"/>
    </row>
    <row r="3737" spans="17:17">
      <c r="Q3737" s="39"/>
    </row>
    <row r="3738" spans="17:17">
      <c r="Q3738" s="39"/>
    </row>
    <row r="3739" spans="17:17">
      <c r="Q3739" s="39"/>
    </row>
    <row r="3740" spans="17:17">
      <c r="Q3740" s="39"/>
    </row>
    <row r="3741" spans="17:17">
      <c r="Q3741" s="39"/>
    </row>
    <row r="3742" spans="17:17">
      <c r="Q3742" s="39"/>
    </row>
    <row r="3743" spans="17:17">
      <c r="Q3743" s="39"/>
    </row>
    <row r="3744" spans="17:17">
      <c r="Q3744" s="39"/>
    </row>
    <row r="3745" spans="17:17">
      <c r="Q3745" s="39"/>
    </row>
    <row r="3746" spans="17:17">
      <c r="Q3746" s="39"/>
    </row>
    <row r="3747" spans="17:17">
      <c r="Q3747" s="39"/>
    </row>
    <row r="3748" spans="17:17">
      <c r="Q3748" s="39"/>
    </row>
    <row r="3749" spans="17:17">
      <c r="Q3749" s="39"/>
    </row>
    <row r="3750" spans="17:17">
      <c r="Q3750" s="39"/>
    </row>
    <row r="3751" spans="17:17">
      <c r="Q3751" s="39"/>
    </row>
    <row r="3752" spans="17:17">
      <c r="Q3752" s="39"/>
    </row>
    <row r="3753" spans="17:17">
      <c r="Q3753" s="39"/>
    </row>
    <row r="3754" spans="17:17">
      <c r="Q3754" s="39"/>
    </row>
    <row r="3755" spans="17:17">
      <c r="Q3755" s="39"/>
    </row>
    <row r="3756" spans="17:17">
      <c r="Q3756" s="39"/>
    </row>
    <row r="3757" spans="17:17">
      <c r="Q3757" s="39"/>
    </row>
    <row r="3758" spans="17:17">
      <c r="Q3758" s="39"/>
    </row>
    <row r="3759" spans="17:17">
      <c r="Q3759" s="39"/>
    </row>
    <row r="3760" spans="17:17">
      <c r="Q3760" s="39"/>
    </row>
    <row r="3761" spans="17:17">
      <c r="Q3761" s="39"/>
    </row>
    <row r="3762" spans="17:17">
      <c r="Q3762" s="39"/>
    </row>
    <row r="3763" spans="17:17">
      <c r="Q3763" s="39"/>
    </row>
    <row r="3764" spans="17:17">
      <c r="Q3764" s="39"/>
    </row>
    <row r="3765" spans="17:17">
      <c r="Q3765" s="39"/>
    </row>
    <row r="3766" spans="17:17">
      <c r="Q3766" s="39"/>
    </row>
    <row r="3767" spans="17:17">
      <c r="Q3767" s="39"/>
    </row>
    <row r="3768" spans="17:17">
      <c r="Q3768" s="39"/>
    </row>
    <row r="3769" spans="17:17">
      <c r="Q3769" s="39"/>
    </row>
    <row r="3770" spans="17:17">
      <c r="Q3770" s="39"/>
    </row>
    <row r="3771" spans="17:17">
      <c r="Q3771" s="39"/>
    </row>
    <row r="3772" spans="17:17">
      <c r="Q3772" s="39"/>
    </row>
    <row r="3773" spans="17:17">
      <c r="Q3773" s="39"/>
    </row>
    <row r="3774" spans="17:17">
      <c r="Q3774" s="39"/>
    </row>
    <row r="3775" spans="17:17">
      <c r="Q3775" s="39"/>
    </row>
    <row r="3776" spans="17:17">
      <c r="Q3776" s="39"/>
    </row>
    <row r="3777" spans="17:17">
      <c r="Q3777" s="39"/>
    </row>
    <row r="3778" spans="17:17">
      <c r="Q3778" s="39"/>
    </row>
    <row r="3779" spans="17:17">
      <c r="Q3779" s="39"/>
    </row>
    <row r="3780" spans="17:17">
      <c r="Q3780" s="39"/>
    </row>
    <row r="3781" spans="17:17">
      <c r="Q3781" s="39"/>
    </row>
    <row r="3782" spans="17:17">
      <c r="Q3782" s="39"/>
    </row>
    <row r="3783" spans="17:17">
      <c r="Q3783" s="39"/>
    </row>
    <row r="3784" spans="17:17">
      <c r="Q3784" s="39"/>
    </row>
    <row r="3785" spans="17:17">
      <c r="Q3785" s="39"/>
    </row>
    <row r="3786" spans="17:17">
      <c r="Q3786" s="39"/>
    </row>
    <row r="3787" spans="17:17">
      <c r="Q3787" s="39"/>
    </row>
    <row r="3788" spans="17:17">
      <c r="Q3788" s="39"/>
    </row>
    <row r="3789" spans="17:17">
      <c r="Q3789" s="39"/>
    </row>
    <row r="3790" spans="17:17">
      <c r="Q3790" s="39"/>
    </row>
    <row r="3791" spans="17:17">
      <c r="Q3791" s="39"/>
    </row>
    <row r="3792" spans="17:17">
      <c r="Q3792" s="39"/>
    </row>
    <row r="3793" spans="17:17">
      <c r="Q3793" s="39"/>
    </row>
    <row r="3794" spans="17:17">
      <c r="Q3794" s="39"/>
    </row>
    <row r="3795" spans="17:17">
      <c r="Q3795" s="39"/>
    </row>
    <row r="3796" spans="17:17">
      <c r="Q3796" s="39"/>
    </row>
    <row r="3797" spans="17:17">
      <c r="Q3797" s="39"/>
    </row>
    <row r="3798" spans="17:17">
      <c r="Q3798" s="39"/>
    </row>
    <row r="3799" spans="17:17">
      <c r="Q3799" s="39"/>
    </row>
    <row r="3800" spans="17:17">
      <c r="Q3800" s="39"/>
    </row>
    <row r="3801" spans="17:17">
      <c r="Q3801" s="39"/>
    </row>
    <row r="3802" spans="17:17">
      <c r="Q3802" s="39"/>
    </row>
    <row r="3803" spans="17:17">
      <c r="Q3803" s="39"/>
    </row>
    <row r="3804" spans="17:17">
      <c r="Q3804" s="39"/>
    </row>
    <row r="3805" spans="17:17">
      <c r="Q3805" s="39"/>
    </row>
    <row r="3806" spans="17:17">
      <c r="Q3806" s="39"/>
    </row>
    <row r="3807" spans="17:17">
      <c r="Q3807" s="39"/>
    </row>
    <row r="3808" spans="17:17">
      <c r="Q3808" s="39"/>
    </row>
    <row r="3809" spans="17:17">
      <c r="Q3809" s="39"/>
    </row>
    <row r="3810" spans="17:17">
      <c r="Q3810" s="39"/>
    </row>
    <row r="3811" spans="17:17">
      <c r="Q3811" s="39"/>
    </row>
    <row r="3812" spans="17:17">
      <c r="Q3812" s="39"/>
    </row>
    <row r="3813" spans="17:17">
      <c r="Q3813" s="39"/>
    </row>
    <row r="3814" spans="17:17">
      <c r="Q3814" s="39"/>
    </row>
    <row r="3815" spans="17:17">
      <c r="Q3815" s="39"/>
    </row>
    <row r="3816" spans="17:17">
      <c r="Q3816" s="39"/>
    </row>
    <row r="3817" spans="17:17">
      <c r="Q3817" s="39"/>
    </row>
    <row r="3818" spans="17:17">
      <c r="Q3818" s="39"/>
    </row>
    <row r="3819" spans="17:17">
      <c r="Q3819" s="39"/>
    </row>
    <row r="3820" spans="17:17">
      <c r="Q3820" s="39"/>
    </row>
    <row r="3821" spans="17:17">
      <c r="Q3821" s="39"/>
    </row>
    <row r="3822" spans="17:17">
      <c r="Q3822" s="39"/>
    </row>
    <row r="3823" spans="17:17">
      <c r="Q3823" s="39"/>
    </row>
    <row r="3824" spans="17:17">
      <c r="Q3824" s="39"/>
    </row>
    <row r="3825" spans="17:17">
      <c r="Q3825" s="39"/>
    </row>
    <row r="3826" spans="17:17">
      <c r="Q3826" s="39"/>
    </row>
    <row r="3827" spans="17:17">
      <c r="Q3827" s="39"/>
    </row>
    <row r="3828" spans="17:17">
      <c r="Q3828" s="39"/>
    </row>
    <row r="3829" spans="17:17">
      <c r="Q3829" s="39"/>
    </row>
    <row r="3830" spans="17:17">
      <c r="Q3830" s="39"/>
    </row>
    <row r="3831" spans="17:17">
      <c r="Q3831" s="39"/>
    </row>
    <row r="3832" spans="17:17">
      <c r="Q3832" s="39"/>
    </row>
    <row r="3833" spans="17:17">
      <c r="Q3833" s="39"/>
    </row>
    <row r="3834" spans="17:17">
      <c r="Q3834" s="39"/>
    </row>
    <row r="3835" spans="17:17">
      <c r="Q3835" s="39"/>
    </row>
    <row r="3836" spans="17:17">
      <c r="Q3836" s="39"/>
    </row>
    <row r="3837" spans="17:17">
      <c r="Q3837" s="39"/>
    </row>
    <row r="3838" spans="17:17">
      <c r="Q3838" s="39"/>
    </row>
    <row r="3839" spans="17:17">
      <c r="Q3839" s="39"/>
    </row>
    <row r="3840" spans="17:17">
      <c r="Q3840" s="39"/>
    </row>
    <row r="3841" spans="17:17">
      <c r="Q3841" s="39"/>
    </row>
    <row r="3842" spans="17:17">
      <c r="Q3842" s="39"/>
    </row>
    <row r="3843" spans="17:17">
      <c r="Q3843" s="39"/>
    </row>
    <row r="3844" spans="17:17">
      <c r="Q3844" s="39"/>
    </row>
    <row r="3845" spans="17:17">
      <c r="Q3845" s="39"/>
    </row>
    <row r="3846" spans="17:17">
      <c r="Q3846" s="39"/>
    </row>
    <row r="3847" spans="17:17">
      <c r="Q3847" s="39"/>
    </row>
    <row r="3848" spans="17:17">
      <c r="Q3848" s="39"/>
    </row>
    <row r="3849" spans="17:17">
      <c r="Q3849" s="39"/>
    </row>
    <row r="3850" spans="17:17">
      <c r="Q3850" s="39"/>
    </row>
    <row r="3851" spans="17:17">
      <c r="Q3851" s="39"/>
    </row>
    <row r="3852" spans="17:17">
      <c r="Q3852" s="39"/>
    </row>
    <row r="3853" spans="17:17">
      <c r="Q3853" s="39"/>
    </row>
    <row r="3854" spans="17:17">
      <c r="Q3854" s="39"/>
    </row>
    <row r="3855" spans="17:17">
      <c r="Q3855" s="39"/>
    </row>
    <row r="3856" spans="17:17">
      <c r="Q3856" s="39"/>
    </row>
    <row r="3857" spans="17:17">
      <c r="Q3857" s="39"/>
    </row>
    <row r="3858" spans="17:17">
      <c r="Q3858" s="39"/>
    </row>
    <row r="3859" spans="17:17">
      <c r="Q3859" s="39"/>
    </row>
    <row r="3860" spans="17:17">
      <c r="Q3860" s="39"/>
    </row>
    <row r="3861" spans="17:17">
      <c r="Q3861" s="39"/>
    </row>
    <row r="3862" spans="17:17">
      <c r="Q3862" s="39"/>
    </row>
    <row r="3863" spans="17:17">
      <c r="Q3863" s="39"/>
    </row>
    <row r="3864" spans="17:17">
      <c r="Q3864" s="39"/>
    </row>
    <row r="3865" spans="17:17">
      <c r="Q3865" s="39"/>
    </row>
    <row r="3866" spans="17:17">
      <c r="Q3866" s="39"/>
    </row>
    <row r="3867" spans="17:17">
      <c r="Q3867" s="39"/>
    </row>
    <row r="3868" spans="17:17">
      <c r="Q3868" s="39"/>
    </row>
    <row r="3869" spans="17:17">
      <c r="Q3869" s="39"/>
    </row>
    <row r="3870" spans="17:17">
      <c r="Q3870" s="39"/>
    </row>
    <row r="3871" spans="17:17">
      <c r="Q3871" s="39"/>
    </row>
    <row r="3872" spans="17:17">
      <c r="Q3872" s="39"/>
    </row>
    <row r="3873" spans="17:17">
      <c r="Q3873" s="39"/>
    </row>
    <row r="3874" spans="17:17">
      <c r="Q3874" s="39"/>
    </row>
    <row r="3875" spans="17:17">
      <c r="Q3875" s="39"/>
    </row>
    <row r="3876" spans="17:17">
      <c r="Q3876" s="39"/>
    </row>
    <row r="3877" spans="17:17">
      <c r="Q3877" s="39"/>
    </row>
    <row r="3878" spans="17:17">
      <c r="Q3878" s="39"/>
    </row>
    <row r="3879" spans="17:17">
      <c r="Q3879" s="39"/>
    </row>
    <row r="3880" spans="17:17">
      <c r="Q3880" s="39"/>
    </row>
    <row r="3881" spans="17:17">
      <c r="Q3881" s="39"/>
    </row>
    <row r="3882" spans="17:17">
      <c r="Q3882" s="39"/>
    </row>
    <row r="3883" spans="17:17">
      <c r="Q3883" s="39"/>
    </row>
    <row r="3884" spans="17:17">
      <c r="Q3884" s="39"/>
    </row>
    <row r="3885" spans="17:17">
      <c r="Q3885" s="39"/>
    </row>
    <row r="3886" spans="17:17">
      <c r="Q3886" s="39"/>
    </row>
    <row r="3887" spans="17:17">
      <c r="Q3887" s="39"/>
    </row>
    <row r="3888" spans="17:17">
      <c r="Q3888" s="39"/>
    </row>
    <row r="3889" spans="17:17">
      <c r="Q3889" s="39"/>
    </row>
    <row r="3890" spans="17:17">
      <c r="Q3890" s="39"/>
    </row>
    <row r="3891" spans="17:17">
      <c r="Q3891" s="39"/>
    </row>
    <row r="3892" spans="17:17">
      <c r="Q3892" s="39"/>
    </row>
    <row r="3893" spans="17:17">
      <c r="Q3893" s="39"/>
    </row>
    <row r="3894" spans="17:17">
      <c r="Q3894" s="39"/>
    </row>
    <row r="3895" spans="17:17">
      <c r="Q3895" s="39"/>
    </row>
    <row r="3896" spans="17:17">
      <c r="Q3896" s="39"/>
    </row>
    <row r="3897" spans="17:17">
      <c r="Q3897" s="39"/>
    </row>
    <row r="3898" spans="17:17">
      <c r="Q3898" s="39"/>
    </row>
    <row r="3899" spans="17:17">
      <c r="Q3899" s="39"/>
    </row>
    <row r="3900" spans="17:17">
      <c r="Q3900" s="39"/>
    </row>
    <row r="3901" spans="17:17">
      <c r="Q3901" s="39"/>
    </row>
    <row r="3902" spans="17:17">
      <c r="Q3902" s="39"/>
    </row>
    <row r="3903" spans="17:17">
      <c r="Q3903" s="39"/>
    </row>
    <row r="3904" spans="17:17">
      <c r="Q3904" s="39"/>
    </row>
    <row r="3905" spans="17:17">
      <c r="Q3905" s="39"/>
    </row>
    <row r="3906" spans="17:17">
      <c r="Q3906" s="39"/>
    </row>
    <row r="3907" spans="17:17">
      <c r="Q3907" s="39"/>
    </row>
    <row r="3908" spans="17:17">
      <c r="Q3908" s="39"/>
    </row>
    <row r="3909" spans="17:17">
      <c r="Q3909" s="39"/>
    </row>
    <row r="3910" spans="17:17">
      <c r="Q3910" s="39"/>
    </row>
    <row r="3911" spans="17:17">
      <c r="Q3911" s="39"/>
    </row>
    <row r="3912" spans="17:17">
      <c r="Q3912" s="39"/>
    </row>
    <row r="3913" spans="17:17">
      <c r="Q3913" s="39"/>
    </row>
    <row r="3914" spans="17:17">
      <c r="Q3914" s="39"/>
    </row>
    <row r="3915" spans="17:17">
      <c r="Q3915" s="39"/>
    </row>
    <row r="3916" spans="17:17">
      <c r="Q3916" s="39"/>
    </row>
    <row r="3917" spans="17:17">
      <c r="Q3917" s="39"/>
    </row>
    <row r="3918" spans="17:17">
      <c r="Q3918" s="39"/>
    </row>
    <row r="3919" spans="17:17">
      <c r="Q3919" s="39"/>
    </row>
    <row r="3920" spans="17:17">
      <c r="Q3920" s="39"/>
    </row>
    <row r="3921" spans="17:17">
      <c r="Q3921" s="39"/>
    </row>
    <row r="3922" spans="17:17">
      <c r="Q3922" s="39"/>
    </row>
    <row r="3923" spans="17:17">
      <c r="Q3923" s="39"/>
    </row>
    <row r="3924" spans="17:17">
      <c r="Q3924" s="39"/>
    </row>
    <row r="3925" spans="17:17">
      <c r="Q3925" s="39"/>
    </row>
    <row r="3926" spans="17:17">
      <c r="Q3926" s="39"/>
    </row>
    <row r="3927" spans="17:17">
      <c r="Q3927" s="39"/>
    </row>
    <row r="3928" spans="17:17">
      <c r="Q3928" s="39"/>
    </row>
    <row r="3929" spans="17:17">
      <c r="Q3929" s="39"/>
    </row>
    <row r="3930" spans="17:17">
      <c r="Q3930" s="39"/>
    </row>
    <row r="3931" spans="17:17">
      <c r="Q3931" s="39"/>
    </row>
    <row r="3932" spans="17:17">
      <c r="Q3932" s="39"/>
    </row>
    <row r="3933" spans="17:17">
      <c r="Q3933" s="39"/>
    </row>
    <row r="3934" spans="17:17">
      <c r="Q3934" s="39"/>
    </row>
    <row r="3935" spans="17:17">
      <c r="Q3935" s="39"/>
    </row>
    <row r="3936" spans="17:17">
      <c r="Q3936" s="39"/>
    </row>
    <row r="3937" spans="17:17">
      <c r="Q3937" s="39"/>
    </row>
    <row r="3938" spans="17:17">
      <c r="Q3938" s="39"/>
    </row>
    <row r="3939" spans="17:17">
      <c r="Q3939" s="39"/>
    </row>
    <row r="3940" spans="17:17">
      <c r="Q3940" s="39"/>
    </row>
    <row r="3941" spans="17:17">
      <c r="Q3941" s="39"/>
    </row>
    <row r="3942" spans="17:17">
      <c r="Q3942" s="39"/>
    </row>
    <row r="3943" spans="17:17">
      <c r="Q3943" s="39"/>
    </row>
    <row r="3944" spans="17:17">
      <c r="Q3944" s="39"/>
    </row>
    <row r="3945" spans="17:17">
      <c r="Q3945" s="39"/>
    </row>
    <row r="3946" spans="17:17">
      <c r="Q3946" s="39"/>
    </row>
    <row r="3947" spans="17:17">
      <c r="Q3947" s="39"/>
    </row>
    <row r="3948" spans="17:17">
      <c r="Q3948" s="39"/>
    </row>
    <row r="3949" spans="17:17">
      <c r="Q3949" s="39"/>
    </row>
    <row r="3950" spans="17:17">
      <c r="Q3950" s="39"/>
    </row>
    <row r="3951" spans="17:17">
      <c r="Q3951" s="39"/>
    </row>
    <row r="3952" spans="17:17">
      <c r="Q3952" s="39"/>
    </row>
    <row r="3953" spans="17:17">
      <c r="Q3953" s="39"/>
    </row>
    <row r="3954" spans="17:17">
      <c r="Q3954" s="39"/>
    </row>
    <row r="3955" spans="17:17">
      <c r="Q3955" s="39"/>
    </row>
    <row r="3956" spans="17:17">
      <c r="Q3956" s="39"/>
    </row>
    <row r="3957" spans="17:17">
      <c r="Q3957" s="39"/>
    </row>
    <row r="3958" spans="17:17">
      <c r="Q3958" s="39"/>
    </row>
    <row r="3959" spans="17:17">
      <c r="Q3959" s="39"/>
    </row>
    <row r="3960" spans="17:17">
      <c r="Q3960" s="39"/>
    </row>
    <row r="3961" spans="17:17">
      <c r="Q3961" s="39"/>
    </row>
    <row r="3962" spans="17:17">
      <c r="Q3962" s="39"/>
    </row>
    <row r="3963" spans="17:17">
      <c r="Q3963" s="39"/>
    </row>
    <row r="3964" spans="17:17">
      <c r="Q3964" s="39"/>
    </row>
    <row r="3965" spans="17:17">
      <c r="Q3965" s="39"/>
    </row>
    <row r="3966" spans="17:17">
      <c r="Q3966" s="39"/>
    </row>
    <row r="3967" spans="17:17">
      <c r="Q3967" s="39"/>
    </row>
    <row r="3968" spans="17:17">
      <c r="Q3968" s="39"/>
    </row>
    <row r="3969" spans="17:17">
      <c r="Q3969" s="39"/>
    </row>
    <row r="3970" spans="17:17">
      <c r="Q3970" s="39"/>
    </row>
    <row r="3971" spans="17:17">
      <c r="Q3971" s="39"/>
    </row>
    <row r="3972" spans="17:17">
      <c r="Q3972" s="39"/>
    </row>
    <row r="3973" spans="17:17">
      <c r="Q3973" s="39"/>
    </row>
    <row r="3974" spans="17:17">
      <c r="Q3974" s="39"/>
    </row>
    <row r="3975" spans="17:17">
      <c r="Q3975" s="39"/>
    </row>
    <row r="3976" spans="17:17">
      <c r="Q3976" s="39"/>
    </row>
    <row r="3977" spans="17:17">
      <c r="Q3977" s="39"/>
    </row>
    <row r="3978" spans="17:17">
      <c r="Q3978" s="39"/>
    </row>
    <row r="3979" spans="17:17">
      <c r="Q3979" s="39"/>
    </row>
    <row r="3980" spans="17:17">
      <c r="Q3980" s="39"/>
    </row>
    <row r="3981" spans="17:17">
      <c r="Q3981" s="39"/>
    </row>
    <row r="3982" spans="17:17">
      <c r="Q3982" s="39"/>
    </row>
    <row r="3983" spans="17:17">
      <c r="Q3983" s="39"/>
    </row>
    <row r="3984" spans="17:17">
      <c r="Q3984" s="39"/>
    </row>
    <row r="3985" spans="17:17">
      <c r="Q3985" s="39"/>
    </row>
    <row r="3986" spans="17:17">
      <c r="Q3986" s="39"/>
    </row>
    <row r="3987" spans="17:17">
      <c r="Q3987" s="39"/>
    </row>
    <row r="3988" spans="17:17">
      <c r="Q3988" s="39"/>
    </row>
    <row r="3989" spans="17:17">
      <c r="Q3989" s="39"/>
    </row>
    <row r="3990" spans="17:17">
      <c r="Q3990" s="39"/>
    </row>
    <row r="3991" spans="17:17">
      <c r="Q3991" s="39"/>
    </row>
    <row r="3992" spans="17:17">
      <c r="Q3992" s="39"/>
    </row>
    <row r="3993" spans="17:17">
      <c r="Q3993" s="39"/>
    </row>
    <row r="3994" spans="17:17">
      <c r="Q3994" s="39"/>
    </row>
    <row r="3995" spans="17:17">
      <c r="Q3995" s="39"/>
    </row>
    <row r="3996" spans="17:17">
      <c r="Q3996" s="39"/>
    </row>
    <row r="3997" spans="17:17">
      <c r="Q3997" s="39"/>
    </row>
    <row r="3998" spans="17:17">
      <c r="Q3998" s="39"/>
    </row>
    <row r="3999" spans="17:17">
      <c r="Q3999" s="39"/>
    </row>
    <row r="4000" spans="17:17">
      <c r="Q4000" s="39"/>
    </row>
    <row r="4001" spans="17:17">
      <c r="Q4001" s="39"/>
    </row>
    <row r="4002" spans="17:17">
      <c r="Q4002" s="39"/>
    </row>
    <row r="4003" spans="17:17">
      <c r="Q4003" s="39"/>
    </row>
    <row r="4004" spans="17:17">
      <c r="Q4004" s="39"/>
    </row>
    <row r="4005" spans="17:17">
      <c r="Q4005" s="39"/>
    </row>
    <row r="4006" spans="17:17">
      <c r="Q4006" s="39"/>
    </row>
    <row r="4007" spans="17:17">
      <c r="Q4007" s="39"/>
    </row>
    <row r="4008" spans="17:17">
      <c r="Q4008" s="39"/>
    </row>
    <row r="4009" spans="17:17">
      <c r="Q4009" s="39"/>
    </row>
    <row r="4010" spans="17:17">
      <c r="Q4010" s="39"/>
    </row>
    <row r="4011" spans="17:17">
      <c r="Q4011" s="39"/>
    </row>
    <row r="4012" spans="17:17">
      <c r="Q4012" s="39"/>
    </row>
    <row r="4013" spans="17:17">
      <c r="Q4013" s="39"/>
    </row>
    <row r="4014" spans="17:17">
      <c r="Q4014" s="39"/>
    </row>
    <row r="4015" spans="17:17">
      <c r="Q4015" s="39"/>
    </row>
    <row r="4016" spans="17:17">
      <c r="Q4016" s="39"/>
    </row>
    <row r="4017" spans="17:17">
      <c r="Q4017" s="39"/>
    </row>
    <row r="4018" spans="17:17">
      <c r="Q4018" s="39"/>
    </row>
    <row r="4019" spans="17:17">
      <c r="Q4019" s="39"/>
    </row>
    <row r="4020" spans="17:17">
      <c r="Q4020" s="39"/>
    </row>
    <row r="4021" spans="17:17">
      <c r="Q4021" s="39"/>
    </row>
    <row r="4022" spans="17:17">
      <c r="Q4022" s="39"/>
    </row>
    <row r="4023" spans="17:17">
      <c r="Q4023" s="39"/>
    </row>
    <row r="4024" spans="17:17">
      <c r="Q4024" s="39"/>
    </row>
    <row r="4025" spans="17:17">
      <c r="Q4025" s="39"/>
    </row>
    <row r="4026" spans="17:17">
      <c r="Q4026" s="39"/>
    </row>
    <row r="4027" spans="17:17">
      <c r="Q4027" s="39"/>
    </row>
    <row r="4028" spans="17:17">
      <c r="Q4028" s="39"/>
    </row>
    <row r="4029" spans="17:17">
      <c r="Q4029" s="39"/>
    </row>
    <row r="4030" spans="17:17">
      <c r="Q4030" s="39"/>
    </row>
    <row r="4031" spans="17:17">
      <c r="Q4031" s="39"/>
    </row>
    <row r="4032" spans="17:17">
      <c r="Q4032" s="39"/>
    </row>
    <row r="4033" spans="17:17">
      <c r="Q4033" s="39"/>
    </row>
    <row r="4034" spans="17:17">
      <c r="Q4034" s="39"/>
    </row>
    <row r="4035" spans="17:17">
      <c r="Q4035" s="39"/>
    </row>
    <row r="4036" spans="17:17">
      <c r="Q4036" s="39"/>
    </row>
    <row r="4037" spans="17:17">
      <c r="Q4037" s="39"/>
    </row>
    <row r="4038" spans="17:17">
      <c r="Q4038" s="39"/>
    </row>
    <row r="4039" spans="17:17">
      <c r="Q4039" s="39"/>
    </row>
    <row r="4040" spans="17:17">
      <c r="Q4040" s="39"/>
    </row>
    <row r="4041" spans="17:17">
      <c r="Q4041" s="39"/>
    </row>
    <row r="4042" spans="17:17">
      <c r="Q4042" s="39"/>
    </row>
    <row r="4043" spans="17:17">
      <c r="Q4043" s="39"/>
    </row>
    <row r="4044" spans="17:17">
      <c r="Q4044" s="39"/>
    </row>
    <row r="4045" spans="17:17">
      <c r="Q4045" s="39"/>
    </row>
    <row r="4046" spans="17:17">
      <c r="Q4046" s="39"/>
    </row>
    <row r="4047" spans="17:17">
      <c r="Q4047" s="39"/>
    </row>
    <row r="4048" spans="17:17">
      <c r="Q4048" s="39"/>
    </row>
    <row r="4049" spans="17:17">
      <c r="Q4049" s="39"/>
    </row>
    <row r="4050" spans="17:17">
      <c r="Q4050" s="39"/>
    </row>
    <row r="4051" spans="17:17">
      <c r="Q4051" s="39"/>
    </row>
    <row r="4052" spans="17:17">
      <c r="Q4052" s="39"/>
    </row>
    <row r="4053" spans="17:17">
      <c r="Q4053" s="39"/>
    </row>
    <row r="4054" spans="17:17">
      <c r="Q4054" s="39"/>
    </row>
    <row r="4055" spans="17:17">
      <c r="Q4055" s="39"/>
    </row>
    <row r="4056" spans="17:17">
      <c r="Q4056" s="39"/>
    </row>
    <row r="4057" spans="17:17">
      <c r="Q4057" s="39"/>
    </row>
    <row r="4058" spans="17:17">
      <c r="Q4058" s="39"/>
    </row>
    <row r="4059" spans="17:17">
      <c r="Q4059" s="39"/>
    </row>
    <row r="4060" spans="17:17">
      <c r="Q4060" s="39"/>
    </row>
    <row r="4061" spans="17:17">
      <c r="Q4061" s="39"/>
    </row>
    <row r="4062" spans="17:17">
      <c r="Q4062" s="39"/>
    </row>
    <row r="4063" spans="17:17">
      <c r="Q4063" s="39"/>
    </row>
    <row r="4064" spans="17:17">
      <c r="Q4064" s="39"/>
    </row>
    <row r="4065" spans="17:17">
      <c r="Q4065" s="39"/>
    </row>
    <row r="4066" spans="17:17">
      <c r="Q4066" s="39"/>
    </row>
    <row r="4067" spans="17:17">
      <c r="Q4067" s="39"/>
    </row>
    <row r="4068" spans="17:17">
      <c r="Q4068" s="39"/>
    </row>
    <row r="4069" spans="17:17">
      <c r="Q4069" s="39"/>
    </row>
    <row r="4070" spans="17:17">
      <c r="Q4070" s="39"/>
    </row>
    <row r="4071" spans="17:17">
      <c r="Q4071" s="39"/>
    </row>
    <row r="4072" spans="17:17">
      <c r="Q4072" s="39"/>
    </row>
    <row r="4073" spans="17:17">
      <c r="Q4073" s="39"/>
    </row>
    <row r="4074" spans="17:17">
      <c r="Q4074" s="39"/>
    </row>
    <row r="4075" spans="17:17">
      <c r="Q4075" s="39"/>
    </row>
    <row r="4076" spans="17:17">
      <c r="Q4076" s="39"/>
    </row>
    <row r="4077" spans="17:17">
      <c r="Q4077" s="39"/>
    </row>
    <row r="4078" spans="17:17">
      <c r="Q4078" s="39"/>
    </row>
    <row r="4079" spans="17:17">
      <c r="Q4079" s="39"/>
    </row>
    <row r="4080" spans="17:17">
      <c r="Q4080" s="39"/>
    </row>
    <row r="4081" spans="17:17">
      <c r="Q4081" s="39"/>
    </row>
    <row r="4082" spans="17:17">
      <c r="Q4082" s="39"/>
    </row>
    <row r="4083" spans="17:17">
      <c r="Q4083" s="39"/>
    </row>
    <row r="4084" spans="17:17">
      <c r="Q4084" s="39"/>
    </row>
    <row r="4085" spans="17:17">
      <c r="Q4085" s="39"/>
    </row>
    <row r="4086" spans="17:17">
      <c r="Q4086" s="39"/>
    </row>
    <row r="4087" spans="17:17">
      <c r="Q4087" s="39"/>
    </row>
    <row r="4088" spans="17:17">
      <c r="Q4088" s="39"/>
    </row>
    <row r="4089" spans="17:17">
      <c r="Q4089" s="39"/>
    </row>
    <row r="4090" spans="17:17">
      <c r="Q4090" s="39"/>
    </row>
    <row r="4091" spans="17:17">
      <c r="Q4091" s="39"/>
    </row>
    <row r="4092" spans="17:17">
      <c r="Q4092" s="39"/>
    </row>
    <row r="4093" spans="17:17">
      <c r="Q4093" s="39"/>
    </row>
    <row r="4094" spans="17:17">
      <c r="Q4094" s="39"/>
    </row>
    <row r="4095" spans="17:17">
      <c r="Q4095" s="39"/>
    </row>
    <row r="4096" spans="17:17">
      <c r="Q4096" s="39"/>
    </row>
    <row r="4097" spans="17:17">
      <c r="Q4097" s="39"/>
    </row>
    <row r="4098" spans="17:17">
      <c r="Q4098" s="39"/>
    </row>
    <row r="4099" spans="17:17">
      <c r="Q4099" s="39"/>
    </row>
    <row r="4100" spans="17:17">
      <c r="Q4100" s="39"/>
    </row>
    <row r="4101" spans="17:17">
      <c r="Q4101" s="39"/>
    </row>
    <row r="4102" spans="17:17">
      <c r="Q4102" s="39"/>
    </row>
    <row r="4103" spans="17:17">
      <c r="Q4103" s="39"/>
    </row>
    <row r="4104" spans="17:17">
      <c r="Q4104" s="39"/>
    </row>
    <row r="4105" spans="17:17">
      <c r="Q4105" s="39"/>
    </row>
    <row r="4106" spans="17:17">
      <c r="Q4106" s="39"/>
    </row>
    <row r="4107" spans="17:17">
      <c r="Q4107" s="39"/>
    </row>
    <row r="4108" spans="17:17">
      <c r="Q4108" s="39"/>
    </row>
    <row r="4109" spans="17:17">
      <c r="Q4109" s="39"/>
    </row>
    <row r="4110" spans="17:17">
      <c r="Q4110" s="39"/>
    </row>
    <row r="4111" spans="17:17">
      <c r="Q4111" s="39"/>
    </row>
    <row r="4112" spans="17:17">
      <c r="Q4112" s="39"/>
    </row>
    <row r="4113" spans="17:17">
      <c r="Q4113" s="39"/>
    </row>
    <row r="4114" spans="17:17">
      <c r="Q4114" s="39"/>
    </row>
    <row r="4115" spans="17:17">
      <c r="Q4115" s="39"/>
    </row>
    <row r="4116" spans="17:17">
      <c r="Q4116" s="39"/>
    </row>
    <row r="4117" spans="17:17">
      <c r="Q4117" s="39"/>
    </row>
    <row r="4118" spans="17:17">
      <c r="Q4118" s="39"/>
    </row>
    <row r="4119" spans="17:17">
      <c r="Q4119" s="39"/>
    </row>
    <row r="4120" spans="17:17">
      <c r="Q4120" s="39"/>
    </row>
    <row r="4121" spans="17:17">
      <c r="Q4121" s="39"/>
    </row>
    <row r="4122" spans="17:17">
      <c r="Q4122" s="39"/>
    </row>
    <row r="4123" spans="17:17">
      <c r="Q4123" s="39"/>
    </row>
    <row r="4124" spans="17:17">
      <c r="Q4124" s="39"/>
    </row>
    <row r="4125" spans="17:17">
      <c r="Q4125" s="39"/>
    </row>
    <row r="4126" spans="17:17">
      <c r="Q4126" s="39"/>
    </row>
    <row r="4127" spans="17:17">
      <c r="Q4127" s="39"/>
    </row>
    <row r="4128" spans="17:17">
      <c r="Q4128" s="39"/>
    </row>
    <row r="4129" spans="17:17">
      <c r="Q4129" s="39"/>
    </row>
    <row r="4130" spans="17:17">
      <c r="Q4130" s="39"/>
    </row>
    <row r="4131" spans="17:17">
      <c r="Q4131" s="39"/>
    </row>
    <row r="4132" spans="17:17">
      <c r="Q4132" s="39"/>
    </row>
    <row r="4133" spans="17:17">
      <c r="Q4133" s="39"/>
    </row>
    <row r="4134" spans="17:17">
      <c r="Q4134" s="39"/>
    </row>
    <row r="4135" spans="17:17">
      <c r="Q4135" s="39"/>
    </row>
    <row r="4136" spans="17:17">
      <c r="Q4136" s="39"/>
    </row>
    <row r="4137" spans="17:17">
      <c r="Q4137" s="39"/>
    </row>
    <row r="4138" spans="17:17">
      <c r="Q4138" s="39"/>
    </row>
    <row r="4139" spans="17:17">
      <c r="Q4139" s="39"/>
    </row>
    <row r="4140" spans="17:17">
      <c r="Q4140" s="39"/>
    </row>
    <row r="4141" spans="17:17">
      <c r="Q4141" s="39"/>
    </row>
    <row r="4142" spans="17:17">
      <c r="Q4142" s="39"/>
    </row>
    <row r="4143" spans="17:17">
      <c r="Q4143" s="39"/>
    </row>
    <row r="4144" spans="17:17">
      <c r="Q4144" s="39"/>
    </row>
    <row r="4145" spans="17:17">
      <c r="Q4145" s="39"/>
    </row>
    <row r="4146" spans="17:17">
      <c r="Q4146" s="39"/>
    </row>
    <row r="4147" spans="17:17">
      <c r="Q4147" s="39"/>
    </row>
    <row r="4148" spans="17:17">
      <c r="Q4148" s="39"/>
    </row>
    <row r="4149" spans="17:17">
      <c r="Q4149" s="39"/>
    </row>
    <row r="4150" spans="17:17">
      <c r="Q4150" s="39"/>
    </row>
    <row r="4151" spans="17:17">
      <c r="Q4151" s="39"/>
    </row>
    <row r="4152" spans="17:17">
      <c r="Q4152" s="39"/>
    </row>
    <row r="4153" spans="17:17">
      <c r="Q4153" s="39"/>
    </row>
    <row r="4154" spans="17:17">
      <c r="Q4154" s="39"/>
    </row>
    <row r="4155" spans="17:17">
      <c r="Q4155" s="39"/>
    </row>
    <row r="4156" spans="17:17">
      <c r="Q4156" s="39"/>
    </row>
    <row r="4157" spans="17:17">
      <c r="Q4157" s="39"/>
    </row>
    <row r="4158" spans="17:17">
      <c r="Q4158" s="39"/>
    </row>
    <row r="4159" spans="17:17">
      <c r="Q4159" s="39"/>
    </row>
    <row r="4160" spans="17:17">
      <c r="Q4160" s="39"/>
    </row>
    <row r="4161" spans="17:17">
      <c r="Q4161" s="39"/>
    </row>
    <row r="4162" spans="17:17">
      <c r="Q4162" s="39"/>
    </row>
    <row r="4163" spans="17:17">
      <c r="Q4163" s="39"/>
    </row>
    <row r="4164" spans="17:17">
      <c r="Q4164" s="39"/>
    </row>
    <row r="4165" spans="17:17">
      <c r="Q4165" s="39"/>
    </row>
    <row r="4166" spans="17:17">
      <c r="Q4166" s="39"/>
    </row>
    <row r="4167" spans="17:17">
      <c r="Q4167" s="39"/>
    </row>
    <row r="4168" spans="17:17">
      <c r="Q4168" s="39"/>
    </row>
    <row r="4169" spans="17:17">
      <c r="Q4169" s="39"/>
    </row>
    <row r="4170" spans="17:17">
      <c r="Q4170" s="39"/>
    </row>
    <row r="4171" spans="17:17">
      <c r="Q4171" s="39"/>
    </row>
    <row r="4172" spans="17:17">
      <c r="Q4172" s="39"/>
    </row>
    <row r="4173" spans="17:17">
      <c r="Q4173" s="39"/>
    </row>
    <row r="4174" spans="17:17">
      <c r="Q4174" s="39"/>
    </row>
    <row r="4175" spans="17:17">
      <c r="Q4175" s="39"/>
    </row>
    <row r="4176" spans="17:17">
      <c r="Q4176" s="39"/>
    </row>
    <row r="4177" spans="17:17">
      <c r="Q4177" s="39"/>
    </row>
    <row r="4178" spans="17:17">
      <c r="Q4178" s="39"/>
    </row>
    <row r="4179" spans="17:17">
      <c r="Q4179" s="39"/>
    </row>
    <row r="4180" spans="17:17">
      <c r="Q4180" s="39"/>
    </row>
    <row r="4181" spans="17:17">
      <c r="Q4181" s="39"/>
    </row>
    <row r="4182" spans="17:17">
      <c r="Q4182" s="39"/>
    </row>
    <row r="4183" spans="17:17">
      <c r="Q4183" s="39"/>
    </row>
    <row r="4184" spans="17:17">
      <c r="Q4184" s="39"/>
    </row>
    <row r="4185" spans="17:17">
      <c r="Q4185" s="39"/>
    </row>
    <row r="4186" spans="17:17">
      <c r="Q4186" s="39"/>
    </row>
    <row r="4187" spans="17:17">
      <c r="Q4187" s="39"/>
    </row>
    <row r="4188" spans="17:17">
      <c r="Q4188" s="39"/>
    </row>
    <row r="4189" spans="17:17">
      <c r="Q4189" s="39"/>
    </row>
    <row r="4190" spans="17:17">
      <c r="Q4190" s="39"/>
    </row>
    <row r="4191" spans="17:17">
      <c r="Q4191" s="39"/>
    </row>
    <row r="4192" spans="17:17">
      <c r="Q4192" s="39"/>
    </row>
    <row r="4193" spans="17:17">
      <c r="Q4193" s="39"/>
    </row>
    <row r="4194" spans="17:17">
      <c r="Q4194" s="39"/>
    </row>
    <row r="4195" spans="17:17">
      <c r="Q4195" s="39"/>
    </row>
    <row r="4196" spans="17:17">
      <c r="Q4196" s="39"/>
    </row>
    <row r="4197" spans="17:17">
      <c r="Q4197" s="39"/>
    </row>
    <row r="4198" spans="17:17">
      <c r="Q4198" s="39"/>
    </row>
    <row r="4199" spans="17:17">
      <c r="Q4199" s="39"/>
    </row>
    <row r="4200" spans="17:17">
      <c r="Q4200" s="39"/>
    </row>
    <row r="4201" spans="17:17">
      <c r="Q4201" s="39"/>
    </row>
    <row r="4202" spans="17:17">
      <c r="Q4202" s="39"/>
    </row>
    <row r="4203" spans="17:17">
      <c r="Q4203" s="39"/>
    </row>
    <row r="4204" spans="17:17">
      <c r="Q4204" s="39"/>
    </row>
    <row r="4205" spans="17:17">
      <c r="Q4205" s="39"/>
    </row>
    <row r="4206" spans="17:17">
      <c r="Q4206" s="39"/>
    </row>
    <row r="4207" spans="17:17">
      <c r="Q4207" s="39"/>
    </row>
    <row r="4208" spans="17:17">
      <c r="Q4208" s="39"/>
    </row>
    <row r="4209" spans="17:17">
      <c r="Q4209" s="39"/>
    </row>
    <row r="4210" spans="17:17">
      <c r="Q4210" s="39"/>
    </row>
    <row r="4211" spans="17:17">
      <c r="Q4211" s="39"/>
    </row>
    <row r="4212" spans="17:17">
      <c r="Q4212" s="39"/>
    </row>
    <row r="4213" spans="17:17">
      <c r="Q4213" s="39"/>
    </row>
    <row r="4214" spans="17:17">
      <c r="Q4214" s="39"/>
    </row>
    <row r="4215" spans="17:17">
      <c r="Q4215" s="39"/>
    </row>
    <row r="4216" spans="17:17">
      <c r="Q4216" s="39"/>
    </row>
    <row r="4217" spans="17:17">
      <c r="Q4217" s="39"/>
    </row>
    <row r="4218" spans="17:17">
      <c r="Q4218" s="39"/>
    </row>
    <row r="4219" spans="17:17">
      <c r="Q4219" s="39"/>
    </row>
    <row r="4220" spans="17:17">
      <c r="Q4220" s="39"/>
    </row>
    <row r="4221" spans="17:17">
      <c r="Q4221" s="39"/>
    </row>
    <row r="4222" spans="17:17">
      <c r="Q4222" s="39"/>
    </row>
    <row r="4223" spans="17:17">
      <c r="Q4223" s="39"/>
    </row>
    <row r="4224" spans="17:17">
      <c r="Q4224" s="39"/>
    </row>
    <row r="4225" spans="17:17">
      <c r="Q4225" s="39"/>
    </row>
    <row r="4226" spans="17:17">
      <c r="Q4226" s="39"/>
    </row>
    <row r="4227" spans="17:17">
      <c r="Q4227" s="39"/>
    </row>
    <row r="4228" spans="17:17">
      <c r="Q4228" s="39"/>
    </row>
    <row r="4229" spans="17:17">
      <c r="Q4229" s="39"/>
    </row>
    <row r="4230" spans="17:17">
      <c r="Q4230" s="39"/>
    </row>
    <row r="4231" spans="17:17">
      <c r="Q4231" s="39"/>
    </row>
    <row r="4232" spans="17:17">
      <c r="Q4232" s="39"/>
    </row>
    <row r="4233" spans="17:17">
      <c r="Q4233" s="39"/>
    </row>
    <row r="4234" spans="17:17">
      <c r="Q4234" s="39"/>
    </row>
    <row r="4235" spans="17:17">
      <c r="Q4235" s="39"/>
    </row>
    <row r="4236" spans="17:17">
      <c r="Q4236" s="39"/>
    </row>
    <row r="4237" spans="17:17">
      <c r="Q4237" s="39"/>
    </row>
    <row r="4238" spans="17:17">
      <c r="Q4238" s="39"/>
    </row>
    <row r="4239" spans="17:17">
      <c r="Q4239" s="39"/>
    </row>
    <row r="4240" spans="17:17">
      <c r="Q4240" s="39"/>
    </row>
    <row r="4241" spans="17:17">
      <c r="Q4241" s="39"/>
    </row>
    <row r="4242" spans="17:17">
      <c r="Q4242" s="39"/>
    </row>
    <row r="4243" spans="17:17">
      <c r="Q4243" s="39"/>
    </row>
    <row r="4244" spans="17:17">
      <c r="Q4244" s="39"/>
    </row>
    <row r="4245" spans="17:17">
      <c r="Q4245" s="39"/>
    </row>
    <row r="4246" spans="17:17">
      <c r="Q4246" s="39"/>
    </row>
    <row r="4247" spans="17:17">
      <c r="Q4247" s="39"/>
    </row>
    <row r="4248" spans="17:17">
      <c r="Q4248" s="39"/>
    </row>
    <row r="4249" spans="17:17">
      <c r="Q4249" s="39"/>
    </row>
    <row r="4250" spans="17:17">
      <c r="Q4250" s="39"/>
    </row>
    <row r="4251" spans="17:17">
      <c r="Q4251" s="39"/>
    </row>
    <row r="4252" spans="17:17">
      <c r="Q4252" s="39"/>
    </row>
    <row r="4253" spans="17:17">
      <c r="Q4253" s="39"/>
    </row>
    <row r="4254" spans="17:17">
      <c r="Q4254" s="39"/>
    </row>
    <row r="4255" spans="17:17">
      <c r="Q4255" s="39"/>
    </row>
    <row r="4256" spans="17:17">
      <c r="Q4256" s="39"/>
    </row>
    <row r="4257" spans="17:17">
      <c r="Q4257" s="39"/>
    </row>
    <row r="4258" spans="17:17">
      <c r="Q4258" s="39"/>
    </row>
    <row r="4259" spans="17:17">
      <c r="Q4259" s="39"/>
    </row>
    <row r="4260" spans="17:17">
      <c r="Q4260" s="39"/>
    </row>
    <row r="4261" spans="17:17">
      <c r="Q4261" s="39"/>
    </row>
    <row r="4262" spans="17:17">
      <c r="Q4262" s="39"/>
    </row>
    <row r="4263" spans="17:17">
      <c r="Q4263" s="39"/>
    </row>
    <row r="4264" spans="17:17">
      <c r="Q4264" s="39"/>
    </row>
    <row r="4265" spans="17:17">
      <c r="Q4265" s="39"/>
    </row>
    <row r="4266" spans="17:17">
      <c r="Q4266" s="39"/>
    </row>
    <row r="4267" spans="17:17">
      <c r="Q4267" s="39"/>
    </row>
    <row r="4268" spans="17:17">
      <c r="Q4268" s="39"/>
    </row>
    <row r="4269" spans="17:17">
      <c r="Q4269" s="39"/>
    </row>
    <row r="4270" spans="17:17">
      <c r="Q4270" s="39"/>
    </row>
    <row r="4271" spans="17:17">
      <c r="Q4271" s="39"/>
    </row>
    <row r="4272" spans="17:17">
      <c r="Q4272" s="39"/>
    </row>
    <row r="4273" spans="17:17">
      <c r="Q4273" s="39"/>
    </row>
    <row r="4274" spans="17:17">
      <c r="Q4274" s="39"/>
    </row>
    <row r="4275" spans="17:17">
      <c r="Q4275" s="39"/>
    </row>
    <row r="4276" spans="17:17">
      <c r="Q4276" s="39"/>
    </row>
    <row r="4277" spans="17:17">
      <c r="Q4277" s="39"/>
    </row>
    <row r="4278" spans="17:17">
      <c r="Q4278" s="39"/>
    </row>
    <row r="4279" spans="17:17">
      <c r="Q4279" s="39"/>
    </row>
    <row r="4280" spans="17:17">
      <c r="Q4280" s="39"/>
    </row>
    <row r="4281" spans="17:17">
      <c r="Q4281" s="39"/>
    </row>
    <row r="4282" spans="17:17">
      <c r="Q4282" s="39"/>
    </row>
    <row r="4283" spans="17:17">
      <c r="Q4283" s="39"/>
    </row>
    <row r="4284" spans="17:17">
      <c r="Q4284" s="39"/>
    </row>
    <row r="4285" spans="17:17">
      <c r="Q4285" s="39"/>
    </row>
    <row r="4286" spans="17:17">
      <c r="Q4286" s="39"/>
    </row>
    <row r="4287" spans="17:17">
      <c r="Q4287" s="39"/>
    </row>
    <row r="4288" spans="17:17">
      <c r="Q4288" s="39"/>
    </row>
    <row r="4289" spans="17:17">
      <c r="Q4289" s="39"/>
    </row>
    <row r="4290" spans="17:17">
      <c r="Q4290" s="39"/>
    </row>
    <row r="4291" spans="17:17">
      <c r="Q4291" s="39"/>
    </row>
    <row r="4292" spans="17:17">
      <c r="Q4292" s="39"/>
    </row>
    <row r="4293" spans="17:17">
      <c r="Q4293" s="39"/>
    </row>
    <row r="4294" spans="17:17">
      <c r="Q4294" s="39"/>
    </row>
    <row r="4295" spans="17:17">
      <c r="Q4295" s="39"/>
    </row>
    <row r="4296" spans="17:17">
      <c r="Q4296" s="39"/>
    </row>
    <row r="4297" spans="17:17">
      <c r="Q4297" s="39"/>
    </row>
    <row r="4298" spans="17:17">
      <c r="Q4298" s="39"/>
    </row>
    <row r="4299" spans="17:17">
      <c r="Q4299" s="39"/>
    </row>
    <row r="4300" spans="17:17">
      <c r="Q4300" s="39"/>
    </row>
    <row r="4301" spans="17:17">
      <c r="Q4301" s="39"/>
    </row>
    <row r="4302" spans="17:17">
      <c r="Q4302" s="39"/>
    </row>
    <row r="4303" spans="17:17">
      <c r="Q4303" s="39"/>
    </row>
    <row r="4304" spans="17:17">
      <c r="Q4304" s="39"/>
    </row>
    <row r="4305" spans="17:17">
      <c r="Q4305" s="39"/>
    </row>
    <row r="4306" spans="17:17">
      <c r="Q4306" s="39"/>
    </row>
    <row r="4307" spans="17:17">
      <c r="Q4307" s="39"/>
    </row>
    <row r="4308" spans="17:17">
      <c r="Q4308" s="39"/>
    </row>
    <row r="4309" spans="17:17">
      <c r="Q4309" s="39"/>
    </row>
    <row r="4310" spans="17:17">
      <c r="Q4310" s="39"/>
    </row>
    <row r="4311" spans="17:17">
      <c r="Q4311" s="39"/>
    </row>
    <row r="4312" spans="17:17">
      <c r="Q4312" s="39"/>
    </row>
    <row r="4313" spans="17:17">
      <c r="Q4313" s="39"/>
    </row>
    <row r="4314" spans="17:17">
      <c r="Q4314" s="39"/>
    </row>
    <row r="4315" spans="17:17">
      <c r="Q4315" s="39"/>
    </row>
    <row r="4316" spans="17:17">
      <c r="Q4316" s="39"/>
    </row>
    <row r="4317" spans="17:17">
      <c r="Q4317" s="39"/>
    </row>
    <row r="4318" spans="17:17">
      <c r="Q4318" s="39"/>
    </row>
    <row r="4319" spans="17:17">
      <c r="Q4319" s="39"/>
    </row>
    <row r="4320" spans="17:17">
      <c r="Q4320" s="39"/>
    </row>
    <row r="4321" spans="17:17">
      <c r="Q4321" s="39"/>
    </row>
    <row r="4322" spans="17:17">
      <c r="Q4322" s="39"/>
    </row>
    <row r="4323" spans="17:17">
      <c r="Q4323" s="39"/>
    </row>
    <row r="4324" spans="17:17">
      <c r="Q4324" s="39"/>
    </row>
    <row r="4325" spans="17:17">
      <c r="Q4325" s="39"/>
    </row>
    <row r="4326" spans="17:17">
      <c r="Q4326" s="39"/>
    </row>
    <row r="4327" spans="17:17">
      <c r="Q4327" s="39"/>
    </row>
    <row r="4328" spans="17:17">
      <c r="Q4328" s="39"/>
    </row>
    <row r="4329" spans="17:17">
      <c r="Q4329" s="39"/>
    </row>
    <row r="4330" spans="17:17">
      <c r="Q4330" s="39"/>
    </row>
    <row r="4331" spans="17:17">
      <c r="Q4331" s="39"/>
    </row>
    <row r="4332" spans="17:17">
      <c r="Q4332" s="39"/>
    </row>
    <row r="4333" spans="17:17">
      <c r="Q4333" s="39"/>
    </row>
    <row r="4334" spans="17:17">
      <c r="Q4334" s="39"/>
    </row>
    <row r="4335" spans="17:17">
      <c r="Q4335" s="39"/>
    </row>
    <row r="4336" spans="17:17">
      <c r="Q4336" s="39"/>
    </row>
    <row r="4337" spans="17:17">
      <c r="Q4337" s="39"/>
    </row>
    <row r="4338" spans="17:17">
      <c r="Q4338" s="39"/>
    </row>
    <row r="4339" spans="17:17">
      <c r="Q4339" s="39"/>
    </row>
    <row r="4340" spans="17:17">
      <c r="Q4340" s="39"/>
    </row>
    <row r="4341" spans="17:17">
      <c r="Q4341" s="39"/>
    </row>
    <row r="4342" spans="17:17">
      <c r="Q4342" s="39"/>
    </row>
    <row r="4343" spans="17:17">
      <c r="Q4343" s="39"/>
    </row>
    <row r="4344" spans="17:17">
      <c r="Q4344" s="39"/>
    </row>
    <row r="4345" spans="17:17">
      <c r="Q4345" s="39"/>
    </row>
    <row r="4346" spans="17:17">
      <c r="Q4346" s="39"/>
    </row>
    <row r="4347" spans="17:17">
      <c r="Q4347" s="39"/>
    </row>
    <row r="4348" spans="17:17">
      <c r="Q4348" s="39"/>
    </row>
    <row r="4349" spans="17:17">
      <c r="Q4349" s="39"/>
    </row>
    <row r="4350" spans="17:17">
      <c r="Q4350" s="39"/>
    </row>
    <row r="4351" spans="17:17">
      <c r="Q4351" s="39"/>
    </row>
    <row r="4352" spans="17:17">
      <c r="Q4352" s="39"/>
    </row>
    <row r="4353" spans="17:17">
      <c r="Q4353" s="39"/>
    </row>
    <row r="4354" spans="17:17">
      <c r="Q4354" s="39"/>
    </row>
    <row r="4355" spans="17:17">
      <c r="Q4355" s="39"/>
    </row>
    <row r="4356" spans="17:17">
      <c r="Q4356" s="39"/>
    </row>
    <row r="4357" spans="17:17">
      <c r="Q4357" s="39"/>
    </row>
    <row r="4358" spans="17:17">
      <c r="Q4358" s="39"/>
    </row>
    <row r="4359" spans="17:17">
      <c r="Q4359" s="39"/>
    </row>
    <row r="4360" spans="17:17">
      <c r="Q4360" s="39"/>
    </row>
    <row r="4361" spans="17:17">
      <c r="Q4361" s="39"/>
    </row>
    <row r="4362" spans="17:17">
      <c r="Q4362" s="39"/>
    </row>
    <row r="4363" spans="17:17">
      <c r="Q4363" s="39"/>
    </row>
    <row r="4364" spans="17:17">
      <c r="Q4364" s="39"/>
    </row>
    <row r="4365" spans="17:17">
      <c r="Q4365" s="39"/>
    </row>
    <row r="4366" spans="17:17">
      <c r="Q4366" s="39"/>
    </row>
    <row r="4367" spans="17:17">
      <c r="Q4367" s="39"/>
    </row>
    <row r="4368" spans="17:17">
      <c r="Q4368" s="39"/>
    </row>
    <row r="4369" spans="17:17">
      <c r="Q4369" s="39"/>
    </row>
    <row r="4370" spans="17:17">
      <c r="Q4370" s="39"/>
    </row>
    <row r="4371" spans="17:17">
      <c r="Q4371" s="39"/>
    </row>
    <row r="4372" spans="17:17">
      <c r="Q4372" s="39"/>
    </row>
    <row r="4373" spans="17:17">
      <c r="Q4373" s="39"/>
    </row>
    <row r="4374" spans="17:17">
      <c r="Q4374" s="39"/>
    </row>
    <row r="4375" spans="17:17">
      <c r="Q4375" s="39"/>
    </row>
    <row r="4376" spans="17:17">
      <c r="Q4376" s="39"/>
    </row>
    <row r="4377" spans="17:17">
      <c r="Q4377" s="39"/>
    </row>
    <row r="4378" spans="17:17">
      <c r="Q4378" s="39"/>
    </row>
    <row r="4379" spans="17:17">
      <c r="Q4379" s="39"/>
    </row>
    <row r="4380" spans="17:17">
      <c r="Q4380" s="39"/>
    </row>
    <row r="4381" spans="17:17">
      <c r="Q4381" s="39"/>
    </row>
    <row r="4382" spans="17:17">
      <c r="Q4382" s="39"/>
    </row>
    <row r="4383" spans="17:17">
      <c r="Q4383" s="39"/>
    </row>
    <row r="4384" spans="17:17">
      <c r="Q4384" s="39"/>
    </row>
    <row r="4385" spans="17:17">
      <c r="Q4385" s="39"/>
    </row>
    <row r="4386" spans="17:17">
      <c r="Q4386" s="39"/>
    </row>
    <row r="4387" spans="17:17">
      <c r="Q4387" s="39"/>
    </row>
    <row r="4388" spans="17:17">
      <c r="Q4388" s="39"/>
    </row>
    <row r="4389" spans="17:17">
      <c r="Q4389" s="39"/>
    </row>
    <row r="4390" spans="17:17">
      <c r="Q4390" s="39"/>
    </row>
    <row r="4391" spans="17:17">
      <c r="Q4391" s="39"/>
    </row>
    <row r="4392" spans="17:17">
      <c r="Q4392" s="39"/>
    </row>
    <row r="4393" spans="17:17">
      <c r="Q4393" s="39"/>
    </row>
    <row r="4394" spans="17:17">
      <c r="Q4394" s="39"/>
    </row>
    <row r="4395" spans="17:17">
      <c r="Q4395" s="39"/>
    </row>
    <row r="4396" spans="17:17">
      <c r="Q4396" s="39"/>
    </row>
    <row r="4397" spans="17:17">
      <c r="Q4397" s="39"/>
    </row>
    <row r="4398" spans="17:17">
      <c r="Q4398" s="39"/>
    </row>
    <row r="4399" spans="17:17">
      <c r="Q4399" s="39"/>
    </row>
    <row r="4400" spans="17:17">
      <c r="Q4400" s="39"/>
    </row>
    <row r="4401" spans="17:17">
      <c r="Q4401" s="39"/>
    </row>
    <row r="4402" spans="17:17">
      <c r="Q4402" s="39"/>
    </row>
    <row r="4403" spans="17:17">
      <c r="Q4403" s="39"/>
    </row>
    <row r="4404" spans="17:17">
      <c r="Q4404" s="39"/>
    </row>
    <row r="4405" spans="17:17">
      <c r="Q4405" s="39"/>
    </row>
    <row r="4406" spans="17:17">
      <c r="Q4406" s="39"/>
    </row>
    <row r="4407" spans="17:17">
      <c r="Q4407" s="39"/>
    </row>
    <row r="4408" spans="17:17">
      <c r="Q4408" s="39"/>
    </row>
    <row r="4409" spans="17:17">
      <c r="Q4409" s="39"/>
    </row>
    <row r="4410" spans="17:17">
      <c r="Q4410" s="39"/>
    </row>
    <row r="4411" spans="17:17">
      <c r="Q4411" s="39"/>
    </row>
    <row r="4412" spans="17:17">
      <c r="Q4412" s="39"/>
    </row>
    <row r="4413" spans="17:17">
      <c r="Q4413" s="39"/>
    </row>
    <row r="4414" spans="17:17">
      <c r="Q4414" s="39"/>
    </row>
    <row r="4415" spans="17:17">
      <c r="Q4415" s="39"/>
    </row>
    <row r="4416" spans="17:17">
      <c r="Q4416" s="39"/>
    </row>
    <row r="4417" spans="17:17">
      <c r="Q4417" s="39"/>
    </row>
    <row r="4418" spans="17:17">
      <c r="Q4418" s="39"/>
    </row>
    <row r="4419" spans="17:17">
      <c r="Q4419" s="39"/>
    </row>
    <row r="4420" spans="17:17">
      <c r="Q4420" s="39"/>
    </row>
    <row r="4421" spans="17:17">
      <c r="Q4421" s="39"/>
    </row>
    <row r="4422" spans="17:17">
      <c r="Q4422" s="39"/>
    </row>
    <row r="4423" spans="17:17">
      <c r="Q4423" s="39"/>
    </row>
    <row r="4424" spans="17:17">
      <c r="Q4424" s="39"/>
    </row>
    <row r="4425" spans="17:17">
      <c r="Q4425" s="39"/>
    </row>
    <row r="4426" spans="17:17">
      <c r="Q4426" s="39"/>
    </row>
    <row r="4427" spans="17:17">
      <c r="Q4427" s="39"/>
    </row>
    <row r="4428" spans="17:17">
      <c r="Q4428" s="39"/>
    </row>
    <row r="4429" spans="17:17">
      <c r="Q4429" s="39"/>
    </row>
    <row r="4430" spans="17:17">
      <c r="Q4430" s="39"/>
    </row>
    <row r="4431" spans="17:17">
      <c r="Q4431" s="39"/>
    </row>
    <row r="4432" spans="17:17">
      <c r="Q4432" s="39"/>
    </row>
    <row r="4433" spans="17:17">
      <c r="Q4433" s="39"/>
    </row>
    <row r="4434" spans="17:17">
      <c r="Q4434" s="39"/>
    </row>
    <row r="4435" spans="17:17">
      <c r="Q4435" s="39"/>
    </row>
    <row r="4436" spans="17:17">
      <c r="Q4436" s="39"/>
    </row>
    <row r="4437" spans="17:17">
      <c r="Q4437" s="39"/>
    </row>
    <row r="4438" spans="17:17">
      <c r="Q4438" s="39"/>
    </row>
    <row r="4439" spans="17:17">
      <c r="Q4439" s="39"/>
    </row>
    <row r="4440" spans="17:17">
      <c r="Q4440" s="39"/>
    </row>
    <row r="4441" spans="17:17">
      <c r="Q4441" s="39"/>
    </row>
    <row r="4442" spans="17:17">
      <c r="Q4442" s="39"/>
    </row>
    <row r="4443" spans="17:17">
      <c r="Q4443" s="39"/>
    </row>
    <row r="4444" spans="17:17">
      <c r="Q4444" s="39"/>
    </row>
    <row r="4445" spans="17:17">
      <c r="Q4445" s="39"/>
    </row>
    <row r="4446" spans="17:17">
      <c r="Q4446" s="39"/>
    </row>
    <row r="4447" spans="17:17">
      <c r="Q4447" s="39"/>
    </row>
    <row r="4448" spans="17:17">
      <c r="Q4448" s="39"/>
    </row>
    <row r="4449" spans="17:17">
      <c r="Q4449" s="39"/>
    </row>
    <row r="4450" spans="17:17">
      <c r="Q4450" s="39"/>
    </row>
    <row r="4451" spans="17:17">
      <c r="Q4451" s="39"/>
    </row>
    <row r="4452" spans="17:17">
      <c r="Q4452" s="39"/>
    </row>
    <row r="4453" spans="17:17">
      <c r="Q4453" s="39"/>
    </row>
    <row r="4454" spans="17:17">
      <c r="Q4454" s="39"/>
    </row>
    <row r="4455" spans="17:17">
      <c r="Q4455" s="39"/>
    </row>
    <row r="4456" spans="17:17">
      <c r="Q4456" s="39"/>
    </row>
    <row r="4457" spans="17:17">
      <c r="Q4457" s="39"/>
    </row>
    <row r="4458" spans="17:17">
      <c r="Q4458" s="39"/>
    </row>
    <row r="4459" spans="17:17">
      <c r="Q4459" s="39"/>
    </row>
    <row r="4460" spans="17:17">
      <c r="Q4460" s="39"/>
    </row>
    <row r="4461" spans="17:17">
      <c r="Q4461" s="39"/>
    </row>
    <row r="4462" spans="17:17">
      <c r="Q4462" s="39"/>
    </row>
    <row r="4463" spans="17:17">
      <c r="Q4463" s="39"/>
    </row>
    <row r="4464" spans="17:17">
      <c r="Q4464" s="39"/>
    </row>
    <row r="4465" spans="17:17">
      <c r="Q4465" s="39"/>
    </row>
    <row r="4466" spans="17:17">
      <c r="Q4466" s="39"/>
    </row>
    <row r="4467" spans="17:17">
      <c r="Q4467" s="39"/>
    </row>
    <row r="4468" spans="17:17">
      <c r="Q4468" s="39"/>
    </row>
    <row r="4469" spans="17:17">
      <c r="Q4469" s="39"/>
    </row>
    <row r="4470" spans="17:17">
      <c r="Q4470" s="39"/>
    </row>
    <row r="4471" spans="17:17">
      <c r="Q4471" s="39"/>
    </row>
    <row r="4472" spans="17:17">
      <c r="Q4472" s="39"/>
    </row>
    <row r="4473" spans="17:17">
      <c r="Q4473" s="39"/>
    </row>
    <row r="4474" spans="17:17">
      <c r="Q4474" s="39"/>
    </row>
    <row r="4475" spans="17:17">
      <c r="Q4475" s="39"/>
    </row>
    <row r="4476" spans="17:17">
      <c r="Q4476" s="39"/>
    </row>
    <row r="4477" spans="17:17">
      <c r="Q4477" s="39"/>
    </row>
    <row r="4478" spans="17:17">
      <c r="Q4478" s="39"/>
    </row>
    <row r="4479" spans="17:17">
      <c r="Q4479" s="39"/>
    </row>
    <row r="4480" spans="17:17">
      <c r="Q4480" s="39"/>
    </row>
    <row r="4481" spans="17:17">
      <c r="Q4481" s="39"/>
    </row>
    <row r="4482" spans="17:17">
      <c r="Q4482" s="39"/>
    </row>
    <row r="4483" spans="17:17">
      <c r="Q4483" s="39"/>
    </row>
    <row r="4484" spans="17:17">
      <c r="Q4484" s="39"/>
    </row>
    <row r="4485" spans="17:17">
      <c r="Q4485" s="39"/>
    </row>
    <row r="4486" spans="17:17">
      <c r="Q4486" s="39"/>
    </row>
    <row r="4487" spans="17:17">
      <c r="Q4487" s="39"/>
    </row>
    <row r="4488" spans="17:17">
      <c r="Q4488" s="39"/>
    </row>
    <row r="4489" spans="17:17">
      <c r="Q4489" s="39"/>
    </row>
    <row r="4490" spans="17:17">
      <c r="Q4490" s="39"/>
    </row>
    <row r="4491" spans="17:17">
      <c r="Q4491" s="39"/>
    </row>
    <row r="4492" spans="17:17">
      <c r="Q4492" s="39"/>
    </row>
    <row r="4493" spans="17:17">
      <c r="Q4493" s="39"/>
    </row>
    <row r="4494" spans="17:17">
      <c r="Q4494" s="39"/>
    </row>
    <row r="4495" spans="17:17">
      <c r="Q4495" s="39"/>
    </row>
    <row r="4496" spans="17:17">
      <c r="Q4496" s="39"/>
    </row>
    <row r="4497" spans="17:17">
      <c r="Q4497" s="39"/>
    </row>
    <row r="4498" spans="17:17">
      <c r="Q4498" s="39"/>
    </row>
    <row r="4499" spans="17:17">
      <c r="Q4499" s="39"/>
    </row>
    <row r="4500" spans="17:17">
      <c r="Q4500" s="39"/>
    </row>
    <row r="4501" spans="17:17">
      <c r="Q4501" s="39"/>
    </row>
    <row r="4502" spans="17:17">
      <c r="Q4502" s="39"/>
    </row>
    <row r="4503" spans="17:17">
      <c r="Q4503" s="39"/>
    </row>
    <row r="4504" spans="17:17">
      <c r="Q4504" s="39"/>
    </row>
    <row r="4505" spans="17:17">
      <c r="Q4505" s="39"/>
    </row>
    <row r="4506" spans="17:17">
      <c r="Q4506" s="39"/>
    </row>
    <row r="4507" spans="17:17">
      <c r="Q4507" s="39"/>
    </row>
    <row r="4508" spans="17:17">
      <c r="Q4508" s="39"/>
    </row>
    <row r="4509" spans="17:17">
      <c r="Q4509" s="39"/>
    </row>
    <row r="4510" spans="17:17">
      <c r="Q4510" s="39"/>
    </row>
    <row r="4511" spans="17:17">
      <c r="Q4511" s="39"/>
    </row>
    <row r="4512" spans="17:17">
      <c r="Q4512" s="39"/>
    </row>
    <row r="4513" spans="17:17">
      <c r="Q4513" s="39"/>
    </row>
    <row r="4514" spans="17:17">
      <c r="Q4514" s="39"/>
    </row>
    <row r="4515" spans="17:17">
      <c r="Q4515" s="39"/>
    </row>
    <row r="4516" spans="17:17">
      <c r="Q4516" s="39"/>
    </row>
    <row r="4517" spans="17:17">
      <c r="Q4517" s="39"/>
    </row>
    <row r="4518" spans="17:17">
      <c r="Q4518" s="39"/>
    </row>
    <row r="4519" spans="17:17">
      <c r="Q4519" s="39"/>
    </row>
    <row r="4520" spans="17:17">
      <c r="Q4520" s="39"/>
    </row>
    <row r="4521" spans="17:17">
      <c r="Q4521" s="39"/>
    </row>
    <row r="4522" spans="17:17">
      <c r="Q4522" s="39"/>
    </row>
    <row r="4523" spans="17:17">
      <c r="Q4523" s="39"/>
    </row>
    <row r="4524" spans="17:17">
      <c r="Q4524" s="39"/>
    </row>
    <row r="4525" spans="17:17">
      <c r="Q4525" s="39"/>
    </row>
    <row r="4526" spans="17:17">
      <c r="Q4526" s="39"/>
    </row>
    <row r="4527" spans="17:17">
      <c r="Q4527" s="39"/>
    </row>
    <row r="4528" spans="17:17">
      <c r="Q4528" s="39"/>
    </row>
    <row r="4529" spans="17:17">
      <c r="Q4529" s="39"/>
    </row>
    <row r="4530" spans="17:17">
      <c r="Q4530" s="39"/>
    </row>
    <row r="4531" spans="17:17">
      <c r="Q4531" s="39"/>
    </row>
    <row r="4532" spans="17:17">
      <c r="Q4532" s="39"/>
    </row>
    <row r="4533" spans="17:17">
      <c r="Q4533" s="39"/>
    </row>
    <row r="4534" spans="17:17">
      <c r="Q4534" s="39"/>
    </row>
    <row r="4535" spans="17:17">
      <c r="Q4535" s="39"/>
    </row>
    <row r="4536" spans="17:17">
      <c r="Q4536" s="39"/>
    </row>
    <row r="4537" spans="17:17">
      <c r="Q4537" s="39"/>
    </row>
    <row r="4538" spans="17:17">
      <c r="Q4538" s="39"/>
    </row>
    <row r="4539" spans="17:17">
      <c r="Q4539" s="39"/>
    </row>
    <row r="4540" spans="17:17">
      <c r="Q4540" s="39"/>
    </row>
    <row r="4541" spans="17:17">
      <c r="Q4541" s="39"/>
    </row>
    <row r="4542" spans="17:17">
      <c r="Q4542" s="39"/>
    </row>
    <row r="4543" spans="17:17">
      <c r="Q4543" s="39"/>
    </row>
    <row r="4544" spans="17:17">
      <c r="Q4544" s="39"/>
    </row>
    <row r="4545" spans="17:17">
      <c r="Q4545" s="39"/>
    </row>
    <row r="4546" spans="17:17">
      <c r="Q4546" s="39"/>
    </row>
    <row r="4547" spans="17:17">
      <c r="Q4547" s="39"/>
    </row>
    <row r="4548" spans="17:17">
      <c r="Q4548" s="39"/>
    </row>
    <row r="4549" spans="17:17">
      <c r="Q4549" s="39"/>
    </row>
    <row r="4550" spans="17:17">
      <c r="Q4550" s="39"/>
    </row>
    <row r="4551" spans="17:17">
      <c r="Q4551" s="39"/>
    </row>
    <row r="4552" spans="17:17">
      <c r="Q4552" s="39"/>
    </row>
    <row r="4553" spans="17:17">
      <c r="Q4553" s="39"/>
    </row>
    <row r="4554" spans="17:17">
      <c r="Q4554" s="39"/>
    </row>
    <row r="4555" spans="17:17">
      <c r="Q4555" s="39"/>
    </row>
    <row r="4556" spans="17:17">
      <c r="Q4556" s="39"/>
    </row>
    <row r="4557" spans="17:17">
      <c r="Q4557" s="39"/>
    </row>
    <row r="4558" spans="17:17">
      <c r="Q4558" s="39"/>
    </row>
    <row r="4559" spans="17:17">
      <c r="Q4559" s="39"/>
    </row>
    <row r="4560" spans="17:17">
      <c r="Q4560" s="39"/>
    </row>
    <row r="4561" spans="17:17">
      <c r="Q4561" s="39"/>
    </row>
    <row r="4562" spans="17:17">
      <c r="Q4562" s="39"/>
    </row>
    <row r="4563" spans="17:17">
      <c r="Q4563" s="39"/>
    </row>
    <row r="4564" spans="17:17">
      <c r="Q4564" s="39"/>
    </row>
    <row r="4565" spans="17:17">
      <c r="Q4565" s="39"/>
    </row>
    <row r="4566" spans="17:17">
      <c r="Q4566" s="39"/>
    </row>
    <row r="4567" spans="17:17">
      <c r="Q4567" s="39"/>
    </row>
    <row r="4568" spans="17:17">
      <c r="Q4568" s="39"/>
    </row>
    <row r="4569" spans="17:17">
      <c r="Q4569" s="39"/>
    </row>
    <row r="4570" spans="17:17">
      <c r="Q4570" s="39"/>
    </row>
    <row r="4571" spans="17:17">
      <c r="Q4571" s="39"/>
    </row>
    <row r="4572" spans="17:17">
      <c r="Q4572" s="39"/>
    </row>
    <row r="4573" spans="17:17">
      <c r="Q4573" s="39"/>
    </row>
    <row r="4574" spans="17:17">
      <c r="Q4574" s="39"/>
    </row>
    <row r="4575" spans="17:17">
      <c r="Q4575" s="39"/>
    </row>
    <row r="4576" spans="17:17">
      <c r="Q4576" s="39"/>
    </row>
    <row r="4577" spans="17:17">
      <c r="Q4577" s="39"/>
    </row>
    <row r="4578" spans="17:17">
      <c r="Q4578" s="39"/>
    </row>
    <row r="4579" spans="17:17">
      <c r="Q4579" s="39"/>
    </row>
    <row r="4580" spans="17:17">
      <c r="Q4580" s="39"/>
    </row>
    <row r="4581" spans="17:17">
      <c r="Q4581" s="39"/>
    </row>
    <row r="4582" spans="17:17">
      <c r="Q4582" s="39"/>
    </row>
    <row r="4583" spans="17:17">
      <c r="Q4583" s="39"/>
    </row>
    <row r="4584" spans="17:17">
      <c r="Q4584" s="39"/>
    </row>
    <row r="4585" spans="17:17">
      <c r="Q4585" s="39"/>
    </row>
    <row r="4586" spans="17:17">
      <c r="Q4586" s="39"/>
    </row>
    <row r="4587" spans="17:17">
      <c r="Q4587" s="39"/>
    </row>
    <row r="4588" spans="17:17">
      <c r="Q4588" s="39"/>
    </row>
    <row r="4589" spans="17:17">
      <c r="Q4589" s="39"/>
    </row>
    <row r="4590" spans="17:17">
      <c r="Q4590" s="39"/>
    </row>
    <row r="4591" spans="17:17">
      <c r="Q4591" s="39"/>
    </row>
    <row r="4592" spans="17:17">
      <c r="Q4592" s="39"/>
    </row>
    <row r="4593" spans="17:17">
      <c r="Q4593" s="39"/>
    </row>
    <row r="4594" spans="17:17">
      <c r="Q4594" s="39"/>
    </row>
    <row r="4595" spans="17:17">
      <c r="Q4595" s="39"/>
    </row>
    <row r="4596" spans="17:17">
      <c r="Q4596" s="39"/>
    </row>
    <row r="4597" spans="17:17">
      <c r="Q4597" s="39"/>
    </row>
    <row r="4598" spans="17:17">
      <c r="Q4598" s="39"/>
    </row>
    <row r="4599" spans="17:17">
      <c r="Q4599" s="39"/>
    </row>
    <row r="4600" spans="17:17">
      <c r="Q4600" s="39"/>
    </row>
    <row r="4601" spans="17:17">
      <c r="Q4601" s="39"/>
    </row>
    <row r="4602" spans="17:17">
      <c r="Q4602" s="39"/>
    </row>
    <row r="4603" spans="17:17">
      <c r="Q4603" s="39"/>
    </row>
    <row r="4604" spans="17:17">
      <c r="Q4604" s="39"/>
    </row>
    <row r="4605" spans="17:17">
      <c r="Q4605" s="39"/>
    </row>
    <row r="4606" spans="17:17">
      <c r="Q4606" s="39"/>
    </row>
    <row r="4607" spans="17:17">
      <c r="Q4607" s="39"/>
    </row>
    <row r="4608" spans="17:17">
      <c r="Q4608" s="39"/>
    </row>
    <row r="4609" spans="17:17">
      <c r="Q4609" s="39"/>
    </row>
    <row r="4610" spans="17:17">
      <c r="Q4610" s="39"/>
    </row>
    <row r="4611" spans="17:17">
      <c r="Q4611" s="39"/>
    </row>
    <row r="4612" spans="17:17">
      <c r="Q4612" s="39"/>
    </row>
    <row r="4613" spans="17:17">
      <c r="Q4613" s="39"/>
    </row>
    <row r="4614" spans="17:17">
      <c r="Q4614" s="39"/>
    </row>
    <row r="4615" spans="17:17">
      <c r="Q4615" s="39"/>
    </row>
    <row r="4616" spans="17:17">
      <c r="Q4616" s="39"/>
    </row>
    <row r="4617" spans="17:17">
      <c r="Q4617" s="39"/>
    </row>
    <row r="4618" spans="17:17">
      <c r="Q4618" s="39"/>
    </row>
    <row r="4619" spans="17:17">
      <c r="Q4619" s="39"/>
    </row>
    <row r="4620" spans="17:17">
      <c r="Q4620" s="39"/>
    </row>
    <row r="4621" spans="17:17">
      <c r="Q4621" s="39"/>
    </row>
    <row r="4622" spans="17:17">
      <c r="Q4622" s="39"/>
    </row>
    <row r="4623" spans="17:17">
      <c r="Q4623" s="39"/>
    </row>
    <row r="4624" spans="17:17">
      <c r="Q4624" s="39"/>
    </row>
    <row r="4625" spans="17:17">
      <c r="Q4625" s="39"/>
    </row>
    <row r="4626" spans="17:17">
      <c r="Q4626" s="39"/>
    </row>
    <row r="4627" spans="17:17">
      <c r="Q4627" s="39"/>
    </row>
    <row r="4628" spans="17:17">
      <c r="Q4628" s="39"/>
    </row>
    <row r="4629" spans="17:17">
      <c r="Q4629" s="39"/>
    </row>
    <row r="4630" spans="17:17">
      <c r="Q4630" s="39"/>
    </row>
    <row r="4631" spans="17:17">
      <c r="Q4631" s="39"/>
    </row>
    <row r="4632" spans="17:17">
      <c r="Q4632" s="39"/>
    </row>
    <row r="4633" spans="17:17">
      <c r="Q4633" s="39"/>
    </row>
    <row r="4634" spans="17:17">
      <c r="Q4634" s="39"/>
    </row>
    <row r="4635" spans="17:17">
      <c r="Q4635" s="39"/>
    </row>
    <row r="4636" spans="17:17">
      <c r="Q4636" s="39"/>
    </row>
    <row r="4637" spans="17:17">
      <c r="Q4637" s="39"/>
    </row>
    <row r="4638" spans="17:17">
      <c r="Q4638" s="39"/>
    </row>
    <row r="4639" spans="17:17">
      <c r="Q4639" s="39"/>
    </row>
    <row r="4640" spans="17:17">
      <c r="Q4640" s="39"/>
    </row>
    <row r="4641" spans="17:17">
      <c r="Q4641" s="39"/>
    </row>
    <row r="4642" spans="17:17">
      <c r="Q4642" s="39"/>
    </row>
    <row r="4643" spans="17:17">
      <c r="Q4643" s="39"/>
    </row>
    <row r="4644" spans="17:17">
      <c r="Q4644" s="39"/>
    </row>
    <row r="4645" spans="17:17">
      <c r="Q4645" s="39"/>
    </row>
    <row r="4646" spans="17:17">
      <c r="Q4646" s="39"/>
    </row>
    <row r="4647" spans="17:17">
      <c r="Q4647" s="39"/>
    </row>
    <row r="4648" spans="17:17">
      <c r="Q4648" s="39"/>
    </row>
    <row r="4649" spans="17:17">
      <c r="Q4649" s="39"/>
    </row>
    <row r="4650" spans="17:17">
      <c r="Q4650" s="39"/>
    </row>
    <row r="4651" spans="17:17">
      <c r="Q4651" s="39"/>
    </row>
    <row r="4652" spans="17:17">
      <c r="Q4652" s="39"/>
    </row>
    <row r="4653" spans="17:17">
      <c r="Q4653" s="39"/>
    </row>
    <row r="4654" spans="17:17">
      <c r="Q4654" s="39"/>
    </row>
    <row r="4655" spans="17:17">
      <c r="Q4655" s="39"/>
    </row>
    <row r="4656" spans="17:17">
      <c r="Q4656" s="39"/>
    </row>
    <row r="4657" spans="17:17">
      <c r="Q4657" s="39"/>
    </row>
    <row r="4658" spans="17:17">
      <c r="Q4658" s="39"/>
    </row>
    <row r="4659" spans="17:17">
      <c r="Q4659" s="39"/>
    </row>
    <row r="4660" spans="17:17">
      <c r="Q4660" s="39"/>
    </row>
    <row r="4661" spans="17:17">
      <c r="Q4661" s="39"/>
    </row>
    <row r="4662" spans="17:17">
      <c r="Q4662" s="39"/>
    </row>
    <row r="4663" spans="17:17">
      <c r="Q4663" s="39"/>
    </row>
    <row r="4664" spans="17:17">
      <c r="Q4664" s="39"/>
    </row>
    <row r="4665" spans="17:17">
      <c r="Q4665" s="39"/>
    </row>
    <row r="4666" spans="17:17">
      <c r="Q4666" s="39"/>
    </row>
    <row r="4667" spans="17:17">
      <c r="Q4667" s="39"/>
    </row>
    <row r="4668" spans="17:17">
      <c r="Q4668" s="39"/>
    </row>
    <row r="4669" spans="17:17">
      <c r="Q4669" s="39"/>
    </row>
    <row r="4670" spans="17:17">
      <c r="Q4670" s="39"/>
    </row>
    <row r="4671" spans="17:17">
      <c r="Q4671" s="39"/>
    </row>
    <row r="4672" spans="17:17">
      <c r="Q4672" s="39"/>
    </row>
    <row r="4673" spans="17:17">
      <c r="Q4673" s="39"/>
    </row>
    <row r="4674" spans="17:17">
      <c r="Q4674" s="39"/>
    </row>
    <row r="4675" spans="17:17">
      <c r="Q4675" s="39"/>
    </row>
    <row r="4676" spans="17:17">
      <c r="Q4676" s="39"/>
    </row>
    <row r="4677" spans="17:17">
      <c r="Q4677" s="39"/>
    </row>
    <row r="4678" spans="17:17">
      <c r="Q4678" s="39"/>
    </row>
    <row r="4679" spans="17:17">
      <c r="Q4679" s="39"/>
    </row>
    <row r="4680" spans="17:17">
      <c r="Q4680" s="39"/>
    </row>
    <row r="4681" spans="17:17">
      <c r="Q4681" s="39"/>
    </row>
    <row r="4682" spans="17:17">
      <c r="Q4682" s="39"/>
    </row>
    <row r="4683" spans="17:17">
      <c r="Q4683" s="39"/>
    </row>
    <row r="4684" spans="17:17">
      <c r="Q4684" s="39"/>
    </row>
    <row r="4685" spans="17:17">
      <c r="Q4685" s="39"/>
    </row>
    <row r="4686" spans="17:17">
      <c r="Q4686" s="39"/>
    </row>
    <row r="4687" spans="17:17">
      <c r="Q4687" s="39"/>
    </row>
    <row r="4688" spans="17:17">
      <c r="Q4688" s="39"/>
    </row>
    <row r="4689" spans="17:17">
      <c r="Q4689" s="39"/>
    </row>
    <row r="4690" spans="17:17">
      <c r="Q4690" s="39"/>
    </row>
    <row r="4691" spans="17:17">
      <c r="Q4691" s="39"/>
    </row>
    <row r="4692" spans="17:17">
      <c r="Q4692" s="39"/>
    </row>
    <row r="4693" spans="17:17">
      <c r="Q4693" s="39"/>
    </row>
    <row r="4694" spans="17:17">
      <c r="Q4694" s="39"/>
    </row>
    <row r="4695" spans="17:17">
      <c r="Q4695" s="39"/>
    </row>
    <row r="4696" spans="17:17">
      <c r="Q4696" s="39"/>
    </row>
    <row r="4697" spans="17:17">
      <c r="Q4697" s="39"/>
    </row>
    <row r="4698" spans="17:17">
      <c r="Q4698" s="39"/>
    </row>
    <row r="4699" spans="17:17">
      <c r="Q4699" s="39"/>
    </row>
    <row r="4700" spans="17:17">
      <c r="Q4700" s="39"/>
    </row>
    <row r="4701" spans="17:17">
      <c r="Q4701" s="39"/>
    </row>
    <row r="4702" spans="17:17">
      <c r="Q4702" s="39"/>
    </row>
    <row r="4703" spans="17:17">
      <c r="Q4703" s="39"/>
    </row>
    <row r="4704" spans="17:17">
      <c r="Q4704" s="39"/>
    </row>
    <row r="4705" spans="17:17">
      <c r="Q4705" s="39"/>
    </row>
    <row r="4706" spans="17:17">
      <c r="Q4706" s="39"/>
    </row>
    <row r="4707" spans="17:17">
      <c r="Q4707" s="39"/>
    </row>
    <row r="4708" spans="17:17">
      <c r="Q4708" s="39"/>
    </row>
    <row r="4709" spans="17:17">
      <c r="Q4709" s="39"/>
    </row>
    <row r="4710" spans="17:17">
      <c r="Q4710" s="39"/>
    </row>
    <row r="4711" spans="17:17">
      <c r="Q4711" s="39"/>
    </row>
    <row r="4712" spans="17:17">
      <c r="Q4712" s="39"/>
    </row>
    <row r="4713" spans="17:17">
      <c r="Q4713" s="39"/>
    </row>
    <row r="4714" spans="17:17">
      <c r="Q4714" s="39"/>
    </row>
    <row r="4715" spans="17:17">
      <c r="Q4715" s="39"/>
    </row>
    <row r="4716" spans="17:17">
      <c r="Q4716" s="39"/>
    </row>
    <row r="4717" spans="17:17">
      <c r="Q4717" s="39"/>
    </row>
    <row r="4718" spans="17:17">
      <c r="Q4718" s="39"/>
    </row>
    <row r="4719" spans="17:17">
      <c r="Q4719" s="39"/>
    </row>
    <row r="4720" spans="17:17">
      <c r="Q4720" s="39"/>
    </row>
    <row r="4721" spans="17:17">
      <c r="Q4721" s="39"/>
    </row>
    <row r="4722" spans="17:17">
      <c r="Q4722" s="39"/>
    </row>
    <row r="4723" spans="17:17">
      <c r="Q4723" s="39"/>
    </row>
    <row r="4724" spans="17:17">
      <c r="Q4724" s="39"/>
    </row>
    <row r="4725" spans="17:17">
      <c r="Q4725" s="39"/>
    </row>
    <row r="4726" spans="17:17">
      <c r="Q4726" s="39"/>
    </row>
    <row r="4727" spans="17:17">
      <c r="Q4727" s="39"/>
    </row>
    <row r="4728" spans="17:17">
      <c r="Q4728" s="39"/>
    </row>
    <row r="4729" spans="17:17">
      <c r="Q4729" s="39"/>
    </row>
    <row r="4730" spans="17:17">
      <c r="Q4730" s="39"/>
    </row>
    <row r="4731" spans="17:17">
      <c r="Q4731" s="39"/>
    </row>
    <row r="4732" spans="17:17">
      <c r="Q4732" s="39"/>
    </row>
    <row r="4733" spans="17:17">
      <c r="Q4733" s="39"/>
    </row>
    <row r="4734" spans="17:17">
      <c r="Q4734" s="39"/>
    </row>
    <row r="4735" spans="17:17">
      <c r="Q4735" s="39"/>
    </row>
    <row r="4736" spans="17:17">
      <c r="Q4736" s="39"/>
    </row>
    <row r="4737" spans="17:17">
      <c r="Q4737" s="39"/>
    </row>
    <row r="4738" spans="17:17">
      <c r="Q4738" s="39"/>
    </row>
    <row r="4739" spans="17:17">
      <c r="Q4739" s="39"/>
    </row>
    <row r="4740" spans="17:17">
      <c r="Q4740" s="39"/>
    </row>
    <row r="4741" spans="17:17">
      <c r="Q4741" s="39"/>
    </row>
    <row r="4742" spans="17:17">
      <c r="Q4742" s="39"/>
    </row>
    <row r="4743" spans="17:17">
      <c r="Q4743" s="39"/>
    </row>
    <row r="4744" spans="17:17">
      <c r="Q4744" s="39"/>
    </row>
    <row r="4745" spans="17:17">
      <c r="Q4745" s="39"/>
    </row>
    <row r="4746" spans="17:17">
      <c r="Q4746" s="39"/>
    </row>
    <row r="4747" spans="17:17">
      <c r="Q4747" s="39"/>
    </row>
    <row r="4748" spans="17:17">
      <c r="Q4748" s="39"/>
    </row>
    <row r="4749" spans="17:17">
      <c r="Q4749" s="39"/>
    </row>
    <row r="4750" spans="17:17">
      <c r="Q4750" s="39"/>
    </row>
    <row r="4751" spans="17:17">
      <c r="Q4751" s="39"/>
    </row>
    <row r="4752" spans="17:17">
      <c r="Q4752" s="39"/>
    </row>
    <row r="4753" spans="17:17">
      <c r="Q4753" s="39"/>
    </row>
    <row r="4754" spans="17:17">
      <c r="Q4754" s="39"/>
    </row>
    <row r="4755" spans="17:17">
      <c r="Q4755" s="39"/>
    </row>
    <row r="4756" spans="17:17">
      <c r="Q4756" s="39"/>
    </row>
    <row r="4757" spans="17:17">
      <c r="Q4757" s="39"/>
    </row>
    <row r="4758" spans="17:17">
      <c r="Q4758" s="39"/>
    </row>
    <row r="4759" spans="17:17">
      <c r="Q4759" s="39"/>
    </row>
    <row r="4760" spans="17:17">
      <c r="Q4760" s="39"/>
    </row>
    <row r="4761" spans="17:17">
      <c r="Q4761" s="39"/>
    </row>
    <row r="4762" spans="17:17">
      <c r="Q4762" s="39"/>
    </row>
    <row r="4763" spans="17:17">
      <c r="Q4763" s="39"/>
    </row>
    <row r="4764" spans="17:17">
      <c r="Q4764" s="39"/>
    </row>
    <row r="4765" spans="17:17">
      <c r="Q4765" s="39"/>
    </row>
    <row r="4766" spans="17:17">
      <c r="Q4766" s="39"/>
    </row>
    <row r="4767" spans="17:17">
      <c r="Q4767" s="39"/>
    </row>
    <row r="4768" spans="17:17">
      <c r="Q4768" s="39"/>
    </row>
    <row r="4769" spans="17:17">
      <c r="Q4769" s="39"/>
    </row>
    <row r="4770" spans="17:17">
      <c r="Q4770" s="39"/>
    </row>
    <row r="4771" spans="17:17">
      <c r="Q4771" s="39"/>
    </row>
    <row r="4772" spans="17:17">
      <c r="Q4772" s="39"/>
    </row>
    <row r="4773" spans="17:17">
      <c r="Q4773" s="39"/>
    </row>
    <row r="4774" spans="17:17">
      <c r="Q4774" s="39"/>
    </row>
    <row r="4775" spans="17:17">
      <c r="Q4775" s="39"/>
    </row>
    <row r="4776" spans="17:17">
      <c r="Q4776" s="39"/>
    </row>
    <row r="4777" spans="17:17">
      <c r="Q4777" s="39"/>
    </row>
    <row r="4778" spans="17:17">
      <c r="Q4778" s="39"/>
    </row>
    <row r="4779" spans="17:17">
      <c r="Q4779" s="39"/>
    </row>
    <row r="4780" spans="17:17">
      <c r="Q4780" s="39"/>
    </row>
    <row r="4781" spans="17:17">
      <c r="Q4781" s="39"/>
    </row>
    <row r="4782" spans="17:17">
      <c r="Q4782" s="39"/>
    </row>
    <row r="4783" spans="17:17">
      <c r="Q4783" s="39"/>
    </row>
    <row r="4784" spans="17:17">
      <c r="Q4784" s="39"/>
    </row>
    <row r="4785" spans="17:17">
      <c r="Q4785" s="39"/>
    </row>
    <row r="4786" spans="17:17">
      <c r="Q4786" s="39"/>
    </row>
    <row r="4787" spans="17:17">
      <c r="Q4787" s="39"/>
    </row>
    <row r="4788" spans="17:17">
      <c r="Q4788" s="39"/>
    </row>
    <row r="4789" spans="17:17">
      <c r="Q4789" s="39"/>
    </row>
    <row r="4790" spans="17:17">
      <c r="Q4790" s="39"/>
    </row>
    <row r="4791" spans="17:17">
      <c r="Q4791" s="39"/>
    </row>
    <row r="4792" spans="17:17">
      <c r="Q4792" s="39"/>
    </row>
    <row r="4793" spans="17:17">
      <c r="Q4793" s="39"/>
    </row>
    <row r="4794" spans="17:17">
      <c r="Q4794" s="39"/>
    </row>
    <row r="4795" spans="17:17">
      <c r="Q4795" s="39"/>
    </row>
    <row r="4796" spans="17:17">
      <c r="Q4796" s="39"/>
    </row>
    <row r="4797" spans="17:17">
      <c r="Q4797" s="39"/>
    </row>
    <row r="4798" spans="17:17">
      <c r="Q4798" s="39"/>
    </row>
    <row r="4799" spans="17:17">
      <c r="Q4799" s="39"/>
    </row>
    <row r="4800" spans="17:17">
      <c r="Q4800" s="39"/>
    </row>
    <row r="4801" spans="17:17">
      <c r="Q4801" s="39"/>
    </row>
    <row r="4802" spans="17:17">
      <c r="Q4802" s="39"/>
    </row>
    <row r="4803" spans="17:17">
      <c r="Q4803" s="39"/>
    </row>
    <row r="4804" spans="17:17">
      <c r="Q4804" s="39"/>
    </row>
    <row r="4805" spans="17:17">
      <c r="Q4805" s="39"/>
    </row>
    <row r="4806" spans="17:17">
      <c r="Q4806" s="39"/>
    </row>
    <row r="4807" spans="17:17">
      <c r="Q4807" s="39"/>
    </row>
    <row r="4808" spans="17:17">
      <c r="Q4808" s="39"/>
    </row>
    <row r="4809" spans="17:17">
      <c r="Q4809" s="39"/>
    </row>
    <row r="4810" spans="17:17">
      <c r="Q4810" s="39"/>
    </row>
    <row r="4811" spans="17:17">
      <c r="Q4811" s="39"/>
    </row>
    <row r="4812" spans="17:17">
      <c r="Q4812" s="39"/>
    </row>
    <row r="4813" spans="17:17">
      <c r="Q4813" s="39"/>
    </row>
    <row r="4814" spans="17:17">
      <c r="Q4814" s="39"/>
    </row>
    <row r="4815" spans="17:17">
      <c r="Q4815" s="39"/>
    </row>
    <row r="4816" spans="17:17">
      <c r="Q4816" s="39"/>
    </row>
    <row r="4817" spans="17:17">
      <c r="Q4817" s="39"/>
    </row>
    <row r="4818" spans="17:17">
      <c r="Q4818" s="39"/>
    </row>
    <row r="4819" spans="17:17">
      <c r="Q4819" s="39"/>
    </row>
    <row r="4820" spans="17:17">
      <c r="Q4820" s="39"/>
    </row>
    <row r="4821" spans="17:17">
      <c r="Q4821" s="39"/>
    </row>
    <row r="4822" spans="17:17">
      <c r="Q4822" s="39"/>
    </row>
    <row r="4823" spans="17:17">
      <c r="Q4823" s="39"/>
    </row>
    <row r="4824" spans="17:17">
      <c r="Q4824" s="39"/>
    </row>
    <row r="4825" spans="17:17">
      <c r="Q4825" s="39"/>
    </row>
    <row r="4826" spans="17:17">
      <c r="Q4826" s="39"/>
    </row>
    <row r="4827" spans="17:17">
      <c r="Q4827" s="39"/>
    </row>
    <row r="4828" spans="17:17">
      <c r="Q4828" s="39"/>
    </row>
    <row r="4829" spans="17:17">
      <c r="Q4829" s="39"/>
    </row>
    <row r="4830" spans="17:17">
      <c r="Q4830" s="39"/>
    </row>
    <row r="4831" spans="17:17">
      <c r="Q4831" s="39"/>
    </row>
    <row r="4832" spans="17:17">
      <c r="Q4832" s="39"/>
    </row>
    <row r="4833" spans="17:17">
      <c r="Q4833" s="39"/>
    </row>
    <row r="4834" spans="17:17">
      <c r="Q4834" s="39"/>
    </row>
    <row r="4835" spans="17:17">
      <c r="Q4835" s="39"/>
    </row>
    <row r="4836" spans="17:17">
      <c r="Q4836" s="39"/>
    </row>
    <row r="4837" spans="17:17">
      <c r="Q4837" s="39"/>
    </row>
    <row r="4838" spans="17:17">
      <c r="Q4838" s="39"/>
    </row>
    <row r="4839" spans="17:17">
      <c r="Q4839" s="39"/>
    </row>
    <row r="4840" spans="17:17">
      <c r="Q4840" s="39"/>
    </row>
    <row r="4841" spans="17:17">
      <c r="Q4841" s="39"/>
    </row>
    <row r="4842" spans="17:17">
      <c r="Q4842" s="39"/>
    </row>
    <row r="4843" spans="17:17">
      <c r="Q4843" s="39"/>
    </row>
    <row r="4844" spans="17:17">
      <c r="Q4844" s="39"/>
    </row>
    <row r="4845" spans="17:17">
      <c r="Q4845" s="39"/>
    </row>
    <row r="4846" spans="17:17">
      <c r="Q4846" s="39"/>
    </row>
    <row r="4847" spans="17:17">
      <c r="Q4847" s="39"/>
    </row>
    <row r="4848" spans="17:17">
      <c r="Q4848" s="39"/>
    </row>
    <row r="4849" spans="17:17">
      <c r="Q4849" s="39"/>
    </row>
    <row r="4850" spans="17:17">
      <c r="Q4850" s="39"/>
    </row>
    <row r="4851" spans="17:17">
      <c r="Q4851" s="39"/>
    </row>
    <row r="4852" spans="17:17">
      <c r="Q4852" s="39"/>
    </row>
    <row r="4853" spans="17:17">
      <c r="Q4853" s="39"/>
    </row>
    <row r="4854" spans="17:17">
      <c r="Q4854" s="39"/>
    </row>
    <row r="4855" spans="17:17">
      <c r="Q4855" s="39"/>
    </row>
    <row r="4856" spans="17:17">
      <c r="Q4856" s="39"/>
    </row>
    <row r="4857" spans="17:17">
      <c r="Q4857" s="39"/>
    </row>
    <row r="4858" spans="17:17">
      <c r="Q4858" s="39"/>
    </row>
    <row r="4859" spans="17:17">
      <c r="Q4859" s="39"/>
    </row>
    <row r="4860" spans="17:17">
      <c r="Q4860" s="39"/>
    </row>
    <row r="4861" spans="17:17">
      <c r="Q4861" s="39"/>
    </row>
    <row r="4862" spans="17:17">
      <c r="Q4862" s="39"/>
    </row>
    <row r="4863" spans="17:17">
      <c r="Q4863" s="39"/>
    </row>
    <row r="4864" spans="17:17">
      <c r="Q4864" s="39"/>
    </row>
    <row r="4865" spans="17:17">
      <c r="Q4865" s="39"/>
    </row>
    <row r="4866" spans="17:17">
      <c r="Q4866" s="39"/>
    </row>
    <row r="4867" spans="17:17">
      <c r="Q4867" s="39"/>
    </row>
    <row r="4868" spans="17:17">
      <c r="Q4868" s="39"/>
    </row>
    <row r="4869" spans="17:17">
      <c r="Q4869" s="39"/>
    </row>
    <row r="4870" spans="17:17">
      <c r="Q4870" s="39"/>
    </row>
    <row r="4871" spans="17:17">
      <c r="Q4871" s="39"/>
    </row>
    <row r="4872" spans="17:17">
      <c r="Q4872" s="39"/>
    </row>
    <row r="4873" spans="17:17">
      <c r="Q4873" s="39"/>
    </row>
    <row r="4874" spans="17:17">
      <c r="Q4874" s="39"/>
    </row>
    <row r="4875" spans="17:17">
      <c r="Q4875" s="39"/>
    </row>
    <row r="4876" spans="17:17">
      <c r="Q4876" s="39"/>
    </row>
    <row r="4877" spans="17:17">
      <c r="Q4877" s="39"/>
    </row>
    <row r="4878" spans="17:17">
      <c r="Q4878" s="39"/>
    </row>
    <row r="4879" spans="17:17">
      <c r="Q4879" s="39"/>
    </row>
    <row r="4880" spans="17:17">
      <c r="Q4880" s="39"/>
    </row>
    <row r="4881" spans="17:17">
      <c r="Q4881" s="39"/>
    </row>
    <row r="4882" spans="17:17">
      <c r="Q4882" s="39"/>
    </row>
    <row r="4883" spans="17:17">
      <c r="Q4883" s="39"/>
    </row>
    <row r="4884" spans="17:17">
      <c r="Q4884" s="39"/>
    </row>
    <row r="4885" spans="17:17">
      <c r="Q4885" s="39"/>
    </row>
    <row r="4886" spans="17:17">
      <c r="Q4886" s="39"/>
    </row>
    <row r="4887" spans="17:17">
      <c r="Q4887" s="39"/>
    </row>
    <row r="4888" spans="17:17">
      <c r="Q4888" s="39"/>
    </row>
    <row r="4889" spans="17:17">
      <c r="Q4889" s="39"/>
    </row>
    <row r="4890" spans="17:17">
      <c r="Q4890" s="39"/>
    </row>
    <row r="4891" spans="17:17">
      <c r="Q4891" s="39"/>
    </row>
    <row r="4892" spans="17:17">
      <c r="Q4892" s="39"/>
    </row>
    <row r="4893" spans="17:17">
      <c r="Q4893" s="39"/>
    </row>
    <row r="4894" spans="17:17">
      <c r="Q4894" s="39"/>
    </row>
    <row r="4895" spans="17:17">
      <c r="Q4895" s="39"/>
    </row>
    <row r="4896" spans="17:17">
      <c r="Q4896" s="39"/>
    </row>
    <row r="4897" spans="17:17">
      <c r="Q4897" s="39"/>
    </row>
    <row r="4898" spans="17:17">
      <c r="Q4898" s="39"/>
    </row>
    <row r="4899" spans="17:17">
      <c r="Q4899" s="39"/>
    </row>
    <row r="4900" spans="17:17">
      <c r="Q4900" s="39"/>
    </row>
    <row r="4901" spans="17:17">
      <c r="Q4901" s="39"/>
    </row>
    <row r="4902" spans="17:17">
      <c r="Q4902" s="39"/>
    </row>
    <row r="4903" spans="17:17">
      <c r="Q4903" s="39"/>
    </row>
    <row r="4904" spans="17:17">
      <c r="Q4904" s="39"/>
    </row>
    <row r="4905" spans="17:17">
      <c r="Q4905" s="39"/>
    </row>
    <row r="4906" spans="17:17">
      <c r="Q4906" s="39"/>
    </row>
    <row r="4907" spans="17:17">
      <c r="Q4907" s="39"/>
    </row>
    <row r="4908" spans="17:17">
      <c r="Q4908" s="39"/>
    </row>
    <row r="4909" spans="17:17">
      <c r="Q4909" s="39"/>
    </row>
    <row r="4910" spans="17:17">
      <c r="Q4910" s="39"/>
    </row>
    <row r="4911" spans="17:17">
      <c r="Q4911" s="39"/>
    </row>
    <row r="4912" spans="17:17">
      <c r="Q4912" s="39"/>
    </row>
    <row r="4913" spans="17:17">
      <c r="Q4913" s="39"/>
    </row>
    <row r="4914" spans="17:17">
      <c r="Q4914" s="39"/>
    </row>
    <row r="4915" spans="17:17">
      <c r="Q4915" s="39"/>
    </row>
    <row r="4916" spans="17:17">
      <c r="Q4916" s="39"/>
    </row>
    <row r="4917" spans="17:17">
      <c r="Q4917" s="39"/>
    </row>
    <row r="4918" spans="17:17">
      <c r="Q4918" s="39"/>
    </row>
    <row r="4919" spans="17:17">
      <c r="Q4919" s="39"/>
    </row>
    <row r="4920" spans="17:17">
      <c r="Q4920" s="39"/>
    </row>
    <row r="4921" spans="17:17">
      <c r="Q4921" s="39"/>
    </row>
    <row r="4922" spans="17:17">
      <c r="Q4922" s="39"/>
    </row>
    <row r="4923" spans="17:17">
      <c r="Q4923" s="39"/>
    </row>
    <row r="4924" spans="17:17">
      <c r="Q4924" s="39"/>
    </row>
    <row r="4925" spans="17:17">
      <c r="Q4925" s="39"/>
    </row>
    <row r="4926" spans="17:17">
      <c r="Q4926" s="39"/>
    </row>
    <row r="4927" spans="17:17">
      <c r="Q4927" s="39"/>
    </row>
    <row r="4928" spans="17:17">
      <c r="Q4928" s="39"/>
    </row>
    <row r="4929" spans="17:17">
      <c r="Q4929" s="39"/>
    </row>
    <row r="4930" spans="17:17">
      <c r="Q4930" s="39"/>
    </row>
    <row r="4931" spans="17:17">
      <c r="Q4931" s="39"/>
    </row>
    <row r="4932" spans="17:17">
      <c r="Q4932" s="39"/>
    </row>
    <row r="4933" spans="17:17">
      <c r="Q4933" s="39"/>
    </row>
    <row r="4934" spans="17:17">
      <c r="Q4934" s="39"/>
    </row>
    <row r="4935" spans="17:17">
      <c r="Q4935" s="39"/>
    </row>
    <row r="4936" spans="17:17">
      <c r="Q4936" s="39"/>
    </row>
    <row r="4937" spans="17:17">
      <c r="Q4937" s="39"/>
    </row>
    <row r="4938" spans="17:17">
      <c r="Q4938" s="39"/>
    </row>
    <row r="4939" spans="17:17">
      <c r="Q4939" s="39"/>
    </row>
    <row r="4940" spans="17:17">
      <c r="Q4940" s="39"/>
    </row>
    <row r="4941" spans="17:17">
      <c r="Q4941" s="39"/>
    </row>
    <row r="4942" spans="17:17">
      <c r="Q4942" s="39"/>
    </row>
    <row r="4943" spans="17:17">
      <c r="Q4943" s="39"/>
    </row>
    <row r="4944" spans="17:17">
      <c r="Q4944" s="39"/>
    </row>
    <row r="4945" spans="17:17">
      <c r="Q4945" s="39"/>
    </row>
    <row r="4946" spans="17:17">
      <c r="Q4946" s="39"/>
    </row>
    <row r="4947" spans="17:17">
      <c r="Q4947" s="39"/>
    </row>
    <row r="4948" spans="17:17">
      <c r="Q4948" s="39"/>
    </row>
    <row r="4949" spans="17:17">
      <c r="Q4949" s="39"/>
    </row>
    <row r="4950" spans="17:17">
      <c r="Q4950" s="39"/>
    </row>
    <row r="4951" spans="17:17">
      <c r="Q4951" s="39"/>
    </row>
    <row r="4952" spans="17:17">
      <c r="Q4952" s="39"/>
    </row>
    <row r="4953" spans="17:17">
      <c r="Q4953" s="39"/>
    </row>
    <row r="4954" spans="17:17">
      <c r="Q4954" s="39"/>
    </row>
    <row r="4955" spans="17:17">
      <c r="Q4955" s="39"/>
    </row>
    <row r="4956" spans="17:17">
      <c r="Q4956" s="39"/>
    </row>
    <row r="4957" spans="17:17">
      <c r="Q4957" s="39"/>
    </row>
    <row r="4958" spans="17:17">
      <c r="Q4958" s="39"/>
    </row>
    <row r="4959" spans="17:17">
      <c r="Q4959" s="39"/>
    </row>
    <row r="4960" spans="17:17">
      <c r="Q4960" s="39"/>
    </row>
    <row r="4961" spans="17:17">
      <c r="Q4961" s="39"/>
    </row>
    <row r="4962" spans="17:17">
      <c r="Q4962" s="39"/>
    </row>
    <row r="4963" spans="17:17">
      <c r="Q4963" s="39"/>
    </row>
    <row r="4964" spans="17:17">
      <c r="Q4964" s="39"/>
    </row>
    <row r="4965" spans="17:17">
      <c r="Q4965" s="39"/>
    </row>
    <row r="4966" spans="17:17">
      <c r="Q4966" s="39"/>
    </row>
    <row r="4967" spans="17:17">
      <c r="Q4967" s="39"/>
    </row>
    <row r="4968" spans="17:17">
      <c r="Q4968" s="39"/>
    </row>
    <row r="4969" spans="17:17">
      <c r="Q4969" s="39"/>
    </row>
    <row r="4970" spans="17:17">
      <c r="Q4970" s="39"/>
    </row>
    <row r="4971" spans="17:17">
      <c r="Q4971" s="39"/>
    </row>
    <row r="4972" spans="17:17">
      <c r="Q4972" s="39"/>
    </row>
    <row r="4973" spans="17:17">
      <c r="Q4973" s="39"/>
    </row>
    <row r="4974" spans="17:17">
      <c r="Q4974" s="39"/>
    </row>
    <row r="4975" spans="17:17">
      <c r="Q4975" s="39"/>
    </row>
    <row r="4976" spans="17:17">
      <c r="Q4976" s="39"/>
    </row>
    <row r="4977" spans="17:17">
      <c r="Q4977" s="39"/>
    </row>
    <row r="4978" spans="17:17">
      <c r="Q4978" s="39"/>
    </row>
    <row r="4979" spans="17:17">
      <c r="Q4979" s="39"/>
    </row>
    <row r="4980" spans="17:17">
      <c r="Q4980" s="39"/>
    </row>
    <row r="4981" spans="17:17">
      <c r="Q4981" s="39"/>
    </row>
    <row r="4982" spans="17:17">
      <c r="Q4982" s="39"/>
    </row>
    <row r="4983" spans="17:17">
      <c r="Q4983" s="39"/>
    </row>
    <row r="4984" spans="17:17">
      <c r="Q4984" s="39"/>
    </row>
    <row r="4985" spans="17:17">
      <c r="Q4985" s="39"/>
    </row>
    <row r="4986" spans="17:17">
      <c r="Q4986" s="39"/>
    </row>
    <row r="4987" spans="17:17">
      <c r="Q4987" s="39"/>
    </row>
    <row r="4988" spans="17:17">
      <c r="Q4988" s="39"/>
    </row>
    <row r="4989" spans="17:17">
      <c r="Q4989" s="39"/>
    </row>
    <row r="4990" spans="17:17">
      <c r="Q4990" s="39"/>
    </row>
    <row r="4991" spans="17:17">
      <c r="Q4991" s="39"/>
    </row>
    <row r="4992" spans="17:17">
      <c r="Q4992" s="39"/>
    </row>
    <row r="4993" spans="17:17">
      <c r="Q4993" s="39"/>
    </row>
    <row r="4994" spans="17:17">
      <c r="Q4994" s="39"/>
    </row>
    <row r="4995" spans="17:17">
      <c r="Q4995" s="39"/>
    </row>
    <row r="4996" spans="17:17">
      <c r="Q4996" s="39"/>
    </row>
    <row r="4997" spans="17:17">
      <c r="Q4997" s="39"/>
    </row>
    <row r="4998" spans="17:17">
      <c r="Q4998" s="39"/>
    </row>
    <row r="4999" spans="17:17">
      <c r="Q4999" s="39"/>
    </row>
    <row r="5000" spans="17:17">
      <c r="Q5000" s="39"/>
    </row>
    <row r="5001" spans="17:17">
      <c r="Q5001" s="39"/>
    </row>
    <row r="5002" spans="17:17">
      <c r="Q5002" s="39"/>
    </row>
    <row r="5003" spans="17:17">
      <c r="Q5003" s="39"/>
    </row>
    <row r="5004" spans="17:17">
      <c r="Q5004" s="39"/>
    </row>
    <row r="5005" spans="17:17">
      <c r="Q5005" s="39"/>
    </row>
    <row r="5006" spans="17:17">
      <c r="Q5006" s="39"/>
    </row>
    <row r="5007" spans="17:17">
      <c r="Q5007" s="39"/>
    </row>
    <row r="5008" spans="17:17">
      <c r="Q5008" s="39"/>
    </row>
    <row r="5009" spans="17:17">
      <c r="Q5009" s="39"/>
    </row>
    <row r="5010" spans="17:17">
      <c r="Q5010" s="39"/>
    </row>
    <row r="5011" spans="17:17">
      <c r="Q5011" s="39"/>
    </row>
    <row r="5012" spans="17:17">
      <c r="Q5012" s="39"/>
    </row>
    <row r="5013" spans="17:17">
      <c r="Q5013" s="39"/>
    </row>
    <row r="5014" spans="17:17">
      <c r="Q5014" s="39"/>
    </row>
    <row r="5015" spans="17:17">
      <c r="Q5015" s="39"/>
    </row>
    <row r="5016" spans="17:17">
      <c r="Q5016" s="39"/>
    </row>
    <row r="5017" spans="17:17">
      <c r="Q5017" s="39"/>
    </row>
    <row r="5018" spans="17:17">
      <c r="Q5018" s="39"/>
    </row>
    <row r="5019" spans="17:17">
      <c r="Q5019" s="39"/>
    </row>
    <row r="5020" spans="17:17">
      <c r="Q5020" s="39"/>
    </row>
    <row r="5021" spans="17:17">
      <c r="Q5021" s="39"/>
    </row>
    <row r="5022" spans="17:17">
      <c r="Q5022" s="39"/>
    </row>
    <row r="5023" spans="17:17">
      <c r="Q5023" s="39"/>
    </row>
    <row r="5024" spans="17:17">
      <c r="Q5024" s="39"/>
    </row>
    <row r="5025" spans="17:17">
      <c r="Q5025" s="39"/>
    </row>
    <row r="5026" spans="17:17">
      <c r="Q5026" s="39"/>
    </row>
    <row r="5027" spans="17:17">
      <c r="Q5027" s="39"/>
    </row>
    <row r="5028" spans="17:17">
      <c r="Q5028" s="39"/>
    </row>
    <row r="5029" spans="17:17">
      <c r="Q5029" s="39"/>
    </row>
    <row r="5030" spans="17:17">
      <c r="Q5030" s="39"/>
    </row>
    <row r="5031" spans="17:17">
      <c r="Q5031" s="39"/>
    </row>
    <row r="5032" spans="17:17">
      <c r="Q5032" s="39"/>
    </row>
    <row r="5033" spans="17:17">
      <c r="Q5033" s="39"/>
    </row>
    <row r="5034" spans="17:17">
      <c r="Q5034" s="39"/>
    </row>
    <row r="5035" spans="17:17">
      <c r="Q5035" s="39"/>
    </row>
    <row r="5036" spans="17:17">
      <c r="Q5036" s="39"/>
    </row>
    <row r="5037" spans="17:17">
      <c r="Q5037" s="39"/>
    </row>
    <row r="5038" spans="17:17">
      <c r="Q5038" s="39"/>
    </row>
    <row r="5039" spans="17:17">
      <c r="Q5039" s="39"/>
    </row>
    <row r="5040" spans="17:17">
      <c r="Q5040" s="39"/>
    </row>
    <row r="5041" spans="17:17">
      <c r="Q5041" s="39"/>
    </row>
    <row r="5042" spans="17:17">
      <c r="Q5042" s="39"/>
    </row>
    <row r="5043" spans="17:17">
      <c r="Q5043" s="39"/>
    </row>
    <row r="5044" spans="17:17">
      <c r="Q5044" s="39"/>
    </row>
    <row r="5045" spans="17:17">
      <c r="Q5045" s="39"/>
    </row>
    <row r="5046" spans="17:17">
      <c r="Q5046" s="39"/>
    </row>
    <row r="5047" spans="17:17">
      <c r="Q5047" s="39"/>
    </row>
    <row r="5048" spans="17:17">
      <c r="Q5048" s="39"/>
    </row>
    <row r="5049" spans="17:17">
      <c r="Q5049" s="39"/>
    </row>
    <row r="5050" spans="17:17">
      <c r="Q5050" s="39"/>
    </row>
    <row r="5051" spans="17:17">
      <c r="Q5051" s="39"/>
    </row>
    <row r="5052" spans="17:17">
      <c r="Q5052" s="39"/>
    </row>
    <row r="5053" spans="17:17">
      <c r="Q5053" s="39"/>
    </row>
    <row r="5054" spans="17:17">
      <c r="Q5054" s="39"/>
    </row>
    <row r="5055" spans="17:17">
      <c r="Q5055" s="39"/>
    </row>
    <row r="5056" spans="17:17">
      <c r="Q5056" s="39"/>
    </row>
    <row r="5057" spans="17:17">
      <c r="Q5057" s="39"/>
    </row>
    <row r="5058" spans="17:17">
      <c r="Q5058" s="39"/>
    </row>
    <row r="5059" spans="17:17">
      <c r="Q5059" s="39"/>
    </row>
    <row r="5060" spans="17:17">
      <c r="Q5060" s="39"/>
    </row>
    <row r="5061" spans="17:17">
      <c r="Q5061" s="39"/>
    </row>
    <row r="5062" spans="17:17">
      <c r="Q5062" s="39"/>
    </row>
    <row r="5063" spans="17:17">
      <c r="Q5063" s="39"/>
    </row>
    <row r="5064" spans="17:17">
      <c r="Q5064" s="39"/>
    </row>
    <row r="5065" spans="17:17">
      <c r="Q5065" s="39"/>
    </row>
    <row r="5066" spans="17:17">
      <c r="Q5066" s="39"/>
    </row>
    <row r="5067" spans="17:17">
      <c r="Q5067" s="39"/>
    </row>
    <row r="5068" spans="17:17">
      <c r="Q5068" s="39"/>
    </row>
    <row r="5069" spans="17:17">
      <c r="Q5069" s="39"/>
    </row>
    <row r="5070" spans="17:17">
      <c r="Q5070" s="39"/>
    </row>
    <row r="5071" spans="17:17">
      <c r="Q5071" s="39"/>
    </row>
    <row r="5072" spans="17:17">
      <c r="Q5072" s="39"/>
    </row>
    <row r="5073" spans="17:17">
      <c r="Q5073" s="39"/>
    </row>
    <row r="5074" spans="17:17">
      <c r="Q5074" s="39"/>
    </row>
    <row r="5075" spans="17:17">
      <c r="Q5075" s="39"/>
    </row>
    <row r="5076" spans="17:17">
      <c r="Q5076" s="39"/>
    </row>
    <row r="5077" spans="17:17">
      <c r="Q5077" s="39"/>
    </row>
    <row r="5078" spans="17:17">
      <c r="Q5078" s="39"/>
    </row>
    <row r="5079" spans="17:17">
      <c r="Q5079" s="39"/>
    </row>
    <row r="5080" spans="17:17">
      <c r="Q5080" s="39"/>
    </row>
    <row r="5081" spans="17:17">
      <c r="Q5081" s="39"/>
    </row>
    <row r="5082" spans="17:17">
      <c r="Q5082" s="39"/>
    </row>
    <row r="5083" spans="17:17">
      <c r="Q5083" s="39"/>
    </row>
    <row r="5084" spans="17:17">
      <c r="Q5084" s="39"/>
    </row>
    <row r="5085" spans="17:17">
      <c r="Q5085" s="39"/>
    </row>
    <row r="5086" spans="17:17">
      <c r="Q5086" s="39"/>
    </row>
    <row r="5087" spans="17:17">
      <c r="Q5087" s="39"/>
    </row>
    <row r="5088" spans="17:17">
      <c r="Q5088" s="39"/>
    </row>
    <row r="5089" spans="17:17">
      <c r="Q5089" s="39"/>
    </row>
    <row r="5090" spans="17:17">
      <c r="Q5090" s="39"/>
    </row>
    <row r="5091" spans="17:17">
      <c r="Q5091" s="39"/>
    </row>
    <row r="5092" spans="17:17">
      <c r="Q5092" s="39"/>
    </row>
    <row r="5093" spans="17:17">
      <c r="Q5093" s="39"/>
    </row>
    <row r="5094" spans="17:17">
      <c r="Q5094" s="39"/>
    </row>
    <row r="5095" spans="17:17">
      <c r="Q5095" s="39"/>
    </row>
    <row r="5096" spans="17:17">
      <c r="Q5096" s="39"/>
    </row>
    <row r="5097" spans="17:17">
      <c r="Q5097" s="39"/>
    </row>
    <row r="5098" spans="17:17">
      <c r="Q5098" s="39"/>
    </row>
    <row r="5099" spans="17:17">
      <c r="Q5099" s="39"/>
    </row>
    <row r="5100" spans="17:17">
      <c r="Q5100" s="39"/>
    </row>
    <row r="5101" spans="17:17">
      <c r="Q5101" s="39"/>
    </row>
    <row r="5102" spans="17:17">
      <c r="Q5102" s="39"/>
    </row>
    <row r="5103" spans="17:17">
      <c r="Q5103" s="39"/>
    </row>
    <row r="5104" spans="17:17">
      <c r="Q5104" s="39"/>
    </row>
    <row r="5105" spans="17:17">
      <c r="Q5105" s="39"/>
    </row>
    <row r="5106" spans="17:17">
      <c r="Q5106" s="39"/>
    </row>
    <row r="5107" spans="17:17">
      <c r="Q5107" s="39"/>
    </row>
    <row r="5108" spans="17:17">
      <c r="Q5108" s="39"/>
    </row>
    <row r="5109" spans="17:17">
      <c r="Q5109" s="39"/>
    </row>
    <row r="5110" spans="17:17">
      <c r="Q5110" s="39"/>
    </row>
    <row r="5111" spans="17:17">
      <c r="Q5111" s="39"/>
    </row>
    <row r="5112" spans="17:17">
      <c r="Q5112" s="39"/>
    </row>
    <row r="5113" spans="17:17">
      <c r="Q5113" s="39"/>
    </row>
    <row r="5114" spans="17:17">
      <c r="Q5114" s="39"/>
    </row>
    <row r="5115" spans="17:17">
      <c r="Q5115" s="39"/>
    </row>
    <row r="5116" spans="17:17">
      <c r="Q5116" s="39"/>
    </row>
    <row r="5117" spans="17:17">
      <c r="Q5117" s="39"/>
    </row>
    <row r="5118" spans="17:17">
      <c r="Q5118" s="39"/>
    </row>
    <row r="5119" spans="17:17">
      <c r="Q5119" s="39"/>
    </row>
    <row r="5120" spans="17:17">
      <c r="Q5120" s="39"/>
    </row>
    <row r="5121" spans="17:17">
      <c r="Q5121" s="39"/>
    </row>
    <row r="5122" spans="17:17">
      <c r="Q5122" s="39"/>
    </row>
    <row r="5123" spans="17:17">
      <c r="Q5123" s="39"/>
    </row>
    <row r="5124" spans="17:17">
      <c r="Q5124" s="39"/>
    </row>
    <row r="5125" spans="17:17">
      <c r="Q5125" s="39"/>
    </row>
    <row r="5126" spans="17:17">
      <c r="Q5126" s="39"/>
    </row>
    <row r="5127" spans="17:17">
      <c r="Q5127" s="39"/>
    </row>
    <row r="5128" spans="17:17">
      <c r="Q5128" s="39"/>
    </row>
    <row r="5129" spans="17:17">
      <c r="Q5129" s="39"/>
    </row>
    <row r="5130" spans="17:17">
      <c r="Q5130" s="39"/>
    </row>
    <row r="5131" spans="17:17">
      <c r="Q5131" s="39"/>
    </row>
    <row r="5132" spans="17:17">
      <c r="Q5132" s="39"/>
    </row>
    <row r="5133" spans="17:17">
      <c r="Q5133" s="39"/>
    </row>
    <row r="5134" spans="17:17">
      <c r="Q5134" s="39"/>
    </row>
    <row r="5135" spans="17:17">
      <c r="Q5135" s="39"/>
    </row>
    <row r="5136" spans="17:17">
      <c r="Q5136" s="39"/>
    </row>
    <row r="5137" spans="17:17">
      <c r="Q5137" s="39"/>
    </row>
    <row r="5138" spans="17:17">
      <c r="Q5138" s="39"/>
    </row>
    <row r="5139" spans="17:17">
      <c r="Q5139" s="39"/>
    </row>
    <row r="5140" spans="17:17">
      <c r="Q5140" s="39"/>
    </row>
    <row r="5141" spans="17:17">
      <c r="Q5141" s="39"/>
    </row>
    <row r="5142" spans="17:17">
      <c r="Q5142" s="39"/>
    </row>
    <row r="5143" spans="17:17">
      <c r="Q5143" s="39"/>
    </row>
    <row r="5144" spans="17:17">
      <c r="Q5144" s="39"/>
    </row>
    <row r="5145" spans="17:17">
      <c r="Q5145" s="39"/>
    </row>
    <row r="5146" spans="17:17">
      <c r="Q5146" s="39"/>
    </row>
    <row r="5147" spans="17:17">
      <c r="Q5147" s="39"/>
    </row>
    <row r="5148" spans="17:17">
      <c r="Q5148" s="39"/>
    </row>
    <row r="5149" spans="17:17">
      <c r="Q5149" s="39"/>
    </row>
    <row r="5150" spans="17:17">
      <c r="Q5150" s="39"/>
    </row>
    <row r="5151" spans="17:17">
      <c r="Q5151" s="39"/>
    </row>
    <row r="5152" spans="17:17">
      <c r="Q5152" s="39"/>
    </row>
    <row r="5153" spans="17:17">
      <c r="Q5153" s="39"/>
    </row>
    <row r="5154" spans="17:17">
      <c r="Q5154" s="39"/>
    </row>
    <row r="5155" spans="17:17">
      <c r="Q5155" s="39"/>
    </row>
    <row r="5156" spans="17:17">
      <c r="Q5156" s="39"/>
    </row>
    <row r="5157" spans="17:17">
      <c r="Q5157" s="39"/>
    </row>
    <row r="5158" spans="17:17">
      <c r="Q5158" s="39"/>
    </row>
    <row r="5159" spans="17:17">
      <c r="Q5159" s="39"/>
    </row>
    <row r="5160" spans="17:17">
      <c r="Q5160" s="39"/>
    </row>
    <row r="5161" spans="17:17">
      <c r="Q5161" s="39"/>
    </row>
    <row r="5162" spans="17:17">
      <c r="Q5162" s="39"/>
    </row>
    <row r="5163" spans="17:17">
      <c r="Q5163" s="39"/>
    </row>
    <row r="5164" spans="17:17">
      <c r="Q5164" s="39"/>
    </row>
    <row r="5165" spans="17:17">
      <c r="Q5165" s="39"/>
    </row>
    <row r="5166" spans="17:17">
      <c r="Q5166" s="39"/>
    </row>
    <row r="5167" spans="17:17">
      <c r="Q5167" s="39"/>
    </row>
    <row r="5168" spans="17:17">
      <c r="Q5168" s="39"/>
    </row>
    <row r="5169" spans="17:17">
      <c r="Q5169" s="39"/>
    </row>
    <row r="5170" spans="17:17">
      <c r="Q5170" s="39"/>
    </row>
    <row r="5171" spans="17:17">
      <c r="Q5171" s="39"/>
    </row>
    <row r="5172" spans="17:17">
      <c r="Q5172" s="39"/>
    </row>
    <row r="5173" spans="17:17">
      <c r="Q5173" s="39"/>
    </row>
    <row r="5174" spans="17:17">
      <c r="Q5174" s="39"/>
    </row>
    <row r="5175" spans="17:17">
      <c r="Q5175" s="39"/>
    </row>
    <row r="5176" spans="17:17">
      <c r="Q5176" s="39"/>
    </row>
    <row r="5177" spans="17:17">
      <c r="Q5177" s="39"/>
    </row>
    <row r="5178" spans="17:17">
      <c r="Q5178" s="39"/>
    </row>
    <row r="5179" spans="17:17">
      <c r="Q5179" s="39"/>
    </row>
    <row r="5180" spans="17:17">
      <c r="Q5180" s="39"/>
    </row>
    <row r="5181" spans="17:17">
      <c r="Q5181" s="39"/>
    </row>
    <row r="5182" spans="17:17">
      <c r="Q5182" s="39"/>
    </row>
    <row r="5183" spans="17:17">
      <c r="Q5183" s="39"/>
    </row>
    <row r="5184" spans="17:17">
      <c r="Q5184" s="39"/>
    </row>
    <row r="5185" spans="17:17">
      <c r="Q5185" s="39"/>
    </row>
    <row r="5186" spans="17:17">
      <c r="Q5186" s="39"/>
    </row>
    <row r="5187" spans="17:17">
      <c r="Q5187" s="39"/>
    </row>
    <row r="5188" spans="17:17">
      <c r="Q5188" s="39"/>
    </row>
    <row r="5189" spans="17:17">
      <c r="Q5189" s="39"/>
    </row>
    <row r="5190" spans="17:17">
      <c r="Q5190" s="39"/>
    </row>
    <row r="5191" spans="17:17">
      <c r="Q5191" s="39"/>
    </row>
    <row r="5192" spans="17:17">
      <c r="Q5192" s="39"/>
    </row>
    <row r="5193" spans="17:17">
      <c r="Q5193" s="39"/>
    </row>
    <row r="5194" spans="17:17">
      <c r="Q5194" s="39"/>
    </row>
    <row r="5195" spans="17:17">
      <c r="Q5195" s="39"/>
    </row>
    <row r="5196" spans="17:17">
      <c r="Q5196" s="39"/>
    </row>
    <row r="5197" spans="17:17">
      <c r="Q5197" s="39"/>
    </row>
    <row r="5198" spans="17:17">
      <c r="Q5198" s="39"/>
    </row>
    <row r="5199" spans="17:17">
      <c r="Q5199" s="39"/>
    </row>
    <row r="5200" spans="17:17">
      <c r="Q5200" s="39"/>
    </row>
    <row r="5201" spans="17:17">
      <c r="Q5201" s="39"/>
    </row>
    <row r="5202" spans="17:17">
      <c r="Q5202" s="39"/>
    </row>
    <row r="5203" spans="17:17">
      <c r="Q5203" s="39"/>
    </row>
    <row r="5204" spans="17:17">
      <c r="Q5204" s="39"/>
    </row>
    <row r="5205" spans="17:17">
      <c r="Q5205" s="39"/>
    </row>
    <row r="5206" spans="17:17">
      <c r="Q5206" s="39"/>
    </row>
    <row r="5207" spans="17:17">
      <c r="Q5207" s="39"/>
    </row>
    <row r="5208" spans="17:17">
      <c r="Q5208" s="39"/>
    </row>
    <row r="5209" spans="17:17">
      <c r="Q5209" s="39"/>
    </row>
    <row r="5210" spans="17:17">
      <c r="Q5210" s="39"/>
    </row>
    <row r="5211" spans="17:17">
      <c r="Q5211" s="39"/>
    </row>
    <row r="5212" spans="17:17">
      <c r="Q5212" s="39"/>
    </row>
    <row r="5213" spans="17:17">
      <c r="Q5213" s="39"/>
    </row>
    <row r="5214" spans="17:17">
      <c r="Q5214" s="39"/>
    </row>
    <row r="5215" spans="17:17">
      <c r="Q5215" s="39"/>
    </row>
    <row r="5216" spans="17:17">
      <c r="Q5216" s="39"/>
    </row>
    <row r="5217" spans="17:17">
      <c r="Q5217" s="39"/>
    </row>
    <row r="5218" spans="17:17">
      <c r="Q5218" s="39"/>
    </row>
    <row r="5219" spans="17:17">
      <c r="Q5219" s="39"/>
    </row>
    <row r="5220" spans="17:17">
      <c r="Q5220" s="39"/>
    </row>
    <row r="5221" spans="17:17">
      <c r="Q5221" s="39"/>
    </row>
    <row r="5222" spans="17:17">
      <c r="Q5222" s="39"/>
    </row>
    <row r="5223" spans="17:17">
      <c r="Q5223" s="39"/>
    </row>
    <row r="5224" spans="17:17">
      <c r="Q5224" s="39"/>
    </row>
    <row r="5225" spans="17:17">
      <c r="Q5225" s="39"/>
    </row>
    <row r="5226" spans="17:17">
      <c r="Q5226" s="39"/>
    </row>
    <row r="5227" spans="17:17">
      <c r="Q5227" s="39"/>
    </row>
    <row r="5228" spans="17:17">
      <c r="Q5228" s="39"/>
    </row>
    <row r="5229" spans="17:17">
      <c r="Q5229" s="39"/>
    </row>
    <row r="5230" spans="17:17">
      <c r="Q5230" s="39"/>
    </row>
    <row r="5231" spans="17:17">
      <c r="Q5231" s="39"/>
    </row>
    <row r="5232" spans="17:17">
      <c r="Q5232" s="39"/>
    </row>
    <row r="5233" spans="17:17">
      <c r="Q5233" s="39"/>
    </row>
    <row r="5234" spans="17:17">
      <c r="Q5234" s="39"/>
    </row>
    <row r="5235" spans="17:17">
      <c r="Q5235" s="39"/>
    </row>
    <row r="5236" spans="17:17">
      <c r="Q5236" s="39"/>
    </row>
    <row r="5237" spans="17:17">
      <c r="Q5237" s="39"/>
    </row>
    <row r="5238" spans="17:17">
      <c r="Q5238" s="39"/>
    </row>
    <row r="5239" spans="17:17">
      <c r="Q5239" s="39"/>
    </row>
    <row r="5240" spans="17:17">
      <c r="Q5240" s="39"/>
    </row>
    <row r="5241" spans="17:17">
      <c r="Q5241" s="39"/>
    </row>
    <row r="5242" spans="17:17">
      <c r="Q5242" s="39"/>
    </row>
    <row r="5243" spans="17:17">
      <c r="Q5243" s="39"/>
    </row>
    <row r="5244" spans="17:17">
      <c r="Q5244" s="39"/>
    </row>
    <row r="5245" spans="17:17">
      <c r="Q5245" s="39"/>
    </row>
    <row r="5246" spans="17:17">
      <c r="Q5246" s="39"/>
    </row>
    <row r="5247" spans="17:17">
      <c r="Q5247" s="39"/>
    </row>
    <row r="5248" spans="17:17">
      <c r="Q5248" s="39"/>
    </row>
    <row r="5249" spans="17:17">
      <c r="Q5249" s="39"/>
    </row>
    <row r="5250" spans="17:17">
      <c r="Q5250" s="39"/>
    </row>
    <row r="5251" spans="17:17">
      <c r="Q5251" s="39"/>
    </row>
    <row r="5252" spans="17:17">
      <c r="Q5252" s="39"/>
    </row>
    <row r="5253" spans="17:17">
      <c r="Q5253" s="39"/>
    </row>
    <row r="5254" spans="17:17">
      <c r="Q5254" s="39"/>
    </row>
    <row r="5255" spans="17:17">
      <c r="Q5255" s="39"/>
    </row>
    <row r="5256" spans="17:17">
      <c r="Q5256" s="39"/>
    </row>
    <row r="5257" spans="17:17">
      <c r="Q5257" s="39"/>
    </row>
    <row r="5258" spans="17:17">
      <c r="Q5258" s="39"/>
    </row>
    <row r="5259" spans="17:17">
      <c r="Q5259" s="39"/>
    </row>
    <row r="5260" spans="17:17">
      <c r="Q5260" s="39"/>
    </row>
    <row r="5261" spans="17:17">
      <c r="Q5261" s="39"/>
    </row>
    <row r="5262" spans="17:17">
      <c r="Q5262" s="39"/>
    </row>
    <row r="5263" spans="17:17">
      <c r="Q5263" s="39"/>
    </row>
    <row r="5264" spans="17:17">
      <c r="Q5264" s="39"/>
    </row>
    <row r="5265" spans="17:17">
      <c r="Q5265" s="39"/>
    </row>
    <row r="5266" spans="17:17">
      <c r="Q5266" s="39"/>
    </row>
    <row r="5267" spans="17:17">
      <c r="Q5267" s="39"/>
    </row>
    <row r="5268" spans="17:17">
      <c r="Q5268" s="39"/>
    </row>
    <row r="5269" spans="17:17">
      <c r="Q5269" s="39"/>
    </row>
    <row r="5270" spans="17:17">
      <c r="Q5270" s="39"/>
    </row>
    <row r="5271" spans="17:17">
      <c r="Q5271" s="39"/>
    </row>
    <row r="5272" spans="17:17">
      <c r="Q5272" s="39"/>
    </row>
    <row r="5273" spans="17:17">
      <c r="Q5273" s="39"/>
    </row>
    <row r="5274" spans="17:17">
      <c r="Q5274" s="39"/>
    </row>
    <row r="5275" spans="17:17">
      <c r="Q5275" s="39"/>
    </row>
    <row r="5276" spans="17:17">
      <c r="Q5276" s="39"/>
    </row>
    <row r="5277" spans="17:17">
      <c r="Q5277" s="39"/>
    </row>
    <row r="5278" spans="17:17">
      <c r="Q5278" s="39"/>
    </row>
    <row r="5279" spans="17:17">
      <c r="Q5279" s="39"/>
    </row>
    <row r="5280" spans="17:17">
      <c r="Q5280" s="39"/>
    </row>
    <row r="5281" spans="17:17">
      <c r="Q5281" s="39"/>
    </row>
    <row r="5282" spans="17:17">
      <c r="Q5282" s="39"/>
    </row>
    <row r="5283" spans="17:17">
      <c r="Q5283" s="39"/>
    </row>
    <row r="5284" spans="17:17">
      <c r="Q5284" s="39"/>
    </row>
    <row r="5285" spans="17:17">
      <c r="Q5285" s="39"/>
    </row>
    <row r="5286" spans="17:17">
      <c r="Q5286" s="39"/>
    </row>
    <row r="5287" spans="17:17">
      <c r="Q5287" s="39"/>
    </row>
    <row r="5288" spans="17:17">
      <c r="Q5288" s="39"/>
    </row>
    <row r="5289" spans="17:17">
      <c r="Q5289" s="39"/>
    </row>
    <row r="5290" spans="17:17">
      <c r="Q5290" s="39"/>
    </row>
    <row r="5291" spans="17:17">
      <c r="Q5291" s="39"/>
    </row>
    <row r="5292" spans="17:17">
      <c r="Q5292" s="39"/>
    </row>
    <row r="5293" spans="17:17">
      <c r="Q5293" s="39"/>
    </row>
    <row r="5294" spans="17:17">
      <c r="Q5294" s="39"/>
    </row>
    <row r="5295" spans="17:17">
      <c r="Q5295" s="39"/>
    </row>
    <row r="5296" spans="17:17">
      <c r="Q5296" s="39"/>
    </row>
    <row r="5297" spans="17:17">
      <c r="Q5297" s="39"/>
    </row>
    <row r="5298" spans="17:17">
      <c r="Q5298" s="39"/>
    </row>
    <row r="5299" spans="17:17">
      <c r="Q5299" s="39"/>
    </row>
    <row r="5300" spans="17:17">
      <c r="Q5300" s="39"/>
    </row>
    <row r="5301" spans="17:17">
      <c r="Q5301" s="39"/>
    </row>
    <row r="5302" spans="17:17">
      <c r="Q5302" s="39"/>
    </row>
    <row r="5303" spans="17:17">
      <c r="Q5303" s="39"/>
    </row>
    <row r="5304" spans="17:17">
      <c r="Q5304" s="39"/>
    </row>
    <row r="5305" spans="17:17">
      <c r="Q5305" s="39"/>
    </row>
    <row r="5306" spans="17:17">
      <c r="Q5306" s="39"/>
    </row>
    <row r="5307" spans="17:17">
      <c r="Q5307" s="39"/>
    </row>
    <row r="5308" spans="17:17">
      <c r="Q5308" s="39"/>
    </row>
    <row r="5309" spans="17:17">
      <c r="Q5309" s="39"/>
    </row>
    <row r="5310" spans="17:17">
      <c r="Q5310" s="39"/>
    </row>
    <row r="5311" spans="17:17">
      <c r="Q5311" s="39"/>
    </row>
    <row r="5312" spans="17:17">
      <c r="Q5312" s="39"/>
    </row>
    <row r="5313" spans="17:17">
      <c r="Q5313" s="39"/>
    </row>
    <row r="5314" spans="17:17">
      <c r="Q5314" s="39"/>
    </row>
    <row r="5315" spans="17:17">
      <c r="Q5315" s="39"/>
    </row>
    <row r="5316" spans="17:17">
      <c r="Q5316" s="39"/>
    </row>
    <row r="5317" spans="17:17">
      <c r="Q5317" s="39"/>
    </row>
    <row r="5318" spans="17:17">
      <c r="Q5318" s="39"/>
    </row>
    <row r="5319" spans="17:17">
      <c r="Q5319" s="39"/>
    </row>
    <row r="5320" spans="17:17">
      <c r="Q5320" s="39"/>
    </row>
    <row r="5321" spans="17:17">
      <c r="Q5321" s="39"/>
    </row>
    <row r="5322" spans="17:17">
      <c r="Q5322" s="39"/>
    </row>
    <row r="5323" spans="17:17">
      <c r="Q5323" s="39"/>
    </row>
    <row r="5324" spans="17:17">
      <c r="Q5324" s="39"/>
    </row>
    <row r="5325" spans="17:17">
      <c r="Q5325" s="39"/>
    </row>
    <row r="5326" spans="17:17">
      <c r="Q5326" s="39"/>
    </row>
    <row r="5327" spans="17:17">
      <c r="Q5327" s="39"/>
    </row>
    <row r="5328" spans="17:17">
      <c r="Q5328" s="39"/>
    </row>
    <row r="5329" spans="17:17">
      <c r="Q5329" s="39"/>
    </row>
    <row r="5330" spans="17:17">
      <c r="Q5330" s="39"/>
    </row>
    <row r="5331" spans="17:17">
      <c r="Q5331" s="39"/>
    </row>
    <row r="5332" spans="17:17">
      <c r="Q5332" s="39"/>
    </row>
    <row r="5333" spans="17:17">
      <c r="Q5333" s="39"/>
    </row>
    <row r="5334" spans="17:17">
      <c r="Q5334" s="39"/>
    </row>
    <row r="5335" spans="17:17">
      <c r="Q5335" s="39"/>
    </row>
    <row r="5336" spans="17:17">
      <c r="Q5336" s="39"/>
    </row>
    <row r="5337" spans="17:17">
      <c r="Q5337" s="39"/>
    </row>
    <row r="5338" spans="17:17">
      <c r="Q5338" s="39"/>
    </row>
    <row r="5339" spans="17:17">
      <c r="Q5339" s="39"/>
    </row>
    <row r="5340" spans="17:17">
      <c r="Q5340" s="39"/>
    </row>
    <row r="5341" spans="17:17">
      <c r="Q5341" s="39"/>
    </row>
    <row r="5342" spans="17:17">
      <c r="Q5342" s="39"/>
    </row>
    <row r="5343" spans="17:17">
      <c r="Q5343" s="39"/>
    </row>
    <row r="5344" spans="17:17">
      <c r="Q5344" s="39"/>
    </row>
    <row r="5345" spans="17:17">
      <c r="Q5345" s="39"/>
    </row>
    <row r="5346" spans="17:17">
      <c r="Q5346" s="39"/>
    </row>
    <row r="5347" spans="17:17">
      <c r="Q5347" s="39"/>
    </row>
    <row r="5348" spans="17:17">
      <c r="Q5348" s="39"/>
    </row>
    <row r="5349" spans="17:17">
      <c r="Q5349" s="39"/>
    </row>
    <row r="5350" spans="17:17">
      <c r="Q5350" s="39"/>
    </row>
    <row r="5351" spans="17:17">
      <c r="Q5351" s="39"/>
    </row>
    <row r="5352" spans="17:17">
      <c r="Q5352" s="39"/>
    </row>
    <row r="5353" spans="17:17">
      <c r="Q5353" s="39"/>
    </row>
    <row r="5354" spans="17:17">
      <c r="Q5354" s="39"/>
    </row>
    <row r="5355" spans="17:17">
      <c r="Q5355" s="39"/>
    </row>
    <row r="5356" spans="17:17">
      <c r="Q5356" s="39"/>
    </row>
    <row r="5357" spans="17:17">
      <c r="Q5357" s="39"/>
    </row>
    <row r="5358" spans="17:17">
      <c r="Q5358" s="39"/>
    </row>
    <row r="5359" spans="17:17">
      <c r="Q5359" s="39"/>
    </row>
    <row r="5360" spans="17:17">
      <c r="Q5360" s="39"/>
    </row>
    <row r="5361" spans="17:17">
      <c r="Q5361" s="39"/>
    </row>
    <row r="5362" spans="17:17">
      <c r="Q5362" s="39"/>
    </row>
    <row r="5363" spans="17:17">
      <c r="Q5363" s="39"/>
    </row>
    <row r="5364" spans="17:17">
      <c r="Q5364" s="39"/>
    </row>
    <row r="5365" spans="17:17">
      <c r="Q5365" s="39"/>
    </row>
    <row r="5366" spans="17:17">
      <c r="Q5366" s="39"/>
    </row>
    <row r="5367" spans="17:17">
      <c r="Q5367" s="39"/>
    </row>
    <row r="5368" spans="17:17">
      <c r="Q5368" s="39"/>
    </row>
    <row r="5369" spans="17:17">
      <c r="Q5369" s="39"/>
    </row>
    <row r="5370" spans="17:17">
      <c r="Q5370" s="39"/>
    </row>
    <row r="5371" spans="17:17">
      <c r="Q5371" s="39"/>
    </row>
    <row r="5372" spans="17:17">
      <c r="Q5372" s="39"/>
    </row>
    <row r="5373" spans="17:17">
      <c r="Q5373" s="39"/>
    </row>
    <row r="5374" spans="17:17">
      <c r="Q5374" s="39"/>
    </row>
    <row r="5375" spans="17:17">
      <c r="Q5375" s="39"/>
    </row>
    <row r="5376" spans="17:17">
      <c r="Q5376" s="39"/>
    </row>
    <row r="5377" spans="17:17">
      <c r="Q5377" s="39"/>
    </row>
    <row r="5378" spans="17:17">
      <c r="Q5378" s="39"/>
    </row>
    <row r="5379" spans="17:17">
      <c r="Q5379" s="39"/>
    </row>
    <row r="5380" spans="17:17">
      <c r="Q5380" s="39"/>
    </row>
    <row r="5381" spans="17:17">
      <c r="Q5381" s="39"/>
    </row>
    <row r="5382" spans="17:17">
      <c r="Q5382" s="39"/>
    </row>
    <row r="5383" spans="17:17">
      <c r="Q5383" s="39"/>
    </row>
    <row r="5384" spans="17:17">
      <c r="Q5384" s="39"/>
    </row>
    <row r="5385" spans="17:17">
      <c r="Q5385" s="39"/>
    </row>
    <row r="5386" spans="17:17">
      <c r="Q5386" s="39"/>
    </row>
    <row r="5387" spans="17:17">
      <c r="Q5387" s="39"/>
    </row>
    <row r="5388" spans="17:17">
      <c r="Q5388" s="39"/>
    </row>
    <row r="5389" spans="17:17">
      <c r="Q5389" s="39"/>
    </row>
    <row r="5390" spans="17:17">
      <c r="Q5390" s="39"/>
    </row>
    <row r="5391" spans="17:17">
      <c r="Q5391" s="39"/>
    </row>
    <row r="5392" spans="17:17">
      <c r="Q5392" s="39"/>
    </row>
    <row r="5393" spans="17:17">
      <c r="Q5393" s="39"/>
    </row>
    <row r="5394" spans="17:17">
      <c r="Q5394" s="39"/>
    </row>
    <row r="5395" spans="17:17">
      <c r="Q5395" s="39"/>
    </row>
    <row r="5396" spans="17:17">
      <c r="Q5396" s="39"/>
    </row>
    <row r="5397" spans="17:17">
      <c r="Q5397" s="39"/>
    </row>
    <row r="5398" spans="17:17">
      <c r="Q5398" s="39"/>
    </row>
    <row r="5399" spans="17:17">
      <c r="Q5399" s="39"/>
    </row>
    <row r="5400" spans="17:17">
      <c r="Q5400" s="39"/>
    </row>
    <row r="5401" spans="17:17">
      <c r="Q5401" s="39"/>
    </row>
    <row r="5402" spans="17:17">
      <c r="Q5402" s="39"/>
    </row>
    <row r="5403" spans="17:17">
      <c r="Q5403" s="39"/>
    </row>
    <row r="5404" spans="17:17">
      <c r="Q5404" s="39"/>
    </row>
    <row r="5405" spans="17:17">
      <c r="Q5405" s="39"/>
    </row>
    <row r="5406" spans="17:17">
      <c r="Q5406" s="39"/>
    </row>
    <row r="5407" spans="17:17">
      <c r="Q5407" s="39"/>
    </row>
    <row r="5408" spans="17:17">
      <c r="Q5408" s="39"/>
    </row>
    <row r="5409" spans="17:17">
      <c r="Q5409" s="39"/>
    </row>
    <row r="5410" spans="17:17">
      <c r="Q5410" s="39"/>
    </row>
    <row r="5411" spans="17:17">
      <c r="Q5411" s="39"/>
    </row>
    <row r="5412" spans="17:17">
      <c r="Q5412" s="39"/>
    </row>
    <row r="5413" spans="17:17">
      <c r="Q5413" s="39"/>
    </row>
    <row r="5414" spans="17:17">
      <c r="Q5414" s="39"/>
    </row>
    <row r="5415" spans="17:17">
      <c r="Q5415" s="39"/>
    </row>
    <row r="5416" spans="17:17">
      <c r="Q5416" s="39"/>
    </row>
    <row r="5417" spans="17:17">
      <c r="Q5417" s="39"/>
    </row>
    <row r="5418" spans="17:17">
      <c r="Q5418" s="39"/>
    </row>
    <row r="5419" spans="17:17">
      <c r="Q5419" s="39"/>
    </row>
    <row r="5420" spans="17:17">
      <c r="Q5420" s="39"/>
    </row>
    <row r="5421" spans="17:17">
      <c r="Q5421" s="39"/>
    </row>
    <row r="5422" spans="17:17">
      <c r="Q5422" s="39"/>
    </row>
    <row r="5423" spans="17:17">
      <c r="Q5423" s="39"/>
    </row>
    <row r="5424" spans="17:17">
      <c r="Q5424" s="39"/>
    </row>
    <row r="5425" spans="17:17">
      <c r="Q5425" s="39"/>
    </row>
    <row r="5426" spans="17:17">
      <c r="Q5426" s="39"/>
    </row>
    <row r="5427" spans="17:17">
      <c r="Q5427" s="39"/>
    </row>
    <row r="5428" spans="17:17">
      <c r="Q5428" s="39"/>
    </row>
    <row r="5429" spans="17:17">
      <c r="Q5429" s="39"/>
    </row>
    <row r="5430" spans="17:17">
      <c r="Q5430" s="39"/>
    </row>
    <row r="5431" spans="17:17">
      <c r="Q5431" s="39"/>
    </row>
    <row r="5432" spans="17:17">
      <c r="Q5432" s="39"/>
    </row>
    <row r="5433" spans="17:17">
      <c r="Q5433" s="39"/>
    </row>
    <row r="5434" spans="17:17">
      <c r="Q5434" s="39"/>
    </row>
    <row r="5435" spans="17:17">
      <c r="Q5435" s="39"/>
    </row>
    <row r="5436" spans="17:17">
      <c r="Q5436" s="39"/>
    </row>
    <row r="5437" spans="17:17">
      <c r="Q5437" s="39"/>
    </row>
    <row r="5438" spans="17:17">
      <c r="Q5438" s="39"/>
    </row>
    <row r="5439" spans="17:17">
      <c r="Q5439" s="39"/>
    </row>
    <row r="5440" spans="17:17">
      <c r="Q5440" s="39"/>
    </row>
    <row r="5441" spans="17:17">
      <c r="Q5441" s="39"/>
    </row>
    <row r="5442" spans="17:17">
      <c r="Q5442" s="39"/>
    </row>
    <row r="5443" spans="17:17">
      <c r="Q5443" s="39"/>
    </row>
    <row r="5444" spans="17:17">
      <c r="Q5444" s="39"/>
    </row>
    <row r="5445" spans="17:17">
      <c r="Q5445" s="39"/>
    </row>
    <row r="5446" spans="17:17">
      <c r="Q5446" s="39"/>
    </row>
    <row r="5447" spans="17:17">
      <c r="Q5447" s="39"/>
    </row>
    <row r="5448" spans="17:17">
      <c r="Q5448" s="39"/>
    </row>
    <row r="5449" spans="17:17">
      <c r="Q5449" s="39"/>
    </row>
    <row r="5450" spans="17:17">
      <c r="Q5450" s="39"/>
    </row>
    <row r="5451" spans="17:17">
      <c r="Q5451" s="39"/>
    </row>
    <row r="5452" spans="17:17">
      <c r="Q5452" s="39"/>
    </row>
    <row r="5453" spans="17:17">
      <c r="Q5453" s="39"/>
    </row>
    <row r="5454" spans="17:17">
      <c r="Q5454" s="39"/>
    </row>
    <row r="5455" spans="17:17">
      <c r="Q5455" s="39"/>
    </row>
    <row r="5456" spans="17:17">
      <c r="Q5456" s="39"/>
    </row>
    <row r="5457" spans="17:17">
      <c r="Q5457" s="39"/>
    </row>
    <row r="5458" spans="17:17">
      <c r="Q5458" s="39"/>
    </row>
    <row r="5459" spans="17:17">
      <c r="Q5459" s="39"/>
    </row>
    <row r="5460" spans="17:17">
      <c r="Q5460" s="39"/>
    </row>
    <row r="5461" spans="17:17">
      <c r="Q5461" s="39"/>
    </row>
    <row r="5462" spans="17:17">
      <c r="Q5462" s="39"/>
    </row>
    <row r="5463" spans="17:17">
      <c r="Q5463" s="39"/>
    </row>
    <row r="5464" spans="17:17">
      <c r="Q5464" s="39"/>
    </row>
    <row r="5465" spans="17:17">
      <c r="Q5465" s="39"/>
    </row>
    <row r="5466" spans="17:17">
      <c r="Q5466" s="39"/>
    </row>
    <row r="5467" spans="17:17">
      <c r="Q5467" s="39"/>
    </row>
    <row r="5468" spans="17:17">
      <c r="Q5468" s="39"/>
    </row>
    <row r="5469" spans="17:17">
      <c r="Q5469" s="39"/>
    </row>
    <row r="5470" spans="17:17">
      <c r="Q5470" s="39"/>
    </row>
    <row r="5471" spans="17:17">
      <c r="Q5471" s="39"/>
    </row>
    <row r="5472" spans="17:17">
      <c r="Q5472" s="39"/>
    </row>
    <row r="5473" spans="17:17">
      <c r="Q5473" s="39"/>
    </row>
    <row r="5474" spans="17:17">
      <c r="Q5474" s="39"/>
    </row>
    <row r="5475" spans="17:17">
      <c r="Q5475" s="39"/>
    </row>
    <row r="5476" spans="17:17">
      <c r="Q5476" s="39"/>
    </row>
    <row r="5477" spans="17:17">
      <c r="Q5477" s="39"/>
    </row>
    <row r="5478" spans="17:17">
      <c r="Q5478" s="39"/>
    </row>
    <row r="5479" spans="17:17">
      <c r="Q5479" s="39"/>
    </row>
    <row r="5480" spans="17:17">
      <c r="Q5480" s="39"/>
    </row>
    <row r="5481" spans="17:17">
      <c r="Q5481" s="39"/>
    </row>
    <row r="5482" spans="17:17">
      <c r="Q5482" s="39"/>
    </row>
    <row r="5483" spans="17:17">
      <c r="Q5483" s="39"/>
    </row>
    <row r="5484" spans="17:17">
      <c r="Q5484" s="39"/>
    </row>
    <row r="5485" spans="17:17">
      <c r="Q5485" s="39"/>
    </row>
    <row r="5486" spans="17:17">
      <c r="Q5486" s="39"/>
    </row>
    <row r="5487" spans="17:17">
      <c r="Q5487" s="39"/>
    </row>
    <row r="5488" spans="17:17">
      <c r="Q5488" s="39"/>
    </row>
    <row r="5489" spans="17:17">
      <c r="Q5489" s="39"/>
    </row>
    <row r="5490" spans="17:17">
      <c r="Q5490" s="39"/>
    </row>
    <row r="5491" spans="17:17">
      <c r="Q5491" s="39"/>
    </row>
    <row r="5492" spans="17:17">
      <c r="Q5492" s="39"/>
    </row>
    <row r="5493" spans="17:17">
      <c r="Q5493" s="39"/>
    </row>
    <row r="5494" spans="17:17">
      <c r="Q5494" s="39"/>
    </row>
    <row r="5495" spans="17:17">
      <c r="Q5495" s="39"/>
    </row>
    <row r="5496" spans="17:17">
      <c r="Q5496" s="39"/>
    </row>
    <row r="5497" spans="17:17">
      <c r="Q5497" s="39"/>
    </row>
    <row r="5498" spans="17:17">
      <c r="Q5498" s="39"/>
    </row>
    <row r="5499" spans="17:17">
      <c r="Q5499" s="39"/>
    </row>
    <row r="5500" spans="17:17">
      <c r="Q5500" s="39"/>
    </row>
    <row r="5501" spans="17:17">
      <c r="Q5501" s="39"/>
    </row>
    <row r="5502" spans="17:17">
      <c r="Q5502" s="39"/>
    </row>
    <row r="5503" spans="17:17">
      <c r="Q5503" s="39"/>
    </row>
    <row r="5504" spans="17:17">
      <c r="Q5504" s="39"/>
    </row>
    <row r="5505" spans="17:17">
      <c r="Q5505" s="39"/>
    </row>
    <row r="5506" spans="17:17">
      <c r="Q5506" s="39"/>
    </row>
    <row r="5507" spans="17:17">
      <c r="Q5507" s="39"/>
    </row>
    <row r="5508" spans="17:17">
      <c r="Q5508" s="39"/>
    </row>
    <row r="5509" spans="17:17">
      <c r="Q5509" s="39"/>
    </row>
    <row r="5510" spans="17:17">
      <c r="Q5510" s="39"/>
    </row>
    <row r="5511" spans="17:17">
      <c r="Q5511" s="39"/>
    </row>
    <row r="5512" spans="17:17">
      <c r="Q5512" s="39"/>
    </row>
    <row r="5513" spans="17:17">
      <c r="Q5513" s="39"/>
    </row>
    <row r="5514" spans="17:17">
      <c r="Q5514" s="39"/>
    </row>
    <row r="5515" spans="17:17">
      <c r="Q5515" s="39"/>
    </row>
    <row r="5516" spans="17:17">
      <c r="Q5516" s="39"/>
    </row>
    <row r="5517" spans="17:17">
      <c r="Q5517" s="39"/>
    </row>
    <row r="5518" spans="17:17">
      <c r="Q5518" s="39"/>
    </row>
    <row r="5519" spans="17:17">
      <c r="Q5519" s="39"/>
    </row>
    <row r="5520" spans="17:17">
      <c r="Q5520" s="39"/>
    </row>
    <row r="5521" spans="17:17">
      <c r="Q5521" s="39"/>
    </row>
    <row r="5522" spans="17:17">
      <c r="Q5522" s="39"/>
    </row>
    <row r="5523" spans="17:17">
      <c r="Q5523" s="39"/>
    </row>
    <row r="5524" spans="17:17">
      <c r="Q5524" s="39"/>
    </row>
    <row r="5525" spans="17:17">
      <c r="Q5525" s="39"/>
    </row>
    <row r="5526" spans="17:17">
      <c r="Q5526" s="39"/>
    </row>
    <row r="5527" spans="17:17">
      <c r="Q5527" s="39"/>
    </row>
    <row r="5528" spans="17:17">
      <c r="Q5528" s="39"/>
    </row>
    <row r="5529" spans="17:17">
      <c r="Q5529" s="39"/>
    </row>
    <row r="5530" spans="17:17">
      <c r="Q5530" s="39"/>
    </row>
    <row r="5531" spans="17:17">
      <c r="Q5531" s="39"/>
    </row>
    <row r="5532" spans="17:17">
      <c r="Q5532" s="39"/>
    </row>
    <row r="5533" spans="17:17">
      <c r="Q5533" s="39"/>
    </row>
    <row r="5534" spans="17:17">
      <c r="Q5534" s="39"/>
    </row>
    <row r="5535" spans="17:17">
      <c r="Q5535" s="39"/>
    </row>
    <row r="5536" spans="17:17">
      <c r="Q5536" s="39"/>
    </row>
    <row r="5537" spans="17:17">
      <c r="Q5537" s="39"/>
    </row>
    <row r="5538" spans="17:17">
      <c r="Q5538" s="39"/>
    </row>
    <row r="5539" spans="17:17">
      <c r="Q5539" s="39"/>
    </row>
    <row r="5540" spans="17:17">
      <c r="Q5540" s="39"/>
    </row>
    <row r="5541" spans="17:17">
      <c r="Q5541" s="39"/>
    </row>
    <row r="5542" spans="17:17">
      <c r="Q5542" s="39"/>
    </row>
    <row r="5543" spans="17:17">
      <c r="Q5543" s="39"/>
    </row>
    <row r="5544" spans="17:17">
      <c r="Q5544" s="39"/>
    </row>
    <row r="5545" spans="17:17">
      <c r="Q5545" s="39"/>
    </row>
    <row r="5546" spans="17:17">
      <c r="Q5546" s="39"/>
    </row>
    <row r="5547" spans="17:17">
      <c r="Q5547" s="39"/>
    </row>
    <row r="5548" spans="17:17">
      <c r="Q5548" s="39"/>
    </row>
    <row r="5549" spans="17:17">
      <c r="Q5549" s="39"/>
    </row>
    <row r="5550" spans="17:17">
      <c r="Q5550" s="39"/>
    </row>
    <row r="5551" spans="17:17">
      <c r="Q5551" s="39"/>
    </row>
    <row r="5552" spans="17:17">
      <c r="Q5552" s="39"/>
    </row>
    <row r="5553" spans="17:17">
      <c r="Q5553" s="39"/>
    </row>
    <row r="5554" spans="17:17">
      <c r="Q5554" s="39"/>
    </row>
    <row r="5555" spans="17:17">
      <c r="Q5555" s="39"/>
    </row>
    <row r="5556" spans="17:17">
      <c r="Q5556" s="39"/>
    </row>
    <row r="5557" spans="17:17">
      <c r="Q5557" s="39"/>
    </row>
    <row r="5558" spans="17:17">
      <c r="Q5558" s="39"/>
    </row>
    <row r="5559" spans="17:17">
      <c r="Q5559" s="39"/>
    </row>
    <row r="5560" spans="17:17">
      <c r="Q5560" s="39"/>
    </row>
    <row r="5561" spans="17:17">
      <c r="Q5561" s="39"/>
    </row>
    <row r="5562" spans="17:17">
      <c r="Q5562" s="39"/>
    </row>
    <row r="5563" spans="17:17">
      <c r="Q5563" s="39"/>
    </row>
    <row r="5564" spans="17:17">
      <c r="Q5564" s="39"/>
    </row>
    <row r="5565" spans="17:17">
      <c r="Q5565" s="39"/>
    </row>
    <row r="5566" spans="17:17">
      <c r="Q5566" s="39"/>
    </row>
    <row r="5567" spans="17:17">
      <c r="Q5567" s="39"/>
    </row>
    <row r="5568" spans="17:17">
      <c r="Q5568" s="39"/>
    </row>
    <row r="5569" spans="17:17">
      <c r="Q5569" s="39"/>
    </row>
    <row r="5570" spans="17:17">
      <c r="Q5570" s="39"/>
    </row>
    <row r="5571" spans="17:17">
      <c r="Q5571" s="39"/>
    </row>
    <row r="5572" spans="17:17">
      <c r="Q5572" s="39"/>
    </row>
    <row r="5573" spans="17:17">
      <c r="Q5573" s="39"/>
    </row>
    <row r="5574" spans="17:17">
      <c r="Q5574" s="39"/>
    </row>
    <row r="5575" spans="17:17">
      <c r="Q5575" s="39"/>
    </row>
    <row r="5576" spans="17:17">
      <c r="Q5576" s="39"/>
    </row>
    <row r="5577" spans="17:17">
      <c r="Q5577" s="39"/>
    </row>
    <row r="5578" spans="17:17">
      <c r="Q5578" s="39"/>
    </row>
    <row r="5579" spans="17:17">
      <c r="Q5579" s="39"/>
    </row>
    <row r="5580" spans="17:17">
      <c r="Q5580" s="39"/>
    </row>
    <row r="5581" spans="17:17">
      <c r="Q5581" s="39"/>
    </row>
    <row r="5582" spans="17:17">
      <c r="Q5582" s="39"/>
    </row>
    <row r="5583" spans="17:17">
      <c r="Q5583" s="39"/>
    </row>
    <row r="5584" spans="17:17">
      <c r="Q5584" s="39"/>
    </row>
    <row r="5585" spans="17:17">
      <c r="Q5585" s="39"/>
    </row>
    <row r="5586" spans="17:17">
      <c r="Q5586" s="39"/>
    </row>
    <row r="5587" spans="17:17">
      <c r="Q5587" s="39"/>
    </row>
    <row r="5588" spans="17:17">
      <c r="Q5588" s="39"/>
    </row>
    <row r="5589" spans="17:17">
      <c r="Q5589" s="39"/>
    </row>
    <row r="5590" spans="17:17">
      <c r="Q5590" s="39"/>
    </row>
    <row r="5591" spans="17:17">
      <c r="Q5591" s="39"/>
    </row>
    <row r="5592" spans="17:17">
      <c r="Q5592" s="39"/>
    </row>
    <row r="5593" spans="17:17">
      <c r="Q5593" s="39"/>
    </row>
    <row r="5594" spans="17:17">
      <c r="Q5594" s="39"/>
    </row>
    <row r="5595" spans="17:17">
      <c r="Q5595" s="39"/>
    </row>
    <row r="5596" spans="17:17">
      <c r="Q5596" s="39"/>
    </row>
    <row r="5597" spans="17:17">
      <c r="Q5597" s="39"/>
    </row>
    <row r="5598" spans="17:17">
      <c r="Q5598" s="39"/>
    </row>
    <row r="5599" spans="17:17">
      <c r="Q5599" s="39"/>
    </row>
    <row r="5600" spans="17:17">
      <c r="Q5600" s="39"/>
    </row>
    <row r="5601" spans="17:17">
      <c r="Q5601" s="39"/>
    </row>
    <row r="5602" spans="17:17">
      <c r="Q5602" s="39"/>
    </row>
    <row r="5603" spans="17:17">
      <c r="Q5603" s="39"/>
    </row>
    <row r="5604" spans="17:17">
      <c r="Q5604" s="39"/>
    </row>
    <row r="5605" spans="17:17">
      <c r="Q5605" s="39"/>
    </row>
    <row r="5606" spans="17:17">
      <c r="Q5606" s="39"/>
    </row>
    <row r="5607" spans="17:17">
      <c r="Q5607" s="39"/>
    </row>
    <row r="5608" spans="17:17">
      <c r="Q5608" s="39"/>
    </row>
    <row r="5609" spans="17:17">
      <c r="Q5609" s="39"/>
    </row>
    <row r="5610" spans="17:17">
      <c r="Q5610" s="39"/>
    </row>
    <row r="5611" spans="17:17">
      <c r="Q5611" s="39"/>
    </row>
    <row r="5612" spans="17:17">
      <c r="Q5612" s="39"/>
    </row>
    <row r="5613" spans="17:17">
      <c r="Q5613" s="39"/>
    </row>
    <row r="5614" spans="17:17">
      <c r="Q5614" s="39"/>
    </row>
    <row r="5615" spans="17:17">
      <c r="Q5615" s="39"/>
    </row>
    <row r="5616" spans="17:17">
      <c r="Q5616" s="39"/>
    </row>
    <row r="5617" spans="17:17">
      <c r="Q5617" s="39"/>
    </row>
    <row r="5618" spans="17:17">
      <c r="Q5618" s="39"/>
    </row>
    <row r="5619" spans="17:17">
      <c r="Q5619" s="39"/>
    </row>
    <row r="5620" spans="17:17">
      <c r="Q5620" s="39"/>
    </row>
    <row r="5621" spans="17:17">
      <c r="Q5621" s="39"/>
    </row>
    <row r="5622" spans="17:17">
      <c r="Q5622" s="39"/>
    </row>
    <row r="5623" spans="17:17">
      <c r="Q5623" s="39"/>
    </row>
    <row r="5624" spans="17:17">
      <c r="Q5624" s="39"/>
    </row>
    <row r="5625" spans="17:17">
      <c r="Q5625" s="39"/>
    </row>
    <row r="5626" spans="17:17">
      <c r="Q5626" s="39"/>
    </row>
    <row r="5627" spans="17:17">
      <c r="Q5627" s="39"/>
    </row>
    <row r="5628" spans="17:17">
      <c r="Q5628" s="39"/>
    </row>
    <row r="5629" spans="17:17">
      <c r="Q5629" s="39"/>
    </row>
    <row r="5630" spans="17:17">
      <c r="Q5630" s="39"/>
    </row>
    <row r="5631" spans="17:17">
      <c r="Q5631" s="39"/>
    </row>
    <row r="5632" spans="17:17">
      <c r="Q5632" s="39"/>
    </row>
    <row r="5633" spans="17:17">
      <c r="Q5633" s="39"/>
    </row>
    <row r="5634" spans="17:17">
      <c r="Q5634" s="39"/>
    </row>
    <row r="5635" spans="17:17">
      <c r="Q5635" s="39"/>
    </row>
    <row r="5636" spans="17:17">
      <c r="Q5636" s="39"/>
    </row>
    <row r="5637" spans="17:17">
      <c r="Q5637" s="39"/>
    </row>
    <row r="5638" spans="17:17">
      <c r="Q5638" s="39"/>
    </row>
    <row r="5639" spans="17:17">
      <c r="Q5639" s="39"/>
    </row>
    <row r="5640" spans="17:17">
      <c r="Q5640" s="39"/>
    </row>
    <row r="5641" spans="17:17">
      <c r="Q5641" s="39"/>
    </row>
    <row r="5642" spans="17:17">
      <c r="Q5642" s="39"/>
    </row>
    <row r="5643" spans="17:17">
      <c r="Q5643" s="39"/>
    </row>
    <row r="5644" spans="17:17">
      <c r="Q5644" s="39"/>
    </row>
    <row r="5645" spans="17:17">
      <c r="Q5645" s="39"/>
    </row>
    <row r="5646" spans="17:17">
      <c r="Q5646" s="39"/>
    </row>
    <row r="5647" spans="17:17">
      <c r="Q5647" s="39"/>
    </row>
    <row r="5648" spans="17:17">
      <c r="Q5648" s="39"/>
    </row>
    <row r="5649" spans="17:17">
      <c r="Q5649" s="39"/>
    </row>
    <row r="5650" spans="17:17">
      <c r="Q5650" s="39"/>
    </row>
    <row r="5651" spans="17:17">
      <c r="Q5651" s="39"/>
    </row>
    <row r="5652" spans="17:17">
      <c r="Q5652" s="39"/>
    </row>
    <row r="5653" spans="17:17">
      <c r="Q5653" s="39"/>
    </row>
    <row r="5654" spans="17:17">
      <c r="Q5654" s="39"/>
    </row>
    <row r="5655" spans="17:17">
      <c r="Q5655" s="39"/>
    </row>
    <row r="5656" spans="17:17">
      <c r="Q5656" s="39"/>
    </row>
    <row r="5657" spans="17:17">
      <c r="Q5657" s="39"/>
    </row>
    <row r="5658" spans="17:17">
      <c r="Q5658" s="39"/>
    </row>
    <row r="5659" spans="17:17">
      <c r="Q5659" s="39"/>
    </row>
    <row r="5660" spans="17:17">
      <c r="Q5660" s="39"/>
    </row>
    <row r="5661" spans="17:17">
      <c r="Q5661" s="39"/>
    </row>
    <row r="5662" spans="17:17">
      <c r="Q5662" s="39"/>
    </row>
    <row r="5663" spans="17:17">
      <c r="Q5663" s="39"/>
    </row>
    <row r="5664" spans="17:17">
      <c r="Q5664" s="39"/>
    </row>
    <row r="5665" spans="17:17">
      <c r="Q5665" s="39"/>
    </row>
    <row r="5666" spans="17:17">
      <c r="Q5666" s="39"/>
    </row>
    <row r="5667" spans="17:17">
      <c r="Q5667" s="39"/>
    </row>
    <row r="5668" spans="17:17">
      <c r="Q5668" s="39"/>
    </row>
    <row r="5669" spans="17:17">
      <c r="Q5669" s="39"/>
    </row>
    <row r="5670" spans="17:17">
      <c r="Q5670" s="39"/>
    </row>
    <row r="5671" spans="17:17">
      <c r="Q5671" s="39"/>
    </row>
    <row r="5672" spans="17:17">
      <c r="Q5672" s="39"/>
    </row>
    <row r="5673" spans="17:17">
      <c r="Q5673" s="39"/>
    </row>
    <row r="5674" spans="17:17">
      <c r="Q5674" s="39"/>
    </row>
    <row r="5675" spans="17:17">
      <c r="Q5675" s="39"/>
    </row>
    <row r="5676" spans="17:17">
      <c r="Q5676" s="39"/>
    </row>
    <row r="5677" spans="17:17">
      <c r="Q5677" s="39"/>
    </row>
    <row r="5678" spans="17:17">
      <c r="Q5678" s="39"/>
    </row>
    <row r="5679" spans="17:17">
      <c r="Q5679" s="39"/>
    </row>
    <row r="5680" spans="17:17">
      <c r="Q5680" s="39"/>
    </row>
    <row r="5681" spans="17:17">
      <c r="Q5681" s="39"/>
    </row>
    <row r="5682" spans="17:17">
      <c r="Q5682" s="39"/>
    </row>
    <row r="5683" spans="17:17">
      <c r="Q5683" s="39"/>
    </row>
    <row r="5684" spans="17:17">
      <c r="Q5684" s="39"/>
    </row>
    <row r="5685" spans="17:17">
      <c r="Q5685" s="39"/>
    </row>
    <row r="5686" spans="17:17">
      <c r="Q5686" s="39"/>
    </row>
    <row r="5687" spans="17:17">
      <c r="Q5687" s="39"/>
    </row>
    <row r="5688" spans="17:17">
      <c r="Q5688" s="39"/>
    </row>
    <row r="5689" spans="17:17">
      <c r="Q5689" s="39"/>
    </row>
    <row r="5690" spans="17:17">
      <c r="Q5690" s="39"/>
    </row>
    <row r="5691" spans="17:17">
      <c r="Q5691" s="39"/>
    </row>
    <row r="5692" spans="17:17">
      <c r="Q5692" s="39"/>
    </row>
    <row r="5693" spans="17:17">
      <c r="Q5693" s="39"/>
    </row>
    <row r="5694" spans="17:17">
      <c r="Q5694" s="39"/>
    </row>
    <row r="5695" spans="17:17">
      <c r="Q5695" s="39"/>
    </row>
    <row r="5696" spans="17:17">
      <c r="Q5696" s="39"/>
    </row>
    <row r="5697" spans="17:17">
      <c r="Q5697" s="39"/>
    </row>
    <row r="5698" spans="17:17">
      <c r="Q5698" s="39"/>
    </row>
    <row r="5699" spans="17:17">
      <c r="Q5699" s="39"/>
    </row>
    <row r="5700" spans="17:17">
      <c r="Q5700" s="39"/>
    </row>
    <row r="5701" spans="17:17">
      <c r="Q5701" s="39"/>
    </row>
    <row r="5702" spans="17:17">
      <c r="Q5702" s="39"/>
    </row>
    <row r="5703" spans="17:17">
      <c r="Q5703" s="39"/>
    </row>
    <row r="5704" spans="17:17">
      <c r="Q5704" s="39"/>
    </row>
    <row r="5705" spans="17:17">
      <c r="Q5705" s="39"/>
    </row>
    <row r="5706" spans="17:17">
      <c r="Q5706" s="39"/>
    </row>
    <row r="5707" spans="17:17">
      <c r="Q5707" s="39"/>
    </row>
    <row r="5708" spans="17:17">
      <c r="Q5708" s="39"/>
    </row>
    <row r="5709" spans="17:17">
      <c r="Q5709" s="39"/>
    </row>
    <row r="5710" spans="17:17">
      <c r="Q5710" s="39"/>
    </row>
    <row r="5711" spans="17:17">
      <c r="Q5711" s="39"/>
    </row>
    <row r="5712" spans="17:17">
      <c r="Q5712" s="39"/>
    </row>
    <row r="5713" spans="17:17">
      <c r="Q5713" s="39"/>
    </row>
    <row r="5714" spans="17:17">
      <c r="Q5714" s="39"/>
    </row>
    <row r="5715" spans="17:17">
      <c r="Q5715" s="39"/>
    </row>
    <row r="5716" spans="17:17">
      <c r="Q5716" s="39"/>
    </row>
    <row r="5717" spans="17:17">
      <c r="Q5717" s="39"/>
    </row>
    <row r="5718" spans="17:17">
      <c r="Q5718" s="39"/>
    </row>
    <row r="5719" spans="17:17">
      <c r="Q5719" s="39"/>
    </row>
    <row r="5720" spans="17:17">
      <c r="Q5720" s="39"/>
    </row>
    <row r="5721" spans="17:17">
      <c r="Q5721" s="39"/>
    </row>
    <row r="5722" spans="17:17">
      <c r="Q5722" s="39"/>
    </row>
    <row r="5723" spans="17:17">
      <c r="Q5723" s="39"/>
    </row>
    <row r="5724" spans="17:17">
      <c r="Q5724" s="39"/>
    </row>
    <row r="5725" spans="17:17">
      <c r="Q5725" s="39"/>
    </row>
    <row r="5726" spans="17:17">
      <c r="Q5726" s="39"/>
    </row>
    <row r="5727" spans="17:17">
      <c r="Q5727" s="39"/>
    </row>
    <row r="5728" spans="17:17">
      <c r="Q5728" s="39"/>
    </row>
    <row r="5729" spans="17:17">
      <c r="Q5729" s="39"/>
    </row>
    <row r="5730" spans="17:17">
      <c r="Q5730" s="39"/>
    </row>
    <row r="5731" spans="17:17">
      <c r="Q5731" s="39"/>
    </row>
    <row r="5732" spans="17:17">
      <c r="Q5732" s="39"/>
    </row>
    <row r="5733" spans="17:17">
      <c r="Q5733" s="39"/>
    </row>
    <row r="5734" spans="17:17">
      <c r="Q5734" s="39"/>
    </row>
    <row r="5735" spans="17:17">
      <c r="Q5735" s="39"/>
    </row>
    <row r="5736" spans="17:17">
      <c r="Q5736" s="39"/>
    </row>
    <row r="5737" spans="17:17">
      <c r="Q5737" s="39"/>
    </row>
    <row r="5738" spans="17:17">
      <c r="Q5738" s="39"/>
    </row>
    <row r="5739" spans="17:17">
      <c r="Q5739" s="39"/>
    </row>
    <row r="5740" spans="17:17">
      <c r="Q5740" s="39"/>
    </row>
    <row r="5741" spans="17:17">
      <c r="Q5741" s="39"/>
    </row>
    <row r="5742" spans="17:17">
      <c r="Q5742" s="39"/>
    </row>
    <row r="5743" spans="17:17">
      <c r="Q5743" s="39"/>
    </row>
    <row r="5744" spans="17:17">
      <c r="Q5744" s="39"/>
    </row>
    <row r="5745" spans="17:17">
      <c r="Q5745" s="39"/>
    </row>
    <row r="5746" spans="17:17">
      <c r="Q5746" s="39"/>
    </row>
    <row r="5747" spans="17:17">
      <c r="Q5747" s="39"/>
    </row>
    <row r="5748" spans="17:17">
      <c r="Q5748" s="39"/>
    </row>
    <row r="5749" spans="17:17">
      <c r="Q5749" s="39"/>
    </row>
    <row r="5750" spans="17:17">
      <c r="Q5750" s="39"/>
    </row>
    <row r="5751" spans="17:17">
      <c r="Q5751" s="39"/>
    </row>
    <row r="5752" spans="17:17">
      <c r="Q5752" s="39"/>
    </row>
    <row r="5753" spans="17:17">
      <c r="Q5753" s="39"/>
    </row>
    <row r="5754" spans="17:17">
      <c r="Q5754" s="39"/>
    </row>
    <row r="5755" spans="17:17">
      <c r="Q5755" s="39"/>
    </row>
    <row r="5756" spans="17:17">
      <c r="Q5756" s="39"/>
    </row>
    <row r="5757" spans="17:17">
      <c r="Q5757" s="39"/>
    </row>
    <row r="5758" spans="17:17">
      <c r="Q5758" s="39"/>
    </row>
    <row r="5759" spans="17:17">
      <c r="Q5759" s="39"/>
    </row>
    <row r="5760" spans="17:17">
      <c r="Q5760" s="39"/>
    </row>
    <row r="5761" spans="17:17">
      <c r="Q5761" s="39"/>
    </row>
    <row r="5762" spans="17:17">
      <c r="Q5762" s="39"/>
    </row>
    <row r="5763" spans="17:17">
      <c r="Q5763" s="39"/>
    </row>
    <row r="5764" spans="17:17">
      <c r="Q5764" s="39"/>
    </row>
    <row r="5765" spans="17:17">
      <c r="Q5765" s="39"/>
    </row>
    <row r="5766" spans="17:17">
      <c r="Q5766" s="39"/>
    </row>
    <row r="5767" spans="17:17">
      <c r="Q5767" s="39"/>
    </row>
    <row r="5768" spans="17:17">
      <c r="Q5768" s="39"/>
    </row>
    <row r="5769" spans="17:17">
      <c r="Q5769" s="39"/>
    </row>
    <row r="5770" spans="17:17">
      <c r="Q5770" s="39"/>
    </row>
    <row r="5771" spans="17:17">
      <c r="Q5771" s="39"/>
    </row>
    <row r="5772" spans="17:17">
      <c r="Q5772" s="39"/>
    </row>
    <row r="5773" spans="17:17">
      <c r="Q5773" s="39"/>
    </row>
    <row r="5774" spans="17:17">
      <c r="Q5774" s="39"/>
    </row>
    <row r="5775" spans="17:17">
      <c r="Q5775" s="39"/>
    </row>
    <row r="5776" spans="17:17">
      <c r="Q5776" s="39"/>
    </row>
    <row r="5777" spans="17:17">
      <c r="Q5777" s="39"/>
    </row>
    <row r="5778" spans="17:17">
      <c r="Q5778" s="39"/>
    </row>
    <row r="5779" spans="17:17">
      <c r="Q5779" s="39"/>
    </row>
    <row r="5780" spans="17:17">
      <c r="Q5780" s="39"/>
    </row>
    <row r="5781" spans="17:17">
      <c r="Q5781" s="39"/>
    </row>
    <row r="5782" spans="17:17">
      <c r="Q5782" s="39"/>
    </row>
    <row r="5783" spans="17:17">
      <c r="Q5783" s="39"/>
    </row>
    <row r="5784" spans="17:17">
      <c r="Q5784" s="39"/>
    </row>
    <row r="5785" spans="17:17">
      <c r="Q5785" s="39"/>
    </row>
    <row r="5786" spans="17:17">
      <c r="Q5786" s="39"/>
    </row>
    <row r="5787" spans="17:17">
      <c r="Q5787" s="39"/>
    </row>
    <row r="5788" spans="17:17">
      <c r="Q5788" s="39"/>
    </row>
    <row r="5789" spans="17:17">
      <c r="Q5789" s="39"/>
    </row>
    <row r="5790" spans="17:17">
      <c r="Q5790" s="39"/>
    </row>
    <row r="5791" spans="17:17">
      <c r="Q5791" s="39"/>
    </row>
    <row r="5792" spans="17:17">
      <c r="Q5792" s="39"/>
    </row>
    <row r="5793" spans="17:17">
      <c r="Q5793" s="39"/>
    </row>
    <row r="5794" spans="17:17">
      <c r="Q5794" s="39"/>
    </row>
    <row r="5795" spans="17:17">
      <c r="Q5795" s="39"/>
    </row>
    <row r="5796" spans="17:17">
      <c r="Q5796" s="39"/>
    </row>
    <row r="5797" spans="17:17">
      <c r="Q5797" s="39"/>
    </row>
    <row r="5798" spans="17:17">
      <c r="Q5798" s="39"/>
    </row>
    <row r="5799" spans="17:17">
      <c r="Q5799" s="39"/>
    </row>
    <row r="5800" spans="17:17">
      <c r="Q5800" s="39"/>
    </row>
    <row r="5801" spans="17:17">
      <c r="Q5801" s="39"/>
    </row>
    <row r="5802" spans="17:17">
      <c r="Q5802" s="39"/>
    </row>
    <row r="5803" spans="17:17">
      <c r="Q5803" s="39"/>
    </row>
    <row r="5804" spans="17:17">
      <c r="Q5804" s="39"/>
    </row>
    <row r="5805" spans="17:17">
      <c r="Q5805" s="39"/>
    </row>
    <row r="5806" spans="17:17">
      <c r="Q5806" s="39"/>
    </row>
    <row r="5807" spans="17:17">
      <c r="Q5807" s="39"/>
    </row>
    <row r="5808" spans="17:17">
      <c r="Q5808" s="39"/>
    </row>
    <row r="5809" spans="17:17">
      <c r="Q5809" s="39"/>
    </row>
    <row r="5810" spans="17:17">
      <c r="Q5810" s="39"/>
    </row>
    <row r="5811" spans="17:17">
      <c r="Q5811" s="39"/>
    </row>
    <row r="5812" spans="17:17">
      <c r="Q5812" s="39"/>
    </row>
    <row r="5813" spans="17:17">
      <c r="Q5813" s="39"/>
    </row>
    <row r="5814" spans="17:17">
      <c r="Q5814" s="39"/>
    </row>
    <row r="5815" spans="17:17">
      <c r="Q5815" s="39"/>
    </row>
    <row r="5816" spans="17:17">
      <c r="Q5816" s="39"/>
    </row>
    <row r="5817" spans="17:17">
      <c r="Q5817" s="39"/>
    </row>
    <row r="5818" spans="17:17">
      <c r="Q5818" s="39"/>
    </row>
    <row r="5819" spans="17:17">
      <c r="Q5819" s="39"/>
    </row>
    <row r="5820" spans="17:17">
      <c r="Q5820" s="39"/>
    </row>
    <row r="5821" spans="17:17">
      <c r="Q5821" s="39"/>
    </row>
    <row r="5822" spans="17:17">
      <c r="Q5822" s="39"/>
    </row>
    <row r="5823" spans="17:17">
      <c r="Q5823" s="39"/>
    </row>
    <row r="5824" spans="17:17">
      <c r="Q5824" s="39"/>
    </row>
    <row r="5825" spans="17:17">
      <c r="Q5825" s="39"/>
    </row>
    <row r="5826" spans="17:17">
      <c r="Q5826" s="39"/>
    </row>
    <row r="5827" spans="17:17">
      <c r="Q5827" s="39"/>
    </row>
    <row r="5828" spans="17:17">
      <c r="Q5828" s="39"/>
    </row>
    <row r="5829" spans="17:17">
      <c r="Q5829" s="39"/>
    </row>
    <row r="5830" spans="17:17">
      <c r="Q5830" s="39"/>
    </row>
    <row r="5831" spans="17:17">
      <c r="Q5831" s="39"/>
    </row>
    <row r="5832" spans="17:17">
      <c r="Q5832" s="39"/>
    </row>
    <row r="5833" spans="17:17">
      <c r="Q5833" s="39"/>
    </row>
    <row r="5834" spans="17:17">
      <c r="Q5834" s="39"/>
    </row>
    <row r="5835" spans="17:17">
      <c r="Q5835" s="39"/>
    </row>
    <row r="5836" spans="17:17">
      <c r="Q5836" s="39"/>
    </row>
    <row r="5837" spans="17:17">
      <c r="Q5837" s="39"/>
    </row>
    <row r="5838" spans="17:17">
      <c r="Q5838" s="39"/>
    </row>
    <row r="5839" spans="17:17">
      <c r="Q5839" s="39"/>
    </row>
    <row r="5840" spans="17:17">
      <c r="Q5840" s="39"/>
    </row>
    <row r="5841" spans="17:17">
      <c r="Q5841" s="39"/>
    </row>
    <row r="5842" spans="17:17">
      <c r="Q5842" s="39"/>
    </row>
    <row r="5843" spans="17:17">
      <c r="Q5843" s="39"/>
    </row>
    <row r="5844" spans="17:17">
      <c r="Q5844" s="39"/>
    </row>
    <row r="5845" spans="17:17">
      <c r="Q5845" s="39"/>
    </row>
    <row r="5846" spans="17:17">
      <c r="Q5846" s="39"/>
    </row>
    <row r="5847" spans="17:17">
      <c r="Q5847" s="39"/>
    </row>
    <row r="5848" spans="17:17">
      <c r="Q5848" s="39"/>
    </row>
    <row r="5849" spans="17:17">
      <c r="Q5849" s="39"/>
    </row>
    <row r="5850" spans="17:17">
      <c r="Q5850" s="39"/>
    </row>
    <row r="5851" spans="17:17">
      <c r="Q5851" s="39"/>
    </row>
    <row r="5852" spans="17:17">
      <c r="Q5852" s="39"/>
    </row>
    <row r="5853" spans="17:17">
      <c r="Q5853" s="39"/>
    </row>
    <row r="5854" spans="17:17">
      <c r="Q5854" s="39"/>
    </row>
    <row r="5855" spans="17:17">
      <c r="Q5855" s="39"/>
    </row>
    <row r="5856" spans="17:17">
      <c r="Q5856" s="39"/>
    </row>
    <row r="5857" spans="17:17">
      <c r="Q5857" s="39"/>
    </row>
    <row r="5858" spans="17:17">
      <c r="Q5858" s="39"/>
    </row>
    <row r="5859" spans="17:17">
      <c r="Q5859" s="39"/>
    </row>
    <row r="5860" spans="17:17">
      <c r="Q5860" s="39"/>
    </row>
    <row r="5861" spans="17:17">
      <c r="Q5861" s="39"/>
    </row>
    <row r="5862" spans="17:17">
      <c r="Q5862" s="39"/>
    </row>
    <row r="5863" spans="17:17">
      <c r="Q5863" s="39"/>
    </row>
    <row r="5864" spans="17:17">
      <c r="Q5864" s="39"/>
    </row>
    <row r="5865" spans="17:17">
      <c r="Q5865" s="39"/>
    </row>
    <row r="5866" spans="17:17">
      <c r="Q5866" s="39"/>
    </row>
    <row r="5867" spans="17:17">
      <c r="Q5867" s="39"/>
    </row>
    <row r="5868" spans="17:17">
      <c r="Q5868" s="39"/>
    </row>
    <row r="5869" spans="17:17">
      <c r="Q5869" s="39"/>
    </row>
    <row r="5870" spans="17:17">
      <c r="Q5870" s="39"/>
    </row>
    <row r="5871" spans="17:17">
      <c r="Q5871" s="39"/>
    </row>
    <row r="5872" spans="17:17">
      <c r="Q5872" s="39"/>
    </row>
    <row r="5873" spans="17:17">
      <c r="Q5873" s="39"/>
    </row>
    <row r="5874" spans="17:17">
      <c r="Q5874" s="39"/>
    </row>
    <row r="5875" spans="17:17">
      <c r="Q5875" s="39"/>
    </row>
    <row r="5876" spans="17:17">
      <c r="Q5876" s="39"/>
    </row>
    <row r="5877" spans="17:17">
      <c r="Q5877" s="39"/>
    </row>
    <row r="5878" spans="17:17">
      <c r="Q5878" s="39"/>
    </row>
    <row r="5879" spans="17:17">
      <c r="Q5879" s="39"/>
    </row>
    <row r="5880" spans="17:17">
      <c r="Q5880" s="39"/>
    </row>
    <row r="5881" spans="17:17">
      <c r="Q5881" s="39"/>
    </row>
    <row r="5882" spans="17:17">
      <c r="Q5882" s="39"/>
    </row>
    <row r="5883" spans="17:17">
      <c r="Q5883" s="39"/>
    </row>
    <row r="5884" spans="17:17">
      <c r="Q5884" s="39"/>
    </row>
    <row r="5885" spans="17:17">
      <c r="Q5885" s="39"/>
    </row>
    <row r="5886" spans="17:17">
      <c r="Q5886" s="39"/>
    </row>
    <row r="5887" spans="17:17">
      <c r="Q5887" s="39"/>
    </row>
    <row r="5888" spans="17:17">
      <c r="Q5888" s="39"/>
    </row>
    <row r="5889" spans="17:17">
      <c r="Q5889" s="39"/>
    </row>
    <row r="5890" spans="17:17">
      <c r="Q5890" s="39"/>
    </row>
    <row r="5891" spans="17:17">
      <c r="Q5891" s="39"/>
    </row>
    <row r="5892" spans="17:17">
      <c r="Q5892" s="39"/>
    </row>
    <row r="5893" spans="17:17">
      <c r="Q5893" s="39"/>
    </row>
    <row r="5894" spans="17:17">
      <c r="Q5894" s="39"/>
    </row>
    <row r="5895" spans="17:17">
      <c r="Q5895" s="39"/>
    </row>
    <row r="5896" spans="17:17">
      <c r="Q5896" s="39"/>
    </row>
    <row r="5897" spans="17:17">
      <c r="Q5897" s="39"/>
    </row>
    <row r="5898" spans="17:17">
      <c r="Q5898" s="39"/>
    </row>
    <row r="5899" spans="17:17">
      <c r="Q5899" s="39"/>
    </row>
    <row r="5900" spans="17:17">
      <c r="Q5900" s="39"/>
    </row>
    <row r="5901" spans="17:17">
      <c r="Q5901" s="39"/>
    </row>
    <row r="5902" spans="17:17">
      <c r="Q5902" s="39"/>
    </row>
    <row r="5903" spans="17:17">
      <c r="Q5903" s="39"/>
    </row>
    <row r="5904" spans="17:17">
      <c r="Q5904" s="39"/>
    </row>
    <row r="5905" spans="17:17">
      <c r="Q5905" s="39"/>
    </row>
    <row r="5906" spans="17:17">
      <c r="Q5906" s="39"/>
    </row>
    <row r="5907" spans="17:17">
      <c r="Q5907" s="39"/>
    </row>
    <row r="5908" spans="17:17">
      <c r="Q5908" s="39"/>
    </row>
    <row r="5909" spans="17:17">
      <c r="Q5909" s="39"/>
    </row>
    <row r="5910" spans="17:17">
      <c r="Q5910" s="39"/>
    </row>
    <row r="5911" spans="17:17">
      <c r="Q5911" s="39"/>
    </row>
    <row r="5912" spans="17:17">
      <c r="Q5912" s="39"/>
    </row>
    <row r="5913" spans="17:17">
      <c r="Q5913" s="39"/>
    </row>
    <row r="5914" spans="17:17">
      <c r="Q5914" s="39"/>
    </row>
    <row r="5915" spans="17:17">
      <c r="Q5915" s="39"/>
    </row>
    <row r="5916" spans="17:17">
      <c r="Q5916" s="39"/>
    </row>
    <row r="5917" spans="17:17">
      <c r="Q5917" s="39"/>
    </row>
    <row r="5918" spans="17:17">
      <c r="Q5918" s="39"/>
    </row>
    <row r="5919" spans="17:17">
      <c r="Q5919" s="39"/>
    </row>
    <row r="5920" spans="17:17">
      <c r="Q5920" s="39"/>
    </row>
    <row r="5921" spans="17:17">
      <c r="Q5921" s="39"/>
    </row>
    <row r="5922" spans="17:17">
      <c r="Q5922" s="39"/>
    </row>
    <row r="5923" spans="17:17">
      <c r="Q5923" s="39"/>
    </row>
    <row r="5924" spans="17:17">
      <c r="Q5924" s="39"/>
    </row>
    <row r="5925" spans="17:17">
      <c r="Q5925" s="39"/>
    </row>
    <row r="5926" spans="17:17">
      <c r="Q5926" s="39"/>
    </row>
    <row r="5927" spans="17:17">
      <c r="Q5927" s="39"/>
    </row>
    <row r="5928" spans="17:17">
      <c r="Q5928" s="39"/>
    </row>
    <row r="5929" spans="17:17">
      <c r="Q5929" s="39"/>
    </row>
    <row r="5930" spans="17:17">
      <c r="Q5930" s="39"/>
    </row>
    <row r="5931" spans="17:17">
      <c r="Q5931" s="39"/>
    </row>
    <row r="5932" spans="17:17">
      <c r="Q5932" s="39"/>
    </row>
    <row r="5933" spans="17:17">
      <c r="Q5933" s="39"/>
    </row>
    <row r="5934" spans="17:17">
      <c r="Q5934" s="39"/>
    </row>
    <row r="5935" spans="17:17">
      <c r="Q5935" s="39"/>
    </row>
    <row r="5936" spans="17:17">
      <c r="Q5936" s="39"/>
    </row>
    <row r="5937" spans="17:17">
      <c r="Q5937" s="39"/>
    </row>
    <row r="5938" spans="17:17">
      <c r="Q5938" s="39"/>
    </row>
    <row r="5939" spans="17:17">
      <c r="Q5939" s="39"/>
    </row>
    <row r="5940" spans="17:17">
      <c r="Q5940" s="39"/>
    </row>
    <row r="5941" spans="17:17">
      <c r="Q5941" s="39"/>
    </row>
    <row r="5942" spans="17:17">
      <c r="Q5942" s="39"/>
    </row>
    <row r="5943" spans="17:17">
      <c r="Q5943" s="39"/>
    </row>
    <row r="5944" spans="17:17">
      <c r="Q5944" s="39"/>
    </row>
    <row r="5945" spans="17:17">
      <c r="Q5945" s="39"/>
    </row>
    <row r="5946" spans="17:17">
      <c r="Q5946" s="39"/>
    </row>
    <row r="5947" spans="17:17">
      <c r="Q5947" s="39"/>
    </row>
    <row r="5948" spans="17:17">
      <c r="Q5948" s="39"/>
    </row>
    <row r="5949" spans="17:17">
      <c r="Q5949" s="39"/>
    </row>
    <row r="5950" spans="17:17">
      <c r="Q5950" s="39"/>
    </row>
    <row r="5951" spans="17:17">
      <c r="Q5951" s="39"/>
    </row>
    <row r="5952" spans="17:17">
      <c r="Q5952" s="39"/>
    </row>
    <row r="5953" spans="17:17">
      <c r="Q5953" s="39"/>
    </row>
    <row r="5954" spans="17:17">
      <c r="Q5954" s="39"/>
    </row>
    <row r="5955" spans="17:17">
      <c r="Q5955" s="39"/>
    </row>
    <row r="5956" spans="17:17">
      <c r="Q5956" s="39"/>
    </row>
    <row r="5957" spans="17:17">
      <c r="Q5957" s="39"/>
    </row>
    <row r="5958" spans="17:17">
      <c r="Q5958" s="39"/>
    </row>
    <row r="5959" spans="17:17">
      <c r="Q5959" s="39"/>
    </row>
    <row r="5960" spans="17:17">
      <c r="Q5960" s="39"/>
    </row>
    <row r="5961" spans="17:17">
      <c r="Q5961" s="39"/>
    </row>
    <row r="5962" spans="17:17">
      <c r="Q5962" s="39"/>
    </row>
    <row r="5963" spans="17:17">
      <c r="Q5963" s="39"/>
    </row>
    <row r="5964" spans="17:17">
      <c r="Q5964" s="39"/>
    </row>
    <row r="5965" spans="17:17">
      <c r="Q5965" s="39"/>
    </row>
    <row r="5966" spans="17:17">
      <c r="Q5966" s="39"/>
    </row>
    <row r="5967" spans="17:17">
      <c r="Q5967" s="39"/>
    </row>
    <row r="5968" spans="17:17">
      <c r="Q5968" s="39"/>
    </row>
    <row r="5969" spans="17:17">
      <c r="Q5969" s="39"/>
    </row>
    <row r="5970" spans="17:17">
      <c r="Q5970" s="39"/>
    </row>
    <row r="5971" spans="17:17">
      <c r="Q5971" s="39"/>
    </row>
    <row r="5972" spans="17:17">
      <c r="Q5972" s="39"/>
    </row>
    <row r="5973" spans="17:17">
      <c r="Q5973" s="39"/>
    </row>
    <row r="5974" spans="17:17">
      <c r="Q5974" s="39"/>
    </row>
    <row r="5975" spans="17:17">
      <c r="Q5975" s="39"/>
    </row>
    <row r="5976" spans="17:17">
      <c r="Q5976" s="39"/>
    </row>
    <row r="5977" spans="17:17">
      <c r="Q5977" s="39"/>
    </row>
    <row r="5978" spans="17:17">
      <c r="Q5978" s="39"/>
    </row>
    <row r="5979" spans="17:17">
      <c r="Q5979" s="39"/>
    </row>
    <row r="5980" spans="17:17">
      <c r="Q5980" s="39"/>
    </row>
    <row r="5981" spans="17:17">
      <c r="Q5981" s="39"/>
    </row>
    <row r="5982" spans="17:17">
      <c r="Q5982" s="39"/>
    </row>
    <row r="5983" spans="17:17">
      <c r="Q5983" s="39"/>
    </row>
    <row r="5984" spans="17:17">
      <c r="Q5984" s="39"/>
    </row>
    <row r="5985" spans="17:17">
      <c r="Q5985" s="39"/>
    </row>
    <row r="5986" spans="17:17">
      <c r="Q5986" s="39"/>
    </row>
    <row r="5987" spans="17:17">
      <c r="Q5987" s="39"/>
    </row>
    <row r="5988" spans="17:17">
      <c r="Q5988" s="39"/>
    </row>
    <row r="5989" spans="17:17">
      <c r="Q5989" s="39"/>
    </row>
    <row r="5990" spans="17:17">
      <c r="Q5990" s="39"/>
    </row>
    <row r="5991" spans="17:17">
      <c r="Q5991" s="39"/>
    </row>
    <row r="5992" spans="17:17">
      <c r="Q5992" s="39"/>
    </row>
    <row r="5993" spans="17:17">
      <c r="Q5993" s="39"/>
    </row>
    <row r="5994" spans="17:17">
      <c r="Q5994" s="39"/>
    </row>
    <row r="5995" spans="17:17">
      <c r="Q5995" s="39"/>
    </row>
    <row r="5996" spans="17:17">
      <c r="Q5996" s="39"/>
    </row>
    <row r="5997" spans="17:17">
      <c r="Q5997" s="39"/>
    </row>
    <row r="5998" spans="17:17">
      <c r="Q5998" s="39"/>
    </row>
    <row r="5999" spans="17:17">
      <c r="Q5999" s="39"/>
    </row>
    <row r="6000" spans="17:17">
      <c r="Q6000" s="39"/>
    </row>
    <row r="6001" spans="17:17">
      <c r="Q6001" s="39"/>
    </row>
    <row r="6002" spans="17:17">
      <c r="Q6002" s="39"/>
    </row>
    <row r="6003" spans="17:17">
      <c r="Q6003" s="39"/>
    </row>
    <row r="6004" spans="17:17">
      <c r="Q6004" s="39"/>
    </row>
    <row r="6005" spans="17:17">
      <c r="Q6005" s="39"/>
    </row>
    <row r="6006" spans="17:17">
      <c r="Q6006" s="39"/>
    </row>
    <row r="6007" spans="17:17">
      <c r="Q6007" s="39"/>
    </row>
    <row r="6008" spans="17:17">
      <c r="Q6008" s="39"/>
    </row>
    <row r="6009" spans="17:17">
      <c r="Q6009" s="39"/>
    </row>
    <row r="6010" spans="17:17">
      <c r="Q6010" s="39"/>
    </row>
    <row r="6011" spans="17:17">
      <c r="Q6011" s="39"/>
    </row>
    <row r="6012" spans="17:17">
      <c r="Q6012" s="39"/>
    </row>
    <row r="6013" spans="17:17">
      <c r="Q6013" s="39"/>
    </row>
    <row r="6014" spans="17:17">
      <c r="Q6014" s="39"/>
    </row>
    <row r="6015" spans="17:17">
      <c r="Q6015" s="39"/>
    </row>
    <row r="6016" spans="17:17">
      <c r="Q6016" s="39"/>
    </row>
    <row r="6017" spans="17:17">
      <c r="Q6017" s="39"/>
    </row>
    <row r="6018" spans="17:17">
      <c r="Q6018" s="39"/>
    </row>
    <row r="6019" spans="17:17">
      <c r="Q6019" s="39"/>
    </row>
    <row r="6020" spans="17:17">
      <c r="Q6020" s="39"/>
    </row>
    <row r="6021" spans="17:17">
      <c r="Q6021" s="39"/>
    </row>
    <row r="6022" spans="17:17">
      <c r="Q6022" s="39"/>
    </row>
    <row r="6023" spans="17:17">
      <c r="Q6023" s="39"/>
    </row>
    <row r="6024" spans="17:17">
      <c r="Q6024" s="39"/>
    </row>
    <row r="6025" spans="17:17">
      <c r="Q6025" s="39"/>
    </row>
    <row r="6026" spans="17:17">
      <c r="Q6026" s="39"/>
    </row>
    <row r="6027" spans="17:17">
      <c r="Q6027" s="39"/>
    </row>
    <row r="6028" spans="17:17">
      <c r="Q6028" s="39"/>
    </row>
    <row r="6029" spans="17:17">
      <c r="Q6029" s="39"/>
    </row>
    <row r="6030" spans="17:17">
      <c r="Q6030" s="39"/>
    </row>
    <row r="6031" spans="17:17">
      <c r="Q6031" s="39"/>
    </row>
    <row r="6032" spans="17:17">
      <c r="Q6032" s="39"/>
    </row>
    <row r="6033" spans="17:17">
      <c r="Q6033" s="39"/>
    </row>
    <row r="6034" spans="17:17">
      <c r="Q6034" s="39"/>
    </row>
    <row r="6035" spans="17:17">
      <c r="Q6035" s="39"/>
    </row>
    <row r="6036" spans="17:17">
      <c r="Q6036" s="39"/>
    </row>
    <row r="6037" spans="17:17">
      <c r="Q6037" s="39"/>
    </row>
    <row r="6038" spans="17:17">
      <c r="Q6038" s="39"/>
    </row>
    <row r="6039" spans="17:17">
      <c r="Q6039" s="39"/>
    </row>
    <row r="6040" spans="17:17">
      <c r="Q6040" s="39"/>
    </row>
    <row r="6041" spans="17:17">
      <c r="Q6041" s="39"/>
    </row>
    <row r="6042" spans="17:17">
      <c r="Q6042" s="39"/>
    </row>
    <row r="6043" spans="17:17">
      <c r="Q6043" s="39"/>
    </row>
    <row r="6044" spans="17:17">
      <c r="Q6044" s="39"/>
    </row>
    <row r="6045" spans="17:17">
      <c r="Q6045" s="39"/>
    </row>
    <row r="6046" spans="17:17">
      <c r="Q6046" s="39"/>
    </row>
    <row r="6047" spans="17:17">
      <c r="Q6047" s="39"/>
    </row>
    <row r="6048" spans="17:17">
      <c r="Q6048" s="39"/>
    </row>
    <row r="6049" spans="17:17">
      <c r="Q6049" s="39"/>
    </row>
    <row r="6050" spans="17:17">
      <c r="Q6050" s="39"/>
    </row>
    <row r="6051" spans="17:17">
      <c r="Q6051" s="39"/>
    </row>
    <row r="6052" spans="17:17">
      <c r="Q6052" s="39"/>
    </row>
    <row r="6053" spans="17:17">
      <c r="Q6053" s="39"/>
    </row>
    <row r="6054" spans="17:17">
      <c r="Q6054" s="39"/>
    </row>
    <row r="6055" spans="17:17">
      <c r="Q6055" s="39"/>
    </row>
    <row r="6056" spans="17:17">
      <c r="Q6056" s="39"/>
    </row>
    <row r="6057" spans="17:17">
      <c r="Q6057" s="39"/>
    </row>
    <row r="6058" spans="17:17">
      <c r="Q6058" s="39"/>
    </row>
    <row r="6059" spans="17:17">
      <c r="Q6059" s="39"/>
    </row>
    <row r="6060" spans="17:17">
      <c r="Q6060" s="39"/>
    </row>
    <row r="6061" spans="17:17">
      <c r="Q6061" s="39"/>
    </row>
    <row r="6062" spans="17:17">
      <c r="Q6062" s="39"/>
    </row>
    <row r="6063" spans="17:17">
      <c r="Q6063" s="39"/>
    </row>
    <row r="6064" spans="17:17">
      <c r="Q6064" s="39"/>
    </row>
    <row r="6065" spans="17:17">
      <c r="Q6065" s="39"/>
    </row>
    <row r="6066" spans="17:17">
      <c r="Q6066" s="39"/>
    </row>
    <row r="6067" spans="17:17">
      <c r="Q6067" s="39"/>
    </row>
    <row r="6068" spans="17:17">
      <c r="Q6068" s="39"/>
    </row>
    <row r="6069" spans="17:17">
      <c r="Q6069" s="39"/>
    </row>
    <row r="6070" spans="17:17">
      <c r="Q6070" s="39"/>
    </row>
    <row r="6071" spans="17:17">
      <c r="Q6071" s="39"/>
    </row>
    <row r="6072" spans="17:17">
      <c r="Q6072" s="39"/>
    </row>
    <row r="6073" spans="17:17">
      <c r="Q6073" s="39"/>
    </row>
    <row r="6074" spans="17:17">
      <c r="Q6074" s="39"/>
    </row>
    <row r="6075" spans="17:17">
      <c r="Q6075" s="39"/>
    </row>
    <row r="6076" spans="17:17">
      <c r="Q6076" s="39"/>
    </row>
    <row r="6077" spans="17:17">
      <c r="Q6077" s="39"/>
    </row>
    <row r="6078" spans="17:17">
      <c r="Q6078" s="39"/>
    </row>
    <row r="6079" spans="17:17">
      <c r="Q6079" s="39"/>
    </row>
    <row r="6080" spans="17:17">
      <c r="Q6080" s="39"/>
    </row>
    <row r="6081" spans="17:17">
      <c r="Q6081" s="39"/>
    </row>
    <row r="6082" spans="17:17">
      <c r="Q6082" s="39"/>
    </row>
    <row r="6083" spans="17:17">
      <c r="Q6083" s="39"/>
    </row>
    <row r="6084" spans="17:17">
      <c r="Q6084" s="39"/>
    </row>
    <row r="6085" spans="17:17">
      <c r="Q6085" s="39"/>
    </row>
    <row r="6086" spans="17:17">
      <c r="Q6086" s="39"/>
    </row>
    <row r="6087" spans="17:17">
      <c r="Q6087" s="39"/>
    </row>
    <row r="6088" spans="17:17">
      <c r="Q6088" s="39"/>
    </row>
    <row r="6089" spans="17:17">
      <c r="Q6089" s="39"/>
    </row>
    <row r="6090" spans="17:17">
      <c r="Q6090" s="39"/>
    </row>
    <row r="6091" spans="17:17">
      <c r="Q6091" s="39"/>
    </row>
    <row r="6092" spans="17:17">
      <c r="Q6092" s="39"/>
    </row>
    <row r="6093" spans="17:17">
      <c r="Q6093" s="39"/>
    </row>
    <row r="6094" spans="17:17">
      <c r="Q6094" s="39"/>
    </row>
    <row r="6095" spans="17:17">
      <c r="Q6095" s="39"/>
    </row>
    <row r="6096" spans="17:17">
      <c r="Q6096" s="39"/>
    </row>
    <row r="6097" spans="17:17">
      <c r="Q6097" s="39"/>
    </row>
    <row r="6098" spans="17:17">
      <c r="Q6098" s="39"/>
    </row>
    <row r="6099" spans="17:17">
      <c r="Q6099" s="39"/>
    </row>
    <row r="6100" spans="17:17">
      <c r="Q6100" s="39"/>
    </row>
    <row r="6101" spans="17:17">
      <c r="Q6101" s="39"/>
    </row>
    <row r="6102" spans="17:17">
      <c r="Q6102" s="39"/>
    </row>
    <row r="6103" spans="17:17">
      <c r="Q6103" s="39"/>
    </row>
    <row r="6104" spans="17:17">
      <c r="Q6104" s="39"/>
    </row>
    <row r="6105" spans="17:17">
      <c r="Q6105" s="39"/>
    </row>
    <row r="6106" spans="17:17">
      <c r="Q6106" s="39"/>
    </row>
    <row r="6107" spans="17:17">
      <c r="Q6107" s="39"/>
    </row>
    <row r="6108" spans="17:17">
      <c r="Q6108" s="39"/>
    </row>
    <row r="6109" spans="17:17">
      <c r="Q6109" s="39"/>
    </row>
    <row r="6110" spans="17:17">
      <c r="Q6110" s="39"/>
    </row>
    <row r="6111" spans="17:17">
      <c r="Q6111" s="39"/>
    </row>
    <row r="6112" spans="17:17">
      <c r="Q6112" s="39"/>
    </row>
    <row r="6113" spans="17:17">
      <c r="Q6113" s="39"/>
    </row>
    <row r="6114" spans="17:17">
      <c r="Q6114" s="39"/>
    </row>
    <row r="6115" spans="17:17">
      <c r="Q6115" s="39"/>
    </row>
    <row r="6116" spans="17:17">
      <c r="Q6116" s="39"/>
    </row>
    <row r="6117" spans="17:17">
      <c r="Q6117" s="39"/>
    </row>
    <row r="6118" spans="17:17">
      <c r="Q6118" s="39"/>
    </row>
    <row r="6119" spans="17:17">
      <c r="Q6119" s="39"/>
    </row>
    <row r="6120" spans="17:17">
      <c r="Q6120" s="39"/>
    </row>
    <row r="6121" spans="17:17">
      <c r="Q6121" s="39"/>
    </row>
    <row r="6122" spans="17:17">
      <c r="Q6122" s="39"/>
    </row>
    <row r="6123" spans="17:17">
      <c r="Q6123" s="39"/>
    </row>
    <row r="6124" spans="17:17">
      <c r="Q6124" s="39"/>
    </row>
    <row r="6125" spans="17:17">
      <c r="Q6125" s="39"/>
    </row>
    <row r="6126" spans="17:17">
      <c r="Q6126" s="39"/>
    </row>
    <row r="6127" spans="17:17">
      <c r="Q6127" s="39"/>
    </row>
    <row r="6128" spans="17:17">
      <c r="Q6128" s="39"/>
    </row>
    <row r="6129" spans="17:17">
      <c r="Q6129" s="39"/>
    </row>
    <row r="6130" spans="17:17">
      <c r="Q6130" s="39"/>
    </row>
    <row r="6131" spans="17:17">
      <c r="Q6131" s="39"/>
    </row>
    <row r="6132" spans="17:17">
      <c r="Q6132" s="39"/>
    </row>
    <row r="6133" spans="17:17">
      <c r="Q6133" s="39"/>
    </row>
    <row r="6134" spans="17:17">
      <c r="Q6134" s="39"/>
    </row>
    <row r="6135" spans="17:17">
      <c r="Q6135" s="39"/>
    </row>
    <row r="6136" spans="17:17">
      <c r="Q6136" s="39"/>
    </row>
    <row r="6137" spans="17:17">
      <c r="Q6137" s="39"/>
    </row>
    <row r="6138" spans="17:17">
      <c r="Q6138" s="39"/>
    </row>
    <row r="6139" spans="17:17">
      <c r="Q6139" s="39"/>
    </row>
    <row r="6140" spans="17:17">
      <c r="Q6140" s="39"/>
    </row>
    <row r="6141" spans="17:17">
      <c r="Q6141" s="39"/>
    </row>
    <row r="6142" spans="17:17">
      <c r="Q6142" s="39"/>
    </row>
    <row r="6143" spans="17:17">
      <c r="Q6143" s="39"/>
    </row>
    <row r="6144" spans="17:17">
      <c r="Q6144" s="39"/>
    </row>
    <row r="6145" spans="17:17">
      <c r="Q6145" s="39"/>
    </row>
    <row r="6146" spans="17:17">
      <c r="Q6146" s="39"/>
    </row>
    <row r="6147" spans="17:17">
      <c r="Q6147" s="39"/>
    </row>
    <row r="6148" spans="17:17">
      <c r="Q6148" s="39"/>
    </row>
    <row r="6149" spans="17:17">
      <c r="Q6149" s="39"/>
    </row>
    <row r="6150" spans="17:17">
      <c r="Q6150" s="39"/>
    </row>
    <row r="6151" spans="17:17">
      <c r="Q6151" s="39"/>
    </row>
    <row r="6152" spans="17:17">
      <c r="Q6152" s="39"/>
    </row>
    <row r="6153" spans="17:17">
      <c r="Q6153" s="39"/>
    </row>
    <row r="6154" spans="17:17">
      <c r="Q6154" s="39"/>
    </row>
    <row r="6155" spans="17:17">
      <c r="Q6155" s="39"/>
    </row>
    <row r="6156" spans="17:17">
      <c r="Q6156" s="39"/>
    </row>
    <row r="6157" spans="17:17">
      <c r="Q6157" s="39"/>
    </row>
    <row r="6158" spans="17:17">
      <c r="Q6158" s="39"/>
    </row>
    <row r="6159" spans="17:17">
      <c r="Q6159" s="39"/>
    </row>
    <row r="6160" spans="17:17">
      <c r="Q6160" s="39"/>
    </row>
    <row r="6161" spans="17:17">
      <c r="Q6161" s="39"/>
    </row>
    <row r="6162" spans="17:17">
      <c r="Q6162" s="39"/>
    </row>
    <row r="6163" spans="17:17">
      <c r="Q6163" s="39"/>
    </row>
    <row r="6164" spans="17:17">
      <c r="Q6164" s="39"/>
    </row>
    <row r="6165" spans="17:17">
      <c r="Q6165" s="39"/>
    </row>
    <row r="6166" spans="17:17">
      <c r="Q6166" s="39"/>
    </row>
    <row r="6167" spans="17:17">
      <c r="Q6167" s="39"/>
    </row>
    <row r="6168" spans="17:17">
      <c r="Q6168" s="39"/>
    </row>
    <row r="6169" spans="17:17">
      <c r="Q6169" s="39"/>
    </row>
    <row r="6170" spans="17:17">
      <c r="Q6170" s="39"/>
    </row>
    <row r="6171" spans="17:17">
      <c r="Q6171" s="39"/>
    </row>
    <row r="6172" spans="17:17">
      <c r="Q6172" s="39"/>
    </row>
    <row r="6173" spans="17:17">
      <c r="Q6173" s="39"/>
    </row>
    <row r="6174" spans="17:17">
      <c r="Q6174" s="39"/>
    </row>
    <row r="6175" spans="17:17">
      <c r="Q6175" s="39"/>
    </row>
    <row r="6176" spans="17:17">
      <c r="Q6176" s="39"/>
    </row>
    <row r="6177" spans="17:17">
      <c r="Q6177" s="39"/>
    </row>
    <row r="6178" spans="17:17">
      <c r="Q6178" s="39"/>
    </row>
    <row r="6179" spans="17:17">
      <c r="Q6179" s="39"/>
    </row>
    <row r="6180" spans="17:17">
      <c r="Q6180" s="39"/>
    </row>
    <row r="6181" spans="17:17">
      <c r="Q6181" s="39"/>
    </row>
    <row r="6182" spans="17:17">
      <c r="Q6182" s="39"/>
    </row>
    <row r="6183" spans="17:17">
      <c r="Q6183" s="39"/>
    </row>
    <row r="6184" spans="17:17">
      <c r="Q6184" s="39"/>
    </row>
    <row r="6185" spans="17:17">
      <c r="Q6185" s="39"/>
    </row>
    <row r="6186" spans="17:17">
      <c r="Q6186" s="39"/>
    </row>
    <row r="6187" spans="17:17">
      <c r="Q6187" s="39"/>
    </row>
    <row r="6188" spans="17:17">
      <c r="Q6188" s="39"/>
    </row>
    <row r="6189" spans="17:17">
      <c r="Q6189" s="39"/>
    </row>
    <row r="6190" spans="17:17">
      <c r="Q6190" s="39"/>
    </row>
    <row r="6191" spans="17:17">
      <c r="Q6191" s="39"/>
    </row>
    <row r="6192" spans="17:17">
      <c r="Q6192" s="39"/>
    </row>
    <row r="6193" spans="17:17">
      <c r="Q6193" s="39"/>
    </row>
    <row r="6194" spans="17:17">
      <c r="Q6194" s="39"/>
    </row>
    <row r="6195" spans="17:17">
      <c r="Q6195" s="39"/>
    </row>
    <row r="6196" spans="17:17">
      <c r="Q6196" s="39"/>
    </row>
    <row r="6197" spans="17:17">
      <c r="Q6197" s="39"/>
    </row>
    <row r="6198" spans="17:17">
      <c r="Q6198" s="39"/>
    </row>
    <row r="6199" spans="17:17">
      <c r="Q6199" s="39"/>
    </row>
    <row r="6200" spans="17:17">
      <c r="Q6200" s="39"/>
    </row>
    <row r="6201" spans="17:17">
      <c r="Q6201" s="39"/>
    </row>
    <row r="6202" spans="17:17">
      <c r="Q6202" s="39"/>
    </row>
    <row r="6203" spans="17:17">
      <c r="Q6203" s="39"/>
    </row>
    <row r="6204" spans="17:17">
      <c r="Q6204" s="39"/>
    </row>
    <row r="6205" spans="17:17">
      <c r="Q6205" s="39"/>
    </row>
    <row r="6206" spans="17:17">
      <c r="Q6206" s="39"/>
    </row>
    <row r="6207" spans="17:17">
      <c r="Q6207" s="39"/>
    </row>
    <row r="6208" spans="17:17">
      <c r="Q6208" s="39"/>
    </row>
    <row r="6209" spans="17:17">
      <c r="Q6209" s="39"/>
    </row>
    <row r="6210" spans="17:17">
      <c r="Q6210" s="39"/>
    </row>
    <row r="6211" spans="17:17">
      <c r="Q6211" s="39"/>
    </row>
    <row r="6212" spans="17:17">
      <c r="Q6212" s="39"/>
    </row>
    <row r="6213" spans="17:17">
      <c r="Q6213" s="39"/>
    </row>
    <row r="6214" spans="17:17">
      <c r="Q6214" s="39"/>
    </row>
    <row r="6215" spans="17:17">
      <c r="Q6215" s="39"/>
    </row>
    <row r="6216" spans="17:17">
      <c r="Q6216" s="39"/>
    </row>
    <row r="6217" spans="17:17">
      <c r="Q6217" s="39"/>
    </row>
    <row r="6218" spans="17:17">
      <c r="Q6218" s="39"/>
    </row>
    <row r="6219" spans="17:17">
      <c r="Q6219" s="39"/>
    </row>
    <row r="6220" spans="17:17">
      <c r="Q6220" s="39"/>
    </row>
    <row r="6221" spans="17:17">
      <c r="Q6221" s="39"/>
    </row>
    <row r="6222" spans="17:17">
      <c r="Q6222" s="39"/>
    </row>
    <row r="6223" spans="17:17">
      <c r="Q6223" s="39"/>
    </row>
    <row r="6224" spans="17:17">
      <c r="Q6224" s="39"/>
    </row>
    <row r="6225" spans="17:17">
      <c r="Q6225" s="39"/>
    </row>
    <row r="6226" spans="17:17">
      <c r="Q6226" s="39"/>
    </row>
    <row r="6227" spans="17:17">
      <c r="Q6227" s="39"/>
    </row>
    <row r="6228" spans="17:17">
      <c r="Q6228" s="39"/>
    </row>
    <row r="6229" spans="17:17">
      <c r="Q6229" s="39"/>
    </row>
    <row r="6230" spans="17:17">
      <c r="Q6230" s="39"/>
    </row>
    <row r="6231" spans="17:17">
      <c r="Q6231" s="39"/>
    </row>
    <row r="6232" spans="17:17">
      <c r="Q6232" s="39"/>
    </row>
    <row r="6233" spans="17:17">
      <c r="Q6233" s="39"/>
    </row>
    <row r="6234" spans="17:17">
      <c r="Q6234" s="39"/>
    </row>
    <row r="6235" spans="17:17">
      <c r="Q6235" s="39"/>
    </row>
    <row r="6236" spans="17:17">
      <c r="Q6236" s="39"/>
    </row>
    <row r="6237" spans="17:17">
      <c r="Q6237" s="39"/>
    </row>
    <row r="6238" spans="17:17">
      <c r="Q6238" s="39"/>
    </row>
    <row r="6239" spans="17:17">
      <c r="Q6239" s="39"/>
    </row>
    <row r="6240" spans="17:17">
      <c r="Q6240" s="39"/>
    </row>
    <row r="6241" spans="17:17">
      <c r="Q6241" s="39"/>
    </row>
    <row r="6242" spans="17:17">
      <c r="Q6242" s="39"/>
    </row>
    <row r="6243" spans="17:17">
      <c r="Q6243" s="39"/>
    </row>
    <row r="6244" spans="17:17">
      <c r="Q6244" s="39"/>
    </row>
    <row r="6245" spans="17:17">
      <c r="Q6245" s="39"/>
    </row>
    <row r="6246" spans="17:17">
      <c r="Q6246" s="39"/>
    </row>
    <row r="6247" spans="17:17">
      <c r="Q6247" s="39"/>
    </row>
    <row r="6248" spans="17:17">
      <c r="Q6248" s="39"/>
    </row>
    <row r="6249" spans="17:17">
      <c r="Q6249" s="39"/>
    </row>
    <row r="6250" spans="17:17">
      <c r="Q6250" s="39"/>
    </row>
    <row r="6251" spans="17:17">
      <c r="Q6251" s="39"/>
    </row>
    <row r="6252" spans="17:17">
      <c r="Q6252" s="39"/>
    </row>
    <row r="6253" spans="17:17">
      <c r="Q6253" s="39"/>
    </row>
    <row r="6254" spans="17:17">
      <c r="Q6254" s="39"/>
    </row>
    <row r="6255" spans="17:17">
      <c r="Q6255" s="39"/>
    </row>
    <row r="6256" spans="17:17">
      <c r="Q6256" s="39"/>
    </row>
    <row r="6257" spans="17:17">
      <c r="Q6257" s="39"/>
    </row>
    <row r="6258" spans="17:17">
      <c r="Q6258" s="39"/>
    </row>
    <row r="6259" spans="17:17">
      <c r="Q6259" s="39"/>
    </row>
    <row r="6260" spans="17:17">
      <c r="Q6260" s="39"/>
    </row>
    <row r="6261" spans="17:17">
      <c r="Q6261" s="39"/>
    </row>
    <row r="6262" spans="17:17">
      <c r="Q6262" s="39"/>
    </row>
    <row r="6263" spans="17:17">
      <c r="Q6263" s="39"/>
    </row>
    <row r="6264" spans="17:17">
      <c r="Q6264" s="39"/>
    </row>
    <row r="6265" spans="17:17">
      <c r="Q6265" s="39"/>
    </row>
    <row r="6266" spans="17:17">
      <c r="Q6266" s="39"/>
    </row>
    <row r="6267" spans="17:17">
      <c r="Q6267" s="39"/>
    </row>
    <row r="6268" spans="17:17">
      <c r="Q6268" s="39"/>
    </row>
    <row r="6269" spans="17:17">
      <c r="Q6269" s="39"/>
    </row>
    <row r="6270" spans="17:17">
      <c r="Q6270" s="39"/>
    </row>
    <row r="6271" spans="17:17">
      <c r="Q6271" s="39"/>
    </row>
    <row r="6272" spans="17:17">
      <c r="Q6272" s="39"/>
    </row>
    <row r="6273" spans="17:17">
      <c r="Q6273" s="39"/>
    </row>
    <row r="6274" spans="17:17">
      <c r="Q6274" s="39"/>
    </row>
    <row r="6275" spans="17:17">
      <c r="Q6275" s="39"/>
    </row>
    <row r="6276" spans="17:17">
      <c r="Q6276" s="39"/>
    </row>
    <row r="6277" spans="17:17">
      <c r="Q6277" s="39"/>
    </row>
    <row r="6278" spans="17:17">
      <c r="Q6278" s="39"/>
    </row>
    <row r="6279" spans="17:17">
      <c r="Q6279" s="39"/>
    </row>
    <row r="6280" spans="17:17">
      <c r="Q6280" s="39"/>
    </row>
    <row r="6281" spans="17:17">
      <c r="Q6281" s="39"/>
    </row>
    <row r="6282" spans="17:17">
      <c r="Q6282" s="39"/>
    </row>
    <row r="6283" spans="17:17">
      <c r="Q6283" s="39"/>
    </row>
    <row r="6284" spans="17:17">
      <c r="Q6284" s="39"/>
    </row>
    <row r="6285" spans="17:17">
      <c r="Q6285" s="39"/>
    </row>
    <row r="6286" spans="17:17">
      <c r="Q6286" s="39"/>
    </row>
    <row r="6287" spans="17:17">
      <c r="Q6287" s="39"/>
    </row>
    <row r="6288" spans="17:17">
      <c r="Q6288" s="39"/>
    </row>
    <row r="6289" spans="17:17">
      <c r="Q6289" s="39"/>
    </row>
    <row r="6290" spans="17:17">
      <c r="Q6290" s="39"/>
    </row>
    <row r="6291" spans="17:17">
      <c r="Q6291" s="39"/>
    </row>
    <row r="6292" spans="17:17">
      <c r="Q6292" s="39"/>
    </row>
    <row r="6293" spans="17:17">
      <c r="Q6293" s="39"/>
    </row>
    <row r="6294" spans="17:17">
      <c r="Q6294" s="39"/>
    </row>
    <row r="6295" spans="17:17">
      <c r="Q6295" s="39"/>
    </row>
    <row r="6296" spans="17:17">
      <c r="Q6296" s="39"/>
    </row>
    <row r="6297" spans="17:17">
      <c r="Q6297" s="39"/>
    </row>
    <row r="6298" spans="17:17">
      <c r="Q6298" s="39"/>
    </row>
    <row r="6299" spans="17:17">
      <c r="Q6299" s="39"/>
    </row>
    <row r="6300" spans="17:17">
      <c r="Q6300" s="39"/>
    </row>
    <row r="6301" spans="17:17">
      <c r="Q6301" s="39"/>
    </row>
    <row r="6302" spans="17:17">
      <c r="Q6302" s="39"/>
    </row>
    <row r="6303" spans="17:17">
      <c r="Q6303" s="39"/>
    </row>
    <row r="6304" spans="17:17">
      <c r="Q6304" s="39"/>
    </row>
    <row r="6305" spans="17:17">
      <c r="Q6305" s="39"/>
    </row>
    <row r="6306" spans="17:17">
      <c r="Q6306" s="39"/>
    </row>
    <row r="6307" spans="17:17">
      <c r="Q6307" s="39"/>
    </row>
    <row r="6308" spans="17:17">
      <c r="Q6308" s="39"/>
    </row>
    <row r="6309" spans="17:17">
      <c r="Q6309" s="39"/>
    </row>
    <row r="6310" spans="17:17">
      <c r="Q6310" s="39"/>
    </row>
    <row r="6311" spans="17:17">
      <c r="Q6311" s="39"/>
    </row>
    <row r="6312" spans="17:17">
      <c r="Q6312" s="39"/>
    </row>
    <row r="6313" spans="17:17">
      <c r="Q6313" s="39"/>
    </row>
    <row r="6314" spans="17:17">
      <c r="Q6314" s="39"/>
    </row>
    <row r="6315" spans="17:17">
      <c r="Q6315" s="39"/>
    </row>
    <row r="6316" spans="17:17">
      <c r="Q6316" s="39"/>
    </row>
    <row r="6317" spans="17:17">
      <c r="Q6317" s="39"/>
    </row>
    <row r="6318" spans="17:17">
      <c r="Q6318" s="39"/>
    </row>
    <row r="6319" spans="17:17">
      <c r="Q6319" s="39"/>
    </row>
    <row r="6320" spans="17:17">
      <c r="Q6320" s="39"/>
    </row>
    <row r="6321" spans="17:17">
      <c r="Q6321" s="39"/>
    </row>
    <row r="6322" spans="17:17">
      <c r="Q6322" s="39"/>
    </row>
    <row r="6323" spans="17:17">
      <c r="Q6323" s="39"/>
    </row>
    <row r="6324" spans="17:17">
      <c r="Q6324" s="39"/>
    </row>
    <row r="6325" spans="17:17">
      <c r="Q6325" s="39"/>
    </row>
    <row r="6326" spans="17:17">
      <c r="Q6326" s="39"/>
    </row>
    <row r="6327" spans="17:17">
      <c r="Q6327" s="39"/>
    </row>
    <row r="6328" spans="17:17">
      <c r="Q6328" s="39"/>
    </row>
    <row r="6329" spans="17:17">
      <c r="Q6329" s="39"/>
    </row>
    <row r="6330" spans="17:17">
      <c r="Q6330" s="39"/>
    </row>
    <row r="6331" spans="17:17">
      <c r="Q6331" s="39"/>
    </row>
    <row r="6332" spans="17:17">
      <c r="Q6332" s="39"/>
    </row>
    <row r="6333" spans="17:17">
      <c r="Q6333" s="39"/>
    </row>
    <row r="6334" spans="17:17">
      <c r="Q6334" s="39"/>
    </row>
    <row r="6335" spans="17:17">
      <c r="Q6335" s="39"/>
    </row>
    <row r="6336" spans="17:17">
      <c r="Q6336" s="39"/>
    </row>
    <row r="6337" spans="17:17">
      <c r="Q6337" s="39"/>
    </row>
    <row r="6338" spans="17:17">
      <c r="Q6338" s="39"/>
    </row>
    <row r="6339" spans="17:17">
      <c r="Q6339" s="39"/>
    </row>
    <row r="6340" spans="17:17">
      <c r="Q6340" s="39"/>
    </row>
    <row r="6341" spans="17:17">
      <c r="Q6341" s="39"/>
    </row>
    <row r="6342" spans="17:17">
      <c r="Q6342" s="39"/>
    </row>
    <row r="6343" spans="17:17">
      <c r="Q6343" s="39"/>
    </row>
    <row r="6344" spans="17:17">
      <c r="Q6344" s="39"/>
    </row>
    <row r="6345" spans="17:17">
      <c r="Q6345" s="39"/>
    </row>
    <row r="6346" spans="17:17">
      <c r="Q6346" s="39"/>
    </row>
    <row r="6347" spans="17:17">
      <c r="Q6347" s="39"/>
    </row>
    <row r="6348" spans="17:17">
      <c r="Q6348" s="39"/>
    </row>
    <row r="6349" spans="17:17">
      <c r="Q6349" s="39"/>
    </row>
    <row r="6350" spans="17:17">
      <c r="Q6350" s="39"/>
    </row>
    <row r="6351" spans="17:17">
      <c r="Q6351" s="39"/>
    </row>
    <row r="6352" spans="17:17">
      <c r="Q6352" s="39"/>
    </row>
    <row r="6353" spans="17:17">
      <c r="Q6353" s="39"/>
    </row>
    <row r="6354" spans="17:17">
      <c r="Q6354" s="39"/>
    </row>
    <row r="6355" spans="17:17">
      <c r="Q6355" s="39"/>
    </row>
    <row r="6356" spans="17:17">
      <c r="Q6356" s="39"/>
    </row>
    <row r="6357" spans="17:17">
      <c r="Q6357" s="39"/>
    </row>
    <row r="6358" spans="17:17">
      <c r="Q6358" s="39"/>
    </row>
    <row r="6359" spans="17:17">
      <c r="Q6359" s="39"/>
    </row>
    <row r="6360" spans="17:17">
      <c r="Q6360" s="39"/>
    </row>
    <row r="6361" spans="17:17">
      <c r="Q6361" s="39"/>
    </row>
    <row r="6362" spans="17:17">
      <c r="Q6362" s="39"/>
    </row>
    <row r="6363" spans="17:17">
      <c r="Q6363" s="39"/>
    </row>
    <row r="6364" spans="17:17">
      <c r="Q6364" s="39"/>
    </row>
    <row r="6365" spans="17:17">
      <c r="Q6365" s="39"/>
    </row>
    <row r="6366" spans="17:17">
      <c r="Q6366" s="39"/>
    </row>
    <row r="6367" spans="17:17">
      <c r="Q6367" s="39"/>
    </row>
    <row r="6368" spans="17:17">
      <c r="Q6368" s="39"/>
    </row>
    <row r="6369" spans="17:17">
      <c r="Q6369" s="39"/>
    </row>
    <row r="6370" spans="17:17">
      <c r="Q6370" s="39"/>
    </row>
    <row r="6371" spans="17:17">
      <c r="Q6371" s="39"/>
    </row>
    <row r="6372" spans="17:17">
      <c r="Q6372" s="39"/>
    </row>
    <row r="6373" spans="17:17">
      <c r="Q6373" s="39"/>
    </row>
    <row r="6374" spans="17:17">
      <c r="Q6374" s="39"/>
    </row>
    <row r="6375" spans="17:17">
      <c r="Q6375" s="39"/>
    </row>
    <row r="6376" spans="17:17">
      <c r="Q6376" s="39"/>
    </row>
    <row r="6377" spans="17:17">
      <c r="Q6377" s="39"/>
    </row>
    <row r="6378" spans="17:17">
      <c r="Q6378" s="39"/>
    </row>
    <row r="6379" spans="17:17">
      <c r="Q6379" s="39"/>
    </row>
    <row r="6380" spans="17:17">
      <c r="Q6380" s="39"/>
    </row>
    <row r="6381" spans="17:17">
      <c r="Q6381" s="39"/>
    </row>
    <row r="6382" spans="17:17">
      <c r="Q6382" s="39"/>
    </row>
    <row r="6383" spans="17:17">
      <c r="Q6383" s="39"/>
    </row>
    <row r="6384" spans="17:17">
      <c r="Q6384" s="39"/>
    </row>
    <row r="6385" spans="17:17">
      <c r="Q6385" s="39"/>
    </row>
    <row r="6386" spans="17:17">
      <c r="Q6386" s="39"/>
    </row>
    <row r="6387" spans="17:17">
      <c r="Q6387" s="39"/>
    </row>
    <row r="6388" spans="17:17">
      <c r="Q6388" s="39"/>
    </row>
    <row r="6389" spans="17:17">
      <c r="Q6389" s="39"/>
    </row>
    <row r="6390" spans="17:17">
      <c r="Q6390" s="39"/>
    </row>
    <row r="6391" spans="17:17">
      <c r="Q6391" s="39"/>
    </row>
    <row r="6392" spans="17:17">
      <c r="Q6392" s="39"/>
    </row>
    <row r="6393" spans="17:17">
      <c r="Q6393" s="39"/>
    </row>
    <row r="6394" spans="17:17">
      <c r="Q6394" s="39"/>
    </row>
    <row r="6395" spans="17:17">
      <c r="Q6395" s="39"/>
    </row>
    <row r="6396" spans="17:17">
      <c r="Q6396" s="39"/>
    </row>
    <row r="6397" spans="17:17">
      <c r="Q6397" s="39"/>
    </row>
    <row r="6398" spans="17:17">
      <c r="Q6398" s="39"/>
    </row>
    <row r="6399" spans="17:17">
      <c r="Q6399" s="39"/>
    </row>
    <row r="6400" spans="17:17">
      <c r="Q6400" s="39"/>
    </row>
    <row r="6401" spans="17:17">
      <c r="Q6401" s="39"/>
    </row>
    <row r="6402" spans="17:17">
      <c r="Q6402" s="39"/>
    </row>
    <row r="6403" spans="17:17">
      <c r="Q6403" s="39"/>
    </row>
    <row r="6404" spans="17:17">
      <c r="Q6404" s="39"/>
    </row>
    <row r="6405" spans="17:17">
      <c r="Q6405" s="39"/>
    </row>
    <row r="6406" spans="17:17">
      <c r="Q6406" s="39"/>
    </row>
    <row r="6407" spans="17:17">
      <c r="Q6407" s="39"/>
    </row>
    <row r="6408" spans="17:17">
      <c r="Q6408" s="39"/>
    </row>
    <row r="6409" spans="17:17">
      <c r="Q6409" s="39"/>
    </row>
    <row r="6410" spans="17:17">
      <c r="Q6410" s="39"/>
    </row>
    <row r="6411" spans="17:17">
      <c r="Q6411" s="39"/>
    </row>
    <row r="6412" spans="17:17">
      <c r="Q6412" s="39"/>
    </row>
    <row r="6413" spans="17:17">
      <c r="Q6413" s="39"/>
    </row>
    <row r="6414" spans="17:17">
      <c r="Q6414" s="39"/>
    </row>
    <row r="6415" spans="17:17">
      <c r="Q6415" s="39"/>
    </row>
    <row r="6416" spans="17:17">
      <c r="Q6416" s="39"/>
    </row>
    <row r="6417" spans="17:17">
      <c r="Q6417" s="39"/>
    </row>
    <row r="6418" spans="17:17">
      <c r="Q6418" s="39"/>
    </row>
    <row r="6419" spans="17:17">
      <c r="Q6419" s="39"/>
    </row>
    <row r="6420" spans="17:17">
      <c r="Q6420" s="39"/>
    </row>
    <row r="6421" spans="17:17">
      <c r="Q6421" s="39"/>
    </row>
    <row r="6422" spans="17:17">
      <c r="Q6422" s="39"/>
    </row>
    <row r="6423" spans="17:17">
      <c r="Q6423" s="39"/>
    </row>
    <row r="6424" spans="17:17">
      <c r="Q6424" s="39"/>
    </row>
    <row r="6425" spans="17:17">
      <c r="Q6425" s="39"/>
    </row>
    <row r="6426" spans="17:17">
      <c r="Q6426" s="39"/>
    </row>
    <row r="6427" spans="17:17">
      <c r="Q6427" s="39"/>
    </row>
    <row r="6428" spans="17:17">
      <c r="Q6428" s="39"/>
    </row>
    <row r="6429" spans="17:17">
      <c r="Q6429" s="39"/>
    </row>
    <row r="6430" spans="17:17">
      <c r="Q6430" s="39"/>
    </row>
    <row r="6431" spans="17:17">
      <c r="Q6431" s="39"/>
    </row>
    <row r="6432" spans="17:17">
      <c r="Q6432" s="39"/>
    </row>
    <row r="6433" spans="17:17">
      <c r="Q6433" s="39"/>
    </row>
    <row r="6434" spans="17:17">
      <c r="Q6434" s="39"/>
    </row>
    <row r="6435" spans="17:17">
      <c r="Q6435" s="39"/>
    </row>
    <row r="6436" spans="17:17">
      <c r="Q6436" s="39"/>
    </row>
    <row r="6437" spans="17:17">
      <c r="Q6437" s="39"/>
    </row>
    <row r="6438" spans="17:17">
      <c r="Q6438" s="39"/>
    </row>
    <row r="6439" spans="17:17">
      <c r="Q6439" s="39"/>
    </row>
    <row r="6440" spans="17:17">
      <c r="Q6440" s="39"/>
    </row>
    <row r="6441" spans="17:17">
      <c r="Q6441" s="39"/>
    </row>
    <row r="6442" spans="17:17">
      <c r="Q6442" s="39"/>
    </row>
    <row r="6443" spans="17:17">
      <c r="Q6443" s="39"/>
    </row>
    <row r="6444" spans="17:17">
      <c r="Q6444" s="39"/>
    </row>
    <row r="6445" spans="17:17">
      <c r="Q6445" s="39"/>
    </row>
    <row r="6446" spans="17:17">
      <c r="Q6446" s="39"/>
    </row>
    <row r="6447" spans="17:17">
      <c r="Q6447" s="39"/>
    </row>
    <row r="6448" spans="17:17">
      <c r="Q6448" s="39"/>
    </row>
    <row r="6449" spans="17:17">
      <c r="Q6449" s="39"/>
    </row>
    <row r="6450" spans="17:17">
      <c r="Q6450" s="39"/>
    </row>
    <row r="6451" spans="17:17">
      <c r="Q6451" s="39"/>
    </row>
    <row r="6452" spans="17:17">
      <c r="Q6452" s="39"/>
    </row>
    <row r="6453" spans="17:17">
      <c r="Q6453" s="39"/>
    </row>
    <row r="6454" spans="17:17">
      <c r="Q6454" s="39"/>
    </row>
    <row r="6455" spans="17:17">
      <c r="Q6455" s="39"/>
    </row>
    <row r="6456" spans="17:17">
      <c r="Q6456" s="39"/>
    </row>
    <row r="6457" spans="17:17">
      <c r="Q6457" s="39"/>
    </row>
    <row r="6458" spans="17:17">
      <c r="Q6458" s="39"/>
    </row>
    <row r="6459" spans="17:17">
      <c r="Q6459" s="39"/>
    </row>
    <row r="6460" spans="17:17">
      <c r="Q6460" s="39"/>
    </row>
    <row r="6461" spans="17:17">
      <c r="Q6461" s="39"/>
    </row>
    <row r="6462" spans="17:17">
      <c r="Q6462" s="39"/>
    </row>
    <row r="6463" spans="17:17">
      <c r="Q6463" s="39"/>
    </row>
    <row r="6464" spans="17:17">
      <c r="Q6464" s="39"/>
    </row>
    <row r="6465" spans="17:17">
      <c r="Q6465" s="39"/>
    </row>
    <row r="6466" spans="17:17">
      <c r="Q6466" s="39"/>
    </row>
    <row r="6467" spans="17:17">
      <c r="Q6467" s="39"/>
    </row>
    <row r="6468" spans="17:17">
      <c r="Q6468" s="39"/>
    </row>
    <row r="6469" spans="17:17">
      <c r="Q6469" s="39"/>
    </row>
    <row r="6470" spans="17:17">
      <c r="Q6470" s="39"/>
    </row>
    <row r="6471" spans="17:17">
      <c r="Q6471" s="39"/>
    </row>
    <row r="6472" spans="17:17">
      <c r="Q6472" s="39"/>
    </row>
    <row r="6473" spans="17:17">
      <c r="Q6473" s="39"/>
    </row>
    <row r="6474" spans="17:17">
      <c r="Q6474" s="39"/>
    </row>
    <row r="6475" spans="17:17">
      <c r="Q6475" s="39"/>
    </row>
    <row r="6476" spans="17:17">
      <c r="Q6476" s="39"/>
    </row>
    <row r="6477" spans="17:17">
      <c r="Q6477" s="39"/>
    </row>
    <row r="6478" spans="17:17">
      <c r="Q6478" s="39"/>
    </row>
    <row r="6479" spans="17:17">
      <c r="Q6479" s="39"/>
    </row>
    <row r="6480" spans="17:17">
      <c r="Q6480" s="39"/>
    </row>
    <row r="6481" spans="17:17">
      <c r="Q6481" s="39"/>
    </row>
    <row r="6482" spans="17:17">
      <c r="Q6482" s="39"/>
    </row>
    <row r="6483" spans="17:17">
      <c r="Q6483" s="39"/>
    </row>
    <row r="6484" spans="17:17">
      <c r="Q6484" s="39"/>
    </row>
    <row r="6485" spans="17:17">
      <c r="Q6485" s="39"/>
    </row>
    <row r="6486" spans="17:17">
      <c r="Q6486" s="39"/>
    </row>
    <row r="6487" spans="17:17">
      <c r="Q6487" s="39"/>
    </row>
    <row r="6488" spans="17:17">
      <c r="Q6488" s="39"/>
    </row>
    <row r="6489" spans="17:17">
      <c r="Q6489" s="39"/>
    </row>
    <row r="6490" spans="17:17">
      <c r="Q6490" s="39"/>
    </row>
    <row r="6491" spans="17:17">
      <c r="Q6491" s="39"/>
    </row>
    <row r="6492" spans="17:17">
      <c r="Q6492" s="39"/>
    </row>
    <row r="6493" spans="17:17">
      <c r="Q6493" s="39"/>
    </row>
    <row r="6494" spans="17:17">
      <c r="Q6494" s="39"/>
    </row>
    <row r="6495" spans="17:17">
      <c r="Q6495" s="39"/>
    </row>
    <row r="6496" spans="17:17">
      <c r="Q6496" s="39"/>
    </row>
    <row r="6497" spans="17:17">
      <c r="Q6497" s="39"/>
    </row>
    <row r="6498" spans="17:17">
      <c r="Q6498" s="39"/>
    </row>
    <row r="6499" spans="17:17">
      <c r="Q6499" s="39"/>
    </row>
    <row r="6500" spans="17:17">
      <c r="Q6500" s="39"/>
    </row>
    <row r="6501" spans="17:17">
      <c r="Q6501" s="39"/>
    </row>
    <row r="6502" spans="17:17">
      <c r="Q6502" s="39"/>
    </row>
    <row r="6503" spans="17:17">
      <c r="Q6503" s="39"/>
    </row>
    <row r="6504" spans="17:17">
      <c r="Q6504" s="39"/>
    </row>
    <row r="6505" spans="17:17">
      <c r="Q6505" s="39"/>
    </row>
    <row r="6506" spans="17:17">
      <c r="Q6506" s="39"/>
    </row>
    <row r="6507" spans="17:17">
      <c r="Q6507" s="39"/>
    </row>
    <row r="6508" spans="17:17">
      <c r="Q6508" s="39"/>
    </row>
    <row r="6509" spans="17:17">
      <c r="Q6509" s="39"/>
    </row>
    <row r="6510" spans="17:17">
      <c r="Q6510" s="39"/>
    </row>
    <row r="6511" spans="17:17">
      <c r="Q6511" s="39"/>
    </row>
    <row r="6512" spans="17:17">
      <c r="Q6512" s="39"/>
    </row>
    <row r="6513" spans="17:17">
      <c r="Q6513" s="39"/>
    </row>
    <row r="6514" spans="17:17">
      <c r="Q6514" s="39"/>
    </row>
    <row r="6515" spans="17:17">
      <c r="Q6515" s="39"/>
    </row>
    <row r="6516" spans="17:17">
      <c r="Q6516" s="39"/>
    </row>
    <row r="6517" spans="17:17">
      <c r="Q6517" s="39"/>
    </row>
    <row r="6518" spans="17:17">
      <c r="Q6518" s="39"/>
    </row>
    <row r="6519" spans="17:17">
      <c r="Q6519" s="39"/>
    </row>
    <row r="6520" spans="17:17">
      <c r="Q6520" s="39"/>
    </row>
    <row r="6521" spans="17:17">
      <c r="Q6521" s="39"/>
    </row>
    <row r="6522" spans="17:17">
      <c r="Q6522" s="39"/>
    </row>
    <row r="6523" spans="17:17">
      <c r="Q6523" s="39"/>
    </row>
    <row r="6524" spans="17:17">
      <c r="Q6524" s="39"/>
    </row>
    <row r="6525" spans="17:17">
      <c r="Q6525" s="39"/>
    </row>
    <row r="6526" spans="17:17">
      <c r="Q6526" s="39"/>
    </row>
    <row r="6527" spans="17:17">
      <c r="Q6527" s="39"/>
    </row>
    <row r="6528" spans="17:17">
      <c r="Q6528" s="39"/>
    </row>
    <row r="6529" spans="17:17">
      <c r="Q6529" s="39"/>
    </row>
    <row r="6530" spans="17:17">
      <c r="Q6530" s="39"/>
    </row>
    <row r="6531" spans="17:17">
      <c r="Q6531" s="39"/>
    </row>
    <row r="6532" spans="17:17">
      <c r="Q6532" s="39"/>
    </row>
    <row r="6533" spans="17:17">
      <c r="Q6533" s="39"/>
    </row>
    <row r="6534" spans="17:17">
      <c r="Q6534" s="39"/>
    </row>
    <row r="6535" spans="17:17">
      <c r="Q6535" s="39"/>
    </row>
    <row r="6536" spans="17:17">
      <c r="Q6536" s="39"/>
    </row>
    <row r="6537" spans="17:17">
      <c r="Q6537" s="39"/>
    </row>
    <row r="6538" spans="17:17">
      <c r="Q6538" s="39"/>
    </row>
    <row r="6539" spans="17:17">
      <c r="Q6539" s="39"/>
    </row>
    <row r="6540" spans="17:17">
      <c r="Q6540" s="39"/>
    </row>
    <row r="6541" spans="17:17">
      <c r="Q6541" s="39"/>
    </row>
    <row r="6542" spans="17:17">
      <c r="Q6542" s="39"/>
    </row>
    <row r="6543" spans="17:17">
      <c r="Q6543" s="39"/>
    </row>
    <row r="6544" spans="17:17">
      <c r="Q6544" s="39"/>
    </row>
    <row r="6545" spans="17:17">
      <c r="Q6545" s="39"/>
    </row>
    <row r="6546" spans="17:17">
      <c r="Q6546" s="39"/>
    </row>
    <row r="6547" spans="17:17">
      <c r="Q6547" s="39"/>
    </row>
    <row r="6548" spans="17:17">
      <c r="Q6548" s="39"/>
    </row>
    <row r="6549" spans="17:17">
      <c r="Q6549" s="39"/>
    </row>
    <row r="6550" spans="17:17">
      <c r="Q6550" s="39"/>
    </row>
    <row r="6551" spans="17:17">
      <c r="Q6551" s="39"/>
    </row>
    <row r="6552" spans="17:17">
      <c r="Q6552" s="39"/>
    </row>
    <row r="6553" spans="17:17">
      <c r="Q6553" s="39"/>
    </row>
    <row r="6554" spans="17:17">
      <c r="Q6554" s="39"/>
    </row>
    <row r="6555" spans="17:17">
      <c r="Q6555" s="39"/>
    </row>
    <row r="6556" spans="17:17">
      <c r="Q6556" s="39"/>
    </row>
    <row r="6557" spans="17:17">
      <c r="Q6557" s="39"/>
    </row>
    <row r="6558" spans="17:17">
      <c r="Q6558" s="39"/>
    </row>
    <row r="6559" spans="17:17">
      <c r="Q6559" s="39"/>
    </row>
    <row r="6560" spans="17:17">
      <c r="Q6560" s="39"/>
    </row>
    <row r="6561" spans="17:17">
      <c r="Q6561" s="39"/>
    </row>
    <row r="6562" spans="17:17">
      <c r="Q6562" s="39"/>
    </row>
    <row r="6563" spans="17:17">
      <c r="Q6563" s="39"/>
    </row>
    <row r="6564" spans="17:17">
      <c r="Q6564" s="39"/>
    </row>
    <row r="6565" spans="17:17">
      <c r="Q6565" s="39"/>
    </row>
    <row r="6566" spans="17:17">
      <c r="Q6566" s="39"/>
    </row>
    <row r="6567" spans="17:17">
      <c r="Q6567" s="39"/>
    </row>
    <row r="6568" spans="17:17">
      <c r="Q6568" s="39"/>
    </row>
    <row r="6569" spans="17:17">
      <c r="Q6569" s="39"/>
    </row>
    <row r="6570" spans="17:17">
      <c r="Q6570" s="39"/>
    </row>
    <row r="6571" spans="17:17">
      <c r="Q6571" s="39"/>
    </row>
    <row r="6572" spans="17:17">
      <c r="Q6572" s="39"/>
    </row>
    <row r="6573" spans="17:17">
      <c r="Q6573" s="39"/>
    </row>
    <row r="6574" spans="17:17">
      <c r="Q6574" s="39"/>
    </row>
    <row r="6575" spans="17:17">
      <c r="Q6575" s="39"/>
    </row>
    <row r="6576" spans="17:17">
      <c r="Q6576" s="39"/>
    </row>
    <row r="6577" spans="17:17">
      <c r="Q6577" s="39"/>
    </row>
    <row r="6578" spans="17:17">
      <c r="Q6578" s="39"/>
    </row>
    <row r="6579" spans="17:17">
      <c r="Q6579" s="39"/>
    </row>
    <row r="6580" spans="17:17">
      <c r="Q6580" s="39"/>
    </row>
    <row r="6581" spans="17:17">
      <c r="Q6581" s="39"/>
    </row>
    <row r="6582" spans="17:17">
      <c r="Q6582" s="39"/>
    </row>
    <row r="6583" spans="17:17">
      <c r="Q6583" s="39"/>
    </row>
    <row r="6584" spans="17:17">
      <c r="Q6584" s="39"/>
    </row>
    <row r="6585" spans="17:17">
      <c r="Q6585" s="39"/>
    </row>
    <row r="6586" spans="17:17">
      <c r="Q6586" s="39"/>
    </row>
    <row r="6587" spans="17:17">
      <c r="Q6587" s="39"/>
    </row>
    <row r="6588" spans="17:17">
      <c r="Q6588" s="39"/>
    </row>
    <row r="6589" spans="17:17">
      <c r="Q6589" s="39"/>
    </row>
    <row r="6590" spans="17:17">
      <c r="Q6590" s="39"/>
    </row>
    <row r="6591" spans="17:17">
      <c r="Q6591" s="39"/>
    </row>
    <row r="6592" spans="17:17">
      <c r="Q6592" s="39"/>
    </row>
    <row r="6593" spans="17:17">
      <c r="Q6593" s="39"/>
    </row>
    <row r="6594" spans="17:17">
      <c r="Q6594" s="39"/>
    </row>
    <row r="6595" spans="17:17">
      <c r="Q6595" s="39"/>
    </row>
    <row r="6596" spans="17:17">
      <c r="Q6596" s="39"/>
    </row>
    <row r="6597" spans="17:17">
      <c r="Q6597" s="39"/>
    </row>
    <row r="6598" spans="17:17">
      <c r="Q6598" s="39"/>
    </row>
    <row r="6599" spans="17:17">
      <c r="Q6599" s="39"/>
    </row>
    <row r="6600" spans="17:17">
      <c r="Q6600" s="39"/>
    </row>
    <row r="6601" spans="17:17">
      <c r="Q6601" s="39"/>
    </row>
    <row r="6602" spans="17:17">
      <c r="Q6602" s="39"/>
    </row>
    <row r="6603" spans="17:17">
      <c r="Q6603" s="39"/>
    </row>
    <row r="6604" spans="17:17">
      <c r="Q6604" s="39"/>
    </row>
    <row r="6605" spans="17:17">
      <c r="Q6605" s="39"/>
    </row>
    <row r="6606" spans="17:17">
      <c r="Q6606" s="39"/>
    </row>
    <row r="6607" spans="17:17">
      <c r="Q6607" s="39"/>
    </row>
    <row r="6608" spans="17:17">
      <c r="Q6608" s="39"/>
    </row>
    <row r="6609" spans="17:17">
      <c r="Q6609" s="39"/>
    </row>
    <row r="6610" spans="17:17">
      <c r="Q6610" s="39"/>
    </row>
    <row r="6611" spans="17:17">
      <c r="Q6611" s="39"/>
    </row>
    <row r="6612" spans="17:17">
      <c r="Q6612" s="39"/>
    </row>
    <row r="6613" spans="17:17">
      <c r="Q6613" s="39"/>
    </row>
    <row r="6614" spans="17:17">
      <c r="Q6614" s="39"/>
    </row>
    <row r="6615" spans="17:17">
      <c r="Q6615" s="39"/>
    </row>
    <row r="6616" spans="17:17">
      <c r="Q6616" s="39"/>
    </row>
    <row r="6617" spans="17:17">
      <c r="Q6617" s="39"/>
    </row>
    <row r="6618" spans="17:17">
      <c r="Q6618" s="39"/>
    </row>
    <row r="6619" spans="17:17">
      <c r="Q6619" s="39"/>
    </row>
    <row r="6620" spans="17:17">
      <c r="Q6620" s="39"/>
    </row>
    <row r="6621" spans="17:17">
      <c r="Q6621" s="39"/>
    </row>
    <row r="6622" spans="17:17">
      <c r="Q6622" s="39"/>
    </row>
    <row r="6623" spans="17:17">
      <c r="Q6623" s="39"/>
    </row>
    <row r="6624" spans="17:17">
      <c r="Q6624" s="39"/>
    </row>
    <row r="6625" spans="17:17">
      <c r="Q6625" s="39"/>
    </row>
    <row r="6626" spans="17:17">
      <c r="Q6626" s="39"/>
    </row>
    <row r="6627" spans="17:17">
      <c r="Q6627" s="39"/>
    </row>
    <row r="6628" spans="17:17">
      <c r="Q6628" s="39"/>
    </row>
    <row r="6629" spans="17:17">
      <c r="Q6629" s="39"/>
    </row>
    <row r="6630" spans="17:17">
      <c r="Q6630" s="39"/>
    </row>
    <row r="6631" spans="17:17">
      <c r="Q6631" s="39"/>
    </row>
    <row r="6632" spans="17:17">
      <c r="Q6632" s="39"/>
    </row>
    <row r="6633" spans="17:17">
      <c r="Q6633" s="39"/>
    </row>
    <row r="6634" spans="17:17">
      <c r="Q6634" s="39"/>
    </row>
    <row r="6635" spans="17:17">
      <c r="Q6635" s="39"/>
    </row>
    <row r="6636" spans="17:17">
      <c r="Q6636" s="39"/>
    </row>
    <row r="6637" spans="17:17">
      <c r="Q6637" s="39"/>
    </row>
    <row r="6638" spans="17:17">
      <c r="Q6638" s="39"/>
    </row>
    <row r="6639" spans="17:17">
      <c r="Q6639" s="39"/>
    </row>
    <row r="6640" spans="17:17">
      <c r="Q6640" s="39"/>
    </row>
    <row r="6641" spans="17:17">
      <c r="Q6641" s="39"/>
    </row>
    <row r="6642" spans="17:17">
      <c r="Q6642" s="39"/>
    </row>
    <row r="6643" spans="17:17">
      <c r="Q6643" s="39"/>
    </row>
    <row r="6644" spans="17:17">
      <c r="Q6644" s="39"/>
    </row>
    <row r="6645" spans="17:17">
      <c r="Q6645" s="39"/>
    </row>
    <row r="6646" spans="17:17">
      <c r="Q6646" s="39"/>
    </row>
    <row r="6647" spans="17:17">
      <c r="Q6647" s="39"/>
    </row>
    <row r="6648" spans="17:17">
      <c r="Q6648" s="39"/>
    </row>
    <row r="6649" spans="17:17">
      <c r="Q6649" s="39"/>
    </row>
    <row r="6650" spans="17:17">
      <c r="Q6650" s="39"/>
    </row>
    <row r="6651" spans="17:17">
      <c r="Q6651" s="39"/>
    </row>
    <row r="6652" spans="17:17">
      <c r="Q6652" s="39"/>
    </row>
    <row r="6653" spans="17:17">
      <c r="Q6653" s="39"/>
    </row>
    <row r="6654" spans="17:17">
      <c r="Q6654" s="39"/>
    </row>
    <row r="6655" spans="17:17">
      <c r="Q6655" s="39"/>
    </row>
    <row r="6656" spans="17:17">
      <c r="Q6656" s="39"/>
    </row>
    <row r="6657" spans="17:17">
      <c r="Q6657" s="39"/>
    </row>
    <row r="6658" spans="17:17">
      <c r="Q6658" s="39"/>
    </row>
    <row r="6659" spans="17:17">
      <c r="Q6659" s="39"/>
    </row>
    <row r="6660" spans="17:17">
      <c r="Q6660" s="39"/>
    </row>
    <row r="6661" spans="17:17">
      <c r="Q6661" s="39"/>
    </row>
    <row r="6662" spans="17:17">
      <c r="Q6662" s="39"/>
    </row>
    <row r="6663" spans="17:17">
      <c r="Q6663" s="39"/>
    </row>
    <row r="6664" spans="17:17">
      <c r="Q6664" s="39"/>
    </row>
    <row r="6665" spans="17:17">
      <c r="Q6665" s="39"/>
    </row>
    <row r="6666" spans="17:17">
      <c r="Q6666" s="39"/>
    </row>
    <row r="6667" spans="17:17">
      <c r="Q6667" s="39"/>
    </row>
    <row r="6668" spans="17:17">
      <c r="Q6668" s="39"/>
    </row>
    <row r="6669" spans="17:17">
      <c r="Q6669" s="39"/>
    </row>
    <row r="6670" spans="17:17">
      <c r="Q6670" s="39"/>
    </row>
    <row r="6671" spans="17:17">
      <c r="Q6671" s="39"/>
    </row>
    <row r="6672" spans="17:17">
      <c r="Q6672" s="39"/>
    </row>
    <row r="6673" spans="17:17">
      <c r="Q6673" s="39"/>
    </row>
    <row r="6674" spans="17:17">
      <c r="Q6674" s="39"/>
    </row>
    <row r="6675" spans="17:17">
      <c r="Q6675" s="39"/>
    </row>
    <row r="6676" spans="17:17">
      <c r="Q6676" s="39"/>
    </row>
    <row r="6677" spans="17:17">
      <c r="Q6677" s="39"/>
    </row>
    <row r="6678" spans="17:17">
      <c r="Q6678" s="39"/>
    </row>
    <row r="6679" spans="17:17">
      <c r="Q6679" s="39"/>
    </row>
    <row r="6680" spans="17:17">
      <c r="Q6680" s="39"/>
    </row>
    <row r="6681" spans="17:17">
      <c r="Q6681" s="39"/>
    </row>
    <row r="6682" spans="17:17">
      <c r="Q6682" s="39"/>
    </row>
    <row r="6683" spans="17:17">
      <c r="Q6683" s="39"/>
    </row>
    <row r="6684" spans="17:17">
      <c r="Q6684" s="39"/>
    </row>
    <row r="6685" spans="17:17">
      <c r="Q6685" s="39"/>
    </row>
    <row r="6686" spans="17:17">
      <c r="Q6686" s="39"/>
    </row>
    <row r="6687" spans="17:17">
      <c r="Q6687" s="39"/>
    </row>
    <row r="6688" spans="17:17">
      <c r="Q6688" s="39"/>
    </row>
    <row r="6689" spans="17:17">
      <c r="Q6689" s="39"/>
    </row>
    <row r="6690" spans="17:17">
      <c r="Q6690" s="39"/>
    </row>
    <row r="6691" spans="17:17">
      <c r="Q6691" s="39"/>
    </row>
    <row r="6692" spans="17:17">
      <c r="Q6692" s="39"/>
    </row>
    <row r="6693" spans="17:17">
      <c r="Q6693" s="39"/>
    </row>
    <row r="6694" spans="17:17">
      <c r="Q6694" s="39"/>
    </row>
    <row r="6695" spans="17:17">
      <c r="Q6695" s="39"/>
    </row>
    <row r="6696" spans="17:17">
      <c r="Q6696" s="39"/>
    </row>
    <row r="6697" spans="17:17">
      <c r="Q6697" s="39"/>
    </row>
    <row r="6698" spans="17:17">
      <c r="Q6698" s="39"/>
    </row>
    <row r="6699" spans="17:17">
      <c r="Q6699" s="39"/>
    </row>
    <row r="6700" spans="17:17">
      <c r="Q6700" s="39"/>
    </row>
    <row r="6701" spans="17:17">
      <c r="Q6701" s="39"/>
    </row>
    <row r="6702" spans="17:17">
      <c r="Q6702" s="39"/>
    </row>
    <row r="6703" spans="17:17">
      <c r="Q6703" s="39"/>
    </row>
    <row r="6704" spans="17:17">
      <c r="Q6704" s="39"/>
    </row>
    <row r="6705" spans="17:17">
      <c r="Q6705" s="39"/>
    </row>
    <row r="6706" spans="17:17">
      <c r="Q6706" s="39"/>
    </row>
    <row r="6707" spans="17:17">
      <c r="Q6707" s="39"/>
    </row>
    <row r="6708" spans="17:17">
      <c r="Q6708" s="39"/>
    </row>
    <row r="6709" spans="17:17">
      <c r="Q6709" s="39"/>
    </row>
    <row r="6710" spans="17:17">
      <c r="Q6710" s="39"/>
    </row>
    <row r="6711" spans="17:17">
      <c r="Q6711" s="39"/>
    </row>
    <row r="6712" spans="17:17">
      <c r="Q6712" s="39"/>
    </row>
    <row r="6713" spans="17:17">
      <c r="Q6713" s="39"/>
    </row>
    <row r="6714" spans="17:17">
      <c r="Q6714" s="39"/>
    </row>
    <row r="6715" spans="17:17">
      <c r="Q6715" s="39"/>
    </row>
    <row r="6716" spans="17:17">
      <c r="Q6716" s="39"/>
    </row>
    <row r="6717" spans="17:17">
      <c r="Q6717" s="39"/>
    </row>
    <row r="6718" spans="17:17">
      <c r="Q6718" s="39"/>
    </row>
    <row r="6719" spans="17:17">
      <c r="Q6719" s="39"/>
    </row>
    <row r="6720" spans="17:17">
      <c r="Q6720" s="39"/>
    </row>
    <row r="6721" spans="17:17">
      <c r="Q6721" s="39"/>
    </row>
    <row r="6722" spans="17:17">
      <c r="Q6722" s="39"/>
    </row>
    <row r="6723" spans="17:17">
      <c r="Q6723" s="39"/>
    </row>
    <row r="6724" spans="17:17">
      <c r="Q6724" s="39"/>
    </row>
    <row r="6725" spans="17:17">
      <c r="Q6725" s="39"/>
    </row>
    <row r="6726" spans="17:17">
      <c r="Q6726" s="39"/>
    </row>
    <row r="6727" spans="17:17">
      <c r="Q6727" s="39"/>
    </row>
    <row r="6728" spans="17:17">
      <c r="Q6728" s="39"/>
    </row>
    <row r="6729" spans="17:17">
      <c r="Q6729" s="39"/>
    </row>
    <row r="6730" spans="17:17">
      <c r="Q6730" s="39"/>
    </row>
    <row r="6731" spans="17:17">
      <c r="Q6731" s="39"/>
    </row>
    <row r="6732" spans="17:17">
      <c r="Q6732" s="39"/>
    </row>
    <row r="6733" spans="17:17">
      <c r="Q6733" s="39"/>
    </row>
    <row r="6734" spans="17:17">
      <c r="Q6734" s="39"/>
    </row>
    <row r="6735" spans="17:17">
      <c r="Q6735" s="39"/>
    </row>
    <row r="6736" spans="17:17">
      <c r="Q6736" s="39"/>
    </row>
    <row r="6737" spans="17:17">
      <c r="Q6737" s="39"/>
    </row>
    <row r="6738" spans="17:17">
      <c r="Q6738" s="39"/>
    </row>
    <row r="6739" spans="17:17">
      <c r="Q6739" s="39"/>
    </row>
    <row r="6740" spans="17:17">
      <c r="Q6740" s="39"/>
    </row>
    <row r="6741" spans="17:17">
      <c r="Q6741" s="39"/>
    </row>
    <row r="6742" spans="17:17">
      <c r="Q6742" s="39"/>
    </row>
    <row r="6743" spans="17:17">
      <c r="Q6743" s="39"/>
    </row>
    <row r="6744" spans="17:17">
      <c r="Q6744" s="39"/>
    </row>
    <row r="6745" spans="17:17">
      <c r="Q6745" s="39"/>
    </row>
    <row r="6746" spans="17:17">
      <c r="Q6746" s="39"/>
    </row>
    <row r="6747" spans="17:17">
      <c r="Q6747" s="39"/>
    </row>
    <row r="6748" spans="17:17">
      <c r="Q6748" s="39"/>
    </row>
    <row r="6749" spans="17:17">
      <c r="Q6749" s="39"/>
    </row>
    <row r="6750" spans="17:17">
      <c r="Q6750" s="39"/>
    </row>
    <row r="6751" spans="17:17">
      <c r="Q6751" s="39"/>
    </row>
    <row r="6752" spans="17:17">
      <c r="Q6752" s="39"/>
    </row>
    <row r="6753" spans="17:17">
      <c r="Q6753" s="39"/>
    </row>
    <row r="6754" spans="17:17">
      <c r="Q6754" s="39"/>
    </row>
    <row r="6755" spans="17:17">
      <c r="Q6755" s="39"/>
    </row>
    <row r="6756" spans="17:17">
      <c r="Q6756" s="39"/>
    </row>
    <row r="6757" spans="17:17">
      <c r="Q6757" s="39"/>
    </row>
    <row r="6758" spans="17:17">
      <c r="Q6758" s="39"/>
    </row>
    <row r="6759" spans="17:17">
      <c r="Q6759" s="39"/>
    </row>
    <row r="6760" spans="17:17">
      <c r="Q6760" s="39"/>
    </row>
    <row r="6761" spans="17:17">
      <c r="Q6761" s="39"/>
    </row>
    <row r="6762" spans="17:17">
      <c r="Q6762" s="39"/>
    </row>
    <row r="6763" spans="17:17">
      <c r="Q6763" s="39"/>
    </row>
    <row r="6764" spans="17:17">
      <c r="Q6764" s="39"/>
    </row>
    <row r="6765" spans="17:17">
      <c r="Q6765" s="39"/>
    </row>
    <row r="6766" spans="17:17">
      <c r="Q6766" s="39"/>
    </row>
    <row r="6767" spans="17:17">
      <c r="Q6767" s="39"/>
    </row>
    <row r="6768" spans="17:17">
      <c r="Q6768" s="39"/>
    </row>
    <row r="6769" spans="17:17">
      <c r="Q6769" s="39"/>
    </row>
    <row r="6770" spans="17:17">
      <c r="Q6770" s="39"/>
    </row>
    <row r="6771" spans="17:17">
      <c r="Q6771" s="39"/>
    </row>
    <row r="6772" spans="17:17">
      <c r="Q6772" s="39"/>
    </row>
    <row r="6773" spans="17:17">
      <c r="Q6773" s="39"/>
    </row>
    <row r="6774" spans="17:17">
      <c r="Q6774" s="39"/>
    </row>
    <row r="6775" spans="17:17">
      <c r="Q6775" s="39"/>
    </row>
    <row r="6776" spans="17:17">
      <c r="Q6776" s="39"/>
    </row>
    <row r="6777" spans="17:17">
      <c r="Q6777" s="39"/>
    </row>
    <row r="6778" spans="17:17">
      <c r="Q6778" s="39"/>
    </row>
    <row r="6779" spans="17:17">
      <c r="Q6779" s="39"/>
    </row>
    <row r="6780" spans="17:17">
      <c r="Q6780" s="39"/>
    </row>
    <row r="6781" spans="17:17">
      <c r="Q6781" s="39"/>
    </row>
    <row r="6782" spans="17:17">
      <c r="Q6782" s="39"/>
    </row>
    <row r="6783" spans="17:17">
      <c r="Q6783" s="39"/>
    </row>
    <row r="6784" spans="17:17">
      <c r="Q6784" s="39"/>
    </row>
    <row r="6785" spans="17:17">
      <c r="Q6785" s="39"/>
    </row>
    <row r="6786" spans="17:17">
      <c r="Q6786" s="39"/>
    </row>
    <row r="6787" spans="17:17">
      <c r="Q6787" s="39"/>
    </row>
    <row r="6788" spans="17:17">
      <c r="Q6788" s="39"/>
    </row>
    <row r="6789" spans="17:17">
      <c r="Q6789" s="39"/>
    </row>
    <row r="6790" spans="17:17">
      <c r="Q6790" s="39"/>
    </row>
    <row r="6791" spans="17:17">
      <c r="Q6791" s="39"/>
    </row>
    <row r="6792" spans="17:17">
      <c r="Q6792" s="39"/>
    </row>
    <row r="6793" spans="17:17">
      <c r="Q6793" s="39"/>
    </row>
    <row r="6794" spans="17:17">
      <c r="Q6794" s="39"/>
    </row>
    <row r="6795" spans="17:17">
      <c r="Q6795" s="39"/>
    </row>
    <row r="6796" spans="17:17">
      <c r="Q6796" s="39"/>
    </row>
    <row r="6797" spans="17:17">
      <c r="Q6797" s="39"/>
    </row>
    <row r="6798" spans="17:17">
      <c r="Q6798" s="39"/>
    </row>
    <row r="6799" spans="17:17">
      <c r="Q6799" s="39"/>
    </row>
    <row r="6800" spans="17:17">
      <c r="Q6800" s="39"/>
    </row>
    <row r="6801" spans="17:17">
      <c r="Q6801" s="39"/>
    </row>
    <row r="6802" spans="17:17">
      <c r="Q6802" s="39"/>
    </row>
    <row r="6803" spans="17:17">
      <c r="Q6803" s="39"/>
    </row>
    <row r="6804" spans="17:17">
      <c r="Q6804" s="39"/>
    </row>
    <row r="6805" spans="17:17">
      <c r="Q6805" s="39"/>
    </row>
    <row r="6806" spans="17:17">
      <c r="Q6806" s="39"/>
    </row>
    <row r="6807" spans="17:17">
      <c r="Q6807" s="39"/>
    </row>
    <row r="6808" spans="17:17">
      <c r="Q6808" s="39"/>
    </row>
    <row r="6809" spans="17:17">
      <c r="Q6809" s="39"/>
    </row>
    <row r="6810" spans="17:17">
      <c r="Q6810" s="39"/>
    </row>
    <row r="6811" spans="17:17">
      <c r="Q6811" s="39"/>
    </row>
    <row r="6812" spans="17:17">
      <c r="Q6812" s="39"/>
    </row>
    <row r="6813" spans="17:17">
      <c r="Q6813" s="39"/>
    </row>
    <row r="6814" spans="17:17">
      <c r="Q6814" s="39"/>
    </row>
    <row r="6815" spans="17:17">
      <c r="Q6815" s="39"/>
    </row>
    <row r="6816" spans="17:17">
      <c r="Q6816" s="39"/>
    </row>
    <row r="6817" spans="17:17">
      <c r="Q6817" s="39"/>
    </row>
    <row r="6818" spans="17:17">
      <c r="Q6818" s="39"/>
    </row>
    <row r="6819" spans="17:17">
      <c r="Q6819" s="39"/>
    </row>
    <row r="6820" spans="17:17">
      <c r="Q6820" s="39"/>
    </row>
    <row r="6821" spans="17:17">
      <c r="Q6821" s="39"/>
    </row>
    <row r="6822" spans="17:17">
      <c r="Q6822" s="39"/>
    </row>
    <row r="6823" spans="17:17">
      <c r="Q6823" s="39"/>
    </row>
    <row r="6824" spans="17:17">
      <c r="Q6824" s="39"/>
    </row>
    <row r="6825" spans="17:17">
      <c r="Q6825" s="39"/>
    </row>
    <row r="6826" spans="17:17">
      <c r="Q6826" s="39"/>
    </row>
    <row r="6827" spans="17:17">
      <c r="Q6827" s="39"/>
    </row>
    <row r="6828" spans="17:17">
      <c r="Q6828" s="39"/>
    </row>
    <row r="6829" spans="17:17">
      <c r="Q6829" s="39"/>
    </row>
    <row r="6830" spans="17:17">
      <c r="Q6830" s="39"/>
    </row>
    <row r="6831" spans="17:17">
      <c r="Q6831" s="39"/>
    </row>
    <row r="6832" spans="17:17">
      <c r="Q6832" s="39"/>
    </row>
    <row r="6833" spans="17:17">
      <c r="Q6833" s="39"/>
    </row>
    <row r="6834" spans="17:17">
      <c r="Q6834" s="39"/>
    </row>
    <row r="6835" spans="17:17">
      <c r="Q6835" s="39"/>
    </row>
    <row r="6836" spans="17:17">
      <c r="Q6836" s="39"/>
    </row>
    <row r="6837" spans="17:17">
      <c r="Q6837" s="39"/>
    </row>
    <row r="6838" spans="17:17">
      <c r="Q6838" s="39"/>
    </row>
    <row r="6839" spans="17:17">
      <c r="Q6839" s="39"/>
    </row>
    <row r="6840" spans="17:17">
      <c r="Q6840" s="39"/>
    </row>
    <row r="6841" spans="17:17">
      <c r="Q6841" s="39"/>
    </row>
    <row r="6842" spans="17:17">
      <c r="Q6842" s="39"/>
    </row>
    <row r="6843" spans="17:17">
      <c r="Q6843" s="39"/>
    </row>
    <row r="6844" spans="17:17">
      <c r="Q6844" s="39"/>
    </row>
    <row r="6845" spans="17:17">
      <c r="Q6845" s="39"/>
    </row>
    <row r="6846" spans="17:17">
      <c r="Q6846" s="39"/>
    </row>
    <row r="6847" spans="17:17">
      <c r="Q6847" s="39"/>
    </row>
    <row r="6848" spans="17:17">
      <c r="Q6848" s="39"/>
    </row>
    <row r="6849" spans="17:17">
      <c r="Q6849" s="39"/>
    </row>
    <row r="6850" spans="17:17">
      <c r="Q6850" s="39"/>
    </row>
    <row r="6851" spans="17:17">
      <c r="Q6851" s="39"/>
    </row>
    <row r="6852" spans="17:17">
      <c r="Q6852" s="39"/>
    </row>
    <row r="6853" spans="17:17">
      <c r="Q6853" s="39"/>
    </row>
    <row r="6854" spans="17:17">
      <c r="Q6854" s="39"/>
    </row>
    <row r="6855" spans="17:17">
      <c r="Q6855" s="39"/>
    </row>
    <row r="6856" spans="17:17">
      <c r="Q6856" s="39"/>
    </row>
    <row r="6857" spans="17:17">
      <c r="Q6857" s="39"/>
    </row>
    <row r="6858" spans="17:17">
      <c r="Q6858" s="39"/>
    </row>
    <row r="6859" spans="17:17">
      <c r="Q6859" s="39"/>
    </row>
    <row r="6860" spans="17:17">
      <c r="Q6860" s="39"/>
    </row>
    <row r="6861" spans="17:17">
      <c r="Q6861" s="39"/>
    </row>
    <row r="6862" spans="17:17">
      <c r="Q6862" s="39"/>
    </row>
    <row r="6863" spans="17:17">
      <c r="Q6863" s="39"/>
    </row>
    <row r="6864" spans="17:17">
      <c r="Q6864" s="39"/>
    </row>
    <row r="6865" spans="17:17">
      <c r="Q6865" s="39"/>
    </row>
    <row r="6866" spans="17:17">
      <c r="Q6866" s="39"/>
    </row>
    <row r="6867" spans="17:17">
      <c r="Q6867" s="39"/>
    </row>
    <row r="6868" spans="17:17">
      <c r="Q6868" s="39"/>
    </row>
    <row r="6869" spans="17:17">
      <c r="Q6869" s="39"/>
    </row>
    <row r="6870" spans="17:17">
      <c r="Q6870" s="39"/>
    </row>
    <row r="6871" spans="17:17">
      <c r="Q6871" s="39"/>
    </row>
    <row r="6872" spans="17:17">
      <c r="Q6872" s="39"/>
    </row>
    <row r="6873" spans="17:17">
      <c r="Q6873" s="39"/>
    </row>
    <row r="6874" spans="17:17">
      <c r="Q6874" s="39"/>
    </row>
    <row r="6875" spans="17:17">
      <c r="Q6875" s="39"/>
    </row>
    <row r="6876" spans="17:17">
      <c r="Q6876" s="39"/>
    </row>
    <row r="6877" spans="17:17">
      <c r="Q6877" s="39"/>
    </row>
    <row r="6878" spans="17:17">
      <c r="Q6878" s="39"/>
    </row>
    <row r="6879" spans="17:17">
      <c r="Q6879" s="39"/>
    </row>
    <row r="6880" spans="17:17">
      <c r="Q6880" s="39"/>
    </row>
    <row r="6881" spans="17:17">
      <c r="Q6881" s="39"/>
    </row>
    <row r="6882" spans="17:17">
      <c r="Q6882" s="39"/>
    </row>
    <row r="6883" spans="17:17">
      <c r="Q6883" s="39"/>
    </row>
    <row r="6884" spans="17:17">
      <c r="Q6884" s="39"/>
    </row>
    <row r="6885" spans="17:17">
      <c r="Q6885" s="39"/>
    </row>
    <row r="6886" spans="17:17">
      <c r="Q6886" s="39"/>
    </row>
    <row r="6887" spans="17:17">
      <c r="Q6887" s="39"/>
    </row>
    <row r="6888" spans="17:17">
      <c r="Q6888" s="39"/>
    </row>
    <row r="6889" spans="17:17">
      <c r="Q6889" s="39"/>
    </row>
    <row r="6890" spans="17:17">
      <c r="Q6890" s="39"/>
    </row>
    <row r="6891" spans="17:17">
      <c r="Q6891" s="39"/>
    </row>
    <row r="6892" spans="17:17">
      <c r="Q6892" s="39"/>
    </row>
    <row r="6893" spans="17:17">
      <c r="Q6893" s="39"/>
    </row>
    <row r="6894" spans="17:17">
      <c r="Q6894" s="39"/>
    </row>
    <row r="6895" spans="17:17">
      <c r="Q6895" s="39"/>
    </row>
    <row r="6896" spans="17:17">
      <c r="Q6896" s="39"/>
    </row>
    <row r="6897" spans="17:17">
      <c r="Q6897" s="39"/>
    </row>
    <row r="6898" spans="17:17">
      <c r="Q6898" s="39"/>
    </row>
    <row r="6899" spans="17:17">
      <c r="Q6899" s="39"/>
    </row>
    <row r="6900" spans="17:17">
      <c r="Q6900" s="39"/>
    </row>
    <row r="6901" spans="17:17">
      <c r="Q6901" s="39"/>
    </row>
    <row r="6902" spans="17:17">
      <c r="Q6902" s="39"/>
    </row>
    <row r="6903" spans="17:17">
      <c r="Q6903" s="39"/>
    </row>
    <row r="6904" spans="17:17">
      <c r="Q6904" s="39"/>
    </row>
    <row r="6905" spans="17:17">
      <c r="Q6905" s="39"/>
    </row>
    <row r="6906" spans="17:17">
      <c r="Q6906" s="39"/>
    </row>
    <row r="6907" spans="17:17">
      <c r="Q6907" s="39"/>
    </row>
    <row r="6908" spans="17:17">
      <c r="Q6908" s="39"/>
    </row>
    <row r="6909" spans="17:17">
      <c r="Q6909" s="39"/>
    </row>
    <row r="6910" spans="17:17">
      <c r="Q6910" s="39"/>
    </row>
    <row r="6911" spans="17:17">
      <c r="Q6911" s="39"/>
    </row>
    <row r="6912" spans="17:17">
      <c r="Q6912" s="39"/>
    </row>
    <row r="6913" spans="17:17">
      <c r="Q6913" s="39"/>
    </row>
    <row r="6914" spans="17:17">
      <c r="Q6914" s="39"/>
    </row>
    <row r="6915" spans="17:17">
      <c r="Q6915" s="39"/>
    </row>
    <row r="6916" spans="17:17">
      <c r="Q6916" s="39"/>
    </row>
    <row r="6917" spans="17:17">
      <c r="Q6917" s="39"/>
    </row>
    <row r="6918" spans="17:17">
      <c r="Q6918" s="39"/>
    </row>
    <row r="6919" spans="17:17">
      <c r="Q6919" s="39"/>
    </row>
    <row r="6920" spans="17:17">
      <c r="Q6920" s="39"/>
    </row>
    <row r="6921" spans="17:17">
      <c r="Q6921" s="39"/>
    </row>
    <row r="6922" spans="17:17">
      <c r="Q6922" s="39"/>
    </row>
    <row r="6923" spans="17:17">
      <c r="Q6923" s="39"/>
    </row>
    <row r="6924" spans="17:17">
      <c r="Q6924" s="39"/>
    </row>
    <row r="6925" spans="17:17">
      <c r="Q6925" s="39"/>
    </row>
    <row r="6926" spans="17:17">
      <c r="Q6926" s="39"/>
    </row>
    <row r="6927" spans="17:17">
      <c r="Q6927" s="39"/>
    </row>
    <row r="6928" spans="17:17">
      <c r="Q6928" s="39"/>
    </row>
    <row r="6929" spans="17:17">
      <c r="Q6929" s="39"/>
    </row>
    <row r="6930" spans="17:17">
      <c r="Q6930" s="39"/>
    </row>
    <row r="6931" spans="17:17">
      <c r="Q6931" s="39"/>
    </row>
    <row r="6932" spans="17:17">
      <c r="Q6932" s="39"/>
    </row>
    <row r="6933" spans="17:17">
      <c r="Q6933" s="39"/>
    </row>
    <row r="6934" spans="17:17">
      <c r="Q6934" s="39"/>
    </row>
    <row r="6935" spans="17:17">
      <c r="Q6935" s="39"/>
    </row>
    <row r="6936" spans="17:17">
      <c r="Q6936" s="39"/>
    </row>
    <row r="6937" spans="17:17">
      <c r="Q6937" s="39"/>
    </row>
    <row r="6938" spans="17:17">
      <c r="Q6938" s="39"/>
    </row>
    <row r="6939" spans="17:17">
      <c r="Q6939" s="39"/>
    </row>
    <row r="6940" spans="17:17">
      <c r="Q6940" s="39"/>
    </row>
    <row r="6941" spans="17:17">
      <c r="Q6941" s="39"/>
    </row>
    <row r="6942" spans="17:17">
      <c r="Q6942" s="39"/>
    </row>
    <row r="6943" spans="17:17">
      <c r="Q6943" s="39"/>
    </row>
    <row r="6944" spans="17:17">
      <c r="Q6944" s="39"/>
    </row>
    <row r="6945" spans="17:17">
      <c r="Q6945" s="39"/>
    </row>
    <row r="6946" spans="17:17">
      <c r="Q6946" s="39"/>
    </row>
    <row r="6947" spans="17:17">
      <c r="Q6947" s="39"/>
    </row>
    <row r="6948" spans="17:17">
      <c r="Q6948" s="39"/>
    </row>
    <row r="6949" spans="17:17">
      <c r="Q6949" s="39"/>
    </row>
    <row r="6950" spans="17:17">
      <c r="Q6950" s="39"/>
    </row>
    <row r="6951" spans="17:17">
      <c r="Q6951" s="39"/>
    </row>
    <row r="6952" spans="17:17">
      <c r="Q6952" s="39"/>
    </row>
    <row r="6953" spans="17:17">
      <c r="Q6953" s="39"/>
    </row>
    <row r="6954" spans="17:17">
      <c r="Q6954" s="39"/>
    </row>
    <row r="6955" spans="17:17">
      <c r="Q6955" s="39"/>
    </row>
    <row r="6956" spans="17:17">
      <c r="Q6956" s="39"/>
    </row>
    <row r="6957" spans="17:17">
      <c r="Q6957" s="39"/>
    </row>
    <row r="6958" spans="17:17">
      <c r="Q6958" s="39"/>
    </row>
    <row r="6959" spans="17:17">
      <c r="Q6959" s="39"/>
    </row>
    <row r="6960" spans="17:17">
      <c r="Q6960" s="39"/>
    </row>
    <row r="6961" spans="17:17">
      <c r="Q6961" s="39"/>
    </row>
    <row r="6962" spans="17:17">
      <c r="Q6962" s="39"/>
    </row>
    <row r="6963" spans="17:17">
      <c r="Q6963" s="39"/>
    </row>
    <row r="6964" spans="17:17">
      <c r="Q6964" s="39"/>
    </row>
    <row r="6965" spans="17:17">
      <c r="Q6965" s="39"/>
    </row>
    <row r="6966" spans="17:17">
      <c r="Q6966" s="39"/>
    </row>
    <row r="6967" spans="17:17">
      <c r="Q6967" s="39"/>
    </row>
    <row r="6968" spans="17:17">
      <c r="Q6968" s="39"/>
    </row>
    <row r="6969" spans="17:17">
      <c r="Q6969" s="39"/>
    </row>
    <row r="6970" spans="17:17">
      <c r="Q6970" s="39"/>
    </row>
    <row r="6971" spans="17:17">
      <c r="Q6971" s="39"/>
    </row>
    <row r="6972" spans="17:17">
      <c r="Q6972" s="39"/>
    </row>
    <row r="6973" spans="17:17">
      <c r="Q6973" s="39"/>
    </row>
    <row r="6974" spans="17:17">
      <c r="Q6974" s="39"/>
    </row>
    <row r="6975" spans="17:17">
      <c r="Q6975" s="39"/>
    </row>
    <row r="6976" spans="17:17">
      <c r="Q6976" s="39"/>
    </row>
    <row r="6977" spans="17:17">
      <c r="Q6977" s="39"/>
    </row>
    <row r="6978" spans="17:17">
      <c r="Q6978" s="39"/>
    </row>
    <row r="6979" spans="17:17">
      <c r="Q6979" s="39"/>
    </row>
    <row r="6980" spans="17:17">
      <c r="Q6980" s="39"/>
    </row>
    <row r="6981" spans="17:17">
      <c r="Q6981" s="39"/>
    </row>
    <row r="6982" spans="17:17">
      <c r="Q6982" s="39"/>
    </row>
    <row r="6983" spans="17:17">
      <c r="Q6983" s="39"/>
    </row>
    <row r="6984" spans="17:17">
      <c r="Q6984" s="39"/>
    </row>
    <row r="6985" spans="17:17">
      <c r="Q6985" s="39"/>
    </row>
    <row r="6986" spans="17:17">
      <c r="Q6986" s="39"/>
    </row>
    <row r="6987" spans="17:17">
      <c r="Q6987" s="39"/>
    </row>
    <row r="6988" spans="17:17">
      <c r="Q6988" s="39"/>
    </row>
    <row r="6989" spans="17:17">
      <c r="Q6989" s="39"/>
    </row>
    <row r="6990" spans="17:17">
      <c r="Q6990" s="39"/>
    </row>
    <row r="6991" spans="17:17">
      <c r="Q6991" s="39"/>
    </row>
    <row r="6992" spans="17:17">
      <c r="Q6992" s="39"/>
    </row>
    <row r="6993" spans="17:17">
      <c r="Q6993" s="39"/>
    </row>
    <row r="6994" spans="17:17">
      <c r="Q6994" s="39"/>
    </row>
    <row r="6995" spans="17:17">
      <c r="Q6995" s="39"/>
    </row>
    <row r="6996" spans="17:17">
      <c r="Q6996" s="39"/>
    </row>
    <row r="6997" spans="17:17">
      <c r="Q6997" s="39"/>
    </row>
    <row r="6998" spans="17:17">
      <c r="Q6998" s="39"/>
    </row>
    <row r="6999" spans="17:17">
      <c r="Q6999" s="39"/>
    </row>
    <row r="7000" spans="17:17">
      <c r="Q7000" s="39"/>
    </row>
    <row r="7001" spans="17:17">
      <c r="Q7001" s="39"/>
    </row>
    <row r="7002" spans="17:17">
      <c r="Q7002" s="39"/>
    </row>
    <row r="7003" spans="17:17">
      <c r="Q7003" s="39"/>
    </row>
    <row r="7004" spans="17:17">
      <c r="Q7004" s="39"/>
    </row>
    <row r="7005" spans="17:17">
      <c r="Q7005" s="39"/>
    </row>
    <row r="7006" spans="17:17">
      <c r="Q7006" s="39"/>
    </row>
    <row r="7007" spans="17:17">
      <c r="Q7007" s="39"/>
    </row>
    <row r="7008" spans="17:17">
      <c r="Q7008" s="39"/>
    </row>
    <row r="7009" spans="17:17">
      <c r="Q7009" s="39"/>
    </row>
    <row r="7010" spans="17:17">
      <c r="Q7010" s="39"/>
    </row>
    <row r="7011" spans="17:17">
      <c r="Q7011" s="39"/>
    </row>
    <row r="7012" spans="17:17">
      <c r="Q7012" s="39"/>
    </row>
    <row r="7013" spans="17:17">
      <c r="Q7013" s="39"/>
    </row>
    <row r="7014" spans="17:17">
      <c r="Q7014" s="39"/>
    </row>
    <row r="7015" spans="17:17">
      <c r="Q7015" s="39"/>
    </row>
    <row r="7016" spans="17:17">
      <c r="Q7016" s="39"/>
    </row>
    <row r="7017" spans="17:17">
      <c r="Q7017" s="39"/>
    </row>
    <row r="7018" spans="17:17">
      <c r="Q7018" s="39"/>
    </row>
    <row r="7019" spans="17:17">
      <c r="Q7019" s="39"/>
    </row>
    <row r="7020" spans="17:17">
      <c r="Q7020" s="39"/>
    </row>
    <row r="7021" spans="17:17">
      <c r="Q7021" s="39"/>
    </row>
    <row r="7022" spans="17:17">
      <c r="Q7022" s="39"/>
    </row>
    <row r="7023" spans="17:17">
      <c r="Q7023" s="39"/>
    </row>
    <row r="7024" spans="17:17">
      <c r="Q7024" s="39"/>
    </row>
    <row r="7025" spans="17:17">
      <c r="Q7025" s="39"/>
    </row>
    <row r="7026" spans="17:17">
      <c r="Q7026" s="39"/>
    </row>
    <row r="7027" spans="17:17">
      <c r="Q7027" s="39"/>
    </row>
    <row r="7028" spans="17:17">
      <c r="Q7028" s="39"/>
    </row>
    <row r="7029" spans="17:17">
      <c r="Q7029" s="39"/>
    </row>
    <row r="7030" spans="17:17">
      <c r="Q7030" s="39"/>
    </row>
    <row r="7031" spans="17:17">
      <c r="Q7031" s="39"/>
    </row>
    <row r="7032" spans="17:17">
      <c r="Q7032" s="39"/>
    </row>
    <row r="7033" spans="17:17">
      <c r="Q7033" s="39"/>
    </row>
    <row r="7034" spans="17:17">
      <c r="Q7034" s="39"/>
    </row>
    <row r="7035" spans="17:17">
      <c r="Q7035" s="39"/>
    </row>
    <row r="7036" spans="17:17">
      <c r="Q7036" s="39"/>
    </row>
    <row r="7037" spans="17:17">
      <c r="Q7037" s="39"/>
    </row>
    <row r="7038" spans="17:17">
      <c r="Q7038" s="39"/>
    </row>
    <row r="7039" spans="17:17">
      <c r="Q7039" s="39"/>
    </row>
    <row r="7040" spans="17:17">
      <c r="Q7040" s="39"/>
    </row>
    <row r="7041" spans="17:17">
      <c r="Q7041" s="39"/>
    </row>
    <row r="7042" spans="17:17">
      <c r="Q7042" s="39"/>
    </row>
    <row r="7043" spans="17:17">
      <c r="Q7043" s="39"/>
    </row>
    <row r="7044" spans="17:17">
      <c r="Q7044" s="39"/>
    </row>
    <row r="7045" spans="17:17">
      <c r="Q7045" s="39"/>
    </row>
    <row r="7046" spans="17:17">
      <c r="Q7046" s="39"/>
    </row>
    <row r="7047" spans="17:17">
      <c r="Q7047" s="39"/>
    </row>
    <row r="7048" spans="17:17">
      <c r="Q7048" s="39"/>
    </row>
    <row r="7049" spans="17:17">
      <c r="Q7049" s="39"/>
    </row>
    <row r="7050" spans="17:17">
      <c r="Q7050" s="39"/>
    </row>
    <row r="7051" spans="17:17">
      <c r="Q7051" s="39"/>
    </row>
    <row r="7052" spans="17:17">
      <c r="Q7052" s="39"/>
    </row>
    <row r="7053" spans="17:17">
      <c r="Q7053" s="39"/>
    </row>
    <row r="7054" spans="17:17">
      <c r="Q7054" s="39"/>
    </row>
    <row r="7055" spans="17:17">
      <c r="Q7055" s="39"/>
    </row>
    <row r="7056" spans="17:17">
      <c r="Q7056" s="39"/>
    </row>
    <row r="7057" spans="17:17">
      <c r="Q7057" s="39"/>
    </row>
    <row r="7058" spans="17:17">
      <c r="Q7058" s="39"/>
    </row>
    <row r="7059" spans="17:17">
      <c r="Q7059" s="39"/>
    </row>
    <row r="7060" spans="17:17">
      <c r="Q7060" s="39"/>
    </row>
    <row r="7061" spans="17:17">
      <c r="Q7061" s="39"/>
    </row>
    <row r="7062" spans="17:17">
      <c r="Q7062" s="39"/>
    </row>
    <row r="7063" spans="17:17">
      <c r="Q7063" s="39"/>
    </row>
    <row r="7064" spans="17:17">
      <c r="Q7064" s="39"/>
    </row>
    <row r="7065" spans="17:17">
      <c r="Q7065" s="39"/>
    </row>
    <row r="7066" spans="17:17">
      <c r="Q7066" s="39"/>
    </row>
    <row r="7067" spans="17:17">
      <c r="Q7067" s="39"/>
    </row>
    <row r="7068" spans="17:17">
      <c r="Q7068" s="39"/>
    </row>
    <row r="7069" spans="17:17">
      <c r="Q7069" s="39"/>
    </row>
    <row r="7070" spans="17:17">
      <c r="Q7070" s="39"/>
    </row>
    <row r="7071" spans="17:17">
      <c r="Q7071" s="39"/>
    </row>
    <row r="7072" spans="17:17">
      <c r="Q7072" s="39"/>
    </row>
    <row r="7073" spans="17:17">
      <c r="Q7073" s="39"/>
    </row>
    <row r="7074" spans="17:17">
      <c r="Q7074" s="39"/>
    </row>
    <row r="7075" spans="17:17">
      <c r="Q7075" s="39"/>
    </row>
    <row r="7076" spans="17:17">
      <c r="Q7076" s="39"/>
    </row>
    <row r="7077" spans="17:17">
      <c r="Q7077" s="39"/>
    </row>
    <row r="7078" spans="17:17">
      <c r="Q7078" s="39"/>
    </row>
    <row r="7079" spans="17:17">
      <c r="Q7079" s="39"/>
    </row>
    <row r="7080" spans="17:17">
      <c r="Q7080" s="39"/>
    </row>
    <row r="7081" spans="17:17">
      <c r="Q7081" s="39"/>
    </row>
    <row r="7082" spans="17:17">
      <c r="Q7082" s="39"/>
    </row>
    <row r="7083" spans="17:17">
      <c r="Q7083" s="39"/>
    </row>
    <row r="7084" spans="17:17">
      <c r="Q7084" s="39"/>
    </row>
    <row r="7085" spans="17:17">
      <c r="Q7085" s="39"/>
    </row>
    <row r="7086" spans="17:17">
      <c r="Q7086" s="39"/>
    </row>
    <row r="7087" spans="17:17">
      <c r="Q7087" s="39"/>
    </row>
    <row r="7088" spans="17:17">
      <c r="Q7088" s="39"/>
    </row>
    <row r="7089" spans="17:17">
      <c r="Q7089" s="39"/>
    </row>
    <row r="7090" spans="17:17">
      <c r="Q7090" s="39"/>
    </row>
    <row r="7091" spans="17:17">
      <c r="Q7091" s="39"/>
    </row>
    <row r="7092" spans="17:17">
      <c r="Q7092" s="39"/>
    </row>
    <row r="7093" spans="17:17">
      <c r="Q7093" s="39"/>
    </row>
    <row r="7094" spans="17:17">
      <c r="Q7094" s="39"/>
    </row>
    <row r="7095" spans="17:17">
      <c r="Q7095" s="39"/>
    </row>
    <row r="7096" spans="17:17">
      <c r="Q7096" s="39"/>
    </row>
    <row r="7097" spans="17:17">
      <c r="Q7097" s="39"/>
    </row>
    <row r="7098" spans="17:17">
      <c r="Q7098" s="39"/>
    </row>
    <row r="7099" spans="17:17">
      <c r="Q7099" s="39"/>
    </row>
    <row r="7100" spans="17:17">
      <c r="Q7100" s="39"/>
    </row>
    <row r="7101" spans="17:17">
      <c r="Q7101" s="39"/>
    </row>
    <row r="7102" spans="17:17">
      <c r="Q7102" s="39"/>
    </row>
    <row r="7103" spans="17:17">
      <c r="Q7103" s="39"/>
    </row>
    <row r="7104" spans="17:17">
      <c r="Q7104" s="39"/>
    </row>
    <row r="7105" spans="17:17">
      <c r="Q7105" s="39"/>
    </row>
    <row r="7106" spans="17:17">
      <c r="Q7106" s="39"/>
    </row>
    <row r="7107" spans="17:17">
      <c r="Q7107" s="39"/>
    </row>
    <row r="7108" spans="17:17">
      <c r="Q7108" s="39"/>
    </row>
    <row r="7109" spans="17:17">
      <c r="Q7109" s="39"/>
    </row>
    <row r="7110" spans="17:17">
      <c r="Q7110" s="39"/>
    </row>
    <row r="7111" spans="17:17">
      <c r="Q7111" s="39"/>
    </row>
    <row r="7112" spans="17:17">
      <c r="Q7112" s="39"/>
    </row>
    <row r="7113" spans="17:17">
      <c r="Q7113" s="39"/>
    </row>
    <row r="7114" spans="17:17">
      <c r="Q7114" s="39"/>
    </row>
    <row r="7115" spans="17:17">
      <c r="Q7115" s="39"/>
    </row>
    <row r="7116" spans="17:17">
      <c r="Q7116" s="39"/>
    </row>
    <row r="7117" spans="17:17">
      <c r="Q7117" s="39"/>
    </row>
    <row r="7118" spans="17:17">
      <c r="Q7118" s="39"/>
    </row>
    <row r="7119" spans="17:17">
      <c r="Q7119" s="39"/>
    </row>
    <row r="7120" spans="17:17">
      <c r="Q7120" s="39"/>
    </row>
    <row r="7121" spans="17:17">
      <c r="Q7121" s="39"/>
    </row>
    <row r="7122" spans="17:17">
      <c r="Q7122" s="39"/>
    </row>
    <row r="7123" spans="17:17">
      <c r="Q7123" s="39"/>
    </row>
    <row r="7124" spans="17:17">
      <c r="Q7124" s="39"/>
    </row>
    <row r="7125" spans="17:17">
      <c r="Q7125" s="39"/>
    </row>
    <row r="7126" spans="17:17">
      <c r="Q7126" s="39"/>
    </row>
    <row r="7127" spans="17:17">
      <c r="Q7127" s="39"/>
    </row>
    <row r="7128" spans="17:17">
      <c r="Q7128" s="39"/>
    </row>
    <row r="7129" spans="17:17">
      <c r="Q7129" s="39"/>
    </row>
    <row r="7130" spans="17:17">
      <c r="Q7130" s="39"/>
    </row>
    <row r="7131" spans="17:17">
      <c r="Q7131" s="39"/>
    </row>
    <row r="7132" spans="17:17">
      <c r="Q7132" s="39"/>
    </row>
    <row r="7133" spans="17:17">
      <c r="Q7133" s="39"/>
    </row>
    <row r="7134" spans="17:17">
      <c r="Q7134" s="39"/>
    </row>
    <row r="7135" spans="17:17">
      <c r="Q7135" s="39"/>
    </row>
    <row r="7136" spans="17:17">
      <c r="Q7136" s="39"/>
    </row>
    <row r="7137" spans="17:17">
      <c r="Q7137" s="39"/>
    </row>
    <row r="7138" spans="17:17">
      <c r="Q7138" s="39"/>
    </row>
    <row r="7139" spans="17:17">
      <c r="Q7139" s="39"/>
    </row>
    <row r="7140" spans="17:17">
      <c r="Q7140" s="39"/>
    </row>
    <row r="7141" spans="17:17">
      <c r="Q7141" s="39"/>
    </row>
    <row r="7142" spans="17:17">
      <c r="Q7142" s="39"/>
    </row>
    <row r="7143" spans="17:17">
      <c r="Q7143" s="39"/>
    </row>
    <row r="7144" spans="17:17">
      <c r="Q7144" s="39"/>
    </row>
    <row r="7145" spans="17:17">
      <c r="Q7145" s="39"/>
    </row>
    <row r="7146" spans="17:17">
      <c r="Q7146" s="39"/>
    </row>
    <row r="7147" spans="17:17">
      <c r="Q7147" s="39"/>
    </row>
    <row r="7148" spans="17:17">
      <c r="Q7148" s="39"/>
    </row>
    <row r="7149" spans="17:17">
      <c r="Q7149" s="39"/>
    </row>
    <row r="7150" spans="17:17">
      <c r="Q7150" s="39"/>
    </row>
    <row r="7151" spans="17:17">
      <c r="Q7151" s="39"/>
    </row>
    <row r="7152" spans="17:17">
      <c r="Q7152" s="39"/>
    </row>
    <row r="7153" spans="17:17">
      <c r="Q7153" s="39"/>
    </row>
    <row r="7154" spans="17:17">
      <c r="Q7154" s="39"/>
    </row>
    <row r="7155" spans="17:17">
      <c r="Q7155" s="39"/>
    </row>
    <row r="7156" spans="17:17">
      <c r="Q7156" s="39"/>
    </row>
    <row r="7157" spans="17:17">
      <c r="Q7157" s="39"/>
    </row>
    <row r="7158" spans="17:17">
      <c r="Q7158" s="39"/>
    </row>
    <row r="7159" spans="17:17">
      <c r="Q7159" s="39"/>
    </row>
    <row r="7160" spans="17:17">
      <c r="Q7160" s="39"/>
    </row>
    <row r="7161" spans="17:17">
      <c r="Q7161" s="39"/>
    </row>
    <row r="7162" spans="17:17">
      <c r="Q7162" s="39"/>
    </row>
    <row r="7163" spans="17:17">
      <c r="Q7163" s="39"/>
    </row>
    <row r="7164" spans="17:17">
      <c r="Q7164" s="39"/>
    </row>
    <row r="7165" spans="17:17">
      <c r="Q7165" s="39"/>
    </row>
    <row r="7166" spans="17:17">
      <c r="Q7166" s="39"/>
    </row>
    <row r="7167" spans="17:17">
      <c r="Q7167" s="39"/>
    </row>
    <row r="7168" spans="17:17">
      <c r="Q7168" s="39"/>
    </row>
    <row r="7169" spans="17:17">
      <c r="Q7169" s="39"/>
    </row>
    <row r="7170" spans="17:17">
      <c r="Q7170" s="39"/>
    </row>
    <row r="7171" spans="17:17">
      <c r="Q7171" s="39"/>
    </row>
    <row r="7172" spans="17:17">
      <c r="Q7172" s="39"/>
    </row>
    <row r="7173" spans="17:17">
      <c r="Q7173" s="39"/>
    </row>
    <row r="7174" spans="17:17">
      <c r="Q7174" s="39"/>
    </row>
    <row r="7175" spans="17:17">
      <c r="Q7175" s="39"/>
    </row>
    <row r="7176" spans="17:17">
      <c r="Q7176" s="39"/>
    </row>
    <row r="7177" spans="17:17">
      <c r="Q7177" s="39"/>
    </row>
    <row r="7178" spans="17:17">
      <c r="Q7178" s="39"/>
    </row>
    <row r="7179" spans="17:17">
      <c r="Q7179" s="39"/>
    </row>
    <row r="7180" spans="17:17">
      <c r="Q7180" s="39"/>
    </row>
    <row r="7181" spans="17:17">
      <c r="Q7181" s="39"/>
    </row>
    <row r="7182" spans="17:17">
      <c r="Q7182" s="39"/>
    </row>
    <row r="7183" spans="17:17">
      <c r="Q7183" s="39"/>
    </row>
    <row r="7184" spans="17:17">
      <c r="Q7184" s="39"/>
    </row>
    <row r="7185" spans="17:17">
      <c r="Q7185" s="39"/>
    </row>
    <row r="7186" spans="17:17">
      <c r="Q7186" s="39"/>
    </row>
    <row r="7187" spans="17:17">
      <c r="Q7187" s="39"/>
    </row>
    <row r="7188" spans="17:17">
      <c r="Q7188" s="39"/>
    </row>
    <row r="7189" spans="17:17">
      <c r="Q7189" s="39"/>
    </row>
    <row r="7190" spans="17:17">
      <c r="Q7190" s="39"/>
    </row>
    <row r="7191" spans="17:17">
      <c r="Q7191" s="39"/>
    </row>
    <row r="7192" spans="17:17">
      <c r="Q7192" s="39"/>
    </row>
    <row r="7193" spans="17:17">
      <c r="Q7193" s="39"/>
    </row>
    <row r="7194" spans="17:17">
      <c r="Q7194" s="39"/>
    </row>
    <row r="7195" spans="17:17">
      <c r="Q7195" s="39"/>
    </row>
    <row r="7196" spans="17:17">
      <c r="Q7196" s="39"/>
    </row>
    <row r="7197" spans="17:17">
      <c r="Q7197" s="39"/>
    </row>
    <row r="7198" spans="17:17">
      <c r="Q7198" s="39"/>
    </row>
    <row r="7199" spans="17:17">
      <c r="Q7199" s="39"/>
    </row>
    <row r="7200" spans="17:17">
      <c r="Q7200" s="39"/>
    </row>
    <row r="7201" spans="17:17">
      <c r="Q7201" s="39"/>
    </row>
    <row r="7202" spans="17:17">
      <c r="Q7202" s="39"/>
    </row>
    <row r="7203" spans="17:17">
      <c r="Q7203" s="39"/>
    </row>
    <row r="7204" spans="17:17">
      <c r="Q7204" s="39"/>
    </row>
    <row r="7205" spans="17:17">
      <c r="Q7205" s="39"/>
    </row>
    <row r="7206" spans="17:17">
      <c r="Q7206" s="39"/>
    </row>
    <row r="7207" spans="17:17">
      <c r="Q7207" s="39"/>
    </row>
    <row r="7208" spans="17:17">
      <c r="Q7208" s="39"/>
    </row>
    <row r="7209" spans="17:17">
      <c r="Q7209" s="39"/>
    </row>
    <row r="7210" spans="17:17">
      <c r="Q7210" s="39"/>
    </row>
    <row r="7211" spans="17:17">
      <c r="Q7211" s="39"/>
    </row>
    <row r="7212" spans="17:17">
      <c r="Q7212" s="39"/>
    </row>
    <row r="7213" spans="17:17">
      <c r="Q7213" s="39"/>
    </row>
    <row r="7214" spans="17:17">
      <c r="Q7214" s="39"/>
    </row>
    <row r="7215" spans="17:17">
      <c r="Q7215" s="39"/>
    </row>
    <row r="7216" spans="17:17">
      <c r="Q7216" s="39"/>
    </row>
    <row r="7217" spans="17:17">
      <c r="Q7217" s="39"/>
    </row>
    <row r="7218" spans="17:17">
      <c r="Q7218" s="39"/>
    </row>
    <row r="7219" spans="17:17">
      <c r="Q7219" s="39"/>
    </row>
    <row r="7220" spans="17:17">
      <c r="Q7220" s="39"/>
    </row>
    <row r="7221" spans="17:17">
      <c r="Q7221" s="39"/>
    </row>
    <row r="7222" spans="17:17">
      <c r="Q7222" s="39"/>
    </row>
    <row r="7223" spans="17:17">
      <c r="Q7223" s="39"/>
    </row>
    <row r="7224" spans="17:17">
      <c r="Q7224" s="39"/>
    </row>
    <row r="7225" spans="17:17">
      <c r="Q7225" s="39"/>
    </row>
    <row r="7226" spans="17:17">
      <c r="Q7226" s="39"/>
    </row>
    <row r="7227" spans="17:17">
      <c r="Q7227" s="39"/>
    </row>
    <row r="7228" spans="17:17">
      <c r="Q7228" s="39"/>
    </row>
    <row r="7229" spans="17:17">
      <c r="Q7229" s="39"/>
    </row>
    <row r="7230" spans="17:17">
      <c r="Q7230" s="39"/>
    </row>
    <row r="7231" spans="17:17">
      <c r="Q7231" s="39"/>
    </row>
    <row r="7232" spans="17:17">
      <c r="Q7232" s="39"/>
    </row>
    <row r="7233" spans="17:17">
      <c r="Q7233" s="39"/>
    </row>
    <row r="7234" spans="17:17">
      <c r="Q7234" s="39"/>
    </row>
    <row r="7235" spans="17:17">
      <c r="Q7235" s="39"/>
    </row>
    <row r="7236" spans="17:17">
      <c r="Q7236" s="39"/>
    </row>
    <row r="7237" spans="17:17">
      <c r="Q7237" s="39"/>
    </row>
    <row r="7238" spans="17:17">
      <c r="Q7238" s="39"/>
    </row>
    <row r="7239" spans="17:17">
      <c r="Q7239" s="39"/>
    </row>
    <row r="7240" spans="17:17">
      <c r="Q7240" s="39"/>
    </row>
    <row r="7241" spans="17:17">
      <c r="Q7241" s="39"/>
    </row>
    <row r="7242" spans="17:17">
      <c r="Q7242" s="39"/>
    </row>
    <row r="7243" spans="17:17">
      <c r="Q7243" s="39"/>
    </row>
    <row r="7244" spans="17:17">
      <c r="Q7244" s="39"/>
    </row>
    <row r="7245" spans="17:17">
      <c r="Q7245" s="39"/>
    </row>
    <row r="7246" spans="17:17">
      <c r="Q7246" s="39"/>
    </row>
    <row r="7247" spans="17:17">
      <c r="Q7247" s="39"/>
    </row>
    <row r="7248" spans="17:17">
      <c r="Q7248" s="39"/>
    </row>
    <row r="7249" spans="17:17">
      <c r="Q7249" s="39"/>
    </row>
    <row r="7250" spans="17:17">
      <c r="Q7250" s="39"/>
    </row>
    <row r="7251" spans="17:17">
      <c r="Q7251" s="39"/>
    </row>
    <row r="7252" spans="17:17">
      <c r="Q7252" s="39"/>
    </row>
    <row r="7253" spans="17:17">
      <c r="Q7253" s="39"/>
    </row>
    <row r="7254" spans="17:17">
      <c r="Q7254" s="39"/>
    </row>
    <row r="7255" spans="17:17">
      <c r="Q7255" s="39"/>
    </row>
    <row r="7256" spans="17:17">
      <c r="Q7256" s="39"/>
    </row>
    <row r="7257" spans="17:17">
      <c r="Q7257" s="39"/>
    </row>
    <row r="7258" spans="17:17">
      <c r="Q7258" s="39"/>
    </row>
    <row r="7259" spans="17:17">
      <c r="Q7259" s="39"/>
    </row>
    <row r="7260" spans="17:17">
      <c r="Q7260" s="39"/>
    </row>
    <row r="7261" spans="17:17">
      <c r="Q7261" s="39"/>
    </row>
    <row r="7262" spans="17:17">
      <c r="Q7262" s="39"/>
    </row>
    <row r="7263" spans="17:17">
      <c r="Q7263" s="39"/>
    </row>
    <row r="7264" spans="17:17">
      <c r="Q7264" s="39"/>
    </row>
    <row r="7265" spans="17:17">
      <c r="Q7265" s="39"/>
    </row>
    <row r="7266" spans="17:17">
      <c r="Q7266" s="39"/>
    </row>
    <row r="7267" spans="17:17">
      <c r="Q7267" s="39"/>
    </row>
    <row r="7268" spans="17:17">
      <c r="Q7268" s="39"/>
    </row>
    <row r="7269" spans="17:17">
      <c r="Q7269" s="39"/>
    </row>
    <row r="7270" spans="17:17">
      <c r="Q7270" s="39"/>
    </row>
    <row r="7271" spans="17:17">
      <c r="Q7271" s="39"/>
    </row>
    <row r="7272" spans="17:17">
      <c r="Q7272" s="39"/>
    </row>
    <row r="7273" spans="17:17">
      <c r="Q7273" s="39"/>
    </row>
    <row r="7274" spans="17:17">
      <c r="Q7274" s="39"/>
    </row>
    <row r="7275" spans="17:17">
      <c r="Q7275" s="39"/>
    </row>
    <row r="7276" spans="17:17">
      <c r="Q7276" s="39"/>
    </row>
    <row r="7277" spans="17:17">
      <c r="Q7277" s="39"/>
    </row>
    <row r="7278" spans="17:17">
      <c r="Q7278" s="39"/>
    </row>
    <row r="7279" spans="17:17">
      <c r="Q7279" s="39"/>
    </row>
    <row r="7280" spans="17:17">
      <c r="Q7280" s="39"/>
    </row>
    <row r="7281" spans="17:17">
      <c r="Q7281" s="39"/>
    </row>
    <row r="7282" spans="17:17">
      <c r="Q7282" s="39"/>
    </row>
    <row r="7283" spans="17:17">
      <c r="Q7283" s="39"/>
    </row>
    <row r="7284" spans="17:17">
      <c r="Q7284" s="39"/>
    </row>
    <row r="7285" spans="17:17">
      <c r="Q7285" s="39"/>
    </row>
    <row r="7286" spans="17:17">
      <c r="Q7286" s="39"/>
    </row>
    <row r="7287" spans="17:17">
      <c r="Q7287" s="39"/>
    </row>
    <row r="7288" spans="17:17">
      <c r="Q7288" s="39"/>
    </row>
    <row r="7289" spans="17:17">
      <c r="Q7289" s="39"/>
    </row>
    <row r="7290" spans="17:17">
      <c r="Q7290" s="39"/>
    </row>
    <row r="7291" spans="17:17">
      <c r="Q7291" s="39"/>
    </row>
    <row r="7292" spans="17:17">
      <c r="Q7292" s="39"/>
    </row>
    <row r="7293" spans="17:17">
      <c r="Q7293" s="39"/>
    </row>
    <row r="7294" spans="17:17">
      <c r="Q7294" s="39"/>
    </row>
    <row r="7295" spans="17:17">
      <c r="Q7295" s="39"/>
    </row>
    <row r="7296" spans="17:17">
      <c r="Q7296" s="39"/>
    </row>
    <row r="7297" spans="17:17">
      <c r="Q7297" s="39"/>
    </row>
    <row r="7298" spans="17:17">
      <c r="Q7298" s="39"/>
    </row>
    <row r="7299" spans="17:17">
      <c r="Q7299" s="39"/>
    </row>
    <row r="7300" spans="17:17">
      <c r="Q7300" s="39"/>
    </row>
    <row r="7301" spans="17:17">
      <c r="Q7301" s="39"/>
    </row>
    <row r="7302" spans="17:17">
      <c r="Q7302" s="39"/>
    </row>
    <row r="7303" spans="17:17">
      <c r="Q7303" s="39"/>
    </row>
    <row r="7304" spans="17:17">
      <c r="Q7304" s="39"/>
    </row>
    <row r="7305" spans="17:17">
      <c r="Q7305" s="39"/>
    </row>
    <row r="7306" spans="17:17">
      <c r="Q7306" s="39"/>
    </row>
    <row r="7307" spans="17:17">
      <c r="Q7307" s="39"/>
    </row>
    <row r="7308" spans="17:17">
      <c r="Q7308" s="39"/>
    </row>
    <row r="7309" spans="17:17">
      <c r="Q7309" s="39"/>
    </row>
    <row r="7310" spans="17:17">
      <c r="Q7310" s="39"/>
    </row>
    <row r="7311" spans="17:17">
      <c r="Q7311" s="39"/>
    </row>
    <row r="7312" spans="17:17">
      <c r="Q7312" s="39"/>
    </row>
    <row r="7313" spans="17:17">
      <c r="Q7313" s="39"/>
    </row>
    <row r="7314" spans="17:17">
      <c r="Q7314" s="39"/>
    </row>
    <row r="7315" spans="17:17">
      <c r="Q7315" s="39"/>
    </row>
    <row r="7316" spans="17:17">
      <c r="Q7316" s="39"/>
    </row>
    <row r="7317" spans="17:17">
      <c r="Q7317" s="39"/>
    </row>
    <row r="7318" spans="17:17">
      <c r="Q7318" s="39"/>
    </row>
    <row r="7319" spans="17:17">
      <c r="Q7319" s="39"/>
    </row>
    <row r="7320" spans="17:17">
      <c r="Q7320" s="39"/>
    </row>
    <row r="7321" spans="17:17">
      <c r="Q7321" s="39"/>
    </row>
    <row r="7322" spans="17:17">
      <c r="Q7322" s="39"/>
    </row>
    <row r="7323" spans="17:17">
      <c r="Q7323" s="39"/>
    </row>
    <row r="7324" spans="17:17">
      <c r="Q7324" s="39"/>
    </row>
    <row r="7325" spans="17:17">
      <c r="Q7325" s="39"/>
    </row>
    <row r="7326" spans="17:17">
      <c r="Q7326" s="39"/>
    </row>
    <row r="7327" spans="17:17">
      <c r="Q7327" s="39"/>
    </row>
    <row r="7328" spans="17:17">
      <c r="Q7328" s="39"/>
    </row>
    <row r="7329" spans="17:17">
      <c r="Q7329" s="39"/>
    </row>
    <row r="7330" spans="17:17">
      <c r="Q7330" s="39"/>
    </row>
    <row r="7331" spans="17:17">
      <c r="Q7331" s="39"/>
    </row>
    <row r="7332" spans="17:17">
      <c r="Q7332" s="39"/>
    </row>
    <row r="7333" spans="17:17">
      <c r="Q7333" s="39"/>
    </row>
    <row r="7334" spans="17:17">
      <c r="Q7334" s="39"/>
    </row>
    <row r="7335" spans="17:17">
      <c r="Q7335" s="39"/>
    </row>
    <row r="7336" spans="17:17">
      <c r="Q7336" s="39"/>
    </row>
    <row r="7337" spans="17:17">
      <c r="Q7337" s="39"/>
    </row>
    <row r="7338" spans="17:17">
      <c r="Q7338" s="39"/>
    </row>
    <row r="7339" spans="17:17">
      <c r="Q7339" s="39"/>
    </row>
    <row r="7340" spans="17:17">
      <c r="Q7340" s="39"/>
    </row>
    <row r="7341" spans="17:17">
      <c r="Q7341" s="39"/>
    </row>
    <row r="7342" spans="17:17">
      <c r="Q7342" s="39"/>
    </row>
    <row r="7343" spans="17:17">
      <c r="Q7343" s="39"/>
    </row>
    <row r="7344" spans="17:17">
      <c r="Q7344" s="39"/>
    </row>
    <row r="7345" spans="17:17">
      <c r="Q7345" s="39"/>
    </row>
    <row r="7346" spans="17:17">
      <c r="Q7346" s="39"/>
    </row>
    <row r="7347" spans="17:17">
      <c r="Q7347" s="39"/>
    </row>
    <row r="7348" spans="17:17">
      <c r="Q7348" s="39"/>
    </row>
    <row r="7349" spans="17:17">
      <c r="Q7349" s="39"/>
    </row>
    <row r="7350" spans="17:17">
      <c r="Q7350" s="39"/>
    </row>
    <row r="7351" spans="17:17">
      <c r="Q7351" s="39"/>
    </row>
    <row r="7352" spans="17:17">
      <c r="Q7352" s="39"/>
    </row>
    <row r="7353" spans="17:17">
      <c r="Q7353" s="39"/>
    </row>
    <row r="7354" spans="17:17">
      <c r="Q7354" s="39"/>
    </row>
    <row r="7355" spans="17:17">
      <c r="Q7355" s="39"/>
    </row>
    <row r="7356" spans="17:17">
      <c r="Q7356" s="39"/>
    </row>
    <row r="7357" spans="17:17">
      <c r="Q7357" s="39"/>
    </row>
    <row r="7358" spans="17:17">
      <c r="Q7358" s="39"/>
    </row>
    <row r="7359" spans="17:17">
      <c r="Q7359" s="39"/>
    </row>
    <row r="7360" spans="17:17">
      <c r="Q7360" s="39"/>
    </row>
    <row r="7361" spans="17:17">
      <c r="Q7361" s="39"/>
    </row>
    <row r="7362" spans="17:17">
      <c r="Q7362" s="39"/>
    </row>
    <row r="7363" spans="17:17">
      <c r="Q7363" s="39"/>
    </row>
    <row r="7364" spans="17:17">
      <c r="Q7364" s="39"/>
    </row>
    <row r="7365" spans="17:17">
      <c r="Q7365" s="39"/>
    </row>
    <row r="7366" spans="17:17">
      <c r="Q7366" s="39"/>
    </row>
    <row r="7367" spans="17:17">
      <c r="Q7367" s="39"/>
    </row>
    <row r="7368" spans="17:17">
      <c r="Q7368" s="39"/>
    </row>
    <row r="7369" spans="17:17">
      <c r="Q7369" s="39"/>
    </row>
    <row r="7370" spans="17:17">
      <c r="Q7370" s="39"/>
    </row>
    <row r="7371" spans="17:17">
      <c r="Q7371" s="39"/>
    </row>
    <row r="7372" spans="17:17">
      <c r="Q7372" s="39"/>
    </row>
    <row r="7373" spans="17:17">
      <c r="Q7373" s="39"/>
    </row>
    <row r="7374" spans="17:17">
      <c r="Q7374" s="39"/>
    </row>
    <row r="7375" spans="17:17">
      <c r="Q7375" s="39"/>
    </row>
    <row r="7376" spans="17:17">
      <c r="Q7376" s="39"/>
    </row>
    <row r="7377" spans="17:17">
      <c r="Q7377" s="39"/>
    </row>
    <row r="7378" spans="17:17">
      <c r="Q7378" s="39"/>
    </row>
    <row r="7379" spans="17:17">
      <c r="Q7379" s="39"/>
    </row>
    <row r="7380" spans="17:17">
      <c r="Q7380" s="39"/>
    </row>
    <row r="7381" spans="17:17">
      <c r="Q7381" s="39"/>
    </row>
    <row r="7382" spans="17:17">
      <c r="Q7382" s="39"/>
    </row>
    <row r="7383" spans="17:17">
      <c r="Q7383" s="39"/>
    </row>
    <row r="7384" spans="17:17">
      <c r="Q7384" s="39"/>
    </row>
    <row r="7385" spans="17:17">
      <c r="Q7385" s="39"/>
    </row>
    <row r="7386" spans="17:17">
      <c r="Q7386" s="39"/>
    </row>
    <row r="7387" spans="17:17">
      <c r="Q7387" s="39"/>
    </row>
    <row r="7388" spans="17:17">
      <c r="Q7388" s="39"/>
    </row>
    <row r="7389" spans="17:17">
      <c r="Q7389" s="39"/>
    </row>
    <row r="7390" spans="17:17">
      <c r="Q7390" s="39"/>
    </row>
    <row r="7391" spans="17:17">
      <c r="Q7391" s="39"/>
    </row>
    <row r="7392" spans="17:17">
      <c r="Q7392" s="39"/>
    </row>
    <row r="7393" spans="17:17">
      <c r="Q7393" s="39"/>
    </row>
    <row r="7394" spans="17:17">
      <c r="Q7394" s="39"/>
    </row>
    <row r="7395" spans="17:17">
      <c r="Q7395" s="39"/>
    </row>
    <row r="7396" spans="17:17">
      <c r="Q7396" s="39"/>
    </row>
    <row r="7397" spans="17:17">
      <c r="Q7397" s="39"/>
    </row>
    <row r="7398" spans="17:17">
      <c r="Q7398" s="39"/>
    </row>
    <row r="7399" spans="17:17">
      <c r="Q7399" s="39"/>
    </row>
    <row r="7400" spans="17:17">
      <c r="Q7400" s="39"/>
    </row>
    <row r="7401" spans="17:17">
      <c r="Q7401" s="39"/>
    </row>
    <row r="7402" spans="17:17">
      <c r="Q7402" s="39"/>
    </row>
    <row r="7403" spans="17:17">
      <c r="Q7403" s="39"/>
    </row>
    <row r="7404" spans="17:17">
      <c r="Q7404" s="39"/>
    </row>
    <row r="7405" spans="17:17">
      <c r="Q7405" s="39"/>
    </row>
    <row r="7406" spans="17:17">
      <c r="Q7406" s="39"/>
    </row>
    <row r="7407" spans="17:17">
      <c r="Q7407" s="39"/>
    </row>
    <row r="7408" spans="17:17">
      <c r="Q7408" s="39"/>
    </row>
    <row r="7409" spans="17:17">
      <c r="Q7409" s="39"/>
    </row>
    <row r="7410" spans="17:17">
      <c r="Q7410" s="39"/>
    </row>
    <row r="7411" spans="17:17">
      <c r="Q7411" s="39"/>
    </row>
    <row r="7412" spans="17:17">
      <c r="Q7412" s="39"/>
    </row>
    <row r="7413" spans="17:17">
      <c r="Q7413" s="39"/>
    </row>
    <row r="7414" spans="17:17">
      <c r="Q7414" s="39"/>
    </row>
    <row r="7415" spans="17:17">
      <c r="Q7415" s="39"/>
    </row>
    <row r="7416" spans="17:17">
      <c r="Q7416" s="39"/>
    </row>
    <row r="7417" spans="17:17">
      <c r="Q7417" s="39"/>
    </row>
    <row r="7418" spans="17:17">
      <c r="Q7418" s="39"/>
    </row>
    <row r="7419" spans="17:17">
      <c r="Q7419" s="39"/>
    </row>
    <row r="7420" spans="17:17">
      <c r="Q7420" s="39"/>
    </row>
    <row r="7421" spans="17:17">
      <c r="Q7421" s="39"/>
    </row>
    <row r="7422" spans="17:17">
      <c r="Q7422" s="39"/>
    </row>
    <row r="7423" spans="17:17">
      <c r="Q7423" s="39"/>
    </row>
    <row r="7424" spans="17:17">
      <c r="Q7424" s="39"/>
    </row>
    <row r="7425" spans="17:17">
      <c r="Q7425" s="39"/>
    </row>
    <row r="7426" spans="17:17">
      <c r="Q7426" s="39"/>
    </row>
    <row r="7427" spans="17:17">
      <c r="Q7427" s="39"/>
    </row>
    <row r="7428" spans="17:17">
      <c r="Q7428" s="39"/>
    </row>
    <row r="7429" spans="17:17">
      <c r="Q7429" s="39"/>
    </row>
    <row r="7430" spans="17:17">
      <c r="Q7430" s="39"/>
    </row>
    <row r="7431" spans="17:17">
      <c r="Q7431" s="39"/>
    </row>
    <row r="7432" spans="17:17">
      <c r="Q7432" s="39"/>
    </row>
    <row r="7433" spans="17:17">
      <c r="Q7433" s="39"/>
    </row>
    <row r="7434" spans="17:17">
      <c r="Q7434" s="39"/>
    </row>
    <row r="7435" spans="17:17">
      <c r="Q7435" s="39"/>
    </row>
    <row r="7436" spans="17:17">
      <c r="Q7436" s="39"/>
    </row>
    <row r="7437" spans="17:17">
      <c r="Q7437" s="39"/>
    </row>
    <row r="7438" spans="17:17">
      <c r="Q7438" s="39"/>
    </row>
    <row r="7439" spans="17:17">
      <c r="Q7439" s="39"/>
    </row>
    <row r="7440" spans="17:17">
      <c r="Q7440" s="39"/>
    </row>
    <row r="7441" spans="17:17">
      <c r="Q7441" s="39"/>
    </row>
    <row r="7442" spans="17:17">
      <c r="Q7442" s="39"/>
    </row>
    <row r="7443" spans="17:17">
      <c r="Q7443" s="39"/>
    </row>
    <row r="7444" spans="17:17">
      <c r="Q7444" s="39"/>
    </row>
    <row r="7445" spans="17:17">
      <c r="Q7445" s="39"/>
    </row>
    <row r="7446" spans="17:17">
      <c r="Q7446" s="39"/>
    </row>
    <row r="7447" spans="17:17">
      <c r="Q7447" s="39"/>
    </row>
    <row r="7448" spans="17:17">
      <c r="Q7448" s="39"/>
    </row>
    <row r="7449" spans="17:17">
      <c r="Q7449" s="39"/>
    </row>
    <row r="7450" spans="17:17">
      <c r="Q7450" s="39"/>
    </row>
    <row r="7451" spans="17:17">
      <c r="Q7451" s="39"/>
    </row>
    <row r="7452" spans="17:17">
      <c r="Q7452" s="39"/>
    </row>
    <row r="7453" spans="17:17">
      <c r="Q7453" s="39"/>
    </row>
    <row r="7454" spans="17:17">
      <c r="Q7454" s="39"/>
    </row>
    <row r="7455" spans="17:17">
      <c r="Q7455" s="39"/>
    </row>
    <row r="7456" spans="17:17">
      <c r="Q7456" s="39"/>
    </row>
    <row r="7457" spans="17:17">
      <c r="Q7457" s="39"/>
    </row>
    <row r="7458" spans="17:17">
      <c r="Q7458" s="39"/>
    </row>
    <row r="7459" spans="17:17">
      <c r="Q7459" s="39"/>
    </row>
    <row r="7460" spans="17:17">
      <c r="Q7460" s="39"/>
    </row>
    <row r="7461" spans="17:17">
      <c r="Q7461" s="39"/>
    </row>
    <row r="7462" spans="17:17">
      <c r="Q7462" s="39"/>
    </row>
    <row r="7463" spans="17:17">
      <c r="Q7463" s="39"/>
    </row>
    <row r="7464" spans="17:17">
      <c r="Q7464" s="39"/>
    </row>
    <row r="7465" spans="17:17">
      <c r="Q7465" s="39"/>
    </row>
    <row r="7466" spans="17:17">
      <c r="Q7466" s="39"/>
    </row>
    <row r="7467" spans="17:17">
      <c r="Q7467" s="39"/>
    </row>
    <row r="7468" spans="17:17">
      <c r="Q7468" s="39"/>
    </row>
    <row r="7469" spans="17:17">
      <c r="Q7469" s="39"/>
    </row>
    <row r="7470" spans="17:17">
      <c r="Q7470" s="39"/>
    </row>
    <row r="7471" spans="17:17">
      <c r="Q7471" s="39"/>
    </row>
    <row r="7472" spans="17:17">
      <c r="Q7472" s="39"/>
    </row>
    <row r="7473" spans="17:17">
      <c r="Q7473" s="39"/>
    </row>
    <row r="7474" spans="17:17">
      <c r="Q7474" s="39"/>
    </row>
    <row r="7475" spans="17:17">
      <c r="Q7475" s="39"/>
    </row>
    <row r="7476" spans="17:17">
      <c r="Q7476" s="39"/>
    </row>
    <row r="7477" spans="17:17">
      <c r="Q7477" s="39"/>
    </row>
    <row r="7478" spans="17:17">
      <c r="Q7478" s="39"/>
    </row>
    <row r="7479" spans="17:17">
      <c r="Q7479" s="39"/>
    </row>
    <row r="7480" spans="17:17">
      <c r="Q7480" s="39"/>
    </row>
    <row r="7481" spans="17:17">
      <c r="Q7481" s="39"/>
    </row>
    <row r="7482" spans="17:17">
      <c r="Q7482" s="39"/>
    </row>
    <row r="7483" spans="17:17">
      <c r="Q7483" s="39"/>
    </row>
    <row r="7484" spans="17:17">
      <c r="Q7484" s="39"/>
    </row>
    <row r="7485" spans="17:17">
      <c r="Q7485" s="39"/>
    </row>
    <row r="7486" spans="17:17">
      <c r="Q7486" s="39"/>
    </row>
    <row r="7487" spans="17:17">
      <c r="Q7487" s="39"/>
    </row>
    <row r="7488" spans="17:17">
      <c r="Q7488" s="39"/>
    </row>
    <row r="7489" spans="17:17">
      <c r="Q7489" s="39"/>
    </row>
    <row r="7490" spans="17:17">
      <c r="Q7490" s="39"/>
    </row>
    <row r="7491" spans="17:17">
      <c r="Q7491" s="39"/>
    </row>
    <row r="7492" spans="17:17">
      <c r="Q7492" s="39"/>
    </row>
    <row r="7493" spans="17:17">
      <c r="Q7493" s="39"/>
    </row>
    <row r="7494" spans="17:17">
      <c r="Q7494" s="39"/>
    </row>
    <row r="7495" spans="17:17">
      <c r="Q7495" s="39"/>
    </row>
    <row r="7496" spans="17:17">
      <c r="Q7496" s="39"/>
    </row>
    <row r="7497" spans="17:17">
      <c r="Q7497" s="39"/>
    </row>
    <row r="7498" spans="17:17">
      <c r="Q7498" s="39"/>
    </row>
    <row r="7499" spans="17:17">
      <c r="Q7499" s="39"/>
    </row>
    <row r="7500" spans="17:17">
      <c r="Q7500" s="39"/>
    </row>
    <row r="7501" spans="17:17">
      <c r="Q7501" s="39"/>
    </row>
    <row r="7502" spans="17:17">
      <c r="Q7502" s="39"/>
    </row>
    <row r="7503" spans="17:17">
      <c r="Q7503" s="39"/>
    </row>
    <row r="7504" spans="17:17">
      <c r="Q7504" s="39"/>
    </row>
    <row r="7505" spans="17:17">
      <c r="Q7505" s="39"/>
    </row>
    <row r="7506" spans="17:17">
      <c r="Q7506" s="39"/>
    </row>
    <row r="7507" spans="17:17">
      <c r="Q7507" s="39"/>
    </row>
    <row r="7508" spans="17:17">
      <c r="Q7508" s="39"/>
    </row>
    <row r="7509" spans="17:17">
      <c r="Q7509" s="39"/>
    </row>
    <row r="7510" spans="17:17">
      <c r="Q7510" s="39"/>
    </row>
    <row r="7511" spans="17:17">
      <c r="Q7511" s="39"/>
    </row>
    <row r="7512" spans="17:17">
      <c r="Q7512" s="39"/>
    </row>
    <row r="7513" spans="17:17">
      <c r="Q7513" s="39"/>
    </row>
    <row r="7514" spans="17:17">
      <c r="Q7514" s="39"/>
    </row>
    <row r="7515" spans="17:17">
      <c r="Q7515" s="39"/>
    </row>
    <row r="7516" spans="17:17">
      <c r="Q7516" s="39"/>
    </row>
    <row r="7517" spans="17:17">
      <c r="Q7517" s="39"/>
    </row>
    <row r="7518" spans="17:17">
      <c r="Q7518" s="39"/>
    </row>
    <row r="7519" spans="17:17">
      <c r="Q7519" s="39"/>
    </row>
    <row r="7520" spans="17:17">
      <c r="Q7520" s="39"/>
    </row>
    <row r="7521" spans="17:17">
      <c r="Q7521" s="39"/>
    </row>
    <row r="7522" spans="17:17">
      <c r="Q7522" s="39"/>
    </row>
    <row r="7523" spans="17:17">
      <c r="Q7523" s="39"/>
    </row>
    <row r="7524" spans="17:17">
      <c r="Q7524" s="39"/>
    </row>
    <row r="7525" spans="17:17">
      <c r="Q7525" s="39"/>
    </row>
    <row r="7526" spans="17:17">
      <c r="Q7526" s="39"/>
    </row>
    <row r="7527" spans="17:17">
      <c r="Q7527" s="39"/>
    </row>
    <row r="7528" spans="17:17">
      <c r="Q7528" s="39"/>
    </row>
    <row r="7529" spans="17:17">
      <c r="Q7529" s="39"/>
    </row>
    <row r="7530" spans="17:17">
      <c r="Q7530" s="39"/>
    </row>
    <row r="7531" spans="17:17">
      <c r="Q7531" s="39"/>
    </row>
    <row r="7532" spans="17:17">
      <c r="Q7532" s="39"/>
    </row>
    <row r="7533" spans="17:17">
      <c r="Q7533" s="39"/>
    </row>
    <row r="7534" spans="17:17">
      <c r="Q7534" s="39"/>
    </row>
    <row r="7535" spans="17:17">
      <c r="Q7535" s="39"/>
    </row>
    <row r="7536" spans="17:17">
      <c r="Q7536" s="39"/>
    </row>
    <row r="7537" spans="17:17">
      <c r="Q7537" s="39"/>
    </row>
    <row r="7538" spans="17:17">
      <c r="Q7538" s="39"/>
    </row>
    <row r="7539" spans="17:17">
      <c r="Q7539" s="39"/>
    </row>
    <row r="7540" spans="17:17">
      <c r="Q7540" s="39"/>
    </row>
    <row r="7541" spans="17:17">
      <c r="Q7541" s="39"/>
    </row>
    <row r="7542" spans="17:17">
      <c r="Q7542" s="39"/>
    </row>
    <row r="7543" spans="17:17">
      <c r="Q7543" s="39"/>
    </row>
    <row r="7544" spans="17:17">
      <c r="Q7544" s="39"/>
    </row>
    <row r="7545" spans="17:17">
      <c r="Q7545" s="39"/>
    </row>
    <row r="7546" spans="17:17">
      <c r="Q7546" s="39"/>
    </row>
    <row r="7547" spans="17:17">
      <c r="Q7547" s="39"/>
    </row>
    <row r="7548" spans="17:17">
      <c r="Q7548" s="39"/>
    </row>
    <row r="7549" spans="17:17">
      <c r="Q7549" s="39"/>
    </row>
    <row r="7550" spans="17:17">
      <c r="Q7550" s="39"/>
    </row>
    <row r="7551" spans="17:17">
      <c r="Q7551" s="39"/>
    </row>
    <row r="7552" spans="17:17">
      <c r="Q7552" s="39"/>
    </row>
    <row r="7553" spans="17:17">
      <c r="Q7553" s="39"/>
    </row>
    <row r="7554" spans="17:17">
      <c r="Q7554" s="39"/>
    </row>
    <row r="7555" spans="17:17">
      <c r="Q7555" s="39"/>
    </row>
    <row r="7556" spans="17:17">
      <c r="Q7556" s="39"/>
    </row>
    <row r="7557" spans="17:17">
      <c r="Q7557" s="39"/>
    </row>
    <row r="7558" spans="17:17">
      <c r="Q7558" s="39"/>
    </row>
    <row r="7559" spans="17:17">
      <c r="Q7559" s="39"/>
    </row>
    <row r="7560" spans="17:17">
      <c r="Q7560" s="39"/>
    </row>
    <row r="7561" spans="17:17">
      <c r="Q7561" s="39"/>
    </row>
    <row r="7562" spans="17:17">
      <c r="Q7562" s="39"/>
    </row>
    <row r="7563" spans="17:17">
      <c r="Q7563" s="39"/>
    </row>
    <row r="7564" spans="17:17">
      <c r="Q7564" s="39"/>
    </row>
    <row r="7565" spans="17:17">
      <c r="Q7565" s="39"/>
    </row>
    <row r="7566" spans="17:17">
      <c r="Q7566" s="39"/>
    </row>
    <row r="7567" spans="17:17">
      <c r="Q7567" s="39"/>
    </row>
    <row r="7568" spans="17:17">
      <c r="Q7568" s="39"/>
    </row>
    <row r="7569" spans="17:17">
      <c r="Q7569" s="39"/>
    </row>
    <row r="7570" spans="17:17">
      <c r="Q7570" s="39"/>
    </row>
    <row r="7571" spans="17:17">
      <c r="Q7571" s="39"/>
    </row>
    <row r="7572" spans="17:17">
      <c r="Q7572" s="39"/>
    </row>
    <row r="7573" spans="17:17">
      <c r="Q7573" s="39"/>
    </row>
    <row r="7574" spans="17:17">
      <c r="Q7574" s="39"/>
    </row>
    <row r="7575" spans="17:17">
      <c r="Q7575" s="39"/>
    </row>
    <row r="7576" spans="17:17">
      <c r="Q7576" s="39"/>
    </row>
    <row r="7577" spans="17:17">
      <c r="Q7577" s="39"/>
    </row>
    <row r="7578" spans="17:17">
      <c r="Q7578" s="39"/>
    </row>
    <row r="7579" spans="17:17">
      <c r="Q7579" s="39"/>
    </row>
    <row r="7580" spans="17:17">
      <c r="Q7580" s="39"/>
    </row>
    <row r="7581" spans="17:17">
      <c r="Q7581" s="39"/>
    </row>
    <row r="7582" spans="17:17">
      <c r="Q7582" s="39"/>
    </row>
    <row r="7583" spans="17:17">
      <c r="Q7583" s="39"/>
    </row>
    <row r="7584" spans="17:17">
      <c r="Q7584" s="39"/>
    </row>
    <row r="7585" spans="17:17">
      <c r="Q7585" s="39"/>
    </row>
    <row r="7586" spans="17:17">
      <c r="Q7586" s="39"/>
    </row>
    <row r="7587" spans="17:17">
      <c r="Q7587" s="39"/>
    </row>
    <row r="7588" spans="17:17">
      <c r="Q7588" s="39"/>
    </row>
    <row r="7589" spans="17:17">
      <c r="Q7589" s="39"/>
    </row>
    <row r="7590" spans="17:17">
      <c r="Q7590" s="39"/>
    </row>
    <row r="7591" spans="17:17">
      <c r="Q7591" s="39"/>
    </row>
    <row r="7592" spans="17:17">
      <c r="Q7592" s="39"/>
    </row>
    <row r="7593" spans="17:17">
      <c r="Q7593" s="39"/>
    </row>
    <row r="7594" spans="17:17">
      <c r="Q7594" s="39"/>
    </row>
    <row r="7595" spans="17:17">
      <c r="Q7595" s="39"/>
    </row>
    <row r="7596" spans="17:17">
      <c r="Q7596" s="39"/>
    </row>
    <row r="7597" spans="17:17">
      <c r="Q7597" s="39"/>
    </row>
    <row r="7598" spans="17:17">
      <c r="Q7598" s="39"/>
    </row>
    <row r="7599" spans="17:17">
      <c r="Q7599" s="39"/>
    </row>
    <row r="7600" spans="17:17">
      <c r="Q7600" s="39"/>
    </row>
    <row r="7601" spans="17:17">
      <c r="Q7601" s="39"/>
    </row>
    <row r="7602" spans="17:17">
      <c r="Q7602" s="39"/>
    </row>
    <row r="7603" spans="17:17">
      <c r="Q7603" s="39"/>
    </row>
    <row r="7604" spans="17:17">
      <c r="Q7604" s="39"/>
    </row>
    <row r="7605" spans="17:17">
      <c r="Q7605" s="39"/>
    </row>
    <row r="7606" spans="17:17">
      <c r="Q7606" s="39"/>
    </row>
    <row r="7607" spans="17:17">
      <c r="Q7607" s="39"/>
    </row>
    <row r="7608" spans="17:17">
      <c r="Q7608" s="39"/>
    </row>
    <row r="7609" spans="17:17">
      <c r="Q7609" s="39"/>
    </row>
    <row r="7610" spans="17:17">
      <c r="Q7610" s="39"/>
    </row>
    <row r="7611" spans="17:17">
      <c r="Q7611" s="39"/>
    </row>
    <row r="7612" spans="17:17">
      <c r="Q7612" s="39"/>
    </row>
    <row r="7613" spans="17:17">
      <c r="Q7613" s="39"/>
    </row>
    <row r="7614" spans="17:17">
      <c r="Q7614" s="39"/>
    </row>
    <row r="7615" spans="17:17">
      <c r="Q7615" s="39"/>
    </row>
    <row r="7616" spans="17:17">
      <c r="Q7616" s="39"/>
    </row>
    <row r="7617" spans="17:17">
      <c r="Q7617" s="39"/>
    </row>
    <row r="7618" spans="17:17">
      <c r="Q7618" s="39"/>
    </row>
    <row r="7619" spans="17:17">
      <c r="Q7619" s="39"/>
    </row>
    <row r="7620" spans="17:17">
      <c r="Q7620" s="39"/>
    </row>
    <row r="7621" spans="17:17">
      <c r="Q7621" s="39"/>
    </row>
    <row r="7622" spans="17:17">
      <c r="Q7622" s="39"/>
    </row>
    <row r="7623" spans="17:17">
      <c r="Q7623" s="39"/>
    </row>
    <row r="7624" spans="17:17">
      <c r="Q7624" s="39"/>
    </row>
    <row r="7625" spans="17:17">
      <c r="Q7625" s="39"/>
    </row>
    <row r="7626" spans="17:17">
      <c r="Q7626" s="39"/>
    </row>
    <row r="7627" spans="17:17">
      <c r="Q7627" s="39"/>
    </row>
    <row r="7628" spans="17:17">
      <c r="Q7628" s="39"/>
    </row>
    <row r="7629" spans="17:17">
      <c r="Q7629" s="39"/>
    </row>
    <row r="7630" spans="17:17">
      <c r="Q7630" s="39"/>
    </row>
    <row r="7631" spans="17:17">
      <c r="Q7631" s="39"/>
    </row>
    <row r="7632" spans="17:17">
      <c r="Q7632" s="39"/>
    </row>
    <row r="7633" spans="17:17">
      <c r="Q7633" s="39"/>
    </row>
    <row r="7634" spans="17:17">
      <c r="Q7634" s="39"/>
    </row>
    <row r="7635" spans="17:17">
      <c r="Q7635" s="39"/>
    </row>
    <row r="7636" spans="17:17">
      <c r="Q7636" s="39"/>
    </row>
    <row r="7637" spans="17:17">
      <c r="Q7637" s="39"/>
    </row>
    <row r="7638" spans="17:17">
      <c r="Q7638" s="39"/>
    </row>
    <row r="7639" spans="17:17">
      <c r="Q7639" s="39"/>
    </row>
    <row r="7640" spans="17:17">
      <c r="Q7640" s="39"/>
    </row>
    <row r="7641" spans="17:17">
      <c r="Q7641" s="39"/>
    </row>
    <row r="7642" spans="17:17">
      <c r="Q7642" s="39"/>
    </row>
    <row r="7643" spans="17:17">
      <c r="Q7643" s="39"/>
    </row>
    <row r="7644" spans="17:17">
      <c r="Q7644" s="39"/>
    </row>
    <row r="7645" spans="17:17">
      <c r="Q7645" s="39"/>
    </row>
    <row r="7646" spans="17:17">
      <c r="Q7646" s="39"/>
    </row>
    <row r="7647" spans="17:17">
      <c r="Q7647" s="39"/>
    </row>
    <row r="7648" spans="17:17">
      <c r="Q7648" s="39"/>
    </row>
    <row r="7649" spans="17:17">
      <c r="Q7649" s="39"/>
    </row>
    <row r="7650" spans="17:17">
      <c r="Q7650" s="39"/>
    </row>
    <row r="7651" spans="17:17">
      <c r="Q7651" s="39"/>
    </row>
    <row r="7652" spans="17:17">
      <c r="Q7652" s="39"/>
    </row>
    <row r="7653" spans="17:17">
      <c r="Q7653" s="39"/>
    </row>
    <row r="7654" spans="17:17">
      <c r="Q7654" s="39"/>
    </row>
    <row r="7655" spans="17:17">
      <c r="Q7655" s="39"/>
    </row>
    <row r="7656" spans="17:17">
      <c r="Q7656" s="39"/>
    </row>
    <row r="7657" spans="17:17">
      <c r="Q7657" s="39"/>
    </row>
    <row r="7658" spans="17:17">
      <c r="Q7658" s="39"/>
    </row>
    <row r="7659" spans="17:17">
      <c r="Q7659" s="39"/>
    </row>
    <row r="7660" spans="17:17">
      <c r="Q7660" s="39"/>
    </row>
    <row r="7661" spans="17:17">
      <c r="Q7661" s="39"/>
    </row>
    <row r="7662" spans="17:17">
      <c r="Q7662" s="39"/>
    </row>
    <row r="7663" spans="17:17">
      <c r="Q7663" s="39"/>
    </row>
    <row r="7664" spans="17:17">
      <c r="Q7664" s="39"/>
    </row>
    <row r="7665" spans="17:17">
      <c r="Q7665" s="39"/>
    </row>
    <row r="7666" spans="17:17">
      <c r="Q7666" s="39"/>
    </row>
    <row r="7667" spans="17:17">
      <c r="Q7667" s="39"/>
    </row>
    <row r="7668" spans="17:17">
      <c r="Q7668" s="39"/>
    </row>
    <row r="7669" spans="17:17">
      <c r="Q7669" s="39"/>
    </row>
    <row r="7670" spans="17:17">
      <c r="Q7670" s="39"/>
    </row>
    <row r="7671" spans="17:17">
      <c r="Q7671" s="39"/>
    </row>
    <row r="7672" spans="17:17">
      <c r="Q7672" s="39"/>
    </row>
    <row r="7673" spans="17:17">
      <c r="Q7673" s="39"/>
    </row>
    <row r="7674" spans="17:17">
      <c r="Q7674" s="39"/>
    </row>
    <row r="7675" spans="17:17">
      <c r="Q7675" s="39"/>
    </row>
    <row r="7676" spans="17:17">
      <c r="Q7676" s="39"/>
    </row>
    <row r="7677" spans="17:17">
      <c r="Q7677" s="39"/>
    </row>
    <row r="7678" spans="17:17">
      <c r="Q7678" s="39"/>
    </row>
    <row r="7679" spans="17:17">
      <c r="Q7679" s="39"/>
    </row>
    <row r="7680" spans="17:17">
      <c r="Q7680" s="39"/>
    </row>
    <row r="7681" spans="17:17">
      <c r="Q7681" s="39"/>
    </row>
    <row r="7682" spans="17:17">
      <c r="Q7682" s="39"/>
    </row>
    <row r="7683" spans="17:17">
      <c r="Q7683" s="39"/>
    </row>
    <row r="7684" spans="17:17">
      <c r="Q7684" s="39"/>
    </row>
    <row r="7685" spans="17:17">
      <c r="Q7685" s="39"/>
    </row>
    <row r="7686" spans="17:17">
      <c r="Q7686" s="39"/>
    </row>
    <row r="7687" spans="17:17">
      <c r="Q7687" s="39"/>
    </row>
    <row r="7688" spans="17:17">
      <c r="Q7688" s="39"/>
    </row>
    <row r="7689" spans="17:17">
      <c r="Q7689" s="39"/>
    </row>
    <row r="7690" spans="17:17">
      <c r="Q7690" s="39"/>
    </row>
    <row r="7691" spans="17:17">
      <c r="Q7691" s="39"/>
    </row>
    <row r="7692" spans="17:17">
      <c r="Q7692" s="39"/>
    </row>
    <row r="7693" spans="17:17">
      <c r="Q7693" s="39"/>
    </row>
    <row r="7694" spans="17:17">
      <c r="Q7694" s="39"/>
    </row>
    <row r="7695" spans="17:17">
      <c r="Q7695" s="39"/>
    </row>
    <row r="7696" spans="17:17">
      <c r="Q7696" s="39"/>
    </row>
    <row r="7697" spans="17:17">
      <c r="Q7697" s="39"/>
    </row>
    <row r="7698" spans="17:17">
      <c r="Q7698" s="39"/>
    </row>
    <row r="7699" spans="17:17">
      <c r="Q7699" s="39"/>
    </row>
    <row r="7700" spans="17:17">
      <c r="Q7700" s="39"/>
    </row>
    <row r="7701" spans="17:17">
      <c r="Q7701" s="39"/>
    </row>
    <row r="7702" spans="17:17">
      <c r="Q7702" s="39"/>
    </row>
    <row r="7703" spans="17:17">
      <c r="Q7703" s="39"/>
    </row>
    <row r="7704" spans="17:17">
      <c r="Q7704" s="39"/>
    </row>
    <row r="7705" spans="17:17">
      <c r="Q7705" s="39"/>
    </row>
    <row r="7706" spans="17:17">
      <c r="Q7706" s="39"/>
    </row>
    <row r="7707" spans="17:17">
      <c r="Q7707" s="39"/>
    </row>
    <row r="7708" spans="17:17">
      <c r="Q7708" s="39"/>
    </row>
    <row r="7709" spans="17:17">
      <c r="Q7709" s="39"/>
    </row>
    <row r="7710" spans="17:17">
      <c r="Q7710" s="39"/>
    </row>
    <row r="7711" spans="17:17">
      <c r="Q7711" s="39"/>
    </row>
    <row r="7712" spans="17:17">
      <c r="Q7712" s="39"/>
    </row>
    <row r="7713" spans="17:17">
      <c r="Q7713" s="39"/>
    </row>
    <row r="7714" spans="17:17">
      <c r="Q7714" s="39"/>
    </row>
    <row r="7715" spans="17:17">
      <c r="Q7715" s="39"/>
    </row>
    <row r="7716" spans="17:17">
      <c r="Q7716" s="39"/>
    </row>
    <row r="7717" spans="17:17">
      <c r="Q7717" s="39"/>
    </row>
    <row r="7718" spans="17:17">
      <c r="Q7718" s="39"/>
    </row>
    <row r="7719" spans="17:17">
      <c r="Q7719" s="39"/>
    </row>
    <row r="7720" spans="17:17">
      <c r="Q7720" s="39"/>
    </row>
    <row r="7721" spans="17:17">
      <c r="Q7721" s="39"/>
    </row>
    <row r="7722" spans="17:17">
      <c r="Q7722" s="39"/>
    </row>
    <row r="7723" spans="17:17">
      <c r="Q7723" s="39"/>
    </row>
    <row r="7724" spans="17:17">
      <c r="Q7724" s="39"/>
    </row>
    <row r="7725" spans="17:17">
      <c r="Q7725" s="39"/>
    </row>
    <row r="7726" spans="17:17">
      <c r="Q7726" s="39"/>
    </row>
    <row r="7727" spans="17:17">
      <c r="Q7727" s="39"/>
    </row>
    <row r="7728" spans="17:17">
      <c r="Q7728" s="39"/>
    </row>
    <row r="7729" spans="17:17">
      <c r="Q7729" s="39"/>
    </row>
    <row r="7730" spans="17:17">
      <c r="Q7730" s="39"/>
    </row>
    <row r="7731" spans="17:17">
      <c r="Q7731" s="39"/>
    </row>
    <row r="7732" spans="17:17">
      <c r="Q7732" s="39"/>
    </row>
    <row r="7733" spans="17:17">
      <c r="Q7733" s="39"/>
    </row>
    <row r="7734" spans="17:17">
      <c r="Q7734" s="39"/>
    </row>
    <row r="7735" spans="17:17">
      <c r="Q7735" s="39"/>
    </row>
    <row r="7736" spans="17:17">
      <c r="Q7736" s="39"/>
    </row>
    <row r="7737" spans="17:17">
      <c r="Q7737" s="39"/>
    </row>
    <row r="7738" spans="17:17">
      <c r="Q7738" s="39"/>
    </row>
    <row r="7739" spans="17:17">
      <c r="Q7739" s="39"/>
    </row>
    <row r="7740" spans="17:17">
      <c r="Q7740" s="39"/>
    </row>
    <row r="7741" spans="17:17">
      <c r="Q7741" s="39"/>
    </row>
    <row r="7742" spans="17:17">
      <c r="Q7742" s="39"/>
    </row>
    <row r="7743" spans="17:17">
      <c r="Q7743" s="39"/>
    </row>
    <row r="7744" spans="17:17">
      <c r="Q7744" s="39"/>
    </row>
    <row r="7745" spans="17:17">
      <c r="Q7745" s="39"/>
    </row>
    <row r="7746" spans="17:17">
      <c r="Q7746" s="39"/>
    </row>
    <row r="7747" spans="17:17">
      <c r="Q7747" s="39"/>
    </row>
    <row r="7748" spans="17:17">
      <c r="Q7748" s="39"/>
    </row>
    <row r="7749" spans="17:17">
      <c r="Q7749" s="39"/>
    </row>
    <row r="7750" spans="17:17">
      <c r="Q7750" s="39"/>
    </row>
    <row r="7751" spans="17:17">
      <c r="Q7751" s="39"/>
    </row>
    <row r="7752" spans="17:17">
      <c r="Q7752" s="39"/>
    </row>
    <row r="7753" spans="17:17">
      <c r="Q7753" s="39"/>
    </row>
    <row r="7754" spans="17:17">
      <c r="Q7754" s="39"/>
    </row>
    <row r="7755" spans="17:17">
      <c r="Q7755" s="39"/>
    </row>
    <row r="7756" spans="17:17">
      <c r="Q7756" s="39"/>
    </row>
    <row r="7757" spans="17:17">
      <c r="Q7757" s="39"/>
    </row>
    <row r="7758" spans="17:17">
      <c r="Q7758" s="39"/>
    </row>
    <row r="7759" spans="17:17">
      <c r="Q7759" s="39"/>
    </row>
    <row r="7760" spans="17:17">
      <c r="Q7760" s="39"/>
    </row>
    <row r="7761" spans="17:17">
      <c r="Q7761" s="39"/>
    </row>
    <row r="7762" spans="17:17">
      <c r="Q7762" s="39"/>
    </row>
    <row r="7763" spans="17:17">
      <c r="Q7763" s="39"/>
    </row>
    <row r="7764" spans="17:17">
      <c r="Q7764" s="39"/>
    </row>
    <row r="7765" spans="17:17">
      <c r="Q7765" s="39"/>
    </row>
    <row r="7766" spans="17:17">
      <c r="Q7766" s="39"/>
    </row>
    <row r="7767" spans="17:17">
      <c r="Q7767" s="39"/>
    </row>
    <row r="7768" spans="17:17">
      <c r="Q7768" s="39"/>
    </row>
    <row r="7769" spans="17:17">
      <c r="Q7769" s="39"/>
    </row>
    <row r="7770" spans="17:17">
      <c r="Q7770" s="39"/>
    </row>
    <row r="7771" spans="17:17">
      <c r="Q7771" s="39"/>
    </row>
    <row r="7772" spans="17:17">
      <c r="Q7772" s="39"/>
    </row>
    <row r="7773" spans="17:17">
      <c r="Q7773" s="39"/>
    </row>
    <row r="7774" spans="17:17">
      <c r="Q7774" s="39"/>
    </row>
    <row r="7775" spans="17:17">
      <c r="Q7775" s="39"/>
    </row>
    <row r="7776" spans="17:17">
      <c r="Q7776" s="39"/>
    </row>
    <row r="7777" spans="17:17">
      <c r="Q7777" s="39"/>
    </row>
    <row r="7778" spans="17:17">
      <c r="Q7778" s="39"/>
    </row>
    <row r="7779" spans="17:17">
      <c r="Q7779" s="39"/>
    </row>
    <row r="7780" spans="17:17">
      <c r="Q7780" s="39"/>
    </row>
    <row r="7781" spans="17:17">
      <c r="Q7781" s="39"/>
    </row>
    <row r="7782" spans="17:17">
      <c r="Q7782" s="39"/>
    </row>
    <row r="7783" spans="17:17">
      <c r="Q7783" s="39"/>
    </row>
    <row r="7784" spans="17:17">
      <c r="Q7784" s="39"/>
    </row>
    <row r="7785" spans="17:17">
      <c r="Q7785" s="39"/>
    </row>
    <row r="7786" spans="17:17">
      <c r="Q7786" s="39"/>
    </row>
    <row r="7787" spans="17:17">
      <c r="Q7787" s="39"/>
    </row>
    <row r="7788" spans="17:17">
      <c r="Q7788" s="39"/>
    </row>
    <row r="7789" spans="17:17">
      <c r="Q7789" s="39"/>
    </row>
    <row r="7790" spans="17:17">
      <c r="Q7790" s="39"/>
    </row>
    <row r="7791" spans="17:17">
      <c r="Q7791" s="39"/>
    </row>
    <row r="7792" spans="17:17">
      <c r="Q7792" s="39"/>
    </row>
    <row r="7793" spans="17:17">
      <c r="Q7793" s="39"/>
    </row>
    <row r="7794" spans="17:17">
      <c r="Q7794" s="39"/>
    </row>
    <row r="7795" spans="17:17">
      <c r="Q7795" s="39"/>
    </row>
    <row r="7796" spans="17:17">
      <c r="Q7796" s="39"/>
    </row>
    <row r="7797" spans="17:17">
      <c r="Q7797" s="39"/>
    </row>
    <row r="7798" spans="17:17">
      <c r="Q7798" s="39"/>
    </row>
    <row r="7799" spans="17:17">
      <c r="Q7799" s="39"/>
    </row>
    <row r="7800" spans="17:17">
      <c r="Q7800" s="39"/>
    </row>
    <row r="7801" spans="17:17">
      <c r="Q7801" s="39"/>
    </row>
    <row r="7802" spans="17:17">
      <c r="Q7802" s="39"/>
    </row>
    <row r="7803" spans="17:17">
      <c r="Q7803" s="39"/>
    </row>
    <row r="7804" spans="17:17">
      <c r="Q7804" s="39"/>
    </row>
    <row r="7805" spans="17:17">
      <c r="Q7805" s="39"/>
    </row>
    <row r="7806" spans="17:17">
      <c r="Q7806" s="39"/>
    </row>
    <row r="7807" spans="17:17">
      <c r="Q7807" s="39"/>
    </row>
    <row r="7808" spans="17:17">
      <c r="Q7808" s="39"/>
    </row>
    <row r="7809" spans="17:17">
      <c r="Q7809" s="39"/>
    </row>
    <row r="7810" spans="17:17">
      <c r="Q7810" s="39"/>
    </row>
    <row r="7811" spans="17:17">
      <c r="Q7811" s="39"/>
    </row>
    <row r="7812" spans="17:17">
      <c r="Q7812" s="39"/>
    </row>
    <row r="7813" spans="17:17">
      <c r="Q7813" s="39"/>
    </row>
    <row r="7814" spans="17:17">
      <c r="Q7814" s="39"/>
    </row>
    <row r="7815" spans="17:17">
      <c r="Q7815" s="39"/>
    </row>
    <row r="7816" spans="17:17">
      <c r="Q7816" s="39"/>
    </row>
    <row r="7817" spans="17:17">
      <c r="Q7817" s="39"/>
    </row>
    <row r="7818" spans="17:17">
      <c r="Q7818" s="39"/>
    </row>
    <row r="7819" spans="17:17">
      <c r="Q7819" s="39"/>
    </row>
    <row r="7820" spans="17:17">
      <c r="Q7820" s="39"/>
    </row>
    <row r="7821" spans="17:17">
      <c r="Q7821" s="39"/>
    </row>
    <row r="7822" spans="17:17">
      <c r="Q7822" s="39"/>
    </row>
    <row r="7823" spans="17:17">
      <c r="Q7823" s="39"/>
    </row>
    <row r="7824" spans="17:17">
      <c r="Q7824" s="39"/>
    </row>
    <row r="7825" spans="17:17">
      <c r="Q7825" s="39"/>
    </row>
    <row r="7826" spans="17:17">
      <c r="Q7826" s="39"/>
    </row>
    <row r="7827" spans="17:17">
      <c r="Q7827" s="39"/>
    </row>
    <row r="7828" spans="17:17">
      <c r="Q7828" s="39"/>
    </row>
    <row r="7829" spans="17:17">
      <c r="Q7829" s="39"/>
    </row>
    <row r="7830" spans="17:17">
      <c r="Q7830" s="39"/>
    </row>
    <row r="7831" spans="17:17">
      <c r="Q7831" s="39"/>
    </row>
    <row r="7832" spans="17:17">
      <c r="Q7832" s="39"/>
    </row>
    <row r="7833" spans="17:17">
      <c r="Q7833" s="39"/>
    </row>
    <row r="7834" spans="17:17">
      <c r="Q7834" s="39"/>
    </row>
    <row r="7835" spans="17:17">
      <c r="Q7835" s="39"/>
    </row>
    <row r="7836" spans="17:17">
      <c r="Q7836" s="39"/>
    </row>
    <row r="7837" spans="17:17">
      <c r="Q7837" s="39"/>
    </row>
    <row r="7838" spans="17:17">
      <c r="Q7838" s="39"/>
    </row>
    <row r="7839" spans="17:17">
      <c r="Q7839" s="39"/>
    </row>
    <row r="7840" spans="17:17">
      <c r="Q7840" s="39"/>
    </row>
    <row r="7841" spans="17:17">
      <c r="Q7841" s="39"/>
    </row>
    <row r="7842" spans="17:17">
      <c r="Q7842" s="39"/>
    </row>
    <row r="7843" spans="17:17">
      <c r="Q7843" s="39"/>
    </row>
    <row r="7844" spans="17:17">
      <c r="Q7844" s="39"/>
    </row>
    <row r="7845" spans="17:17">
      <c r="Q7845" s="39"/>
    </row>
    <row r="7846" spans="17:17">
      <c r="Q7846" s="39"/>
    </row>
    <row r="7847" spans="17:17">
      <c r="Q7847" s="39"/>
    </row>
    <row r="7848" spans="17:17">
      <c r="Q7848" s="39"/>
    </row>
    <row r="7849" spans="17:17">
      <c r="Q7849" s="39"/>
    </row>
    <row r="7850" spans="17:17">
      <c r="Q7850" s="39"/>
    </row>
    <row r="7851" spans="17:17">
      <c r="Q7851" s="39"/>
    </row>
    <row r="7852" spans="17:17">
      <c r="Q7852" s="39"/>
    </row>
    <row r="7853" spans="17:17">
      <c r="Q7853" s="39"/>
    </row>
    <row r="7854" spans="17:17">
      <c r="Q7854" s="39"/>
    </row>
    <row r="7855" spans="17:17">
      <c r="Q7855" s="39"/>
    </row>
    <row r="7856" spans="17:17">
      <c r="Q7856" s="39"/>
    </row>
    <row r="7857" spans="17:17">
      <c r="Q7857" s="39"/>
    </row>
    <row r="7858" spans="17:17">
      <c r="Q7858" s="39"/>
    </row>
    <row r="7859" spans="17:17">
      <c r="Q7859" s="39"/>
    </row>
    <row r="7860" spans="17:17">
      <c r="Q7860" s="39"/>
    </row>
    <row r="7861" spans="17:17">
      <c r="Q7861" s="39"/>
    </row>
    <row r="7862" spans="17:17">
      <c r="Q7862" s="39"/>
    </row>
    <row r="7863" spans="17:17">
      <c r="Q7863" s="39"/>
    </row>
    <row r="7864" spans="17:17">
      <c r="Q7864" s="39"/>
    </row>
    <row r="7865" spans="17:17">
      <c r="Q7865" s="39"/>
    </row>
    <row r="7866" spans="17:17">
      <c r="Q7866" s="39"/>
    </row>
    <row r="7867" spans="17:17">
      <c r="Q7867" s="39"/>
    </row>
    <row r="7868" spans="17:17">
      <c r="Q7868" s="39"/>
    </row>
    <row r="7869" spans="17:17">
      <c r="Q7869" s="39"/>
    </row>
    <row r="7870" spans="17:17">
      <c r="Q7870" s="39"/>
    </row>
    <row r="7871" spans="17:17">
      <c r="Q7871" s="39"/>
    </row>
    <row r="7872" spans="17:17">
      <c r="Q7872" s="39"/>
    </row>
    <row r="7873" spans="17:17">
      <c r="Q7873" s="39"/>
    </row>
    <row r="7874" spans="17:17">
      <c r="Q7874" s="39"/>
    </row>
    <row r="7875" spans="17:17">
      <c r="Q7875" s="39"/>
    </row>
    <row r="7876" spans="17:17">
      <c r="Q7876" s="39"/>
    </row>
    <row r="7877" spans="17:17">
      <c r="Q7877" s="39"/>
    </row>
    <row r="7878" spans="17:17">
      <c r="Q7878" s="39"/>
    </row>
    <row r="7879" spans="17:17">
      <c r="Q7879" s="39"/>
    </row>
    <row r="7880" spans="17:17">
      <c r="Q7880" s="39"/>
    </row>
    <row r="7881" spans="17:17">
      <c r="Q7881" s="39"/>
    </row>
    <row r="7882" spans="17:17">
      <c r="Q7882" s="39"/>
    </row>
    <row r="7883" spans="17:17">
      <c r="Q7883" s="39"/>
    </row>
    <row r="7884" spans="17:17">
      <c r="Q7884" s="39"/>
    </row>
    <row r="7885" spans="17:17">
      <c r="Q7885" s="39"/>
    </row>
    <row r="7886" spans="17:17">
      <c r="Q7886" s="39"/>
    </row>
    <row r="7887" spans="17:17">
      <c r="Q7887" s="39"/>
    </row>
    <row r="7888" spans="17:17">
      <c r="Q7888" s="39"/>
    </row>
    <row r="7889" spans="17:17">
      <c r="Q7889" s="39"/>
    </row>
    <row r="7890" spans="17:17">
      <c r="Q7890" s="39"/>
    </row>
    <row r="7891" spans="17:17">
      <c r="Q7891" s="39"/>
    </row>
    <row r="7892" spans="17:17">
      <c r="Q7892" s="39"/>
    </row>
    <row r="7893" spans="17:17">
      <c r="Q7893" s="39"/>
    </row>
    <row r="7894" spans="17:17">
      <c r="Q7894" s="39"/>
    </row>
    <row r="7895" spans="17:17">
      <c r="Q7895" s="39"/>
    </row>
    <row r="7896" spans="17:17">
      <c r="Q7896" s="39"/>
    </row>
    <row r="7897" spans="17:17">
      <c r="Q7897" s="39"/>
    </row>
    <row r="7898" spans="17:17">
      <c r="Q7898" s="39"/>
    </row>
    <row r="7899" spans="17:17">
      <c r="Q7899" s="39"/>
    </row>
    <row r="7900" spans="17:17">
      <c r="Q7900" s="39"/>
    </row>
    <row r="7901" spans="17:17">
      <c r="Q7901" s="39"/>
    </row>
    <row r="7902" spans="17:17">
      <c r="Q7902" s="39"/>
    </row>
    <row r="7903" spans="17:17">
      <c r="Q7903" s="39"/>
    </row>
    <row r="7904" spans="17:17">
      <c r="Q7904" s="39"/>
    </row>
    <row r="7905" spans="17:17">
      <c r="Q7905" s="39"/>
    </row>
    <row r="7906" spans="17:17">
      <c r="Q7906" s="39"/>
    </row>
    <row r="7907" spans="17:17">
      <c r="Q7907" s="39"/>
    </row>
    <row r="7908" spans="17:17">
      <c r="Q7908" s="39"/>
    </row>
    <row r="7909" spans="17:17">
      <c r="Q7909" s="39"/>
    </row>
    <row r="7910" spans="17:17">
      <c r="Q7910" s="39"/>
    </row>
    <row r="7911" spans="17:17">
      <c r="Q7911" s="39"/>
    </row>
    <row r="7912" spans="17:17">
      <c r="Q7912" s="39"/>
    </row>
    <row r="7913" spans="17:17">
      <c r="Q7913" s="39"/>
    </row>
    <row r="7914" spans="17:17">
      <c r="Q7914" s="39"/>
    </row>
    <row r="7915" spans="17:17">
      <c r="Q7915" s="39"/>
    </row>
    <row r="7916" spans="17:17">
      <c r="Q7916" s="39"/>
    </row>
    <row r="7917" spans="17:17">
      <c r="Q7917" s="39"/>
    </row>
    <row r="7918" spans="17:17">
      <c r="Q7918" s="39"/>
    </row>
    <row r="7919" spans="17:17">
      <c r="Q7919" s="39"/>
    </row>
    <row r="7920" spans="17:17">
      <c r="Q7920" s="39"/>
    </row>
    <row r="7921" spans="17:17">
      <c r="Q7921" s="39"/>
    </row>
    <row r="7922" spans="17:17">
      <c r="Q7922" s="39"/>
    </row>
    <row r="7923" spans="17:17">
      <c r="Q7923" s="39"/>
    </row>
    <row r="7924" spans="17:17">
      <c r="Q7924" s="39"/>
    </row>
    <row r="7925" spans="17:17">
      <c r="Q7925" s="39"/>
    </row>
    <row r="7926" spans="17:17">
      <c r="Q7926" s="39"/>
    </row>
    <row r="7927" spans="17:17">
      <c r="Q7927" s="39"/>
    </row>
    <row r="7928" spans="17:17">
      <c r="Q7928" s="39"/>
    </row>
    <row r="7929" spans="17:17">
      <c r="Q7929" s="39"/>
    </row>
    <row r="7930" spans="17:17">
      <c r="Q7930" s="39"/>
    </row>
    <row r="7931" spans="17:17">
      <c r="Q7931" s="39"/>
    </row>
    <row r="7932" spans="17:17">
      <c r="Q7932" s="39"/>
    </row>
    <row r="7933" spans="17:17">
      <c r="Q7933" s="39"/>
    </row>
    <row r="7934" spans="17:17">
      <c r="Q7934" s="39"/>
    </row>
    <row r="7935" spans="17:17">
      <c r="Q7935" s="39"/>
    </row>
    <row r="7936" spans="17:17">
      <c r="Q7936" s="39"/>
    </row>
    <row r="7937" spans="17:17">
      <c r="Q7937" s="39"/>
    </row>
    <row r="7938" spans="17:17">
      <c r="Q7938" s="39"/>
    </row>
    <row r="7939" spans="17:17">
      <c r="Q7939" s="39"/>
    </row>
    <row r="7940" spans="17:17">
      <c r="Q7940" s="39"/>
    </row>
    <row r="7941" spans="17:17">
      <c r="Q7941" s="39"/>
    </row>
    <row r="7942" spans="17:17">
      <c r="Q7942" s="39"/>
    </row>
    <row r="7943" spans="17:17">
      <c r="Q7943" s="39"/>
    </row>
    <row r="7944" spans="17:17">
      <c r="Q7944" s="39"/>
    </row>
    <row r="7945" spans="17:17">
      <c r="Q7945" s="39"/>
    </row>
    <row r="7946" spans="17:17">
      <c r="Q7946" s="39"/>
    </row>
    <row r="7947" spans="17:17">
      <c r="Q7947" s="39"/>
    </row>
    <row r="7948" spans="17:17">
      <c r="Q7948" s="39"/>
    </row>
    <row r="7949" spans="17:17">
      <c r="Q7949" s="39"/>
    </row>
    <row r="7950" spans="17:17">
      <c r="Q7950" s="39"/>
    </row>
    <row r="7951" spans="17:17">
      <c r="Q7951" s="39"/>
    </row>
    <row r="7952" spans="17:17">
      <c r="Q7952" s="39"/>
    </row>
    <row r="7953" spans="17:17">
      <c r="Q7953" s="39"/>
    </row>
    <row r="7954" spans="17:17">
      <c r="Q7954" s="39"/>
    </row>
    <row r="7955" spans="17:17">
      <c r="Q7955" s="39"/>
    </row>
    <row r="7956" spans="17:17">
      <c r="Q7956" s="39"/>
    </row>
    <row r="7957" spans="17:17">
      <c r="Q7957" s="39"/>
    </row>
    <row r="7958" spans="17:17">
      <c r="Q7958" s="39"/>
    </row>
    <row r="7959" spans="17:17">
      <c r="Q7959" s="39"/>
    </row>
    <row r="7960" spans="17:17">
      <c r="Q7960" s="39"/>
    </row>
    <row r="7961" spans="17:17">
      <c r="Q7961" s="39"/>
    </row>
    <row r="7962" spans="17:17">
      <c r="Q7962" s="39"/>
    </row>
    <row r="7963" spans="17:17">
      <c r="Q7963" s="39"/>
    </row>
    <row r="7964" spans="17:17">
      <c r="Q7964" s="39"/>
    </row>
    <row r="7965" spans="17:17">
      <c r="Q7965" s="39"/>
    </row>
    <row r="7966" spans="17:17">
      <c r="Q7966" s="39"/>
    </row>
    <row r="7967" spans="17:17">
      <c r="Q7967" s="39"/>
    </row>
    <row r="7968" spans="17:17">
      <c r="Q7968" s="39"/>
    </row>
    <row r="7969" spans="17:17">
      <c r="Q7969" s="39"/>
    </row>
    <row r="7970" spans="17:17">
      <c r="Q7970" s="39"/>
    </row>
    <row r="7971" spans="17:17">
      <c r="Q7971" s="39"/>
    </row>
    <row r="7972" spans="17:17">
      <c r="Q7972" s="39"/>
    </row>
    <row r="7973" spans="17:17">
      <c r="Q7973" s="39"/>
    </row>
    <row r="7974" spans="17:17">
      <c r="Q7974" s="39"/>
    </row>
    <row r="7975" spans="17:17">
      <c r="Q7975" s="39"/>
    </row>
    <row r="7976" spans="17:17">
      <c r="Q7976" s="39"/>
    </row>
    <row r="7977" spans="17:17">
      <c r="Q7977" s="39"/>
    </row>
    <row r="7978" spans="17:17">
      <c r="Q7978" s="39"/>
    </row>
    <row r="7979" spans="17:17">
      <c r="Q7979" s="39"/>
    </row>
    <row r="7980" spans="17:17">
      <c r="Q7980" s="39"/>
    </row>
    <row r="7981" spans="17:17">
      <c r="Q7981" s="39"/>
    </row>
    <row r="7982" spans="17:17">
      <c r="Q7982" s="39"/>
    </row>
    <row r="7983" spans="17:17">
      <c r="Q7983" s="39"/>
    </row>
    <row r="7984" spans="17:17">
      <c r="Q7984" s="39"/>
    </row>
    <row r="7985" spans="17:17">
      <c r="Q7985" s="39"/>
    </row>
    <row r="7986" spans="17:17">
      <c r="Q7986" s="39"/>
    </row>
    <row r="7987" spans="17:17">
      <c r="Q7987" s="39"/>
    </row>
    <row r="7988" spans="17:17">
      <c r="Q7988" s="39"/>
    </row>
    <row r="7989" spans="17:17">
      <c r="Q7989" s="39"/>
    </row>
    <row r="7990" spans="17:17">
      <c r="Q7990" s="39"/>
    </row>
    <row r="7991" spans="17:17">
      <c r="Q7991" s="39"/>
    </row>
    <row r="7992" spans="17:17">
      <c r="Q7992" s="39"/>
    </row>
    <row r="7993" spans="17:17">
      <c r="Q7993" s="39"/>
    </row>
    <row r="7994" spans="17:17">
      <c r="Q7994" s="39"/>
    </row>
    <row r="7995" spans="17:17">
      <c r="Q7995" s="39"/>
    </row>
    <row r="7996" spans="17:17">
      <c r="Q7996" s="39"/>
    </row>
    <row r="7997" spans="17:17">
      <c r="Q7997" s="39"/>
    </row>
    <row r="7998" spans="17:17">
      <c r="Q7998" s="39"/>
    </row>
    <row r="7999" spans="17:17">
      <c r="Q7999" s="39"/>
    </row>
    <row r="8000" spans="17:17">
      <c r="Q8000" s="39"/>
    </row>
    <row r="8001" spans="17:17">
      <c r="Q8001" s="39"/>
    </row>
    <row r="8002" spans="17:17">
      <c r="Q8002" s="39"/>
    </row>
    <row r="8003" spans="17:17">
      <c r="Q8003" s="39"/>
    </row>
    <row r="8004" spans="17:17">
      <c r="Q8004" s="39"/>
    </row>
    <row r="8005" spans="17:17">
      <c r="Q8005" s="39"/>
    </row>
    <row r="8006" spans="17:17">
      <c r="Q8006" s="39"/>
    </row>
    <row r="8007" spans="17:17">
      <c r="Q8007" s="39"/>
    </row>
    <row r="8008" spans="17:17">
      <c r="Q8008" s="39"/>
    </row>
    <row r="8009" spans="17:17">
      <c r="Q8009" s="39"/>
    </row>
    <row r="8010" spans="17:17">
      <c r="Q8010" s="39"/>
    </row>
    <row r="8011" spans="17:17">
      <c r="Q8011" s="39"/>
    </row>
    <row r="8012" spans="17:17">
      <c r="Q8012" s="39"/>
    </row>
    <row r="8013" spans="17:17">
      <c r="Q8013" s="39"/>
    </row>
    <row r="8014" spans="17:17">
      <c r="Q8014" s="39"/>
    </row>
    <row r="8015" spans="17:17">
      <c r="Q8015" s="39"/>
    </row>
    <row r="8016" spans="17:17">
      <c r="Q8016" s="39"/>
    </row>
    <row r="8017" spans="17:17">
      <c r="Q8017" s="39"/>
    </row>
    <row r="8018" spans="17:17">
      <c r="Q8018" s="39"/>
    </row>
    <row r="8019" spans="17:17">
      <c r="Q8019" s="39"/>
    </row>
    <row r="8020" spans="17:17">
      <c r="Q8020" s="39"/>
    </row>
    <row r="8021" spans="17:17">
      <c r="Q8021" s="39"/>
    </row>
    <row r="8022" spans="17:17">
      <c r="Q8022" s="39"/>
    </row>
    <row r="8023" spans="17:17">
      <c r="Q8023" s="39"/>
    </row>
    <row r="8024" spans="17:17">
      <c r="Q8024" s="39"/>
    </row>
    <row r="8025" spans="17:17">
      <c r="Q8025" s="39"/>
    </row>
    <row r="8026" spans="17:17">
      <c r="Q8026" s="39"/>
    </row>
    <row r="8027" spans="17:17">
      <c r="Q8027" s="39"/>
    </row>
    <row r="8028" spans="17:17">
      <c r="Q8028" s="39"/>
    </row>
    <row r="8029" spans="17:17">
      <c r="Q8029" s="39"/>
    </row>
    <row r="8030" spans="17:17">
      <c r="Q8030" s="39"/>
    </row>
    <row r="8031" spans="17:17">
      <c r="Q8031" s="39"/>
    </row>
    <row r="8032" spans="17:17">
      <c r="Q8032" s="39"/>
    </row>
    <row r="8033" spans="17:17">
      <c r="Q8033" s="39"/>
    </row>
    <row r="8034" spans="17:17">
      <c r="Q8034" s="39"/>
    </row>
    <row r="8035" spans="17:17">
      <c r="Q8035" s="39"/>
    </row>
    <row r="8036" spans="17:17">
      <c r="Q8036" s="39"/>
    </row>
    <row r="8037" spans="17:17">
      <c r="Q8037" s="39"/>
    </row>
    <row r="8038" spans="17:17">
      <c r="Q8038" s="39"/>
    </row>
    <row r="8039" spans="17:17">
      <c r="Q8039" s="39"/>
    </row>
    <row r="8040" spans="17:17">
      <c r="Q8040" s="39"/>
    </row>
    <row r="8041" spans="17:17">
      <c r="Q8041" s="39"/>
    </row>
    <row r="8042" spans="17:17">
      <c r="Q8042" s="39"/>
    </row>
    <row r="8043" spans="17:17">
      <c r="Q8043" s="39"/>
    </row>
    <row r="8044" spans="17:17">
      <c r="Q8044" s="39"/>
    </row>
    <row r="8045" spans="17:17">
      <c r="Q8045" s="39"/>
    </row>
    <row r="8046" spans="17:17">
      <c r="Q8046" s="39"/>
    </row>
    <row r="8047" spans="17:17">
      <c r="Q8047" s="39"/>
    </row>
    <row r="8048" spans="17:17">
      <c r="Q8048" s="39"/>
    </row>
    <row r="8049" spans="17:17">
      <c r="Q8049" s="39"/>
    </row>
    <row r="8050" spans="17:17">
      <c r="Q8050" s="39"/>
    </row>
    <row r="8051" spans="17:17">
      <c r="Q8051" s="39"/>
    </row>
    <row r="8052" spans="17:17">
      <c r="Q8052" s="39"/>
    </row>
    <row r="8053" spans="17:17">
      <c r="Q8053" s="39"/>
    </row>
    <row r="8054" spans="17:17">
      <c r="Q8054" s="39"/>
    </row>
    <row r="8055" spans="17:17">
      <c r="Q8055" s="39"/>
    </row>
    <row r="8056" spans="17:17">
      <c r="Q8056" s="39"/>
    </row>
    <row r="8057" spans="17:17">
      <c r="Q8057" s="39"/>
    </row>
    <row r="8058" spans="17:17">
      <c r="Q8058" s="39"/>
    </row>
    <row r="8059" spans="17:17">
      <c r="Q8059" s="39"/>
    </row>
    <row r="8060" spans="17:17">
      <c r="Q8060" s="39"/>
    </row>
    <row r="8061" spans="17:17">
      <c r="Q8061" s="39"/>
    </row>
    <row r="8062" spans="17:17">
      <c r="Q8062" s="39"/>
    </row>
    <row r="8063" spans="17:17">
      <c r="Q8063" s="39"/>
    </row>
    <row r="8064" spans="17:17">
      <c r="Q8064" s="39"/>
    </row>
    <row r="8065" spans="17:17">
      <c r="Q8065" s="39"/>
    </row>
    <row r="8066" spans="17:17">
      <c r="Q8066" s="39"/>
    </row>
    <row r="8067" spans="17:17">
      <c r="Q8067" s="39"/>
    </row>
    <row r="8068" spans="17:17">
      <c r="Q8068" s="39"/>
    </row>
    <row r="8069" spans="17:17">
      <c r="Q8069" s="39"/>
    </row>
    <row r="8070" spans="17:17">
      <c r="Q8070" s="39"/>
    </row>
    <row r="8071" spans="17:17">
      <c r="Q8071" s="39"/>
    </row>
    <row r="8072" spans="17:17">
      <c r="Q8072" s="39"/>
    </row>
    <row r="8073" spans="17:17">
      <c r="Q8073" s="39"/>
    </row>
    <row r="8074" spans="17:17">
      <c r="Q8074" s="39"/>
    </row>
    <row r="8075" spans="17:17">
      <c r="Q8075" s="39"/>
    </row>
    <row r="8076" spans="17:17">
      <c r="Q8076" s="39"/>
    </row>
    <row r="8077" spans="17:17">
      <c r="Q8077" s="39"/>
    </row>
    <row r="8078" spans="17:17">
      <c r="Q8078" s="39"/>
    </row>
    <row r="8079" spans="17:17">
      <c r="Q8079" s="39"/>
    </row>
    <row r="8080" spans="17:17">
      <c r="Q8080" s="39"/>
    </row>
    <row r="8081" spans="17:17">
      <c r="Q8081" s="39"/>
    </row>
    <row r="8082" spans="17:17">
      <c r="Q8082" s="39"/>
    </row>
    <row r="8083" spans="17:17">
      <c r="Q8083" s="39"/>
    </row>
    <row r="8084" spans="17:17">
      <c r="Q8084" s="39"/>
    </row>
    <row r="8085" spans="17:17">
      <c r="Q8085" s="39"/>
    </row>
    <row r="8086" spans="17:17">
      <c r="Q8086" s="39"/>
    </row>
    <row r="8087" spans="17:17">
      <c r="Q8087" s="39"/>
    </row>
    <row r="8088" spans="17:17">
      <c r="Q8088" s="39"/>
    </row>
    <row r="8089" spans="17:17">
      <c r="Q8089" s="39"/>
    </row>
    <row r="8090" spans="17:17">
      <c r="Q8090" s="39"/>
    </row>
    <row r="8091" spans="17:17">
      <c r="Q8091" s="39"/>
    </row>
    <row r="8092" spans="17:17">
      <c r="Q8092" s="39"/>
    </row>
    <row r="8093" spans="17:17">
      <c r="Q8093" s="39"/>
    </row>
    <row r="8094" spans="17:17">
      <c r="Q8094" s="39"/>
    </row>
    <row r="8095" spans="17:17">
      <c r="Q8095" s="39"/>
    </row>
    <row r="8096" spans="17:17">
      <c r="Q8096" s="39"/>
    </row>
    <row r="8097" spans="17:17">
      <c r="Q8097" s="39"/>
    </row>
    <row r="8098" spans="17:17">
      <c r="Q8098" s="39"/>
    </row>
    <row r="8099" spans="17:17">
      <c r="Q8099" s="39"/>
    </row>
    <row r="8100" spans="17:17">
      <c r="Q8100" s="39"/>
    </row>
    <row r="8101" spans="17:17">
      <c r="Q8101" s="39"/>
    </row>
    <row r="8102" spans="17:17">
      <c r="Q8102" s="39"/>
    </row>
    <row r="8103" spans="17:17">
      <c r="Q8103" s="39"/>
    </row>
    <row r="8104" spans="17:17">
      <c r="Q8104" s="39"/>
    </row>
    <row r="8105" spans="17:17">
      <c r="Q8105" s="39"/>
    </row>
    <row r="8106" spans="17:17">
      <c r="Q8106" s="39"/>
    </row>
    <row r="8107" spans="17:17">
      <c r="Q8107" s="39"/>
    </row>
    <row r="8108" spans="17:17">
      <c r="Q8108" s="39"/>
    </row>
    <row r="8109" spans="17:17">
      <c r="Q8109" s="39"/>
    </row>
    <row r="8110" spans="17:17">
      <c r="Q8110" s="39"/>
    </row>
    <row r="8111" spans="17:17">
      <c r="Q8111" s="39"/>
    </row>
    <row r="8112" spans="17:17">
      <c r="Q8112" s="39"/>
    </row>
    <row r="8113" spans="17:17">
      <c r="Q8113" s="39"/>
    </row>
    <row r="8114" spans="17:17">
      <c r="Q8114" s="39"/>
    </row>
    <row r="8115" spans="17:17">
      <c r="Q8115" s="39"/>
    </row>
    <row r="8116" spans="17:17">
      <c r="Q8116" s="39"/>
    </row>
    <row r="8117" spans="17:17">
      <c r="Q8117" s="39"/>
    </row>
    <row r="8118" spans="17:17">
      <c r="Q8118" s="39"/>
    </row>
    <row r="8119" spans="17:17">
      <c r="Q8119" s="39"/>
    </row>
    <row r="8120" spans="17:17">
      <c r="Q8120" s="39"/>
    </row>
    <row r="8121" spans="17:17">
      <c r="Q8121" s="39"/>
    </row>
    <row r="8122" spans="17:17">
      <c r="Q8122" s="39"/>
    </row>
    <row r="8123" spans="17:17">
      <c r="Q8123" s="39"/>
    </row>
    <row r="8124" spans="17:17">
      <c r="Q8124" s="39"/>
    </row>
    <row r="8125" spans="17:17">
      <c r="Q8125" s="39"/>
    </row>
    <row r="8126" spans="17:17">
      <c r="Q8126" s="39"/>
    </row>
    <row r="8127" spans="17:17">
      <c r="Q8127" s="39"/>
    </row>
    <row r="8128" spans="17:17">
      <c r="Q8128" s="39"/>
    </row>
    <row r="8129" spans="17:17">
      <c r="Q8129" s="39"/>
    </row>
    <row r="8130" spans="17:17">
      <c r="Q8130" s="39"/>
    </row>
    <row r="8131" spans="17:17">
      <c r="Q8131" s="39"/>
    </row>
    <row r="8132" spans="17:17">
      <c r="Q8132" s="39"/>
    </row>
    <row r="8133" spans="17:17">
      <c r="Q8133" s="39"/>
    </row>
    <row r="8134" spans="17:17">
      <c r="Q8134" s="39"/>
    </row>
    <row r="8135" spans="17:17">
      <c r="Q8135" s="39"/>
    </row>
    <row r="8136" spans="17:17">
      <c r="Q8136" s="39"/>
    </row>
    <row r="8137" spans="17:17">
      <c r="Q8137" s="39"/>
    </row>
    <row r="8138" spans="17:17">
      <c r="Q8138" s="39"/>
    </row>
    <row r="8139" spans="17:17">
      <c r="Q8139" s="39"/>
    </row>
    <row r="8140" spans="17:17">
      <c r="Q8140" s="39"/>
    </row>
    <row r="8141" spans="17:17">
      <c r="Q8141" s="39"/>
    </row>
    <row r="8142" spans="17:17">
      <c r="Q8142" s="39"/>
    </row>
    <row r="8143" spans="17:17">
      <c r="Q8143" s="39"/>
    </row>
    <row r="8144" spans="17:17">
      <c r="Q8144" s="39"/>
    </row>
    <row r="8145" spans="17:17">
      <c r="Q8145" s="39"/>
    </row>
    <row r="8146" spans="17:17">
      <c r="Q8146" s="39"/>
    </row>
    <row r="8147" spans="17:17">
      <c r="Q8147" s="39"/>
    </row>
    <row r="8148" spans="17:17">
      <c r="Q8148" s="39"/>
    </row>
    <row r="8149" spans="17:17">
      <c r="Q8149" s="39"/>
    </row>
    <row r="8150" spans="17:17">
      <c r="Q8150" s="39"/>
    </row>
    <row r="8151" spans="17:17">
      <c r="Q8151" s="39"/>
    </row>
    <row r="8152" spans="17:17">
      <c r="Q8152" s="39"/>
    </row>
    <row r="8153" spans="17:17">
      <c r="Q8153" s="39"/>
    </row>
    <row r="8154" spans="17:17">
      <c r="Q8154" s="39"/>
    </row>
    <row r="8155" spans="17:17">
      <c r="Q8155" s="39"/>
    </row>
    <row r="8156" spans="17:17">
      <c r="Q8156" s="39"/>
    </row>
    <row r="8157" spans="17:17">
      <c r="Q8157" s="39"/>
    </row>
    <row r="8158" spans="17:17">
      <c r="Q8158" s="39"/>
    </row>
    <row r="8159" spans="17:17">
      <c r="Q8159" s="39"/>
    </row>
    <row r="8160" spans="17:17">
      <c r="Q8160" s="39"/>
    </row>
    <row r="8161" spans="17:17">
      <c r="Q8161" s="39"/>
    </row>
    <row r="8162" spans="17:17">
      <c r="Q8162" s="39"/>
    </row>
    <row r="8163" spans="17:17">
      <c r="Q8163" s="39"/>
    </row>
    <row r="8164" spans="17:17">
      <c r="Q8164" s="39"/>
    </row>
    <row r="8165" spans="17:17">
      <c r="Q8165" s="39"/>
    </row>
    <row r="8166" spans="17:17">
      <c r="Q8166" s="39"/>
    </row>
    <row r="8167" spans="17:17">
      <c r="Q8167" s="39"/>
    </row>
    <row r="8168" spans="17:17">
      <c r="Q8168" s="39"/>
    </row>
    <row r="8169" spans="17:17">
      <c r="Q8169" s="39"/>
    </row>
    <row r="8170" spans="17:17">
      <c r="Q8170" s="39"/>
    </row>
    <row r="8171" spans="17:17">
      <c r="Q8171" s="39"/>
    </row>
    <row r="8172" spans="17:17">
      <c r="Q8172" s="39"/>
    </row>
    <row r="8173" spans="17:17">
      <c r="Q8173" s="39"/>
    </row>
    <row r="8174" spans="17:17">
      <c r="Q8174" s="39"/>
    </row>
    <row r="8175" spans="17:17">
      <c r="Q8175" s="39"/>
    </row>
    <row r="8176" spans="17:17">
      <c r="Q8176" s="39"/>
    </row>
    <row r="8177" spans="17:17">
      <c r="Q8177" s="39"/>
    </row>
    <row r="8178" spans="17:17">
      <c r="Q8178" s="39"/>
    </row>
    <row r="8179" spans="17:17">
      <c r="Q8179" s="39"/>
    </row>
    <row r="8180" spans="17:17">
      <c r="Q8180" s="39"/>
    </row>
    <row r="8181" spans="17:17">
      <c r="Q8181" s="39"/>
    </row>
    <row r="8182" spans="17:17">
      <c r="Q8182" s="39"/>
    </row>
    <row r="8183" spans="17:17">
      <c r="Q8183" s="39"/>
    </row>
    <row r="8184" spans="17:17">
      <c r="Q8184" s="39"/>
    </row>
    <row r="8185" spans="17:17">
      <c r="Q8185" s="39"/>
    </row>
    <row r="8186" spans="17:17">
      <c r="Q8186" s="39"/>
    </row>
    <row r="8187" spans="17:17">
      <c r="Q8187" s="39"/>
    </row>
    <row r="8188" spans="17:17">
      <c r="Q8188" s="39"/>
    </row>
    <row r="8189" spans="17:17">
      <c r="Q8189" s="39"/>
    </row>
    <row r="8190" spans="17:17">
      <c r="Q8190" s="39"/>
    </row>
    <row r="8191" spans="17:17">
      <c r="Q8191" s="39"/>
    </row>
    <row r="8192" spans="17:17">
      <c r="Q8192" s="39"/>
    </row>
    <row r="8193" spans="17:17">
      <c r="Q8193" s="39"/>
    </row>
    <row r="8194" spans="17:17">
      <c r="Q8194" s="39"/>
    </row>
    <row r="8195" spans="17:17">
      <c r="Q8195" s="39"/>
    </row>
    <row r="8196" spans="17:17">
      <c r="Q8196" s="39"/>
    </row>
    <row r="8197" spans="17:17">
      <c r="Q8197" s="39"/>
    </row>
    <row r="8198" spans="17:17">
      <c r="Q8198" s="39"/>
    </row>
    <row r="8199" spans="17:17">
      <c r="Q8199" s="39"/>
    </row>
    <row r="8200" spans="17:17">
      <c r="Q8200" s="39"/>
    </row>
    <row r="8201" spans="17:17">
      <c r="Q8201" s="39"/>
    </row>
    <row r="8202" spans="17:17">
      <c r="Q8202" s="39"/>
    </row>
    <row r="8203" spans="17:17">
      <c r="Q8203" s="39"/>
    </row>
    <row r="8204" spans="17:17">
      <c r="Q8204" s="39"/>
    </row>
    <row r="8205" spans="17:17">
      <c r="Q8205" s="39"/>
    </row>
    <row r="8206" spans="17:17">
      <c r="Q8206" s="39"/>
    </row>
    <row r="8207" spans="17:17">
      <c r="Q8207" s="39"/>
    </row>
    <row r="8208" spans="17:17">
      <c r="Q8208" s="39"/>
    </row>
    <row r="8209" spans="17:17">
      <c r="Q8209" s="39"/>
    </row>
    <row r="8210" spans="17:17">
      <c r="Q8210" s="39"/>
    </row>
    <row r="8211" spans="17:17">
      <c r="Q8211" s="39"/>
    </row>
    <row r="8212" spans="17:17">
      <c r="Q8212" s="39"/>
    </row>
    <row r="8213" spans="17:17">
      <c r="Q8213" s="39"/>
    </row>
    <row r="8214" spans="17:17">
      <c r="Q8214" s="39"/>
    </row>
    <row r="8215" spans="17:17">
      <c r="Q8215" s="39"/>
    </row>
    <row r="8216" spans="17:17">
      <c r="Q8216" s="39"/>
    </row>
    <row r="8217" spans="17:17">
      <c r="Q8217" s="39"/>
    </row>
    <row r="8218" spans="17:17">
      <c r="Q8218" s="39"/>
    </row>
    <row r="8219" spans="17:17">
      <c r="Q8219" s="39"/>
    </row>
    <row r="8220" spans="17:17">
      <c r="Q8220" s="39"/>
    </row>
    <row r="8221" spans="17:17">
      <c r="Q8221" s="39"/>
    </row>
    <row r="8222" spans="17:17">
      <c r="Q8222" s="39"/>
    </row>
    <row r="8223" spans="17:17">
      <c r="Q8223" s="39"/>
    </row>
    <row r="8224" spans="17:17">
      <c r="Q8224" s="39"/>
    </row>
    <row r="8225" spans="17:17">
      <c r="Q8225" s="39"/>
    </row>
    <row r="8226" spans="17:17">
      <c r="Q8226" s="39"/>
    </row>
    <row r="8227" spans="17:17">
      <c r="Q8227" s="39"/>
    </row>
    <row r="8228" spans="17:17">
      <c r="Q8228" s="39"/>
    </row>
    <row r="8229" spans="17:17">
      <c r="Q8229" s="39"/>
    </row>
    <row r="8230" spans="17:17">
      <c r="Q8230" s="39"/>
    </row>
    <row r="8231" spans="17:17">
      <c r="Q8231" s="39"/>
    </row>
    <row r="8232" spans="17:17">
      <c r="Q8232" s="39"/>
    </row>
    <row r="8233" spans="17:17">
      <c r="Q8233" s="39"/>
    </row>
    <row r="8234" spans="17:17">
      <c r="Q8234" s="39"/>
    </row>
    <row r="8235" spans="17:17">
      <c r="Q8235" s="39"/>
    </row>
    <row r="8236" spans="17:17">
      <c r="Q8236" s="39"/>
    </row>
    <row r="8237" spans="17:17">
      <c r="Q8237" s="39"/>
    </row>
    <row r="8238" spans="17:17">
      <c r="Q8238" s="39"/>
    </row>
    <row r="8239" spans="17:17">
      <c r="Q8239" s="39"/>
    </row>
    <row r="8240" spans="17:17">
      <c r="Q8240" s="39"/>
    </row>
    <row r="8241" spans="17:17">
      <c r="Q8241" s="39"/>
    </row>
    <row r="8242" spans="17:17">
      <c r="Q8242" s="39"/>
    </row>
    <row r="8243" spans="17:17">
      <c r="Q8243" s="39"/>
    </row>
    <row r="8244" spans="17:17">
      <c r="Q8244" s="39"/>
    </row>
    <row r="8245" spans="17:17">
      <c r="Q8245" s="39"/>
    </row>
    <row r="8246" spans="17:17">
      <c r="Q8246" s="39"/>
    </row>
    <row r="8247" spans="17:17">
      <c r="Q8247" s="39"/>
    </row>
    <row r="8248" spans="17:17">
      <c r="Q8248" s="39"/>
    </row>
    <row r="8249" spans="17:17">
      <c r="Q8249" s="39"/>
    </row>
    <row r="8250" spans="17:17">
      <c r="Q8250" s="39"/>
    </row>
    <row r="8251" spans="17:17">
      <c r="Q8251" s="39"/>
    </row>
    <row r="8252" spans="17:17">
      <c r="Q8252" s="39"/>
    </row>
    <row r="8253" spans="17:17">
      <c r="Q8253" s="39"/>
    </row>
    <row r="8254" spans="17:17">
      <c r="Q8254" s="39"/>
    </row>
    <row r="8255" spans="17:17">
      <c r="Q8255" s="39"/>
    </row>
    <row r="8256" spans="17:17">
      <c r="Q8256" s="39"/>
    </row>
    <row r="8257" spans="17:17">
      <c r="Q8257" s="39"/>
    </row>
    <row r="8258" spans="17:17">
      <c r="Q8258" s="39"/>
    </row>
    <row r="8259" spans="17:17">
      <c r="Q8259" s="39"/>
    </row>
    <row r="8260" spans="17:17">
      <c r="Q8260" s="39"/>
    </row>
    <row r="8261" spans="17:17">
      <c r="Q8261" s="39"/>
    </row>
    <row r="8262" spans="17:17">
      <c r="Q8262" s="39"/>
    </row>
    <row r="8263" spans="17:17">
      <c r="Q8263" s="39"/>
    </row>
    <row r="8264" spans="17:17">
      <c r="Q8264" s="39"/>
    </row>
    <row r="8265" spans="17:17">
      <c r="Q8265" s="39"/>
    </row>
    <row r="8266" spans="17:17">
      <c r="Q8266" s="39"/>
    </row>
    <row r="8267" spans="17:17">
      <c r="Q8267" s="39"/>
    </row>
    <row r="8268" spans="17:17">
      <c r="Q8268" s="39"/>
    </row>
    <row r="8269" spans="17:17">
      <c r="Q8269" s="39"/>
    </row>
    <row r="8270" spans="17:17">
      <c r="Q8270" s="39"/>
    </row>
    <row r="8271" spans="17:17">
      <c r="Q8271" s="39"/>
    </row>
    <row r="8272" spans="17:17">
      <c r="Q8272" s="39"/>
    </row>
    <row r="8273" spans="17:17">
      <c r="Q8273" s="39"/>
    </row>
    <row r="8274" spans="17:17">
      <c r="Q8274" s="39"/>
    </row>
    <row r="8275" spans="17:17">
      <c r="Q8275" s="39"/>
    </row>
    <row r="8276" spans="17:17">
      <c r="Q8276" s="39"/>
    </row>
    <row r="8277" spans="17:17">
      <c r="Q8277" s="39"/>
    </row>
    <row r="8278" spans="17:17">
      <c r="Q8278" s="39"/>
    </row>
    <row r="8279" spans="17:17">
      <c r="Q8279" s="39"/>
    </row>
    <row r="8280" spans="17:17">
      <c r="Q8280" s="39"/>
    </row>
    <row r="8281" spans="17:17">
      <c r="Q8281" s="39"/>
    </row>
    <row r="8282" spans="17:17">
      <c r="Q8282" s="39"/>
    </row>
    <row r="8283" spans="17:17">
      <c r="Q8283" s="39"/>
    </row>
    <row r="8284" spans="17:17">
      <c r="Q8284" s="39"/>
    </row>
    <row r="8285" spans="17:17">
      <c r="Q8285" s="39"/>
    </row>
    <row r="8286" spans="17:17">
      <c r="Q8286" s="39"/>
    </row>
    <row r="8287" spans="17:17">
      <c r="Q8287" s="39"/>
    </row>
    <row r="8288" spans="17:17">
      <c r="Q8288" s="39"/>
    </row>
    <row r="8289" spans="17:17">
      <c r="Q8289" s="39"/>
    </row>
    <row r="8290" spans="17:17">
      <c r="Q8290" s="39"/>
    </row>
    <row r="8291" spans="17:17">
      <c r="Q8291" s="39"/>
    </row>
    <row r="8292" spans="17:17">
      <c r="Q8292" s="39"/>
    </row>
    <row r="8293" spans="17:17">
      <c r="Q8293" s="39"/>
    </row>
    <row r="8294" spans="17:17">
      <c r="Q8294" s="39"/>
    </row>
    <row r="8295" spans="17:17">
      <c r="Q8295" s="39"/>
    </row>
    <row r="8296" spans="17:17">
      <c r="Q8296" s="39"/>
    </row>
    <row r="8297" spans="17:17">
      <c r="Q8297" s="39"/>
    </row>
    <row r="8298" spans="17:17">
      <c r="Q8298" s="39"/>
    </row>
    <row r="8299" spans="17:17">
      <c r="Q8299" s="39"/>
    </row>
    <row r="8300" spans="17:17">
      <c r="Q8300" s="39"/>
    </row>
    <row r="8301" spans="17:17">
      <c r="Q8301" s="39"/>
    </row>
    <row r="8302" spans="17:17">
      <c r="Q8302" s="39"/>
    </row>
    <row r="8303" spans="17:17">
      <c r="Q8303" s="39"/>
    </row>
    <row r="8304" spans="17:17">
      <c r="Q8304" s="39"/>
    </row>
    <row r="8305" spans="17:17">
      <c r="Q8305" s="39"/>
    </row>
    <row r="8306" spans="17:17">
      <c r="Q8306" s="39"/>
    </row>
    <row r="8307" spans="17:17">
      <c r="Q8307" s="39"/>
    </row>
    <row r="8308" spans="17:17">
      <c r="Q8308" s="39"/>
    </row>
    <row r="8309" spans="17:17">
      <c r="Q8309" s="39"/>
    </row>
    <row r="8310" spans="17:17">
      <c r="Q8310" s="39"/>
    </row>
    <row r="8311" spans="17:17">
      <c r="Q8311" s="39"/>
    </row>
    <row r="8312" spans="17:17">
      <c r="Q8312" s="39"/>
    </row>
    <row r="8313" spans="17:17">
      <c r="Q8313" s="39"/>
    </row>
    <row r="8314" spans="17:17">
      <c r="Q8314" s="39"/>
    </row>
    <row r="8315" spans="17:17">
      <c r="Q8315" s="39"/>
    </row>
    <row r="8316" spans="17:17">
      <c r="Q8316" s="39"/>
    </row>
    <row r="8317" spans="17:17">
      <c r="Q8317" s="39"/>
    </row>
    <row r="8318" spans="17:17">
      <c r="Q8318" s="39"/>
    </row>
    <row r="8319" spans="17:17">
      <c r="Q8319" s="39"/>
    </row>
    <row r="8320" spans="17:17">
      <c r="Q8320" s="39"/>
    </row>
    <row r="8321" spans="17:17">
      <c r="Q8321" s="39"/>
    </row>
    <row r="8322" spans="17:17">
      <c r="Q8322" s="39"/>
    </row>
    <row r="8323" spans="17:17">
      <c r="Q8323" s="39"/>
    </row>
    <row r="8324" spans="17:17">
      <c r="Q8324" s="39"/>
    </row>
    <row r="8325" spans="17:17">
      <c r="Q8325" s="39"/>
    </row>
    <row r="8326" spans="17:17">
      <c r="Q8326" s="39"/>
    </row>
    <row r="8327" spans="17:17">
      <c r="Q8327" s="39"/>
    </row>
    <row r="8328" spans="17:17">
      <c r="Q8328" s="39"/>
    </row>
    <row r="8329" spans="17:17">
      <c r="Q8329" s="39"/>
    </row>
    <row r="8330" spans="17:17">
      <c r="Q8330" s="39"/>
    </row>
    <row r="8331" spans="17:17">
      <c r="Q8331" s="39"/>
    </row>
    <row r="8332" spans="17:17">
      <c r="Q8332" s="39"/>
    </row>
    <row r="8333" spans="17:17">
      <c r="Q8333" s="39"/>
    </row>
    <row r="8334" spans="17:17">
      <c r="Q8334" s="39"/>
    </row>
    <row r="8335" spans="17:17">
      <c r="Q8335" s="39"/>
    </row>
    <row r="8336" spans="17:17">
      <c r="Q8336" s="39"/>
    </row>
    <row r="8337" spans="17:17">
      <c r="Q8337" s="39"/>
    </row>
    <row r="8338" spans="17:17">
      <c r="Q8338" s="39"/>
    </row>
    <row r="8339" spans="17:17">
      <c r="Q8339" s="39"/>
    </row>
    <row r="8340" spans="17:17">
      <c r="Q8340" s="39"/>
    </row>
    <row r="8341" spans="17:17">
      <c r="Q8341" s="39"/>
    </row>
    <row r="8342" spans="17:17">
      <c r="Q8342" s="39"/>
    </row>
    <row r="8343" spans="17:17">
      <c r="Q8343" s="39"/>
    </row>
    <row r="8344" spans="17:17">
      <c r="Q8344" s="39"/>
    </row>
    <row r="8345" spans="17:17">
      <c r="Q8345" s="39"/>
    </row>
    <row r="8346" spans="17:17">
      <c r="Q8346" s="39"/>
    </row>
    <row r="8347" spans="17:17">
      <c r="Q8347" s="39"/>
    </row>
    <row r="8348" spans="17:17">
      <c r="Q8348" s="39"/>
    </row>
    <row r="8349" spans="17:17">
      <c r="Q8349" s="39"/>
    </row>
    <row r="8350" spans="17:17">
      <c r="Q8350" s="39"/>
    </row>
    <row r="8351" spans="17:17">
      <c r="Q8351" s="39"/>
    </row>
    <row r="8352" spans="17:17">
      <c r="Q8352" s="39"/>
    </row>
    <row r="8353" spans="17:17">
      <c r="Q8353" s="39"/>
    </row>
    <row r="8354" spans="17:17">
      <c r="Q8354" s="39"/>
    </row>
    <row r="8355" spans="17:17">
      <c r="Q8355" s="39"/>
    </row>
    <row r="8356" spans="17:17">
      <c r="Q8356" s="39"/>
    </row>
    <row r="8357" spans="17:17">
      <c r="Q8357" s="39"/>
    </row>
    <row r="8358" spans="17:17">
      <c r="Q8358" s="39"/>
    </row>
    <row r="8359" spans="17:17">
      <c r="Q8359" s="39"/>
    </row>
    <row r="8360" spans="17:17">
      <c r="Q8360" s="39"/>
    </row>
    <row r="8361" spans="17:17">
      <c r="Q8361" s="39"/>
    </row>
    <row r="8362" spans="17:17">
      <c r="Q8362" s="39"/>
    </row>
    <row r="8363" spans="17:17">
      <c r="Q8363" s="39"/>
    </row>
    <row r="8364" spans="17:17">
      <c r="Q8364" s="39"/>
    </row>
    <row r="8365" spans="17:17">
      <c r="Q8365" s="39"/>
    </row>
    <row r="8366" spans="17:17">
      <c r="Q8366" s="39"/>
    </row>
    <row r="8367" spans="17:17">
      <c r="Q8367" s="39"/>
    </row>
    <row r="8368" spans="17:17">
      <c r="Q8368" s="39"/>
    </row>
    <row r="8369" spans="17:17">
      <c r="Q8369" s="39"/>
    </row>
    <row r="8370" spans="17:17">
      <c r="Q8370" s="39"/>
    </row>
    <row r="8371" spans="17:17">
      <c r="Q8371" s="39"/>
    </row>
    <row r="8372" spans="17:17">
      <c r="Q8372" s="39"/>
    </row>
    <row r="8373" spans="17:17">
      <c r="Q8373" s="39"/>
    </row>
    <row r="8374" spans="17:17">
      <c r="Q8374" s="39"/>
    </row>
    <row r="8375" spans="17:17">
      <c r="Q8375" s="39"/>
    </row>
    <row r="8376" spans="17:17">
      <c r="Q8376" s="39"/>
    </row>
    <row r="8377" spans="17:17">
      <c r="Q8377" s="39"/>
    </row>
    <row r="8378" spans="17:17">
      <c r="Q8378" s="39"/>
    </row>
    <row r="8379" spans="17:17">
      <c r="Q8379" s="39"/>
    </row>
    <row r="8380" spans="17:17">
      <c r="Q8380" s="39"/>
    </row>
    <row r="8381" spans="17:17">
      <c r="Q8381" s="39"/>
    </row>
    <row r="8382" spans="17:17">
      <c r="Q8382" s="39"/>
    </row>
    <row r="8383" spans="17:17">
      <c r="Q8383" s="39"/>
    </row>
    <row r="8384" spans="17:17">
      <c r="Q8384" s="39"/>
    </row>
    <row r="8385" spans="17:17">
      <c r="Q8385" s="39"/>
    </row>
    <row r="8386" spans="17:17">
      <c r="Q8386" s="39"/>
    </row>
    <row r="8387" spans="17:17">
      <c r="Q8387" s="39"/>
    </row>
    <row r="8388" spans="17:17">
      <c r="Q8388" s="39"/>
    </row>
    <row r="8389" spans="17:17">
      <c r="Q8389" s="39"/>
    </row>
    <row r="8390" spans="17:17">
      <c r="Q8390" s="39"/>
    </row>
    <row r="8391" spans="17:17">
      <c r="Q8391" s="39"/>
    </row>
    <row r="8392" spans="17:17">
      <c r="Q8392" s="39"/>
    </row>
    <row r="8393" spans="17:17">
      <c r="Q8393" s="39"/>
    </row>
    <row r="8394" spans="17:17">
      <c r="Q8394" s="39"/>
    </row>
    <row r="8395" spans="17:17">
      <c r="Q8395" s="39"/>
    </row>
    <row r="8396" spans="17:17">
      <c r="Q8396" s="39"/>
    </row>
    <row r="8397" spans="17:17">
      <c r="Q8397" s="39"/>
    </row>
    <row r="8398" spans="17:17">
      <c r="Q8398" s="39"/>
    </row>
    <row r="8399" spans="17:17">
      <c r="Q8399" s="39"/>
    </row>
    <row r="8400" spans="17:17">
      <c r="Q8400" s="39"/>
    </row>
    <row r="8401" spans="17:17">
      <c r="Q8401" s="39"/>
    </row>
    <row r="8402" spans="17:17">
      <c r="Q8402" s="39"/>
    </row>
    <row r="8403" spans="17:17">
      <c r="Q8403" s="39"/>
    </row>
    <row r="8404" spans="17:17">
      <c r="Q8404" s="39"/>
    </row>
    <row r="8405" spans="17:17">
      <c r="Q8405" s="39"/>
    </row>
    <row r="8406" spans="17:17">
      <c r="Q8406" s="39"/>
    </row>
    <row r="8407" spans="17:17">
      <c r="Q8407" s="39"/>
    </row>
    <row r="8408" spans="17:17">
      <c r="Q8408" s="39"/>
    </row>
    <row r="8409" spans="17:17">
      <c r="Q8409" s="39"/>
    </row>
    <row r="8410" spans="17:17">
      <c r="Q8410" s="39"/>
    </row>
    <row r="8411" spans="17:17">
      <c r="Q8411" s="39"/>
    </row>
    <row r="8412" spans="17:17">
      <c r="Q8412" s="39"/>
    </row>
    <row r="8413" spans="17:17">
      <c r="Q8413" s="39"/>
    </row>
    <row r="8414" spans="17:17">
      <c r="Q8414" s="39"/>
    </row>
    <row r="8415" spans="17:17">
      <c r="Q8415" s="39"/>
    </row>
    <row r="8416" spans="17:17">
      <c r="Q8416" s="39"/>
    </row>
    <row r="8417" spans="17:17">
      <c r="Q8417" s="39"/>
    </row>
    <row r="8418" spans="17:17">
      <c r="Q8418" s="39"/>
    </row>
    <row r="8419" spans="17:17">
      <c r="Q8419" s="39"/>
    </row>
    <row r="8420" spans="17:17">
      <c r="Q8420" s="39"/>
    </row>
    <row r="8421" spans="17:17">
      <c r="Q8421" s="39"/>
    </row>
    <row r="8422" spans="17:17">
      <c r="Q8422" s="39"/>
    </row>
    <row r="8423" spans="17:17">
      <c r="Q8423" s="39"/>
    </row>
    <row r="8424" spans="17:17">
      <c r="Q8424" s="39"/>
    </row>
    <row r="8425" spans="17:17">
      <c r="Q8425" s="39"/>
    </row>
    <row r="8426" spans="17:17">
      <c r="Q8426" s="39"/>
    </row>
    <row r="8427" spans="17:17">
      <c r="Q8427" s="39"/>
    </row>
    <row r="8428" spans="17:17">
      <c r="Q8428" s="39"/>
    </row>
    <row r="8429" spans="17:17">
      <c r="Q8429" s="39"/>
    </row>
    <row r="8430" spans="17:17">
      <c r="Q8430" s="39"/>
    </row>
    <row r="8431" spans="17:17">
      <c r="Q8431" s="39"/>
    </row>
    <row r="8432" spans="17:17">
      <c r="Q8432" s="39"/>
    </row>
    <row r="8433" spans="17:17">
      <c r="Q8433" s="39"/>
    </row>
    <row r="8434" spans="17:17">
      <c r="Q8434" s="39"/>
    </row>
    <row r="8435" spans="17:17">
      <c r="Q8435" s="39"/>
    </row>
    <row r="8436" spans="17:17">
      <c r="Q8436" s="39"/>
    </row>
    <row r="8437" spans="17:17">
      <c r="Q8437" s="39"/>
    </row>
    <row r="8438" spans="17:17">
      <c r="Q8438" s="39"/>
    </row>
    <row r="8439" spans="17:17">
      <c r="Q8439" s="39"/>
    </row>
    <row r="8440" spans="17:17">
      <c r="Q8440" s="39"/>
    </row>
    <row r="8441" spans="17:17">
      <c r="Q8441" s="39"/>
    </row>
    <row r="8442" spans="17:17">
      <c r="Q8442" s="39"/>
    </row>
    <row r="8443" spans="17:17">
      <c r="Q8443" s="39"/>
    </row>
    <row r="8444" spans="17:17">
      <c r="Q8444" s="39"/>
    </row>
    <row r="8445" spans="17:17">
      <c r="Q8445" s="39"/>
    </row>
    <row r="8446" spans="17:17">
      <c r="Q8446" s="39"/>
    </row>
    <row r="8447" spans="17:17">
      <c r="Q8447" s="39"/>
    </row>
    <row r="8448" spans="17:17">
      <c r="Q8448" s="39"/>
    </row>
    <row r="8449" spans="17:17">
      <c r="Q8449" s="39"/>
    </row>
    <row r="8450" spans="17:17">
      <c r="Q8450" s="39"/>
    </row>
    <row r="8451" spans="17:17">
      <c r="Q8451" s="39"/>
    </row>
    <row r="8452" spans="17:17">
      <c r="Q8452" s="39"/>
    </row>
    <row r="8453" spans="17:17">
      <c r="Q8453" s="39"/>
    </row>
    <row r="8454" spans="17:17">
      <c r="Q8454" s="39"/>
    </row>
    <row r="8455" spans="17:17">
      <c r="Q8455" s="39"/>
    </row>
    <row r="8456" spans="17:17">
      <c r="Q8456" s="39"/>
    </row>
    <row r="8457" spans="17:17">
      <c r="Q8457" s="39"/>
    </row>
    <row r="8458" spans="17:17">
      <c r="Q8458" s="39"/>
    </row>
    <row r="8459" spans="17:17">
      <c r="Q8459" s="39"/>
    </row>
    <row r="8460" spans="17:17">
      <c r="Q8460" s="39"/>
    </row>
    <row r="8461" spans="17:17">
      <c r="Q8461" s="39"/>
    </row>
    <row r="8462" spans="17:17">
      <c r="Q8462" s="39"/>
    </row>
    <row r="8463" spans="17:17">
      <c r="Q8463" s="39"/>
    </row>
    <row r="8464" spans="17:17">
      <c r="Q8464" s="39"/>
    </row>
    <row r="8465" spans="17:17">
      <c r="Q8465" s="39"/>
    </row>
    <row r="8466" spans="17:17">
      <c r="Q8466" s="39"/>
    </row>
    <row r="8467" spans="17:17">
      <c r="Q8467" s="39"/>
    </row>
    <row r="8468" spans="17:17">
      <c r="Q8468" s="39"/>
    </row>
    <row r="8469" spans="17:17">
      <c r="Q8469" s="39"/>
    </row>
    <row r="8470" spans="17:17">
      <c r="Q8470" s="39"/>
    </row>
    <row r="8471" spans="17:17">
      <c r="Q8471" s="39"/>
    </row>
    <row r="8472" spans="17:17">
      <c r="Q8472" s="39"/>
    </row>
    <row r="8473" spans="17:17">
      <c r="Q8473" s="39"/>
    </row>
    <row r="8474" spans="17:17">
      <c r="Q8474" s="39"/>
    </row>
    <row r="8475" spans="17:17">
      <c r="Q8475" s="39"/>
    </row>
    <row r="8476" spans="17:17">
      <c r="Q8476" s="39"/>
    </row>
    <row r="8477" spans="17:17">
      <c r="Q8477" s="39"/>
    </row>
    <row r="8478" spans="17:17">
      <c r="Q8478" s="39"/>
    </row>
    <row r="8479" spans="17:17">
      <c r="Q8479" s="39"/>
    </row>
    <row r="8480" spans="17:17">
      <c r="Q8480" s="39"/>
    </row>
    <row r="8481" spans="17:17">
      <c r="Q8481" s="39"/>
    </row>
    <row r="8482" spans="17:17">
      <c r="Q8482" s="39"/>
    </row>
    <row r="8483" spans="17:17">
      <c r="Q8483" s="39"/>
    </row>
    <row r="8484" spans="17:17">
      <c r="Q8484" s="39"/>
    </row>
    <row r="8485" spans="17:17">
      <c r="Q8485" s="39"/>
    </row>
    <row r="8486" spans="17:17">
      <c r="Q8486" s="39"/>
    </row>
    <row r="8487" spans="17:17">
      <c r="Q8487" s="39"/>
    </row>
    <row r="8488" spans="17:17">
      <c r="Q8488" s="39"/>
    </row>
    <row r="8489" spans="17:17">
      <c r="Q8489" s="39"/>
    </row>
    <row r="8490" spans="17:17">
      <c r="Q8490" s="39"/>
    </row>
    <row r="8491" spans="17:17">
      <c r="Q8491" s="39"/>
    </row>
    <row r="8492" spans="17:17">
      <c r="Q8492" s="39"/>
    </row>
    <row r="8493" spans="17:17">
      <c r="Q8493" s="39"/>
    </row>
    <row r="8494" spans="17:17">
      <c r="Q8494" s="39"/>
    </row>
    <row r="8495" spans="17:17">
      <c r="Q8495" s="39"/>
    </row>
    <row r="8496" spans="17:17">
      <c r="Q8496" s="39"/>
    </row>
    <row r="8497" spans="17:17">
      <c r="Q8497" s="39"/>
    </row>
    <row r="8498" spans="17:17">
      <c r="Q8498" s="39"/>
    </row>
    <row r="8499" spans="17:17">
      <c r="Q8499" s="39"/>
    </row>
    <row r="8500" spans="17:17">
      <c r="Q8500" s="39"/>
    </row>
    <row r="8501" spans="17:17">
      <c r="Q8501" s="39"/>
    </row>
    <row r="8502" spans="17:17">
      <c r="Q8502" s="39"/>
    </row>
    <row r="8503" spans="17:17">
      <c r="Q8503" s="39"/>
    </row>
    <row r="8504" spans="17:17">
      <c r="Q8504" s="39"/>
    </row>
    <row r="8505" spans="17:17">
      <c r="Q8505" s="39"/>
    </row>
    <row r="8506" spans="17:17">
      <c r="Q8506" s="39"/>
    </row>
    <row r="8507" spans="17:17">
      <c r="Q8507" s="39"/>
    </row>
    <row r="8508" spans="17:17">
      <c r="Q8508" s="39"/>
    </row>
    <row r="8509" spans="17:17">
      <c r="Q8509" s="39"/>
    </row>
    <row r="8510" spans="17:17">
      <c r="Q8510" s="39"/>
    </row>
    <row r="8511" spans="17:17">
      <c r="Q8511" s="39"/>
    </row>
    <row r="8512" spans="17:17">
      <c r="Q8512" s="39"/>
    </row>
    <row r="8513" spans="17:17">
      <c r="Q8513" s="39"/>
    </row>
    <row r="8514" spans="17:17">
      <c r="Q8514" s="39"/>
    </row>
    <row r="8515" spans="17:17">
      <c r="Q8515" s="39"/>
    </row>
    <row r="8516" spans="17:17">
      <c r="Q8516" s="39"/>
    </row>
    <row r="8517" spans="17:17">
      <c r="Q8517" s="39"/>
    </row>
    <row r="8518" spans="17:17">
      <c r="Q8518" s="39"/>
    </row>
    <row r="8519" spans="17:17">
      <c r="Q8519" s="39"/>
    </row>
    <row r="8520" spans="17:17">
      <c r="Q8520" s="39"/>
    </row>
    <row r="8521" spans="17:17">
      <c r="Q8521" s="39"/>
    </row>
    <row r="8522" spans="17:17">
      <c r="Q8522" s="39"/>
    </row>
    <row r="8523" spans="17:17">
      <c r="Q8523" s="39"/>
    </row>
    <row r="8524" spans="17:17">
      <c r="Q8524" s="39"/>
    </row>
    <row r="8525" spans="17:17">
      <c r="Q8525" s="39"/>
    </row>
    <row r="8526" spans="17:17">
      <c r="Q8526" s="39"/>
    </row>
    <row r="8527" spans="17:17">
      <c r="Q8527" s="39"/>
    </row>
    <row r="8528" spans="17:17">
      <c r="Q8528" s="39"/>
    </row>
    <row r="8529" spans="17:17">
      <c r="Q8529" s="39"/>
    </row>
    <row r="8530" spans="17:17">
      <c r="Q8530" s="39"/>
    </row>
    <row r="8531" spans="17:17">
      <c r="Q8531" s="39"/>
    </row>
    <row r="8532" spans="17:17">
      <c r="Q8532" s="39"/>
    </row>
    <row r="8533" spans="17:17">
      <c r="Q8533" s="39"/>
    </row>
    <row r="8534" spans="17:17">
      <c r="Q8534" s="39"/>
    </row>
    <row r="8535" spans="17:17">
      <c r="Q8535" s="39"/>
    </row>
    <row r="8536" spans="17:17">
      <c r="Q8536" s="39"/>
    </row>
    <row r="8537" spans="17:17">
      <c r="Q8537" s="39"/>
    </row>
    <row r="8538" spans="17:17">
      <c r="Q8538" s="39"/>
    </row>
    <row r="8539" spans="17:17">
      <c r="Q8539" s="39"/>
    </row>
    <row r="8540" spans="17:17">
      <c r="Q8540" s="39"/>
    </row>
    <row r="8541" spans="17:17">
      <c r="Q8541" s="39"/>
    </row>
    <row r="8542" spans="17:17">
      <c r="Q8542" s="39"/>
    </row>
    <row r="8543" spans="17:17">
      <c r="Q8543" s="39"/>
    </row>
    <row r="8544" spans="17:17">
      <c r="Q8544" s="39"/>
    </row>
    <row r="8545" spans="17:17">
      <c r="Q8545" s="39"/>
    </row>
    <row r="8546" spans="17:17">
      <c r="Q8546" s="39"/>
    </row>
    <row r="8547" spans="17:17">
      <c r="Q8547" s="39"/>
    </row>
    <row r="8548" spans="17:17">
      <c r="Q8548" s="39"/>
    </row>
    <row r="8549" spans="17:17">
      <c r="Q8549" s="39"/>
    </row>
    <row r="8550" spans="17:17">
      <c r="Q8550" s="39"/>
    </row>
    <row r="8551" spans="17:17">
      <c r="Q8551" s="39"/>
    </row>
    <row r="8552" spans="17:17">
      <c r="Q8552" s="39"/>
    </row>
    <row r="8553" spans="17:17">
      <c r="Q8553" s="39"/>
    </row>
    <row r="8554" spans="17:17">
      <c r="Q8554" s="39"/>
    </row>
    <row r="8555" spans="17:17">
      <c r="Q8555" s="39"/>
    </row>
    <row r="8556" spans="17:17">
      <c r="Q8556" s="39"/>
    </row>
    <row r="8557" spans="17:17">
      <c r="Q8557" s="39"/>
    </row>
    <row r="8558" spans="17:17">
      <c r="Q8558" s="39"/>
    </row>
    <row r="8559" spans="17:17">
      <c r="Q8559" s="39"/>
    </row>
    <row r="8560" spans="17:17">
      <c r="Q8560" s="39"/>
    </row>
    <row r="8561" spans="17:17">
      <c r="Q8561" s="39"/>
    </row>
    <row r="8562" spans="17:17">
      <c r="Q8562" s="39"/>
    </row>
    <row r="8563" spans="17:17">
      <c r="Q8563" s="39"/>
    </row>
    <row r="8564" spans="17:17">
      <c r="Q8564" s="39"/>
    </row>
    <row r="8565" spans="17:17">
      <c r="Q8565" s="39"/>
    </row>
    <row r="8566" spans="17:17">
      <c r="Q8566" s="39"/>
    </row>
    <row r="8567" spans="17:17">
      <c r="Q8567" s="39"/>
    </row>
    <row r="8568" spans="17:17">
      <c r="Q8568" s="39"/>
    </row>
    <row r="8569" spans="17:17">
      <c r="Q8569" s="39"/>
    </row>
    <row r="8570" spans="17:17">
      <c r="Q8570" s="39"/>
    </row>
    <row r="8571" spans="17:17">
      <c r="Q8571" s="39"/>
    </row>
    <row r="8572" spans="17:17">
      <c r="Q8572" s="39"/>
    </row>
    <row r="8573" spans="17:17">
      <c r="Q8573" s="39"/>
    </row>
    <row r="8574" spans="17:17">
      <c r="Q8574" s="39"/>
    </row>
    <row r="8575" spans="17:17">
      <c r="Q8575" s="39"/>
    </row>
    <row r="8576" spans="17:17">
      <c r="Q8576" s="39"/>
    </row>
    <row r="8577" spans="17:17">
      <c r="Q8577" s="39"/>
    </row>
    <row r="8578" spans="17:17">
      <c r="Q8578" s="39"/>
    </row>
    <row r="8579" spans="17:17">
      <c r="Q8579" s="39"/>
    </row>
    <row r="8580" spans="17:17">
      <c r="Q8580" s="39"/>
    </row>
    <row r="8581" spans="17:17">
      <c r="Q8581" s="39"/>
    </row>
    <row r="8582" spans="17:17">
      <c r="Q8582" s="39"/>
    </row>
    <row r="8583" spans="17:17">
      <c r="Q8583" s="39"/>
    </row>
    <row r="8584" spans="17:17">
      <c r="Q8584" s="39"/>
    </row>
    <row r="8585" spans="17:17">
      <c r="Q8585" s="39"/>
    </row>
    <row r="8586" spans="17:17">
      <c r="Q8586" s="39"/>
    </row>
    <row r="8587" spans="17:17">
      <c r="Q8587" s="39"/>
    </row>
    <row r="8588" spans="17:17">
      <c r="Q8588" s="39"/>
    </row>
    <row r="8589" spans="17:17">
      <c r="Q8589" s="39"/>
    </row>
    <row r="8590" spans="17:17">
      <c r="Q8590" s="39"/>
    </row>
    <row r="8591" spans="17:17">
      <c r="Q8591" s="39"/>
    </row>
    <row r="8592" spans="17:17">
      <c r="Q8592" s="39"/>
    </row>
    <row r="8593" spans="17:17">
      <c r="Q8593" s="39"/>
    </row>
    <row r="8594" spans="17:17">
      <c r="Q8594" s="39"/>
    </row>
    <row r="8595" spans="17:17">
      <c r="Q8595" s="39"/>
    </row>
    <row r="8596" spans="17:17">
      <c r="Q8596" s="39"/>
    </row>
    <row r="8597" spans="17:17">
      <c r="Q8597" s="39"/>
    </row>
    <row r="8598" spans="17:17">
      <c r="Q8598" s="39"/>
    </row>
    <row r="8599" spans="17:17">
      <c r="Q8599" s="39"/>
    </row>
    <row r="8600" spans="17:17">
      <c r="Q8600" s="39"/>
    </row>
    <row r="8601" spans="17:17">
      <c r="Q8601" s="39"/>
    </row>
    <row r="8602" spans="17:17">
      <c r="Q8602" s="39"/>
    </row>
    <row r="8603" spans="17:17">
      <c r="Q8603" s="39"/>
    </row>
    <row r="8604" spans="17:17">
      <c r="Q8604" s="39"/>
    </row>
    <row r="8605" spans="17:17">
      <c r="Q8605" s="39"/>
    </row>
    <row r="8606" spans="17:17">
      <c r="Q8606" s="39"/>
    </row>
    <row r="8607" spans="17:17">
      <c r="Q8607" s="39"/>
    </row>
    <row r="8608" spans="17:17">
      <c r="Q8608" s="39"/>
    </row>
    <row r="8609" spans="17:17">
      <c r="Q8609" s="39"/>
    </row>
    <row r="8610" spans="17:17">
      <c r="Q8610" s="39"/>
    </row>
    <row r="8611" spans="17:17">
      <c r="Q8611" s="39"/>
    </row>
    <row r="8612" spans="17:17">
      <c r="Q8612" s="39"/>
    </row>
    <row r="8613" spans="17:17">
      <c r="Q8613" s="39"/>
    </row>
    <row r="8614" spans="17:17">
      <c r="Q8614" s="39"/>
    </row>
    <row r="8615" spans="17:17">
      <c r="Q8615" s="39"/>
    </row>
    <row r="8616" spans="17:17">
      <c r="Q8616" s="39"/>
    </row>
    <row r="8617" spans="17:17">
      <c r="Q8617" s="39"/>
    </row>
    <row r="8618" spans="17:17">
      <c r="Q8618" s="39"/>
    </row>
    <row r="8619" spans="17:17">
      <c r="Q8619" s="39"/>
    </row>
    <row r="8620" spans="17:17">
      <c r="Q8620" s="39"/>
    </row>
    <row r="8621" spans="17:17">
      <c r="Q8621" s="39"/>
    </row>
    <row r="8622" spans="17:17">
      <c r="Q8622" s="39"/>
    </row>
    <row r="8623" spans="17:17">
      <c r="Q8623" s="39"/>
    </row>
    <row r="8624" spans="17:17">
      <c r="Q8624" s="39"/>
    </row>
    <row r="8625" spans="17:17">
      <c r="Q8625" s="39"/>
    </row>
    <row r="8626" spans="17:17">
      <c r="Q8626" s="39"/>
    </row>
    <row r="8627" spans="17:17">
      <c r="Q8627" s="39"/>
    </row>
    <row r="8628" spans="17:17">
      <c r="Q8628" s="39"/>
    </row>
    <row r="8629" spans="17:17">
      <c r="Q8629" s="39"/>
    </row>
    <row r="8630" spans="17:17">
      <c r="Q8630" s="39"/>
    </row>
    <row r="8631" spans="17:17">
      <c r="Q8631" s="39"/>
    </row>
    <row r="8632" spans="17:17">
      <c r="Q8632" s="39"/>
    </row>
    <row r="8633" spans="17:17">
      <c r="Q8633" s="39"/>
    </row>
    <row r="8634" spans="17:17">
      <c r="Q8634" s="39"/>
    </row>
    <row r="8635" spans="17:17">
      <c r="Q8635" s="39"/>
    </row>
    <row r="8636" spans="17:17">
      <c r="Q8636" s="39"/>
    </row>
    <row r="8637" spans="17:17">
      <c r="Q8637" s="39"/>
    </row>
    <row r="8638" spans="17:17">
      <c r="Q8638" s="39"/>
    </row>
    <row r="8639" spans="17:17">
      <c r="Q8639" s="39"/>
    </row>
    <row r="8640" spans="17:17">
      <c r="Q8640" s="39"/>
    </row>
    <row r="8641" spans="17:17">
      <c r="Q8641" s="39"/>
    </row>
    <row r="8642" spans="17:17">
      <c r="Q8642" s="39"/>
    </row>
    <row r="8643" spans="17:17">
      <c r="Q8643" s="39"/>
    </row>
    <row r="8644" spans="17:17">
      <c r="Q8644" s="39"/>
    </row>
    <row r="8645" spans="17:17">
      <c r="Q8645" s="39"/>
    </row>
    <row r="8646" spans="17:17">
      <c r="Q8646" s="39"/>
    </row>
    <row r="8647" spans="17:17">
      <c r="Q8647" s="39"/>
    </row>
    <row r="8648" spans="17:17">
      <c r="Q8648" s="39"/>
    </row>
    <row r="8649" spans="17:17">
      <c r="Q8649" s="39"/>
    </row>
    <row r="8650" spans="17:17">
      <c r="Q8650" s="39"/>
    </row>
    <row r="8651" spans="17:17">
      <c r="Q8651" s="39"/>
    </row>
    <row r="8652" spans="17:17">
      <c r="Q8652" s="39"/>
    </row>
    <row r="8653" spans="17:17">
      <c r="Q8653" s="39"/>
    </row>
    <row r="8654" spans="17:17">
      <c r="Q8654" s="39"/>
    </row>
    <row r="8655" spans="17:17">
      <c r="Q8655" s="39"/>
    </row>
    <row r="8656" spans="17:17">
      <c r="Q8656" s="39"/>
    </row>
    <row r="8657" spans="17:17">
      <c r="Q8657" s="39"/>
    </row>
    <row r="8658" spans="17:17">
      <c r="Q8658" s="39"/>
    </row>
    <row r="8659" spans="17:17">
      <c r="Q8659" s="39"/>
    </row>
    <row r="8660" spans="17:17">
      <c r="Q8660" s="39"/>
    </row>
    <row r="8661" spans="17:17">
      <c r="Q8661" s="39"/>
    </row>
    <row r="8662" spans="17:17">
      <c r="Q8662" s="39"/>
    </row>
    <row r="8663" spans="17:17">
      <c r="Q8663" s="39"/>
    </row>
    <row r="8664" spans="17:17">
      <c r="Q8664" s="39"/>
    </row>
    <row r="8665" spans="17:17">
      <c r="Q8665" s="39"/>
    </row>
    <row r="8666" spans="17:17">
      <c r="Q8666" s="39"/>
    </row>
    <row r="8667" spans="17:17">
      <c r="Q8667" s="39"/>
    </row>
    <row r="8668" spans="17:17">
      <c r="Q8668" s="39"/>
    </row>
    <row r="8669" spans="17:17">
      <c r="Q8669" s="39"/>
    </row>
    <row r="8670" spans="17:17">
      <c r="Q8670" s="39"/>
    </row>
    <row r="8671" spans="17:17">
      <c r="Q8671" s="39"/>
    </row>
    <row r="8672" spans="17:17">
      <c r="Q8672" s="39"/>
    </row>
    <row r="8673" spans="17:17">
      <c r="Q8673" s="39"/>
    </row>
    <row r="8674" spans="17:17">
      <c r="Q8674" s="39"/>
    </row>
    <row r="8675" spans="17:17">
      <c r="Q8675" s="39"/>
    </row>
    <row r="8676" spans="17:17">
      <c r="Q8676" s="39"/>
    </row>
    <row r="8677" spans="17:17">
      <c r="Q8677" s="39"/>
    </row>
    <row r="8678" spans="17:17">
      <c r="Q8678" s="39"/>
    </row>
    <row r="8679" spans="17:17">
      <c r="Q8679" s="39"/>
    </row>
    <row r="8680" spans="17:17">
      <c r="Q8680" s="39"/>
    </row>
    <row r="8681" spans="17:17">
      <c r="Q8681" s="39"/>
    </row>
    <row r="8682" spans="17:17">
      <c r="Q8682" s="39"/>
    </row>
    <row r="8683" spans="17:17">
      <c r="Q8683" s="39"/>
    </row>
    <row r="8684" spans="17:17">
      <c r="Q8684" s="39"/>
    </row>
    <row r="8685" spans="17:17">
      <c r="Q8685" s="39"/>
    </row>
    <row r="8686" spans="17:17">
      <c r="Q8686" s="39"/>
    </row>
    <row r="8687" spans="17:17">
      <c r="Q8687" s="39"/>
    </row>
    <row r="8688" spans="17:17">
      <c r="Q8688" s="39"/>
    </row>
    <row r="8689" spans="17:17">
      <c r="Q8689" s="39"/>
    </row>
    <row r="8690" spans="17:17">
      <c r="Q8690" s="39"/>
    </row>
    <row r="8691" spans="17:17">
      <c r="Q8691" s="39"/>
    </row>
    <row r="8692" spans="17:17">
      <c r="Q8692" s="39"/>
    </row>
    <row r="8693" spans="17:17">
      <c r="Q8693" s="39"/>
    </row>
    <row r="8694" spans="17:17">
      <c r="Q8694" s="39"/>
    </row>
    <row r="8695" spans="17:17">
      <c r="Q8695" s="39"/>
    </row>
    <row r="8696" spans="17:17">
      <c r="Q8696" s="39"/>
    </row>
    <row r="8697" spans="17:17">
      <c r="Q8697" s="39"/>
    </row>
    <row r="8698" spans="17:17">
      <c r="Q8698" s="39"/>
    </row>
    <row r="8699" spans="17:17">
      <c r="Q8699" s="39"/>
    </row>
    <row r="8700" spans="17:17">
      <c r="Q8700" s="39"/>
    </row>
    <row r="8701" spans="17:17">
      <c r="Q8701" s="39"/>
    </row>
    <row r="8702" spans="17:17">
      <c r="Q8702" s="39"/>
    </row>
    <row r="8703" spans="17:17">
      <c r="Q8703" s="39"/>
    </row>
    <row r="8704" spans="17:17">
      <c r="Q8704" s="39"/>
    </row>
    <row r="8705" spans="17:17">
      <c r="Q8705" s="39"/>
    </row>
    <row r="8706" spans="17:17">
      <c r="Q8706" s="39"/>
    </row>
    <row r="8707" spans="17:17">
      <c r="Q8707" s="39"/>
    </row>
    <row r="8708" spans="17:17">
      <c r="Q8708" s="39"/>
    </row>
    <row r="8709" spans="17:17">
      <c r="Q8709" s="39"/>
    </row>
    <row r="8710" spans="17:17">
      <c r="Q8710" s="39"/>
    </row>
    <row r="8711" spans="17:17">
      <c r="Q8711" s="39"/>
    </row>
    <row r="8712" spans="17:17">
      <c r="Q8712" s="39"/>
    </row>
    <row r="8713" spans="17:17">
      <c r="Q8713" s="39"/>
    </row>
    <row r="8714" spans="17:17">
      <c r="Q8714" s="39"/>
    </row>
    <row r="8715" spans="17:17">
      <c r="Q8715" s="39"/>
    </row>
    <row r="8716" spans="17:17">
      <c r="Q8716" s="39"/>
    </row>
    <row r="8717" spans="17:17">
      <c r="Q8717" s="39"/>
    </row>
    <row r="8718" spans="17:17">
      <c r="Q8718" s="39"/>
    </row>
    <row r="8719" spans="17:17">
      <c r="Q8719" s="39"/>
    </row>
    <row r="8720" spans="17:17">
      <c r="Q8720" s="39"/>
    </row>
    <row r="8721" spans="17:17">
      <c r="Q8721" s="39"/>
    </row>
    <row r="8722" spans="17:17">
      <c r="Q8722" s="39"/>
    </row>
    <row r="8723" spans="17:17">
      <c r="Q8723" s="39"/>
    </row>
    <row r="8724" spans="17:17">
      <c r="Q8724" s="39"/>
    </row>
    <row r="8725" spans="17:17">
      <c r="Q8725" s="39"/>
    </row>
    <row r="8726" spans="17:17">
      <c r="Q8726" s="39"/>
    </row>
    <row r="8727" spans="17:17">
      <c r="Q8727" s="39"/>
    </row>
    <row r="8728" spans="17:17">
      <c r="Q8728" s="39"/>
    </row>
    <row r="8729" spans="17:17">
      <c r="Q8729" s="39"/>
    </row>
    <row r="8730" spans="17:17">
      <c r="Q8730" s="39"/>
    </row>
    <row r="8731" spans="17:17">
      <c r="Q8731" s="39"/>
    </row>
    <row r="8732" spans="17:17">
      <c r="Q8732" s="39"/>
    </row>
    <row r="8733" spans="17:17">
      <c r="Q8733" s="39"/>
    </row>
    <row r="8734" spans="17:17">
      <c r="Q8734" s="39"/>
    </row>
    <row r="8735" spans="17:17">
      <c r="Q8735" s="39"/>
    </row>
    <row r="8736" spans="17:17">
      <c r="Q8736" s="39"/>
    </row>
    <row r="8737" spans="17:17">
      <c r="Q8737" s="39"/>
    </row>
    <row r="8738" spans="17:17">
      <c r="Q8738" s="39"/>
    </row>
    <row r="8739" spans="17:17">
      <c r="Q8739" s="39"/>
    </row>
    <row r="8740" spans="17:17">
      <c r="Q8740" s="39"/>
    </row>
    <row r="8741" spans="17:17">
      <c r="Q8741" s="39"/>
    </row>
    <row r="8742" spans="17:17">
      <c r="Q8742" s="39"/>
    </row>
    <row r="8743" spans="17:17">
      <c r="Q8743" s="39"/>
    </row>
    <row r="8744" spans="17:17">
      <c r="Q8744" s="39"/>
    </row>
    <row r="8745" spans="17:17">
      <c r="Q8745" s="39"/>
    </row>
    <row r="8746" spans="17:17">
      <c r="Q8746" s="39"/>
    </row>
    <row r="8747" spans="17:17">
      <c r="Q8747" s="39"/>
    </row>
    <row r="8748" spans="17:17">
      <c r="Q8748" s="39"/>
    </row>
    <row r="8749" spans="17:17">
      <c r="Q8749" s="39"/>
    </row>
    <row r="8750" spans="17:17">
      <c r="Q8750" s="39"/>
    </row>
    <row r="8751" spans="17:17">
      <c r="Q8751" s="39"/>
    </row>
    <row r="8752" spans="17:17">
      <c r="Q8752" s="39"/>
    </row>
    <row r="8753" spans="17:17">
      <c r="Q8753" s="39"/>
    </row>
    <row r="8754" spans="17:17">
      <c r="Q8754" s="39"/>
    </row>
    <row r="8755" spans="17:17">
      <c r="Q8755" s="39"/>
    </row>
    <row r="8756" spans="17:17">
      <c r="Q8756" s="39"/>
    </row>
    <row r="8757" spans="17:17">
      <c r="Q8757" s="39"/>
    </row>
    <row r="8758" spans="17:17">
      <c r="Q8758" s="39"/>
    </row>
    <row r="8759" spans="17:17">
      <c r="Q8759" s="39"/>
    </row>
    <row r="8760" spans="17:17">
      <c r="Q8760" s="39"/>
    </row>
    <row r="8761" spans="17:17">
      <c r="Q8761" s="39"/>
    </row>
    <row r="8762" spans="17:17">
      <c r="Q8762" s="39"/>
    </row>
    <row r="8763" spans="17:17">
      <c r="Q8763" s="39"/>
    </row>
    <row r="8764" spans="17:17">
      <c r="Q8764" s="39"/>
    </row>
    <row r="8765" spans="17:17">
      <c r="Q8765" s="39"/>
    </row>
    <row r="8766" spans="17:17">
      <c r="Q8766" s="39"/>
    </row>
    <row r="8767" spans="17:17">
      <c r="Q8767" s="39"/>
    </row>
    <row r="8768" spans="17:17">
      <c r="Q8768" s="39"/>
    </row>
    <row r="8769" spans="17:17">
      <c r="Q8769" s="39"/>
    </row>
    <row r="8770" spans="17:17">
      <c r="Q8770" s="39"/>
    </row>
    <row r="8771" spans="17:17">
      <c r="Q8771" s="39"/>
    </row>
    <row r="8772" spans="17:17">
      <c r="Q8772" s="39"/>
    </row>
    <row r="8773" spans="17:17">
      <c r="Q8773" s="39"/>
    </row>
    <row r="8774" spans="17:17">
      <c r="Q8774" s="39"/>
    </row>
    <row r="8775" spans="17:17">
      <c r="Q8775" s="39"/>
    </row>
    <row r="8776" spans="17:17">
      <c r="Q8776" s="39"/>
    </row>
    <row r="8777" spans="17:17">
      <c r="Q8777" s="39"/>
    </row>
    <row r="8778" spans="17:17">
      <c r="Q8778" s="39"/>
    </row>
    <row r="8779" spans="17:17">
      <c r="Q8779" s="39"/>
    </row>
    <row r="8780" spans="17:17">
      <c r="Q8780" s="39"/>
    </row>
    <row r="8781" spans="17:17">
      <c r="Q8781" s="39"/>
    </row>
    <row r="8782" spans="17:17">
      <c r="Q8782" s="39"/>
    </row>
    <row r="8783" spans="17:17">
      <c r="Q8783" s="39"/>
    </row>
    <row r="8784" spans="17:17">
      <c r="Q8784" s="39"/>
    </row>
    <row r="8785" spans="17:17">
      <c r="Q8785" s="39"/>
    </row>
    <row r="8786" spans="17:17">
      <c r="Q8786" s="39"/>
    </row>
    <row r="8787" spans="17:17">
      <c r="Q8787" s="39"/>
    </row>
    <row r="8788" spans="17:17">
      <c r="Q8788" s="39"/>
    </row>
    <row r="8789" spans="17:17">
      <c r="Q8789" s="39"/>
    </row>
    <row r="8790" spans="17:17">
      <c r="Q8790" s="39"/>
    </row>
    <row r="8791" spans="17:17">
      <c r="Q8791" s="39"/>
    </row>
    <row r="8792" spans="17:17">
      <c r="Q8792" s="39"/>
    </row>
    <row r="8793" spans="17:17">
      <c r="Q8793" s="39"/>
    </row>
    <row r="8794" spans="17:17">
      <c r="Q8794" s="39"/>
    </row>
    <row r="8795" spans="17:17">
      <c r="Q8795" s="39"/>
    </row>
    <row r="8796" spans="17:17">
      <c r="Q8796" s="39"/>
    </row>
    <row r="8797" spans="17:17">
      <c r="Q8797" s="39"/>
    </row>
    <row r="8798" spans="17:17">
      <c r="Q8798" s="39"/>
    </row>
    <row r="8799" spans="17:17">
      <c r="Q8799" s="39"/>
    </row>
    <row r="8800" spans="17:17">
      <c r="Q8800" s="39"/>
    </row>
    <row r="8801" spans="17:17">
      <c r="Q8801" s="39"/>
    </row>
    <row r="8802" spans="17:17">
      <c r="Q8802" s="39"/>
    </row>
    <row r="8803" spans="17:17">
      <c r="Q8803" s="39"/>
    </row>
    <row r="8804" spans="17:17">
      <c r="Q8804" s="39"/>
    </row>
    <row r="8805" spans="17:17">
      <c r="Q8805" s="39"/>
    </row>
    <row r="8806" spans="17:17">
      <c r="Q8806" s="39"/>
    </row>
    <row r="8807" spans="17:17">
      <c r="Q8807" s="39"/>
    </row>
    <row r="8808" spans="17:17">
      <c r="Q8808" s="39"/>
    </row>
    <row r="8809" spans="17:17">
      <c r="Q8809" s="39"/>
    </row>
    <row r="8810" spans="17:17">
      <c r="Q8810" s="39"/>
    </row>
    <row r="8811" spans="17:17">
      <c r="Q8811" s="39"/>
    </row>
    <row r="8812" spans="17:17">
      <c r="Q8812" s="39"/>
    </row>
    <row r="8813" spans="17:17">
      <c r="Q8813" s="39"/>
    </row>
    <row r="8814" spans="17:17">
      <c r="Q8814" s="39"/>
    </row>
    <row r="8815" spans="17:17">
      <c r="Q8815" s="39"/>
    </row>
    <row r="8816" spans="17:17">
      <c r="Q8816" s="39"/>
    </row>
    <row r="8817" spans="17:17">
      <c r="Q8817" s="39"/>
    </row>
    <row r="8818" spans="17:17">
      <c r="Q8818" s="39"/>
    </row>
    <row r="8819" spans="17:17">
      <c r="Q8819" s="39"/>
    </row>
    <row r="8820" spans="17:17">
      <c r="Q8820" s="39"/>
    </row>
    <row r="8821" spans="17:17">
      <c r="Q8821" s="39"/>
    </row>
    <row r="8822" spans="17:17">
      <c r="Q8822" s="39"/>
    </row>
    <row r="8823" spans="17:17">
      <c r="Q8823" s="39"/>
    </row>
    <row r="8824" spans="17:17">
      <c r="Q8824" s="39"/>
    </row>
    <row r="8825" spans="17:17">
      <c r="Q8825" s="39"/>
    </row>
    <row r="8826" spans="17:17">
      <c r="Q8826" s="39"/>
    </row>
    <row r="8827" spans="17:17">
      <c r="Q8827" s="39"/>
    </row>
    <row r="8828" spans="17:17">
      <c r="Q8828" s="39"/>
    </row>
    <row r="8829" spans="17:17">
      <c r="Q8829" s="39"/>
    </row>
    <row r="8830" spans="17:17">
      <c r="Q8830" s="39"/>
    </row>
    <row r="8831" spans="17:17">
      <c r="Q8831" s="39"/>
    </row>
    <row r="8832" spans="17:17">
      <c r="Q8832" s="39"/>
    </row>
    <row r="8833" spans="17:17">
      <c r="Q8833" s="39"/>
    </row>
    <row r="8834" spans="17:17">
      <c r="Q8834" s="39"/>
    </row>
    <row r="8835" spans="17:17">
      <c r="Q8835" s="39"/>
    </row>
    <row r="8836" spans="17:17">
      <c r="Q8836" s="39"/>
    </row>
    <row r="8837" spans="17:17">
      <c r="Q8837" s="39"/>
    </row>
    <row r="8838" spans="17:17">
      <c r="Q8838" s="39"/>
    </row>
    <row r="8839" spans="17:17">
      <c r="Q8839" s="39"/>
    </row>
    <row r="8840" spans="17:17">
      <c r="Q8840" s="39"/>
    </row>
    <row r="8841" spans="17:17">
      <c r="Q8841" s="39"/>
    </row>
    <row r="8842" spans="17:17">
      <c r="Q8842" s="39"/>
    </row>
    <row r="8843" spans="17:17">
      <c r="Q8843" s="39"/>
    </row>
    <row r="8844" spans="17:17">
      <c r="Q8844" s="39"/>
    </row>
    <row r="8845" spans="17:17">
      <c r="Q8845" s="39"/>
    </row>
    <row r="8846" spans="17:17">
      <c r="Q8846" s="39"/>
    </row>
    <row r="8847" spans="17:17">
      <c r="Q8847" s="39"/>
    </row>
    <row r="8848" spans="17:17">
      <c r="Q8848" s="39"/>
    </row>
    <row r="8849" spans="17:17">
      <c r="Q8849" s="39"/>
    </row>
    <row r="8850" spans="17:17">
      <c r="Q8850" s="39"/>
    </row>
    <row r="8851" spans="17:17">
      <c r="Q8851" s="39"/>
    </row>
    <row r="8852" spans="17:17">
      <c r="Q8852" s="39"/>
    </row>
    <row r="8853" spans="17:17">
      <c r="Q8853" s="39"/>
    </row>
    <row r="8854" spans="17:17">
      <c r="Q8854" s="39"/>
    </row>
    <row r="8855" spans="17:17">
      <c r="Q8855" s="39"/>
    </row>
    <row r="8856" spans="17:17">
      <c r="Q8856" s="39"/>
    </row>
    <row r="8857" spans="17:17">
      <c r="Q8857" s="39"/>
    </row>
    <row r="8858" spans="17:17">
      <c r="Q8858" s="39"/>
    </row>
    <row r="8859" spans="17:17">
      <c r="Q8859" s="39"/>
    </row>
    <row r="8860" spans="17:17">
      <c r="Q8860" s="39"/>
    </row>
    <row r="8861" spans="17:17">
      <c r="Q8861" s="39"/>
    </row>
    <row r="8862" spans="17:17">
      <c r="Q8862" s="39"/>
    </row>
    <row r="8863" spans="17:17">
      <c r="Q8863" s="39"/>
    </row>
    <row r="8864" spans="17:17">
      <c r="Q8864" s="39"/>
    </row>
    <row r="8865" spans="17:17">
      <c r="Q8865" s="39"/>
    </row>
    <row r="8866" spans="17:17">
      <c r="Q8866" s="39"/>
    </row>
    <row r="8867" spans="17:17">
      <c r="Q8867" s="39"/>
    </row>
    <row r="8868" spans="17:17">
      <c r="Q8868" s="39"/>
    </row>
    <row r="8869" spans="17:17">
      <c r="Q8869" s="39"/>
    </row>
    <row r="8870" spans="17:17">
      <c r="Q8870" s="39"/>
    </row>
    <row r="8871" spans="17:17">
      <c r="Q8871" s="39"/>
    </row>
    <row r="8872" spans="17:17">
      <c r="Q8872" s="39"/>
    </row>
    <row r="8873" spans="17:17">
      <c r="Q8873" s="39"/>
    </row>
    <row r="8874" spans="17:17">
      <c r="Q8874" s="39"/>
    </row>
    <row r="8875" spans="17:17">
      <c r="Q8875" s="39"/>
    </row>
    <row r="8876" spans="17:17">
      <c r="Q8876" s="39"/>
    </row>
    <row r="8877" spans="17:17">
      <c r="Q8877" s="39"/>
    </row>
    <row r="8878" spans="17:17">
      <c r="Q8878" s="39"/>
    </row>
    <row r="8879" spans="17:17">
      <c r="Q8879" s="39"/>
    </row>
    <row r="8880" spans="17:17">
      <c r="Q8880" s="39"/>
    </row>
    <row r="8881" spans="17:17">
      <c r="Q8881" s="39"/>
    </row>
    <row r="8882" spans="17:17">
      <c r="Q8882" s="39"/>
    </row>
    <row r="8883" spans="17:17">
      <c r="Q8883" s="39"/>
    </row>
    <row r="8884" spans="17:17">
      <c r="Q8884" s="39"/>
    </row>
    <row r="8885" spans="17:17">
      <c r="Q8885" s="39"/>
    </row>
    <row r="8886" spans="17:17">
      <c r="Q8886" s="39"/>
    </row>
    <row r="8887" spans="17:17">
      <c r="Q8887" s="39"/>
    </row>
    <row r="8888" spans="17:17">
      <c r="Q8888" s="39"/>
    </row>
    <row r="8889" spans="17:17">
      <c r="Q8889" s="39"/>
    </row>
    <row r="8890" spans="17:17">
      <c r="Q8890" s="39"/>
    </row>
    <row r="8891" spans="17:17">
      <c r="Q8891" s="39"/>
    </row>
    <row r="8892" spans="17:17">
      <c r="Q8892" s="39"/>
    </row>
    <row r="8893" spans="17:17">
      <c r="Q8893" s="39"/>
    </row>
    <row r="8894" spans="17:17">
      <c r="Q8894" s="39"/>
    </row>
    <row r="8895" spans="17:17">
      <c r="Q8895" s="39"/>
    </row>
    <row r="8896" spans="17:17">
      <c r="Q8896" s="39"/>
    </row>
    <row r="8897" spans="17:17">
      <c r="Q8897" s="39"/>
    </row>
    <row r="8898" spans="17:17">
      <c r="Q8898" s="39"/>
    </row>
    <row r="8899" spans="17:17">
      <c r="Q8899" s="39"/>
    </row>
    <row r="8900" spans="17:17">
      <c r="Q8900" s="39"/>
    </row>
    <row r="8901" spans="17:17">
      <c r="Q8901" s="39"/>
    </row>
    <row r="8902" spans="17:17">
      <c r="Q8902" s="39"/>
    </row>
    <row r="8903" spans="17:17">
      <c r="Q8903" s="39"/>
    </row>
    <row r="8904" spans="17:17">
      <c r="Q8904" s="39"/>
    </row>
    <row r="8905" spans="17:17">
      <c r="Q8905" s="39"/>
    </row>
    <row r="8906" spans="17:17">
      <c r="Q8906" s="39"/>
    </row>
    <row r="8907" spans="17:17">
      <c r="Q8907" s="39"/>
    </row>
    <row r="8908" spans="17:17">
      <c r="Q8908" s="39"/>
    </row>
    <row r="8909" spans="17:17">
      <c r="Q8909" s="39"/>
    </row>
    <row r="8910" spans="17:17">
      <c r="Q8910" s="39"/>
    </row>
    <row r="8911" spans="17:17">
      <c r="Q8911" s="39"/>
    </row>
    <row r="8912" spans="17:17">
      <c r="Q8912" s="39"/>
    </row>
    <row r="8913" spans="17:17">
      <c r="Q8913" s="39"/>
    </row>
    <row r="8914" spans="17:17">
      <c r="Q8914" s="39"/>
    </row>
    <row r="8915" spans="17:17">
      <c r="Q8915" s="39"/>
    </row>
    <row r="8916" spans="17:17">
      <c r="Q8916" s="39"/>
    </row>
    <row r="8917" spans="17:17">
      <c r="Q8917" s="39"/>
    </row>
    <row r="8918" spans="17:17">
      <c r="Q8918" s="39"/>
    </row>
    <row r="8919" spans="17:17">
      <c r="Q8919" s="39"/>
    </row>
    <row r="8920" spans="17:17">
      <c r="Q8920" s="39"/>
    </row>
    <row r="8921" spans="17:17">
      <c r="Q8921" s="39"/>
    </row>
    <row r="8922" spans="17:17">
      <c r="Q8922" s="39"/>
    </row>
    <row r="8923" spans="17:17">
      <c r="Q8923" s="39"/>
    </row>
    <row r="8924" spans="17:17">
      <c r="Q8924" s="39"/>
    </row>
    <row r="8925" spans="17:17">
      <c r="Q8925" s="39"/>
    </row>
    <row r="8926" spans="17:17">
      <c r="Q8926" s="39"/>
    </row>
    <row r="8927" spans="17:17">
      <c r="Q8927" s="39"/>
    </row>
    <row r="8928" spans="17:17">
      <c r="Q8928" s="39"/>
    </row>
    <row r="8929" spans="17:17">
      <c r="Q8929" s="39"/>
    </row>
    <row r="8930" spans="17:17">
      <c r="Q8930" s="39"/>
    </row>
    <row r="8931" spans="17:17">
      <c r="Q8931" s="39"/>
    </row>
    <row r="8932" spans="17:17">
      <c r="Q8932" s="39"/>
    </row>
    <row r="8933" spans="17:17">
      <c r="Q8933" s="39"/>
    </row>
    <row r="8934" spans="17:17">
      <c r="Q8934" s="39"/>
    </row>
    <row r="8935" spans="17:17">
      <c r="Q8935" s="39"/>
    </row>
    <row r="8936" spans="17:17">
      <c r="Q8936" s="39"/>
    </row>
    <row r="8937" spans="17:17">
      <c r="Q8937" s="39"/>
    </row>
    <row r="8938" spans="17:17">
      <c r="Q8938" s="39"/>
    </row>
    <row r="8939" spans="17:17">
      <c r="Q8939" s="39"/>
    </row>
    <row r="8940" spans="17:17">
      <c r="Q8940" s="39"/>
    </row>
    <row r="8941" spans="17:17">
      <c r="Q8941" s="39"/>
    </row>
    <row r="8942" spans="17:17">
      <c r="Q8942" s="39"/>
    </row>
    <row r="8943" spans="17:17">
      <c r="Q8943" s="39"/>
    </row>
    <row r="8944" spans="17:17">
      <c r="Q8944" s="39"/>
    </row>
    <row r="8945" spans="17:17">
      <c r="Q8945" s="39"/>
    </row>
    <row r="8946" spans="17:17">
      <c r="Q8946" s="39"/>
    </row>
    <row r="8947" spans="17:17">
      <c r="Q8947" s="39"/>
    </row>
    <row r="8948" spans="17:17">
      <c r="Q8948" s="39"/>
    </row>
    <row r="8949" spans="17:17">
      <c r="Q8949" s="39"/>
    </row>
    <row r="8950" spans="17:17">
      <c r="Q8950" s="39"/>
    </row>
    <row r="8951" spans="17:17">
      <c r="Q8951" s="39"/>
    </row>
    <row r="8952" spans="17:17">
      <c r="Q8952" s="39"/>
    </row>
    <row r="8953" spans="17:17">
      <c r="Q8953" s="39"/>
    </row>
    <row r="8954" spans="17:17">
      <c r="Q8954" s="39"/>
    </row>
    <row r="8955" spans="17:17">
      <c r="Q8955" s="39"/>
    </row>
    <row r="8956" spans="17:17">
      <c r="Q8956" s="39"/>
    </row>
    <row r="8957" spans="17:17">
      <c r="Q8957" s="39"/>
    </row>
    <row r="8958" spans="17:17">
      <c r="Q8958" s="39"/>
    </row>
    <row r="8959" spans="17:17">
      <c r="Q8959" s="39"/>
    </row>
    <row r="8960" spans="17:17">
      <c r="Q8960" s="39"/>
    </row>
    <row r="8961" spans="17:17">
      <c r="Q8961" s="39"/>
    </row>
    <row r="8962" spans="17:17">
      <c r="Q8962" s="39"/>
    </row>
    <row r="8963" spans="17:17">
      <c r="Q8963" s="39"/>
    </row>
    <row r="8964" spans="17:17">
      <c r="Q8964" s="39"/>
    </row>
    <row r="8965" spans="17:17">
      <c r="Q8965" s="39"/>
    </row>
    <row r="8966" spans="17:17">
      <c r="Q8966" s="39"/>
    </row>
    <row r="8967" spans="17:17">
      <c r="Q8967" s="39"/>
    </row>
    <row r="8968" spans="17:17">
      <c r="Q8968" s="39"/>
    </row>
    <row r="8969" spans="17:17">
      <c r="Q8969" s="39"/>
    </row>
    <row r="8970" spans="17:17">
      <c r="Q8970" s="39"/>
    </row>
    <row r="8971" spans="17:17">
      <c r="Q8971" s="39"/>
    </row>
    <row r="8972" spans="17:17">
      <c r="Q8972" s="39"/>
    </row>
    <row r="8973" spans="17:17">
      <c r="Q8973" s="39"/>
    </row>
    <row r="8974" spans="17:17">
      <c r="Q8974" s="39"/>
    </row>
    <row r="8975" spans="17:17">
      <c r="Q8975" s="39"/>
    </row>
    <row r="8976" spans="17:17">
      <c r="Q8976" s="39"/>
    </row>
    <row r="8977" spans="17:17">
      <c r="Q8977" s="39"/>
    </row>
    <row r="8978" spans="17:17">
      <c r="Q8978" s="39"/>
    </row>
    <row r="8979" spans="17:17">
      <c r="Q8979" s="39"/>
    </row>
    <row r="8980" spans="17:17">
      <c r="Q8980" s="39"/>
    </row>
    <row r="8981" spans="17:17">
      <c r="Q8981" s="39"/>
    </row>
    <row r="8982" spans="17:17">
      <c r="Q8982" s="39"/>
    </row>
    <row r="8983" spans="17:17">
      <c r="Q8983" s="39"/>
    </row>
    <row r="8984" spans="17:17">
      <c r="Q8984" s="39"/>
    </row>
    <row r="8985" spans="17:17">
      <c r="Q8985" s="39"/>
    </row>
    <row r="8986" spans="17:17">
      <c r="Q8986" s="39"/>
    </row>
    <row r="8987" spans="17:17">
      <c r="Q8987" s="39"/>
    </row>
    <row r="8988" spans="17:17">
      <c r="Q8988" s="39"/>
    </row>
    <row r="8989" spans="17:17">
      <c r="Q8989" s="39"/>
    </row>
    <row r="8990" spans="17:17">
      <c r="Q8990" s="39"/>
    </row>
    <row r="8991" spans="17:17">
      <c r="Q8991" s="39"/>
    </row>
    <row r="8992" spans="17:17">
      <c r="Q8992" s="39"/>
    </row>
    <row r="8993" spans="17:17">
      <c r="Q8993" s="39"/>
    </row>
    <row r="8994" spans="17:17">
      <c r="Q8994" s="39"/>
    </row>
    <row r="8995" spans="17:17">
      <c r="Q8995" s="39"/>
    </row>
    <row r="8996" spans="17:17">
      <c r="Q8996" s="39"/>
    </row>
    <row r="8997" spans="17:17">
      <c r="Q8997" s="39"/>
    </row>
    <row r="8998" spans="17:17">
      <c r="Q8998" s="39"/>
    </row>
    <row r="8999" spans="17:17">
      <c r="Q8999" s="39"/>
    </row>
    <row r="9000" spans="17:17">
      <c r="Q9000" s="39"/>
    </row>
    <row r="9001" spans="17:17">
      <c r="Q9001" s="39"/>
    </row>
    <row r="9002" spans="17:17">
      <c r="Q9002" s="39"/>
    </row>
    <row r="9003" spans="17:17">
      <c r="Q9003" s="39"/>
    </row>
    <row r="9004" spans="17:17">
      <c r="Q9004" s="39"/>
    </row>
    <row r="9005" spans="17:17">
      <c r="Q9005" s="39"/>
    </row>
    <row r="9006" spans="17:17">
      <c r="Q9006" s="39"/>
    </row>
    <row r="9007" spans="17:17">
      <c r="Q9007" s="39"/>
    </row>
    <row r="9008" spans="17:17">
      <c r="Q9008" s="39"/>
    </row>
    <row r="9009" spans="17:17">
      <c r="Q9009" s="39"/>
    </row>
    <row r="9010" spans="17:17">
      <c r="Q9010" s="39"/>
    </row>
    <row r="9011" spans="17:17">
      <c r="Q9011" s="39"/>
    </row>
    <row r="9012" spans="17:17">
      <c r="Q9012" s="39"/>
    </row>
    <row r="9013" spans="17:17">
      <c r="Q9013" s="39"/>
    </row>
    <row r="9014" spans="17:17">
      <c r="Q9014" s="39"/>
    </row>
    <row r="9015" spans="17:17">
      <c r="Q9015" s="39"/>
    </row>
    <row r="9016" spans="17:17">
      <c r="Q9016" s="39"/>
    </row>
    <row r="9017" spans="17:17">
      <c r="Q9017" s="39"/>
    </row>
    <row r="9018" spans="17:17">
      <c r="Q9018" s="39"/>
    </row>
    <row r="9019" spans="17:17">
      <c r="Q9019" s="39"/>
    </row>
    <row r="9020" spans="17:17">
      <c r="Q9020" s="39"/>
    </row>
    <row r="9021" spans="17:17">
      <c r="Q9021" s="39"/>
    </row>
    <row r="9022" spans="17:17">
      <c r="Q9022" s="39"/>
    </row>
    <row r="9023" spans="17:17">
      <c r="Q9023" s="39"/>
    </row>
    <row r="9024" spans="17:17">
      <c r="Q9024" s="39"/>
    </row>
    <row r="9025" spans="17:17">
      <c r="Q9025" s="39"/>
    </row>
    <row r="9026" spans="17:17">
      <c r="Q9026" s="39"/>
    </row>
    <row r="9027" spans="17:17">
      <c r="Q9027" s="39"/>
    </row>
    <row r="9028" spans="17:17">
      <c r="Q9028" s="39"/>
    </row>
    <row r="9029" spans="17:17">
      <c r="Q9029" s="39"/>
    </row>
    <row r="9030" spans="17:17">
      <c r="Q9030" s="39"/>
    </row>
    <row r="9031" spans="17:17">
      <c r="Q9031" s="39"/>
    </row>
    <row r="9032" spans="17:17">
      <c r="Q9032" s="39"/>
    </row>
    <row r="9033" spans="17:17">
      <c r="Q9033" s="39"/>
    </row>
    <row r="9034" spans="17:17">
      <c r="Q9034" s="39"/>
    </row>
    <row r="9035" spans="17:17">
      <c r="Q9035" s="39"/>
    </row>
    <row r="9036" spans="17:17">
      <c r="Q9036" s="39"/>
    </row>
    <row r="9037" spans="17:17">
      <c r="Q9037" s="39"/>
    </row>
    <row r="9038" spans="17:17">
      <c r="Q9038" s="39"/>
    </row>
    <row r="9039" spans="17:17">
      <c r="Q9039" s="39"/>
    </row>
    <row r="9040" spans="17:17">
      <c r="Q9040" s="39"/>
    </row>
    <row r="9041" spans="17:17">
      <c r="Q9041" s="39"/>
    </row>
    <row r="9042" spans="17:17">
      <c r="Q9042" s="39"/>
    </row>
    <row r="9043" spans="17:17">
      <c r="Q9043" s="39"/>
    </row>
    <row r="9044" spans="17:17">
      <c r="Q9044" s="39"/>
    </row>
    <row r="9045" spans="17:17">
      <c r="Q9045" s="39"/>
    </row>
    <row r="9046" spans="17:17">
      <c r="Q9046" s="39"/>
    </row>
    <row r="9047" spans="17:17">
      <c r="Q9047" s="39"/>
    </row>
    <row r="9048" spans="17:17">
      <c r="Q9048" s="39"/>
    </row>
    <row r="9049" spans="17:17">
      <c r="Q9049" s="39"/>
    </row>
    <row r="9050" spans="17:17">
      <c r="Q9050" s="39"/>
    </row>
    <row r="9051" spans="17:17">
      <c r="Q9051" s="39"/>
    </row>
    <row r="9052" spans="17:17">
      <c r="Q9052" s="39"/>
    </row>
    <row r="9053" spans="17:17">
      <c r="Q9053" s="39"/>
    </row>
    <row r="9054" spans="17:17">
      <c r="Q9054" s="39"/>
    </row>
    <row r="9055" spans="17:17">
      <c r="Q9055" s="39"/>
    </row>
    <row r="9056" spans="17:17">
      <c r="Q9056" s="39"/>
    </row>
    <row r="9057" spans="17:17">
      <c r="Q9057" s="39"/>
    </row>
    <row r="9058" spans="17:17">
      <c r="Q9058" s="39"/>
    </row>
    <row r="9059" spans="17:17">
      <c r="Q9059" s="39"/>
    </row>
    <row r="9060" spans="17:17">
      <c r="Q9060" s="39"/>
    </row>
    <row r="9061" spans="17:17">
      <c r="Q9061" s="39"/>
    </row>
    <row r="9062" spans="17:17">
      <c r="Q9062" s="39"/>
    </row>
    <row r="9063" spans="17:17">
      <c r="Q9063" s="39"/>
    </row>
    <row r="9064" spans="17:17">
      <c r="Q9064" s="39"/>
    </row>
    <row r="9065" spans="17:17">
      <c r="Q9065" s="39"/>
    </row>
    <row r="9066" spans="17:17">
      <c r="Q9066" s="39"/>
    </row>
    <row r="9067" spans="17:17">
      <c r="Q9067" s="39"/>
    </row>
    <row r="9068" spans="17:17">
      <c r="Q9068" s="39"/>
    </row>
    <row r="9069" spans="17:17">
      <c r="Q9069" s="39"/>
    </row>
    <row r="9070" spans="17:17">
      <c r="Q9070" s="39"/>
    </row>
    <row r="9071" spans="17:17">
      <c r="Q9071" s="39"/>
    </row>
    <row r="9072" spans="17:17">
      <c r="Q9072" s="39"/>
    </row>
    <row r="9073" spans="17:17">
      <c r="Q9073" s="39"/>
    </row>
    <row r="9074" spans="17:17">
      <c r="Q9074" s="39"/>
    </row>
    <row r="9075" spans="17:17">
      <c r="Q9075" s="39"/>
    </row>
    <row r="9076" spans="17:17">
      <c r="Q9076" s="39"/>
    </row>
    <row r="9077" spans="17:17">
      <c r="Q9077" s="39"/>
    </row>
    <row r="9078" spans="17:17">
      <c r="Q9078" s="39"/>
    </row>
    <row r="9079" spans="17:17">
      <c r="Q9079" s="39"/>
    </row>
    <row r="9080" spans="17:17">
      <c r="Q9080" s="39"/>
    </row>
    <row r="9081" spans="17:17">
      <c r="Q9081" s="39"/>
    </row>
    <row r="9082" spans="17:17">
      <c r="Q9082" s="39"/>
    </row>
    <row r="9083" spans="17:17">
      <c r="Q9083" s="39"/>
    </row>
    <row r="9084" spans="17:17">
      <c r="Q9084" s="39"/>
    </row>
    <row r="9085" spans="17:17">
      <c r="Q9085" s="39"/>
    </row>
    <row r="9086" spans="17:17">
      <c r="Q9086" s="39"/>
    </row>
    <row r="9087" spans="17:17">
      <c r="Q9087" s="39"/>
    </row>
    <row r="9088" spans="17:17">
      <c r="Q9088" s="39"/>
    </row>
    <row r="9089" spans="17:17">
      <c r="Q9089" s="39"/>
    </row>
    <row r="9090" spans="17:17">
      <c r="Q9090" s="39"/>
    </row>
    <row r="9091" spans="17:17">
      <c r="Q9091" s="39"/>
    </row>
    <row r="9092" spans="17:17">
      <c r="Q9092" s="39"/>
    </row>
    <row r="9093" spans="17:17">
      <c r="Q9093" s="39"/>
    </row>
    <row r="9094" spans="17:17">
      <c r="Q9094" s="39"/>
    </row>
    <row r="9095" spans="17:17">
      <c r="Q9095" s="39"/>
    </row>
    <row r="9096" spans="17:17">
      <c r="Q9096" s="39"/>
    </row>
    <row r="9097" spans="17:17">
      <c r="Q9097" s="39"/>
    </row>
    <row r="9098" spans="17:17">
      <c r="Q9098" s="39"/>
    </row>
    <row r="9099" spans="17:17">
      <c r="Q9099" s="39"/>
    </row>
    <row r="9100" spans="17:17">
      <c r="Q9100" s="39"/>
    </row>
    <row r="9101" spans="17:17">
      <c r="Q9101" s="39"/>
    </row>
    <row r="9102" spans="17:17">
      <c r="Q9102" s="39"/>
    </row>
    <row r="9103" spans="17:17">
      <c r="Q9103" s="39"/>
    </row>
    <row r="9104" spans="17:17">
      <c r="Q9104" s="39"/>
    </row>
    <row r="9105" spans="17:17">
      <c r="Q9105" s="39"/>
    </row>
    <row r="9106" spans="17:17">
      <c r="Q9106" s="39"/>
    </row>
    <row r="9107" spans="17:17">
      <c r="Q9107" s="39"/>
    </row>
    <row r="9108" spans="17:17">
      <c r="Q9108" s="39"/>
    </row>
    <row r="9109" spans="17:17">
      <c r="Q9109" s="39"/>
    </row>
    <row r="9110" spans="17:17">
      <c r="Q9110" s="39"/>
    </row>
    <row r="9111" spans="17:17">
      <c r="Q9111" s="39"/>
    </row>
    <row r="9112" spans="17:17">
      <c r="Q9112" s="39"/>
    </row>
    <row r="9113" spans="17:17">
      <c r="Q9113" s="39"/>
    </row>
    <row r="9114" spans="17:17">
      <c r="Q9114" s="39"/>
    </row>
    <row r="9115" spans="17:17">
      <c r="Q9115" s="39"/>
    </row>
    <row r="9116" spans="17:17">
      <c r="Q9116" s="39"/>
    </row>
    <row r="9117" spans="17:17">
      <c r="Q9117" s="39"/>
    </row>
    <row r="9118" spans="17:17">
      <c r="Q9118" s="39"/>
    </row>
    <row r="9119" spans="17:17">
      <c r="Q9119" s="39"/>
    </row>
    <row r="9120" spans="17:17">
      <c r="Q9120" s="39"/>
    </row>
    <row r="9121" spans="17:17">
      <c r="Q9121" s="39"/>
    </row>
    <row r="9122" spans="17:17">
      <c r="Q9122" s="39"/>
    </row>
    <row r="9123" spans="17:17">
      <c r="Q9123" s="39"/>
    </row>
    <row r="9124" spans="17:17">
      <c r="Q9124" s="39"/>
    </row>
    <row r="9125" spans="17:17">
      <c r="Q9125" s="39"/>
    </row>
    <row r="9126" spans="17:17">
      <c r="Q9126" s="39"/>
    </row>
    <row r="9127" spans="17:17">
      <c r="Q9127" s="39"/>
    </row>
    <row r="9128" spans="17:17">
      <c r="Q9128" s="39"/>
    </row>
    <row r="9129" spans="17:17">
      <c r="Q9129" s="39"/>
    </row>
    <row r="9130" spans="17:17">
      <c r="Q9130" s="39"/>
    </row>
    <row r="9131" spans="17:17">
      <c r="Q9131" s="39"/>
    </row>
    <row r="9132" spans="17:17">
      <c r="Q9132" s="39"/>
    </row>
    <row r="9133" spans="17:17">
      <c r="Q9133" s="39"/>
    </row>
    <row r="9134" spans="17:17">
      <c r="Q9134" s="39"/>
    </row>
    <row r="9135" spans="17:17">
      <c r="Q9135" s="39"/>
    </row>
    <row r="9136" spans="17:17">
      <c r="Q9136" s="39"/>
    </row>
    <row r="9137" spans="17:17">
      <c r="Q9137" s="39"/>
    </row>
    <row r="9138" spans="17:17">
      <c r="Q9138" s="39"/>
    </row>
    <row r="9139" spans="17:17">
      <c r="Q9139" s="39"/>
    </row>
    <row r="9140" spans="17:17">
      <c r="Q9140" s="39"/>
    </row>
    <row r="9141" spans="17:17">
      <c r="Q9141" s="39"/>
    </row>
    <row r="9142" spans="17:17">
      <c r="Q9142" s="39"/>
    </row>
    <row r="9143" spans="17:17">
      <c r="Q9143" s="39"/>
    </row>
    <row r="9144" spans="17:17">
      <c r="Q9144" s="39"/>
    </row>
    <row r="9145" spans="17:17">
      <c r="Q9145" s="39"/>
    </row>
    <row r="9146" spans="17:17">
      <c r="Q9146" s="39"/>
    </row>
    <row r="9147" spans="17:17">
      <c r="Q9147" s="39"/>
    </row>
    <row r="9148" spans="17:17">
      <c r="Q9148" s="39"/>
    </row>
    <row r="9149" spans="17:17">
      <c r="Q9149" s="39"/>
    </row>
    <row r="9150" spans="17:17">
      <c r="Q9150" s="39"/>
    </row>
    <row r="9151" spans="17:17">
      <c r="Q9151" s="39"/>
    </row>
    <row r="9152" spans="17:17">
      <c r="Q9152" s="39"/>
    </row>
    <row r="9153" spans="17:17">
      <c r="Q9153" s="39"/>
    </row>
    <row r="9154" spans="17:17">
      <c r="Q9154" s="39"/>
    </row>
    <row r="9155" spans="17:17">
      <c r="Q9155" s="39"/>
    </row>
    <row r="9156" spans="17:17">
      <c r="Q9156" s="39"/>
    </row>
    <row r="9157" spans="17:17">
      <c r="Q9157" s="39"/>
    </row>
    <row r="9158" spans="17:17">
      <c r="Q9158" s="39"/>
    </row>
    <row r="9159" spans="17:17">
      <c r="Q9159" s="39"/>
    </row>
    <row r="9160" spans="17:17">
      <c r="Q9160" s="39"/>
    </row>
    <row r="9161" spans="17:17">
      <c r="Q9161" s="39"/>
    </row>
    <row r="9162" spans="17:17">
      <c r="Q9162" s="39"/>
    </row>
    <row r="9163" spans="17:17">
      <c r="Q9163" s="39"/>
    </row>
    <row r="9164" spans="17:17">
      <c r="Q9164" s="39"/>
    </row>
    <row r="9165" spans="17:17">
      <c r="Q9165" s="39"/>
    </row>
    <row r="9166" spans="17:17">
      <c r="Q9166" s="39"/>
    </row>
    <row r="9167" spans="17:17">
      <c r="Q9167" s="39"/>
    </row>
    <row r="9168" spans="17:17">
      <c r="Q9168" s="39"/>
    </row>
    <row r="9169" spans="17:17">
      <c r="Q9169" s="39"/>
    </row>
    <row r="9170" spans="17:17">
      <c r="Q9170" s="39"/>
    </row>
    <row r="9171" spans="17:17">
      <c r="Q9171" s="39"/>
    </row>
    <row r="9172" spans="17:17">
      <c r="Q9172" s="39"/>
    </row>
    <row r="9173" spans="17:17">
      <c r="Q9173" s="39"/>
    </row>
    <row r="9174" spans="17:17">
      <c r="Q9174" s="39"/>
    </row>
    <row r="9175" spans="17:17">
      <c r="Q9175" s="39"/>
    </row>
    <row r="9176" spans="17:17">
      <c r="Q9176" s="39"/>
    </row>
    <row r="9177" spans="17:17">
      <c r="Q9177" s="39"/>
    </row>
    <row r="9178" spans="17:17">
      <c r="Q9178" s="39"/>
    </row>
    <row r="9179" spans="17:17">
      <c r="Q9179" s="39"/>
    </row>
    <row r="9180" spans="17:17">
      <c r="Q9180" s="39"/>
    </row>
    <row r="9181" spans="17:17">
      <c r="Q9181" s="39"/>
    </row>
    <row r="9182" spans="17:17">
      <c r="Q9182" s="39"/>
    </row>
    <row r="9183" spans="17:17">
      <c r="Q9183" s="39"/>
    </row>
    <row r="9184" spans="17:17">
      <c r="Q9184" s="39"/>
    </row>
    <row r="9185" spans="17:17">
      <c r="Q9185" s="39"/>
    </row>
    <row r="9186" spans="17:17">
      <c r="Q9186" s="39"/>
    </row>
    <row r="9187" spans="17:17">
      <c r="Q9187" s="39"/>
    </row>
    <row r="9188" spans="17:17">
      <c r="Q9188" s="39"/>
    </row>
    <row r="9189" spans="17:17">
      <c r="Q9189" s="39"/>
    </row>
    <row r="9190" spans="17:17">
      <c r="Q9190" s="39"/>
    </row>
    <row r="9191" spans="17:17">
      <c r="Q9191" s="39"/>
    </row>
    <row r="9192" spans="17:17">
      <c r="Q9192" s="39"/>
    </row>
    <row r="9193" spans="17:17">
      <c r="Q9193" s="39"/>
    </row>
    <row r="9194" spans="17:17">
      <c r="Q9194" s="39"/>
    </row>
    <row r="9195" spans="17:17">
      <c r="Q9195" s="39"/>
    </row>
    <row r="9196" spans="17:17">
      <c r="Q9196" s="39"/>
    </row>
    <row r="9197" spans="17:17">
      <c r="Q9197" s="39"/>
    </row>
    <row r="9198" spans="17:17">
      <c r="Q9198" s="39"/>
    </row>
    <row r="9199" spans="17:17">
      <c r="Q9199" s="39"/>
    </row>
    <row r="9200" spans="17:17">
      <c r="Q9200" s="39"/>
    </row>
    <row r="9201" spans="17:17">
      <c r="Q9201" s="39"/>
    </row>
    <row r="9202" spans="17:17">
      <c r="Q9202" s="39"/>
    </row>
    <row r="9203" spans="17:17">
      <c r="Q9203" s="39"/>
    </row>
    <row r="9204" spans="17:17">
      <c r="Q9204" s="39"/>
    </row>
    <row r="9205" spans="17:17">
      <c r="Q9205" s="39"/>
    </row>
    <row r="9206" spans="17:17">
      <c r="Q9206" s="39"/>
    </row>
    <row r="9207" spans="17:17">
      <c r="Q9207" s="39"/>
    </row>
    <row r="9208" spans="17:17">
      <c r="Q9208" s="39"/>
    </row>
    <row r="9209" spans="17:17">
      <c r="Q9209" s="39"/>
    </row>
    <row r="9210" spans="17:17">
      <c r="Q9210" s="39"/>
    </row>
    <row r="9211" spans="17:17">
      <c r="Q9211" s="39"/>
    </row>
    <row r="9212" spans="17:17">
      <c r="Q9212" s="39"/>
    </row>
    <row r="9213" spans="17:17">
      <c r="Q9213" s="39"/>
    </row>
    <row r="9214" spans="17:17">
      <c r="Q9214" s="39"/>
    </row>
    <row r="9215" spans="17:17">
      <c r="Q9215" s="39"/>
    </row>
    <row r="9216" spans="17:17">
      <c r="Q9216" s="39"/>
    </row>
    <row r="9217" spans="17:17">
      <c r="Q9217" s="39"/>
    </row>
    <row r="9218" spans="17:17">
      <c r="Q9218" s="39"/>
    </row>
    <row r="9219" spans="17:17">
      <c r="Q9219" s="39"/>
    </row>
    <row r="9220" spans="17:17">
      <c r="Q9220" s="39"/>
    </row>
    <row r="9221" spans="17:17">
      <c r="Q9221" s="39"/>
    </row>
    <row r="9222" spans="17:17">
      <c r="Q9222" s="39"/>
    </row>
    <row r="9223" spans="17:17">
      <c r="Q9223" s="39"/>
    </row>
    <row r="9224" spans="17:17">
      <c r="Q9224" s="39"/>
    </row>
    <row r="9225" spans="17:17">
      <c r="Q9225" s="39"/>
    </row>
    <row r="9226" spans="17:17">
      <c r="Q9226" s="39"/>
    </row>
    <row r="9227" spans="17:17">
      <c r="Q9227" s="39"/>
    </row>
    <row r="9228" spans="17:17">
      <c r="Q9228" s="39"/>
    </row>
    <row r="9229" spans="17:17">
      <c r="Q9229" s="39"/>
    </row>
    <row r="9230" spans="17:17">
      <c r="Q9230" s="39"/>
    </row>
    <row r="9231" spans="17:17">
      <c r="Q9231" s="39"/>
    </row>
    <row r="9232" spans="17:17">
      <c r="Q9232" s="39"/>
    </row>
    <row r="9233" spans="17:17">
      <c r="Q9233" s="39"/>
    </row>
    <row r="9234" spans="17:17">
      <c r="Q9234" s="39"/>
    </row>
    <row r="9235" spans="17:17">
      <c r="Q9235" s="39"/>
    </row>
    <row r="9236" spans="17:17">
      <c r="Q9236" s="39"/>
    </row>
    <row r="9237" spans="17:17">
      <c r="Q9237" s="39"/>
    </row>
    <row r="9238" spans="17:17">
      <c r="Q9238" s="39"/>
    </row>
    <row r="9239" spans="17:17">
      <c r="Q9239" s="39"/>
    </row>
    <row r="9240" spans="17:17">
      <c r="Q9240" s="39"/>
    </row>
    <row r="9241" spans="17:17">
      <c r="Q9241" s="39"/>
    </row>
    <row r="9242" spans="17:17">
      <c r="Q9242" s="39"/>
    </row>
    <row r="9243" spans="17:17">
      <c r="Q9243" s="39"/>
    </row>
    <row r="9244" spans="17:17">
      <c r="Q9244" s="39"/>
    </row>
    <row r="9245" spans="17:17">
      <c r="Q9245" s="39"/>
    </row>
    <row r="9246" spans="17:17">
      <c r="Q9246" s="39"/>
    </row>
    <row r="9247" spans="17:17">
      <c r="Q9247" s="39"/>
    </row>
    <row r="9248" spans="17:17">
      <c r="Q9248" s="39"/>
    </row>
    <row r="9249" spans="17:17">
      <c r="Q9249" s="39"/>
    </row>
    <row r="9250" spans="17:17">
      <c r="Q9250" s="39"/>
    </row>
    <row r="9251" spans="17:17">
      <c r="Q9251" s="39"/>
    </row>
    <row r="9252" spans="17:17">
      <c r="Q9252" s="39"/>
    </row>
    <row r="9253" spans="17:17">
      <c r="Q9253" s="39"/>
    </row>
    <row r="9254" spans="17:17">
      <c r="Q9254" s="39"/>
    </row>
    <row r="9255" spans="17:17">
      <c r="Q9255" s="39"/>
    </row>
    <row r="9256" spans="17:17">
      <c r="Q9256" s="39"/>
    </row>
    <row r="9257" spans="17:17">
      <c r="Q9257" s="39"/>
    </row>
    <row r="9258" spans="17:17">
      <c r="Q9258" s="39"/>
    </row>
    <row r="9259" spans="17:17">
      <c r="Q9259" s="39"/>
    </row>
    <row r="9260" spans="17:17">
      <c r="Q9260" s="39"/>
    </row>
    <row r="9261" spans="17:17">
      <c r="Q9261" s="39"/>
    </row>
    <row r="9262" spans="17:17">
      <c r="Q9262" s="39"/>
    </row>
    <row r="9263" spans="17:17">
      <c r="Q9263" s="39"/>
    </row>
    <row r="9264" spans="17:17">
      <c r="Q9264" s="39"/>
    </row>
    <row r="9265" spans="17:17">
      <c r="Q9265" s="39"/>
    </row>
    <row r="9266" spans="17:17">
      <c r="Q9266" s="39"/>
    </row>
    <row r="9267" spans="17:17">
      <c r="Q9267" s="39"/>
    </row>
    <row r="9268" spans="17:17">
      <c r="Q9268" s="39"/>
    </row>
    <row r="9269" spans="17:17">
      <c r="Q9269" s="39"/>
    </row>
    <row r="9270" spans="17:17">
      <c r="Q9270" s="39"/>
    </row>
    <row r="9271" spans="17:17">
      <c r="Q9271" s="39"/>
    </row>
    <row r="9272" spans="17:17">
      <c r="Q9272" s="39"/>
    </row>
    <row r="9273" spans="17:17">
      <c r="Q9273" s="39"/>
    </row>
    <row r="9274" spans="17:17">
      <c r="Q9274" s="39"/>
    </row>
    <row r="9275" spans="17:17">
      <c r="Q9275" s="39"/>
    </row>
    <row r="9276" spans="17:17">
      <c r="Q9276" s="39"/>
    </row>
    <row r="9277" spans="17:17">
      <c r="Q9277" s="39"/>
    </row>
    <row r="9278" spans="17:17">
      <c r="Q9278" s="39"/>
    </row>
    <row r="9279" spans="17:17">
      <c r="Q9279" s="39"/>
    </row>
    <row r="9280" spans="17:17">
      <c r="Q9280" s="39"/>
    </row>
    <row r="9281" spans="17:17">
      <c r="Q9281" s="39"/>
    </row>
    <row r="9282" spans="17:17">
      <c r="Q9282" s="39"/>
    </row>
    <row r="9283" spans="17:17">
      <c r="Q9283" s="39"/>
    </row>
    <row r="9284" spans="17:17">
      <c r="Q9284" s="39"/>
    </row>
    <row r="9285" spans="17:17">
      <c r="Q9285" s="39"/>
    </row>
    <row r="9286" spans="17:17">
      <c r="Q9286" s="39"/>
    </row>
    <row r="9287" spans="17:17">
      <c r="Q9287" s="39"/>
    </row>
    <row r="9288" spans="17:17">
      <c r="Q9288" s="39"/>
    </row>
    <row r="9289" spans="17:17">
      <c r="Q9289" s="39"/>
    </row>
    <row r="9290" spans="17:17">
      <c r="Q9290" s="39"/>
    </row>
    <row r="9291" spans="17:17">
      <c r="Q9291" s="39"/>
    </row>
    <row r="9292" spans="17:17">
      <c r="Q9292" s="39"/>
    </row>
    <row r="9293" spans="17:17">
      <c r="Q9293" s="39"/>
    </row>
    <row r="9294" spans="17:17">
      <c r="Q9294" s="39"/>
    </row>
    <row r="9295" spans="17:17">
      <c r="Q9295" s="39"/>
    </row>
    <row r="9296" spans="17:17">
      <c r="Q9296" s="39"/>
    </row>
    <row r="9297" spans="17:17">
      <c r="Q9297" s="39"/>
    </row>
    <row r="9298" spans="17:17">
      <c r="Q9298" s="39"/>
    </row>
    <row r="9299" spans="17:17">
      <c r="Q9299" s="39"/>
    </row>
    <row r="9300" spans="17:17">
      <c r="Q9300" s="39"/>
    </row>
    <row r="9301" spans="17:17">
      <c r="Q9301" s="39"/>
    </row>
    <row r="9302" spans="17:17">
      <c r="Q9302" s="39"/>
    </row>
    <row r="9303" spans="17:17">
      <c r="Q9303" s="39"/>
    </row>
    <row r="9304" spans="17:17">
      <c r="Q9304" s="39"/>
    </row>
    <row r="9305" spans="17:17">
      <c r="Q9305" s="39"/>
    </row>
    <row r="9306" spans="17:17">
      <c r="Q9306" s="39"/>
    </row>
    <row r="9307" spans="17:17">
      <c r="Q9307" s="39"/>
    </row>
    <row r="9308" spans="17:17">
      <c r="Q9308" s="39"/>
    </row>
    <row r="9309" spans="17:17">
      <c r="Q9309" s="39"/>
    </row>
    <row r="9310" spans="17:17">
      <c r="Q9310" s="39"/>
    </row>
    <row r="9311" spans="17:17">
      <c r="Q9311" s="39"/>
    </row>
    <row r="9312" spans="17:17">
      <c r="Q9312" s="39"/>
    </row>
    <row r="9313" spans="17:17">
      <c r="Q9313" s="39"/>
    </row>
    <row r="9314" spans="17:17">
      <c r="Q9314" s="39"/>
    </row>
    <row r="9315" spans="17:17">
      <c r="Q9315" s="39"/>
    </row>
    <row r="9316" spans="17:17">
      <c r="Q9316" s="39"/>
    </row>
    <row r="9317" spans="17:17">
      <c r="Q9317" s="39"/>
    </row>
    <row r="9318" spans="17:17">
      <c r="Q9318" s="39"/>
    </row>
    <row r="9319" spans="17:17">
      <c r="Q9319" s="39"/>
    </row>
    <row r="9320" spans="17:17">
      <c r="Q9320" s="39"/>
    </row>
    <row r="9321" spans="17:17">
      <c r="Q9321" s="39"/>
    </row>
    <row r="9322" spans="17:17">
      <c r="Q9322" s="39"/>
    </row>
    <row r="9323" spans="17:17">
      <c r="Q9323" s="39"/>
    </row>
    <row r="9324" spans="17:17">
      <c r="Q9324" s="39"/>
    </row>
    <row r="9325" spans="17:17">
      <c r="Q9325" s="39"/>
    </row>
    <row r="9326" spans="17:17">
      <c r="Q9326" s="39"/>
    </row>
    <row r="9327" spans="17:17">
      <c r="Q9327" s="39"/>
    </row>
    <row r="9328" spans="17:17">
      <c r="Q9328" s="39"/>
    </row>
    <row r="9329" spans="17:17">
      <c r="Q9329" s="39"/>
    </row>
    <row r="9330" spans="17:17">
      <c r="Q9330" s="39"/>
    </row>
    <row r="9331" spans="17:17">
      <c r="Q9331" s="39"/>
    </row>
    <row r="9332" spans="17:17">
      <c r="Q9332" s="39"/>
    </row>
    <row r="9333" spans="17:17">
      <c r="Q9333" s="39"/>
    </row>
    <row r="9334" spans="17:17">
      <c r="Q9334" s="39"/>
    </row>
    <row r="9335" spans="17:17">
      <c r="Q9335" s="39"/>
    </row>
    <row r="9336" spans="17:17">
      <c r="Q9336" s="39"/>
    </row>
    <row r="9337" spans="17:17">
      <c r="Q9337" s="39"/>
    </row>
    <row r="9338" spans="17:17">
      <c r="Q9338" s="39"/>
    </row>
    <row r="9339" spans="17:17">
      <c r="Q9339" s="39"/>
    </row>
    <row r="9340" spans="17:17">
      <c r="Q9340" s="39"/>
    </row>
    <row r="9341" spans="17:17">
      <c r="Q9341" s="39"/>
    </row>
    <row r="9342" spans="17:17">
      <c r="Q9342" s="39"/>
    </row>
    <row r="9343" spans="17:17">
      <c r="Q9343" s="39"/>
    </row>
    <row r="9344" spans="17:17">
      <c r="Q9344" s="39"/>
    </row>
    <row r="9345" spans="17:17">
      <c r="Q9345" s="39"/>
    </row>
    <row r="9346" spans="17:17">
      <c r="Q9346" s="39"/>
    </row>
    <row r="9347" spans="17:17">
      <c r="Q9347" s="39"/>
    </row>
    <row r="9348" spans="17:17">
      <c r="Q9348" s="39"/>
    </row>
    <row r="9349" spans="17:17">
      <c r="Q9349" s="39"/>
    </row>
    <row r="9350" spans="17:17">
      <c r="Q9350" s="39"/>
    </row>
    <row r="9351" spans="17:17">
      <c r="Q9351" s="39"/>
    </row>
    <row r="9352" spans="17:17">
      <c r="Q9352" s="39"/>
    </row>
    <row r="9353" spans="17:17">
      <c r="Q9353" s="39"/>
    </row>
    <row r="9354" spans="17:17">
      <c r="Q9354" s="39"/>
    </row>
    <row r="9355" spans="17:17">
      <c r="Q9355" s="39"/>
    </row>
    <row r="9356" spans="17:17">
      <c r="Q9356" s="39"/>
    </row>
    <row r="9357" spans="17:17">
      <c r="Q9357" s="39"/>
    </row>
    <row r="9358" spans="17:17">
      <c r="Q9358" s="39"/>
    </row>
    <row r="9359" spans="17:17">
      <c r="Q9359" s="39"/>
    </row>
    <row r="9360" spans="17:17">
      <c r="Q9360" s="39"/>
    </row>
    <row r="9361" spans="17:17">
      <c r="Q9361" s="39"/>
    </row>
    <row r="9362" spans="17:17">
      <c r="Q9362" s="39"/>
    </row>
    <row r="9363" spans="17:17">
      <c r="Q9363" s="39"/>
    </row>
    <row r="9364" spans="17:17">
      <c r="Q9364" s="39"/>
    </row>
    <row r="9365" spans="17:17">
      <c r="Q9365" s="39"/>
    </row>
    <row r="9366" spans="17:17">
      <c r="Q9366" s="39"/>
    </row>
    <row r="9367" spans="17:17">
      <c r="Q9367" s="39"/>
    </row>
    <row r="9368" spans="17:17">
      <c r="Q9368" s="39"/>
    </row>
    <row r="9369" spans="17:17">
      <c r="Q9369" s="39"/>
    </row>
    <row r="9370" spans="17:17">
      <c r="Q9370" s="39"/>
    </row>
    <row r="9371" spans="17:17">
      <c r="Q9371" s="39"/>
    </row>
    <row r="9372" spans="17:17">
      <c r="Q9372" s="39"/>
    </row>
    <row r="9373" spans="17:17">
      <c r="Q9373" s="39"/>
    </row>
    <row r="9374" spans="17:17">
      <c r="Q9374" s="39"/>
    </row>
    <row r="9375" spans="17:17">
      <c r="Q9375" s="39"/>
    </row>
    <row r="9376" spans="17:17">
      <c r="Q9376" s="39"/>
    </row>
    <row r="9377" spans="17:17">
      <c r="Q9377" s="39"/>
    </row>
    <row r="9378" spans="17:17">
      <c r="Q9378" s="39"/>
    </row>
    <row r="9379" spans="17:17">
      <c r="Q9379" s="39"/>
    </row>
    <row r="9380" spans="17:17">
      <c r="Q9380" s="39"/>
    </row>
    <row r="9381" spans="17:17">
      <c r="Q9381" s="39"/>
    </row>
    <row r="9382" spans="17:17">
      <c r="Q9382" s="39"/>
    </row>
    <row r="9383" spans="17:17">
      <c r="Q9383" s="39"/>
    </row>
    <row r="9384" spans="17:17">
      <c r="Q9384" s="39"/>
    </row>
    <row r="9385" spans="17:17">
      <c r="Q9385" s="39"/>
    </row>
    <row r="9386" spans="17:17">
      <c r="Q9386" s="39"/>
    </row>
    <row r="9387" spans="17:17">
      <c r="Q9387" s="39"/>
    </row>
    <row r="9388" spans="17:17">
      <c r="Q9388" s="39"/>
    </row>
    <row r="9389" spans="17:17">
      <c r="Q9389" s="39"/>
    </row>
    <row r="9390" spans="17:17">
      <c r="Q9390" s="39"/>
    </row>
    <row r="9391" spans="17:17">
      <c r="Q9391" s="39"/>
    </row>
    <row r="9392" spans="17:17">
      <c r="Q9392" s="39"/>
    </row>
    <row r="9393" spans="17:17">
      <c r="Q9393" s="39"/>
    </row>
    <row r="9394" spans="17:17">
      <c r="Q9394" s="39"/>
    </row>
    <row r="9395" spans="17:17">
      <c r="Q9395" s="39"/>
    </row>
    <row r="9396" spans="17:17">
      <c r="Q9396" s="39"/>
    </row>
    <row r="9397" spans="17:17">
      <c r="Q9397" s="39"/>
    </row>
    <row r="9398" spans="17:17">
      <c r="Q9398" s="39"/>
    </row>
    <row r="9399" spans="17:17">
      <c r="Q9399" s="39"/>
    </row>
    <row r="9400" spans="17:17">
      <c r="Q9400" s="39"/>
    </row>
    <row r="9401" spans="17:17">
      <c r="Q9401" s="39"/>
    </row>
    <row r="9402" spans="17:17">
      <c r="Q9402" s="39"/>
    </row>
    <row r="9403" spans="17:17">
      <c r="Q9403" s="39"/>
    </row>
    <row r="9404" spans="17:17">
      <c r="Q9404" s="39"/>
    </row>
    <row r="9405" spans="17:17">
      <c r="Q9405" s="39"/>
    </row>
    <row r="9406" spans="17:17">
      <c r="Q9406" s="39"/>
    </row>
    <row r="9407" spans="17:17">
      <c r="Q9407" s="39"/>
    </row>
    <row r="9408" spans="17:17">
      <c r="Q9408" s="39"/>
    </row>
    <row r="9409" spans="17:17">
      <c r="Q9409" s="39"/>
    </row>
    <row r="9410" spans="17:17">
      <c r="Q9410" s="39"/>
    </row>
    <row r="9411" spans="17:17">
      <c r="Q9411" s="39"/>
    </row>
    <row r="9412" spans="17:17">
      <c r="Q9412" s="39"/>
    </row>
    <row r="9413" spans="17:17">
      <c r="Q9413" s="39"/>
    </row>
    <row r="9414" spans="17:17">
      <c r="Q9414" s="39"/>
    </row>
    <row r="9415" spans="17:17">
      <c r="Q9415" s="39"/>
    </row>
    <row r="9416" spans="17:17">
      <c r="Q9416" s="39"/>
    </row>
    <row r="9417" spans="17:17">
      <c r="Q9417" s="39"/>
    </row>
    <row r="9418" spans="17:17">
      <c r="Q9418" s="39"/>
    </row>
    <row r="9419" spans="17:17">
      <c r="Q9419" s="39"/>
    </row>
    <row r="9420" spans="17:17">
      <c r="Q9420" s="39"/>
    </row>
    <row r="9421" spans="17:17">
      <c r="Q9421" s="39"/>
    </row>
    <row r="9422" spans="17:17">
      <c r="Q9422" s="39"/>
    </row>
    <row r="9423" spans="17:17">
      <c r="Q9423" s="39"/>
    </row>
    <row r="9424" spans="17:17">
      <c r="Q9424" s="39"/>
    </row>
    <row r="9425" spans="17:17">
      <c r="Q9425" s="39"/>
    </row>
    <row r="9426" spans="17:17">
      <c r="Q9426" s="39"/>
    </row>
    <row r="9427" spans="17:17">
      <c r="Q9427" s="39"/>
    </row>
    <row r="9428" spans="17:17">
      <c r="Q9428" s="39"/>
    </row>
    <row r="9429" spans="17:17">
      <c r="Q9429" s="39"/>
    </row>
    <row r="9430" spans="17:17">
      <c r="Q9430" s="39"/>
    </row>
    <row r="9431" spans="17:17">
      <c r="Q9431" s="39"/>
    </row>
    <row r="9432" spans="17:17">
      <c r="Q9432" s="39"/>
    </row>
    <row r="9433" spans="17:17">
      <c r="Q9433" s="39"/>
    </row>
    <row r="9434" spans="17:17">
      <c r="Q9434" s="39"/>
    </row>
    <row r="9435" spans="17:17">
      <c r="Q9435" s="39"/>
    </row>
    <row r="9436" spans="17:17">
      <c r="Q9436" s="39"/>
    </row>
    <row r="9437" spans="17:17">
      <c r="Q9437" s="39"/>
    </row>
    <row r="9438" spans="17:17">
      <c r="Q9438" s="39"/>
    </row>
    <row r="9439" spans="17:17">
      <c r="Q9439" s="39"/>
    </row>
    <row r="9440" spans="17:17">
      <c r="Q9440" s="39"/>
    </row>
    <row r="9441" spans="17:17">
      <c r="Q9441" s="39"/>
    </row>
    <row r="9442" spans="17:17">
      <c r="Q9442" s="39"/>
    </row>
    <row r="9443" spans="17:17">
      <c r="Q9443" s="39"/>
    </row>
    <row r="9444" spans="17:17">
      <c r="Q9444" s="39"/>
    </row>
    <row r="9445" spans="17:17">
      <c r="Q9445" s="39"/>
    </row>
    <row r="9446" spans="17:17">
      <c r="Q9446" s="39"/>
    </row>
    <row r="9447" spans="17:17">
      <c r="Q9447" s="39"/>
    </row>
    <row r="9448" spans="17:17">
      <c r="Q9448" s="39"/>
    </row>
    <row r="9449" spans="17:17">
      <c r="Q9449" s="39"/>
    </row>
    <row r="9450" spans="17:17">
      <c r="Q9450" s="39"/>
    </row>
    <row r="9451" spans="17:17">
      <c r="Q9451" s="39"/>
    </row>
    <row r="9452" spans="17:17">
      <c r="Q9452" s="39"/>
    </row>
    <row r="9453" spans="17:17">
      <c r="Q9453" s="39"/>
    </row>
    <row r="9454" spans="17:17">
      <c r="Q9454" s="39"/>
    </row>
    <row r="9455" spans="17:17">
      <c r="Q9455" s="39"/>
    </row>
    <row r="9456" spans="17:17">
      <c r="Q9456" s="39"/>
    </row>
    <row r="9457" spans="17:17">
      <c r="Q9457" s="39"/>
    </row>
    <row r="9458" spans="17:17">
      <c r="Q9458" s="39"/>
    </row>
    <row r="9459" spans="17:17">
      <c r="Q9459" s="39"/>
    </row>
    <row r="9460" spans="17:17">
      <c r="Q9460" s="39"/>
    </row>
    <row r="9461" spans="17:17">
      <c r="Q9461" s="39"/>
    </row>
    <row r="9462" spans="17:17">
      <c r="Q9462" s="39"/>
    </row>
    <row r="9463" spans="17:17">
      <c r="Q9463" s="39"/>
    </row>
    <row r="9464" spans="17:17">
      <c r="Q9464" s="39"/>
    </row>
    <row r="9465" spans="17:17">
      <c r="Q9465" s="39"/>
    </row>
    <row r="9466" spans="17:17">
      <c r="Q9466" s="39"/>
    </row>
    <row r="9467" spans="17:17">
      <c r="Q9467" s="39"/>
    </row>
    <row r="9468" spans="17:17">
      <c r="Q9468" s="39"/>
    </row>
    <row r="9469" spans="17:17">
      <c r="Q9469" s="39"/>
    </row>
    <row r="9470" spans="17:17">
      <c r="Q9470" s="39"/>
    </row>
    <row r="9471" spans="17:17">
      <c r="Q9471" s="39"/>
    </row>
    <row r="9472" spans="17:17">
      <c r="Q9472" s="39"/>
    </row>
    <row r="9473" spans="17:17">
      <c r="Q9473" s="39"/>
    </row>
    <row r="9474" spans="17:17">
      <c r="Q9474" s="39"/>
    </row>
    <row r="9475" spans="17:17">
      <c r="Q9475" s="39"/>
    </row>
    <row r="9476" spans="17:17">
      <c r="Q9476" s="39"/>
    </row>
    <row r="9477" spans="17:17">
      <c r="Q9477" s="39"/>
    </row>
    <row r="9478" spans="17:17">
      <c r="Q9478" s="39"/>
    </row>
    <row r="9479" spans="17:17">
      <c r="Q9479" s="39"/>
    </row>
    <row r="9480" spans="17:17">
      <c r="Q9480" s="39"/>
    </row>
    <row r="9481" spans="17:17">
      <c r="Q9481" s="39"/>
    </row>
    <row r="9482" spans="17:17">
      <c r="Q9482" s="39"/>
    </row>
    <row r="9483" spans="17:17">
      <c r="Q9483" s="39"/>
    </row>
    <row r="9484" spans="17:17">
      <c r="Q9484" s="39"/>
    </row>
    <row r="9485" spans="17:17">
      <c r="Q9485" s="39"/>
    </row>
    <row r="9486" spans="17:17">
      <c r="Q9486" s="39"/>
    </row>
    <row r="9487" spans="17:17">
      <c r="Q9487" s="39"/>
    </row>
    <row r="9488" spans="17:17">
      <c r="Q9488" s="39"/>
    </row>
    <row r="9489" spans="17:17">
      <c r="Q9489" s="39"/>
    </row>
    <row r="9490" spans="17:17">
      <c r="Q9490" s="39"/>
    </row>
    <row r="9491" spans="17:17">
      <c r="Q9491" s="39"/>
    </row>
    <row r="9492" spans="17:17">
      <c r="Q9492" s="39"/>
    </row>
    <row r="9493" spans="17:17">
      <c r="Q9493" s="39"/>
    </row>
    <row r="9494" spans="17:17">
      <c r="Q9494" s="39"/>
    </row>
    <row r="9495" spans="17:17">
      <c r="Q9495" s="39"/>
    </row>
    <row r="9496" spans="17:17">
      <c r="Q9496" s="39"/>
    </row>
    <row r="9497" spans="17:17">
      <c r="Q9497" s="39"/>
    </row>
    <row r="9498" spans="17:17">
      <c r="Q9498" s="39"/>
    </row>
    <row r="9499" spans="17:17">
      <c r="Q9499" s="39"/>
    </row>
    <row r="9500" spans="17:17">
      <c r="Q9500" s="39"/>
    </row>
    <row r="9501" spans="17:17">
      <c r="Q9501" s="39"/>
    </row>
    <row r="9502" spans="17:17">
      <c r="Q9502" s="39"/>
    </row>
    <row r="9503" spans="17:17">
      <c r="Q9503" s="39"/>
    </row>
    <row r="9504" spans="17:17">
      <c r="Q9504" s="39"/>
    </row>
    <row r="9505" spans="17:17">
      <c r="Q9505" s="39"/>
    </row>
    <row r="9506" spans="17:17">
      <c r="Q9506" s="39"/>
    </row>
    <row r="9507" spans="17:17">
      <c r="Q9507" s="39"/>
    </row>
    <row r="9508" spans="17:17">
      <c r="Q9508" s="39"/>
    </row>
    <row r="9509" spans="17:17">
      <c r="Q9509" s="39"/>
    </row>
    <row r="9510" spans="17:17">
      <c r="Q9510" s="39"/>
    </row>
    <row r="9511" spans="17:17">
      <c r="Q9511" s="39"/>
    </row>
    <row r="9512" spans="17:17">
      <c r="Q9512" s="39"/>
    </row>
    <row r="9513" spans="17:17">
      <c r="Q9513" s="39"/>
    </row>
    <row r="9514" spans="17:17">
      <c r="Q9514" s="39"/>
    </row>
    <row r="9515" spans="17:17">
      <c r="Q9515" s="39"/>
    </row>
    <row r="9516" spans="17:17">
      <c r="Q9516" s="39"/>
    </row>
    <row r="9517" spans="17:17">
      <c r="Q9517" s="39"/>
    </row>
    <row r="9518" spans="17:17">
      <c r="Q9518" s="39"/>
    </row>
    <row r="9519" spans="17:17">
      <c r="Q9519" s="39"/>
    </row>
    <row r="9520" spans="17:17">
      <c r="Q9520" s="39"/>
    </row>
    <row r="9521" spans="17:17">
      <c r="Q9521" s="39"/>
    </row>
    <row r="9522" spans="17:17">
      <c r="Q9522" s="39"/>
    </row>
    <row r="9523" spans="17:17">
      <c r="Q9523" s="39"/>
    </row>
    <row r="9524" spans="17:17">
      <c r="Q9524" s="39"/>
    </row>
    <row r="9525" spans="17:17">
      <c r="Q9525" s="39"/>
    </row>
    <row r="9526" spans="17:17">
      <c r="Q9526" s="39"/>
    </row>
    <row r="9527" spans="17:17">
      <c r="Q9527" s="39"/>
    </row>
    <row r="9528" spans="17:17">
      <c r="Q9528" s="39"/>
    </row>
    <row r="9529" spans="17:17">
      <c r="Q9529" s="39"/>
    </row>
    <row r="9530" spans="17:17">
      <c r="Q9530" s="39"/>
    </row>
    <row r="9531" spans="17:17">
      <c r="Q9531" s="39"/>
    </row>
    <row r="9532" spans="17:17">
      <c r="Q9532" s="39"/>
    </row>
    <row r="9533" spans="17:17">
      <c r="Q9533" s="39"/>
    </row>
    <row r="9534" spans="17:17">
      <c r="Q9534" s="39"/>
    </row>
    <row r="9535" spans="17:17">
      <c r="Q9535" s="39"/>
    </row>
    <row r="9536" spans="17:17">
      <c r="Q9536" s="39"/>
    </row>
    <row r="9537" spans="17:17">
      <c r="Q9537" s="39"/>
    </row>
    <row r="9538" spans="17:17">
      <c r="Q9538" s="39"/>
    </row>
    <row r="9539" spans="17:17">
      <c r="Q9539" s="39"/>
    </row>
    <row r="9540" spans="17:17">
      <c r="Q9540" s="39"/>
    </row>
    <row r="9541" spans="17:17">
      <c r="Q9541" s="39"/>
    </row>
    <row r="9542" spans="17:17">
      <c r="Q9542" s="39"/>
    </row>
    <row r="9543" spans="17:17">
      <c r="Q9543" s="39"/>
    </row>
    <row r="9544" spans="17:17">
      <c r="Q9544" s="39"/>
    </row>
    <row r="9545" spans="17:17">
      <c r="Q9545" s="39"/>
    </row>
    <row r="9546" spans="17:17">
      <c r="Q9546" s="39"/>
    </row>
    <row r="9547" spans="17:17">
      <c r="Q9547" s="39"/>
    </row>
    <row r="9548" spans="17:17">
      <c r="Q9548" s="39"/>
    </row>
    <row r="9549" spans="17:17">
      <c r="Q9549" s="39"/>
    </row>
    <row r="9550" spans="17:17">
      <c r="Q9550" s="39"/>
    </row>
    <row r="9551" spans="17:17">
      <c r="Q9551" s="39"/>
    </row>
    <row r="9552" spans="17:17">
      <c r="Q9552" s="39"/>
    </row>
    <row r="9553" spans="17:17">
      <c r="Q9553" s="39"/>
    </row>
    <row r="9554" spans="17:17">
      <c r="Q9554" s="39"/>
    </row>
    <row r="9555" spans="17:17">
      <c r="Q9555" s="39"/>
    </row>
    <row r="9556" spans="17:17">
      <c r="Q9556" s="39"/>
    </row>
    <row r="9557" spans="17:17">
      <c r="Q9557" s="39"/>
    </row>
    <row r="9558" spans="17:17">
      <c r="Q9558" s="39"/>
    </row>
    <row r="9559" spans="17:17">
      <c r="Q9559" s="39"/>
    </row>
    <row r="9560" spans="17:17">
      <c r="Q9560" s="39"/>
    </row>
    <row r="9561" spans="17:17">
      <c r="Q9561" s="39"/>
    </row>
    <row r="9562" spans="17:17">
      <c r="Q9562" s="39"/>
    </row>
    <row r="9563" spans="17:17">
      <c r="Q9563" s="39"/>
    </row>
    <row r="9564" spans="17:17">
      <c r="Q9564" s="39"/>
    </row>
    <row r="9565" spans="17:17">
      <c r="Q9565" s="39"/>
    </row>
    <row r="9566" spans="17:17">
      <c r="Q9566" s="39"/>
    </row>
    <row r="9567" spans="17:17">
      <c r="Q9567" s="39"/>
    </row>
    <row r="9568" spans="17:17">
      <c r="Q9568" s="39"/>
    </row>
    <row r="9569" spans="17:17">
      <c r="Q9569" s="39"/>
    </row>
    <row r="9570" spans="17:17">
      <c r="Q9570" s="39"/>
    </row>
    <row r="9571" spans="17:17">
      <c r="Q9571" s="39"/>
    </row>
    <row r="9572" spans="17:17">
      <c r="Q9572" s="39"/>
    </row>
    <row r="9573" spans="17:17">
      <c r="Q9573" s="39"/>
    </row>
    <row r="9574" spans="17:17">
      <c r="Q9574" s="39"/>
    </row>
    <row r="9575" spans="17:17">
      <c r="Q9575" s="39"/>
    </row>
    <row r="9576" spans="17:17">
      <c r="Q9576" s="39"/>
    </row>
    <row r="9577" spans="17:17">
      <c r="Q9577" s="39"/>
    </row>
    <row r="9578" spans="17:17">
      <c r="Q9578" s="39"/>
    </row>
    <row r="9579" spans="17:17">
      <c r="Q9579" s="39"/>
    </row>
    <row r="9580" spans="17:17">
      <c r="Q9580" s="39"/>
    </row>
    <row r="9581" spans="17:17">
      <c r="Q9581" s="39"/>
    </row>
    <row r="9582" spans="17:17">
      <c r="Q9582" s="39"/>
    </row>
    <row r="9583" spans="17:17">
      <c r="Q9583" s="39"/>
    </row>
    <row r="9584" spans="17:17">
      <c r="Q9584" s="39"/>
    </row>
    <row r="9585" spans="17:17">
      <c r="Q9585" s="39"/>
    </row>
    <row r="9586" spans="17:17">
      <c r="Q9586" s="39"/>
    </row>
    <row r="9587" spans="17:17">
      <c r="Q9587" s="39"/>
    </row>
    <row r="9588" spans="17:17">
      <c r="Q9588" s="39"/>
    </row>
    <row r="9589" spans="17:17">
      <c r="Q9589" s="39"/>
    </row>
    <row r="9590" spans="17:17">
      <c r="Q9590" s="39"/>
    </row>
    <row r="9591" spans="17:17">
      <c r="Q9591" s="39"/>
    </row>
    <row r="9592" spans="17:17">
      <c r="Q9592" s="39"/>
    </row>
    <row r="9593" spans="17:17">
      <c r="Q9593" s="39"/>
    </row>
    <row r="9594" spans="17:17">
      <c r="Q9594" s="39"/>
    </row>
    <row r="9595" spans="17:17">
      <c r="Q9595" s="39"/>
    </row>
    <row r="9596" spans="17:17">
      <c r="Q9596" s="39"/>
    </row>
    <row r="9597" spans="17:17">
      <c r="Q9597" s="39"/>
    </row>
    <row r="9598" spans="17:17">
      <c r="Q9598" s="39"/>
    </row>
    <row r="9599" spans="17:17">
      <c r="Q9599" s="39"/>
    </row>
    <row r="9600" spans="17:17">
      <c r="Q9600" s="39"/>
    </row>
    <row r="9601" spans="17:17">
      <c r="Q9601" s="39"/>
    </row>
    <row r="9602" spans="17:17">
      <c r="Q9602" s="39"/>
    </row>
    <row r="9603" spans="17:17">
      <c r="Q9603" s="39"/>
    </row>
    <row r="9604" spans="17:17">
      <c r="Q9604" s="39"/>
    </row>
    <row r="9605" spans="17:17">
      <c r="Q9605" s="39"/>
    </row>
    <row r="9606" spans="17:17">
      <c r="Q9606" s="39"/>
    </row>
    <row r="9607" spans="17:17">
      <c r="Q9607" s="39"/>
    </row>
    <row r="9608" spans="17:17">
      <c r="Q9608" s="39"/>
    </row>
    <row r="9609" spans="17:17">
      <c r="Q9609" s="39"/>
    </row>
    <row r="9610" spans="17:17">
      <c r="Q9610" s="39"/>
    </row>
    <row r="9611" spans="17:17">
      <c r="Q9611" s="39"/>
    </row>
    <row r="9612" spans="17:17">
      <c r="Q9612" s="39"/>
    </row>
    <row r="9613" spans="17:17">
      <c r="Q9613" s="39"/>
    </row>
    <row r="9614" spans="17:17">
      <c r="Q9614" s="39"/>
    </row>
    <row r="9615" spans="17:17">
      <c r="Q9615" s="39"/>
    </row>
    <row r="9616" spans="17:17">
      <c r="Q9616" s="39"/>
    </row>
    <row r="9617" spans="17:17">
      <c r="Q9617" s="39"/>
    </row>
    <row r="9618" spans="17:17">
      <c r="Q9618" s="39"/>
    </row>
    <row r="9619" spans="17:17">
      <c r="Q9619" s="39"/>
    </row>
    <row r="9620" spans="17:17">
      <c r="Q9620" s="39"/>
    </row>
    <row r="9621" spans="17:17">
      <c r="Q9621" s="39"/>
    </row>
    <row r="9622" spans="17:17">
      <c r="Q9622" s="39"/>
    </row>
    <row r="9623" spans="17:17">
      <c r="Q9623" s="39"/>
    </row>
    <row r="9624" spans="17:17">
      <c r="Q9624" s="39"/>
    </row>
    <row r="9625" spans="17:17">
      <c r="Q9625" s="39"/>
    </row>
    <row r="9626" spans="17:17">
      <c r="Q9626" s="39"/>
    </row>
    <row r="9627" spans="17:17">
      <c r="Q9627" s="39"/>
    </row>
    <row r="9628" spans="17:17">
      <c r="Q9628" s="39"/>
    </row>
    <row r="9629" spans="17:17">
      <c r="Q9629" s="39"/>
    </row>
    <row r="9630" spans="17:17">
      <c r="Q9630" s="39"/>
    </row>
    <row r="9631" spans="17:17">
      <c r="Q9631" s="39"/>
    </row>
    <row r="9632" spans="17:17">
      <c r="Q9632" s="39"/>
    </row>
    <row r="9633" spans="17:17">
      <c r="Q9633" s="39"/>
    </row>
    <row r="9634" spans="17:17">
      <c r="Q9634" s="39"/>
    </row>
    <row r="9635" spans="17:17">
      <c r="Q9635" s="39"/>
    </row>
    <row r="9636" spans="17:17">
      <c r="Q9636" s="39"/>
    </row>
    <row r="9637" spans="17:17">
      <c r="Q9637" s="39"/>
    </row>
    <row r="9638" spans="17:17">
      <c r="Q9638" s="39"/>
    </row>
    <row r="9639" spans="17:17">
      <c r="Q9639" s="39"/>
    </row>
    <row r="9640" spans="17:17">
      <c r="Q9640" s="39"/>
    </row>
    <row r="9641" spans="17:17">
      <c r="Q9641" s="39"/>
    </row>
    <row r="9642" spans="17:17">
      <c r="Q9642" s="39"/>
    </row>
    <row r="9643" spans="17:17">
      <c r="Q9643" s="39"/>
    </row>
    <row r="9644" spans="17:17">
      <c r="Q9644" s="39"/>
    </row>
    <row r="9645" spans="17:17">
      <c r="Q9645" s="39"/>
    </row>
    <row r="9646" spans="17:17">
      <c r="Q9646" s="39"/>
    </row>
    <row r="9647" spans="17:17">
      <c r="Q9647" s="39"/>
    </row>
    <row r="9648" spans="17:17">
      <c r="Q9648" s="39"/>
    </row>
    <row r="9649" spans="17:17">
      <c r="Q9649" s="39"/>
    </row>
    <row r="9650" spans="17:17">
      <c r="Q9650" s="39"/>
    </row>
    <row r="9651" spans="17:17">
      <c r="Q9651" s="39"/>
    </row>
    <row r="9652" spans="17:17">
      <c r="Q9652" s="39"/>
    </row>
    <row r="9653" spans="17:17">
      <c r="Q9653" s="39"/>
    </row>
    <row r="9654" spans="17:17">
      <c r="Q9654" s="39"/>
    </row>
    <row r="9655" spans="17:17">
      <c r="Q9655" s="39"/>
    </row>
    <row r="9656" spans="17:17">
      <c r="Q9656" s="39"/>
    </row>
    <row r="9657" spans="17:17">
      <c r="Q9657" s="39"/>
    </row>
    <row r="9658" spans="17:17">
      <c r="Q9658" s="39"/>
    </row>
    <row r="9659" spans="17:17">
      <c r="Q9659" s="39"/>
    </row>
    <row r="9660" spans="17:17">
      <c r="Q9660" s="39"/>
    </row>
    <row r="9661" spans="17:17">
      <c r="Q9661" s="39"/>
    </row>
    <row r="9662" spans="17:17">
      <c r="Q9662" s="39"/>
    </row>
    <row r="9663" spans="17:17">
      <c r="Q9663" s="39"/>
    </row>
    <row r="9664" spans="17:17">
      <c r="Q9664" s="39"/>
    </row>
    <row r="9665" spans="17:17">
      <c r="Q9665" s="39"/>
    </row>
    <row r="9666" spans="17:17">
      <c r="Q9666" s="39"/>
    </row>
    <row r="9667" spans="17:17">
      <c r="Q9667" s="39"/>
    </row>
    <row r="9668" spans="17:17">
      <c r="Q9668" s="39"/>
    </row>
    <row r="9669" spans="17:17">
      <c r="Q9669" s="39"/>
    </row>
    <row r="9670" spans="17:17">
      <c r="Q9670" s="39"/>
    </row>
    <row r="9671" spans="17:17">
      <c r="Q9671" s="39"/>
    </row>
    <row r="9672" spans="17:17">
      <c r="Q9672" s="39"/>
    </row>
    <row r="9673" spans="17:17">
      <c r="Q9673" s="39"/>
    </row>
    <row r="9674" spans="17:17">
      <c r="Q9674" s="39"/>
    </row>
    <row r="9675" spans="17:17">
      <c r="Q9675" s="39"/>
    </row>
    <row r="9676" spans="17:17">
      <c r="Q9676" s="39"/>
    </row>
    <row r="9677" spans="17:17">
      <c r="Q9677" s="39"/>
    </row>
    <row r="9678" spans="17:17">
      <c r="Q9678" s="39"/>
    </row>
    <row r="9679" spans="17:17">
      <c r="Q9679" s="39"/>
    </row>
    <row r="9680" spans="17:17">
      <c r="Q9680" s="39"/>
    </row>
    <row r="9681" spans="17:17">
      <c r="Q9681" s="39"/>
    </row>
    <row r="9682" spans="17:17">
      <c r="Q9682" s="39"/>
    </row>
    <row r="9683" spans="17:17">
      <c r="Q9683" s="39"/>
    </row>
    <row r="9684" spans="17:17">
      <c r="Q9684" s="39"/>
    </row>
    <row r="9685" spans="17:17">
      <c r="Q9685" s="39"/>
    </row>
    <row r="9686" spans="17:17">
      <c r="Q9686" s="39"/>
    </row>
    <row r="9687" spans="17:17">
      <c r="Q9687" s="39"/>
    </row>
    <row r="9688" spans="17:17">
      <c r="Q9688" s="39"/>
    </row>
    <row r="9689" spans="17:17">
      <c r="Q9689" s="39"/>
    </row>
    <row r="9690" spans="17:17">
      <c r="Q9690" s="39"/>
    </row>
    <row r="9691" spans="17:17">
      <c r="Q9691" s="39"/>
    </row>
    <row r="9692" spans="17:17">
      <c r="Q9692" s="39"/>
    </row>
    <row r="9693" spans="17:17">
      <c r="Q9693" s="39"/>
    </row>
    <row r="9694" spans="17:17">
      <c r="Q9694" s="39"/>
    </row>
    <row r="9695" spans="17:17">
      <c r="Q9695" s="39"/>
    </row>
    <row r="9696" spans="17:17">
      <c r="Q9696" s="39"/>
    </row>
    <row r="9697" spans="17:17">
      <c r="Q9697" s="39"/>
    </row>
    <row r="9698" spans="17:17">
      <c r="Q9698" s="39"/>
    </row>
    <row r="9699" spans="17:17">
      <c r="Q9699" s="39"/>
    </row>
    <row r="9700" spans="17:17">
      <c r="Q9700" s="39"/>
    </row>
    <row r="9701" spans="17:17">
      <c r="Q9701" s="39"/>
    </row>
    <row r="9702" spans="17:17">
      <c r="Q9702" s="39"/>
    </row>
    <row r="9703" spans="17:17">
      <c r="Q9703" s="39"/>
    </row>
    <row r="9704" spans="17:17">
      <c r="Q9704" s="39"/>
    </row>
    <row r="9705" spans="17:17">
      <c r="Q9705" s="39"/>
    </row>
    <row r="9706" spans="17:17">
      <c r="Q9706" s="39"/>
    </row>
    <row r="9707" spans="17:17">
      <c r="Q9707" s="39"/>
    </row>
    <row r="9708" spans="17:17">
      <c r="Q9708" s="39"/>
    </row>
    <row r="9709" spans="17:17">
      <c r="Q9709" s="39"/>
    </row>
    <row r="9710" spans="17:17">
      <c r="Q9710" s="39"/>
    </row>
    <row r="9711" spans="17:17">
      <c r="Q9711" s="39"/>
    </row>
    <row r="9712" spans="17:17">
      <c r="Q9712" s="39"/>
    </row>
    <row r="9713" spans="17:17">
      <c r="Q9713" s="39"/>
    </row>
    <row r="9714" spans="17:17">
      <c r="Q9714" s="39"/>
    </row>
    <row r="9715" spans="17:17">
      <c r="Q9715" s="39"/>
    </row>
    <row r="9716" spans="17:17">
      <c r="Q9716" s="39"/>
    </row>
    <row r="9717" spans="17:17">
      <c r="Q9717" s="39"/>
    </row>
    <row r="9718" spans="17:17">
      <c r="Q9718" s="39"/>
    </row>
    <row r="9719" spans="17:17">
      <c r="Q9719" s="39"/>
    </row>
    <row r="9720" spans="17:17">
      <c r="Q9720" s="39"/>
    </row>
    <row r="9721" spans="17:17">
      <c r="Q9721" s="39"/>
    </row>
    <row r="9722" spans="17:17">
      <c r="Q9722" s="39"/>
    </row>
    <row r="9723" spans="17:17">
      <c r="Q9723" s="39"/>
    </row>
    <row r="9724" spans="17:17">
      <c r="Q9724" s="39"/>
    </row>
    <row r="9725" spans="17:17">
      <c r="Q9725" s="39"/>
    </row>
    <row r="9726" spans="17:17">
      <c r="Q9726" s="39"/>
    </row>
    <row r="9727" spans="17:17">
      <c r="Q9727" s="39"/>
    </row>
    <row r="9728" spans="17:17">
      <c r="Q9728" s="39"/>
    </row>
    <row r="9729" spans="17:17">
      <c r="Q9729" s="39"/>
    </row>
    <row r="9730" spans="17:17">
      <c r="Q9730" s="39"/>
    </row>
    <row r="9731" spans="17:17">
      <c r="Q9731" s="39"/>
    </row>
    <row r="9732" spans="17:17">
      <c r="Q9732" s="39"/>
    </row>
    <row r="9733" spans="17:17">
      <c r="Q9733" s="39"/>
    </row>
    <row r="9734" spans="17:17">
      <c r="Q9734" s="39"/>
    </row>
    <row r="9735" spans="17:17">
      <c r="Q9735" s="39"/>
    </row>
    <row r="9736" spans="17:17">
      <c r="Q9736" s="39"/>
    </row>
    <row r="9737" spans="17:17">
      <c r="Q9737" s="39"/>
    </row>
    <row r="9738" spans="17:17">
      <c r="Q9738" s="39"/>
    </row>
    <row r="9739" spans="17:17">
      <c r="Q9739" s="39"/>
    </row>
    <row r="9740" spans="17:17">
      <c r="Q9740" s="39"/>
    </row>
    <row r="9741" spans="17:17">
      <c r="Q9741" s="39"/>
    </row>
    <row r="9742" spans="17:17">
      <c r="Q9742" s="39"/>
    </row>
    <row r="9743" spans="17:17">
      <c r="Q9743" s="39"/>
    </row>
    <row r="9744" spans="17:17">
      <c r="Q9744" s="39"/>
    </row>
    <row r="9745" spans="17:17">
      <c r="Q9745" s="39"/>
    </row>
    <row r="9746" spans="17:17">
      <c r="Q9746" s="39"/>
    </row>
    <row r="9747" spans="17:17">
      <c r="Q9747" s="39"/>
    </row>
    <row r="9748" spans="17:17">
      <c r="Q9748" s="39"/>
    </row>
    <row r="9749" spans="17:17">
      <c r="Q9749" s="39"/>
    </row>
    <row r="9750" spans="17:17">
      <c r="Q9750" s="39"/>
    </row>
    <row r="9751" spans="17:17">
      <c r="Q9751" s="39"/>
    </row>
    <row r="9752" spans="17:17">
      <c r="Q9752" s="39"/>
    </row>
    <row r="9753" spans="17:17">
      <c r="Q9753" s="39"/>
    </row>
    <row r="9754" spans="17:17">
      <c r="Q9754" s="39"/>
    </row>
    <row r="9755" spans="17:17">
      <c r="Q9755" s="39"/>
    </row>
    <row r="9756" spans="17:17">
      <c r="Q9756" s="39"/>
    </row>
    <row r="9757" spans="17:17">
      <c r="Q9757" s="39"/>
    </row>
    <row r="9758" spans="17:17">
      <c r="Q9758" s="39"/>
    </row>
    <row r="9759" spans="17:17">
      <c r="Q9759" s="39"/>
    </row>
    <row r="9760" spans="17:17">
      <c r="Q9760" s="39"/>
    </row>
    <row r="9761" spans="17:17">
      <c r="Q9761" s="39"/>
    </row>
    <row r="9762" spans="17:17">
      <c r="Q9762" s="39"/>
    </row>
    <row r="9763" spans="17:17">
      <c r="Q9763" s="39"/>
    </row>
    <row r="9764" spans="17:17">
      <c r="Q9764" s="39"/>
    </row>
    <row r="9765" spans="17:17">
      <c r="Q9765" s="39"/>
    </row>
    <row r="9766" spans="17:17">
      <c r="Q9766" s="39"/>
    </row>
    <row r="9767" spans="17:17">
      <c r="Q9767" s="39"/>
    </row>
    <row r="9768" spans="17:17">
      <c r="Q9768" s="39"/>
    </row>
    <row r="9769" spans="17:17">
      <c r="Q9769" s="39"/>
    </row>
    <row r="9770" spans="17:17">
      <c r="Q9770" s="39"/>
    </row>
    <row r="9771" spans="17:17">
      <c r="Q9771" s="39"/>
    </row>
    <row r="9772" spans="17:17">
      <c r="Q9772" s="39"/>
    </row>
    <row r="9773" spans="17:17">
      <c r="Q9773" s="39"/>
    </row>
    <row r="9774" spans="17:17">
      <c r="Q9774" s="39"/>
    </row>
    <row r="9775" spans="17:17">
      <c r="Q9775" s="39"/>
    </row>
    <row r="9776" spans="17:17">
      <c r="Q9776" s="39"/>
    </row>
    <row r="9777" spans="17:17">
      <c r="Q9777" s="39"/>
    </row>
    <row r="9778" spans="17:17">
      <c r="Q9778" s="39"/>
    </row>
    <row r="9779" spans="17:17">
      <c r="Q9779" s="39"/>
    </row>
    <row r="9780" spans="17:17">
      <c r="Q9780" s="39"/>
    </row>
    <row r="9781" spans="17:17">
      <c r="Q9781" s="39"/>
    </row>
    <row r="9782" spans="17:17">
      <c r="Q9782" s="39"/>
    </row>
    <row r="9783" spans="17:17">
      <c r="Q9783" s="39"/>
    </row>
    <row r="9784" spans="17:17">
      <c r="Q9784" s="39"/>
    </row>
    <row r="9785" spans="17:17">
      <c r="Q9785" s="39"/>
    </row>
    <row r="9786" spans="17:17">
      <c r="Q9786" s="39"/>
    </row>
    <row r="9787" spans="17:17">
      <c r="Q9787" s="39"/>
    </row>
    <row r="9788" spans="17:17">
      <c r="Q9788" s="39"/>
    </row>
    <row r="9789" spans="17:17">
      <c r="Q9789" s="39"/>
    </row>
    <row r="9790" spans="17:17">
      <c r="Q9790" s="39"/>
    </row>
    <row r="9791" spans="17:17">
      <c r="Q9791" s="39"/>
    </row>
    <row r="9792" spans="17:17">
      <c r="Q9792" s="39"/>
    </row>
    <row r="9793" spans="17:17">
      <c r="Q9793" s="39"/>
    </row>
    <row r="9794" spans="17:17">
      <c r="Q9794" s="39"/>
    </row>
    <row r="9795" spans="17:17">
      <c r="Q9795" s="39"/>
    </row>
    <row r="9796" spans="17:17">
      <c r="Q9796" s="39"/>
    </row>
    <row r="9797" spans="17:17">
      <c r="Q9797" s="39"/>
    </row>
    <row r="9798" spans="17:17">
      <c r="Q9798" s="39"/>
    </row>
    <row r="9799" spans="17:17">
      <c r="Q9799" s="39"/>
    </row>
    <row r="9800" spans="17:17">
      <c r="Q9800" s="39"/>
    </row>
    <row r="9801" spans="17:17">
      <c r="Q9801" s="39"/>
    </row>
    <row r="9802" spans="17:17">
      <c r="Q9802" s="39"/>
    </row>
    <row r="9803" spans="17:17">
      <c r="Q9803" s="39"/>
    </row>
    <row r="9804" spans="17:17">
      <c r="Q9804" s="39"/>
    </row>
    <row r="9805" spans="17:17">
      <c r="Q9805" s="39"/>
    </row>
    <row r="9806" spans="17:17">
      <c r="Q9806" s="39"/>
    </row>
    <row r="9807" spans="17:17">
      <c r="Q9807" s="39"/>
    </row>
    <row r="9808" spans="17:17">
      <c r="Q9808" s="39"/>
    </row>
    <row r="9809" spans="17:17">
      <c r="Q9809" s="39"/>
    </row>
    <row r="9810" spans="17:17">
      <c r="Q9810" s="39"/>
    </row>
    <row r="9811" spans="17:17">
      <c r="Q9811" s="39"/>
    </row>
    <row r="9812" spans="17:17">
      <c r="Q9812" s="39"/>
    </row>
    <row r="9813" spans="17:17">
      <c r="Q9813" s="39"/>
    </row>
    <row r="9814" spans="17:17">
      <c r="Q9814" s="39"/>
    </row>
    <row r="9815" spans="17:17">
      <c r="Q9815" s="39"/>
    </row>
    <row r="9816" spans="17:17">
      <c r="Q9816" s="39"/>
    </row>
    <row r="9817" spans="17:17">
      <c r="Q9817" s="39"/>
    </row>
    <row r="9818" spans="17:17">
      <c r="Q9818" s="39"/>
    </row>
    <row r="9819" spans="17:17">
      <c r="Q9819" s="39"/>
    </row>
    <row r="9820" spans="17:17">
      <c r="Q9820" s="39"/>
    </row>
    <row r="9821" spans="17:17">
      <c r="Q9821" s="39"/>
    </row>
    <row r="9822" spans="17:17">
      <c r="Q9822" s="39"/>
    </row>
    <row r="9823" spans="17:17">
      <c r="Q9823" s="39"/>
    </row>
    <row r="9824" spans="17:17">
      <c r="Q9824" s="39"/>
    </row>
    <row r="9825" spans="17:17">
      <c r="Q9825" s="39"/>
    </row>
    <row r="9826" spans="17:17">
      <c r="Q9826" s="39"/>
    </row>
    <row r="9827" spans="17:17">
      <c r="Q9827" s="39"/>
    </row>
    <row r="9828" spans="17:17">
      <c r="Q9828" s="39"/>
    </row>
    <row r="9829" spans="17:17">
      <c r="Q9829" s="39"/>
    </row>
    <row r="9830" spans="17:17">
      <c r="Q9830" s="39"/>
    </row>
    <row r="9831" spans="17:17">
      <c r="Q9831" s="39"/>
    </row>
    <row r="9832" spans="17:17">
      <c r="Q9832" s="39"/>
    </row>
    <row r="9833" spans="17:17">
      <c r="Q9833" s="39"/>
    </row>
    <row r="9834" spans="17:17">
      <c r="Q9834" s="39"/>
    </row>
    <row r="9835" spans="17:17">
      <c r="Q9835" s="39"/>
    </row>
    <row r="9836" spans="17:17">
      <c r="Q9836" s="39"/>
    </row>
    <row r="9837" spans="17:17">
      <c r="Q9837" s="39"/>
    </row>
    <row r="9838" spans="17:17">
      <c r="Q9838" s="39"/>
    </row>
    <row r="9839" spans="17:17">
      <c r="Q9839" s="39"/>
    </row>
    <row r="9840" spans="17:17">
      <c r="Q9840" s="39"/>
    </row>
    <row r="9841" spans="17:17">
      <c r="Q9841" s="39"/>
    </row>
    <row r="9842" spans="17:17">
      <c r="Q9842" s="39"/>
    </row>
    <row r="9843" spans="17:17">
      <c r="Q9843" s="39"/>
    </row>
    <row r="9844" spans="17:17">
      <c r="Q9844" s="39"/>
    </row>
    <row r="9845" spans="17:17">
      <c r="Q9845" s="39"/>
    </row>
    <row r="9846" spans="17:17">
      <c r="Q9846" s="39"/>
    </row>
    <row r="9847" spans="17:17">
      <c r="Q9847" s="39"/>
    </row>
    <row r="9848" spans="17:17">
      <c r="Q9848" s="39"/>
    </row>
    <row r="9849" spans="17:17">
      <c r="Q9849" s="39"/>
    </row>
    <row r="9850" spans="17:17">
      <c r="Q9850" s="39"/>
    </row>
    <row r="9851" spans="17:17">
      <c r="Q9851" s="39"/>
    </row>
    <row r="9852" spans="17:17">
      <c r="Q9852" s="39"/>
    </row>
    <row r="9853" spans="17:17">
      <c r="Q9853" s="39"/>
    </row>
    <row r="9854" spans="17:17">
      <c r="Q9854" s="39"/>
    </row>
    <row r="9855" spans="17:17">
      <c r="Q9855" s="39"/>
    </row>
    <row r="9856" spans="17:17">
      <c r="Q9856" s="39"/>
    </row>
    <row r="9857" spans="17:17">
      <c r="Q9857" s="39"/>
    </row>
    <row r="9858" spans="17:17">
      <c r="Q9858" s="39"/>
    </row>
    <row r="9859" spans="17:17">
      <c r="Q9859" s="39"/>
    </row>
    <row r="9860" spans="17:17">
      <c r="Q9860" s="39"/>
    </row>
    <row r="9861" spans="17:17">
      <c r="Q9861" s="39"/>
    </row>
    <row r="9862" spans="17:17">
      <c r="Q9862" s="39"/>
    </row>
    <row r="9863" spans="17:17">
      <c r="Q9863" s="39"/>
    </row>
    <row r="9864" spans="17:17">
      <c r="Q9864" s="39"/>
    </row>
    <row r="9865" spans="17:17">
      <c r="Q9865" s="39"/>
    </row>
    <row r="9866" spans="17:17">
      <c r="Q9866" s="39"/>
    </row>
    <row r="9867" spans="17:17">
      <c r="Q9867" s="39"/>
    </row>
    <row r="9868" spans="17:17">
      <c r="Q9868" s="39"/>
    </row>
    <row r="9869" spans="17:17">
      <c r="Q9869" s="39"/>
    </row>
    <row r="9870" spans="17:17">
      <c r="Q9870" s="39"/>
    </row>
    <row r="9871" spans="17:17">
      <c r="Q9871" s="39"/>
    </row>
    <row r="9872" spans="17:17">
      <c r="Q9872" s="39"/>
    </row>
    <row r="9873" spans="17:17">
      <c r="Q9873" s="39"/>
    </row>
    <row r="9874" spans="17:17">
      <c r="Q9874" s="39"/>
    </row>
    <row r="9875" spans="17:17">
      <c r="Q9875" s="39"/>
    </row>
    <row r="9876" spans="17:17">
      <c r="Q9876" s="39"/>
    </row>
    <row r="9877" spans="17:17">
      <c r="Q9877" s="39"/>
    </row>
    <row r="9878" spans="17:17">
      <c r="Q9878" s="39"/>
    </row>
    <row r="9879" spans="17:17">
      <c r="Q9879" s="39"/>
    </row>
    <row r="9880" spans="17:17">
      <c r="Q9880" s="39"/>
    </row>
    <row r="9881" spans="17:17">
      <c r="Q9881" s="39"/>
    </row>
    <row r="9882" spans="17:17">
      <c r="Q9882" s="39"/>
    </row>
    <row r="9883" spans="17:17">
      <c r="Q9883" s="39"/>
    </row>
    <row r="9884" spans="17:17">
      <c r="Q9884" s="39"/>
    </row>
    <row r="9885" spans="17:17">
      <c r="Q9885" s="39"/>
    </row>
    <row r="9886" spans="17:17">
      <c r="Q9886" s="39"/>
    </row>
    <row r="9887" spans="17:17">
      <c r="Q9887" s="39"/>
    </row>
    <row r="9888" spans="17:17">
      <c r="Q9888" s="39"/>
    </row>
    <row r="9889" spans="17:17">
      <c r="Q9889" s="39"/>
    </row>
    <row r="9890" spans="17:17">
      <c r="Q9890" s="39"/>
    </row>
    <row r="9891" spans="17:17">
      <c r="Q9891" s="39"/>
    </row>
    <row r="9892" spans="17:17">
      <c r="Q9892" s="39"/>
    </row>
    <row r="9893" spans="17:17">
      <c r="Q9893" s="39"/>
    </row>
    <row r="9894" spans="17:17">
      <c r="Q9894" s="39"/>
    </row>
    <row r="9895" spans="17:17">
      <c r="Q9895" s="39"/>
    </row>
    <row r="9896" spans="17:17">
      <c r="Q9896" s="39"/>
    </row>
    <row r="9897" spans="17:17">
      <c r="Q9897" s="39"/>
    </row>
    <row r="9898" spans="17:17">
      <c r="Q9898" s="39"/>
    </row>
    <row r="9899" spans="17:17">
      <c r="Q9899" s="39"/>
    </row>
    <row r="9900" spans="17:17">
      <c r="Q9900" s="39"/>
    </row>
    <row r="9901" spans="17:17">
      <c r="Q9901" s="39"/>
    </row>
    <row r="9902" spans="17:17">
      <c r="Q9902" s="39"/>
    </row>
    <row r="9903" spans="17:17">
      <c r="Q9903" s="39"/>
    </row>
    <row r="9904" spans="17:17">
      <c r="Q9904" s="39"/>
    </row>
    <row r="9905" spans="17:17">
      <c r="Q9905" s="39"/>
    </row>
    <row r="9906" spans="17:17">
      <c r="Q9906" s="39"/>
    </row>
    <row r="9907" spans="17:17">
      <c r="Q9907" s="39"/>
    </row>
    <row r="9908" spans="17:17">
      <c r="Q9908" s="39"/>
    </row>
    <row r="9909" spans="17:17">
      <c r="Q9909" s="39"/>
    </row>
    <row r="9910" spans="17:17">
      <c r="Q9910" s="39"/>
    </row>
    <row r="9911" spans="17:17">
      <c r="Q9911" s="39"/>
    </row>
    <row r="9912" spans="17:17">
      <c r="Q9912" s="39"/>
    </row>
    <row r="9913" spans="17:17">
      <c r="Q9913" s="39"/>
    </row>
    <row r="9914" spans="17:17">
      <c r="Q9914" s="39"/>
    </row>
    <row r="9915" spans="17:17">
      <c r="Q9915" s="39"/>
    </row>
    <row r="9916" spans="17:17">
      <c r="Q9916" s="39"/>
    </row>
    <row r="9917" spans="17:17">
      <c r="Q9917" s="39"/>
    </row>
    <row r="9918" spans="17:17">
      <c r="Q9918" s="39"/>
    </row>
    <row r="9919" spans="17:17">
      <c r="Q9919" s="39"/>
    </row>
    <row r="9920" spans="17:17">
      <c r="Q9920" s="39"/>
    </row>
    <row r="9921" spans="17:17">
      <c r="Q9921" s="39"/>
    </row>
    <row r="9922" spans="17:17">
      <c r="Q9922" s="39"/>
    </row>
    <row r="9923" spans="17:17">
      <c r="Q9923" s="39"/>
    </row>
    <row r="9924" spans="17:17">
      <c r="Q9924" s="39"/>
    </row>
    <row r="9925" spans="17:17">
      <c r="Q9925" s="39"/>
    </row>
    <row r="9926" spans="17:17">
      <c r="Q9926" s="39"/>
    </row>
    <row r="9927" spans="17:17">
      <c r="Q9927" s="39"/>
    </row>
    <row r="9928" spans="17:17">
      <c r="Q9928" s="39"/>
    </row>
    <row r="9929" spans="17:17">
      <c r="Q9929" s="39"/>
    </row>
    <row r="9930" spans="17:17">
      <c r="Q9930" s="39"/>
    </row>
    <row r="9931" spans="17:17">
      <c r="Q9931" s="39"/>
    </row>
    <row r="9932" spans="17:17">
      <c r="Q9932" s="39"/>
    </row>
    <row r="9933" spans="17:17">
      <c r="Q9933" s="39"/>
    </row>
    <row r="9934" spans="17:17">
      <c r="Q9934" s="39"/>
    </row>
    <row r="9935" spans="17:17">
      <c r="Q9935" s="39"/>
    </row>
    <row r="9936" spans="17:17">
      <c r="Q9936" s="39"/>
    </row>
    <row r="9937" spans="17:17">
      <c r="Q9937" s="39"/>
    </row>
    <row r="9938" spans="17:17">
      <c r="Q9938" s="39"/>
    </row>
    <row r="9939" spans="17:17">
      <c r="Q9939" s="39"/>
    </row>
    <row r="9940" spans="17:17">
      <c r="Q9940" s="39"/>
    </row>
    <row r="9941" spans="17:17">
      <c r="Q9941" s="39"/>
    </row>
    <row r="9942" spans="17:17">
      <c r="Q9942" s="39"/>
    </row>
    <row r="9943" spans="17:17">
      <c r="Q9943" s="39"/>
    </row>
    <row r="9944" spans="17:17">
      <c r="Q9944" s="39"/>
    </row>
    <row r="9945" spans="17:17">
      <c r="Q9945" s="39"/>
    </row>
    <row r="9946" spans="17:17">
      <c r="Q9946" s="39"/>
    </row>
    <row r="9947" spans="17:17">
      <c r="Q9947" s="39"/>
    </row>
    <row r="9948" spans="17:17">
      <c r="Q9948" s="39"/>
    </row>
    <row r="9949" spans="17:17">
      <c r="Q9949" s="39"/>
    </row>
    <row r="9950" spans="17:17">
      <c r="Q9950" s="39"/>
    </row>
    <row r="9951" spans="17:17">
      <c r="Q9951" s="39"/>
    </row>
    <row r="9952" spans="17:17">
      <c r="Q9952" s="39"/>
    </row>
    <row r="9953" spans="17:17">
      <c r="Q9953" s="39"/>
    </row>
    <row r="9954" spans="17:17">
      <c r="Q9954" s="39"/>
    </row>
    <row r="9955" spans="17:17">
      <c r="Q9955" s="39"/>
    </row>
    <row r="9956" spans="17:17">
      <c r="Q9956" s="39"/>
    </row>
    <row r="9957" spans="17:17">
      <c r="Q9957" s="39"/>
    </row>
    <row r="9958" spans="17:17">
      <c r="Q9958" s="39"/>
    </row>
    <row r="9959" spans="17:17">
      <c r="Q9959" s="39"/>
    </row>
    <row r="9960" spans="17:17">
      <c r="Q9960" s="39"/>
    </row>
    <row r="9961" spans="17:17">
      <c r="Q9961" s="39"/>
    </row>
    <row r="9962" spans="17:17">
      <c r="Q9962" s="39"/>
    </row>
    <row r="9963" spans="17:17">
      <c r="Q9963" s="39"/>
    </row>
    <row r="9964" spans="17:17">
      <c r="Q9964" s="39"/>
    </row>
    <row r="9965" spans="17:17">
      <c r="Q9965" s="39"/>
    </row>
    <row r="9966" spans="17:17">
      <c r="Q9966" s="39"/>
    </row>
    <row r="9967" spans="17:17">
      <c r="Q9967" s="39"/>
    </row>
    <row r="9968" spans="17:17">
      <c r="Q9968" s="39"/>
    </row>
    <row r="9969" spans="17:17">
      <c r="Q9969" s="39"/>
    </row>
    <row r="9970" spans="17:17">
      <c r="Q9970" s="39"/>
    </row>
    <row r="9971" spans="17:17">
      <c r="Q9971" s="39"/>
    </row>
    <row r="9972" spans="17:17">
      <c r="Q9972" s="39"/>
    </row>
    <row r="9973" spans="17:17">
      <c r="Q9973" s="39"/>
    </row>
    <row r="9974" spans="17:17">
      <c r="Q9974" s="39"/>
    </row>
    <row r="9975" spans="17:17">
      <c r="Q9975" s="39"/>
    </row>
    <row r="9976" spans="17:17">
      <c r="Q9976" s="39"/>
    </row>
    <row r="9977" spans="17:17">
      <c r="Q9977" s="39"/>
    </row>
    <row r="9978" spans="17:17">
      <c r="Q9978" s="39"/>
    </row>
    <row r="9979" spans="17:17">
      <c r="Q9979" s="39"/>
    </row>
    <row r="9980" spans="17:17">
      <c r="Q9980" s="39"/>
    </row>
    <row r="9981" spans="17:17">
      <c r="Q9981" s="39"/>
    </row>
    <row r="9982" spans="17:17">
      <c r="Q9982" s="39"/>
    </row>
    <row r="9983" spans="17:17">
      <c r="Q9983" s="39"/>
    </row>
    <row r="9984" spans="17:17">
      <c r="Q9984" s="39"/>
    </row>
    <row r="9985" spans="17:17">
      <c r="Q9985" s="39"/>
    </row>
    <row r="9986" spans="17:17">
      <c r="Q9986" s="39"/>
    </row>
    <row r="9987" spans="17:17">
      <c r="Q9987" s="39"/>
    </row>
    <row r="9988" spans="17:17">
      <c r="Q9988" s="39"/>
    </row>
    <row r="9989" spans="17:17">
      <c r="Q9989" s="39"/>
    </row>
    <row r="9990" spans="17:17">
      <c r="Q9990" s="39"/>
    </row>
    <row r="9991" spans="17:17">
      <c r="Q9991" s="39"/>
    </row>
    <row r="9992" spans="17:17">
      <c r="Q9992" s="39"/>
    </row>
    <row r="9993" spans="17:17">
      <c r="Q9993" s="39"/>
    </row>
    <row r="9994" spans="17:17">
      <c r="Q9994" s="39"/>
    </row>
    <row r="9995" spans="17:17">
      <c r="Q9995" s="39"/>
    </row>
    <row r="9996" spans="17:17">
      <c r="Q9996" s="39"/>
    </row>
    <row r="9997" spans="17:17">
      <c r="Q9997" s="39"/>
    </row>
    <row r="9998" spans="17:17">
      <c r="Q9998" s="39"/>
    </row>
    <row r="9999" spans="17:17">
      <c r="Q9999" s="39"/>
    </row>
    <row r="10000" spans="17:17">
      <c r="Q10000" s="39"/>
    </row>
    <row r="10001" spans="17:17">
      <c r="Q10001" s="39"/>
    </row>
    <row r="10002" spans="17:17">
      <c r="Q10002" s="39"/>
    </row>
    <row r="10003" spans="17:17">
      <c r="Q10003" s="39"/>
    </row>
    <row r="10004" spans="17:17">
      <c r="Q10004" s="39"/>
    </row>
    <row r="10005" spans="17:17">
      <c r="Q10005" s="39"/>
    </row>
    <row r="10006" spans="17:17">
      <c r="Q10006" s="39"/>
    </row>
    <row r="10007" spans="17:17">
      <c r="Q10007" s="39"/>
    </row>
    <row r="10008" spans="17:17">
      <c r="Q10008" s="39"/>
    </row>
    <row r="10009" spans="17:17">
      <c r="Q10009" s="39"/>
    </row>
    <row r="10010" spans="17:17">
      <c r="Q10010" s="39"/>
    </row>
    <row r="10011" spans="17:17">
      <c r="Q10011" s="39"/>
    </row>
    <row r="10012" spans="17:17">
      <c r="Q10012" s="39"/>
    </row>
    <row r="10013" spans="17:17">
      <c r="Q10013" s="39"/>
    </row>
    <row r="10014" spans="17:17">
      <c r="Q10014" s="39"/>
    </row>
    <row r="10015" spans="17:17">
      <c r="Q10015" s="39"/>
    </row>
    <row r="10016" spans="17:17">
      <c r="Q10016" s="39"/>
    </row>
    <row r="10017" spans="17:17">
      <c r="Q10017" s="39"/>
    </row>
    <row r="10018" spans="17:17">
      <c r="Q10018" s="39"/>
    </row>
    <row r="10019" spans="17:17">
      <c r="Q10019" s="39"/>
    </row>
    <row r="10020" spans="17:17">
      <c r="Q10020" s="39"/>
    </row>
    <row r="10021" spans="17:17">
      <c r="Q10021" s="39"/>
    </row>
    <row r="10022" spans="17:17">
      <c r="Q10022" s="39"/>
    </row>
    <row r="10023" spans="17:17">
      <c r="Q10023" s="39"/>
    </row>
    <row r="10024" spans="17:17">
      <c r="Q10024" s="39"/>
    </row>
    <row r="10025" spans="17:17">
      <c r="Q10025" s="39"/>
    </row>
    <row r="10026" spans="17:17">
      <c r="Q10026" s="39"/>
    </row>
    <row r="10027" spans="17:17">
      <c r="Q10027" s="39"/>
    </row>
    <row r="10028" spans="17:17">
      <c r="Q10028" s="39"/>
    </row>
    <row r="10029" spans="17:17">
      <c r="Q10029" s="39"/>
    </row>
    <row r="10030" spans="17:17">
      <c r="Q10030" s="39"/>
    </row>
    <row r="10031" spans="17:17">
      <c r="Q10031" s="39"/>
    </row>
    <row r="10032" spans="17:17">
      <c r="Q10032" s="39"/>
    </row>
    <row r="10033" spans="17:17">
      <c r="Q10033" s="39"/>
    </row>
    <row r="10034" spans="17:17">
      <c r="Q10034" s="39"/>
    </row>
    <row r="10035" spans="17:17">
      <c r="Q10035" s="39"/>
    </row>
    <row r="10036" spans="17:17">
      <c r="Q10036" s="39"/>
    </row>
    <row r="10037" spans="17:17">
      <c r="Q10037" s="39"/>
    </row>
    <row r="10038" spans="17:17">
      <c r="Q10038" s="39"/>
    </row>
    <row r="10039" spans="17:17">
      <c r="Q10039" s="39"/>
    </row>
    <row r="10040" spans="17:17">
      <c r="Q10040" s="39"/>
    </row>
    <row r="10041" spans="17:17">
      <c r="Q10041" s="39"/>
    </row>
    <row r="10042" spans="17:17">
      <c r="Q10042" s="39"/>
    </row>
    <row r="10043" spans="17:17">
      <c r="Q10043" s="39"/>
    </row>
    <row r="10044" spans="17:17">
      <c r="Q10044" s="39"/>
    </row>
    <row r="10045" spans="17:17">
      <c r="Q10045" s="39"/>
    </row>
    <row r="10046" spans="17:17">
      <c r="Q10046" s="39"/>
    </row>
    <row r="10047" spans="17:17">
      <c r="Q10047" s="39"/>
    </row>
    <row r="10048" spans="17:17">
      <c r="Q10048" s="39"/>
    </row>
    <row r="10049" spans="17:17">
      <c r="Q10049" s="39"/>
    </row>
    <row r="10050" spans="17:17">
      <c r="Q10050" s="39"/>
    </row>
    <row r="10051" spans="17:17">
      <c r="Q10051" s="39"/>
    </row>
    <row r="10052" spans="17:17">
      <c r="Q10052" s="39"/>
    </row>
    <row r="10053" spans="17:17">
      <c r="Q10053" s="39"/>
    </row>
    <row r="10054" spans="17:17">
      <c r="Q10054" s="39"/>
    </row>
    <row r="10055" spans="17:17">
      <c r="Q10055" s="39"/>
    </row>
    <row r="10056" spans="17:17">
      <c r="Q10056" s="39"/>
    </row>
    <row r="10057" spans="17:17">
      <c r="Q10057" s="39"/>
    </row>
    <row r="10058" spans="17:17">
      <c r="Q10058" s="39"/>
    </row>
    <row r="10059" spans="17:17">
      <c r="Q10059" s="39"/>
    </row>
    <row r="10060" spans="17:17">
      <c r="Q10060" s="39"/>
    </row>
    <row r="10061" spans="17:17">
      <c r="Q10061" s="39"/>
    </row>
    <row r="10062" spans="17:17">
      <c r="Q10062" s="39"/>
    </row>
    <row r="10063" spans="17:17">
      <c r="Q10063" s="39"/>
    </row>
    <row r="10064" spans="17:17">
      <c r="Q10064" s="39"/>
    </row>
    <row r="10065" spans="17:17">
      <c r="Q10065" s="39"/>
    </row>
    <row r="10066" spans="17:17">
      <c r="Q10066" s="39"/>
    </row>
    <row r="10067" spans="17:17">
      <c r="Q10067" s="39"/>
    </row>
    <row r="10068" spans="17:17">
      <c r="Q10068" s="39"/>
    </row>
    <row r="10069" spans="17:17">
      <c r="Q10069" s="39"/>
    </row>
    <row r="10070" spans="17:17">
      <c r="Q10070" s="39"/>
    </row>
    <row r="10071" spans="17:17">
      <c r="Q10071" s="39"/>
    </row>
    <row r="10072" spans="17:17">
      <c r="Q10072" s="39"/>
    </row>
    <row r="10073" spans="17:17">
      <c r="Q10073" s="39"/>
    </row>
    <row r="10074" spans="17:17">
      <c r="Q10074" s="39"/>
    </row>
    <row r="10075" spans="17:17">
      <c r="Q10075" s="39"/>
    </row>
    <row r="10076" spans="17:17">
      <c r="Q10076" s="39"/>
    </row>
    <row r="10077" spans="17:17">
      <c r="Q10077" s="39"/>
    </row>
    <row r="10078" spans="17:17">
      <c r="Q10078" s="39"/>
    </row>
    <row r="10079" spans="17:17">
      <c r="Q10079" s="39"/>
    </row>
    <row r="10080" spans="17:17">
      <c r="Q10080" s="39"/>
    </row>
    <row r="10081" spans="17:17">
      <c r="Q10081" s="39"/>
    </row>
    <row r="10082" spans="17:17">
      <c r="Q10082" s="39"/>
    </row>
    <row r="10083" spans="17:17">
      <c r="Q10083" s="39"/>
    </row>
    <row r="10084" spans="17:17">
      <c r="Q10084" s="39"/>
    </row>
    <row r="10085" spans="17:17">
      <c r="Q10085" s="39"/>
    </row>
    <row r="10086" spans="17:17">
      <c r="Q10086" s="39"/>
    </row>
    <row r="10087" spans="17:17">
      <c r="Q10087" s="39"/>
    </row>
    <row r="10088" spans="17:17">
      <c r="Q10088" s="39"/>
    </row>
    <row r="10089" spans="17:17">
      <c r="Q10089" s="39"/>
    </row>
    <row r="10090" spans="17:17">
      <c r="Q10090" s="39"/>
    </row>
    <row r="10091" spans="17:17">
      <c r="Q10091" s="39"/>
    </row>
    <row r="10092" spans="17:17">
      <c r="Q10092" s="39"/>
    </row>
    <row r="10093" spans="17:17">
      <c r="Q10093" s="39"/>
    </row>
    <row r="10094" spans="17:17">
      <c r="Q10094" s="39"/>
    </row>
    <row r="10095" spans="17:17">
      <c r="Q10095" s="39"/>
    </row>
    <row r="10096" spans="17:17">
      <c r="Q10096" s="39"/>
    </row>
    <row r="10097" spans="17:17">
      <c r="Q10097" s="39"/>
    </row>
    <row r="10098" spans="17:17">
      <c r="Q10098" s="39"/>
    </row>
    <row r="10099" spans="17:17">
      <c r="Q10099" s="39"/>
    </row>
    <row r="10100" spans="17:17">
      <c r="Q10100" s="39"/>
    </row>
    <row r="10101" spans="17:17">
      <c r="Q10101" s="39"/>
    </row>
    <row r="10102" spans="17:17">
      <c r="Q10102" s="39"/>
    </row>
    <row r="10103" spans="17:17">
      <c r="Q10103" s="39"/>
    </row>
    <row r="10104" spans="17:17">
      <c r="Q10104" s="39"/>
    </row>
    <row r="10105" spans="17:17">
      <c r="Q10105" s="39"/>
    </row>
    <row r="10106" spans="17:17">
      <c r="Q10106" s="39"/>
    </row>
    <row r="10107" spans="17:17">
      <c r="Q10107" s="39"/>
    </row>
    <row r="10108" spans="17:17">
      <c r="Q10108" s="39"/>
    </row>
    <row r="10109" spans="17:17">
      <c r="Q10109" s="39"/>
    </row>
    <row r="10110" spans="17:17">
      <c r="Q10110" s="39"/>
    </row>
    <row r="10111" spans="17:17">
      <c r="Q10111" s="39"/>
    </row>
    <row r="10112" spans="17:17">
      <c r="Q10112" s="39"/>
    </row>
    <row r="10113" spans="17:17">
      <c r="Q10113" s="39"/>
    </row>
    <row r="10114" spans="17:17">
      <c r="Q10114" s="39"/>
    </row>
    <row r="10115" spans="17:17">
      <c r="Q10115" s="39"/>
    </row>
    <row r="10116" spans="17:17">
      <c r="Q10116" s="39"/>
    </row>
    <row r="10117" spans="17:17">
      <c r="Q10117" s="39"/>
    </row>
    <row r="10118" spans="17:17">
      <c r="Q10118" s="39"/>
    </row>
    <row r="10119" spans="17:17">
      <c r="Q10119" s="39"/>
    </row>
    <row r="10120" spans="17:17">
      <c r="Q10120" s="39"/>
    </row>
    <row r="10121" spans="17:17">
      <c r="Q10121" s="39"/>
    </row>
    <row r="10122" spans="17:17">
      <c r="Q10122" s="39"/>
    </row>
    <row r="10123" spans="17:17">
      <c r="Q10123" s="39"/>
    </row>
    <row r="10124" spans="17:17">
      <c r="Q10124" s="39"/>
    </row>
    <row r="10125" spans="17:17">
      <c r="Q10125" s="39"/>
    </row>
    <row r="10126" spans="17:17">
      <c r="Q10126" s="39"/>
    </row>
    <row r="10127" spans="17:17">
      <c r="Q10127" s="39"/>
    </row>
    <row r="10128" spans="17:17">
      <c r="Q10128" s="39"/>
    </row>
    <row r="10129" spans="17:17">
      <c r="Q10129" s="39"/>
    </row>
    <row r="10130" spans="17:17">
      <c r="Q10130" s="39"/>
    </row>
    <row r="10131" spans="17:17">
      <c r="Q10131" s="39"/>
    </row>
    <row r="10132" spans="17:17">
      <c r="Q10132" s="39"/>
    </row>
    <row r="10133" spans="17:17">
      <c r="Q10133" s="39"/>
    </row>
    <row r="10134" spans="17:17">
      <c r="Q10134" s="39"/>
    </row>
    <row r="10135" spans="17:17">
      <c r="Q10135" s="39"/>
    </row>
    <row r="10136" spans="17:17">
      <c r="Q10136" s="39"/>
    </row>
    <row r="10137" spans="17:17">
      <c r="Q10137" s="39"/>
    </row>
    <row r="10138" spans="17:17">
      <c r="Q10138" s="39"/>
    </row>
    <row r="10139" spans="17:17">
      <c r="Q10139" s="39"/>
    </row>
    <row r="10140" spans="17:17">
      <c r="Q10140" s="39"/>
    </row>
    <row r="10141" spans="17:17">
      <c r="Q10141" s="39"/>
    </row>
    <row r="10142" spans="17:17">
      <c r="Q10142" s="39"/>
    </row>
    <row r="10143" spans="17:17">
      <c r="Q10143" s="39"/>
    </row>
    <row r="10144" spans="17:17">
      <c r="Q10144" s="39"/>
    </row>
    <row r="10145" spans="17:17">
      <c r="Q10145" s="39"/>
    </row>
    <row r="10146" spans="17:17">
      <c r="Q10146" s="39"/>
    </row>
    <row r="10147" spans="17:17">
      <c r="Q10147" s="39"/>
    </row>
    <row r="10148" spans="17:17">
      <c r="Q10148" s="39"/>
    </row>
    <row r="10149" spans="17:17">
      <c r="Q10149" s="39"/>
    </row>
    <row r="10150" spans="17:17">
      <c r="Q10150" s="39"/>
    </row>
    <row r="10151" spans="17:17">
      <c r="Q10151" s="39"/>
    </row>
    <row r="10152" spans="17:17">
      <c r="Q10152" s="39"/>
    </row>
    <row r="10153" spans="17:17">
      <c r="Q10153" s="39"/>
    </row>
    <row r="10154" spans="17:17">
      <c r="Q10154" s="39"/>
    </row>
    <row r="10155" spans="17:17">
      <c r="Q10155" s="39"/>
    </row>
    <row r="10156" spans="17:17">
      <c r="Q10156" s="39"/>
    </row>
    <row r="10157" spans="17:17">
      <c r="Q10157" s="39"/>
    </row>
    <row r="10158" spans="17:17">
      <c r="Q10158" s="39"/>
    </row>
    <row r="10159" spans="17:17">
      <c r="Q10159" s="39"/>
    </row>
    <row r="10160" spans="17:17">
      <c r="Q10160" s="39"/>
    </row>
    <row r="10161" spans="17:17">
      <c r="Q10161" s="39"/>
    </row>
    <row r="10162" spans="17:17">
      <c r="Q10162" s="39"/>
    </row>
    <row r="10163" spans="17:17">
      <c r="Q10163" s="39"/>
    </row>
    <row r="10164" spans="17:17">
      <c r="Q10164" s="39"/>
    </row>
    <row r="10165" spans="17:17">
      <c r="Q10165" s="39"/>
    </row>
    <row r="10166" spans="17:17">
      <c r="Q10166" s="39"/>
    </row>
    <row r="10167" spans="17:17">
      <c r="Q10167" s="39"/>
    </row>
    <row r="10168" spans="17:17">
      <c r="Q10168" s="39"/>
    </row>
    <row r="10169" spans="17:17">
      <c r="Q10169" s="39"/>
    </row>
    <row r="10170" spans="17:17">
      <c r="Q10170" s="39"/>
    </row>
    <row r="10171" spans="17:17">
      <c r="Q10171" s="39"/>
    </row>
    <row r="10172" spans="17:17">
      <c r="Q10172" s="39"/>
    </row>
    <row r="10173" spans="17:17">
      <c r="Q10173" s="39"/>
    </row>
    <row r="10174" spans="17:17">
      <c r="Q10174" s="39"/>
    </row>
    <row r="10175" spans="17:17">
      <c r="Q10175" s="39"/>
    </row>
    <row r="10176" spans="17:17">
      <c r="Q10176" s="39"/>
    </row>
    <row r="10177" spans="17:17">
      <c r="Q10177" s="39"/>
    </row>
    <row r="10178" spans="17:17">
      <c r="Q10178" s="39"/>
    </row>
    <row r="10179" spans="17:17">
      <c r="Q10179" s="39"/>
    </row>
    <row r="10180" spans="17:17">
      <c r="Q10180" s="39"/>
    </row>
    <row r="10181" spans="17:17">
      <c r="Q10181" s="39"/>
    </row>
    <row r="10182" spans="17:17">
      <c r="Q10182" s="39"/>
    </row>
    <row r="10183" spans="17:17">
      <c r="Q10183" s="39"/>
    </row>
    <row r="10184" spans="17:17">
      <c r="Q10184" s="39"/>
    </row>
    <row r="10185" spans="17:17">
      <c r="Q10185" s="39"/>
    </row>
    <row r="10186" spans="17:17">
      <c r="Q10186" s="39"/>
    </row>
    <row r="10187" spans="17:17">
      <c r="Q10187" s="39"/>
    </row>
    <row r="10188" spans="17:17">
      <c r="Q10188" s="39"/>
    </row>
    <row r="10189" spans="17:17">
      <c r="Q10189" s="39"/>
    </row>
    <row r="10190" spans="17:17">
      <c r="Q10190" s="39"/>
    </row>
    <row r="10191" spans="17:17">
      <c r="Q10191" s="39"/>
    </row>
    <row r="10192" spans="17:17">
      <c r="Q10192" s="39"/>
    </row>
    <row r="10193" spans="17:17">
      <c r="Q10193" s="39"/>
    </row>
    <row r="10194" spans="17:17">
      <c r="Q10194" s="39"/>
    </row>
    <row r="10195" spans="17:17">
      <c r="Q10195" s="39"/>
    </row>
    <row r="10196" spans="17:17">
      <c r="Q10196" s="39"/>
    </row>
    <row r="10197" spans="17:17">
      <c r="Q10197" s="39"/>
    </row>
    <row r="10198" spans="17:17">
      <c r="Q10198" s="39"/>
    </row>
    <row r="10199" spans="17:17">
      <c r="Q10199" s="39"/>
    </row>
    <row r="10200" spans="17:17">
      <c r="Q10200" s="39"/>
    </row>
    <row r="10201" spans="17:17">
      <c r="Q10201" s="39"/>
    </row>
    <row r="10202" spans="17:17">
      <c r="Q10202" s="39"/>
    </row>
    <row r="10203" spans="17:17">
      <c r="Q10203" s="39"/>
    </row>
    <row r="10204" spans="17:17">
      <c r="Q10204" s="39"/>
    </row>
    <row r="10205" spans="17:17">
      <c r="Q10205" s="39"/>
    </row>
    <row r="10206" spans="17:17">
      <c r="Q10206" s="39"/>
    </row>
    <row r="10207" spans="17:17">
      <c r="Q10207" s="39"/>
    </row>
    <row r="10208" spans="17:17">
      <c r="Q10208" s="39"/>
    </row>
    <row r="10209" spans="17:17">
      <c r="Q10209" s="39"/>
    </row>
    <row r="10210" spans="17:17">
      <c r="Q10210" s="39"/>
    </row>
    <row r="10211" spans="17:17">
      <c r="Q10211" s="39"/>
    </row>
    <row r="10212" spans="17:17">
      <c r="Q10212" s="39"/>
    </row>
    <row r="10213" spans="17:17">
      <c r="Q10213" s="39"/>
    </row>
    <row r="10214" spans="17:17">
      <c r="Q10214" s="39"/>
    </row>
    <row r="10215" spans="17:17">
      <c r="Q10215" s="39"/>
    </row>
    <row r="10216" spans="17:17">
      <c r="Q10216" s="39"/>
    </row>
    <row r="10217" spans="17:17">
      <c r="Q10217" s="39"/>
    </row>
    <row r="10218" spans="17:17">
      <c r="Q10218" s="39"/>
    </row>
    <row r="10219" spans="17:17">
      <c r="Q10219" s="39"/>
    </row>
    <row r="10220" spans="17:17">
      <c r="Q10220" s="39"/>
    </row>
    <row r="10221" spans="17:17">
      <c r="Q10221" s="39"/>
    </row>
    <row r="10222" spans="17:17">
      <c r="Q10222" s="39"/>
    </row>
    <row r="10223" spans="17:17">
      <c r="Q10223" s="39"/>
    </row>
    <row r="10224" spans="17:17">
      <c r="Q10224" s="39"/>
    </row>
    <row r="10225" spans="17:17">
      <c r="Q10225" s="39"/>
    </row>
    <row r="10226" spans="17:17">
      <c r="Q10226" s="39"/>
    </row>
    <row r="10227" spans="17:17">
      <c r="Q10227" s="39"/>
    </row>
    <row r="10228" spans="17:17">
      <c r="Q10228" s="39"/>
    </row>
    <row r="10229" spans="17:17">
      <c r="Q10229" s="39"/>
    </row>
    <row r="10230" spans="17:17">
      <c r="Q10230" s="39"/>
    </row>
    <row r="10231" spans="17:17">
      <c r="Q10231" s="39"/>
    </row>
    <row r="10232" spans="17:17">
      <c r="Q10232" s="39"/>
    </row>
    <row r="10233" spans="17:17">
      <c r="Q10233" s="39"/>
    </row>
    <row r="10234" spans="17:17">
      <c r="Q10234" s="39"/>
    </row>
    <row r="10235" spans="17:17">
      <c r="Q10235" s="39"/>
    </row>
    <row r="10236" spans="17:17">
      <c r="Q10236" s="39"/>
    </row>
    <row r="10237" spans="17:17">
      <c r="Q10237" s="39"/>
    </row>
    <row r="10238" spans="17:17">
      <c r="Q10238" s="39"/>
    </row>
    <row r="10239" spans="17:17">
      <c r="Q10239" s="39"/>
    </row>
    <row r="10240" spans="17:17">
      <c r="Q10240" s="39"/>
    </row>
    <row r="10241" spans="17:17">
      <c r="Q10241" s="39"/>
    </row>
    <row r="10242" spans="17:17">
      <c r="Q10242" s="39"/>
    </row>
    <row r="10243" spans="17:17">
      <c r="Q10243" s="39"/>
    </row>
    <row r="10244" spans="17:17">
      <c r="Q10244" s="39"/>
    </row>
    <row r="10245" spans="17:17">
      <c r="Q10245" s="39"/>
    </row>
    <row r="10246" spans="17:17">
      <c r="Q10246" s="39"/>
    </row>
    <row r="10247" spans="17:17">
      <c r="Q10247" s="39"/>
    </row>
    <row r="10248" spans="17:17">
      <c r="Q10248" s="39"/>
    </row>
    <row r="10249" spans="17:17">
      <c r="Q10249" s="39"/>
    </row>
    <row r="10250" spans="17:17">
      <c r="Q10250" s="39"/>
    </row>
    <row r="10251" spans="17:17">
      <c r="Q10251" s="39"/>
    </row>
    <row r="10252" spans="17:17">
      <c r="Q10252" s="39"/>
    </row>
    <row r="10253" spans="17:17">
      <c r="Q10253" s="39"/>
    </row>
    <row r="10254" spans="17:17">
      <c r="Q10254" s="39"/>
    </row>
    <row r="10255" spans="17:17">
      <c r="Q10255" s="39"/>
    </row>
    <row r="10256" spans="17:17">
      <c r="Q10256" s="39"/>
    </row>
    <row r="10257" spans="17:17">
      <c r="Q10257" s="39"/>
    </row>
    <row r="10258" spans="17:17">
      <c r="Q10258" s="39"/>
    </row>
    <row r="10259" spans="17:17">
      <c r="Q10259" s="39"/>
    </row>
    <row r="10260" spans="17:17">
      <c r="Q10260" s="39"/>
    </row>
    <row r="10261" spans="17:17">
      <c r="Q10261" s="39"/>
    </row>
    <row r="10262" spans="17:17">
      <c r="Q10262" s="39"/>
    </row>
    <row r="10263" spans="17:17">
      <c r="Q10263" s="39"/>
    </row>
    <row r="10264" spans="17:17">
      <c r="Q10264" s="39"/>
    </row>
    <row r="10265" spans="17:17">
      <c r="Q10265" s="39"/>
    </row>
    <row r="10266" spans="17:17">
      <c r="Q10266" s="39"/>
    </row>
    <row r="10267" spans="17:17">
      <c r="Q10267" s="39"/>
    </row>
    <row r="10268" spans="17:17">
      <c r="Q10268" s="39"/>
    </row>
    <row r="10269" spans="17:17">
      <c r="Q10269" s="39"/>
    </row>
    <row r="10270" spans="17:17">
      <c r="Q10270" s="39"/>
    </row>
    <row r="10271" spans="17:17">
      <c r="Q10271" s="39"/>
    </row>
    <row r="10272" spans="17:17">
      <c r="Q10272" s="39"/>
    </row>
    <row r="10273" spans="17:17">
      <c r="Q10273" s="39"/>
    </row>
    <row r="10274" spans="17:17">
      <c r="Q10274" s="39"/>
    </row>
    <row r="10275" spans="17:17">
      <c r="Q10275" s="39"/>
    </row>
    <row r="10276" spans="17:17">
      <c r="Q10276" s="39"/>
    </row>
    <row r="10277" spans="17:17">
      <c r="Q10277" s="39"/>
    </row>
    <row r="10278" spans="17:17">
      <c r="Q10278" s="39"/>
    </row>
    <row r="10279" spans="17:17">
      <c r="Q10279" s="39"/>
    </row>
    <row r="10280" spans="17:17">
      <c r="Q10280" s="39"/>
    </row>
    <row r="10281" spans="17:17">
      <c r="Q10281" s="39"/>
    </row>
    <row r="10282" spans="17:17">
      <c r="Q10282" s="39"/>
    </row>
    <row r="10283" spans="17:17">
      <c r="Q10283" s="39"/>
    </row>
    <row r="10284" spans="17:17">
      <c r="Q10284" s="39"/>
    </row>
    <row r="10285" spans="17:17">
      <c r="Q10285" s="39"/>
    </row>
    <row r="10286" spans="17:17">
      <c r="Q10286" s="39"/>
    </row>
    <row r="10287" spans="17:17">
      <c r="Q10287" s="39"/>
    </row>
    <row r="10288" spans="17:17">
      <c r="Q10288" s="39"/>
    </row>
    <row r="10289" spans="17:17">
      <c r="Q10289" s="39"/>
    </row>
    <row r="10290" spans="17:17">
      <c r="Q10290" s="39"/>
    </row>
    <row r="10291" spans="17:17">
      <c r="Q10291" s="39"/>
    </row>
    <row r="10292" spans="17:17">
      <c r="Q10292" s="39"/>
    </row>
    <row r="10293" spans="17:17">
      <c r="Q10293" s="39"/>
    </row>
    <row r="10294" spans="17:17">
      <c r="Q10294" s="39"/>
    </row>
    <row r="10295" spans="17:17">
      <c r="Q10295" s="39"/>
    </row>
    <row r="10296" spans="17:17">
      <c r="Q10296" s="39"/>
    </row>
    <row r="10297" spans="17:17">
      <c r="Q10297" s="39"/>
    </row>
    <row r="10298" spans="17:17">
      <c r="Q10298" s="39"/>
    </row>
    <row r="10299" spans="17:17">
      <c r="Q10299" s="39"/>
    </row>
    <row r="10300" spans="17:17">
      <c r="Q10300" s="39"/>
    </row>
    <row r="10301" spans="17:17">
      <c r="Q10301" s="39"/>
    </row>
    <row r="10302" spans="17:17">
      <c r="Q10302" s="39"/>
    </row>
    <row r="10303" spans="17:17">
      <c r="Q10303" s="39"/>
    </row>
    <row r="10304" spans="17:17">
      <c r="Q10304" s="39"/>
    </row>
    <row r="10305" spans="17:17">
      <c r="Q10305" s="39"/>
    </row>
    <row r="10306" spans="17:17">
      <c r="Q10306" s="39"/>
    </row>
    <row r="10307" spans="17:17">
      <c r="Q10307" s="39"/>
    </row>
    <row r="10308" spans="17:17">
      <c r="Q10308" s="39"/>
    </row>
    <row r="10309" spans="17:17">
      <c r="Q10309" s="39"/>
    </row>
    <row r="10310" spans="17:17">
      <c r="Q10310" s="39"/>
    </row>
    <row r="10311" spans="17:17">
      <c r="Q10311" s="39"/>
    </row>
    <row r="10312" spans="17:17">
      <c r="Q10312" s="39"/>
    </row>
    <row r="10313" spans="17:17">
      <c r="Q10313" s="39"/>
    </row>
    <row r="10314" spans="17:17">
      <c r="Q10314" s="39"/>
    </row>
    <row r="10315" spans="17:17">
      <c r="Q10315" s="39"/>
    </row>
    <row r="10316" spans="17:17">
      <c r="Q10316" s="39"/>
    </row>
    <row r="10317" spans="17:17">
      <c r="Q10317" s="39"/>
    </row>
    <row r="10318" spans="17:17">
      <c r="Q10318" s="39"/>
    </row>
    <row r="10319" spans="17:17">
      <c r="Q10319" s="39"/>
    </row>
    <row r="10320" spans="17:17">
      <c r="Q10320" s="39"/>
    </row>
    <row r="10321" spans="17:17">
      <c r="Q10321" s="39"/>
    </row>
    <row r="10322" spans="17:17">
      <c r="Q10322" s="39"/>
    </row>
    <row r="10323" spans="17:17">
      <c r="Q10323" s="39"/>
    </row>
    <row r="10324" spans="17:17">
      <c r="Q10324" s="39"/>
    </row>
    <row r="10325" spans="17:17">
      <c r="Q10325" s="39"/>
    </row>
    <row r="10326" spans="17:17">
      <c r="Q10326" s="39"/>
    </row>
    <row r="10327" spans="17:17">
      <c r="Q10327" s="39"/>
    </row>
    <row r="10328" spans="17:17">
      <c r="Q10328" s="39"/>
    </row>
    <row r="10329" spans="17:17">
      <c r="Q10329" s="39"/>
    </row>
    <row r="10330" spans="17:17">
      <c r="Q10330" s="39"/>
    </row>
    <row r="10331" spans="17:17">
      <c r="Q10331" s="39"/>
    </row>
    <row r="10332" spans="17:17">
      <c r="Q10332" s="39"/>
    </row>
    <row r="10333" spans="17:17">
      <c r="Q10333" s="39"/>
    </row>
    <row r="10334" spans="17:17">
      <c r="Q10334" s="39"/>
    </row>
    <row r="10335" spans="17:17">
      <c r="Q10335" s="39"/>
    </row>
    <row r="10336" spans="17:17">
      <c r="Q10336" s="39"/>
    </row>
    <row r="10337" spans="17:17">
      <c r="Q10337" s="39"/>
    </row>
    <row r="10338" spans="17:17">
      <c r="Q10338" s="39"/>
    </row>
    <row r="10339" spans="17:17">
      <c r="Q10339" s="39"/>
    </row>
    <row r="10340" spans="17:17">
      <c r="Q10340" s="39"/>
    </row>
    <row r="10341" spans="17:17">
      <c r="Q10341" s="39"/>
    </row>
    <row r="10342" spans="17:17">
      <c r="Q10342" s="39"/>
    </row>
    <row r="10343" spans="17:17">
      <c r="Q10343" s="39"/>
    </row>
    <row r="10344" spans="17:17">
      <c r="Q10344" s="39"/>
    </row>
    <row r="10345" spans="17:17">
      <c r="Q10345" s="39"/>
    </row>
    <row r="10346" spans="17:17">
      <c r="Q10346" s="39"/>
    </row>
    <row r="10347" spans="17:17">
      <c r="Q10347" s="39"/>
    </row>
    <row r="10348" spans="17:17">
      <c r="Q10348" s="39"/>
    </row>
    <row r="10349" spans="17:17">
      <c r="Q10349" s="39"/>
    </row>
    <row r="10350" spans="17:17">
      <c r="Q10350" s="39"/>
    </row>
    <row r="10351" spans="17:17">
      <c r="Q10351" s="39"/>
    </row>
    <row r="10352" spans="17:17">
      <c r="Q10352" s="39"/>
    </row>
    <row r="10353" spans="17:17">
      <c r="Q10353" s="39"/>
    </row>
    <row r="10354" spans="17:17">
      <c r="Q10354" s="39"/>
    </row>
    <row r="10355" spans="17:17">
      <c r="Q10355" s="39"/>
    </row>
    <row r="10356" spans="17:17">
      <c r="Q10356" s="39"/>
    </row>
    <row r="10357" spans="17:17">
      <c r="Q10357" s="39"/>
    </row>
    <row r="10358" spans="17:17">
      <c r="Q10358" s="39"/>
    </row>
    <row r="10359" spans="17:17">
      <c r="Q10359" s="39"/>
    </row>
    <row r="10360" spans="17:17">
      <c r="Q10360" s="39"/>
    </row>
    <row r="10361" spans="17:17">
      <c r="Q10361" s="39"/>
    </row>
    <row r="10362" spans="17:17">
      <c r="Q10362" s="39"/>
    </row>
    <row r="10363" spans="17:17">
      <c r="Q10363" s="39"/>
    </row>
    <row r="10364" spans="17:17">
      <c r="Q10364" s="39"/>
    </row>
    <row r="10365" spans="17:17">
      <c r="Q10365" s="39"/>
    </row>
    <row r="10366" spans="17:17">
      <c r="Q10366" s="39"/>
    </row>
    <row r="10367" spans="17:17">
      <c r="Q10367" s="39"/>
    </row>
    <row r="10368" spans="17:17">
      <c r="Q10368" s="39"/>
    </row>
    <row r="10369" spans="17:17">
      <c r="Q10369" s="39"/>
    </row>
    <row r="10370" spans="17:17">
      <c r="Q10370" s="39"/>
    </row>
    <row r="10371" spans="17:17">
      <c r="Q10371" s="39"/>
    </row>
    <row r="10372" spans="17:17">
      <c r="Q10372" s="39"/>
    </row>
    <row r="10373" spans="17:17">
      <c r="Q10373" s="39"/>
    </row>
    <row r="10374" spans="17:17">
      <c r="Q10374" s="39"/>
    </row>
    <row r="10375" spans="17:17">
      <c r="Q10375" s="39"/>
    </row>
    <row r="10376" spans="17:17">
      <c r="Q10376" s="39"/>
    </row>
    <row r="10377" spans="17:17">
      <c r="Q10377" s="39"/>
    </row>
    <row r="10378" spans="17:17">
      <c r="Q10378" s="39"/>
    </row>
    <row r="10379" spans="17:17">
      <c r="Q10379" s="39"/>
    </row>
    <row r="10380" spans="17:17">
      <c r="Q10380" s="39"/>
    </row>
    <row r="10381" spans="17:17">
      <c r="Q10381" s="39"/>
    </row>
    <row r="10382" spans="17:17">
      <c r="Q10382" s="39"/>
    </row>
    <row r="10383" spans="17:17">
      <c r="Q10383" s="39"/>
    </row>
    <row r="10384" spans="17:17">
      <c r="Q10384" s="39"/>
    </row>
    <row r="10385" spans="17:17">
      <c r="Q10385" s="39"/>
    </row>
    <row r="10386" spans="17:17">
      <c r="Q10386" s="39"/>
    </row>
    <row r="10387" spans="17:17">
      <c r="Q10387" s="39"/>
    </row>
    <row r="10388" spans="17:17">
      <c r="Q10388" s="39"/>
    </row>
    <row r="10389" spans="17:17">
      <c r="Q10389" s="39"/>
    </row>
    <row r="10390" spans="17:17">
      <c r="Q10390" s="39"/>
    </row>
    <row r="10391" spans="17:17">
      <c r="Q10391" s="39"/>
    </row>
    <row r="10392" spans="17:17">
      <c r="Q10392" s="39"/>
    </row>
    <row r="10393" spans="17:17">
      <c r="Q10393" s="39"/>
    </row>
    <row r="10394" spans="17:17">
      <c r="Q10394" s="39"/>
    </row>
    <row r="10395" spans="17:17">
      <c r="Q10395" s="39"/>
    </row>
    <row r="10396" spans="17:17">
      <c r="Q10396" s="39"/>
    </row>
    <row r="10397" spans="17:17">
      <c r="Q10397" s="39"/>
    </row>
    <row r="10398" spans="17:17">
      <c r="Q10398" s="39"/>
    </row>
    <row r="10399" spans="17:17">
      <c r="Q10399" s="39"/>
    </row>
    <row r="10400" spans="17:17">
      <c r="Q10400" s="39"/>
    </row>
    <row r="10401" spans="17:17">
      <c r="Q10401" s="39"/>
    </row>
    <row r="10402" spans="17:17">
      <c r="Q10402" s="39"/>
    </row>
    <row r="10403" spans="17:17">
      <c r="Q10403" s="39"/>
    </row>
    <row r="10404" spans="17:17">
      <c r="Q10404" s="39"/>
    </row>
    <row r="10405" spans="17:17">
      <c r="Q10405" s="39"/>
    </row>
    <row r="10406" spans="17:17">
      <c r="Q10406" s="39"/>
    </row>
    <row r="10407" spans="17:17">
      <c r="Q10407" s="39"/>
    </row>
    <row r="10408" spans="17:17">
      <c r="Q10408" s="39"/>
    </row>
    <row r="10409" spans="17:17">
      <c r="Q10409" s="39"/>
    </row>
    <row r="10410" spans="17:17">
      <c r="Q10410" s="39"/>
    </row>
    <row r="10411" spans="17:17">
      <c r="Q10411" s="39"/>
    </row>
    <row r="10412" spans="17:17">
      <c r="Q10412" s="39"/>
    </row>
    <row r="10413" spans="17:17">
      <c r="Q10413" s="39"/>
    </row>
    <row r="10414" spans="17:17">
      <c r="Q10414" s="39"/>
    </row>
    <row r="10415" spans="17:17">
      <c r="Q10415" s="39"/>
    </row>
    <row r="10416" spans="17:17">
      <c r="Q10416" s="39"/>
    </row>
    <row r="10417" spans="17:17">
      <c r="Q10417" s="39"/>
    </row>
    <row r="10418" spans="17:17">
      <c r="Q10418" s="39"/>
    </row>
    <row r="10419" spans="17:17">
      <c r="Q10419" s="39"/>
    </row>
    <row r="10420" spans="17:17">
      <c r="Q10420" s="39"/>
    </row>
    <row r="10421" spans="17:17">
      <c r="Q10421" s="39"/>
    </row>
    <row r="10422" spans="17:17">
      <c r="Q10422" s="39"/>
    </row>
    <row r="10423" spans="17:17">
      <c r="Q10423" s="39"/>
    </row>
    <row r="10424" spans="17:17">
      <c r="Q10424" s="39"/>
    </row>
    <row r="10425" spans="17:17">
      <c r="Q10425" s="39"/>
    </row>
    <row r="10426" spans="17:17">
      <c r="Q10426" s="39"/>
    </row>
    <row r="10427" spans="17:17">
      <c r="Q10427" s="39"/>
    </row>
    <row r="10428" spans="17:17">
      <c r="Q10428" s="39"/>
    </row>
    <row r="10429" spans="17:17">
      <c r="Q10429" s="39"/>
    </row>
    <row r="10430" spans="17:17">
      <c r="Q10430" s="39"/>
    </row>
    <row r="10431" spans="17:17">
      <c r="Q10431" s="39"/>
    </row>
    <row r="10432" spans="17:17">
      <c r="Q10432" s="39"/>
    </row>
    <row r="10433" spans="17:17">
      <c r="Q10433" s="39"/>
    </row>
    <row r="10434" spans="17:17">
      <c r="Q10434" s="39"/>
    </row>
    <row r="10435" spans="17:17">
      <c r="Q10435" s="39"/>
    </row>
    <row r="10436" spans="17:17">
      <c r="Q10436" s="39"/>
    </row>
    <row r="10437" spans="17:17">
      <c r="Q10437" s="39"/>
    </row>
    <row r="10438" spans="17:17">
      <c r="Q10438" s="39"/>
    </row>
    <row r="10439" spans="17:17">
      <c r="Q10439" s="39"/>
    </row>
    <row r="10440" spans="17:17">
      <c r="Q10440" s="39"/>
    </row>
    <row r="10441" spans="17:17">
      <c r="Q10441" s="39"/>
    </row>
    <row r="10442" spans="17:17">
      <c r="Q10442" s="39"/>
    </row>
    <row r="10443" spans="17:17">
      <c r="Q10443" s="39"/>
    </row>
    <row r="10444" spans="17:17">
      <c r="Q10444" s="39"/>
    </row>
    <row r="10445" spans="17:17">
      <c r="Q10445" s="39"/>
    </row>
    <row r="10446" spans="17:17">
      <c r="Q10446" s="39"/>
    </row>
    <row r="10447" spans="17:17">
      <c r="Q10447" s="39"/>
    </row>
    <row r="10448" spans="17:17">
      <c r="Q10448" s="39"/>
    </row>
    <row r="10449" spans="17:17">
      <c r="Q10449" s="39"/>
    </row>
    <row r="10450" spans="17:17">
      <c r="Q10450" s="39"/>
    </row>
    <row r="10451" spans="17:17">
      <c r="Q10451" s="39"/>
    </row>
    <row r="10452" spans="17:17">
      <c r="Q10452" s="39"/>
    </row>
    <row r="10453" spans="17:17">
      <c r="Q10453" s="39"/>
    </row>
    <row r="10454" spans="17:17">
      <c r="Q10454" s="39"/>
    </row>
    <row r="10455" spans="17:17">
      <c r="Q10455" s="39"/>
    </row>
    <row r="10456" spans="17:17">
      <c r="Q10456" s="39"/>
    </row>
    <row r="10457" spans="17:17">
      <c r="Q10457" s="39"/>
    </row>
    <row r="10458" spans="17:17">
      <c r="Q10458" s="39"/>
    </row>
    <row r="10459" spans="17:17">
      <c r="Q10459" s="39"/>
    </row>
    <row r="10460" spans="17:17">
      <c r="Q10460" s="39"/>
    </row>
    <row r="10461" spans="17:17">
      <c r="Q10461" s="39"/>
    </row>
    <row r="10462" spans="17:17">
      <c r="Q10462" s="39"/>
    </row>
    <row r="10463" spans="17:17">
      <c r="Q10463" s="39"/>
    </row>
    <row r="10464" spans="17:17">
      <c r="Q10464" s="39"/>
    </row>
    <row r="10465" spans="17:17">
      <c r="Q10465" s="39"/>
    </row>
    <row r="10466" spans="17:17">
      <c r="Q10466" s="39"/>
    </row>
    <row r="10467" spans="17:17">
      <c r="Q10467" s="39"/>
    </row>
    <row r="10468" spans="17:17">
      <c r="Q10468" s="39"/>
    </row>
    <row r="10469" spans="17:17">
      <c r="Q10469" s="39"/>
    </row>
    <row r="10470" spans="17:17">
      <c r="Q10470" s="39"/>
    </row>
    <row r="10471" spans="17:17">
      <c r="Q10471" s="39"/>
    </row>
    <row r="10472" spans="17:17">
      <c r="Q10472" s="39"/>
    </row>
    <row r="10473" spans="17:17">
      <c r="Q10473" s="39"/>
    </row>
    <row r="10474" spans="17:17">
      <c r="Q10474" s="39"/>
    </row>
    <row r="10475" spans="17:17">
      <c r="Q10475" s="39"/>
    </row>
    <row r="10476" spans="17:17">
      <c r="Q10476" s="39"/>
    </row>
    <row r="10477" spans="17:17">
      <c r="Q10477" s="39"/>
    </row>
    <row r="10478" spans="17:17">
      <c r="Q10478" s="39"/>
    </row>
    <row r="10479" spans="17:17">
      <c r="Q10479" s="39"/>
    </row>
    <row r="10480" spans="17:17">
      <c r="Q10480" s="39"/>
    </row>
    <row r="10481" spans="17:17">
      <c r="Q10481" s="39"/>
    </row>
    <row r="10482" spans="17:17">
      <c r="Q10482" s="39"/>
    </row>
    <row r="10483" spans="17:17">
      <c r="Q10483" s="39"/>
    </row>
    <row r="10484" spans="17:17">
      <c r="Q10484" s="39"/>
    </row>
    <row r="10485" spans="17:17">
      <c r="Q10485" s="39"/>
    </row>
    <row r="10486" spans="17:17">
      <c r="Q10486" s="39"/>
    </row>
    <row r="10487" spans="17:17">
      <c r="Q10487" s="39"/>
    </row>
    <row r="10488" spans="17:17">
      <c r="Q10488" s="39"/>
    </row>
    <row r="10489" spans="17:17">
      <c r="Q10489" s="39"/>
    </row>
    <row r="10490" spans="17:17">
      <c r="Q10490" s="39"/>
    </row>
    <row r="10491" spans="17:17">
      <c r="Q10491" s="39"/>
    </row>
    <row r="10492" spans="17:17">
      <c r="Q10492" s="39"/>
    </row>
    <row r="10493" spans="17:17">
      <c r="Q10493" s="39"/>
    </row>
    <row r="10494" spans="17:17">
      <c r="Q10494" s="39"/>
    </row>
    <row r="10495" spans="17:17">
      <c r="Q10495" s="39"/>
    </row>
    <row r="10496" spans="17:17">
      <c r="Q10496" s="39"/>
    </row>
    <row r="10497" spans="17:17">
      <c r="Q10497" s="39"/>
    </row>
    <row r="10498" spans="17:17">
      <c r="Q10498" s="39"/>
    </row>
    <row r="10499" spans="17:17">
      <c r="Q10499" s="39"/>
    </row>
    <row r="10500" spans="17:17">
      <c r="Q10500" s="39"/>
    </row>
    <row r="10501" spans="17:17">
      <c r="Q10501" s="39"/>
    </row>
    <row r="10502" spans="17:17">
      <c r="Q10502" s="39"/>
    </row>
    <row r="10503" spans="17:17">
      <c r="Q10503" s="39"/>
    </row>
    <row r="10504" spans="17:17">
      <c r="Q10504" s="39"/>
    </row>
    <row r="10505" spans="17:17">
      <c r="Q10505" s="39"/>
    </row>
    <row r="10506" spans="17:17">
      <c r="Q10506" s="39"/>
    </row>
    <row r="10507" spans="17:17">
      <c r="Q10507" s="39"/>
    </row>
    <row r="10508" spans="17:17">
      <c r="Q10508" s="39"/>
    </row>
    <row r="10509" spans="17:17">
      <c r="Q10509" s="39"/>
    </row>
    <row r="10510" spans="17:17">
      <c r="Q10510" s="39"/>
    </row>
    <row r="10511" spans="17:17">
      <c r="Q10511" s="39"/>
    </row>
    <row r="10512" spans="17:17">
      <c r="Q10512" s="39"/>
    </row>
    <row r="10513" spans="17:17">
      <c r="Q10513" s="39"/>
    </row>
    <row r="10514" spans="17:17">
      <c r="Q10514" s="39"/>
    </row>
    <row r="10515" spans="17:17">
      <c r="Q10515" s="39"/>
    </row>
    <row r="10516" spans="17:17">
      <c r="Q10516" s="39"/>
    </row>
    <row r="10517" spans="17:17">
      <c r="Q10517" s="39"/>
    </row>
    <row r="10518" spans="17:17">
      <c r="Q10518" s="39"/>
    </row>
    <row r="10519" spans="17:17">
      <c r="Q10519" s="39"/>
    </row>
    <row r="10520" spans="17:17">
      <c r="Q10520" s="39"/>
    </row>
    <row r="10521" spans="17:17">
      <c r="Q10521" s="39"/>
    </row>
    <row r="10522" spans="17:17">
      <c r="Q10522" s="39"/>
    </row>
    <row r="10523" spans="17:17">
      <c r="Q10523" s="39"/>
    </row>
    <row r="10524" spans="17:17">
      <c r="Q10524" s="39"/>
    </row>
    <row r="10525" spans="17:17">
      <c r="Q10525" s="39"/>
    </row>
    <row r="10526" spans="17:17">
      <c r="Q10526" s="39"/>
    </row>
    <row r="10527" spans="17:17">
      <c r="Q10527" s="39"/>
    </row>
    <row r="10528" spans="17:17">
      <c r="Q10528" s="39"/>
    </row>
    <row r="10529" spans="17:17">
      <c r="Q10529" s="39"/>
    </row>
    <row r="10530" spans="17:17">
      <c r="Q10530" s="39"/>
    </row>
    <row r="10531" spans="17:17">
      <c r="Q10531" s="39"/>
    </row>
    <row r="10532" spans="17:17">
      <c r="Q10532" s="39"/>
    </row>
    <row r="10533" spans="17:17">
      <c r="Q10533" s="39"/>
    </row>
    <row r="10534" spans="17:17">
      <c r="Q10534" s="39"/>
    </row>
    <row r="10535" spans="17:17">
      <c r="Q10535" s="39"/>
    </row>
    <row r="10536" spans="17:17">
      <c r="Q10536" s="39"/>
    </row>
    <row r="10537" spans="17:17">
      <c r="Q10537" s="39"/>
    </row>
    <row r="10538" spans="17:17">
      <c r="Q10538" s="39"/>
    </row>
    <row r="10539" spans="17:17">
      <c r="Q10539" s="39"/>
    </row>
    <row r="10540" spans="17:17">
      <c r="Q10540" s="39"/>
    </row>
    <row r="10541" spans="17:17">
      <c r="Q10541" s="39"/>
    </row>
    <row r="10542" spans="17:17">
      <c r="Q10542" s="39"/>
    </row>
    <row r="10543" spans="17:17">
      <c r="Q10543" s="39"/>
    </row>
    <row r="10544" spans="17:17">
      <c r="Q10544" s="39"/>
    </row>
    <row r="10545" spans="17:17">
      <c r="Q10545" s="39"/>
    </row>
    <row r="10546" spans="17:17">
      <c r="Q10546" s="39"/>
    </row>
    <row r="10547" spans="17:17">
      <c r="Q10547" s="39"/>
    </row>
    <row r="10548" spans="17:17">
      <c r="Q10548" s="39"/>
    </row>
    <row r="10549" spans="17:17">
      <c r="Q10549" s="39"/>
    </row>
    <row r="10550" spans="17:17">
      <c r="Q10550" s="39"/>
    </row>
    <row r="10551" spans="17:17">
      <c r="Q10551" s="39"/>
    </row>
    <row r="10552" spans="17:17">
      <c r="Q10552" s="39"/>
    </row>
    <row r="10553" spans="17:17">
      <c r="Q10553" s="39"/>
    </row>
    <row r="10554" spans="17:17">
      <c r="Q10554" s="39"/>
    </row>
    <row r="10555" spans="17:17">
      <c r="Q10555" s="39"/>
    </row>
    <row r="10556" spans="17:17">
      <c r="Q10556" s="39"/>
    </row>
    <row r="10557" spans="17:17">
      <c r="Q10557" s="39"/>
    </row>
    <row r="10558" spans="17:17">
      <c r="Q10558" s="39"/>
    </row>
    <row r="10559" spans="17:17">
      <c r="Q10559" s="39"/>
    </row>
    <row r="10560" spans="17:17">
      <c r="Q10560" s="39"/>
    </row>
    <row r="10561" spans="17:17">
      <c r="Q10561" s="39"/>
    </row>
    <row r="10562" spans="17:17">
      <c r="Q10562" s="39"/>
    </row>
    <row r="10563" spans="17:17">
      <c r="Q10563" s="39"/>
    </row>
    <row r="10564" spans="17:17">
      <c r="Q10564" s="39"/>
    </row>
    <row r="10565" spans="17:17">
      <c r="Q10565" s="39"/>
    </row>
    <row r="10566" spans="17:17">
      <c r="Q10566" s="39"/>
    </row>
    <row r="10567" spans="17:17">
      <c r="Q10567" s="39"/>
    </row>
    <row r="10568" spans="17:17">
      <c r="Q10568" s="39"/>
    </row>
    <row r="10569" spans="17:17">
      <c r="Q10569" s="39"/>
    </row>
    <row r="10570" spans="17:17">
      <c r="Q10570" s="39"/>
    </row>
    <row r="10571" spans="17:17">
      <c r="Q10571" s="39"/>
    </row>
    <row r="10572" spans="17:17">
      <c r="Q10572" s="39"/>
    </row>
    <row r="10573" spans="17:17">
      <c r="Q10573" s="39"/>
    </row>
    <row r="10574" spans="17:17">
      <c r="Q10574" s="39"/>
    </row>
    <row r="10575" spans="17:17">
      <c r="Q10575" s="39"/>
    </row>
    <row r="10576" spans="17:17">
      <c r="Q10576" s="39"/>
    </row>
    <row r="10577" spans="17:17">
      <c r="Q10577" s="39"/>
    </row>
    <row r="10578" spans="17:17">
      <c r="Q10578" s="39"/>
    </row>
    <row r="10579" spans="17:17">
      <c r="Q10579" s="39"/>
    </row>
    <row r="10580" spans="17:17">
      <c r="Q10580" s="39"/>
    </row>
    <row r="10581" spans="17:17">
      <c r="Q10581" s="39"/>
    </row>
    <row r="10582" spans="17:17">
      <c r="Q10582" s="39"/>
    </row>
    <row r="10583" spans="17:17">
      <c r="Q10583" s="39"/>
    </row>
    <row r="10584" spans="17:17">
      <c r="Q10584" s="39"/>
    </row>
    <row r="10585" spans="17:17">
      <c r="Q10585" s="39"/>
    </row>
    <row r="10586" spans="17:17">
      <c r="Q10586" s="39"/>
    </row>
    <row r="10587" spans="17:17">
      <c r="Q10587" s="39"/>
    </row>
    <row r="10588" spans="17:17">
      <c r="Q10588" s="39"/>
    </row>
    <row r="10589" spans="17:17">
      <c r="Q10589" s="39"/>
    </row>
    <row r="10590" spans="17:17">
      <c r="Q10590" s="39"/>
    </row>
    <row r="10591" spans="17:17">
      <c r="Q10591" s="39"/>
    </row>
    <row r="10592" spans="17:17">
      <c r="Q10592" s="39"/>
    </row>
    <row r="10593" spans="17:17">
      <c r="Q10593" s="39"/>
    </row>
    <row r="10594" spans="17:17">
      <c r="Q10594" s="39"/>
    </row>
    <row r="10595" spans="17:17">
      <c r="Q10595" s="39"/>
    </row>
    <row r="10596" spans="17:17">
      <c r="Q10596" s="39"/>
    </row>
    <row r="10597" spans="17:17">
      <c r="Q10597" s="39"/>
    </row>
    <row r="10598" spans="17:17">
      <c r="Q10598" s="39"/>
    </row>
    <row r="10599" spans="17:17">
      <c r="Q10599" s="39"/>
    </row>
    <row r="10600" spans="17:17">
      <c r="Q10600" s="39"/>
    </row>
    <row r="10601" spans="17:17">
      <c r="Q10601" s="39"/>
    </row>
    <row r="10602" spans="17:17">
      <c r="Q10602" s="39"/>
    </row>
    <row r="10603" spans="17:17">
      <c r="Q10603" s="39"/>
    </row>
    <row r="10604" spans="17:17">
      <c r="Q10604" s="39"/>
    </row>
    <row r="10605" spans="17:17">
      <c r="Q10605" s="39"/>
    </row>
    <row r="10606" spans="17:17">
      <c r="Q10606" s="39"/>
    </row>
    <row r="10607" spans="17:17">
      <c r="Q10607" s="39"/>
    </row>
    <row r="10608" spans="17:17">
      <c r="Q10608" s="39"/>
    </row>
    <row r="10609" spans="17:17">
      <c r="Q10609" s="39"/>
    </row>
    <row r="10610" spans="17:17">
      <c r="Q10610" s="39"/>
    </row>
    <row r="10611" spans="17:17">
      <c r="Q10611" s="39"/>
    </row>
    <row r="10612" spans="17:17">
      <c r="Q10612" s="39"/>
    </row>
    <row r="10613" spans="17:17">
      <c r="Q10613" s="39"/>
    </row>
    <row r="10614" spans="17:17">
      <c r="Q10614" s="39"/>
    </row>
    <row r="10615" spans="17:17">
      <c r="Q10615" s="39"/>
    </row>
    <row r="10616" spans="17:17">
      <c r="Q10616" s="39"/>
    </row>
    <row r="10617" spans="17:17">
      <c r="Q10617" s="39"/>
    </row>
    <row r="10618" spans="17:17">
      <c r="Q10618" s="39"/>
    </row>
    <row r="10619" spans="17:17">
      <c r="Q10619" s="39"/>
    </row>
    <row r="10620" spans="17:17">
      <c r="Q10620" s="39"/>
    </row>
    <row r="10621" spans="17:17">
      <c r="Q10621" s="39"/>
    </row>
    <row r="10622" spans="17:17">
      <c r="Q10622" s="39"/>
    </row>
    <row r="10623" spans="17:17">
      <c r="Q10623" s="39"/>
    </row>
    <row r="10624" spans="17:17">
      <c r="Q10624" s="39"/>
    </row>
    <row r="10625" spans="17:17">
      <c r="Q10625" s="39"/>
    </row>
    <row r="10626" spans="17:17">
      <c r="Q10626" s="39"/>
    </row>
    <row r="10627" spans="17:17">
      <c r="Q10627" s="39"/>
    </row>
    <row r="10628" spans="17:17">
      <c r="Q10628" s="39"/>
    </row>
    <row r="10629" spans="17:17">
      <c r="Q10629" s="39"/>
    </row>
    <row r="10630" spans="17:17">
      <c r="Q10630" s="39"/>
    </row>
    <row r="10631" spans="17:17">
      <c r="Q10631" s="39"/>
    </row>
    <row r="10632" spans="17:17">
      <c r="Q10632" s="39"/>
    </row>
    <row r="10633" spans="17:17">
      <c r="Q10633" s="39"/>
    </row>
    <row r="10634" spans="17:17">
      <c r="Q10634" s="39"/>
    </row>
    <row r="10635" spans="17:17">
      <c r="Q10635" s="39"/>
    </row>
    <row r="10636" spans="17:17">
      <c r="Q10636" s="39"/>
    </row>
    <row r="10637" spans="17:17">
      <c r="Q10637" s="39"/>
    </row>
    <row r="10638" spans="17:17">
      <c r="Q10638" s="39"/>
    </row>
    <row r="10639" spans="17:17">
      <c r="Q10639" s="39"/>
    </row>
    <row r="10640" spans="17:17">
      <c r="Q10640" s="39"/>
    </row>
    <row r="10641" spans="17:17">
      <c r="Q10641" s="39"/>
    </row>
    <row r="10642" spans="17:17">
      <c r="Q10642" s="39"/>
    </row>
    <row r="10643" spans="17:17">
      <c r="Q10643" s="39"/>
    </row>
    <row r="10644" spans="17:17">
      <c r="Q10644" s="39"/>
    </row>
    <row r="10645" spans="17:17">
      <c r="Q10645" s="39"/>
    </row>
    <row r="10646" spans="17:17">
      <c r="Q10646" s="39"/>
    </row>
    <row r="10647" spans="17:17">
      <c r="Q10647" s="39"/>
    </row>
    <row r="10648" spans="17:17">
      <c r="Q10648" s="39"/>
    </row>
    <row r="10649" spans="17:17">
      <c r="Q10649" s="39"/>
    </row>
    <row r="10650" spans="17:17">
      <c r="Q10650" s="39"/>
    </row>
    <row r="10651" spans="17:17">
      <c r="Q10651" s="39"/>
    </row>
    <row r="10652" spans="17:17">
      <c r="Q10652" s="39"/>
    </row>
    <row r="10653" spans="17:17">
      <c r="Q10653" s="39"/>
    </row>
    <row r="10654" spans="17:17">
      <c r="Q10654" s="39"/>
    </row>
    <row r="10655" spans="17:17">
      <c r="Q10655" s="39"/>
    </row>
    <row r="10656" spans="17:17">
      <c r="Q10656" s="39"/>
    </row>
    <row r="10657" spans="17:17">
      <c r="Q10657" s="39"/>
    </row>
    <row r="10658" spans="17:17">
      <c r="Q10658" s="39"/>
    </row>
    <row r="10659" spans="17:17">
      <c r="Q10659" s="39"/>
    </row>
    <row r="10660" spans="17:17">
      <c r="Q10660" s="39"/>
    </row>
    <row r="10661" spans="17:17">
      <c r="Q10661" s="39"/>
    </row>
    <row r="10662" spans="17:17">
      <c r="Q10662" s="39"/>
    </row>
    <row r="10663" spans="17:17">
      <c r="Q10663" s="39"/>
    </row>
    <row r="10664" spans="17:17">
      <c r="Q10664" s="39"/>
    </row>
    <row r="10665" spans="17:17">
      <c r="Q10665" s="39"/>
    </row>
    <row r="10666" spans="17:17">
      <c r="Q10666" s="39"/>
    </row>
    <row r="10667" spans="17:17">
      <c r="Q10667" s="39"/>
    </row>
    <row r="10668" spans="17:17">
      <c r="Q10668" s="39"/>
    </row>
    <row r="10669" spans="17:17">
      <c r="Q10669" s="39"/>
    </row>
    <row r="10670" spans="17:17">
      <c r="Q10670" s="39"/>
    </row>
    <row r="10671" spans="17:17">
      <c r="Q10671" s="39"/>
    </row>
    <row r="10672" spans="17:17">
      <c r="Q10672" s="39"/>
    </row>
    <row r="10673" spans="17:17">
      <c r="Q10673" s="39"/>
    </row>
    <row r="10674" spans="17:17">
      <c r="Q10674" s="39"/>
    </row>
    <row r="10675" spans="17:17">
      <c r="Q10675" s="39"/>
    </row>
    <row r="10676" spans="17:17">
      <c r="Q10676" s="39"/>
    </row>
    <row r="10677" spans="17:17">
      <c r="Q10677" s="39"/>
    </row>
    <row r="10678" spans="17:17">
      <c r="Q10678" s="39"/>
    </row>
    <row r="10679" spans="17:17">
      <c r="Q10679" s="39"/>
    </row>
    <row r="10680" spans="17:17">
      <c r="Q10680" s="39"/>
    </row>
    <row r="10681" spans="17:17">
      <c r="Q10681" s="39"/>
    </row>
    <row r="10682" spans="17:17">
      <c r="Q10682" s="39"/>
    </row>
    <row r="10683" spans="17:17">
      <c r="Q10683" s="39"/>
    </row>
    <row r="10684" spans="17:17">
      <c r="Q10684" s="39"/>
    </row>
    <row r="10685" spans="17:17">
      <c r="Q10685" s="39"/>
    </row>
    <row r="10686" spans="17:17">
      <c r="Q10686" s="39"/>
    </row>
    <row r="10687" spans="17:17">
      <c r="Q10687" s="39"/>
    </row>
    <row r="10688" spans="17:17">
      <c r="Q10688" s="39"/>
    </row>
    <row r="10689" spans="17:17">
      <c r="Q10689" s="39"/>
    </row>
    <row r="10690" spans="17:17">
      <c r="Q10690" s="39"/>
    </row>
    <row r="10691" spans="17:17">
      <c r="Q10691" s="39"/>
    </row>
    <row r="10692" spans="17:17">
      <c r="Q10692" s="39"/>
    </row>
    <row r="10693" spans="17:17">
      <c r="Q10693" s="39"/>
    </row>
    <row r="10694" spans="17:17">
      <c r="Q10694" s="39"/>
    </row>
    <row r="10695" spans="17:17">
      <c r="Q10695" s="39"/>
    </row>
    <row r="10696" spans="17:17">
      <c r="Q10696" s="39"/>
    </row>
    <row r="10697" spans="17:17">
      <c r="Q10697" s="39"/>
    </row>
    <row r="10698" spans="17:17">
      <c r="Q10698" s="39"/>
    </row>
    <row r="10699" spans="17:17">
      <c r="Q10699" s="39"/>
    </row>
    <row r="10700" spans="17:17">
      <c r="Q10700" s="39"/>
    </row>
    <row r="10701" spans="17:17">
      <c r="Q10701" s="39"/>
    </row>
    <row r="10702" spans="17:17">
      <c r="Q10702" s="39"/>
    </row>
    <row r="10703" spans="17:17">
      <c r="Q10703" s="39"/>
    </row>
    <row r="10704" spans="17:17">
      <c r="Q10704" s="39"/>
    </row>
    <row r="10705" spans="17:17">
      <c r="Q10705" s="39"/>
    </row>
    <row r="10706" spans="17:17">
      <c r="Q10706" s="39"/>
    </row>
    <row r="10707" spans="17:17">
      <c r="Q10707" s="39"/>
    </row>
    <row r="10708" spans="17:17">
      <c r="Q10708" s="39"/>
    </row>
    <row r="10709" spans="17:17">
      <c r="Q10709" s="39"/>
    </row>
    <row r="10710" spans="17:17">
      <c r="Q10710" s="39"/>
    </row>
    <row r="10711" spans="17:17">
      <c r="Q10711" s="39"/>
    </row>
    <row r="10712" spans="17:17">
      <c r="Q10712" s="39"/>
    </row>
    <row r="10713" spans="17:17">
      <c r="Q10713" s="39"/>
    </row>
    <row r="10714" spans="17:17">
      <c r="Q10714" s="39"/>
    </row>
    <row r="10715" spans="17:17">
      <c r="Q10715" s="39"/>
    </row>
    <row r="10716" spans="17:17">
      <c r="Q10716" s="39"/>
    </row>
    <row r="10717" spans="17:17">
      <c r="Q10717" s="39"/>
    </row>
    <row r="10718" spans="17:17">
      <c r="Q10718" s="39"/>
    </row>
    <row r="10719" spans="17:17">
      <c r="Q10719" s="39"/>
    </row>
    <row r="10720" spans="17:17">
      <c r="Q10720" s="39"/>
    </row>
    <row r="10721" spans="17:17">
      <c r="Q10721" s="39"/>
    </row>
    <row r="10722" spans="17:17">
      <c r="Q10722" s="39"/>
    </row>
    <row r="10723" spans="17:17">
      <c r="Q10723" s="39"/>
    </row>
    <row r="10724" spans="17:17">
      <c r="Q10724" s="39"/>
    </row>
    <row r="10725" spans="17:17">
      <c r="Q10725" s="39"/>
    </row>
    <row r="10726" spans="17:17">
      <c r="Q10726" s="39"/>
    </row>
    <row r="10727" spans="17:17">
      <c r="Q10727" s="39"/>
    </row>
    <row r="10728" spans="17:17">
      <c r="Q10728" s="39"/>
    </row>
    <row r="10729" spans="17:17">
      <c r="Q10729" s="39"/>
    </row>
    <row r="10730" spans="17:17">
      <c r="Q10730" s="39"/>
    </row>
    <row r="10731" spans="17:17">
      <c r="Q10731" s="39"/>
    </row>
    <row r="10732" spans="17:17">
      <c r="Q10732" s="39"/>
    </row>
    <row r="10733" spans="17:17">
      <c r="Q10733" s="39"/>
    </row>
    <row r="10734" spans="17:17">
      <c r="Q10734" s="39"/>
    </row>
    <row r="10735" spans="17:17">
      <c r="Q10735" s="39"/>
    </row>
    <row r="10736" spans="17:17">
      <c r="Q10736" s="39"/>
    </row>
    <row r="10737" spans="17:17">
      <c r="Q10737" s="39"/>
    </row>
    <row r="10738" spans="17:17">
      <c r="Q10738" s="39"/>
    </row>
    <row r="10739" spans="17:17">
      <c r="Q10739" s="39"/>
    </row>
    <row r="10740" spans="17:17">
      <c r="Q10740" s="39"/>
    </row>
    <row r="10741" spans="17:17">
      <c r="Q10741" s="39"/>
    </row>
    <row r="10742" spans="17:17">
      <c r="Q10742" s="39"/>
    </row>
    <row r="10743" spans="17:17">
      <c r="Q10743" s="39"/>
    </row>
    <row r="10744" spans="17:17">
      <c r="Q10744" s="39"/>
    </row>
    <row r="10745" spans="17:17">
      <c r="Q10745" s="39"/>
    </row>
    <row r="10746" spans="17:17">
      <c r="Q10746" s="39"/>
    </row>
    <row r="10747" spans="17:17">
      <c r="Q10747" s="39"/>
    </row>
    <row r="10748" spans="17:17">
      <c r="Q10748" s="39"/>
    </row>
    <row r="10749" spans="17:17">
      <c r="Q10749" s="39"/>
    </row>
    <row r="10750" spans="17:17">
      <c r="Q10750" s="39"/>
    </row>
    <row r="10751" spans="17:17">
      <c r="Q10751" s="39"/>
    </row>
    <row r="10752" spans="17:17">
      <c r="Q10752" s="39"/>
    </row>
    <row r="10753" spans="17:17">
      <c r="Q10753" s="39"/>
    </row>
    <row r="10754" spans="17:17">
      <c r="Q10754" s="39"/>
    </row>
    <row r="10755" spans="17:17">
      <c r="Q10755" s="39"/>
    </row>
    <row r="10756" spans="17:17">
      <c r="Q10756" s="39"/>
    </row>
    <row r="10757" spans="17:17">
      <c r="Q10757" s="39"/>
    </row>
    <row r="10758" spans="17:17">
      <c r="Q10758" s="39"/>
    </row>
    <row r="10759" spans="17:17">
      <c r="Q10759" s="39"/>
    </row>
    <row r="10760" spans="17:17">
      <c r="Q10760" s="39"/>
    </row>
    <row r="10761" spans="17:17">
      <c r="Q10761" s="39"/>
    </row>
    <row r="10762" spans="17:17">
      <c r="Q10762" s="39"/>
    </row>
    <row r="10763" spans="17:17">
      <c r="Q10763" s="39"/>
    </row>
    <row r="10764" spans="17:17">
      <c r="Q10764" s="39"/>
    </row>
    <row r="10765" spans="17:17">
      <c r="Q10765" s="39"/>
    </row>
    <row r="10766" spans="17:17">
      <c r="Q10766" s="39"/>
    </row>
    <row r="10767" spans="17:17">
      <c r="Q10767" s="39"/>
    </row>
    <row r="10768" spans="17:17">
      <c r="Q10768" s="39"/>
    </row>
    <row r="10769" spans="17:17">
      <c r="Q10769" s="39"/>
    </row>
    <row r="10770" spans="17:17">
      <c r="Q10770" s="39"/>
    </row>
    <row r="10771" spans="17:17">
      <c r="Q10771" s="39"/>
    </row>
    <row r="10772" spans="17:17">
      <c r="Q10772" s="39"/>
    </row>
    <row r="10773" spans="17:17">
      <c r="Q10773" s="39"/>
    </row>
    <row r="10774" spans="17:17">
      <c r="Q10774" s="39"/>
    </row>
    <row r="10775" spans="17:17">
      <c r="Q10775" s="39"/>
    </row>
    <row r="10776" spans="17:17">
      <c r="Q10776" s="39"/>
    </row>
    <row r="10777" spans="17:17">
      <c r="Q10777" s="39"/>
    </row>
    <row r="10778" spans="17:17">
      <c r="Q10778" s="39"/>
    </row>
    <row r="10779" spans="17:17">
      <c r="Q10779" s="39"/>
    </row>
    <row r="10780" spans="17:17">
      <c r="Q10780" s="39"/>
    </row>
    <row r="10781" spans="17:17">
      <c r="Q10781" s="39"/>
    </row>
    <row r="10782" spans="17:17">
      <c r="Q10782" s="39"/>
    </row>
    <row r="10783" spans="17:17">
      <c r="Q10783" s="39"/>
    </row>
    <row r="10784" spans="17:17">
      <c r="Q10784" s="39"/>
    </row>
    <row r="10785" spans="17:17">
      <c r="Q10785" s="39"/>
    </row>
    <row r="10786" spans="17:17">
      <c r="Q10786" s="39"/>
    </row>
    <row r="10787" spans="17:17">
      <c r="Q10787" s="39"/>
    </row>
    <row r="10788" spans="17:17">
      <c r="Q10788" s="39"/>
    </row>
    <row r="10789" spans="17:17">
      <c r="Q10789" s="39"/>
    </row>
    <row r="10790" spans="17:17">
      <c r="Q10790" s="39"/>
    </row>
    <row r="10791" spans="17:17">
      <c r="Q10791" s="39"/>
    </row>
    <row r="10792" spans="17:17">
      <c r="Q10792" s="39"/>
    </row>
    <row r="10793" spans="17:17">
      <c r="Q10793" s="39"/>
    </row>
    <row r="10794" spans="17:17">
      <c r="Q10794" s="39"/>
    </row>
    <row r="10795" spans="17:17">
      <c r="Q10795" s="39"/>
    </row>
    <row r="10796" spans="17:17">
      <c r="Q10796" s="39"/>
    </row>
    <row r="10797" spans="17:17">
      <c r="Q10797" s="39"/>
    </row>
    <row r="10798" spans="17:17">
      <c r="Q10798" s="39"/>
    </row>
    <row r="10799" spans="17:17">
      <c r="Q10799" s="39"/>
    </row>
    <row r="10800" spans="17:17">
      <c r="Q10800" s="39"/>
    </row>
    <row r="10801" spans="17:17">
      <c r="Q10801" s="39"/>
    </row>
    <row r="10802" spans="17:17">
      <c r="Q10802" s="39"/>
    </row>
    <row r="10803" spans="17:17">
      <c r="Q10803" s="39"/>
    </row>
    <row r="10804" spans="17:17">
      <c r="Q10804" s="39"/>
    </row>
    <row r="10805" spans="17:17">
      <c r="Q10805" s="39"/>
    </row>
    <row r="10806" spans="17:17">
      <c r="Q10806" s="39"/>
    </row>
    <row r="10807" spans="17:17">
      <c r="Q10807" s="39"/>
    </row>
    <row r="10808" spans="17:17">
      <c r="Q10808" s="39"/>
    </row>
    <row r="10809" spans="17:17">
      <c r="Q10809" s="39"/>
    </row>
    <row r="10810" spans="17:17">
      <c r="Q10810" s="39"/>
    </row>
    <row r="10811" spans="17:17">
      <c r="Q10811" s="39"/>
    </row>
    <row r="10812" spans="17:17">
      <c r="Q10812" s="39"/>
    </row>
    <row r="10813" spans="17:17">
      <c r="Q10813" s="39"/>
    </row>
    <row r="10814" spans="17:17">
      <c r="Q10814" s="39"/>
    </row>
    <row r="10815" spans="17:17">
      <c r="Q10815" s="39"/>
    </row>
    <row r="10816" spans="17:17">
      <c r="Q10816" s="39"/>
    </row>
    <row r="10817" spans="17:17">
      <c r="Q10817" s="39"/>
    </row>
    <row r="10818" spans="17:17">
      <c r="Q10818" s="39"/>
    </row>
    <row r="10819" spans="17:17">
      <c r="Q10819" s="39"/>
    </row>
    <row r="10820" spans="17:17">
      <c r="Q10820" s="39"/>
    </row>
    <row r="10821" spans="17:17">
      <c r="Q10821" s="39"/>
    </row>
    <row r="10822" spans="17:17">
      <c r="Q10822" s="39"/>
    </row>
    <row r="10823" spans="17:17">
      <c r="Q10823" s="39"/>
    </row>
    <row r="10824" spans="17:17">
      <c r="Q10824" s="39"/>
    </row>
    <row r="10825" spans="17:17">
      <c r="Q10825" s="39"/>
    </row>
    <row r="10826" spans="17:17">
      <c r="Q10826" s="39"/>
    </row>
    <row r="10827" spans="17:17">
      <c r="Q10827" s="39"/>
    </row>
    <row r="10828" spans="17:17">
      <c r="Q10828" s="39"/>
    </row>
    <row r="10829" spans="17:17">
      <c r="Q10829" s="39"/>
    </row>
    <row r="10830" spans="17:17">
      <c r="Q10830" s="39"/>
    </row>
    <row r="10831" spans="17:17">
      <c r="Q10831" s="39"/>
    </row>
    <row r="10832" spans="17:17">
      <c r="Q10832" s="39"/>
    </row>
    <row r="10833" spans="17:17">
      <c r="Q10833" s="39"/>
    </row>
    <row r="10834" spans="17:17">
      <c r="Q10834" s="39"/>
    </row>
    <row r="10835" spans="17:17">
      <c r="Q10835" s="39"/>
    </row>
    <row r="10836" spans="17:17">
      <c r="Q10836" s="39"/>
    </row>
    <row r="10837" spans="17:17">
      <c r="Q10837" s="39"/>
    </row>
    <row r="10838" spans="17:17">
      <c r="Q10838" s="39"/>
    </row>
    <row r="10839" spans="17:17">
      <c r="Q10839" s="39"/>
    </row>
    <row r="10840" spans="17:17">
      <c r="Q10840" s="39"/>
    </row>
    <row r="10841" spans="17:17">
      <c r="Q10841" s="39"/>
    </row>
    <row r="10842" spans="17:17">
      <c r="Q10842" s="39"/>
    </row>
    <row r="10843" spans="17:17">
      <c r="Q10843" s="39"/>
    </row>
    <row r="10844" spans="17:17">
      <c r="Q10844" s="39"/>
    </row>
    <row r="10845" spans="17:17">
      <c r="Q10845" s="39"/>
    </row>
    <row r="10846" spans="17:17">
      <c r="Q10846" s="39"/>
    </row>
    <row r="10847" spans="17:17">
      <c r="Q10847" s="39"/>
    </row>
    <row r="10848" spans="17:17">
      <c r="Q10848" s="39"/>
    </row>
    <row r="10849" spans="17:17">
      <c r="Q10849" s="39"/>
    </row>
    <row r="10850" spans="17:17">
      <c r="Q10850" s="39"/>
    </row>
    <row r="10851" spans="17:17">
      <c r="Q10851" s="39"/>
    </row>
    <row r="10852" spans="17:17">
      <c r="Q10852" s="39"/>
    </row>
    <row r="10853" spans="17:17">
      <c r="Q10853" s="39"/>
    </row>
    <row r="10854" spans="17:17">
      <c r="Q10854" s="39"/>
    </row>
    <row r="10855" spans="17:17">
      <c r="Q10855" s="39"/>
    </row>
    <row r="10856" spans="17:17">
      <c r="Q10856" s="39"/>
    </row>
    <row r="10857" spans="17:17">
      <c r="Q10857" s="39"/>
    </row>
    <row r="10858" spans="17:17">
      <c r="Q10858" s="39"/>
    </row>
    <row r="10859" spans="17:17">
      <c r="Q10859" s="39"/>
    </row>
    <row r="10860" spans="17:17">
      <c r="Q10860" s="39"/>
    </row>
    <row r="10861" spans="17:17">
      <c r="Q10861" s="39"/>
    </row>
    <row r="10862" spans="17:17">
      <c r="Q10862" s="39"/>
    </row>
    <row r="10863" spans="17:17">
      <c r="Q10863" s="39"/>
    </row>
    <row r="10864" spans="17:17">
      <c r="Q10864" s="39"/>
    </row>
    <row r="10865" spans="17:17">
      <c r="Q10865" s="39"/>
    </row>
    <row r="10866" spans="17:17">
      <c r="Q10866" s="39"/>
    </row>
    <row r="10867" spans="17:17">
      <c r="Q10867" s="39"/>
    </row>
    <row r="10868" spans="17:17">
      <c r="Q10868" s="39"/>
    </row>
    <row r="10869" spans="17:17">
      <c r="Q10869" s="39"/>
    </row>
    <row r="10870" spans="17:17">
      <c r="Q10870" s="39"/>
    </row>
    <row r="10871" spans="17:17">
      <c r="Q10871" s="39"/>
    </row>
    <row r="10872" spans="17:17">
      <c r="Q10872" s="39"/>
    </row>
    <row r="10873" spans="17:17">
      <c r="Q10873" s="39"/>
    </row>
    <row r="10874" spans="17:17">
      <c r="Q10874" s="39"/>
    </row>
    <row r="10875" spans="17:17">
      <c r="Q10875" s="39"/>
    </row>
    <row r="10876" spans="17:17">
      <c r="Q10876" s="39"/>
    </row>
    <row r="10877" spans="17:17">
      <c r="Q10877" s="39"/>
    </row>
    <row r="10878" spans="17:17">
      <c r="Q10878" s="39"/>
    </row>
    <row r="10879" spans="17:17">
      <c r="Q10879" s="39"/>
    </row>
    <row r="10880" spans="17:17">
      <c r="Q10880" s="39"/>
    </row>
    <row r="10881" spans="17:17">
      <c r="Q10881" s="39"/>
    </row>
    <row r="10882" spans="17:17">
      <c r="Q10882" s="39"/>
    </row>
    <row r="10883" spans="17:17">
      <c r="Q10883" s="39"/>
    </row>
    <row r="10884" spans="17:17">
      <c r="Q10884" s="39"/>
    </row>
    <row r="10885" spans="17:17">
      <c r="Q10885" s="39"/>
    </row>
    <row r="10886" spans="17:17">
      <c r="Q10886" s="39"/>
    </row>
    <row r="10887" spans="17:17">
      <c r="Q10887" s="39"/>
    </row>
    <row r="10888" spans="17:17">
      <c r="Q10888" s="39"/>
    </row>
    <row r="10889" spans="17:17">
      <c r="Q10889" s="39"/>
    </row>
    <row r="10890" spans="17:17">
      <c r="Q10890" s="39"/>
    </row>
    <row r="10891" spans="17:17">
      <c r="Q10891" s="39"/>
    </row>
    <row r="10892" spans="17:17">
      <c r="Q10892" s="39"/>
    </row>
    <row r="10893" spans="17:17">
      <c r="Q10893" s="39"/>
    </row>
    <row r="10894" spans="17:17">
      <c r="Q10894" s="39"/>
    </row>
    <row r="10895" spans="17:17">
      <c r="Q10895" s="39"/>
    </row>
    <row r="10896" spans="17:17">
      <c r="Q10896" s="39"/>
    </row>
    <row r="10897" spans="17:17">
      <c r="Q10897" s="39"/>
    </row>
    <row r="10898" spans="17:17">
      <c r="Q10898" s="39"/>
    </row>
    <row r="10899" spans="17:17">
      <c r="Q10899" s="39"/>
    </row>
    <row r="10900" spans="17:17">
      <c r="Q10900" s="39"/>
    </row>
    <row r="10901" spans="17:17">
      <c r="Q10901" s="39"/>
    </row>
    <row r="10902" spans="17:17">
      <c r="Q10902" s="39"/>
    </row>
    <row r="10903" spans="17:17">
      <c r="Q10903" s="39"/>
    </row>
    <row r="10904" spans="17:17">
      <c r="Q10904" s="39"/>
    </row>
    <row r="10905" spans="17:17">
      <c r="Q10905" s="39"/>
    </row>
    <row r="10906" spans="17:17">
      <c r="Q10906" s="39"/>
    </row>
    <row r="10907" spans="17:17">
      <c r="Q10907" s="39"/>
    </row>
    <row r="10908" spans="17:17">
      <c r="Q10908" s="39"/>
    </row>
    <row r="10909" spans="17:17">
      <c r="Q10909" s="39"/>
    </row>
    <row r="10910" spans="17:17">
      <c r="Q10910" s="39"/>
    </row>
    <row r="10911" spans="17:17">
      <c r="Q10911" s="39"/>
    </row>
    <row r="10912" spans="17:17">
      <c r="Q10912" s="39"/>
    </row>
    <row r="10913" spans="17:17">
      <c r="Q10913" s="39"/>
    </row>
    <row r="10914" spans="17:17">
      <c r="Q10914" s="39"/>
    </row>
    <row r="10915" spans="17:17">
      <c r="Q10915" s="39"/>
    </row>
    <row r="10916" spans="17:17">
      <c r="Q10916" s="39"/>
    </row>
    <row r="10917" spans="17:17">
      <c r="Q10917" s="39"/>
    </row>
    <row r="10918" spans="17:17">
      <c r="Q10918" s="39"/>
    </row>
    <row r="10919" spans="17:17">
      <c r="Q10919" s="39"/>
    </row>
    <row r="10920" spans="17:17">
      <c r="Q10920" s="39"/>
    </row>
    <row r="10921" spans="17:17">
      <c r="Q10921" s="39"/>
    </row>
    <row r="10922" spans="17:17">
      <c r="Q10922" s="39"/>
    </row>
    <row r="10923" spans="17:17">
      <c r="Q10923" s="39"/>
    </row>
    <row r="10924" spans="17:17">
      <c r="Q10924" s="39"/>
    </row>
    <row r="10925" spans="17:17">
      <c r="Q10925" s="39"/>
    </row>
    <row r="10926" spans="17:17">
      <c r="Q10926" s="39"/>
    </row>
    <row r="10927" spans="17:17">
      <c r="Q10927" s="39"/>
    </row>
    <row r="10928" spans="17:17">
      <c r="Q10928" s="39"/>
    </row>
    <row r="10929" spans="17:17">
      <c r="Q10929" s="39"/>
    </row>
    <row r="10930" spans="17:17">
      <c r="Q10930" s="39"/>
    </row>
    <row r="10931" spans="17:17">
      <c r="Q10931" s="39"/>
    </row>
    <row r="10932" spans="17:17">
      <c r="Q10932" s="39"/>
    </row>
    <row r="10933" spans="17:17">
      <c r="Q10933" s="39"/>
    </row>
    <row r="10934" spans="17:17">
      <c r="Q10934" s="39"/>
    </row>
    <row r="10935" spans="17:17">
      <c r="Q10935" s="39"/>
    </row>
    <row r="10936" spans="17:17">
      <c r="Q10936" s="39"/>
    </row>
    <row r="10937" spans="17:17">
      <c r="Q10937" s="39"/>
    </row>
    <row r="10938" spans="17:17">
      <c r="Q10938" s="39"/>
    </row>
    <row r="10939" spans="17:17">
      <c r="Q10939" s="39"/>
    </row>
    <row r="10940" spans="17:17">
      <c r="Q10940" s="39"/>
    </row>
    <row r="10941" spans="17:17">
      <c r="Q10941" s="39"/>
    </row>
    <row r="10942" spans="17:17">
      <c r="Q10942" s="39"/>
    </row>
    <row r="10943" spans="17:17">
      <c r="Q10943" s="39"/>
    </row>
    <row r="10944" spans="17:17">
      <c r="Q10944" s="39"/>
    </row>
    <row r="10945" spans="17:17">
      <c r="Q10945" s="39"/>
    </row>
    <row r="10946" spans="17:17">
      <c r="Q10946" s="39"/>
    </row>
    <row r="10947" spans="17:17">
      <c r="Q10947" s="39"/>
    </row>
    <row r="10948" spans="17:17">
      <c r="Q10948" s="39"/>
    </row>
    <row r="10949" spans="17:17">
      <c r="Q10949" s="39"/>
    </row>
    <row r="10950" spans="17:17">
      <c r="Q10950" s="39"/>
    </row>
    <row r="10951" spans="17:17">
      <c r="Q10951" s="39"/>
    </row>
    <row r="10952" spans="17:17">
      <c r="Q10952" s="39"/>
    </row>
    <row r="10953" spans="17:17">
      <c r="Q10953" s="39"/>
    </row>
    <row r="10954" spans="17:17">
      <c r="Q10954" s="39"/>
    </row>
    <row r="10955" spans="17:17">
      <c r="Q10955" s="39"/>
    </row>
    <row r="10956" spans="17:17">
      <c r="Q10956" s="39"/>
    </row>
    <row r="10957" spans="17:17">
      <c r="Q10957" s="39"/>
    </row>
    <row r="10958" spans="17:17">
      <c r="Q10958" s="39"/>
    </row>
    <row r="10959" spans="17:17">
      <c r="Q10959" s="39"/>
    </row>
    <row r="10960" spans="17:17">
      <c r="Q10960" s="39"/>
    </row>
    <row r="10961" spans="17:17">
      <c r="Q10961" s="39"/>
    </row>
    <row r="10962" spans="17:17">
      <c r="Q10962" s="39"/>
    </row>
    <row r="10963" spans="17:17">
      <c r="Q10963" s="39"/>
    </row>
    <row r="10964" spans="17:17">
      <c r="Q10964" s="39"/>
    </row>
    <row r="10965" spans="17:17">
      <c r="Q10965" s="39"/>
    </row>
    <row r="10966" spans="17:17">
      <c r="Q10966" s="39"/>
    </row>
    <row r="10967" spans="17:17">
      <c r="Q10967" s="39"/>
    </row>
    <row r="10968" spans="17:17">
      <c r="Q10968" s="39"/>
    </row>
    <row r="10969" spans="17:17">
      <c r="Q10969" s="39"/>
    </row>
    <row r="10970" spans="17:17">
      <c r="Q10970" s="39"/>
    </row>
    <row r="10971" spans="17:17">
      <c r="Q10971" s="39"/>
    </row>
    <row r="10972" spans="17:17">
      <c r="Q10972" s="39"/>
    </row>
    <row r="10973" spans="17:17">
      <c r="Q10973" s="39"/>
    </row>
    <row r="10974" spans="17:17">
      <c r="Q10974" s="39"/>
    </row>
    <row r="10975" spans="17:17">
      <c r="Q10975" s="39"/>
    </row>
    <row r="10976" spans="17:17">
      <c r="Q10976" s="39"/>
    </row>
    <row r="10977" spans="17:17">
      <c r="Q10977" s="39"/>
    </row>
    <row r="10978" spans="17:17">
      <c r="Q10978" s="39"/>
    </row>
    <row r="10979" spans="17:17">
      <c r="Q10979" s="39"/>
    </row>
    <row r="10980" spans="17:17">
      <c r="Q10980" s="39"/>
    </row>
    <row r="10981" spans="17:17">
      <c r="Q10981" s="39"/>
    </row>
    <row r="10982" spans="17:17">
      <c r="Q10982" s="39"/>
    </row>
    <row r="10983" spans="17:17">
      <c r="Q10983" s="39"/>
    </row>
    <row r="10984" spans="17:17">
      <c r="Q10984" s="39"/>
    </row>
    <row r="10985" spans="17:17">
      <c r="Q10985" s="39"/>
    </row>
    <row r="10986" spans="17:17">
      <c r="Q10986" s="39"/>
    </row>
    <row r="10987" spans="17:17">
      <c r="Q10987" s="39"/>
    </row>
    <row r="10988" spans="17:17">
      <c r="Q10988" s="39"/>
    </row>
    <row r="10989" spans="17:17">
      <c r="Q10989" s="39"/>
    </row>
    <row r="10990" spans="17:17">
      <c r="Q10990" s="39"/>
    </row>
    <row r="10991" spans="17:17">
      <c r="Q10991" s="39"/>
    </row>
    <row r="10992" spans="17:17">
      <c r="Q10992" s="39"/>
    </row>
    <row r="10993" spans="17:17">
      <c r="Q10993" s="39"/>
    </row>
    <row r="10994" spans="17:17">
      <c r="Q10994" s="39"/>
    </row>
    <row r="10995" spans="17:17">
      <c r="Q10995" s="39"/>
    </row>
    <row r="10996" spans="17:17">
      <c r="Q10996" s="39"/>
    </row>
    <row r="10997" spans="17:17">
      <c r="Q10997" s="39"/>
    </row>
    <row r="10998" spans="17:17">
      <c r="Q10998" s="39"/>
    </row>
    <row r="10999" spans="17:17">
      <c r="Q10999" s="39"/>
    </row>
    <row r="11000" spans="17:17">
      <c r="Q11000" s="39"/>
    </row>
    <row r="11001" spans="17:17">
      <c r="Q11001" s="39"/>
    </row>
    <row r="11002" spans="17:17">
      <c r="Q11002" s="39"/>
    </row>
    <row r="11003" spans="17:17">
      <c r="Q11003" s="39"/>
    </row>
    <row r="11004" spans="17:17">
      <c r="Q11004" s="39"/>
    </row>
    <row r="11005" spans="17:17">
      <c r="Q11005" s="39"/>
    </row>
    <row r="11006" spans="17:17">
      <c r="Q11006" s="39"/>
    </row>
    <row r="11007" spans="17:17">
      <c r="Q11007" s="39"/>
    </row>
    <row r="11008" spans="17:17">
      <c r="Q11008" s="39"/>
    </row>
    <row r="11009" spans="17:17">
      <c r="Q11009" s="39"/>
    </row>
    <row r="11010" spans="17:17">
      <c r="Q11010" s="39"/>
    </row>
    <row r="11011" spans="17:17">
      <c r="Q11011" s="39"/>
    </row>
    <row r="11012" spans="17:17">
      <c r="Q11012" s="39"/>
    </row>
    <row r="11013" spans="17:17">
      <c r="Q11013" s="39"/>
    </row>
    <row r="11014" spans="17:17">
      <c r="Q11014" s="39"/>
    </row>
    <row r="11015" spans="17:17">
      <c r="Q11015" s="39"/>
    </row>
    <row r="11016" spans="17:17">
      <c r="Q11016" s="39"/>
    </row>
    <row r="11017" spans="17:17">
      <c r="Q11017" s="39"/>
    </row>
    <row r="11018" spans="17:17">
      <c r="Q11018" s="39"/>
    </row>
    <row r="11019" spans="17:17">
      <c r="Q11019" s="39"/>
    </row>
    <row r="11020" spans="17:17">
      <c r="Q11020" s="39"/>
    </row>
    <row r="11021" spans="17:17">
      <c r="Q11021" s="39"/>
    </row>
    <row r="11022" spans="17:17">
      <c r="Q11022" s="39"/>
    </row>
    <row r="11023" spans="17:17">
      <c r="Q11023" s="39"/>
    </row>
    <row r="11024" spans="17:17">
      <c r="Q11024" s="39"/>
    </row>
    <row r="11025" spans="17:17">
      <c r="Q11025" s="39"/>
    </row>
    <row r="11026" spans="17:17">
      <c r="Q11026" s="39"/>
    </row>
    <row r="11027" spans="17:17">
      <c r="Q11027" s="39"/>
    </row>
    <row r="11028" spans="17:17">
      <c r="Q11028" s="39"/>
    </row>
    <row r="11029" spans="17:17">
      <c r="Q11029" s="39"/>
    </row>
    <row r="11030" spans="17:17">
      <c r="Q11030" s="39"/>
    </row>
    <row r="11031" spans="17:17">
      <c r="Q11031" s="39"/>
    </row>
    <row r="11032" spans="17:17">
      <c r="Q11032" s="39"/>
    </row>
    <row r="11033" spans="17:17">
      <c r="Q11033" s="39"/>
    </row>
    <row r="11034" spans="17:17">
      <c r="Q11034" s="39"/>
    </row>
    <row r="11035" spans="17:17">
      <c r="Q11035" s="39"/>
    </row>
    <row r="11036" spans="17:17">
      <c r="Q11036" s="39"/>
    </row>
    <row r="11037" spans="17:17">
      <c r="Q11037" s="39"/>
    </row>
    <row r="11038" spans="17:17">
      <c r="Q11038" s="39"/>
    </row>
    <row r="11039" spans="17:17">
      <c r="Q11039" s="39"/>
    </row>
    <row r="11040" spans="17:17">
      <c r="Q11040" s="39"/>
    </row>
    <row r="11041" spans="17:17">
      <c r="Q11041" s="39"/>
    </row>
    <row r="11042" spans="17:17">
      <c r="Q11042" s="39"/>
    </row>
    <row r="11043" spans="17:17">
      <c r="Q11043" s="39"/>
    </row>
    <row r="11044" spans="17:17">
      <c r="Q11044" s="39"/>
    </row>
    <row r="11045" spans="17:17">
      <c r="Q11045" s="39"/>
    </row>
    <row r="11046" spans="17:17">
      <c r="Q11046" s="39"/>
    </row>
    <row r="11047" spans="17:17">
      <c r="Q11047" s="39"/>
    </row>
    <row r="11048" spans="17:17">
      <c r="Q11048" s="39"/>
    </row>
    <row r="11049" spans="17:17">
      <c r="Q11049" s="39"/>
    </row>
    <row r="11050" spans="17:17">
      <c r="Q11050" s="39"/>
    </row>
    <row r="11051" spans="17:17">
      <c r="Q11051" s="39"/>
    </row>
    <row r="11052" spans="17:17">
      <c r="Q11052" s="39"/>
    </row>
    <row r="11053" spans="17:17">
      <c r="Q11053" s="39"/>
    </row>
    <row r="11054" spans="17:17">
      <c r="Q11054" s="39"/>
    </row>
    <row r="11055" spans="17:17">
      <c r="Q11055" s="39"/>
    </row>
    <row r="11056" spans="17:17">
      <c r="Q11056" s="39"/>
    </row>
    <row r="11057" spans="17:17">
      <c r="Q11057" s="39"/>
    </row>
    <row r="11058" spans="17:17">
      <c r="Q11058" s="39"/>
    </row>
    <row r="11059" spans="17:17">
      <c r="Q11059" s="39"/>
    </row>
    <row r="11060" spans="17:17">
      <c r="Q11060" s="39"/>
    </row>
    <row r="11061" spans="17:17">
      <c r="Q11061" s="39"/>
    </row>
    <row r="11062" spans="17:17">
      <c r="Q11062" s="39"/>
    </row>
    <row r="11063" spans="17:17">
      <c r="Q11063" s="39"/>
    </row>
    <row r="11064" spans="17:17">
      <c r="Q11064" s="39"/>
    </row>
    <row r="11065" spans="17:17">
      <c r="Q11065" s="39"/>
    </row>
    <row r="11066" spans="17:17">
      <c r="Q11066" s="39"/>
    </row>
    <row r="11067" spans="17:17">
      <c r="Q11067" s="39"/>
    </row>
    <row r="11068" spans="17:17">
      <c r="Q11068" s="39"/>
    </row>
    <row r="11069" spans="17:17">
      <c r="Q11069" s="39"/>
    </row>
    <row r="11070" spans="17:17">
      <c r="Q11070" s="39"/>
    </row>
    <row r="11071" spans="17:17">
      <c r="Q11071" s="39"/>
    </row>
    <row r="11072" spans="17:17">
      <c r="Q11072" s="39"/>
    </row>
    <row r="11073" spans="17:17">
      <c r="Q11073" s="39"/>
    </row>
    <row r="11074" spans="17:17">
      <c r="Q11074" s="39"/>
    </row>
    <row r="11075" spans="17:17">
      <c r="Q11075" s="39"/>
    </row>
    <row r="11076" spans="17:17">
      <c r="Q11076" s="39"/>
    </row>
    <row r="11077" spans="17:17">
      <c r="Q11077" s="39"/>
    </row>
    <row r="11078" spans="17:17">
      <c r="Q11078" s="39"/>
    </row>
    <row r="11079" spans="17:17">
      <c r="Q11079" s="39"/>
    </row>
    <row r="11080" spans="17:17">
      <c r="Q11080" s="39"/>
    </row>
    <row r="11081" spans="17:17">
      <c r="Q11081" s="39"/>
    </row>
    <row r="11082" spans="17:17">
      <c r="Q11082" s="39"/>
    </row>
    <row r="11083" spans="17:17">
      <c r="Q11083" s="39"/>
    </row>
    <row r="11084" spans="17:17">
      <c r="Q11084" s="39"/>
    </row>
    <row r="11085" spans="17:17">
      <c r="Q11085" s="39"/>
    </row>
    <row r="11086" spans="17:17">
      <c r="Q11086" s="39"/>
    </row>
    <row r="11087" spans="17:17">
      <c r="Q11087" s="39"/>
    </row>
    <row r="11088" spans="17:17">
      <c r="Q11088" s="39"/>
    </row>
    <row r="11089" spans="17:17">
      <c r="Q11089" s="39"/>
    </row>
    <row r="11090" spans="17:17">
      <c r="Q11090" s="39"/>
    </row>
    <row r="11091" spans="17:17">
      <c r="Q11091" s="39"/>
    </row>
    <row r="11092" spans="17:17">
      <c r="Q11092" s="39"/>
    </row>
    <row r="11093" spans="17:17">
      <c r="Q11093" s="39"/>
    </row>
    <row r="11094" spans="17:17">
      <c r="Q11094" s="39"/>
    </row>
    <row r="11095" spans="17:17">
      <c r="Q11095" s="39"/>
    </row>
    <row r="11096" spans="17:17">
      <c r="Q11096" s="39"/>
    </row>
    <row r="11097" spans="17:17">
      <c r="Q11097" s="39"/>
    </row>
    <row r="11098" spans="17:17">
      <c r="Q11098" s="39"/>
    </row>
    <row r="11099" spans="17:17">
      <c r="Q11099" s="39"/>
    </row>
    <row r="11100" spans="17:17">
      <c r="Q11100" s="39"/>
    </row>
    <row r="11101" spans="17:17">
      <c r="Q11101" s="39"/>
    </row>
    <row r="11102" spans="17:17">
      <c r="Q11102" s="39"/>
    </row>
    <row r="11103" spans="17:17">
      <c r="Q11103" s="39"/>
    </row>
    <row r="11104" spans="17:17">
      <c r="Q11104" s="39"/>
    </row>
    <row r="11105" spans="17:17">
      <c r="Q11105" s="39"/>
    </row>
    <row r="11106" spans="17:17">
      <c r="Q11106" s="39"/>
    </row>
    <row r="11107" spans="17:17">
      <c r="Q11107" s="39"/>
    </row>
    <row r="11108" spans="17:17">
      <c r="Q11108" s="39"/>
    </row>
    <row r="11109" spans="17:17">
      <c r="Q11109" s="39"/>
    </row>
    <row r="11110" spans="17:17">
      <c r="Q11110" s="39"/>
    </row>
    <row r="11111" spans="17:17">
      <c r="Q11111" s="39"/>
    </row>
    <row r="11112" spans="17:17">
      <c r="Q11112" s="39"/>
    </row>
    <row r="11113" spans="17:17">
      <c r="Q11113" s="39"/>
    </row>
    <row r="11114" spans="17:17">
      <c r="Q11114" s="39"/>
    </row>
    <row r="11115" spans="17:17">
      <c r="Q11115" s="39"/>
    </row>
    <row r="11116" spans="17:17">
      <c r="Q11116" s="39"/>
    </row>
    <row r="11117" spans="17:17">
      <c r="Q11117" s="39"/>
    </row>
    <row r="11118" spans="17:17">
      <c r="Q11118" s="39"/>
    </row>
    <row r="11119" spans="17:17">
      <c r="Q11119" s="39"/>
    </row>
    <row r="11120" spans="17:17">
      <c r="Q11120" s="39"/>
    </row>
    <row r="11121" spans="17:17">
      <c r="Q11121" s="39"/>
    </row>
    <row r="11122" spans="17:17">
      <c r="Q11122" s="39"/>
    </row>
    <row r="11123" spans="17:17">
      <c r="Q11123" s="39"/>
    </row>
    <row r="11124" spans="17:17">
      <c r="Q11124" s="39"/>
    </row>
    <row r="11125" spans="17:17">
      <c r="Q11125" s="39"/>
    </row>
    <row r="11126" spans="17:17">
      <c r="Q11126" s="39"/>
    </row>
    <row r="11127" spans="17:17">
      <c r="Q11127" s="39"/>
    </row>
    <row r="11128" spans="17:17">
      <c r="Q11128" s="39"/>
    </row>
    <row r="11129" spans="17:17">
      <c r="Q11129" s="39"/>
    </row>
    <row r="11130" spans="17:17">
      <c r="Q11130" s="39"/>
    </row>
    <row r="11131" spans="17:17">
      <c r="Q11131" s="39"/>
    </row>
    <row r="11132" spans="17:17">
      <c r="Q11132" s="39"/>
    </row>
    <row r="11133" spans="17:17">
      <c r="Q11133" s="39"/>
    </row>
    <row r="11134" spans="17:17">
      <c r="Q11134" s="39"/>
    </row>
    <row r="11135" spans="17:17">
      <c r="Q11135" s="39"/>
    </row>
    <row r="11136" spans="17:17">
      <c r="Q11136" s="39"/>
    </row>
    <row r="11137" spans="17:17">
      <c r="Q11137" s="39"/>
    </row>
    <row r="11138" spans="17:17">
      <c r="Q11138" s="39"/>
    </row>
    <row r="11139" spans="17:17">
      <c r="Q11139" s="39"/>
    </row>
    <row r="11140" spans="17:17">
      <c r="Q11140" s="39"/>
    </row>
    <row r="11141" spans="17:17">
      <c r="Q11141" s="39"/>
    </row>
    <row r="11142" spans="17:17">
      <c r="Q11142" s="39"/>
    </row>
    <row r="11143" spans="17:17">
      <c r="Q11143" s="39"/>
    </row>
    <row r="11144" spans="17:17">
      <c r="Q11144" s="39"/>
    </row>
    <row r="11145" spans="17:17">
      <c r="Q11145" s="39"/>
    </row>
    <row r="11146" spans="17:17">
      <c r="Q11146" s="39"/>
    </row>
    <row r="11147" spans="17:17">
      <c r="Q11147" s="39"/>
    </row>
    <row r="11148" spans="17:17">
      <c r="Q11148" s="39"/>
    </row>
    <row r="11149" spans="17:17">
      <c r="Q11149" s="39"/>
    </row>
    <row r="11150" spans="17:17">
      <c r="Q11150" s="39"/>
    </row>
    <row r="11151" spans="17:17">
      <c r="Q11151" s="39"/>
    </row>
    <row r="11152" spans="17:17">
      <c r="Q11152" s="39"/>
    </row>
    <row r="11153" spans="17:17">
      <c r="Q11153" s="39"/>
    </row>
    <row r="11154" spans="17:17">
      <c r="Q11154" s="39"/>
    </row>
    <row r="11155" spans="17:17">
      <c r="Q11155" s="39"/>
    </row>
    <row r="11156" spans="17:17">
      <c r="Q11156" s="39"/>
    </row>
    <row r="11157" spans="17:17">
      <c r="Q11157" s="39"/>
    </row>
    <row r="11158" spans="17:17">
      <c r="Q11158" s="39"/>
    </row>
    <row r="11159" spans="17:17">
      <c r="Q11159" s="39"/>
    </row>
    <row r="11160" spans="17:17">
      <c r="Q11160" s="39"/>
    </row>
    <row r="11161" spans="17:17">
      <c r="Q11161" s="39"/>
    </row>
    <row r="11162" spans="17:17">
      <c r="Q11162" s="39"/>
    </row>
    <row r="11163" spans="17:17">
      <c r="Q11163" s="39"/>
    </row>
    <row r="11164" spans="17:17">
      <c r="Q11164" s="39"/>
    </row>
    <row r="11165" spans="17:17">
      <c r="Q11165" s="39"/>
    </row>
    <row r="11166" spans="17:17">
      <c r="Q11166" s="39"/>
    </row>
    <row r="11167" spans="17:17">
      <c r="Q11167" s="39"/>
    </row>
    <row r="11168" spans="17:17">
      <c r="Q11168" s="39"/>
    </row>
    <row r="11169" spans="17:17">
      <c r="Q11169" s="39"/>
    </row>
    <row r="11170" spans="17:17">
      <c r="Q11170" s="39"/>
    </row>
    <row r="11171" spans="17:17">
      <c r="Q11171" s="39"/>
    </row>
    <row r="11172" spans="17:17">
      <c r="Q11172" s="39"/>
    </row>
    <row r="11173" spans="17:17">
      <c r="Q11173" s="39"/>
    </row>
    <row r="11174" spans="17:17">
      <c r="Q11174" s="39"/>
    </row>
    <row r="11175" spans="17:17">
      <c r="Q11175" s="39"/>
    </row>
    <row r="11176" spans="17:17">
      <c r="Q11176" s="39"/>
    </row>
    <row r="11177" spans="17:17">
      <c r="Q11177" s="39"/>
    </row>
    <row r="11178" spans="17:17">
      <c r="Q11178" s="39"/>
    </row>
    <row r="11179" spans="17:17">
      <c r="Q11179" s="39"/>
    </row>
    <row r="11180" spans="17:17">
      <c r="Q11180" s="39"/>
    </row>
    <row r="11181" spans="17:17">
      <c r="Q11181" s="39"/>
    </row>
    <row r="11182" spans="17:17">
      <c r="Q11182" s="39"/>
    </row>
    <row r="11183" spans="17:17">
      <c r="Q11183" s="39"/>
    </row>
    <row r="11184" spans="17:17">
      <c r="Q11184" s="39"/>
    </row>
    <row r="11185" spans="17:17">
      <c r="Q11185" s="39"/>
    </row>
    <row r="11186" spans="17:17">
      <c r="Q11186" s="39"/>
    </row>
    <row r="11187" spans="17:17">
      <c r="Q11187" s="39"/>
    </row>
    <row r="11188" spans="17:17">
      <c r="Q11188" s="39"/>
    </row>
    <row r="11189" spans="17:17">
      <c r="Q11189" s="39"/>
    </row>
    <row r="11190" spans="17:17">
      <c r="Q11190" s="39"/>
    </row>
    <row r="11191" spans="17:17">
      <c r="Q11191" s="39"/>
    </row>
    <row r="11192" spans="17:17">
      <c r="Q11192" s="39"/>
    </row>
    <row r="11193" spans="17:17">
      <c r="Q11193" s="39"/>
    </row>
    <row r="11194" spans="17:17">
      <c r="Q11194" s="39"/>
    </row>
    <row r="11195" spans="17:17">
      <c r="Q11195" s="39"/>
    </row>
    <row r="11196" spans="17:17">
      <c r="Q11196" s="39"/>
    </row>
    <row r="11197" spans="17:17">
      <c r="Q11197" s="39"/>
    </row>
    <row r="11198" spans="17:17">
      <c r="Q11198" s="39"/>
    </row>
    <row r="11199" spans="17:17">
      <c r="Q11199" s="39"/>
    </row>
    <row r="11200" spans="17:17">
      <c r="Q11200" s="39"/>
    </row>
    <row r="11201" spans="17:17">
      <c r="Q11201" s="39"/>
    </row>
    <row r="11202" spans="17:17">
      <c r="Q11202" s="39"/>
    </row>
    <row r="11203" spans="17:17">
      <c r="Q11203" s="39"/>
    </row>
    <row r="11204" spans="17:17">
      <c r="Q11204" s="39"/>
    </row>
    <row r="11205" spans="17:17">
      <c r="Q11205" s="39"/>
    </row>
    <row r="11206" spans="17:17">
      <c r="Q11206" s="39"/>
    </row>
    <row r="11207" spans="17:17">
      <c r="Q11207" s="39"/>
    </row>
    <row r="11208" spans="17:17">
      <c r="Q11208" s="39"/>
    </row>
    <row r="11209" spans="17:17">
      <c r="Q11209" s="39"/>
    </row>
    <row r="11210" spans="17:17">
      <c r="Q11210" s="39"/>
    </row>
    <row r="11211" spans="17:17">
      <c r="Q11211" s="39"/>
    </row>
    <row r="11212" spans="17:17">
      <c r="Q11212" s="39"/>
    </row>
    <row r="11213" spans="17:17">
      <c r="Q11213" s="39"/>
    </row>
    <row r="11214" spans="17:17">
      <c r="Q11214" s="39"/>
    </row>
    <row r="11215" spans="17:17">
      <c r="Q11215" s="39"/>
    </row>
    <row r="11216" spans="17:17">
      <c r="Q11216" s="39"/>
    </row>
    <row r="11217" spans="17:17">
      <c r="Q11217" s="39"/>
    </row>
    <row r="11218" spans="17:17">
      <c r="Q11218" s="39"/>
    </row>
    <row r="11219" spans="17:17">
      <c r="Q11219" s="39"/>
    </row>
    <row r="11220" spans="17:17">
      <c r="Q11220" s="39"/>
    </row>
    <row r="11221" spans="17:17">
      <c r="Q11221" s="39"/>
    </row>
    <row r="11222" spans="17:17">
      <c r="Q11222" s="39"/>
    </row>
    <row r="11223" spans="17:17">
      <c r="Q11223" s="39"/>
    </row>
    <row r="11224" spans="17:17">
      <c r="Q11224" s="39"/>
    </row>
    <row r="11225" spans="17:17">
      <c r="Q11225" s="39"/>
    </row>
    <row r="11226" spans="17:17">
      <c r="Q11226" s="39"/>
    </row>
    <row r="11227" spans="17:17">
      <c r="Q11227" s="39"/>
    </row>
    <row r="11228" spans="17:17">
      <c r="Q11228" s="39"/>
    </row>
    <row r="11229" spans="17:17">
      <c r="Q11229" s="39"/>
    </row>
    <row r="11230" spans="17:17">
      <c r="Q11230" s="39"/>
    </row>
    <row r="11231" spans="17:17">
      <c r="Q11231" s="39"/>
    </row>
    <row r="11232" spans="17:17">
      <c r="Q11232" s="39"/>
    </row>
    <row r="11233" spans="17:17">
      <c r="Q11233" s="39"/>
    </row>
    <row r="11234" spans="17:17">
      <c r="Q11234" s="39"/>
    </row>
    <row r="11235" spans="17:17">
      <c r="Q11235" s="39"/>
    </row>
    <row r="11236" spans="17:17">
      <c r="Q11236" s="39"/>
    </row>
    <row r="11237" spans="17:17">
      <c r="Q11237" s="39"/>
    </row>
    <row r="11238" spans="17:17">
      <c r="Q11238" s="39"/>
    </row>
    <row r="11239" spans="17:17">
      <c r="Q11239" s="39"/>
    </row>
    <row r="11240" spans="17:17">
      <c r="Q11240" s="39"/>
    </row>
    <row r="11241" spans="17:17">
      <c r="Q11241" s="39"/>
    </row>
    <row r="11242" spans="17:17">
      <c r="Q11242" s="39"/>
    </row>
    <row r="11243" spans="17:17">
      <c r="Q11243" s="39"/>
    </row>
    <row r="11244" spans="17:17">
      <c r="Q11244" s="39"/>
    </row>
    <row r="11245" spans="17:17">
      <c r="Q11245" s="39"/>
    </row>
    <row r="11246" spans="17:17">
      <c r="Q11246" s="39"/>
    </row>
    <row r="11247" spans="17:17">
      <c r="Q11247" s="39"/>
    </row>
    <row r="11248" spans="17:17">
      <c r="Q11248" s="39"/>
    </row>
    <row r="11249" spans="17:17">
      <c r="Q11249" s="39"/>
    </row>
    <row r="11250" spans="17:17">
      <c r="Q11250" s="39"/>
    </row>
    <row r="11251" spans="17:17">
      <c r="Q11251" s="39"/>
    </row>
    <row r="11252" spans="17:17">
      <c r="Q11252" s="39"/>
    </row>
    <row r="11253" spans="17:17">
      <c r="Q11253" s="39"/>
    </row>
    <row r="11254" spans="17:17">
      <c r="Q11254" s="39"/>
    </row>
    <row r="11255" spans="17:17">
      <c r="Q11255" s="39"/>
    </row>
    <row r="11256" spans="17:17">
      <c r="Q11256" s="39"/>
    </row>
    <row r="11257" spans="17:17">
      <c r="Q11257" s="39"/>
    </row>
    <row r="11258" spans="17:17">
      <c r="Q11258" s="39"/>
    </row>
    <row r="11259" spans="17:17">
      <c r="Q11259" s="39"/>
    </row>
    <row r="11260" spans="17:17">
      <c r="Q11260" s="39"/>
    </row>
    <row r="11261" spans="17:17">
      <c r="Q11261" s="39"/>
    </row>
    <row r="11262" spans="17:17">
      <c r="Q11262" s="39"/>
    </row>
    <row r="11263" spans="17:17">
      <c r="Q11263" s="39"/>
    </row>
    <row r="11264" spans="17:17">
      <c r="Q11264" s="39"/>
    </row>
    <row r="11265" spans="17:17">
      <c r="Q11265" s="39"/>
    </row>
    <row r="11266" spans="17:17">
      <c r="Q11266" s="39"/>
    </row>
    <row r="11267" spans="17:17">
      <c r="Q11267" s="39"/>
    </row>
    <row r="11268" spans="17:17">
      <c r="Q11268" s="39"/>
    </row>
    <row r="11269" spans="17:17">
      <c r="Q11269" s="39"/>
    </row>
    <row r="11270" spans="17:17">
      <c r="Q11270" s="39"/>
    </row>
    <row r="11271" spans="17:17">
      <c r="Q11271" s="39"/>
    </row>
    <row r="11272" spans="17:17">
      <c r="Q11272" s="39"/>
    </row>
    <row r="11273" spans="17:17">
      <c r="Q11273" s="39"/>
    </row>
    <row r="11274" spans="17:17">
      <c r="Q11274" s="39"/>
    </row>
    <row r="11275" spans="17:17">
      <c r="Q11275" s="39"/>
    </row>
    <row r="11276" spans="17:17">
      <c r="Q11276" s="39"/>
    </row>
    <row r="11277" spans="17:17">
      <c r="Q11277" s="39"/>
    </row>
    <row r="11278" spans="17:17">
      <c r="Q11278" s="39"/>
    </row>
    <row r="11279" spans="17:17">
      <c r="Q11279" s="39"/>
    </row>
    <row r="11280" spans="17:17">
      <c r="Q11280" s="39"/>
    </row>
    <row r="11281" spans="17:17">
      <c r="Q11281" s="39"/>
    </row>
    <row r="11282" spans="17:17">
      <c r="Q11282" s="39"/>
    </row>
    <row r="11283" spans="17:17">
      <c r="Q11283" s="39"/>
    </row>
    <row r="11284" spans="17:17">
      <c r="Q11284" s="39"/>
    </row>
    <row r="11285" spans="17:17">
      <c r="Q11285" s="39"/>
    </row>
    <row r="11286" spans="17:17">
      <c r="Q11286" s="39"/>
    </row>
    <row r="11287" spans="17:17">
      <c r="Q11287" s="39"/>
    </row>
    <row r="11288" spans="17:17">
      <c r="Q11288" s="39"/>
    </row>
    <row r="11289" spans="17:17">
      <c r="Q11289" s="39"/>
    </row>
    <row r="11290" spans="17:17">
      <c r="Q11290" s="39"/>
    </row>
    <row r="11291" spans="17:17">
      <c r="Q11291" s="39"/>
    </row>
    <row r="11292" spans="17:17">
      <c r="Q11292" s="39"/>
    </row>
    <row r="11293" spans="17:17">
      <c r="Q11293" s="39"/>
    </row>
    <row r="11294" spans="17:17">
      <c r="Q11294" s="39"/>
    </row>
    <row r="11295" spans="17:17">
      <c r="Q11295" s="39"/>
    </row>
    <row r="11296" spans="17:17">
      <c r="Q11296" s="39"/>
    </row>
    <row r="11297" spans="17:17">
      <c r="Q11297" s="39"/>
    </row>
    <row r="11298" spans="17:17">
      <c r="Q11298" s="39"/>
    </row>
    <row r="11299" spans="17:17">
      <c r="Q11299" s="39"/>
    </row>
    <row r="11300" spans="17:17">
      <c r="Q11300" s="39"/>
    </row>
    <row r="11301" spans="17:17">
      <c r="Q11301" s="39"/>
    </row>
    <row r="11302" spans="17:17">
      <c r="Q11302" s="39"/>
    </row>
    <row r="11303" spans="17:17">
      <c r="Q11303" s="39"/>
    </row>
    <row r="11304" spans="17:17">
      <c r="Q11304" s="39"/>
    </row>
    <row r="11305" spans="17:17">
      <c r="Q11305" s="39"/>
    </row>
    <row r="11306" spans="17:17">
      <c r="Q11306" s="39"/>
    </row>
    <row r="11307" spans="17:17">
      <c r="Q11307" s="39"/>
    </row>
    <row r="11308" spans="17:17">
      <c r="Q11308" s="39"/>
    </row>
    <row r="11309" spans="17:17">
      <c r="Q11309" s="39"/>
    </row>
    <row r="11310" spans="17:17">
      <c r="Q11310" s="39"/>
    </row>
    <row r="11311" spans="17:17">
      <c r="Q11311" s="39"/>
    </row>
    <row r="11312" spans="17:17">
      <c r="Q11312" s="39"/>
    </row>
    <row r="11313" spans="17:17">
      <c r="Q11313" s="39"/>
    </row>
    <row r="11314" spans="17:17">
      <c r="Q11314" s="39"/>
    </row>
    <row r="11315" spans="17:17">
      <c r="Q11315" s="39"/>
    </row>
    <row r="11316" spans="17:17">
      <c r="Q11316" s="39"/>
    </row>
    <row r="11317" spans="17:17">
      <c r="Q11317" s="39"/>
    </row>
    <row r="11318" spans="17:17">
      <c r="Q11318" s="39"/>
    </row>
    <row r="11319" spans="17:17">
      <c r="Q11319" s="39"/>
    </row>
    <row r="11320" spans="17:17">
      <c r="Q11320" s="39"/>
    </row>
    <row r="11321" spans="17:17">
      <c r="Q11321" s="39"/>
    </row>
    <row r="11322" spans="17:17">
      <c r="Q11322" s="39"/>
    </row>
    <row r="11323" spans="17:17">
      <c r="Q11323" s="39"/>
    </row>
    <row r="11324" spans="17:17">
      <c r="Q11324" s="39"/>
    </row>
    <row r="11325" spans="17:17">
      <c r="Q11325" s="39"/>
    </row>
    <row r="11326" spans="17:17">
      <c r="Q11326" s="39"/>
    </row>
    <row r="11327" spans="17:17">
      <c r="Q11327" s="39"/>
    </row>
    <row r="11328" spans="17:17">
      <c r="Q11328" s="39"/>
    </row>
    <row r="11329" spans="17:17">
      <c r="Q11329" s="39"/>
    </row>
    <row r="11330" spans="17:17">
      <c r="Q11330" s="39"/>
    </row>
    <row r="11331" spans="17:17">
      <c r="Q11331" s="39"/>
    </row>
    <row r="11332" spans="17:17">
      <c r="Q11332" s="39"/>
    </row>
    <row r="11333" spans="17:17">
      <c r="Q11333" s="39"/>
    </row>
    <row r="11334" spans="17:17">
      <c r="Q11334" s="39"/>
    </row>
    <row r="11335" spans="17:17">
      <c r="Q11335" s="39"/>
    </row>
    <row r="11336" spans="17:17">
      <c r="Q11336" s="39"/>
    </row>
    <row r="11337" spans="17:17">
      <c r="Q11337" s="39"/>
    </row>
    <row r="11338" spans="17:17">
      <c r="Q11338" s="39"/>
    </row>
    <row r="11339" spans="17:17">
      <c r="Q11339" s="39"/>
    </row>
    <row r="11340" spans="17:17">
      <c r="Q11340" s="39"/>
    </row>
    <row r="11341" spans="17:17">
      <c r="Q11341" s="39"/>
    </row>
    <row r="11342" spans="17:17">
      <c r="Q11342" s="39"/>
    </row>
    <row r="11343" spans="17:17">
      <c r="Q11343" s="39"/>
    </row>
    <row r="11344" spans="17:17">
      <c r="Q11344" s="39"/>
    </row>
    <row r="11345" spans="17:17">
      <c r="Q11345" s="39"/>
    </row>
    <row r="11346" spans="17:17">
      <c r="Q11346" s="39"/>
    </row>
    <row r="11347" spans="17:17">
      <c r="Q11347" s="39"/>
    </row>
    <row r="11348" spans="17:17">
      <c r="Q11348" s="39"/>
    </row>
    <row r="11349" spans="17:17">
      <c r="Q11349" s="39"/>
    </row>
    <row r="11350" spans="17:17">
      <c r="Q11350" s="39"/>
    </row>
    <row r="11351" spans="17:17">
      <c r="Q11351" s="39"/>
    </row>
    <row r="11352" spans="17:17">
      <c r="Q11352" s="39"/>
    </row>
    <row r="11353" spans="17:17">
      <c r="Q11353" s="39"/>
    </row>
    <row r="11354" spans="17:17">
      <c r="Q11354" s="39"/>
    </row>
    <row r="11355" spans="17:17">
      <c r="Q11355" s="39"/>
    </row>
    <row r="11356" spans="17:17">
      <c r="Q11356" s="39"/>
    </row>
    <row r="11357" spans="17:17">
      <c r="Q11357" s="39"/>
    </row>
    <row r="11358" spans="17:17">
      <c r="Q11358" s="39"/>
    </row>
    <row r="11359" spans="17:17">
      <c r="Q11359" s="39"/>
    </row>
    <row r="11360" spans="17:17">
      <c r="Q11360" s="39"/>
    </row>
    <row r="11361" spans="17:17">
      <c r="Q11361" s="39"/>
    </row>
    <row r="11362" spans="17:17">
      <c r="Q11362" s="39"/>
    </row>
    <row r="11363" spans="17:17">
      <c r="Q11363" s="39"/>
    </row>
    <row r="11364" spans="17:17">
      <c r="Q11364" s="39"/>
    </row>
    <row r="11365" spans="17:17">
      <c r="Q11365" s="39"/>
    </row>
    <row r="11366" spans="17:17">
      <c r="Q11366" s="39"/>
    </row>
    <row r="11367" spans="17:17">
      <c r="Q11367" s="39"/>
    </row>
    <row r="11368" spans="17:17">
      <c r="Q11368" s="39"/>
    </row>
    <row r="11369" spans="17:17">
      <c r="Q11369" s="39"/>
    </row>
    <row r="11370" spans="17:17">
      <c r="Q11370" s="39"/>
    </row>
    <row r="11371" spans="17:17">
      <c r="Q11371" s="39"/>
    </row>
    <row r="11372" spans="17:17">
      <c r="Q11372" s="39"/>
    </row>
    <row r="11373" spans="17:17">
      <c r="Q11373" s="39"/>
    </row>
    <row r="11374" spans="17:17">
      <c r="Q11374" s="39"/>
    </row>
    <row r="11375" spans="17:17">
      <c r="Q11375" s="39"/>
    </row>
    <row r="11376" spans="17:17">
      <c r="Q11376" s="39"/>
    </row>
    <row r="11377" spans="17:17">
      <c r="Q11377" s="39"/>
    </row>
    <row r="11378" spans="17:17">
      <c r="Q11378" s="39"/>
    </row>
    <row r="11379" spans="17:17">
      <c r="Q11379" s="39"/>
    </row>
    <row r="11380" spans="17:17">
      <c r="Q11380" s="39"/>
    </row>
    <row r="11381" spans="17:17">
      <c r="Q11381" s="39"/>
    </row>
    <row r="11382" spans="17:17">
      <c r="Q11382" s="39"/>
    </row>
    <row r="11383" spans="17:17">
      <c r="Q11383" s="39"/>
    </row>
    <row r="11384" spans="17:17">
      <c r="Q11384" s="39"/>
    </row>
    <row r="11385" spans="17:17">
      <c r="Q11385" s="39"/>
    </row>
    <row r="11386" spans="17:17">
      <c r="Q11386" s="39"/>
    </row>
    <row r="11387" spans="17:17">
      <c r="Q11387" s="39"/>
    </row>
    <row r="11388" spans="17:17">
      <c r="Q11388" s="39"/>
    </row>
    <row r="11389" spans="17:17">
      <c r="Q11389" s="39"/>
    </row>
    <row r="11390" spans="17:17">
      <c r="Q11390" s="39"/>
    </row>
    <row r="11391" spans="17:17">
      <c r="Q11391" s="39"/>
    </row>
    <row r="11392" spans="17:17">
      <c r="Q11392" s="39"/>
    </row>
    <row r="11393" spans="17:17">
      <c r="Q11393" s="39"/>
    </row>
    <row r="11394" spans="17:17">
      <c r="Q11394" s="39"/>
    </row>
    <row r="11395" spans="17:17">
      <c r="Q11395" s="39"/>
    </row>
    <row r="11396" spans="17:17">
      <c r="Q11396" s="39"/>
    </row>
    <row r="11397" spans="17:17">
      <c r="Q11397" s="39"/>
    </row>
    <row r="11398" spans="17:17">
      <c r="Q11398" s="39"/>
    </row>
    <row r="11399" spans="17:17">
      <c r="Q11399" s="39"/>
    </row>
    <row r="11400" spans="17:17">
      <c r="Q11400" s="39"/>
    </row>
    <row r="11401" spans="17:17">
      <c r="Q11401" s="39"/>
    </row>
    <row r="11402" spans="17:17">
      <c r="Q11402" s="39"/>
    </row>
    <row r="11403" spans="17:17">
      <c r="Q11403" s="39"/>
    </row>
    <row r="11404" spans="17:17">
      <c r="Q11404" s="39"/>
    </row>
    <row r="11405" spans="17:17">
      <c r="Q11405" s="39"/>
    </row>
    <row r="11406" spans="17:17">
      <c r="Q11406" s="39"/>
    </row>
    <row r="11407" spans="17:17">
      <c r="Q11407" s="39"/>
    </row>
    <row r="11408" spans="17:17">
      <c r="Q11408" s="39"/>
    </row>
    <row r="11409" spans="17:17">
      <c r="Q11409" s="39"/>
    </row>
    <row r="11410" spans="17:17">
      <c r="Q11410" s="39"/>
    </row>
    <row r="11411" spans="17:17">
      <c r="Q11411" s="39"/>
    </row>
    <row r="11412" spans="17:17">
      <c r="Q11412" s="39"/>
    </row>
    <row r="11413" spans="17:17">
      <c r="Q11413" s="39"/>
    </row>
    <row r="11414" spans="17:17">
      <c r="Q11414" s="39"/>
    </row>
    <row r="11415" spans="17:17">
      <c r="Q11415" s="39"/>
    </row>
    <row r="11416" spans="17:17">
      <c r="Q11416" s="39"/>
    </row>
    <row r="11417" spans="17:17">
      <c r="Q11417" s="39"/>
    </row>
    <row r="11418" spans="17:17">
      <c r="Q11418" s="39"/>
    </row>
    <row r="11419" spans="17:17">
      <c r="Q11419" s="39"/>
    </row>
    <row r="11420" spans="17:17">
      <c r="Q11420" s="39"/>
    </row>
    <row r="11421" spans="17:17">
      <c r="Q11421" s="39"/>
    </row>
    <row r="11422" spans="17:17">
      <c r="Q11422" s="39"/>
    </row>
    <row r="11423" spans="17:17">
      <c r="Q11423" s="39"/>
    </row>
    <row r="11424" spans="17:17">
      <c r="Q11424" s="39"/>
    </row>
    <row r="11425" spans="17:17">
      <c r="Q11425" s="39"/>
    </row>
    <row r="11426" spans="17:17">
      <c r="Q11426" s="39"/>
    </row>
    <row r="11427" spans="17:17">
      <c r="Q11427" s="39"/>
    </row>
    <row r="11428" spans="17:17">
      <c r="Q11428" s="39"/>
    </row>
    <row r="11429" spans="17:17">
      <c r="Q11429" s="39"/>
    </row>
    <row r="11430" spans="17:17">
      <c r="Q11430" s="39"/>
    </row>
    <row r="11431" spans="17:17">
      <c r="Q11431" s="39"/>
    </row>
    <row r="11432" spans="17:17">
      <c r="Q11432" s="39"/>
    </row>
    <row r="11433" spans="17:17">
      <c r="Q11433" s="39"/>
    </row>
    <row r="11434" spans="17:17">
      <c r="Q11434" s="39"/>
    </row>
    <row r="11435" spans="17:17">
      <c r="Q11435" s="39"/>
    </row>
    <row r="11436" spans="17:17">
      <c r="Q11436" s="39"/>
    </row>
    <row r="11437" spans="17:17">
      <c r="Q11437" s="39"/>
    </row>
    <row r="11438" spans="17:17">
      <c r="Q11438" s="39"/>
    </row>
    <row r="11439" spans="17:17">
      <c r="Q11439" s="39"/>
    </row>
    <row r="11440" spans="17:17">
      <c r="Q11440" s="39"/>
    </row>
    <row r="11441" spans="17:17">
      <c r="Q11441" s="39"/>
    </row>
    <row r="11442" spans="17:17">
      <c r="Q11442" s="39"/>
    </row>
    <row r="11443" spans="17:17">
      <c r="Q11443" s="39"/>
    </row>
    <row r="11444" spans="17:17">
      <c r="Q11444" s="39"/>
    </row>
    <row r="11445" spans="17:17">
      <c r="Q11445" s="39"/>
    </row>
    <row r="11446" spans="17:17">
      <c r="Q11446" s="39"/>
    </row>
    <row r="11447" spans="17:17">
      <c r="Q11447" s="39"/>
    </row>
    <row r="11448" spans="17:17">
      <c r="Q11448" s="39"/>
    </row>
    <row r="11449" spans="17:17">
      <c r="Q11449" s="39"/>
    </row>
    <row r="11450" spans="17:17">
      <c r="Q11450" s="39"/>
    </row>
    <row r="11451" spans="17:17">
      <c r="Q11451" s="39"/>
    </row>
    <row r="11452" spans="17:17">
      <c r="Q11452" s="39"/>
    </row>
    <row r="11453" spans="17:17">
      <c r="Q11453" s="39"/>
    </row>
    <row r="11454" spans="17:17">
      <c r="Q11454" s="39"/>
    </row>
    <row r="11455" spans="17:17">
      <c r="Q11455" s="39"/>
    </row>
    <row r="11456" spans="17:17">
      <c r="Q11456" s="39"/>
    </row>
    <row r="11457" spans="17:17">
      <c r="Q11457" s="39"/>
    </row>
    <row r="11458" spans="17:17">
      <c r="Q11458" s="39"/>
    </row>
    <row r="11459" spans="17:17">
      <c r="Q11459" s="39"/>
    </row>
    <row r="11460" spans="17:17">
      <c r="Q11460" s="39"/>
    </row>
    <row r="11461" spans="17:17">
      <c r="Q11461" s="39"/>
    </row>
    <row r="11462" spans="17:17">
      <c r="Q11462" s="39"/>
    </row>
    <row r="11463" spans="17:17">
      <c r="Q11463" s="39"/>
    </row>
    <row r="11464" spans="17:17">
      <c r="Q11464" s="39"/>
    </row>
    <row r="11465" spans="17:17">
      <c r="Q11465" s="39"/>
    </row>
    <row r="11466" spans="17:17">
      <c r="Q11466" s="39"/>
    </row>
    <row r="11467" spans="17:17">
      <c r="Q11467" s="39"/>
    </row>
    <row r="11468" spans="17:17">
      <c r="Q11468" s="39"/>
    </row>
    <row r="11469" spans="17:17">
      <c r="Q11469" s="39"/>
    </row>
    <row r="11470" spans="17:17">
      <c r="Q11470" s="39"/>
    </row>
    <row r="11471" spans="17:17">
      <c r="Q11471" s="39"/>
    </row>
    <row r="11472" spans="17:17">
      <c r="Q11472" s="39"/>
    </row>
    <row r="11473" spans="17:17">
      <c r="Q11473" s="39"/>
    </row>
    <row r="11474" spans="17:17">
      <c r="Q11474" s="39"/>
    </row>
    <row r="11475" spans="17:17">
      <c r="Q11475" s="39"/>
    </row>
    <row r="11476" spans="17:17">
      <c r="Q11476" s="39"/>
    </row>
    <row r="11477" spans="17:17">
      <c r="Q11477" s="39"/>
    </row>
    <row r="11478" spans="17:17">
      <c r="Q11478" s="39"/>
    </row>
    <row r="11479" spans="17:17">
      <c r="Q11479" s="39"/>
    </row>
    <row r="11480" spans="17:17">
      <c r="Q11480" s="39"/>
    </row>
    <row r="11481" spans="17:17">
      <c r="Q11481" s="39"/>
    </row>
    <row r="11482" spans="17:17">
      <c r="Q11482" s="39"/>
    </row>
    <row r="11483" spans="17:17">
      <c r="Q11483" s="39"/>
    </row>
    <row r="11484" spans="17:17">
      <c r="Q11484" s="39"/>
    </row>
    <row r="11485" spans="17:17">
      <c r="Q11485" s="39"/>
    </row>
    <row r="11486" spans="17:17">
      <c r="Q11486" s="39"/>
    </row>
    <row r="11487" spans="17:17">
      <c r="Q11487" s="39"/>
    </row>
    <row r="11488" spans="17:17">
      <c r="Q11488" s="39"/>
    </row>
    <row r="11489" spans="17:17">
      <c r="Q11489" s="39"/>
    </row>
    <row r="11490" spans="17:17">
      <c r="Q11490" s="39"/>
    </row>
    <row r="11491" spans="17:17">
      <c r="Q11491" s="39"/>
    </row>
    <row r="11492" spans="17:17">
      <c r="Q11492" s="39"/>
    </row>
    <row r="11493" spans="17:17">
      <c r="Q11493" s="39"/>
    </row>
    <row r="11494" spans="17:17">
      <c r="Q11494" s="39"/>
    </row>
    <row r="11495" spans="17:17">
      <c r="Q11495" s="39"/>
    </row>
    <row r="11496" spans="17:17">
      <c r="Q11496" s="39"/>
    </row>
    <row r="11497" spans="17:17">
      <c r="Q11497" s="39"/>
    </row>
    <row r="11498" spans="17:17">
      <c r="Q11498" s="39"/>
    </row>
    <row r="11499" spans="17:17">
      <c r="Q11499" s="39"/>
    </row>
    <row r="11500" spans="17:17">
      <c r="Q11500" s="39"/>
    </row>
    <row r="11501" spans="17:17">
      <c r="Q11501" s="39"/>
    </row>
    <row r="11502" spans="17:17">
      <c r="Q11502" s="39"/>
    </row>
    <row r="11503" spans="17:17">
      <c r="Q11503" s="39"/>
    </row>
    <row r="11504" spans="17:17">
      <c r="Q11504" s="39"/>
    </row>
    <row r="11505" spans="17:17">
      <c r="Q11505" s="39"/>
    </row>
    <row r="11506" spans="17:17">
      <c r="Q11506" s="39"/>
    </row>
    <row r="11507" spans="17:17">
      <c r="Q11507" s="39"/>
    </row>
    <row r="11508" spans="17:17">
      <c r="Q11508" s="39"/>
    </row>
    <row r="11509" spans="17:17">
      <c r="Q11509" s="39"/>
    </row>
    <row r="11510" spans="17:17">
      <c r="Q11510" s="39"/>
    </row>
    <row r="11511" spans="17:17">
      <c r="Q11511" s="39"/>
    </row>
    <row r="11512" spans="17:17">
      <c r="Q11512" s="39"/>
    </row>
    <row r="11513" spans="17:17">
      <c r="Q11513" s="39"/>
    </row>
    <row r="11514" spans="17:17">
      <c r="Q11514" s="39"/>
    </row>
    <row r="11515" spans="17:17">
      <c r="Q11515" s="39"/>
    </row>
    <row r="11516" spans="17:17">
      <c r="Q11516" s="39"/>
    </row>
    <row r="11517" spans="17:17">
      <c r="Q11517" s="39"/>
    </row>
    <row r="11518" spans="17:17">
      <c r="Q11518" s="39"/>
    </row>
    <row r="11519" spans="17:17">
      <c r="Q11519" s="39"/>
    </row>
    <row r="11520" spans="17:17">
      <c r="Q11520" s="39"/>
    </row>
    <row r="11521" spans="17:17">
      <c r="Q11521" s="39"/>
    </row>
    <row r="11522" spans="17:17">
      <c r="Q11522" s="39"/>
    </row>
    <row r="11523" spans="17:17">
      <c r="Q11523" s="39"/>
    </row>
    <row r="11524" spans="17:17">
      <c r="Q11524" s="39"/>
    </row>
    <row r="11525" spans="17:17">
      <c r="Q11525" s="39"/>
    </row>
    <row r="11526" spans="17:17">
      <c r="Q11526" s="39"/>
    </row>
    <row r="11527" spans="17:17">
      <c r="Q11527" s="39"/>
    </row>
    <row r="11528" spans="17:17">
      <c r="Q11528" s="39"/>
    </row>
    <row r="11529" spans="17:17">
      <c r="Q11529" s="39"/>
    </row>
    <row r="11530" spans="17:17">
      <c r="Q11530" s="39"/>
    </row>
    <row r="11531" spans="17:17">
      <c r="Q11531" s="39"/>
    </row>
    <row r="11532" spans="17:17">
      <c r="Q11532" s="39"/>
    </row>
    <row r="11533" spans="17:17">
      <c r="Q11533" s="39"/>
    </row>
    <row r="11534" spans="17:17">
      <c r="Q11534" s="39"/>
    </row>
    <row r="11535" spans="17:17">
      <c r="Q11535" s="39"/>
    </row>
    <row r="11536" spans="17:17">
      <c r="Q11536" s="39"/>
    </row>
    <row r="11537" spans="17:17">
      <c r="Q11537" s="39"/>
    </row>
    <row r="11538" spans="17:17">
      <c r="Q11538" s="39"/>
    </row>
    <row r="11539" spans="17:17">
      <c r="Q11539" s="39"/>
    </row>
    <row r="11540" spans="17:17">
      <c r="Q11540" s="39"/>
    </row>
    <row r="11541" spans="17:17">
      <c r="Q11541" s="39"/>
    </row>
    <row r="11542" spans="17:17">
      <c r="Q11542" s="39"/>
    </row>
    <row r="11543" spans="17:17">
      <c r="Q11543" s="39"/>
    </row>
    <row r="11544" spans="17:17">
      <c r="Q11544" s="39"/>
    </row>
    <row r="11545" spans="17:17">
      <c r="Q11545" s="39"/>
    </row>
    <row r="11546" spans="17:17">
      <c r="Q11546" s="39"/>
    </row>
    <row r="11547" spans="17:17">
      <c r="Q11547" s="39"/>
    </row>
    <row r="11548" spans="17:17">
      <c r="Q11548" s="39"/>
    </row>
    <row r="11549" spans="17:17">
      <c r="Q11549" s="39"/>
    </row>
    <row r="11550" spans="17:17">
      <c r="Q11550" s="39"/>
    </row>
    <row r="11551" spans="17:17">
      <c r="Q11551" s="39"/>
    </row>
    <row r="11552" spans="17:17">
      <c r="Q11552" s="39"/>
    </row>
    <row r="11553" spans="17:17">
      <c r="Q11553" s="39"/>
    </row>
    <row r="11554" spans="17:17">
      <c r="Q11554" s="39"/>
    </row>
    <row r="11555" spans="17:17">
      <c r="Q11555" s="39"/>
    </row>
    <row r="11556" spans="17:17">
      <c r="Q11556" s="39"/>
    </row>
    <row r="11557" spans="17:17">
      <c r="Q11557" s="39"/>
    </row>
    <row r="11558" spans="17:17">
      <c r="Q11558" s="39"/>
    </row>
    <row r="11559" spans="17:17">
      <c r="Q11559" s="39"/>
    </row>
    <row r="11560" spans="17:17">
      <c r="Q11560" s="39"/>
    </row>
    <row r="11561" spans="17:17">
      <c r="Q11561" s="39"/>
    </row>
    <row r="11562" spans="17:17">
      <c r="Q11562" s="39"/>
    </row>
    <row r="11563" spans="17:17">
      <c r="Q11563" s="39"/>
    </row>
    <row r="11564" spans="17:17">
      <c r="Q11564" s="39"/>
    </row>
    <row r="11565" spans="17:17">
      <c r="Q11565" s="39"/>
    </row>
    <row r="11566" spans="17:17">
      <c r="Q11566" s="39"/>
    </row>
    <row r="11567" spans="17:17">
      <c r="Q11567" s="39"/>
    </row>
    <row r="11568" spans="17:17">
      <c r="Q11568" s="39"/>
    </row>
    <row r="11569" spans="17:17">
      <c r="Q11569" s="39"/>
    </row>
    <row r="11570" spans="17:17">
      <c r="Q11570" s="39"/>
    </row>
    <row r="11571" spans="17:17">
      <c r="Q11571" s="39"/>
    </row>
    <row r="11572" spans="17:17">
      <c r="Q11572" s="39"/>
    </row>
    <row r="11573" spans="17:17">
      <c r="Q11573" s="39"/>
    </row>
    <row r="11574" spans="17:17">
      <c r="Q11574" s="39"/>
    </row>
    <row r="11575" spans="17:17">
      <c r="Q11575" s="39"/>
    </row>
    <row r="11576" spans="17:17">
      <c r="Q11576" s="39"/>
    </row>
    <row r="11577" spans="17:17">
      <c r="Q11577" s="39"/>
    </row>
    <row r="11578" spans="17:17">
      <c r="Q11578" s="39"/>
    </row>
    <row r="11579" spans="17:17">
      <c r="Q11579" s="39"/>
    </row>
    <row r="11580" spans="17:17">
      <c r="Q11580" s="39"/>
    </row>
    <row r="11581" spans="17:17">
      <c r="Q11581" s="39"/>
    </row>
    <row r="11582" spans="17:17">
      <c r="Q11582" s="39"/>
    </row>
    <row r="11583" spans="17:17">
      <c r="Q11583" s="39"/>
    </row>
    <row r="11584" spans="17:17">
      <c r="Q11584" s="39"/>
    </row>
    <row r="11585" spans="17:17">
      <c r="Q11585" s="39"/>
    </row>
    <row r="11586" spans="17:17">
      <c r="Q11586" s="39"/>
    </row>
    <row r="11587" spans="17:17">
      <c r="Q11587" s="39"/>
    </row>
    <row r="11588" spans="17:17">
      <c r="Q11588" s="39"/>
    </row>
    <row r="11589" spans="17:17">
      <c r="Q11589" s="39"/>
    </row>
    <row r="11590" spans="17:17">
      <c r="Q11590" s="39"/>
    </row>
    <row r="11591" spans="17:17">
      <c r="Q11591" s="39"/>
    </row>
    <row r="11592" spans="17:17">
      <c r="Q11592" s="39"/>
    </row>
    <row r="11593" spans="17:17">
      <c r="Q11593" s="39"/>
    </row>
    <row r="11594" spans="17:17">
      <c r="Q11594" s="39"/>
    </row>
    <row r="11595" spans="17:17">
      <c r="Q11595" s="39"/>
    </row>
    <row r="11596" spans="17:17">
      <c r="Q11596" s="39"/>
    </row>
    <row r="11597" spans="17:17">
      <c r="Q11597" s="39"/>
    </row>
    <row r="11598" spans="17:17">
      <c r="Q11598" s="39"/>
    </row>
    <row r="11599" spans="17:17">
      <c r="Q11599" s="39"/>
    </row>
    <row r="11600" spans="17:17">
      <c r="Q11600" s="39"/>
    </row>
    <row r="11601" spans="17:17">
      <c r="Q11601" s="39"/>
    </row>
    <row r="11602" spans="17:17">
      <c r="Q11602" s="39"/>
    </row>
    <row r="11603" spans="17:17">
      <c r="Q11603" s="39"/>
    </row>
    <row r="11604" spans="17:17">
      <c r="Q11604" s="39"/>
    </row>
    <row r="11605" spans="17:17">
      <c r="Q11605" s="39"/>
    </row>
    <row r="11606" spans="17:17">
      <c r="Q11606" s="39"/>
    </row>
    <row r="11607" spans="17:17">
      <c r="Q11607" s="39"/>
    </row>
    <row r="11608" spans="17:17">
      <c r="Q11608" s="39"/>
    </row>
    <row r="11609" spans="17:17">
      <c r="Q11609" s="39"/>
    </row>
    <row r="11610" spans="17:17">
      <c r="Q11610" s="39"/>
    </row>
    <row r="11611" spans="17:17">
      <c r="Q11611" s="39"/>
    </row>
    <row r="11612" spans="17:17">
      <c r="Q11612" s="39"/>
    </row>
    <row r="11613" spans="17:17">
      <c r="Q11613" s="39"/>
    </row>
    <row r="11614" spans="17:17">
      <c r="Q11614" s="39"/>
    </row>
    <row r="11615" spans="17:17">
      <c r="Q11615" s="39"/>
    </row>
    <row r="11616" spans="17:17">
      <c r="Q11616" s="39"/>
    </row>
    <row r="11617" spans="17:17">
      <c r="Q11617" s="39"/>
    </row>
    <row r="11618" spans="17:17">
      <c r="Q11618" s="39"/>
    </row>
    <row r="11619" spans="17:17">
      <c r="Q11619" s="39"/>
    </row>
    <row r="11620" spans="17:17">
      <c r="Q11620" s="39"/>
    </row>
    <row r="11621" spans="17:17">
      <c r="Q11621" s="39"/>
    </row>
    <row r="11622" spans="17:17">
      <c r="Q11622" s="39"/>
    </row>
    <row r="11623" spans="17:17">
      <c r="Q11623" s="39"/>
    </row>
    <row r="11624" spans="17:17">
      <c r="Q11624" s="39"/>
    </row>
    <row r="11625" spans="17:17">
      <c r="Q11625" s="39"/>
    </row>
    <row r="11626" spans="17:17">
      <c r="Q11626" s="39"/>
    </row>
    <row r="11627" spans="17:17">
      <c r="Q11627" s="39"/>
    </row>
    <row r="11628" spans="17:17">
      <c r="Q11628" s="39"/>
    </row>
    <row r="11629" spans="17:17">
      <c r="Q11629" s="39"/>
    </row>
    <row r="11630" spans="17:17">
      <c r="Q11630" s="39"/>
    </row>
    <row r="11631" spans="17:17">
      <c r="Q11631" s="39"/>
    </row>
    <row r="11632" spans="17:17">
      <c r="Q11632" s="39"/>
    </row>
    <row r="11633" spans="17:17">
      <c r="Q11633" s="39"/>
    </row>
    <row r="11634" spans="17:17">
      <c r="Q11634" s="39"/>
    </row>
    <row r="11635" spans="17:17">
      <c r="Q11635" s="39"/>
    </row>
    <row r="11636" spans="17:17">
      <c r="Q11636" s="39"/>
    </row>
    <row r="11637" spans="17:17">
      <c r="Q11637" s="39"/>
    </row>
    <row r="11638" spans="17:17">
      <c r="Q11638" s="39"/>
    </row>
    <row r="11639" spans="17:17">
      <c r="Q11639" s="39"/>
    </row>
    <row r="11640" spans="17:17">
      <c r="Q11640" s="39"/>
    </row>
    <row r="11641" spans="17:17">
      <c r="Q11641" s="39"/>
    </row>
    <row r="11642" spans="17:17">
      <c r="Q11642" s="39"/>
    </row>
    <row r="11643" spans="17:17">
      <c r="Q11643" s="39"/>
    </row>
    <row r="11644" spans="17:17">
      <c r="Q11644" s="39"/>
    </row>
    <row r="11645" spans="17:17">
      <c r="Q11645" s="39"/>
    </row>
    <row r="11646" spans="17:17">
      <c r="Q11646" s="39"/>
    </row>
    <row r="11647" spans="17:17">
      <c r="Q11647" s="39"/>
    </row>
    <row r="11648" spans="17:17">
      <c r="Q11648" s="39"/>
    </row>
    <row r="11649" spans="17:17">
      <c r="Q11649" s="39"/>
    </row>
    <row r="11650" spans="17:17">
      <c r="Q11650" s="39"/>
    </row>
    <row r="11651" spans="17:17">
      <c r="Q11651" s="39"/>
    </row>
    <row r="11652" spans="17:17">
      <c r="Q11652" s="39"/>
    </row>
    <row r="11653" spans="17:17">
      <c r="Q11653" s="39"/>
    </row>
    <row r="11654" spans="17:17">
      <c r="Q11654" s="39"/>
    </row>
    <row r="11655" spans="17:17">
      <c r="Q11655" s="39"/>
    </row>
    <row r="11656" spans="17:17">
      <c r="Q11656" s="39"/>
    </row>
    <row r="11657" spans="17:17">
      <c r="Q11657" s="39"/>
    </row>
    <row r="11658" spans="17:17">
      <c r="Q11658" s="39"/>
    </row>
    <row r="11659" spans="17:17">
      <c r="Q11659" s="39"/>
    </row>
    <row r="11660" spans="17:17">
      <c r="Q11660" s="39"/>
    </row>
    <row r="11661" spans="17:17">
      <c r="Q11661" s="39"/>
    </row>
    <row r="11662" spans="17:17">
      <c r="Q11662" s="39"/>
    </row>
    <row r="11663" spans="17:17">
      <c r="Q11663" s="39"/>
    </row>
    <row r="11664" spans="17:17">
      <c r="Q11664" s="39"/>
    </row>
    <row r="11665" spans="17:17">
      <c r="Q11665" s="39"/>
    </row>
    <row r="11666" spans="17:17">
      <c r="Q11666" s="39"/>
    </row>
    <row r="11667" spans="17:17">
      <c r="Q11667" s="39"/>
    </row>
    <row r="11668" spans="17:17">
      <c r="Q11668" s="39"/>
    </row>
    <row r="11669" spans="17:17">
      <c r="Q11669" s="39"/>
    </row>
    <row r="11670" spans="17:17">
      <c r="Q11670" s="39"/>
    </row>
    <row r="11671" spans="17:17">
      <c r="Q11671" s="39"/>
    </row>
    <row r="11672" spans="17:17">
      <c r="Q11672" s="39"/>
    </row>
    <row r="11673" spans="17:17">
      <c r="Q11673" s="39"/>
    </row>
    <row r="11674" spans="17:17">
      <c r="Q11674" s="39"/>
    </row>
    <row r="11675" spans="17:17">
      <c r="Q11675" s="39"/>
    </row>
    <row r="11676" spans="17:17">
      <c r="Q11676" s="39"/>
    </row>
    <row r="11677" spans="17:17">
      <c r="Q11677" s="39"/>
    </row>
    <row r="11678" spans="17:17">
      <c r="Q11678" s="39"/>
    </row>
    <row r="11679" spans="17:17">
      <c r="Q11679" s="39"/>
    </row>
    <row r="11680" spans="17:17">
      <c r="Q11680" s="39"/>
    </row>
    <row r="11681" spans="17:17">
      <c r="Q11681" s="39"/>
    </row>
    <row r="11682" spans="17:17">
      <c r="Q11682" s="39"/>
    </row>
    <row r="11683" spans="17:17">
      <c r="Q11683" s="39"/>
    </row>
    <row r="11684" spans="17:17">
      <c r="Q11684" s="39"/>
    </row>
    <row r="11685" spans="17:17">
      <c r="Q11685" s="39"/>
    </row>
    <row r="11686" spans="17:17">
      <c r="Q11686" s="39"/>
    </row>
    <row r="11687" spans="17:17">
      <c r="Q11687" s="39"/>
    </row>
    <row r="11688" spans="17:17">
      <c r="Q11688" s="39"/>
    </row>
    <row r="11689" spans="17:17">
      <c r="Q11689" s="39"/>
    </row>
    <row r="11690" spans="17:17">
      <c r="Q11690" s="39"/>
    </row>
    <row r="11691" spans="17:17">
      <c r="Q11691" s="39"/>
    </row>
    <row r="11692" spans="17:17">
      <c r="Q11692" s="39"/>
    </row>
    <row r="11693" spans="17:17">
      <c r="Q11693" s="39"/>
    </row>
    <row r="11694" spans="17:17">
      <c r="Q11694" s="39"/>
    </row>
    <row r="11695" spans="17:17">
      <c r="Q11695" s="39"/>
    </row>
    <row r="11696" spans="17:17">
      <c r="Q11696" s="39"/>
    </row>
    <row r="11697" spans="17:17">
      <c r="Q11697" s="39"/>
    </row>
    <row r="11698" spans="17:17">
      <c r="Q11698" s="39"/>
    </row>
    <row r="11699" spans="17:17">
      <c r="Q11699" s="39"/>
    </row>
    <row r="11700" spans="17:17">
      <c r="Q11700" s="39"/>
    </row>
    <row r="11701" spans="17:17">
      <c r="Q11701" s="39"/>
    </row>
    <row r="11702" spans="17:17">
      <c r="Q11702" s="39"/>
    </row>
    <row r="11703" spans="17:17">
      <c r="Q11703" s="39"/>
    </row>
    <row r="11704" spans="17:17">
      <c r="Q11704" s="39"/>
    </row>
    <row r="11705" spans="17:17">
      <c r="Q11705" s="39"/>
    </row>
    <row r="11706" spans="17:17">
      <c r="Q11706" s="39"/>
    </row>
    <row r="11707" spans="17:17">
      <c r="Q11707" s="39"/>
    </row>
    <row r="11708" spans="17:17">
      <c r="Q11708" s="39"/>
    </row>
    <row r="11709" spans="17:17">
      <c r="Q11709" s="39"/>
    </row>
    <row r="11710" spans="17:17">
      <c r="Q11710" s="39"/>
    </row>
    <row r="11711" spans="17:17">
      <c r="Q11711" s="39"/>
    </row>
    <row r="11712" spans="17:17">
      <c r="Q11712" s="39"/>
    </row>
    <row r="11713" spans="17:17">
      <c r="Q11713" s="39"/>
    </row>
    <row r="11714" spans="17:17">
      <c r="Q11714" s="39"/>
    </row>
    <row r="11715" spans="17:17">
      <c r="Q11715" s="39"/>
    </row>
    <row r="11716" spans="17:17">
      <c r="Q11716" s="39"/>
    </row>
    <row r="11717" spans="17:17">
      <c r="Q11717" s="39"/>
    </row>
    <row r="11718" spans="17:17">
      <c r="Q11718" s="39"/>
    </row>
    <row r="11719" spans="17:17">
      <c r="Q11719" s="39"/>
    </row>
    <row r="11720" spans="17:17">
      <c r="Q11720" s="39"/>
    </row>
    <row r="11721" spans="17:17">
      <c r="Q11721" s="39"/>
    </row>
    <row r="11722" spans="17:17">
      <c r="Q11722" s="39"/>
    </row>
    <row r="11723" spans="17:17">
      <c r="Q11723" s="39"/>
    </row>
    <row r="11724" spans="17:17">
      <c r="Q11724" s="39"/>
    </row>
    <row r="11725" spans="17:17">
      <c r="Q11725" s="39"/>
    </row>
    <row r="11726" spans="17:17">
      <c r="Q11726" s="39"/>
    </row>
    <row r="11727" spans="17:17">
      <c r="Q11727" s="39"/>
    </row>
    <row r="11728" spans="17:17">
      <c r="Q11728" s="39"/>
    </row>
    <row r="11729" spans="17:17">
      <c r="Q11729" s="39"/>
    </row>
    <row r="11730" spans="17:17">
      <c r="Q11730" s="39"/>
    </row>
    <row r="11731" spans="17:17">
      <c r="Q11731" s="39"/>
    </row>
    <row r="11732" spans="17:17">
      <c r="Q11732" s="39"/>
    </row>
    <row r="11733" spans="17:17">
      <c r="Q11733" s="39"/>
    </row>
    <row r="11734" spans="17:17">
      <c r="Q11734" s="39"/>
    </row>
    <row r="11735" spans="17:17">
      <c r="Q11735" s="39"/>
    </row>
    <row r="11736" spans="17:17">
      <c r="Q11736" s="39"/>
    </row>
    <row r="11737" spans="17:17">
      <c r="Q11737" s="39"/>
    </row>
    <row r="11738" spans="17:17">
      <c r="Q11738" s="39"/>
    </row>
    <row r="11739" spans="17:17">
      <c r="Q11739" s="39"/>
    </row>
    <row r="11740" spans="17:17">
      <c r="Q11740" s="39"/>
    </row>
    <row r="11741" spans="17:17">
      <c r="Q11741" s="39"/>
    </row>
    <row r="11742" spans="17:17">
      <c r="Q11742" s="39"/>
    </row>
    <row r="11743" spans="17:17">
      <c r="Q11743" s="39"/>
    </row>
    <row r="11744" spans="17:17">
      <c r="Q11744" s="39"/>
    </row>
    <row r="11745" spans="17:17">
      <c r="Q11745" s="39"/>
    </row>
    <row r="11746" spans="17:17">
      <c r="Q11746" s="39"/>
    </row>
    <row r="11747" spans="17:17">
      <c r="Q11747" s="39"/>
    </row>
    <row r="11748" spans="17:17">
      <c r="Q11748" s="39"/>
    </row>
    <row r="11749" spans="17:17">
      <c r="Q11749" s="39"/>
    </row>
    <row r="11750" spans="17:17">
      <c r="Q11750" s="39"/>
    </row>
    <row r="11751" spans="17:17">
      <c r="Q11751" s="39"/>
    </row>
    <row r="11752" spans="17:17">
      <c r="Q11752" s="39"/>
    </row>
    <row r="11753" spans="17:17">
      <c r="Q11753" s="39"/>
    </row>
    <row r="11754" spans="17:17">
      <c r="Q11754" s="39"/>
    </row>
    <row r="11755" spans="17:17">
      <c r="Q11755" s="39"/>
    </row>
    <row r="11756" spans="17:17">
      <c r="Q11756" s="39"/>
    </row>
    <row r="11757" spans="17:17">
      <c r="Q11757" s="39"/>
    </row>
    <row r="11758" spans="17:17">
      <c r="Q11758" s="39"/>
    </row>
    <row r="11759" spans="17:17">
      <c r="Q11759" s="39"/>
    </row>
    <row r="11760" spans="17:17">
      <c r="Q11760" s="39"/>
    </row>
    <row r="11761" spans="17:17">
      <c r="Q11761" s="39"/>
    </row>
    <row r="11762" spans="17:17">
      <c r="Q11762" s="39"/>
    </row>
    <row r="11763" spans="17:17">
      <c r="Q11763" s="39"/>
    </row>
    <row r="11764" spans="17:17">
      <c r="Q11764" s="39"/>
    </row>
    <row r="11765" spans="17:17">
      <c r="Q11765" s="39"/>
    </row>
    <row r="11766" spans="17:17">
      <c r="Q11766" s="39"/>
    </row>
    <row r="11767" spans="17:17">
      <c r="Q11767" s="39"/>
    </row>
    <row r="11768" spans="17:17">
      <c r="Q11768" s="39"/>
    </row>
    <row r="11769" spans="17:17">
      <c r="Q11769" s="39"/>
    </row>
    <row r="11770" spans="17:17">
      <c r="Q11770" s="39"/>
    </row>
    <row r="11771" spans="17:17">
      <c r="Q11771" s="39"/>
    </row>
    <row r="11772" spans="17:17">
      <c r="Q11772" s="39"/>
    </row>
    <row r="11773" spans="17:17">
      <c r="Q11773" s="39"/>
    </row>
    <row r="11774" spans="17:17">
      <c r="Q11774" s="39"/>
    </row>
    <row r="11775" spans="17:17">
      <c r="Q11775" s="39"/>
    </row>
    <row r="11776" spans="17:17">
      <c r="Q11776" s="39"/>
    </row>
    <row r="11777" spans="17:17">
      <c r="Q11777" s="39"/>
    </row>
    <row r="11778" spans="17:17">
      <c r="Q11778" s="39"/>
    </row>
    <row r="11779" spans="17:17">
      <c r="Q11779" s="39"/>
    </row>
    <row r="11780" spans="17:17">
      <c r="Q11780" s="39"/>
    </row>
    <row r="11781" spans="17:17">
      <c r="Q11781" s="39"/>
    </row>
    <row r="11782" spans="17:17">
      <c r="Q11782" s="39"/>
    </row>
    <row r="11783" spans="17:17">
      <c r="Q11783" s="39"/>
    </row>
    <row r="11784" spans="17:17">
      <c r="Q11784" s="39"/>
    </row>
    <row r="11785" spans="17:17">
      <c r="Q11785" s="39"/>
    </row>
    <row r="11786" spans="17:17">
      <c r="Q11786" s="39"/>
    </row>
    <row r="11787" spans="17:17">
      <c r="Q11787" s="39"/>
    </row>
    <row r="11788" spans="17:17">
      <c r="Q11788" s="39"/>
    </row>
    <row r="11789" spans="17:17">
      <c r="Q11789" s="39"/>
    </row>
    <row r="11790" spans="17:17">
      <c r="Q11790" s="39"/>
    </row>
    <row r="11791" spans="17:17">
      <c r="Q11791" s="39"/>
    </row>
    <row r="11792" spans="17:17">
      <c r="Q11792" s="39"/>
    </row>
    <row r="11793" spans="17:17">
      <c r="Q11793" s="39"/>
    </row>
    <row r="11794" spans="17:17">
      <c r="Q11794" s="39"/>
    </row>
    <row r="11795" spans="17:17">
      <c r="Q11795" s="39"/>
    </row>
    <row r="11796" spans="17:17">
      <c r="Q11796" s="39"/>
    </row>
    <row r="11797" spans="17:17">
      <c r="Q11797" s="39"/>
    </row>
    <row r="11798" spans="17:17">
      <c r="Q11798" s="39"/>
    </row>
    <row r="11799" spans="17:17">
      <c r="Q11799" s="39"/>
    </row>
    <row r="11800" spans="17:17">
      <c r="Q11800" s="39"/>
    </row>
    <row r="11801" spans="17:17">
      <c r="Q11801" s="39"/>
    </row>
    <row r="11802" spans="17:17">
      <c r="Q11802" s="39"/>
    </row>
    <row r="11803" spans="17:17">
      <c r="Q11803" s="39"/>
    </row>
    <row r="11804" spans="17:17">
      <c r="Q11804" s="39"/>
    </row>
    <row r="11805" spans="17:17">
      <c r="Q11805" s="39"/>
    </row>
    <row r="11806" spans="17:17">
      <c r="Q11806" s="39"/>
    </row>
    <row r="11807" spans="17:17">
      <c r="Q11807" s="39"/>
    </row>
    <row r="11808" spans="17:17">
      <c r="Q11808" s="39"/>
    </row>
    <row r="11809" spans="17:17">
      <c r="Q11809" s="39"/>
    </row>
    <row r="11810" spans="17:17">
      <c r="Q11810" s="39"/>
    </row>
    <row r="11811" spans="17:17">
      <c r="Q11811" s="39"/>
    </row>
    <row r="11812" spans="17:17">
      <c r="Q11812" s="39"/>
    </row>
    <row r="11813" spans="17:17">
      <c r="Q11813" s="39"/>
    </row>
    <row r="11814" spans="17:17">
      <c r="Q11814" s="39"/>
    </row>
    <row r="11815" spans="17:17">
      <c r="Q11815" s="39"/>
    </row>
    <row r="11816" spans="17:17">
      <c r="Q11816" s="39"/>
    </row>
    <row r="11817" spans="17:17">
      <c r="Q11817" s="39"/>
    </row>
    <row r="11818" spans="17:17">
      <c r="Q11818" s="39"/>
    </row>
    <row r="11819" spans="17:17">
      <c r="Q11819" s="39"/>
    </row>
    <row r="11820" spans="17:17">
      <c r="Q11820" s="39"/>
    </row>
    <row r="11821" spans="17:17">
      <c r="Q11821" s="39"/>
    </row>
    <row r="11822" spans="17:17">
      <c r="Q11822" s="39"/>
    </row>
    <row r="11823" spans="17:17">
      <c r="Q11823" s="39"/>
    </row>
    <row r="11824" spans="17:17">
      <c r="Q11824" s="39"/>
    </row>
    <row r="11825" spans="17:17">
      <c r="Q11825" s="39"/>
    </row>
    <row r="11826" spans="17:17">
      <c r="Q11826" s="39"/>
    </row>
    <row r="11827" spans="17:17">
      <c r="Q11827" s="39"/>
    </row>
    <row r="11828" spans="17:17">
      <c r="Q11828" s="39"/>
    </row>
    <row r="11829" spans="17:17">
      <c r="Q11829" s="39"/>
    </row>
    <row r="11830" spans="17:17">
      <c r="Q11830" s="39"/>
    </row>
    <row r="11831" spans="17:17">
      <c r="Q11831" s="39"/>
    </row>
    <row r="11832" spans="17:17">
      <c r="Q11832" s="39"/>
    </row>
    <row r="11833" spans="17:17">
      <c r="Q11833" s="39"/>
    </row>
    <row r="11834" spans="17:17">
      <c r="Q11834" s="39"/>
    </row>
    <row r="11835" spans="17:17">
      <c r="Q11835" s="39"/>
    </row>
    <row r="11836" spans="17:17">
      <c r="Q11836" s="39"/>
    </row>
    <row r="11837" spans="17:17">
      <c r="Q11837" s="39"/>
    </row>
    <row r="11838" spans="17:17">
      <c r="Q11838" s="39"/>
    </row>
    <row r="11839" spans="17:17">
      <c r="Q11839" s="39"/>
    </row>
    <row r="11840" spans="17:17">
      <c r="Q11840" s="39"/>
    </row>
    <row r="11841" spans="17:17">
      <c r="Q11841" s="39"/>
    </row>
    <row r="11842" spans="17:17">
      <c r="Q11842" s="39"/>
    </row>
    <row r="11843" spans="17:17">
      <c r="Q11843" s="39"/>
    </row>
    <row r="11844" spans="17:17">
      <c r="Q11844" s="39"/>
    </row>
    <row r="11845" spans="17:17">
      <c r="Q11845" s="39"/>
    </row>
    <row r="11846" spans="17:17">
      <c r="Q11846" s="39"/>
    </row>
    <row r="11847" spans="17:17">
      <c r="Q11847" s="39"/>
    </row>
    <row r="11848" spans="17:17">
      <c r="Q11848" s="39"/>
    </row>
    <row r="11849" spans="17:17">
      <c r="Q11849" s="39"/>
    </row>
    <row r="11850" spans="17:17">
      <c r="Q11850" s="39"/>
    </row>
    <row r="11851" spans="17:17">
      <c r="Q11851" s="39"/>
    </row>
    <row r="11852" spans="17:17">
      <c r="Q11852" s="39"/>
    </row>
    <row r="11853" spans="17:17">
      <c r="Q11853" s="39"/>
    </row>
    <row r="11854" spans="17:17">
      <c r="Q11854" s="39"/>
    </row>
    <row r="11855" spans="17:17">
      <c r="Q11855" s="39"/>
    </row>
    <row r="11856" spans="17:17">
      <c r="Q11856" s="39"/>
    </row>
    <row r="11857" spans="17:17">
      <c r="Q11857" s="39"/>
    </row>
    <row r="11858" spans="17:17">
      <c r="Q11858" s="39"/>
    </row>
    <row r="11859" spans="17:17">
      <c r="Q11859" s="39"/>
    </row>
    <row r="11860" spans="17:17">
      <c r="Q11860" s="39"/>
    </row>
    <row r="11861" spans="17:17">
      <c r="Q11861" s="39"/>
    </row>
    <row r="11862" spans="17:17">
      <c r="Q11862" s="39"/>
    </row>
    <row r="11863" spans="17:17">
      <c r="Q11863" s="39"/>
    </row>
    <row r="11864" spans="17:17">
      <c r="Q11864" s="39"/>
    </row>
    <row r="11865" spans="17:17">
      <c r="Q11865" s="39"/>
    </row>
    <row r="11866" spans="17:17">
      <c r="Q11866" s="39"/>
    </row>
    <row r="11867" spans="17:17">
      <c r="Q11867" s="39"/>
    </row>
    <row r="11868" spans="17:17">
      <c r="Q11868" s="39"/>
    </row>
    <row r="11869" spans="17:17">
      <c r="Q11869" s="39"/>
    </row>
    <row r="11870" spans="17:17">
      <c r="Q11870" s="39"/>
    </row>
    <row r="11871" spans="17:17">
      <c r="Q11871" s="39"/>
    </row>
    <row r="11872" spans="17:17">
      <c r="Q11872" s="39"/>
    </row>
    <row r="11873" spans="17:17">
      <c r="Q11873" s="39"/>
    </row>
    <row r="11874" spans="17:17">
      <c r="Q11874" s="39"/>
    </row>
    <row r="11875" spans="17:17">
      <c r="Q11875" s="39"/>
    </row>
    <row r="11876" spans="17:17">
      <c r="Q11876" s="39"/>
    </row>
    <row r="11877" spans="17:17">
      <c r="Q11877" s="39"/>
    </row>
    <row r="11878" spans="17:17">
      <c r="Q11878" s="39"/>
    </row>
    <row r="11879" spans="17:17">
      <c r="Q11879" s="39"/>
    </row>
    <row r="11880" spans="17:17">
      <c r="Q11880" s="39"/>
    </row>
    <row r="11881" spans="17:17">
      <c r="Q11881" s="39"/>
    </row>
    <row r="11882" spans="17:17">
      <c r="Q11882" s="39"/>
    </row>
    <row r="11883" spans="17:17">
      <c r="Q11883" s="39"/>
    </row>
    <row r="11884" spans="17:17">
      <c r="Q11884" s="39"/>
    </row>
    <row r="11885" spans="17:17">
      <c r="Q11885" s="39"/>
    </row>
    <row r="11886" spans="17:17">
      <c r="Q11886" s="39"/>
    </row>
    <row r="11887" spans="17:17">
      <c r="Q11887" s="39"/>
    </row>
    <row r="11888" spans="17:17">
      <c r="Q11888" s="39"/>
    </row>
    <row r="11889" spans="17:17">
      <c r="Q11889" s="39"/>
    </row>
    <row r="11890" spans="17:17">
      <c r="Q11890" s="39"/>
    </row>
    <row r="11891" spans="17:17">
      <c r="Q11891" s="39"/>
    </row>
    <row r="11892" spans="17:17">
      <c r="Q11892" s="39"/>
    </row>
    <row r="11893" spans="17:17">
      <c r="Q11893" s="39"/>
    </row>
    <row r="11894" spans="17:17">
      <c r="Q11894" s="39"/>
    </row>
    <row r="11895" spans="17:17">
      <c r="Q11895" s="39"/>
    </row>
    <row r="11896" spans="17:17">
      <c r="Q11896" s="39"/>
    </row>
    <row r="11897" spans="17:17">
      <c r="Q11897" s="39"/>
    </row>
    <row r="11898" spans="17:17">
      <c r="Q11898" s="39"/>
    </row>
    <row r="11899" spans="17:17">
      <c r="Q11899" s="39"/>
    </row>
    <row r="11900" spans="17:17">
      <c r="Q11900" s="39"/>
    </row>
    <row r="11901" spans="17:17">
      <c r="Q11901" s="39"/>
    </row>
    <row r="11902" spans="17:17">
      <c r="Q11902" s="39"/>
    </row>
    <row r="11903" spans="17:17">
      <c r="Q11903" s="39"/>
    </row>
    <row r="11904" spans="17:17">
      <c r="Q11904" s="39"/>
    </row>
    <row r="11905" spans="17:17">
      <c r="Q11905" s="39"/>
    </row>
    <row r="11906" spans="17:17">
      <c r="Q11906" s="39"/>
    </row>
    <row r="11907" spans="17:17">
      <c r="Q11907" s="39"/>
    </row>
    <row r="11908" spans="17:17">
      <c r="Q11908" s="39"/>
    </row>
    <row r="11909" spans="17:17">
      <c r="Q11909" s="39"/>
    </row>
    <row r="11910" spans="17:17">
      <c r="Q11910" s="39"/>
    </row>
    <row r="11911" spans="17:17">
      <c r="Q11911" s="39"/>
    </row>
    <row r="11912" spans="17:17">
      <c r="Q11912" s="39"/>
    </row>
    <row r="11913" spans="17:17">
      <c r="Q11913" s="39"/>
    </row>
    <row r="11914" spans="17:17">
      <c r="Q11914" s="39"/>
    </row>
    <row r="11915" spans="17:17">
      <c r="Q11915" s="39"/>
    </row>
    <row r="11916" spans="17:17">
      <c r="Q11916" s="39"/>
    </row>
    <row r="11917" spans="17:17">
      <c r="Q11917" s="39"/>
    </row>
    <row r="11918" spans="17:17">
      <c r="Q11918" s="39"/>
    </row>
    <row r="11919" spans="17:17">
      <c r="Q11919" s="39"/>
    </row>
    <row r="11920" spans="17:17">
      <c r="Q11920" s="39"/>
    </row>
    <row r="11921" spans="17:17">
      <c r="Q11921" s="39"/>
    </row>
    <row r="11922" spans="17:17">
      <c r="Q11922" s="39"/>
    </row>
    <row r="11923" spans="17:17">
      <c r="Q11923" s="39"/>
    </row>
    <row r="11924" spans="17:17">
      <c r="Q11924" s="39"/>
    </row>
    <row r="11925" spans="17:17">
      <c r="Q11925" s="39"/>
    </row>
    <row r="11926" spans="17:17">
      <c r="Q11926" s="39"/>
    </row>
    <row r="11927" spans="17:17">
      <c r="Q11927" s="39"/>
    </row>
    <row r="11928" spans="17:17">
      <c r="Q11928" s="39"/>
    </row>
    <row r="11929" spans="17:17">
      <c r="Q11929" s="39"/>
    </row>
    <row r="11930" spans="17:17">
      <c r="Q11930" s="39"/>
    </row>
    <row r="11931" spans="17:17">
      <c r="Q11931" s="39"/>
    </row>
    <row r="11932" spans="17:17">
      <c r="Q11932" s="39"/>
    </row>
    <row r="11933" spans="17:17">
      <c r="Q11933" s="39"/>
    </row>
    <row r="11934" spans="17:17">
      <c r="Q11934" s="39"/>
    </row>
    <row r="11935" spans="17:17">
      <c r="Q11935" s="39"/>
    </row>
    <row r="11936" spans="17:17">
      <c r="Q11936" s="39"/>
    </row>
    <row r="11937" spans="17:17">
      <c r="Q11937" s="39"/>
    </row>
    <row r="11938" spans="17:17">
      <c r="Q11938" s="39"/>
    </row>
    <row r="11939" spans="17:17">
      <c r="Q11939" s="39"/>
    </row>
    <row r="11940" spans="17:17">
      <c r="Q11940" s="39"/>
    </row>
    <row r="11941" spans="17:17">
      <c r="Q11941" s="39"/>
    </row>
    <row r="11942" spans="17:17">
      <c r="Q11942" s="39"/>
    </row>
    <row r="11943" spans="17:17">
      <c r="Q11943" s="39"/>
    </row>
    <row r="11944" spans="17:17">
      <c r="Q11944" s="39"/>
    </row>
    <row r="11945" spans="17:17">
      <c r="Q11945" s="39"/>
    </row>
    <row r="11946" spans="17:17">
      <c r="Q11946" s="39"/>
    </row>
    <row r="11947" spans="17:17">
      <c r="Q11947" s="39"/>
    </row>
    <row r="11948" spans="17:17">
      <c r="Q11948" s="39"/>
    </row>
    <row r="11949" spans="17:17">
      <c r="Q11949" s="39"/>
    </row>
    <row r="11950" spans="17:17">
      <c r="Q11950" s="39"/>
    </row>
    <row r="11951" spans="17:17">
      <c r="Q11951" s="39"/>
    </row>
    <row r="11952" spans="17:17">
      <c r="Q11952" s="39"/>
    </row>
    <row r="11953" spans="17:17">
      <c r="Q11953" s="39"/>
    </row>
    <row r="11954" spans="17:17">
      <c r="Q11954" s="39"/>
    </row>
    <row r="11955" spans="17:17">
      <c r="Q11955" s="39"/>
    </row>
    <row r="11956" spans="17:17">
      <c r="Q11956" s="39"/>
    </row>
    <row r="11957" spans="17:17">
      <c r="Q11957" s="39"/>
    </row>
    <row r="11958" spans="17:17">
      <c r="Q11958" s="39"/>
    </row>
    <row r="11959" spans="17:17">
      <c r="Q11959" s="39"/>
    </row>
    <row r="11960" spans="17:17">
      <c r="Q11960" s="39"/>
    </row>
    <row r="11961" spans="17:17">
      <c r="Q11961" s="39"/>
    </row>
    <row r="11962" spans="17:17">
      <c r="Q11962" s="39"/>
    </row>
    <row r="11963" spans="17:17">
      <c r="Q11963" s="39"/>
    </row>
    <row r="11964" spans="17:17">
      <c r="Q11964" s="39"/>
    </row>
    <row r="11965" spans="17:17">
      <c r="Q11965" s="39"/>
    </row>
    <row r="11966" spans="17:17">
      <c r="Q11966" s="39"/>
    </row>
    <row r="11967" spans="17:17">
      <c r="Q11967" s="39"/>
    </row>
    <row r="11968" spans="17:17">
      <c r="Q11968" s="39"/>
    </row>
    <row r="11969" spans="17:17">
      <c r="Q11969" s="39"/>
    </row>
    <row r="11970" spans="17:17">
      <c r="Q11970" s="39"/>
    </row>
    <row r="11971" spans="17:17">
      <c r="Q11971" s="39"/>
    </row>
    <row r="11972" spans="17:17">
      <c r="Q11972" s="39"/>
    </row>
    <row r="11973" spans="17:17">
      <c r="Q11973" s="39"/>
    </row>
    <row r="11974" spans="17:17">
      <c r="Q11974" s="39"/>
    </row>
    <row r="11975" spans="17:17">
      <c r="Q11975" s="39"/>
    </row>
    <row r="11976" spans="17:17">
      <c r="Q11976" s="39"/>
    </row>
    <row r="11977" spans="17:17">
      <c r="Q11977" s="39"/>
    </row>
    <row r="11978" spans="17:17">
      <c r="Q11978" s="39"/>
    </row>
    <row r="11979" spans="17:17">
      <c r="Q11979" s="39"/>
    </row>
    <row r="11980" spans="17:17">
      <c r="Q11980" s="39"/>
    </row>
    <row r="11981" spans="17:17">
      <c r="Q11981" s="39"/>
    </row>
    <row r="11982" spans="17:17">
      <c r="Q11982" s="39"/>
    </row>
    <row r="11983" spans="17:17">
      <c r="Q11983" s="39"/>
    </row>
    <row r="11984" spans="17:17">
      <c r="Q11984" s="39"/>
    </row>
    <row r="11985" spans="17:17">
      <c r="Q11985" s="39"/>
    </row>
    <row r="11986" spans="17:17">
      <c r="Q11986" s="39"/>
    </row>
    <row r="11987" spans="17:17">
      <c r="Q11987" s="39"/>
    </row>
    <row r="11988" spans="17:17">
      <c r="Q11988" s="39"/>
    </row>
    <row r="11989" spans="17:17">
      <c r="Q11989" s="39"/>
    </row>
    <row r="11990" spans="17:17">
      <c r="Q11990" s="39"/>
    </row>
    <row r="11991" spans="17:17">
      <c r="Q11991" s="39"/>
    </row>
    <row r="11992" spans="17:17">
      <c r="Q11992" s="39"/>
    </row>
    <row r="11993" spans="17:17">
      <c r="Q11993" s="39"/>
    </row>
    <row r="11994" spans="17:17">
      <c r="Q11994" s="39"/>
    </row>
    <row r="11995" spans="17:17">
      <c r="Q11995" s="39"/>
    </row>
    <row r="11996" spans="17:17">
      <c r="Q11996" s="39"/>
    </row>
    <row r="11997" spans="17:17">
      <c r="Q11997" s="39"/>
    </row>
    <row r="11998" spans="17:17">
      <c r="Q11998" s="39"/>
    </row>
    <row r="11999" spans="17:17">
      <c r="Q11999" s="39"/>
    </row>
    <row r="12000" spans="17:17">
      <c r="Q12000" s="39"/>
    </row>
    <row r="12001" spans="17:17">
      <c r="Q12001" s="39"/>
    </row>
    <row r="12002" spans="17:17">
      <c r="Q12002" s="39"/>
    </row>
    <row r="12003" spans="17:17">
      <c r="Q12003" s="39"/>
    </row>
    <row r="12004" spans="17:17">
      <c r="Q12004" s="39"/>
    </row>
    <row r="12005" spans="17:17">
      <c r="Q12005" s="39"/>
    </row>
    <row r="12006" spans="17:17">
      <c r="Q12006" s="39"/>
    </row>
    <row r="12007" spans="17:17">
      <c r="Q12007" s="39"/>
    </row>
    <row r="12008" spans="17:17">
      <c r="Q12008" s="39"/>
    </row>
    <row r="12009" spans="17:17">
      <c r="Q12009" s="39"/>
    </row>
    <row r="12010" spans="17:17">
      <c r="Q12010" s="39"/>
    </row>
    <row r="12011" spans="17:17">
      <c r="Q12011" s="39"/>
    </row>
    <row r="12012" spans="17:17">
      <c r="Q12012" s="39"/>
    </row>
    <row r="12013" spans="17:17">
      <c r="Q12013" s="39"/>
    </row>
    <row r="12014" spans="17:17">
      <c r="Q12014" s="39"/>
    </row>
    <row r="12015" spans="17:17">
      <c r="Q12015" s="39"/>
    </row>
    <row r="12016" spans="17:17">
      <c r="Q12016" s="39"/>
    </row>
    <row r="12017" spans="17:17">
      <c r="Q12017" s="39"/>
    </row>
    <row r="12018" spans="17:17">
      <c r="Q12018" s="39"/>
    </row>
    <row r="12019" spans="17:17">
      <c r="Q12019" s="39"/>
    </row>
    <row r="12020" spans="17:17">
      <c r="Q12020" s="39"/>
    </row>
    <row r="12021" spans="17:17">
      <c r="Q12021" s="39"/>
    </row>
    <row r="12022" spans="17:17">
      <c r="Q12022" s="39"/>
    </row>
    <row r="12023" spans="17:17">
      <c r="Q12023" s="39"/>
    </row>
    <row r="12024" spans="17:17">
      <c r="Q12024" s="39"/>
    </row>
    <row r="12025" spans="17:17">
      <c r="Q12025" s="39"/>
    </row>
    <row r="12026" spans="17:17">
      <c r="Q12026" s="39"/>
    </row>
    <row r="12027" spans="17:17">
      <c r="Q12027" s="39"/>
    </row>
    <row r="12028" spans="17:17">
      <c r="Q12028" s="39"/>
    </row>
    <row r="12029" spans="17:17">
      <c r="Q12029" s="39"/>
    </row>
    <row r="12030" spans="17:17">
      <c r="Q12030" s="39"/>
    </row>
    <row r="12031" spans="17:17">
      <c r="Q12031" s="39"/>
    </row>
    <row r="12032" spans="17:17">
      <c r="Q12032" s="39"/>
    </row>
    <row r="12033" spans="17:17">
      <c r="Q12033" s="39"/>
    </row>
    <row r="12034" spans="17:17">
      <c r="Q12034" s="39"/>
    </row>
    <row r="12035" spans="17:17">
      <c r="Q12035" s="39"/>
    </row>
    <row r="12036" spans="17:17">
      <c r="Q12036" s="39"/>
    </row>
    <row r="12037" spans="17:17">
      <c r="Q12037" s="39"/>
    </row>
    <row r="12038" spans="17:17">
      <c r="Q12038" s="39"/>
    </row>
    <row r="12039" spans="17:17">
      <c r="Q12039" s="39"/>
    </row>
    <row r="12040" spans="17:17">
      <c r="Q12040" s="39"/>
    </row>
    <row r="12041" spans="17:17">
      <c r="Q12041" s="39"/>
    </row>
    <row r="12042" spans="17:17">
      <c r="Q12042" s="39"/>
    </row>
    <row r="12043" spans="17:17">
      <c r="Q12043" s="39"/>
    </row>
    <row r="12044" spans="17:17">
      <c r="Q12044" s="39"/>
    </row>
    <row r="12045" spans="17:17">
      <c r="Q12045" s="39"/>
    </row>
    <row r="12046" spans="17:17">
      <c r="Q12046" s="39"/>
    </row>
    <row r="12047" spans="17:17">
      <c r="Q12047" s="39"/>
    </row>
    <row r="12048" spans="17:17">
      <c r="Q12048" s="39"/>
    </row>
    <row r="12049" spans="17:17">
      <c r="Q12049" s="39"/>
    </row>
    <row r="12050" spans="17:17">
      <c r="Q12050" s="39"/>
    </row>
    <row r="12051" spans="17:17">
      <c r="Q12051" s="39"/>
    </row>
    <row r="12052" spans="17:17">
      <c r="Q12052" s="39"/>
    </row>
    <row r="12053" spans="17:17">
      <c r="Q12053" s="39"/>
    </row>
    <row r="12054" spans="17:17">
      <c r="Q12054" s="39"/>
    </row>
    <row r="12055" spans="17:17">
      <c r="Q12055" s="39"/>
    </row>
    <row r="12056" spans="17:17">
      <c r="Q12056" s="39"/>
    </row>
    <row r="12057" spans="17:17">
      <c r="Q12057" s="39"/>
    </row>
    <row r="12058" spans="17:17">
      <c r="Q12058" s="39"/>
    </row>
    <row r="12059" spans="17:17">
      <c r="Q12059" s="39"/>
    </row>
    <row r="12060" spans="17:17">
      <c r="Q12060" s="39"/>
    </row>
    <row r="12061" spans="17:17">
      <c r="Q12061" s="39"/>
    </row>
    <row r="12062" spans="17:17">
      <c r="Q12062" s="39"/>
    </row>
    <row r="12063" spans="17:17">
      <c r="Q12063" s="39"/>
    </row>
    <row r="12064" spans="17:17">
      <c r="Q12064" s="39"/>
    </row>
    <row r="12065" spans="17:17">
      <c r="Q12065" s="39"/>
    </row>
    <row r="12066" spans="17:17">
      <c r="Q12066" s="39"/>
    </row>
    <row r="12067" spans="17:17">
      <c r="Q12067" s="39"/>
    </row>
    <row r="12068" spans="17:17">
      <c r="Q12068" s="39"/>
    </row>
    <row r="12069" spans="17:17">
      <c r="Q12069" s="39"/>
    </row>
    <row r="12070" spans="17:17">
      <c r="Q12070" s="39"/>
    </row>
    <row r="12071" spans="17:17">
      <c r="Q12071" s="39"/>
    </row>
    <row r="12072" spans="17:17">
      <c r="Q12072" s="39"/>
    </row>
    <row r="12073" spans="17:17">
      <c r="Q12073" s="39"/>
    </row>
    <row r="12074" spans="17:17">
      <c r="Q12074" s="39"/>
    </row>
    <row r="12075" spans="17:17">
      <c r="Q12075" s="39"/>
    </row>
    <row r="12076" spans="17:17">
      <c r="Q12076" s="39"/>
    </row>
    <row r="12077" spans="17:17">
      <c r="Q12077" s="39"/>
    </row>
    <row r="12078" spans="17:17">
      <c r="Q12078" s="39"/>
    </row>
    <row r="12079" spans="17:17">
      <c r="Q12079" s="39"/>
    </row>
    <row r="12080" spans="17:17">
      <c r="Q12080" s="39"/>
    </row>
    <row r="12081" spans="17:17">
      <c r="Q12081" s="39"/>
    </row>
    <row r="12082" spans="17:17">
      <c r="Q12082" s="39"/>
    </row>
    <row r="12083" spans="17:17">
      <c r="Q12083" s="39"/>
    </row>
    <row r="12084" spans="17:17">
      <c r="Q12084" s="39"/>
    </row>
    <row r="12085" spans="17:17">
      <c r="Q12085" s="39"/>
    </row>
    <row r="12086" spans="17:17">
      <c r="Q12086" s="39"/>
    </row>
    <row r="12087" spans="17:17">
      <c r="Q12087" s="39"/>
    </row>
    <row r="12088" spans="17:17">
      <c r="Q12088" s="39"/>
    </row>
    <row r="12089" spans="17:17">
      <c r="Q12089" s="39"/>
    </row>
    <row r="12090" spans="17:17">
      <c r="Q12090" s="39"/>
    </row>
    <row r="12091" spans="17:17">
      <c r="Q12091" s="39"/>
    </row>
    <row r="12092" spans="17:17">
      <c r="Q12092" s="39"/>
    </row>
    <row r="12093" spans="17:17">
      <c r="Q12093" s="39"/>
    </row>
    <row r="12094" spans="17:17">
      <c r="Q12094" s="39"/>
    </row>
    <row r="12095" spans="17:17">
      <c r="Q12095" s="39"/>
    </row>
    <row r="12096" spans="17:17">
      <c r="Q12096" s="39"/>
    </row>
    <row r="12097" spans="17:17">
      <c r="Q12097" s="39"/>
    </row>
    <row r="12098" spans="17:17">
      <c r="Q12098" s="39"/>
    </row>
    <row r="12099" spans="17:17">
      <c r="Q12099" s="39"/>
    </row>
    <row r="12100" spans="17:17">
      <c r="Q12100" s="39"/>
    </row>
    <row r="12101" spans="17:17">
      <c r="Q12101" s="39"/>
    </row>
    <row r="12102" spans="17:17">
      <c r="Q12102" s="39"/>
    </row>
    <row r="12103" spans="17:17">
      <c r="Q12103" s="39"/>
    </row>
    <row r="12104" spans="17:17">
      <c r="Q12104" s="39"/>
    </row>
    <row r="12105" spans="17:17">
      <c r="Q12105" s="39"/>
    </row>
    <row r="12106" spans="17:17">
      <c r="Q12106" s="39"/>
    </row>
    <row r="12107" spans="17:17">
      <c r="Q12107" s="39"/>
    </row>
    <row r="12108" spans="17:17">
      <c r="Q12108" s="39"/>
    </row>
    <row r="12109" spans="17:17">
      <c r="Q12109" s="39"/>
    </row>
    <row r="12110" spans="17:17">
      <c r="Q12110" s="39"/>
    </row>
    <row r="12111" spans="17:17">
      <c r="Q12111" s="39"/>
    </row>
    <row r="12112" spans="17:17">
      <c r="Q12112" s="39"/>
    </row>
    <row r="12113" spans="17:17">
      <c r="Q12113" s="39"/>
    </row>
    <row r="12114" spans="17:17">
      <c r="Q12114" s="39"/>
    </row>
    <row r="12115" spans="17:17">
      <c r="Q12115" s="39"/>
    </row>
    <row r="12116" spans="17:17">
      <c r="Q12116" s="39"/>
    </row>
    <row r="12117" spans="17:17">
      <c r="Q12117" s="39"/>
    </row>
    <row r="12118" spans="17:17">
      <c r="Q12118" s="39"/>
    </row>
    <row r="12119" spans="17:17">
      <c r="Q12119" s="39"/>
    </row>
    <row r="12120" spans="17:17">
      <c r="Q12120" s="39"/>
    </row>
    <row r="12121" spans="17:17">
      <c r="Q12121" s="39"/>
    </row>
    <row r="12122" spans="17:17">
      <c r="Q12122" s="39"/>
    </row>
    <row r="12123" spans="17:17">
      <c r="Q12123" s="39"/>
    </row>
    <row r="12124" spans="17:17">
      <c r="Q12124" s="39"/>
    </row>
    <row r="12125" spans="17:17">
      <c r="Q12125" s="39"/>
    </row>
    <row r="12126" spans="17:17">
      <c r="Q12126" s="39"/>
    </row>
    <row r="12127" spans="17:17">
      <c r="Q12127" s="39"/>
    </row>
    <row r="12128" spans="17:17">
      <c r="Q12128" s="39"/>
    </row>
    <row r="12129" spans="17:17">
      <c r="Q12129" s="39"/>
    </row>
    <row r="12130" spans="17:17">
      <c r="Q12130" s="39"/>
    </row>
    <row r="12131" spans="17:17">
      <c r="Q12131" s="39"/>
    </row>
    <row r="12132" spans="17:17">
      <c r="Q12132" s="39"/>
    </row>
    <row r="12133" spans="17:17">
      <c r="Q12133" s="39"/>
    </row>
    <row r="12134" spans="17:17">
      <c r="Q12134" s="39"/>
    </row>
    <row r="12135" spans="17:17">
      <c r="Q12135" s="39"/>
    </row>
    <row r="12136" spans="17:17">
      <c r="Q12136" s="39"/>
    </row>
    <row r="12137" spans="17:17">
      <c r="Q12137" s="39"/>
    </row>
    <row r="12138" spans="17:17">
      <c r="Q12138" s="39"/>
    </row>
    <row r="12139" spans="17:17">
      <c r="Q12139" s="39"/>
    </row>
    <row r="12140" spans="17:17">
      <c r="Q12140" s="39"/>
    </row>
    <row r="12141" spans="17:17">
      <c r="Q12141" s="39"/>
    </row>
    <row r="12142" spans="17:17">
      <c r="Q12142" s="39"/>
    </row>
    <row r="12143" spans="17:17">
      <c r="Q12143" s="39"/>
    </row>
    <row r="12144" spans="17:17">
      <c r="Q12144" s="39"/>
    </row>
    <row r="12145" spans="17:17">
      <c r="Q12145" s="39"/>
    </row>
    <row r="12146" spans="17:17">
      <c r="Q12146" s="39"/>
    </row>
    <row r="12147" spans="17:17">
      <c r="Q12147" s="39"/>
    </row>
    <row r="12148" spans="17:17">
      <c r="Q12148" s="39"/>
    </row>
    <row r="12149" spans="17:17">
      <c r="Q12149" s="39"/>
    </row>
    <row r="12150" spans="17:17">
      <c r="Q12150" s="39"/>
    </row>
    <row r="12151" spans="17:17">
      <c r="Q12151" s="39"/>
    </row>
    <row r="12152" spans="17:17">
      <c r="Q12152" s="39"/>
    </row>
    <row r="12153" spans="17:17">
      <c r="Q12153" s="39"/>
    </row>
    <row r="12154" spans="17:17">
      <c r="Q12154" s="39"/>
    </row>
    <row r="12155" spans="17:17">
      <c r="Q12155" s="39"/>
    </row>
    <row r="12156" spans="17:17">
      <c r="Q12156" s="39"/>
    </row>
    <row r="12157" spans="17:17">
      <c r="Q12157" s="39"/>
    </row>
    <row r="12158" spans="17:17">
      <c r="Q12158" s="39"/>
    </row>
    <row r="12159" spans="17:17">
      <c r="Q12159" s="39"/>
    </row>
    <row r="12160" spans="17:17">
      <c r="Q12160" s="39"/>
    </row>
    <row r="12161" spans="17:17">
      <c r="Q12161" s="39"/>
    </row>
    <row r="12162" spans="17:17">
      <c r="Q12162" s="39"/>
    </row>
    <row r="12163" spans="17:17">
      <c r="Q12163" s="39"/>
    </row>
    <row r="12164" spans="17:17">
      <c r="Q12164" s="39"/>
    </row>
    <row r="12165" spans="17:17">
      <c r="Q12165" s="39"/>
    </row>
    <row r="12166" spans="17:17">
      <c r="Q12166" s="39"/>
    </row>
    <row r="12167" spans="17:17">
      <c r="Q12167" s="39"/>
    </row>
    <row r="12168" spans="17:17">
      <c r="Q12168" s="39"/>
    </row>
    <row r="12169" spans="17:17">
      <c r="Q12169" s="39"/>
    </row>
    <row r="12170" spans="17:17">
      <c r="Q12170" s="39"/>
    </row>
    <row r="12171" spans="17:17">
      <c r="Q12171" s="39"/>
    </row>
    <row r="12172" spans="17:17">
      <c r="Q12172" s="39"/>
    </row>
    <row r="12173" spans="17:17">
      <c r="Q12173" s="39"/>
    </row>
    <row r="12174" spans="17:17">
      <c r="Q12174" s="39"/>
    </row>
    <row r="12175" spans="17:17">
      <c r="Q12175" s="39"/>
    </row>
    <row r="12176" spans="17:17">
      <c r="Q12176" s="39"/>
    </row>
    <row r="12177" spans="17:17">
      <c r="Q12177" s="39"/>
    </row>
    <row r="12178" spans="17:17">
      <c r="Q12178" s="39"/>
    </row>
    <row r="12179" spans="17:17">
      <c r="Q12179" s="39"/>
    </row>
    <row r="12180" spans="17:17">
      <c r="Q12180" s="39"/>
    </row>
    <row r="12181" spans="17:17">
      <c r="Q12181" s="39"/>
    </row>
    <row r="12182" spans="17:17">
      <c r="Q12182" s="39"/>
    </row>
    <row r="12183" spans="17:17">
      <c r="Q12183" s="39"/>
    </row>
    <row r="12184" spans="17:17">
      <c r="Q12184" s="39"/>
    </row>
    <row r="12185" spans="17:17">
      <c r="Q12185" s="39"/>
    </row>
    <row r="12186" spans="17:17">
      <c r="Q12186" s="39"/>
    </row>
    <row r="12187" spans="17:17">
      <c r="Q12187" s="39"/>
    </row>
    <row r="12188" spans="17:17">
      <c r="Q12188" s="39"/>
    </row>
    <row r="12189" spans="17:17">
      <c r="Q12189" s="39"/>
    </row>
    <row r="12190" spans="17:17">
      <c r="Q12190" s="39"/>
    </row>
    <row r="12191" spans="17:17">
      <c r="Q12191" s="39"/>
    </row>
    <row r="12192" spans="17:17">
      <c r="Q12192" s="39"/>
    </row>
    <row r="12193" spans="17:17">
      <c r="Q12193" s="39"/>
    </row>
    <row r="12194" spans="17:17">
      <c r="Q12194" s="39"/>
    </row>
    <row r="12195" spans="17:17">
      <c r="Q12195" s="39"/>
    </row>
    <row r="12196" spans="17:17">
      <c r="Q12196" s="39"/>
    </row>
    <row r="12197" spans="17:17">
      <c r="Q12197" s="39"/>
    </row>
    <row r="12198" spans="17:17">
      <c r="Q12198" s="39"/>
    </row>
    <row r="12199" spans="17:17">
      <c r="Q12199" s="39"/>
    </row>
    <row r="12200" spans="17:17">
      <c r="Q12200" s="39"/>
    </row>
    <row r="12201" spans="17:17">
      <c r="Q12201" s="39"/>
    </row>
    <row r="12202" spans="17:17">
      <c r="Q12202" s="39"/>
    </row>
    <row r="12203" spans="17:17">
      <c r="Q12203" s="39"/>
    </row>
    <row r="12204" spans="17:17">
      <c r="Q12204" s="39"/>
    </row>
    <row r="12205" spans="17:17">
      <c r="Q12205" s="39"/>
    </row>
    <row r="12206" spans="17:17">
      <c r="Q12206" s="39"/>
    </row>
    <row r="12207" spans="17:17">
      <c r="Q12207" s="39"/>
    </row>
    <row r="12208" spans="17:17">
      <c r="Q12208" s="39"/>
    </row>
    <row r="12209" spans="17:17">
      <c r="Q12209" s="39"/>
    </row>
    <row r="12210" spans="17:17">
      <c r="Q12210" s="39"/>
    </row>
    <row r="12211" spans="17:17">
      <c r="Q12211" s="39"/>
    </row>
    <row r="12212" spans="17:17">
      <c r="Q12212" s="39"/>
    </row>
    <row r="12213" spans="17:17">
      <c r="Q12213" s="39"/>
    </row>
    <row r="12214" spans="17:17">
      <c r="Q12214" s="39"/>
    </row>
    <row r="12215" spans="17:17">
      <c r="Q12215" s="39"/>
    </row>
    <row r="12216" spans="17:17">
      <c r="Q12216" s="39"/>
    </row>
    <row r="12217" spans="17:17">
      <c r="Q12217" s="39"/>
    </row>
    <row r="12218" spans="17:17">
      <c r="Q12218" s="39"/>
    </row>
    <row r="12219" spans="17:17">
      <c r="Q12219" s="39"/>
    </row>
    <row r="12220" spans="17:17">
      <c r="Q12220" s="39"/>
    </row>
    <row r="12221" spans="17:17">
      <c r="Q12221" s="39"/>
    </row>
    <row r="12222" spans="17:17">
      <c r="Q12222" s="39"/>
    </row>
    <row r="12223" spans="17:17">
      <c r="Q12223" s="39"/>
    </row>
    <row r="12224" spans="17:17">
      <c r="Q12224" s="39"/>
    </row>
    <row r="12225" spans="17:17">
      <c r="Q12225" s="39"/>
    </row>
    <row r="12226" spans="17:17">
      <c r="Q12226" s="39"/>
    </row>
    <row r="12227" spans="17:17">
      <c r="Q12227" s="39"/>
    </row>
    <row r="12228" spans="17:17">
      <c r="Q12228" s="39"/>
    </row>
    <row r="12229" spans="17:17">
      <c r="Q12229" s="39"/>
    </row>
    <row r="12230" spans="17:17">
      <c r="Q12230" s="39"/>
    </row>
    <row r="12231" spans="17:17">
      <c r="Q12231" s="39"/>
    </row>
    <row r="12232" spans="17:17">
      <c r="Q12232" s="39"/>
    </row>
    <row r="12233" spans="17:17">
      <c r="Q12233" s="39"/>
    </row>
    <row r="12234" spans="17:17">
      <c r="Q12234" s="39"/>
    </row>
    <row r="12235" spans="17:17">
      <c r="Q12235" s="39"/>
    </row>
    <row r="12236" spans="17:17">
      <c r="Q12236" s="39"/>
    </row>
    <row r="12237" spans="17:17">
      <c r="Q12237" s="39"/>
    </row>
    <row r="12238" spans="17:17">
      <c r="Q12238" s="39"/>
    </row>
    <row r="12239" spans="17:17">
      <c r="Q12239" s="39"/>
    </row>
    <row r="12240" spans="17:17">
      <c r="Q12240" s="39"/>
    </row>
    <row r="12241" spans="17:17">
      <c r="Q12241" s="39"/>
    </row>
    <row r="12242" spans="17:17">
      <c r="Q12242" s="39"/>
    </row>
    <row r="12243" spans="17:17">
      <c r="Q12243" s="39"/>
    </row>
    <row r="12244" spans="17:17">
      <c r="Q12244" s="39"/>
    </row>
    <row r="12245" spans="17:17">
      <c r="Q12245" s="39"/>
    </row>
    <row r="12246" spans="17:17">
      <c r="Q12246" s="39"/>
    </row>
    <row r="12247" spans="17:17">
      <c r="Q12247" s="39"/>
    </row>
    <row r="12248" spans="17:17">
      <c r="Q12248" s="39"/>
    </row>
    <row r="12249" spans="17:17">
      <c r="Q12249" s="39"/>
    </row>
    <row r="12250" spans="17:17">
      <c r="Q12250" s="39"/>
    </row>
    <row r="12251" spans="17:17">
      <c r="Q12251" s="39"/>
    </row>
    <row r="12252" spans="17:17">
      <c r="Q12252" s="39"/>
    </row>
    <row r="12253" spans="17:17">
      <c r="Q12253" s="39"/>
    </row>
    <row r="12254" spans="17:17">
      <c r="Q12254" s="39"/>
    </row>
    <row r="12255" spans="17:17">
      <c r="Q12255" s="39"/>
    </row>
    <row r="12256" spans="17:17">
      <c r="Q12256" s="39"/>
    </row>
    <row r="12257" spans="17:17">
      <c r="Q12257" s="39"/>
    </row>
    <row r="12258" spans="17:17">
      <c r="Q12258" s="39"/>
    </row>
    <row r="12259" spans="17:17">
      <c r="Q12259" s="39"/>
    </row>
    <row r="12260" spans="17:17">
      <c r="Q12260" s="39"/>
    </row>
    <row r="12261" spans="17:17">
      <c r="Q12261" s="39"/>
    </row>
    <row r="12262" spans="17:17">
      <c r="Q12262" s="39"/>
    </row>
    <row r="12263" spans="17:17">
      <c r="Q12263" s="39"/>
    </row>
    <row r="12264" spans="17:17">
      <c r="Q12264" s="39"/>
    </row>
    <row r="12265" spans="17:17">
      <c r="Q12265" s="39"/>
    </row>
    <row r="12266" spans="17:17">
      <c r="Q12266" s="39"/>
    </row>
    <row r="12267" spans="17:17">
      <c r="Q12267" s="39"/>
    </row>
    <row r="12268" spans="17:17">
      <c r="Q12268" s="39"/>
    </row>
    <row r="12269" spans="17:17">
      <c r="Q12269" s="39"/>
    </row>
    <row r="12270" spans="17:17">
      <c r="Q12270" s="39"/>
    </row>
    <row r="12271" spans="17:17">
      <c r="Q12271" s="39"/>
    </row>
    <row r="12272" spans="17:17">
      <c r="Q12272" s="39"/>
    </row>
    <row r="12273" spans="17:17">
      <c r="Q12273" s="39"/>
    </row>
    <row r="12274" spans="17:17">
      <c r="Q12274" s="39"/>
    </row>
    <row r="12275" spans="17:17">
      <c r="Q12275" s="39"/>
    </row>
    <row r="12276" spans="17:17">
      <c r="Q12276" s="39"/>
    </row>
    <row r="12277" spans="17:17">
      <c r="Q12277" s="39"/>
    </row>
    <row r="12278" spans="17:17">
      <c r="Q12278" s="39"/>
    </row>
    <row r="12279" spans="17:17">
      <c r="Q12279" s="39"/>
    </row>
    <row r="12280" spans="17:17">
      <c r="Q12280" s="39"/>
    </row>
    <row r="12281" spans="17:17">
      <c r="Q12281" s="39"/>
    </row>
    <row r="12282" spans="17:17">
      <c r="Q12282" s="39"/>
    </row>
    <row r="12283" spans="17:17">
      <c r="Q12283" s="39"/>
    </row>
    <row r="12284" spans="17:17">
      <c r="Q12284" s="39"/>
    </row>
    <row r="12285" spans="17:17">
      <c r="Q12285" s="39"/>
    </row>
    <row r="12286" spans="17:17">
      <c r="Q12286" s="39"/>
    </row>
    <row r="12287" spans="17:17">
      <c r="Q12287" s="39"/>
    </row>
    <row r="12288" spans="17:17">
      <c r="Q12288" s="39"/>
    </row>
    <row r="12289" spans="17:17">
      <c r="Q12289" s="39"/>
    </row>
    <row r="12290" spans="17:17">
      <c r="Q12290" s="39"/>
    </row>
    <row r="12291" spans="17:17">
      <c r="Q12291" s="39"/>
    </row>
    <row r="12292" spans="17:17">
      <c r="Q12292" s="39"/>
    </row>
    <row r="12293" spans="17:17">
      <c r="Q12293" s="39"/>
    </row>
    <row r="12294" spans="17:17">
      <c r="Q12294" s="39"/>
    </row>
    <row r="12295" spans="17:17">
      <c r="Q12295" s="39"/>
    </row>
    <row r="12296" spans="17:17">
      <c r="Q12296" s="39"/>
    </row>
    <row r="12297" spans="17:17">
      <c r="Q12297" s="39"/>
    </row>
    <row r="12298" spans="17:17">
      <c r="Q12298" s="39"/>
    </row>
    <row r="12299" spans="17:17">
      <c r="Q12299" s="39"/>
    </row>
    <row r="12300" spans="17:17">
      <c r="Q12300" s="39"/>
    </row>
    <row r="12301" spans="17:17">
      <c r="Q12301" s="39"/>
    </row>
    <row r="12302" spans="17:17">
      <c r="Q12302" s="39"/>
    </row>
    <row r="12303" spans="17:17">
      <c r="Q12303" s="39"/>
    </row>
    <row r="12304" spans="17:17">
      <c r="Q12304" s="39"/>
    </row>
    <row r="12305" spans="17:17">
      <c r="Q12305" s="39"/>
    </row>
    <row r="12306" spans="17:17">
      <c r="Q12306" s="39"/>
    </row>
    <row r="12307" spans="17:17">
      <c r="Q12307" s="39"/>
    </row>
    <row r="12308" spans="17:17">
      <c r="Q12308" s="39"/>
    </row>
    <row r="12309" spans="17:17">
      <c r="Q12309" s="39"/>
    </row>
    <row r="12310" spans="17:17">
      <c r="Q12310" s="39"/>
    </row>
    <row r="12311" spans="17:17">
      <c r="Q12311" s="39"/>
    </row>
    <row r="12312" spans="17:17">
      <c r="Q12312" s="39"/>
    </row>
    <row r="12313" spans="17:17">
      <c r="Q12313" s="39"/>
    </row>
    <row r="12314" spans="17:17">
      <c r="Q12314" s="39"/>
    </row>
    <row r="12315" spans="17:17">
      <c r="Q12315" s="39"/>
    </row>
    <row r="12316" spans="17:17">
      <c r="Q12316" s="39"/>
    </row>
    <row r="12317" spans="17:17">
      <c r="Q12317" s="39"/>
    </row>
    <row r="12318" spans="17:17">
      <c r="Q12318" s="39"/>
    </row>
    <row r="12319" spans="17:17">
      <c r="Q12319" s="39"/>
    </row>
    <row r="12320" spans="17:17">
      <c r="Q12320" s="39"/>
    </row>
    <row r="12321" spans="17:17">
      <c r="Q12321" s="39"/>
    </row>
    <row r="12322" spans="17:17">
      <c r="Q12322" s="39"/>
    </row>
    <row r="12323" spans="17:17">
      <c r="Q12323" s="39"/>
    </row>
    <row r="12324" spans="17:17">
      <c r="Q12324" s="39"/>
    </row>
    <row r="12325" spans="17:17">
      <c r="Q12325" s="39"/>
    </row>
    <row r="12326" spans="17:17">
      <c r="Q12326" s="39"/>
    </row>
    <row r="12327" spans="17:17">
      <c r="Q12327" s="39"/>
    </row>
    <row r="12328" spans="17:17">
      <c r="Q12328" s="39"/>
    </row>
    <row r="12329" spans="17:17">
      <c r="Q12329" s="39"/>
    </row>
    <row r="12330" spans="17:17">
      <c r="Q12330" s="39"/>
    </row>
    <row r="12331" spans="17:17">
      <c r="Q12331" s="39"/>
    </row>
    <row r="12332" spans="17:17">
      <c r="Q12332" s="39"/>
    </row>
    <row r="12333" spans="17:17">
      <c r="Q12333" s="39"/>
    </row>
    <row r="12334" spans="17:17">
      <c r="Q12334" s="39"/>
    </row>
    <row r="12335" spans="17:17">
      <c r="Q12335" s="39"/>
    </row>
    <row r="12336" spans="17:17">
      <c r="Q12336" s="39"/>
    </row>
    <row r="12337" spans="17:17">
      <c r="Q12337" s="39"/>
    </row>
    <row r="12338" spans="17:17">
      <c r="Q12338" s="39"/>
    </row>
    <row r="12339" spans="17:17">
      <c r="Q12339" s="39"/>
    </row>
    <row r="12340" spans="17:17">
      <c r="Q12340" s="39"/>
    </row>
    <row r="12341" spans="17:17">
      <c r="Q12341" s="39"/>
    </row>
    <row r="12342" spans="17:17">
      <c r="Q12342" s="39"/>
    </row>
    <row r="12343" spans="17:17">
      <c r="Q12343" s="39"/>
    </row>
    <row r="12344" spans="17:17">
      <c r="Q12344" s="39"/>
    </row>
    <row r="12345" spans="17:17">
      <c r="Q12345" s="39"/>
    </row>
    <row r="12346" spans="17:17">
      <c r="Q12346" s="39"/>
    </row>
    <row r="12347" spans="17:17">
      <c r="Q12347" s="39"/>
    </row>
    <row r="12348" spans="17:17">
      <c r="Q12348" s="39"/>
    </row>
    <row r="12349" spans="17:17">
      <c r="Q12349" s="39"/>
    </row>
    <row r="12350" spans="17:17">
      <c r="Q12350" s="39"/>
    </row>
    <row r="12351" spans="17:17">
      <c r="Q12351" s="39"/>
    </row>
    <row r="12352" spans="17:17">
      <c r="Q12352" s="39"/>
    </row>
    <row r="12353" spans="17:17">
      <c r="Q12353" s="39"/>
    </row>
    <row r="12354" spans="17:17">
      <c r="Q12354" s="39"/>
    </row>
    <row r="12355" spans="17:17">
      <c r="Q12355" s="39"/>
    </row>
    <row r="12356" spans="17:17">
      <c r="Q12356" s="39"/>
    </row>
    <row r="12357" spans="17:17">
      <c r="Q12357" s="39"/>
    </row>
    <row r="12358" spans="17:17">
      <c r="Q12358" s="39"/>
    </row>
    <row r="12359" spans="17:17">
      <c r="Q12359" s="39"/>
    </row>
    <row r="12360" spans="17:17">
      <c r="Q12360" s="39"/>
    </row>
    <row r="12361" spans="17:17">
      <c r="Q12361" s="39"/>
    </row>
    <row r="12362" spans="17:17">
      <c r="Q12362" s="39"/>
    </row>
    <row r="12363" spans="17:17">
      <c r="Q12363" s="39"/>
    </row>
    <row r="12364" spans="17:17">
      <c r="Q12364" s="39"/>
    </row>
    <row r="12365" spans="17:17">
      <c r="Q12365" s="39"/>
    </row>
    <row r="12366" spans="17:17">
      <c r="Q12366" s="39"/>
    </row>
    <row r="12367" spans="17:17">
      <c r="Q12367" s="39"/>
    </row>
    <row r="12368" spans="17:17">
      <c r="Q12368" s="39"/>
    </row>
    <row r="12369" spans="17:17">
      <c r="Q12369" s="39"/>
    </row>
    <row r="12370" spans="17:17">
      <c r="Q12370" s="39"/>
    </row>
    <row r="12371" spans="17:17">
      <c r="Q12371" s="39"/>
    </row>
    <row r="12372" spans="17:17">
      <c r="Q12372" s="39"/>
    </row>
    <row r="12373" spans="17:17">
      <c r="Q12373" s="39"/>
    </row>
    <row r="12374" spans="17:17">
      <c r="Q12374" s="39"/>
    </row>
    <row r="12375" spans="17:17">
      <c r="Q12375" s="39"/>
    </row>
    <row r="12376" spans="17:17">
      <c r="Q12376" s="39"/>
    </row>
    <row r="12377" spans="17:17">
      <c r="Q12377" s="39"/>
    </row>
    <row r="12378" spans="17:17">
      <c r="Q12378" s="39"/>
    </row>
    <row r="12379" spans="17:17">
      <c r="Q12379" s="39"/>
    </row>
    <row r="12380" spans="17:17">
      <c r="Q12380" s="39"/>
    </row>
    <row r="12381" spans="17:17">
      <c r="Q12381" s="39"/>
    </row>
    <row r="12382" spans="17:17">
      <c r="Q12382" s="39"/>
    </row>
    <row r="12383" spans="17:17">
      <c r="Q12383" s="39"/>
    </row>
    <row r="12384" spans="17:17">
      <c r="Q12384" s="39"/>
    </row>
    <row r="12385" spans="17:17">
      <c r="Q12385" s="39"/>
    </row>
    <row r="12386" spans="17:17">
      <c r="Q12386" s="39"/>
    </row>
    <row r="12387" spans="17:17">
      <c r="Q12387" s="39"/>
    </row>
    <row r="12388" spans="17:17">
      <c r="Q12388" s="39"/>
    </row>
    <row r="12389" spans="17:17">
      <c r="Q12389" s="39"/>
    </row>
    <row r="12390" spans="17:17">
      <c r="Q12390" s="39"/>
    </row>
    <row r="12391" spans="17:17">
      <c r="Q12391" s="39"/>
    </row>
    <row r="12392" spans="17:17">
      <c r="Q12392" s="39"/>
    </row>
    <row r="12393" spans="17:17">
      <c r="Q12393" s="39"/>
    </row>
    <row r="12394" spans="17:17">
      <c r="Q12394" s="39"/>
    </row>
    <row r="12395" spans="17:17">
      <c r="Q12395" s="39"/>
    </row>
    <row r="12396" spans="17:17">
      <c r="Q12396" s="39"/>
    </row>
    <row r="12397" spans="17:17">
      <c r="Q12397" s="39"/>
    </row>
    <row r="12398" spans="17:17">
      <c r="Q12398" s="39"/>
    </row>
    <row r="12399" spans="17:17">
      <c r="Q12399" s="39"/>
    </row>
    <row r="12400" spans="17:17">
      <c r="Q12400" s="39"/>
    </row>
    <row r="12401" spans="17:17">
      <c r="Q12401" s="39"/>
    </row>
    <row r="12402" spans="17:17">
      <c r="Q12402" s="39"/>
    </row>
    <row r="12403" spans="17:17">
      <c r="Q12403" s="39"/>
    </row>
    <row r="12404" spans="17:17">
      <c r="Q12404" s="39"/>
    </row>
    <row r="12405" spans="17:17">
      <c r="Q12405" s="39"/>
    </row>
    <row r="12406" spans="17:17">
      <c r="Q12406" s="39"/>
    </row>
    <row r="12407" spans="17:17">
      <c r="Q12407" s="39"/>
    </row>
    <row r="12408" spans="17:17">
      <c r="Q12408" s="39"/>
    </row>
    <row r="12409" spans="17:17">
      <c r="Q12409" s="39"/>
    </row>
    <row r="12410" spans="17:17">
      <c r="Q12410" s="39"/>
    </row>
    <row r="12411" spans="17:17">
      <c r="Q12411" s="39"/>
    </row>
    <row r="12412" spans="17:17">
      <c r="Q12412" s="39"/>
    </row>
    <row r="12413" spans="17:17">
      <c r="Q12413" s="39"/>
    </row>
    <row r="12414" spans="17:17">
      <c r="Q12414" s="39"/>
    </row>
    <row r="12415" spans="17:17">
      <c r="Q12415" s="39"/>
    </row>
    <row r="12416" spans="17:17">
      <c r="Q12416" s="39"/>
    </row>
    <row r="12417" spans="17:17">
      <c r="Q12417" s="39"/>
    </row>
    <row r="12418" spans="17:17">
      <c r="Q12418" s="39"/>
    </row>
    <row r="12419" spans="17:17">
      <c r="Q12419" s="39"/>
    </row>
    <row r="12420" spans="17:17">
      <c r="Q12420" s="39"/>
    </row>
    <row r="12421" spans="17:17">
      <c r="Q12421" s="39"/>
    </row>
    <row r="12422" spans="17:17">
      <c r="Q12422" s="39"/>
    </row>
    <row r="12423" spans="17:17">
      <c r="Q12423" s="39"/>
    </row>
    <row r="12424" spans="17:17">
      <c r="Q12424" s="39"/>
    </row>
    <row r="12425" spans="17:17">
      <c r="Q12425" s="39"/>
    </row>
    <row r="12426" spans="17:17">
      <c r="Q12426" s="39"/>
    </row>
    <row r="12427" spans="17:17">
      <c r="Q12427" s="39"/>
    </row>
    <row r="12428" spans="17:17">
      <c r="Q12428" s="39"/>
    </row>
    <row r="12429" spans="17:17">
      <c r="Q12429" s="39"/>
    </row>
    <row r="12430" spans="17:17">
      <c r="Q12430" s="39"/>
    </row>
    <row r="12431" spans="17:17">
      <c r="Q12431" s="39"/>
    </row>
    <row r="12432" spans="17:17">
      <c r="Q12432" s="39"/>
    </row>
    <row r="12433" spans="17:17">
      <c r="Q12433" s="39"/>
    </row>
    <row r="12434" spans="17:17">
      <c r="Q12434" s="39"/>
    </row>
    <row r="12435" spans="17:17">
      <c r="Q12435" s="39"/>
    </row>
    <row r="12436" spans="17:17">
      <c r="Q12436" s="39"/>
    </row>
    <row r="12437" spans="17:17">
      <c r="Q12437" s="39"/>
    </row>
    <row r="12438" spans="17:17">
      <c r="Q12438" s="39"/>
    </row>
    <row r="12439" spans="17:17">
      <c r="Q12439" s="39"/>
    </row>
    <row r="12440" spans="17:17">
      <c r="Q12440" s="39"/>
    </row>
    <row r="12441" spans="17:17">
      <c r="Q12441" s="39"/>
    </row>
    <row r="12442" spans="17:17">
      <c r="Q12442" s="39"/>
    </row>
    <row r="12443" spans="17:17">
      <c r="Q12443" s="39"/>
    </row>
    <row r="12444" spans="17:17">
      <c r="Q12444" s="39"/>
    </row>
    <row r="12445" spans="17:17">
      <c r="Q12445" s="39"/>
    </row>
    <row r="12446" spans="17:17">
      <c r="Q12446" s="39"/>
    </row>
    <row r="12447" spans="17:17">
      <c r="Q12447" s="39"/>
    </row>
    <row r="12448" spans="17:17">
      <c r="Q12448" s="39"/>
    </row>
    <row r="12449" spans="17:17">
      <c r="Q12449" s="39"/>
    </row>
    <row r="12450" spans="17:17">
      <c r="Q12450" s="39"/>
    </row>
    <row r="12451" spans="17:17">
      <c r="Q12451" s="39"/>
    </row>
    <row r="12452" spans="17:17">
      <c r="Q12452" s="39"/>
    </row>
    <row r="12453" spans="17:17">
      <c r="Q12453" s="39"/>
    </row>
    <row r="12454" spans="17:17">
      <c r="Q12454" s="39"/>
    </row>
    <row r="12455" spans="17:17">
      <c r="Q12455" s="39"/>
    </row>
    <row r="12456" spans="17:17">
      <c r="Q12456" s="39"/>
    </row>
    <row r="12457" spans="17:17">
      <c r="Q12457" s="39"/>
    </row>
    <row r="12458" spans="17:17">
      <c r="Q12458" s="39"/>
    </row>
    <row r="12459" spans="17:17">
      <c r="Q12459" s="39"/>
    </row>
    <row r="12460" spans="17:17">
      <c r="Q12460" s="39"/>
    </row>
    <row r="12461" spans="17:17">
      <c r="Q12461" s="39"/>
    </row>
    <row r="12462" spans="17:17">
      <c r="Q12462" s="39"/>
    </row>
    <row r="12463" spans="17:17">
      <c r="Q12463" s="39"/>
    </row>
    <row r="12464" spans="17:17">
      <c r="Q12464" s="39"/>
    </row>
    <row r="12465" spans="17:17">
      <c r="Q12465" s="39"/>
    </row>
    <row r="12466" spans="17:17">
      <c r="Q12466" s="39"/>
    </row>
    <row r="12467" spans="17:17">
      <c r="Q12467" s="39"/>
    </row>
    <row r="12468" spans="17:17">
      <c r="Q12468" s="39"/>
    </row>
    <row r="12469" spans="17:17">
      <c r="Q12469" s="39"/>
    </row>
    <row r="12470" spans="17:17">
      <c r="Q12470" s="39"/>
    </row>
    <row r="12471" spans="17:17">
      <c r="Q12471" s="39"/>
    </row>
    <row r="12472" spans="17:17">
      <c r="Q12472" s="39"/>
    </row>
    <row r="12473" spans="17:17">
      <c r="Q12473" s="39"/>
    </row>
    <row r="12474" spans="17:17">
      <c r="Q12474" s="39"/>
    </row>
    <row r="12475" spans="17:17">
      <c r="Q12475" s="39"/>
    </row>
    <row r="12476" spans="17:17">
      <c r="Q12476" s="39"/>
    </row>
    <row r="12477" spans="17:17">
      <c r="Q12477" s="39"/>
    </row>
    <row r="12478" spans="17:17">
      <c r="Q12478" s="39"/>
    </row>
    <row r="12479" spans="17:17">
      <c r="Q12479" s="39"/>
    </row>
    <row r="12480" spans="17:17">
      <c r="Q12480" s="39"/>
    </row>
    <row r="12481" spans="17:17">
      <c r="Q12481" s="39"/>
    </row>
    <row r="12482" spans="17:17">
      <c r="Q12482" s="39"/>
    </row>
    <row r="12483" spans="17:17">
      <c r="Q12483" s="39"/>
    </row>
    <row r="12484" spans="17:17">
      <c r="Q12484" s="39"/>
    </row>
    <row r="12485" spans="17:17">
      <c r="Q12485" s="39"/>
    </row>
    <row r="12486" spans="17:17">
      <c r="Q12486" s="39"/>
    </row>
    <row r="12487" spans="17:17">
      <c r="Q12487" s="39"/>
    </row>
    <row r="12488" spans="17:17">
      <c r="Q12488" s="39"/>
    </row>
    <row r="12489" spans="17:17">
      <c r="Q12489" s="39"/>
    </row>
    <row r="12490" spans="17:17">
      <c r="Q12490" s="39"/>
    </row>
    <row r="12491" spans="17:17">
      <c r="Q12491" s="39"/>
    </row>
    <row r="12492" spans="17:17">
      <c r="Q12492" s="39"/>
    </row>
    <row r="12493" spans="17:17">
      <c r="Q12493" s="39"/>
    </row>
    <row r="12494" spans="17:17">
      <c r="Q12494" s="39"/>
    </row>
    <row r="12495" spans="17:17">
      <c r="Q12495" s="39"/>
    </row>
    <row r="12496" spans="17:17">
      <c r="Q12496" s="39"/>
    </row>
    <row r="12497" spans="17:17">
      <c r="Q12497" s="39"/>
    </row>
    <row r="12498" spans="17:17">
      <c r="Q12498" s="39"/>
    </row>
    <row r="12499" spans="17:17">
      <c r="Q12499" s="39"/>
    </row>
    <row r="12500" spans="17:17">
      <c r="Q12500" s="39"/>
    </row>
    <row r="12501" spans="17:17">
      <c r="Q12501" s="39"/>
    </row>
    <row r="12502" spans="17:17">
      <c r="Q12502" s="39"/>
    </row>
    <row r="12503" spans="17:17">
      <c r="Q12503" s="39"/>
    </row>
    <row r="12504" spans="17:17">
      <c r="Q12504" s="39"/>
    </row>
    <row r="12505" spans="17:17">
      <c r="Q12505" s="39"/>
    </row>
    <row r="12506" spans="17:17">
      <c r="Q12506" s="39"/>
    </row>
    <row r="12507" spans="17:17">
      <c r="Q12507" s="39"/>
    </row>
    <row r="12508" spans="17:17">
      <c r="Q12508" s="39"/>
    </row>
    <row r="12509" spans="17:17">
      <c r="Q12509" s="39"/>
    </row>
    <row r="12510" spans="17:17">
      <c r="Q12510" s="39"/>
    </row>
    <row r="12511" spans="17:17">
      <c r="Q12511" s="39"/>
    </row>
    <row r="12512" spans="17:17">
      <c r="Q12512" s="39"/>
    </row>
    <row r="12513" spans="17:17">
      <c r="Q12513" s="39"/>
    </row>
    <row r="12514" spans="17:17">
      <c r="Q12514" s="39"/>
    </row>
    <row r="12515" spans="17:17">
      <c r="Q12515" s="39"/>
    </row>
    <row r="12516" spans="17:17">
      <c r="Q12516" s="39"/>
    </row>
    <row r="12517" spans="17:17">
      <c r="Q12517" s="39"/>
    </row>
    <row r="12518" spans="17:17">
      <c r="Q12518" s="39"/>
    </row>
    <row r="12519" spans="17:17">
      <c r="Q12519" s="39"/>
    </row>
    <row r="12520" spans="17:17">
      <c r="Q12520" s="39"/>
    </row>
    <row r="12521" spans="17:17">
      <c r="Q12521" s="39"/>
    </row>
    <row r="12522" spans="17:17">
      <c r="Q12522" s="39"/>
    </row>
    <row r="12523" spans="17:17">
      <c r="Q12523" s="39"/>
    </row>
    <row r="12524" spans="17:17">
      <c r="Q12524" s="39"/>
    </row>
    <row r="12525" spans="17:17">
      <c r="Q12525" s="39"/>
    </row>
    <row r="12526" spans="17:17">
      <c r="Q12526" s="39"/>
    </row>
    <row r="12527" spans="17:17">
      <c r="Q12527" s="39"/>
    </row>
    <row r="12528" spans="17:17">
      <c r="Q12528" s="39"/>
    </row>
    <row r="12529" spans="17:17">
      <c r="Q12529" s="39"/>
    </row>
    <row r="12530" spans="17:17">
      <c r="Q12530" s="39"/>
    </row>
    <row r="12531" spans="17:17">
      <c r="Q12531" s="39"/>
    </row>
    <row r="12532" spans="17:17">
      <c r="Q12532" s="39"/>
    </row>
    <row r="12533" spans="17:17">
      <c r="Q12533" s="39"/>
    </row>
    <row r="12534" spans="17:17">
      <c r="Q12534" s="39"/>
    </row>
    <row r="12535" spans="17:17">
      <c r="Q12535" s="39"/>
    </row>
    <row r="12536" spans="17:17">
      <c r="Q12536" s="39"/>
    </row>
    <row r="12537" spans="17:17">
      <c r="Q12537" s="39"/>
    </row>
    <row r="12538" spans="17:17">
      <c r="Q12538" s="39"/>
    </row>
    <row r="12539" spans="17:17">
      <c r="Q12539" s="39"/>
    </row>
    <row r="12540" spans="17:17">
      <c r="Q12540" s="39"/>
    </row>
    <row r="12541" spans="17:17">
      <c r="Q12541" s="39"/>
    </row>
    <row r="12542" spans="17:17">
      <c r="Q12542" s="39"/>
    </row>
    <row r="12543" spans="17:17">
      <c r="Q12543" s="39"/>
    </row>
    <row r="12544" spans="17:17">
      <c r="Q12544" s="39"/>
    </row>
    <row r="12545" spans="17:17">
      <c r="Q12545" s="39"/>
    </row>
    <row r="12546" spans="17:17">
      <c r="Q12546" s="39"/>
    </row>
    <row r="12547" spans="17:17">
      <c r="Q12547" s="39"/>
    </row>
    <row r="12548" spans="17:17">
      <c r="Q12548" s="39"/>
    </row>
    <row r="12549" spans="17:17">
      <c r="Q12549" s="39"/>
    </row>
    <row r="12550" spans="17:17">
      <c r="Q12550" s="39"/>
    </row>
    <row r="12551" spans="17:17">
      <c r="Q12551" s="39"/>
    </row>
    <row r="12552" spans="17:17">
      <c r="Q12552" s="39"/>
    </row>
    <row r="12553" spans="17:17">
      <c r="Q12553" s="39"/>
    </row>
    <row r="12554" spans="17:17">
      <c r="Q12554" s="39"/>
    </row>
    <row r="12555" spans="17:17">
      <c r="Q12555" s="39"/>
    </row>
    <row r="12556" spans="17:17">
      <c r="Q12556" s="39"/>
    </row>
    <row r="12557" spans="17:17">
      <c r="Q12557" s="39"/>
    </row>
    <row r="12558" spans="17:17">
      <c r="Q12558" s="39"/>
    </row>
    <row r="12559" spans="17:17">
      <c r="Q12559" s="39"/>
    </row>
    <row r="12560" spans="17:17">
      <c r="Q12560" s="39"/>
    </row>
    <row r="12561" spans="17:17">
      <c r="Q12561" s="39"/>
    </row>
    <row r="12562" spans="17:17">
      <c r="Q12562" s="39"/>
    </row>
    <row r="12563" spans="17:17">
      <c r="Q12563" s="39"/>
    </row>
    <row r="12564" spans="17:17">
      <c r="Q12564" s="39"/>
    </row>
    <row r="12565" spans="17:17">
      <c r="Q12565" s="39"/>
    </row>
    <row r="12566" spans="17:17">
      <c r="Q12566" s="39"/>
    </row>
    <row r="12567" spans="17:17">
      <c r="Q12567" s="39"/>
    </row>
    <row r="12568" spans="17:17">
      <c r="Q12568" s="39"/>
    </row>
    <row r="12569" spans="17:17">
      <c r="Q12569" s="39"/>
    </row>
    <row r="12570" spans="17:17">
      <c r="Q12570" s="39"/>
    </row>
    <row r="12571" spans="17:17">
      <c r="Q12571" s="39"/>
    </row>
    <row r="12572" spans="17:17">
      <c r="Q12572" s="39"/>
    </row>
    <row r="12573" spans="17:17">
      <c r="Q12573" s="39"/>
    </row>
    <row r="12574" spans="17:17">
      <c r="Q12574" s="39"/>
    </row>
    <row r="12575" spans="17:17">
      <c r="Q12575" s="39"/>
    </row>
    <row r="12576" spans="17:17">
      <c r="Q12576" s="39"/>
    </row>
    <row r="12577" spans="17:17">
      <c r="Q12577" s="39"/>
    </row>
    <row r="12578" spans="17:17">
      <c r="Q12578" s="39"/>
    </row>
    <row r="12579" spans="17:17">
      <c r="Q12579" s="39"/>
    </row>
    <row r="12580" spans="17:17">
      <c r="Q12580" s="39"/>
    </row>
    <row r="12581" spans="17:17">
      <c r="Q12581" s="39"/>
    </row>
    <row r="12582" spans="17:17">
      <c r="Q12582" s="39"/>
    </row>
    <row r="12583" spans="17:17">
      <c r="Q12583" s="39"/>
    </row>
    <row r="12584" spans="17:17">
      <c r="Q12584" s="39"/>
    </row>
    <row r="12585" spans="17:17">
      <c r="Q12585" s="39"/>
    </row>
    <row r="12586" spans="17:17">
      <c r="Q12586" s="39"/>
    </row>
    <row r="12587" spans="17:17">
      <c r="Q12587" s="39"/>
    </row>
    <row r="12588" spans="17:17">
      <c r="Q12588" s="39"/>
    </row>
    <row r="12589" spans="17:17">
      <c r="Q12589" s="39"/>
    </row>
    <row r="12590" spans="17:17">
      <c r="Q12590" s="39"/>
    </row>
    <row r="12591" spans="17:17">
      <c r="Q12591" s="39"/>
    </row>
    <row r="12592" spans="17:17">
      <c r="Q12592" s="39"/>
    </row>
    <row r="12593" spans="17:17">
      <c r="Q12593" s="39"/>
    </row>
    <row r="12594" spans="17:17">
      <c r="Q12594" s="39"/>
    </row>
    <row r="12595" spans="17:17">
      <c r="Q12595" s="39"/>
    </row>
    <row r="12596" spans="17:17">
      <c r="Q12596" s="39"/>
    </row>
    <row r="12597" spans="17:17">
      <c r="Q12597" s="39"/>
    </row>
    <row r="12598" spans="17:17">
      <c r="Q12598" s="39"/>
    </row>
    <row r="12599" spans="17:17">
      <c r="Q12599" s="39"/>
    </row>
    <row r="12600" spans="17:17">
      <c r="Q12600" s="39"/>
    </row>
    <row r="12601" spans="17:17">
      <c r="Q12601" s="39"/>
    </row>
    <row r="12602" spans="17:17">
      <c r="Q12602" s="39"/>
    </row>
    <row r="12603" spans="17:17">
      <c r="Q12603" s="39"/>
    </row>
    <row r="12604" spans="17:17">
      <c r="Q12604" s="39"/>
    </row>
    <row r="12605" spans="17:17">
      <c r="Q12605" s="39"/>
    </row>
    <row r="12606" spans="17:17">
      <c r="Q12606" s="39"/>
    </row>
    <row r="12607" spans="17:17">
      <c r="Q12607" s="39"/>
    </row>
    <row r="12608" spans="17:17">
      <c r="Q12608" s="39"/>
    </row>
    <row r="12609" spans="17:17">
      <c r="Q12609" s="39"/>
    </row>
    <row r="12610" spans="17:17">
      <c r="Q12610" s="39"/>
    </row>
    <row r="12611" spans="17:17">
      <c r="Q12611" s="39"/>
    </row>
    <row r="12612" spans="17:17">
      <c r="Q12612" s="39"/>
    </row>
    <row r="12613" spans="17:17">
      <c r="Q12613" s="39"/>
    </row>
    <row r="12614" spans="17:17">
      <c r="Q12614" s="39"/>
    </row>
    <row r="12615" spans="17:17">
      <c r="Q12615" s="39"/>
    </row>
    <row r="12616" spans="17:17">
      <c r="Q12616" s="39"/>
    </row>
    <row r="12617" spans="17:17">
      <c r="Q12617" s="39"/>
    </row>
    <row r="12618" spans="17:17">
      <c r="Q12618" s="39"/>
    </row>
    <row r="12619" spans="17:17">
      <c r="Q12619" s="39"/>
    </row>
    <row r="12620" spans="17:17">
      <c r="Q12620" s="39"/>
    </row>
    <row r="12621" spans="17:17">
      <c r="Q12621" s="39"/>
    </row>
    <row r="12622" spans="17:17">
      <c r="Q12622" s="39"/>
    </row>
    <row r="12623" spans="17:17">
      <c r="Q12623" s="39"/>
    </row>
    <row r="12624" spans="17:17">
      <c r="Q12624" s="39"/>
    </row>
    <row r="12625" spans="17:17">
      <c r="Q12625" s="39"/>
    </row>
    <row r="12626" spans="17:17">
      <c r="Q12626" s="39"/>
    </row>
    <row r="12627" spans="17:17">
      <c r="Q12627" s="39"/>
    </row>
    <row r="12628" spans="17:17">
      <c r="Q12628" s="39"/>
    </row>
    <row r="12629" spans="17:17">
      <c r="Q12629" s="39"/>
    </row>
    <row r="12630" spans="17:17">
      <c r="Q12630" s="39"/>
    </row>
    <row r="12631" spans="17:17">
      <c r="Q12631" s="39"/>
    </row>
    <row r="12632" spans="17:17">
      <c r="Q12632" s="39"/>
    </row>
    <row r="12633" spans="17:17">
      <c r="Q12633" s="39"/>
    </row>
    <row r="12634" spans="17:17">
      <c r="Q12634" s="39"/>
    </row>
    <row r="12635" spans="17:17">
      <c r="Q12635" s="39"/>
    </row>
    <row r="12636" spans="17:17">
      <c r="Q12636" s="39"/>
    </row>
    <row r="12637" spans="17:17">
      <c r="Q12637" s="39"/>
    </row>
    <row r="12638" spans="17:17">
      <c r="Q12638" s="39"/>
    </row>
    <row r="12639" spans="17:17">
      <c r="Q12639" s="39"/>
    </row>
    <row r="12640" spans="17:17">
      <c r="Q12640" s="39"/>
    </row>
    <row r="12641" spans="17:17">
      <c r="Q12641" s="39"/>
    </row>
    <row r="12642" spans="17:17">
      <c r="Q12642" s="39"/>
    </row>
    <row r="12643" spans="17:17">
      <c r="Q12643" s="39"/>
    </row>
    <row r="12644" spans="17:17">
      <c r="Q12644" s="39"/>
    </row>
    <row r="12645" spans="17:17">
      <c r="Q12645" s="39"/>
    </row>
    <row r="12646" spans="17:17">
      <c r="Q12646" s="39"/>
    </row>
    <row r="12647" spans="17:17">
      <c r="Q12647" s="39"/>
    </row>
    <row r="12648" spans="17:17">
      <c r="Q12648" s="39"/>
    </row>
    <row r="12649" spans="17:17">
      <c r="Q12649" s="39"/>
    </row>
    <row r="12650" spans="17:17">
      <c r="Q12650" s="39"/>
    </row>
    <row r="12651" spans="17:17">
      <c r="Q12651" s="39"/>
    </row>
    <row r="12652" spans="17:17">
      <c r="Q12652" s="39"/>
    </row>
    <row r="12653" spans="17:17">
      <c r="Q12653" s="39"/>
    </row>
    <row r="12654" spans="17:17">
      <c r="Q12654" s="39"/>
    </row>
    <row r="12655" spans="17:17">
      <c r="Q12655" s="39"/>
    </row>
    <row r="12656" spans="17:17">
      <c r="Q12656" s="39"/>
    </row>
    <row r="12657" spans="17:17">
      <c r="Q12657" s="39"/>
    </row>
    <row r="12658" spans="17:17">
      <c r="Q12658" s="39"/>
    </row>
    <row r="12659" spans="17:17">
      <c r="Q12659" s="39"/>
    </row>
    <row r="12660" spans="17:17">
      <c r="Q12660" s="39"/>
    </row>
    <row r="12661" spans="17:17">
      <c r="Q12661" s="39"/>
    </row>
    <row r="12662" spans="17:17">
      <c r="Q12662" s="39"/>
    </row>
    <row r="12663" spans="17:17">
      <c r="Q12663" s="39"/>
    </row>
    <row r="12664" spans="17:17">
      <c r="Q12664" s="39"/>
    </row>
    <row r="12665" spans="17:17">
      <c r="Q12665" s="39"/>
    </row>
    <row r="12666" spans="17:17">
      <c r="Q12666" s="39"/>
    </row>
    <row r="12667" spans="17:17">
      <c r="Q12667" s="39"/>
    </row>
    <row r="12668" spans="17:17">
      <c r="Q12668" s="39"/>
    </row>
    <row r="12669" spans="17:17">
      <c r="Q12669" s="39"/>
    </row>
    <row r="12670" spans="17:17">
      <c r="Q12670" s="39"/>
    </row>
    <row r="12671" spans="17:17">
      <c r="Q12671" s="39"/>
    </row>
    <row r="12672" spans="17:17">
      <c r="Q12672" s="39"/>
    </row>
    <row r="12673" spans="17:17">
      <c r="Q12673" s="39"/>
    </row>
    <row r="12674" spans="17:17">
      <c r="Q12674" s="39"/>
    </row>
    <row r="12675" spans="17:17">
      <c r="Q12675" s="39"/>
    </row>
    <row r="12676" spans="17:17">
      <c r="Q12676" s="39"/>
    </row>
    <row r="12677" spans="17:17">
      <c r="Q12677" s="39"/>
    </row>
    <row r="12678" spans="17:17">
      <c r="Q12678" s="39"/>
    </row>
    <row r="12679" spans="17:17">
      <c r="Q12679" s="39"/>
    </row>
    <row r="12680" spans="17:17">
      <c r="Q12680" s="39"/>
    </row>
    <row r="12681" spans="17:17">
      <c r="Q12681" s="39"/>
    </row>
    <row r="12682" spans="17:17">
      <c r="Q12682" s="39"/>
    </row>
    <row r="12683" spans="17:17">
      <c r="Q12683" s="39"/>
    </row>
    <row r="12684" spans="17:17">
      <c r="Q12684" s="39"/>
    </row>
    <row r="12685" spans="17:17">
      <c r="Q12685" s="39"/>
    </row>
    <row r="12686" spans="17:17">
      <c r="Q12686" s="39"/>
    </row>
    <row r="12687" spans="17:17">
      <c r="Q12687" s="39"/>
    </row>
    <row r="12688" spans="17:17">
      <c r="Q12688" s="39"/>
    </row>
    <row r="12689" spans="17:17">
      <c r="Q12689" s="39"/>
    </row>
    <row r="12690" spans="17:17">
      <c r="Q12690" s="39"/>
    </row>
    <row r="12691" spans="17:17">
      <c r="Q12691" s="39"/>
    </row>
    <row r="12692" spans="17:17">
      <c r="Q12692" s="39"/>
    </row>
    <row r="12693" spans="17:17">
      <c r="Q12693" s="39"/>
    </row>
    <row r="12694" spans="17:17">
      <c r="Q12694" s="39"/>
    </row>
    <row r="12695" spans="17:17">
      <c r="Q12695" s="39"/>
    </row>
    <row r="12696" spans="17:17">
      <c r="Q12696" s="39"/>
    </row>
    <row r="12697" spans="17:17">
      <c r="Q12697" s="39"/>
    </row>
    <row r="12698" spans="17:17">
      <c r="Q12698" s="39"/>
    </row>
    <row r="12699" spans="17:17">
      <c r="Q12699" s="39"/>
    </row>
    <row r="12700" spans="17:17">
      <c r="Q12700" s="39"/>
    </row>
    <row r="12701" spans="17:17">
      <c r="Q12701" s="39"/>
    </row>
    <row r="12702" spans="17:17">
      <c r="Q12702" s="39"/>
    </row>
    <row r="12703" spans="17:17">
      <c r="Q12703" s="39"/>
    </row>
    <row r="12704" spans="17:17">
      <c r="Q12704" s="39"/>
    </row>
    <row r="12705" spans="17:17">
      <c r="Q12705" s="39"/>
    </row>
    <row r="12706" spans="17:17">
      <c r="Q12706" s="39"/>
    </row>
    <row r="12707" spans="17:17">
      <c r="Q12707" s="39"/>
    </row>
    <row r="12708" spans="17:17">
      <c r="Q12708" s="39"/>
    </row>
    <row r="12709" spans="17:17">
      <c r="Q12709" s="39"/>
    </row>
    <row r="12710" spans="17:17">
      <c r="Q12710" s="39"/>
    </row>
    <row r="12711" spans="17:17">
      <c r="Q12711" s="39"/>
    </row>
    <row r="12712" spans="17:17">
      <c r="Q12712" s="39"/>
    </row>
    <row r="12713" spans="17:17">
      <c r="Q12713" s="39"/>
    </row>
    <row r="12714" spans="17:17">
      <c r="Q12714" s="39"/>
    </row>
    <row r="12715" spans="17:17">
      <c r="Q12715" s="39"/>
    </row>
    <row r="12716" spans="17:17">
      <c r="Q12716" s="39"/>
    </row>
    <row r="12717" spans="17:17">
      <c r="Q12717" s="39"/>
    </row>
    <row r="12718" spans="17:17">
      <c r="Q12718" s="39"/>
    </row>
    <row r="12719" spans="17:17">
      <c r="Q12719" s="39"/>
    </row>
    <row r="12720" spans="17:17">
      <c r="Q12720" s="39"/>
    </row>
    <row r="12721" spans="17:17">
      <c r="Q12721" s="39"/>
    </row>
    <row r="12722" spans="17:17">
      <c r="Q12722" s="39"/>
    </row>
    <row r="12723" spans="17:17">
      <c r="Q12723" s="39"/>
    </row>
    <row r="12724" spans="17:17">
      <c r="Q12724" s="39"/>
    </row>
    <row r="12725" spans="17:17">
      <c r="Q12725" s="39"/>
    </row>
    <row r="12726" spans="17:17">
      <c r="Q12726" s="39"/>
    </row>
    <row r="12727" spans="17:17">
      <c r="Q12727" s="39"/>
    </row>
    <row r="12728" spans="17:17">
      <c r="Q12728" s="39"/>
    </row>
    <row r="12729" spans="17:17">
      <c r="Q12729" s="39"/>
    </row>
    <row r="12730" spans="17:17">
      <c r="Q12730" s="39"/>
    </row>
    <row r="12731" spans="17:17">
      <c r="Q12731" s="39"/>
    </row>
    <row r="12732" spans="17:17">
      <c r="Q12732" s="39"/>
    </row>
    <row r="12733" spans="17:17">
      <c r="Q12733" s="39"/>
    </row>
    <row r="12734" spans="17:17">
      <c r="Q12734" s="39"/>
    </row>
    <row r="12735" spans="17:17">
      <c r="Q12735" s="39"/>
    </row>
    <row r="12736" spans="17:17">
      <c r="Q12736" s="39"/>
    </row>
    <row r="12737" spans="17:17">
      <c r="Q12737" s="39"/>
    </row>
    <row r="12738" spans="17:17">
      <c r="Q12738" s="39"/>
    </row>
    <row r="12739" spans="17:17">
      <c r="Q12739" s="39"/>
    </row>
    <row r="12740" spans="17:17">
      <c r="Q12740" s="39"/>
    </row>
    <row r="12741" spans="17:17">
      <c r="Q12741" s="39"/>
    </row>
    <row r="12742" spans="17:17">
      <c r="Q12742" s="39"/>
    </row>
    <row r="12743" spans="17:17">
      <c r="Q12743" s="39"/>
    </row>
    <row r="12744" spans="17:17">
      <c r="Q12744" s="39"/>
    </row>
    <row r="12745" spans="17:17">
      <c r="Q12745" s="39"/>
    </row>
    <row r="12746" spans="17:17">
      <c r="Q12746" s="39"/>
    </row>
    <row r="12747" spans="17:17">
      <c r="Q12747" s="39"/>
    </row>
    <row r="12748" spans="17:17">
      <c r="Q12748" s="39"/>
    </row>
    <row r="12749" spans="17:17">
      <c r="Q12749" s="39"/>
    </row>
    <row r="12750" spans="17:17">
      <c r="Q12750" s="39"/>
    </row>
    <row r="12751" spans="17:17">
      <c r="Q12751" s="39"/>
    </row>
    <row r="12752" spans="17:17">
      <c r="Q12752" s="39"/>
    </row>
    <row r="12753" spans="17:17">
      <c r="Q12753" s="39"/>
    </row>
    <row r="12754" spans="17:17">
      <c r="Q12754" s="39"/>
    </row>
    <row r="12755" spans="17:17">
      <c r="Q12755" s="39"/>
    </row>
    <row r="12756" spans="17:17">
      <c r="Q12756" s="39"/>
    </row>
    <row r="12757" spans="17:17">
      <c r="Q12757" s="39"/>
    </row>
    <row r="12758" spans="17:17">
      <c r="Q12758" s="39"/>
    </row>
    <row r="12759" spans="17:17">
      <c r="Q12759" s="39"/>
    </row>
    <row r="12760" spans="17:17">
      <c r="Q12760" s="39"/>
    </row>
    <row r="12761" spans="17:17">
      <c r="Q12761" s="39"/>
    </row>
    <row r="12762" spans="17:17">
      <c r="Q12762" s="39"/>
    </row>
    <row r="12763" spans="17:17">
      <c r="Q12763" s="39"/>
    </row>
    <row r="12764" spans="17:17">
      <c r="Q12764" s="39"/>
    </row>
    <row r="12765" spans="17:17">
      <c r="Q12765" s="39"/>
    </row>
    <row r="12766" spans="17:17">
      <c r="Q12766" s="39"/>
    </row>
    <row r="12767" spans="17:17">
      <c r="Q12767" s="39"/>
    </row>
    <row r="12768" spans="17:17">
      <c r="Q12768" s="39"/>
    </row>
    <row r="12769" spans="17:17">
      <c r="Q12769" s="39"/>
    </row>
    <row r="12770" spans="17:17">
      <c r="Q12770" s="39"/>
    </row>
    <row r="12771" spans="17:17">
      <c r="Q12771" s="39"/>
    </row>
    <row r="12772" spans="17:17">
      <c r="Q12772" s="39"/>
    </row>
    <row r="12773" spans="17:17">
      <c r="Q12773" s="39"/>
    </row>
    <row r="12774" spans="17:17">
      <c r="Q12774" s="39"/>
    </row>
    <row r="12775" spans="17:17">
      <c r="Q12775" s="39"/>
    </row>
    <row r="12776" spans="17:17">
      <c r="Q12776" s="39"/>
    </row>
    <row r="12777" spans="17:17">
      <c r="Q12777" s="39"/>
    </row>
    <row r="12778" spans="17:17">
      <c r="Q12778" s="39"/>
    </row>
    <row r="12779" spans="17:17">
      <c r="Q12779" s="39"/>
    </row>
    <row r="12780" spans="17:17">
      <c r="Q12780" s="39"/>
    </row>
    <row r="12781" spans="17:17">
      <c r="Q12781" s="39"/>
    </row>
    <row r="12782" spans="17:17">
      <c r="Q12782" s="39"/>
    </row>
    <row r="12783" spans="17:17">
      <c r="Q12783" s="39"/>
    </row>
    <row r="12784" spans="17:17">
      <c r="Q12784" s="39"/>
    </row>
    <row r="12785" spans="17:17">
      <c r="Q12785" s="39"/>
    </row>
    <row r="12786" spans="17:17">
      <c r="Q12786" s="39"/>
    </row>
    <row r="12787" spans="17:17">
      <c r="Q12787" s="39"/>
    </row>
    <row r="12788" spans="17:17">
      <c r="Q12788" s="39"/>
    </row>
    <row r="12789" spans="17:17">
      <c r="Q12789" s="39"/>
    </row>
    <row r="12790" spans="17:17">
      <c r="Q12790" s="39"/>
    </row>
    <row r="12791" spans="17:17">
      <c r="Q12791" s="39"/>
    </row>
    <row r="12792" spans="17:17">
      <c r="Q12792" s="39"/>
    </row>
    <row r="12793" spans="17:17">
      <c r="Q12793" s="39"/>
    </row>
    <row r="12794" spans="17:17">
      <c r="Q12794" s="39"/>
    </row>
    <row r="12795" spans="17:17">
      <c r="Q12795" s="39"/>
    </row>
    <row r="12796" spans="17:17">
      <c r="Q12796" s="39"/>
    </row>
    <row r="12797" spans="17:17">
      <c r="Q12797" s="39"/>
    </row>
    <row r="12798" spans="17:17">
      <c r="Q12798" s="39"/>
    </row>
    <row r="12799" spans="17:17">
      <c r="Q12799" s="39"/>
    </row>
    <row r="12800" spans="17:17">
      <c r="Q12800" s="39"/>
    </row>
    <row r="12801" spans="17:17">
      <c r="Q12801" s="39"/>
    </row>
    <row r="12802" spans="17:17">
      <c r="Q12802" s="39"/>
    </row>
    <row r="12803" spans="17:17">
      <c r="Q12803" s="39"/>
    </row>
    <row r="12804" spans="17:17">
      <c r="Q12804" s="39"/>
    </row>
    <row r="12805" spans="17:17">
      <c r="Q12805" s="39"/>
    </row>
    <row r="12806" spans="17:17">
      <c r="Q12806" s="39"/>
    </row>
    <row r="12807" spans="17:17">
      <c r="Q12807" s="39"/>
    </row>
    <row r="12808" spans="17:17">
      <c r="Q12808" s="39"/>
    </row>
    <row r="12809" spans="17:17">
      <c r="Q12809" s="39"/>
    </row>
    <row r="12810" spans="17:17">
      <c r="Q12810" s="39"/>
    </row>
    <row r="12811" spans="17:17">
      <c r="Q12811" s="39"/>
    </row>
    <row r="12812" spans="17:17">
      <c r="Q12812" s="39"/>
    </row>
    <row r="12813" spans="17:17">
      <c r="Q12813" s="39"/>
    </row>
    <row r="12814" spans="17:17">
      <c r="Q12814" s="39"/>
    </row>
    <row r="12815" spans="17:17">
      <c r="Q12815" s="39"/>
    </row>
    <row r="12816" spans="17:17">
      <c r="Q12816" s="39"/>
    </row>
    <row r="12817" spans="17:17">
      <c r="Q12817" s="39"/>
    </row>
    <row r="12818" spans="17:17">
      <c r="Q12818" s="39"/>
    </row>
    <row r="12819" spans="17:17">
      <c r="Q12819" s="39"/>
    </row>
    <row r="12820" spans="17:17">
      <c r="Q12820" s="39"/>
    </row>
    <row r="12821" spans="17:17">
      <c r="Q12821" s="39"/>
    </row>
    <row r="12822" spans="17:17">
      <c r="Q12822" s="39"/>
    </row>
    <row r="12823" spans="17:17">
      <c r="Q12823" s="39"/>
    </row>
    <row r="12824" spans="17:17">
      <c r="Q12824" s="39"/>
    </row>
    <row r="12825" spans="17:17">
      <c r="Q12825" s="39"/>
    </row>
    <row r="12826" spans="17:17">
      <c r="Q12826" s="39"/>
    </row>
    <row r="12827" spans="17:17">
      <c r="Q12827" s="39"/>
    </row>
    <row r="12828" spans="17:17">
      <c r="Q12828" s="39"/>
    </row>
    <row r="12829" spans="17:17">
      <c r="Q12829" s="39"/>
    </row>
    <row r="12830" spans="17:17">
      <c r="Q12830" s="39"/>
    </row>
    <row r="12831" spans="17:17">
      <c r="Q12831" s="39"/>
    </row>
    <row r="12832" spans="17:17">
      <c r="Q12832" s="39"/>
    </row>
    <row r="12833" spans="17:17">
      <c r="Q12833" s="39"/>
    </row>
    <row r="12834" spans="17:17">
      <c r="Q12834" s="39"/>
    </row>
    <row r="12835" spans="17:17">
      <c r="Q12835" s="39"/>
    </row>
    <row r="12836" spans="17:17">
      <c r="Q12836" s="39"/>
    </row>
    <row r="12837" spans="17:17">
      <c r="Q12837" s="39"/>
    </row>
    <row r="12838" spans="17:17">
      <c r="Q12838" s="39"/>
    </row>
    <row r="12839" spans="17:17">
      <c r="Q12839" s="39"/>
    </row>
    <row r="12840" spans="17:17">
      <c r="Q12840" s="39"/>
    </row>
    <row r="12841" spans="17:17">
      <c r="Q12841" s="39"/>
    </row>
    <row r="12842" spans="17:17">
      <c r="Q12842" s="39"/>
    </row>
    <row r="12843" spans="17:17">
      <c r="Q12843" s="39"/>
    </row>
    <row r="12844" spans="17:17">
      <c r="Q12844" s="39"/>
    </row>
    <row r="12845" spans="17:17">
      <c r="Q12845" s="39"/>
    </row>
    <row r="12846" spans="17:17">
      <c r="Q12846" s="39"/>
    </row>
    <row r="12847" spans="17:17">
      <c r="Q12847" s="39"/>
    </row>
    <row r="12848" spans="17:17">
      <c r="Q12848" s="39"/>
    </row>
    <row r="12849" spans="17:17">
      <c r="Q12849" s="39"/>
    </row>
    <row r="12850" spans="17:17">
      <c r="Q12850" s="39"/>
    </row>
    <row r="12851" spans="17:17">
      <c r="Q12851" s="39"/>
    </row>
    <row r="12852" spans="17:17">
      <c r="Q12852" s="39"/>
    </row>
    <row r="12853" spans="17:17">
      <c r="Q12853" s="39"/>
    </row>
    <row r="12854" spans="17:17">
      <c r="Q12854" s="39"/>
    </row>
    <row r="12855" spans="17:17">
      <c r="Q12855" s="39"/>
    </row>
    <row r="12856" spans="17:17">
      <c r="Q12856" s="39"/>
    </row>
    <row r="12857" spans="17:17">
      <c r="Q12857" s="39"/>
    </row>
    <row r="12858" spans="17:17">
      <c r="Q12858" s="39"/>
    </row>
    <row r="12859" spans="17:17">
      <c r="Q12859" s="39"/>
    </row>
    <row r="12860" spans="17:17">
      <c r="Q12860" s="39"/>
    </row>
    <row r="12861" spans="17:17">
      <c r="Q12861" s="39"/>
    </row>
    <row r="12862" spans="17:17">
      <c r="Q12862" s="39"/>
    </row>
    <row r="12863" spans="17:17">
      <c r="Q12863" s="39"/>
    </row>
    <row r="12864" spans="17:17">
      <c r="Q12864" s="39"/>
    </row>
    <row r="12865" spans="17:17">
      <c r="Q12865" s="39"/>
    </row>
    <row r="12866" spans="17:17">
      <c r="Q12866" s="39"/>
    </row>
    <row r="12867" spans="17:17">
      <c r="Q12867" s="39"/>
    </row>
    <row r="12868" spans="17:17">
      <c r="Q12868" s="39"/>
    </row>
    <row r="12869" spans="17:17">
      <c r="Q12869" s="39"/>
    </row>
    <row r="12870" spans="17:17">
      <c r="Q12870" s="39"/>
    </row>
    <row r="12871" spans="17:17">
      <c r="Q12871" s="39"/>
    </row>
    <row r="12872" spans="17:17">
      <c r="Q12872" s="39"/>
    </row>
    <row r="12873" spans="17:17">
      <c r="Q12873" s="39"/>
    </row>
    <row r="12874" spans="17:17">
      <c r="Q12874" s="39"/>
    </row>
    <row r="12875" spans="17:17">
      <c r="Q12875" s="39"/>
    </row>
    <row r="12876" spans="17:17">
      <c r="Q12876" s="39"/>
    </row>
    <row r="12877" spans="17:17">
      <c r="Q12877" s="39"/>
    </row>
    <row r="12878" spans="17:17">
      <c r="Q12878" s="39"/>
    </row>
    <row r="12879" spans="17:17">
      <c r="Q12879" s="39"/>
    </row>
    <row r="12880" spans="17:17">
      <c r="Q12880" s="39"/>
    </row>
    <row r="12881" spans="17:17">
      <c r="Q12881" s="39"/>
    </row>
    <row r="12882" spans="17:17">
      <c r="Q12882" s="39"/>
    </row>
    <row r="12883" spans="17:17">
      <c r="Q12883" s="39"/>
    </row>
    <row r="12884" spans="17:17">
      <c r="Q12884" s="39"/>
    </row>
    <row r="12885" spans="17:17">
      <c r="Q12885" s="39"/>
    </row>
    <row r="12886" spans="17:17">
      <c r="Q12886" s="39"/>
    </row>
    <row r="12887" spans="17:17">
      <c r="Q12887" s="39"/>
    </row>
    <row r="12888" spans="17:17">
      <c r="Q12888" s="39"/>
    </row>
    <row r="12889" spans="17:17">
      <c r="Q12889" s="39"/>
    </row>
    <row r="12890" spans="17:17">
      <c r="Q12890" s="39"/>
    </row>
    <row r="12891" spans="17:17">
      <c r="Q12891" s="39"/>
    </row>
    <row r="12892" spans="17:17">
      <c r="Q12892" s="39"/>
    </row>
    <row r="12893" spans="17:17">
      <c r="Q12893" s="39"/>
    </row>
    <row r="12894" spans="17:17">
      <c r="Q12894" s="39"/>
    </row>
    <row r="12895" spans="17:17">
      <c r="Q12895" s="39"/>
    </row>
    <row r="12896" spans="17:17">
      <c r="Q12896" s="39"/>
    </row>
    <row r="12897" spans="17:17">
      <c r="Q12897" s="39"/>
    </row>
    <row r="12898" spans="17:17">
      <c r="Q12898" s="39"/>
    </row>
    <row r="12899" spans="17:17">
      <c r="Q12899" s="39"/>
    </row>
    <row r="12900" spans="17:17">
      <c r="Q12900" s="39"/>
    </row>
    <row r="12901" spans="17:17">
      <c r="Q12901" s="39"/>
    </row>
    <row r="12902" spans="17:17">
      <c r="Q12902" s="39"/>
    </row>
    <row r="12903" spans="17:17">
      <c r="Q12903" s="39"/>
    </row>
    <row r="12904" spans="17:17">
      <c r="Q12904" s="39"/>
    </row>
    <row r="12905" spans="17:17">
      <c r="Q12905" s="39"/>
    </row>
    <row r="12906" spans="17:17">
      <c r="Q12906" s="39"/>
    </row>
    <row r="12907" spans="17:17">
      <c r="Q12907" s="39"/>
    </row>
    <row r="12908" spans="17:17">
      <c r="Q12908" s="39"/>
    </row>
    <row r="12909" spans="17:17">
      <c r="Q12909" s="39"/>
    </row>
    <row r="12910" spans="17:17">
      <c r="Q12910" s="39"/>
    </row>
    <row r="12911" spans="17:17">
      <c r="Q12911" s="39"/>
    </row>
    <row r="12912" spans="17:17">
      <c r="Q12912" s="39"/>
    </row>
    <row r="12913" spans="17:17">
      <c r="Q12913" s="39"/>
    </row>
    <row r="12914" spans="17:17">
      <c r="Q12914" s="39"/>
    </row>
    <row r="12915" spans="17:17">
      <c r="Q12915" s="39"/>
    </row>
    <row r="12916" spans="17:17">
      <c r="Q12916" s="39"/>
    </row>
    <row r="12917" spans="17:17">
      <c r="Q12917" s="39"/>
    </row>
    <row r="12918" spans="17:17">
      <c r="Q12918" s="39"/>
    </row>
    <row r="12919" spans="17:17">
      <c r="Q12919" s="39"/>
    </row>
    <row r="12920" spans="17:17">
      <c r="Q12920" s="39"/>
    </row>
    <row r="12921" spans="17:17">
      <c r="Q12921" s="39"/>
    </row>
    <row r="12922" spans="17:17">
      <c r="Q12922" s="39"/>
    </row>
    <row r="12923" spans="17:17">
      <c r="Q12923" s="39"/>
    </row>
    <row r="12924" spans="17:17">
      <c r="Q12924" s="39"/>
    </row>
    <row r="12925" spans="17:17">
      <c r="Q12925" s="39"/>
    </row>
    <row r="12926" spans="17:17">
      <c r="Q12926" s="39"/>
    </row>
    <row r="12927" spans="17:17">
      <c r="Q12927" s="39"/>
    </row>
    <row r="12928" spans="17:17">
      <c r="Q12928" s="39"/>
    </row>
    <row r="12929" spans="17:17">
      <c r="Q12929" s="39"/>
    </row>
    <row r="12930" spans="17:17">
      <c r="Q12930" s="39"/>
    </row>
    <row r="12931" spans="17:17">
      <c r="Q12931" s="39"/>
    </row>
    <row r="12932" spans="17:17">
      <c r="Q12932" s="39"/>
    </row>
    <row r="12933" spans="17:17">
      <c r="Q12933" s="39"/>
    </row>
    <row r="12934" spans="17:17">
      <c r="Q12934" s="39"/>
    </row>
    <row r="12935" spans="17:17">
      <c r="Q12935" s="39"/>
    </row>
    <row r="12936" spans="17:17">
      <c r="Q12936" s="39"/>
    </row>
    <row r="12937" spans="17:17">
      <c r="Q12937" s="39"/>
    </row>
    <row r="12938" spans="17:17">
      <c r="Q12938" s="39"/>
    </row>
    <row r="12939" spans="17:17">
      <c r="Q12939" s="39"/>
    </row>
    <row r="12940" spans="17:17">
      <c r="Q12940" s="39"/>
    </row>
    <row r="12941" spans="17:17">
      <c r="Q12941" s="39"/>
    </row>
    <row r="12942" spans="17:17">
      <c r="Q12942" s="39"/>
    </row>
    <row r="12943" spans="17:17">
      <c r="Q12943" s="39"/>
    </row>
    <row r="12944" spans="17:17">
      <c r="Q12944" s="39"/>
    </row>
    <row r="12945" spans="17:17">
      <c r="Q12945" s="39"/>
    </row>
    <row r="12946" spans="17:17">
      <c r="Q12946" s="39"/>
    </row>
    <row r="12947" spans="17:17">
      <c r="Q12947" s="39"/>
    </row>
    <row r="12948" spans="17:17">
      <c r="Q12948" s="39"/>
    </row>
    <row r="12949" spans="17:17">
      <c r="Q12949" s="39"/>
    </row>
    <row r="12950" spans="17:17">
      <c r="Q12950" s="39"/>
    </row>
    <row r="12951" spans="17:17">
      <c r="Q12951" s="39"/>
    </row>
    <row r="12952" spans="17:17">
      <c r="Q12952" s="39"/>
    </row>
    <row r="12953" spans="17:17">
      <c r="Q12953" s="39"/>
    </row>
    <row r="12954" spans="17:17">
      <c r="Q12954" s="39"/>
    </row>
    <row r="12955" spans="17:17">
      <c r="Q12955" s="39"/>
    </row>
    <row r="12956" spans="17:17">
      <c r="Q12956" s="39"/>
    </row>
    <row r="12957" spans="17:17">
      <c r="Q12957" s="39"/>
    </row>
    <row r="12958" spans="17:17">
      <c r="Q12958" s="39"/>
    </row>
    <row r="12959" spans="17:17">
      <c r="Q12959" s="39"/>
    </row>
    <row r="12960" spans="17:17">
      <c r="Q12960" s="39"/>
    </row>
    <row r="12961" spans="17:17">
      <c r="Q12961" s="39"/>
    </row>
    <row r="12962" spans="17:17">
      <c r="Q12962" s="39"/>
    </row>
    <row r="12963" spans="17:17">
      <c r="Q12963" s="39"/>
    </row>
    <row r="12964" spans="17:17">
      <c r="Q12964" s="39"/>
    </row>
    <row r="12965" spans="17:17">
      <c r="Q12965" s="39"/>
    </row>
    <row r="12966" spans="17:17">
      <c r="Q12966" s="39"/>
    </row>
    <row r="12967" spans="17:17">
      <c r="Q12967" s="39"/>
    </row>
    <row r="12968" spans="17:17">
      <c r="Q12968" s="39"/>
    </row>
    <row r="12969" spans="17:17">
      <c r="Q12969" s="39"/>
    </row>
    <row r="12970" spans="17:17">
      <c r="Q12970" s="39"/>
    </row>
    <row r="12971" spans="17:17">
      <c r="Q12971" s="39"/>
    </row>
    <row r="12972" spans="17:17">
      <c r="Q12972" s="39"/>
    </row>
    <row r="12973" spans="17:17">
      <c r="Q12973" s="39"/>
    </row>
    <row r="12974" spans="17:17">
      <c r="Q12974" s="39"/>
    </row>
    <row r="12975" spans="17:17">
      <c r="Q12975" s="39"/>
    </row>
    <row r="12976" spans="17:17">
      <c r="Q12976" s="39"/>
    </row>
    <row r="12977" spans="17:17">
      <c r="Q12977" s="39"/>
    </row>
    <row r="12978" spans="17:17">
      <c r="Q12978" s="39"/>
    </row>
    <row r="12979" spans="17:17">
      <c r="Q12979" s="39"/>
    </row>
    <row r="12980" spans="17:17">
      <c r="Q12980" s="39"/>
    </row>
    <row r="12981" spans="17:17">
      <c r="Q12981" s="39"/>
    </row>
    <row r="12982" spans="17:17">
      <c r="Q12982" s="39"/>
    </row>
    <row r="12983" spans="17:17">
      <c r="Q12983" s="39"/>
    </row>
    <row r="12984" spans="17:17">
      <c r="Q12984" s="39"/>
    </row>
    <row r="12985" spans="17:17">
      <c r="Q12985" s="39"/>
    </row>
    <row r="12986" spans="17:17">
      <c r="Q12986" s="39"/>
    </row>
    <row r="12987" spans="17:17">
      <c r="Q12987" s="39"/>
    </row>
    <row r="12988" spans="17:17">
      <c r="Q12988" s="39"/>
    </row>
    <row r="12989" spans="17:17">
      <c r="Q12989" s="39"/>
    </row>
    <row r="12990" spans="17:17">
      <c r="Q12990" s="39"/>
    </row>
    <row r="12991" spans="17:17">
      <c r="Q12991" s="39"/>
    </row>
    <row r="12992" spans="17:17">
      <c r="Q12992" s="39"/>
    </row>
    <row r="12993" spans="17:17">
      <c r="Q12993" s="39"/>
    </row>
    <row r="12994" spans="17:17">
      <c r="Q12994" s="39"/>
    </row>
    <row r="12995" spans="17:17">
      <c r="Q12995" s="39"/>
    </row>
    <row r="12996" spans="17:17">
      <c r="Q12996" s="39"/>
    </row>
    <row r="12997" spans="17:17">
      <c r="Q12997" s="39"/>
    </row>
    <row r="12998" spans="17:17">
      <c r="Q12998" s="39"/>
    </row>
    <row r="12999" spans="17:17">
      <c r="Q12999" s="39"/>
    </row>
    <row r="13000" spans="17:17">
      <c r="Q13000" s="39"/>
    </row>
    <row r="13001" spans="17:17">
      <c r="Q13001" s="39"/>
    </row>
    <row r="13002" spans="17:17">
      <c r="Q13002" s="39"/>
    </row>
    <row r="13003" spans="17:17">
      <c r="Q13003" s="39"/>
    </row>
    <row r="13004" spans="17:17">
      <c r="Q13004" s="39"/>
    </row>
    <row r="13005" spans="17:17">
      <c r="Q13005" s="39"/>
    </row>
    <row r="13006" spans="17:17">
      <c r="Q13006" s="39"/>
    </row>
    <row r="13007" spans="17:17">
      <c r="Q13007" s="39"/>
    </row>
    <row r="13008" spans="17:17">
      <c r="Q13008" s="39"/>
    </row>
    <row r="13009" spans="17:17">
      <c r="Q13009" s="39"/>
    </row>
    <row r="13010" spans="17:17">
      <c r="Q13010" s="39"/>
    </row>
    <row r="13011" spans="17:17">
      <c r="Q13011" s="39"/>
    </row>
    <row r="13012" spans="17:17">
      <c r="Q13012" s="39"/>
    </row>
    <row r="13013" spans="17:17">
      <c r="Q13013" s="39"/>
    </row>
    <row r="13014" spans="17:17">
      <c r="Q13014" s="39"/>
    </row>
    <row r="13015" spans="17:17">
      <c r="Q13015" s="39"/>
    </row>
    <row r="13016" spans="17:17">
      <c r="Q13016" s="39"/>
    </row>
    <row r="13017" spans="17:17">
      <c r="Q13017" s="39"/>
    </row>
    <row r="13018" spans="17:17">
      <c r="Q13018" s="39"/>
    </row>
    <row r="13019" spans="17:17">
      <c r="Q13019" s="39"/>
    </row>
    <row r="13020" spans="17:17">
      <c r="Q13020" s="39"/>
    </row>
    <row r="13021" spans="17:17">
      <c r="Q13021" s="39"/>
    </row>
    <row r="13022" spans="17:17">
      <c r="Q13022" s="39"/>
    </row>
    <row r="13023" spans="17:17">
      <c r="Q13023" s="39"/>
    </row>
    <row r="13024" spans="17:17">
      <c r="Q13024" s="39"/>
    </row>
    <row r="13025" spans="17:17">
      <c r="Q13025" s="39"/>
    </row>
    <row r="13026" spans="17:17">
      <c r="Q13026" s="39"/>
    </row>
    <row r="13027" spans="17:17">
      <c r="Q13027" s="39"/>
    </row>
    <row r="13028" spans="17:17">
      <c r="Q13028" s="39"/>
    </row>
    <row r="13029" spans="17:17">
      <c r="Q13029" s="39"/>
    </row>
    <row r="13030" spans="17:17">
      <c r="Q13030" s="39"/>
    </row>
    <row r="13031" spans="17:17">
      <c r="Q13031" s="39"/>
    </row>
    <row r="13032" spans="17:17">
      <c r="Q13032" s="39"/>
    </row>
    <row r="13033" spans="17:17">
      <c r="Q13033" s="39"/>
    </row>
    <row r="13034" spans="17:17">
      <c r="Q13034" s="39"/>
    </row>
    <row r="13035" spans="17:17">
      <c r="Q13035" s="39"/>
    </row>
    <row r="13036" spans="17:17">
      <c r="Q13036" s="39"/>
    </row>
    <row r="13037" spans="17:17">
      <c r="Q13037" s="39"/>
    </row>
    <row r="13038" spans="17:17">
      <c r="Q13038" s="39"/>
    </row>
    <row r="13039" spans="17:17">
      <c r="Q13039" s="39"/>
    </row>
    <row r="13040" spans="17:17">
      <c r="Q13040" s="39"/>
    </row>
    <row r="13041" spans="17:17">
      <c r="Q13041" s="39"/>
    </row>
    <row r="13042" spans="17:17">
      <c r="Q13042" s="39"/>
    </row>
    <row r="13043" spans="17:17">
      <c r="Q13043" s="39"/>
    </row>
    <row r="13044" spans="17:17">
      <c r="Q13044" s="39"/>
    </row>
    <row r="13045" spans="17:17">
      <c r="Q13045" s="39"/>
    </row>
    <row r="13046" spans="17:17">
      <c r="Q13046" s="39"/>
    </row>
    <row r="13047" spans="17:17">
      <c r="Q13047" s="39"/>
    </row>
    <row r="13048" spans="17:17">
      <c r="Q13048" s="39"/>
    </row>
    <row r="13049" spans="17:17">
      <c r="Q13049" s="39"/>
    </row>
    <row r="13050" spans="17:17">
      <c r="Q13050" s="39"/>
    </row>
    <row r="13051" spans="17:17">
      <c r="Q13051" s="39"/>
    </row>
    <row r="13052" spans="17:17">
      <c r="Q13052" s="39"/>
    </row>
    <row r="13053" spans="17:17">
      <c r="Q13053" s="39"/>
    </row>
    <row r="13054" spans="17:17">
      <c r="Q13054" s="39"/>
    </row>
    <row r="13055" spans="17:17">
      <c r="Q13055" s="39"/>
    </row>
    <row r="13056" spans="17:17">
      <c r="Q13056" s="39"/>
    </row>
    <row r="13057" spans="17:17">
      <c r="Q13057" s="39"/>
    </row>
    <row r="13058" spans="17:17">
      <c r="Q13058" s="39"/>
    </row>
    <row r="13059" spans="17:17">
      <c r="Q13059" s="39"/>
    </row>
    <row r="13060" spans="17:17">
      <c r="Q13060" s="39"/>
    </row>
    <row r="13061" spans="17:17">
      <c r="Q13061" s="39"/>
    </row>
    <row r="13062" spans="17:17">
      <c r="Q13062" s="39"/>
    </row>
    <row r="13063" spans="17:17">
      <c r="Q13063" s="39"/>
    </row>
    <row r="13064" spans="17:17">
      <c r="Q13064" s="39"/>
    </row>
    <row r="13065" spans="17:17">
      <c r="Q13065" s="39"/>
    </row>
    <row r="13066" spans="17:17">
      <c r="Q13066" s="39"/>
    </row>
    <row r="13067" spans="17:17">
      <c r="Q13067" s="39"/>
    </row>
    <row r="13068" spans="17:17">
      <c r="Q13068" s="39"/>
    </row>
    <row r="13069" spans="17:17">
      <c r="Q13069" s="39"/>
    </row>
    <row r="13070" spans="17:17">
      <c r="Q13070" s="39"/>
    </row>
    <row r="13071" spans="17:17">
      <c r="Q13071" s="39"/>
    </row>
    <row r="13072" spans="17:17">
      <c r="Q13072" s="39"/>
    </row>
    <row r="13073" spans="17:17">
      <c r="Q13073" s="39"/>
    </row>
    <row r="13074" spans="17:17">
      <c r="Q13074" s="39"/>
    </row>
    <row r="13075" spans="17:17">
      <c r="Q13075" s="39"/>
    </row>
    <row r="13076" spans="17:17">
      <c r="Q13076" s="39"/>
    </row>
    <row r="13077" spans="17:17">
      <c r="Q13077" s="39"/>
    </row>
    <row r="13078" spans="17:17">
      <c r="Q13078" s="39"/>
    </row>
    <row r="13079" spans="17:17">
      <c r="Q13079" s="39"/>
    </row>
    <row r="13080" spans="17:17">
      <c r="Q13080" s="39"/>
    </row>
    <row r="13081" spans="17:17">
      <c r="Q13081" s="39"/>
    </row>
    <row r="13082" spans="17:17">
      <c r="Q13082" s="39"/>
    </row>
    <row r="13083" spans="17:17">
      <c r="Q13083" s="39"/>
    </row>
    <row r="13084" spans="17:17">
      <c r="Q13084" s="39"/>
    </row>
    <row r="13085" spans="17:17">
      <c r="Q13085" s="39"/>
    </row>
    <row r="13086" spans="17:17">
      <c r="Q13086" s="39"/>
    </row>
    <row r="13087" spans="17:17">
      <c r="Q13087" s="39"/>
    </row>
    <row r="13088" spans="17:17">
      <c r="Q13088" s="39"/>
    </row>
    <row r="13089" spans="17:17">
      <c r="Q13089" s="39"/>
    </row>
    <row r="13090" spans="17:17">
      <c r="Q13090" s="39"/>
    </row>
    <row r="13091" spans="17:17">
      <c r="Q13091" s="39"/>
    </row>
    <row r="13092" spans="17:17">
      <c r="Q13092" s="39"/>
    </row>
    <row r="13093" spans="17:17">
      <c r="Q13093" s="39"/>
    </row>
    <row r="13094" spans="17:17">
      <c r="Q13094" s="39"/>
    </row>
    <row r="13095" spans="17:17">
      <c r="Q13095" s="39"/>
    </row>
    <row r="13096" spans="17:17">
      <c r="Q13096" s="39"/>
    </row>
    <row r="13097" spans="17:17">
      <c r="Q13097" s="39"/>
    </row>
    <row r="13098" spans="17:17">
      <c r="Q13098" s="39"/>
    </row>
    <row r="13099" spans="17:17">
      <c r="Q13099" s="39"/>
    </row>
    <row r="13100" spans="17:17">
      <c r="Q13100" s="39"/>
    </row>
    <row r="13101" spans="17:17">
      <c r="Q13101" s="39"/>
    </row>
    <row r="13102" spans="17:17">
      <c r="Q13102" s="39"/>
    </row>
    <row r="13103" spans="17:17">
      <c r="Q13103" s="39"/>
    </row>
    <row r="13104" spans="17:17">
      <c r="Q13104" s="39"/>
    </row>
    <row r="13105" spans="17:17">
      <c r="Q13105" s="39"/>
    </row>
    <row r="13106" spans="17:17">
      <c r="Q13106" s="39"/>
    </row>
    <row r="13107" spans="17:17">
      <c r="Q13107" s="39"/>
    </row>
    <row r="13108" spans="17:17">
      <c r="Q13108" s="39"/>
    </row>
    <row r="13109" spans="17:17">
      <c r="Q13109" s="39"/>
    </row>
    <row r="13110" spans="17:17">
      <c r="Q13110" s="39"/>
    </row>
    <row r="13111" spans="17:17">
      <c r="Q13111" s="39"/>
    </row>
    <row r="13112" spans="17:17">
      <c r="Q13112" s="39"/>
    </row>
    <row r="13113" spans="17:17">
      <c r="Q13113" s="39"/>
    </row>
    <row r="13114" spans="17:17">
      <c r="Q13114" s="39"/>
    </row>
    <row r="13115" spans="17:17">
      <c r="Q13115" s="39"/>
    </row>
    <row r="13116" spans="17:17">
      <c r="Q13116" s="39"/>
    </row>
    <row r="13117" spans="17:17">
      <c r="Q13117" s="39"/>
    </row>
    <row r="13118" spans="17:17">
      <c r="Q13118" s="39"/>
    </row>
    <row r="13119" spans="17:17">
      <c r="Q13119" s="39"/>
    </row>
    <row r="13120" spans="17:17">
      <c r="Q13120" s="39"/>
    </row>
    <row r="13121" spans="17:17">
      <c r="Q13121" s="39"/>
    </row>
    <row r="13122" spans="17:17">
      <c r="Q13122" s="39"/>
    </row>
    <row r="13123" spans="17:17">
      <c r="Q13123" s="39"/>
    </row>
    <row r="13124" spans="17:17">
      <c r="Q13124" s="39"/>
    </row>
    <row r="13125" spans="17:17">
      <c r="Q13125" s="39"/>
    </row>
    <row r="13126" spans="17:17">
      <c r="Q13126" s="39"/>
    </row>
    <row r="13127" spans="17:17">
      <c r="Q13127" s="39"/>
    </row>
    <row r="13128" spans="17:17">
      <c r="Q13128" s="39"/>
    </row>
    <row r="13129" spans="17:17">
      <c r="Q13129" s="39"/>
    </row>
    <row r="13130" spans="17:17">
      <c r="Q13130" s="39"/>
    </row>
    <row r="13131" spans="17:17">
      <c r="Q13131" s="39"/>
    </row>
    <row r="13132" spans="17:17">
      <c r="Q13132" s="39"/>
    </row>
    <row r="13133" spans="17:17">
      <c r="Q13133" s="39"/>
    </row>
    <row r="13134" spans="17:17">
      <c r="Q13134" s="39"/>
    </row>
    <row r="13135" spans="17:17">
      <c r="Q13135" s="39"/>
    </row>
    <row r="13136" spans="17:17">
      <c r="Q13136" s="39"/>
    </row>
    <row r="13137" spans="17:17">
      <c r="Q13137" s="39"/>
    </row>
    <row r="13138" spans="17:17">
      <c r="Q13138" s="39"/>
    </row>
    <row r="13139" spans="17:17">
      <c r="Q13139" s="39"/>
    </row>
    <row r="13140" spans="17:17">
      <c r="Q13140" s="39"/>
    </row>
    <row r="13141" spans="17:17">
      <c r="Q13141" s="39"/>
    </row>
    <row r="13142" spans="17:17">
      <c r="Q13142" s="39"/>
    </row>
    <row r="13143" spans="17:17">
      <c r="Q13143" s="39"/>
    </row>
    <row r="13144" spans="17:17">
      <c r="Q13144" s="39"/>
    </row>
    <row r="13145" spans="17:17">
      <c r="Q13145" s="39"/>
    </row>
    <row r="13146" spans="17:17">
      <c r="Q13146" s="39"/>
    </row>
    <row r="13147" spans="17:17">
      <c r="Q13147" s="39"/>
    </row>
    <row r="13148" spans="17:17">
      <c r="Q13148" s="39"/>
    </row>
    <row r="13149" spans="17:17">
      <c r="Q13149" s="39"/>
    </row>
    <row r="13150" spans="17:17">
      <c r="Q13150" s="39"/>
    </row>
    <row r="13151" spans="17:17">
      <c r="Q13151" s="39"/>
    </row>
    <row r="13152" spans="17:17">
      <c r="Q13152" s="39"/>
    </row>
    <row r="13153" spans="17:17">
      <c r="Q13153" s="39"/>
    </row>
    <row r="13154" spans="17:17">
      <c r="Q13154" s="39"/>
    </row>
    <row r="13155" spans="17:17">
      <c r="Q13155" s="39"/>
    </row>
    <row r="13156" spans="17:17">
      <c r="Q13156" s="39"/>
    </row>
    <row r="13157" spans="17:17">
      <c r="Q13157" s="39"/>
    </row>
    <row r="13158" spans="17:17">
      <c r="Q13158" s="39"/>
    </row>
    <row r="13159" spans="17:17">
      <c r="Q13159" s="39"/>
    </row>
    <row r="13160" spans="17:17">
      <c r="Q13160" s="39"/>
    </row>
    <row r="13161" spans="17:17">
      <c r="Q13161" s="39"/>
    </row>
    <row r="13162" spans="17:17">
      <c r="Q13162" s="39"/>
    </row>
    <row r="13163" spans="17:17">
      <c r="Q13163" s="39"/>
    </row>
    <row r="13164" spans="17:17">
      <c r="Q13164" s="39"/>
    </row>
    <row r="13165" spans="17:17">
      <c r="Q13165" s="39"/>
    </row>
    <row r="13166" spans="17:17">
      <c r="Q13166" s="39"/>
    </row>
    <row r="13167" spans="17:17">
      <c r="Q13167" s="39"/>
    </row>
    <row r="13168" spans="17:17">
      <c r="Q13168" s="39"/>
    </row>
    <row r="13169" spans="17:17">
      <c r="Q13169" s="39"/>
    </row>
    <row r="13170" spans="17:17">
      <c r="Q13170" s="39"/>
    </row>
    <row r="13171" spans="17:17">
      <c r="Q13171" s="39"/>
    </row>
    <row r="13172" spans="17:17">
      <c r="Q13172" s="39"/>
    </row>
    <row r="13173" spans="17:17">
      <c r="Q13173" s="39"/>
    </row>
    <row r="13174" spans="17:17">
      <c r="Q13174" s="39"/>
    </row>
    <row r="13175" spans="17:17">
      <c r="Q13175" s="39"/>
    </row>
    <row r="13176" spans="17:17">
      <c r="Q13176" s="39"/>
    </row>
    <row r="13177" spans="17:17">
      <c r="Q13177" s="39"/>
    </row>
    <row r="13178" spans="17:17">
      <c r="Q13178" s="39"/>
    </row>
    <row r="13179" spans="17:17">
      <c r="Q13179" s="39"/>
    </row>
    <row r="13180" spans="17:17">
      <c r="Q13180" s="39"/>
    </row>
    <row r="13181" spans="17:17">
      <c r="Q13181" s="39"/>
    </row>
    <row r="13182" spans="17:17">
      <c r="Q13182" s="39"/>
    </row>
    <row r="13183" spans="17:17">
      <c r="Q13183" s="39"/>
    </row>
    <row r="13184" spans="17:17">
      <c r="Q13184" s="39"/>
    </row>
    <row r="13185" spans="17:17">
      <c r="Q13185" s="39"/>
    </row>
    <row r="13186" spans="17:17">
      <c r="Q13186" s="39"/>
    </row>
    <row r="13187" spans="17:17">
      <c r="Q13187" s="39"/>
    </row>
    <row r="13188" spans="17:17">
      <c r="Q13188" s="39"/>
    </row>
    <row r="13189" spans="17:17">
      <c r="Q13189" s="39"/>
    </row>
    <row r="13190" spans="17:17">
      <c r="Q13190" s="39"/>
    </row>
    <row r="13191" spans="17:17">
      <c r="Q13191" s="39"/>
    </row>
    <row r="13192" spans="17:17">
      <c r="Q13192" s="39"/>
    </row>
    <row r="13193" spans="17:17">
      <c r="Q13193" s="39"/>
    </row>
    <row r="13194" spans="17:17">
      <c r="Q13194" s="39"/>
    </row>
    <row r="13195" spans="17:17">
      <c r="Q13195" s="39"/>
    </row>
    <row r="13196" spans="17:17">
      <c r="Q13196" s="39"/>
    </row>
    <row r="13197" spans="17:17">
      <c r="Q13197" s="39"/>
    </row>
    <row r="13198" spans="17:17">
      <c r="Q13198" s="39"/>
    </row>
    <row r="13199" spans="17:17">
      <c r="Q13199" s="39"/>
    </row>
    <row r="13200" spans="17:17">
      <c r="Q13200" s="39"/>
    </row>
    <row r="13201" spans="17:17">
      <c r="Q13201" s="39"/>
    </row>
    <row r="13202" spans="17:17">
      <c r="Q13202" s="39"/>
    </row>
    <row r="13203" spans="17:17">
      <c r="Q13203" s="39"/>
    </row>
    <row r="13204" spans="17:17">
      <c r="Q13204" s="39"/>
    </row>
    <row r="13205" spans="17:17">
      <c r="Q13205" s="39"/>
    </row>
    <row r="13206" spans="17:17">
      <c r="Q13206" s="39"/>
    </row>
    <row r="13207" spans="17:17">
      <c r="Q13207" s="39"/>
    </row>
    <row r="13208" spans="17:17">
      <c r="Q13208" s="39"/>
    </row>
    <row r="13209" spans="17:17">
      <c r="Q13209" s="39"/>
    </row>
    <row r="13210" spans="17:17">
      <c r="Q13210" s="39"/>
    </row>
    <row r="13211" spans="17:17">
      <c r="Q13211" s="39"/>
    </row>
    <row r="13212" spans="17:17">
      <c r="Q13212" s="39"/>
    </row>
    <row r="13213" spans="17:17">
      <c r="Q13213" s="39"/>
    </row>
    <row r="13214" spans="17:17">
      <c r="Q13214" s="39"/>
    </row>
    <row r="13215" spans="17:17">
      <c r="Q13215" s="39"/>
    </row>
    <row r="13216" spans="17:17">
      <c r="Q13216" s="39"/>
    </row>
    <row r="13217" spans="17:17">
      <c r="Q13217" s="39"/>
    </row>
    <row r="13218" spans="17:17">
      <c r="Q13218" s="39"/>
    </row>
    <row r="13219" spans="17:17">
      <c r="Q13219" s="39"/>
    </row>
    <row r="13220" spans="17:17">
      <c r="Q13220" s="39"/>
    </row>
    <row r="13221" spans="17:17">
      <c r="Q13221" s="39"/>
    </row>
    <row r="13222" spans="17:17">
      <c r="Q13222" s="39"/>
    </row>
    <row r="13223" spans="17:17">
      <c r="Q13223" s="39"/>
    </row>
    <row r="13224" spans="17:17">
      <c r="Q13224" s="39"/>
    </row>
    <row r="13225" spans="17:17">
      <c r="Q13225" s="39"/>
    </row>
    <row r="13226" spans="17:17">
      <c r="Q13226" s="39"/>
    </row>
    <row r="13227" spans="17:17">
      <c r="Q13227" s="39"/>
    </row>
    <row r="13228" spans="17:17">
      <c r="Q13228" s="39"/>
    </row>
    <row r="13229" spans="17:17">
      <c r="Q13229" s="39"/>
    </row>
    <row r="13230" spans="17:17">
      <c r="Q13230" s="39"/>
    </row>
    <row r="13231" spans="17:17">
      <c r="Q13231" s="39"/>
    </row>
    <row r="13232" spans="17:17">
      <c r="Q13232" s="39"/>
    </row>
    <row r="13233" spans="17:17">
      <c r="Q13233" s="39"/>
    </row>
    <row r="13234" spans="17:17">
      <c r="Q13234" s="39"/>
    </row>
    <row r="13235" spans="17:17">
      <c r="Q13235" s="39"/>
    </row>
    <row r="13236" spans="17:17">
      <c r="Q13236" s="39"/>
    </row>
    <row r="13237" spans="17:17">
      <c r="Q13237" s="39"/>
    </row>
    <row r="13238" spans="17:17">
      <c r="Q13238" s="39"/>
    </row>
    <row r="13239" spans="17:17">
      <c r="Q13239" s="39"/>
    </row>
    <row r="13240" spans="17:17">
      <c r="Q13240" s="39"/>
    </row>
    <row r="13241" spans="17:17">
      <c r="Q13241" s="39"/>
    </row>
    <row r="13242" spans="17:17">
      <c r="Q13242" s="39"/>
    </row>
    <row r="13243" spans="17:17">
      <c r="Q13243" s="39"/>
    </row>
    <row r="13244" spans="17:17">
      <c r="Q13244" s="39"/>
    </row>
    <row r="13245" spans="17:17">
      <c r="Q13245" s="39"/>
    </row>
    <row r="13246" spans="17:17">
      <c r="Q13246" s="39"/>
    </row>
    <row r="13247" spans="17:17">
      <c r="Q13247" s="39"/>
    </row>
    <row r="13248" spans="17:17">
      <c r="Q13248" s="39"/>
    </row>
    <row r="13249" spans="17:17">
      <c r="Q13249" s="39"/>
    </row>
    <row r="13250" spans="17:17">
      <c r="Q13250" s="39"/>
    </row>
    <row r="13251" spans="17:17">
      <c r="Q13251" s="39"/>
    </row>
    <row r="13252" spans="17:17">
      <c r="Q13252" s="39"/>
    </row>
    <row r="13253" spans="17:17">
      <c r="Q13253" s="39"/>
    </row>
    <row r="13254" spans="17:17">
      <c r="Q13254" s="39"/>
    </row>
    <row r="13255" spans="17:17">
      <c r="Q13255" s="39"/>
    </row>
    <row r="13256" spans="17:17">
      <c r="Q13256" s="39"/>
    </row>
    <row r="13257" spans="17:17">
      <c r="Q13257" s="39"/>
    </row>
    <row r="13258" spans="17:17">
      <c r="Q13258" s="39"/>
    </row>
    <row r="13259" spans="17:17">
      <c r="Q13259" s="39"/>
    </row>
    <row r="13260" spans="17:17">
      <c r="Q13260" s="39"/>
    </row>
    <row r="13261" spans="17:17">
      <c r="Q13261" s="39"/>
    </row>
    <row r="13262" spans="17:17">
      <c r="Q13262" s="39"/>
    </row>
    <row r="13263" spans="17:17">
      <c r="Q13263" s="39"/>
    </row>
    <row r="13264" spans="17:17">
      <c r="Q13264" s="39"/>
    </row>
    <row r="13265" spans="17:17">
      <c r="Q13265" s="39"/>
    </row>
    <row r="13266" spans="17:17">
      <c r="Q13266" s="39"/>
    </row>
    <row r="13267" spans="17:17">
      <c r="Q13267" s="39"/>
    </row>
    <row r="13268" spans="17:17">
      <c r="Q13268" s="39"/>
    </row>
    <row r="13269" spans="17:17">
      <c r="Q13269" s="39"/>
    </row>
    <row r="13270" spans="17:17">
      <c r="Q13270" s="39"/>
    </row>
    <row r="13271" spans="17:17">
      <c r="Q13271" s="39"/>
    </row>
    <row r="13272" spans="17:17">
      <c r="Q13272" s="39"/>
    </row>
    <row r="13273" spans="17:17">
      <c r="Q13273" s="39"/>
    </row>
    <row r="13274" spans="17:17">
      <c r="Q13274" s="39"/>
    </row>
    <row r="13275" spans="17:17">
      <c r="Q13275" s="39"/>
    </row>
    <row r="13276" spans="17:17">
      <c r="Q13276" s="39"/>
    </row>
    <row r="13277" spans="17:17">
      <c r="Q13277" s="39"/>
    </row>
    <row r="13278" spans="17:17">
      <c r="Q13278" s="39"/>
    </row>
    <row r="13279" spans="17:17">
      <c r="Q13279" s="39"/>
    </row>
    <row r="13280" spans="17:17">
      <c r="Q13280" s="39"/>
    </row>
    <row r="13281" spans="17:17">
      <c r="Q13281" s="39"/>
    </row>
    <row r="13282" spans="17:17">
      <c r="Q13282" s="39"/>
    </row>
    <row r="13283" spans="17:17">
      <c r="Q13283" s="39"/>
    </row>
    <row r="13284" spans="17:17">
      <c r="Q13284" s="39"/>
    </row>
    <row r="13285" spans="17:17">
      <c r="Q13285" s="39"/>
    </row>
    <row r="13286" spans="17:17">
      <c r="Q13286" s="39"/>
    </row>
    <row r="13287" spans="17:17">
      <c r="Q13287" s="39"/>
    </row>
    <row r="13288" spans="17:17">
      <c r="Q13288" s="39"/>
    </row>
    <row r="13289" spans="17:17">
      <c r="Q13289" s="39"/>
    </row>
    <row r="13290" spans="17:17">
      <c r="Q13290" s="39"/>
    </row>
    <row r="13291" spans="17:17">
      <c r="Q13291" s="39"/>
    </row>
    <row r="13292" spans="17:17">
      <c r="Q13292" s="39"/>
    </row>
    <row r="13293" spans="17:17">
      <c r="Q13293" s="39"/>
    </row>
    <row r="13294" spans="17:17">
      <c r="Q13294" s="39"/>
    </row>
    <row r="13295" spans="17:17">
      <c r="Q13295" s="39"/>
    </row>
    <row r="13296" spans="17:17">
      <c r="Q13296" s="39"/>
    </row>
    <row r="13297" spans="17:17">
      <c r="Q13297" s="39"/>
    </row>
    <row r="13298" spans="17:17">
      <c r="Q13298" s="39"/>
    </row>
    <row r="13299" spans="17:17">
      <c r="Q13299" s="39"/>
    </row>
    <row r="13300" spans="17:17">
      <c r="Q13300" s="39"/>
    </row>
    <row r="13301" spans="17:17">
      <c r="Q13301" s="39"/>
    </row>
    <row r="13302" spans="17:17">
      <c r="Q13302" s="39"/>
    </row>
    <row r="13303" spans="17:17">
      <c r="Q13303" s="39"/>
    </row>
    <row r="13304" spans="17:17">
      <c r="Q13304" s="39"/>
    </row>
    <row r="13305" spans="17:17">
      <c r="Q13305" s="39"/>
    </row>
    <row r="13306" spans="17:17">
      <c r="Q13306" s="39"/>
    </row>
    <row r="13307" spans="17:17">
      <c r="Q13307" s="39"/>
    </row>
    <row r="13308" spans="17:17">
      <c r="Q13308" s="39"/>
    </row>
    <row r="13309" spans="17:17">
      <c r="Q13309" s="39"/>
    </row>
    <row r="13310" spans="17:17">
      <c r="Q13310" s="39"/>
    </row>
    <row r="13311" spans="17:17">
      <c r="Q13311" s="39"/>
    </row>
    <row r="13312" spans="17:17">
      <c r="Q13312" s="39"/>
    </row>
    <row r="13313" spans="17:17">
      <c r="Q13313" s="39"/>
    </row>
    <row r="13314" spans="17:17">
      <c r="Q13314" s="39"/>
    </row>
    <row r="13315" spans="17:17">
      <c r="Q13315" s="39"/>
    </row>
    <row r="13316" spans="17:17">
      <c r="Q13316" s="39"/>
    </row>
    <row r="13317" spans="17:17">
      <c r="Q13317" s="39"/>
    </row>
    <row r="13318" spans="17:17">
      <c r="Q13318" s="39"/>
    </row>
    <row r="13319" spans="17:17">
      <c r="Q13319" s="39"/>
    </row>
    <row r="13320" spans="17:17">
      <c r="Q13320" s="39"/>
    </row>
    <row r="13321" spans="17:17">
      <c r="Q13321" s="39"/>
    </row>
    <row r="13322" spans="17:17">
      <c r="Q13322" s="39"/>
    </row>
    <row r="13323" spans="17:17">
      <c r="Q13323" s="39"/>
    </row>
    <row r="13324" spans="17:17">
      <c r="Q13324" s="39"/>
    </row>
    <row r="13325" spans="17:17">
      <c r="Q13325" s="39"/>
    </row>
    <row r="13326" spans="17:17">
      <c r="Q13326" s="39"/>
    </row>
    <row r="13327" spans="17:17">
      <c r="Q13327" s="39"/>
    </row>
    <row r="13328" spans="17:17">
      <c r="Q13328" s="39"/>
    </row>
    <row r="13329" spans="17:17">
      <c r="Q13329" s="39"/>
    </row>
    <row r="13330" spans="17:17">
      <c r="Q13330" s="39"/>
    </row>
    <row r="13331" spans="17:17">
      <c r="Q13331" s="39"/>
    </row>
    <row r="13332" spans="17:17">
      <c r="Q13332" s="39"/>
    </row>
    <row r="13333" spans="17:17">
      <c r="Q13333" s="39"/>
    </row>
    <row r="13334" spans="17:17">
      <c r="Q13334" s="39"/>
    </row>
    <row r="13335" spans="17:17">
      <c r="Q13335" s="39"/>
    </row>
    <row r="13336" spans="17:17">
      <c r="Q13336" s="39"/>
    </row>
    <row r="13337" spans="17:17">
      <c r="Q13337" s="39"/>
    </row>
    <row r="13338" spans="17:17">
      <c r="Q13338" s="39"/>
    </row>
    <row r="13339" spans="17:17">
      <c r="Q13339" s="39"/>
    </row>
    <row r="13340" spans="17:17">
      <c r="Q13340" s="39"/>
    </row>
    <row r="13341" spans="17:17">
      <c r="Q13341" s="39"/>
    </row>
    <row r="13342" spans="17:17">
      <c r="Q13342" s="39"/>
    </row>
    <row r="13343" spans="17:17">
      <c r="Q13343" s="39"/>
    </row>
    <row r="13344" spans="17:17">
      <c r="Q13344" s="39"/>
    </row>
    <row r="13345" spans="17:17">
      <c r="Q13345" s="39"/>
    </row>
    <row r="13346" spans="17:17">
      <c r="Q13346" s="39"/>
    </row>
    <row r="13347" spans="17:17">
      <c r="Q13347" s="39"/>
    </row>
    <row r="13348" spans="17:17">
      <c r="Q13348" s="39"/>
    </row>
    <row r="13349" spans="17:17">
      <c r="Q13349" s="39"/>
    </row>
    <row r="13350" spans="17:17">
      <c r="Q13350" s="39"/>
    </row>
    <row r="13351" spans="17:17">
      <c r="Q13351" s="39"/>
    </row>
    <row r="13352" spans="17:17">
      <c r="Q13352" s="39"/>
    </row>
    <row r="13353" spans="17:17">
      <c r="Q13353" s="39"/>
    </row>
    <row r="13354" spans="17:17">
      <c r="Q13354" s="39"/>
    </row>
    <row r="13355" spans="17:17">
      <c r="Q13355" s="39"/>
    </row>
    <row r="13356" spans="17:17">
      <c r="Q13356" s="39"/>
    </row>
    <row r="13357" spans="17:17">
      <c r="Q13357" s="39"/>
    </row>
    <row r="13358" spans="17:17">
      <c r="Q13358" s="39"/>
    </row>
    <row r="13359" spans="17:17">
      <c r="Q13359" s="39"/>
    </row>
    <row r="13360" spans="17:17">
      <c r="Q13360" s="39"/>
    </row>
    <row r="13361" spans="17:17">
      <c r="Q13361" s="39"/>
    </row>
    <row r="13362" spans="17:17">
      <c r="Q13362" s="39"/>
    </row>
    <row r="13363" spans="17:17">
      <c r="Q13363" s="39"/>
    </row>
    <row r="13364" spans="17:17">
      <c r="Q13364" s="39"/>
    </row>
    <row r="13365" spans="17:17">
      <c r="Q13365" s="39"/>
    </row>
    <row r="13366" spans="17:17">
      <c r="Q13366" s="39"/>
    </row>
    <row r="13367" spans="17:17">
      <c r="Q13367" s="39"/>
    </row>
    <row r="13368" spans="17:17">
      <c r="Q13368" s="39"/>
    </row>
    <row r="13369" spans="17:17">
      <c r="Q13369" s="39"/>
    </row>
    <row r="13370" spans="17:17">
      <c r="Q13370" s="39"/>
    </row>
    <row r="13371" spans="17:17">
      <c r="Q13371" s="39"/>
    </row>
    <row r="13372" spans="17:17">
      <c r="Q13372" s="39"/>
    </row>
    <row r="13373" spans="17:17">
      <c r="Q13373" s="39"/>
    </row>
    <row r="13374" spans="17:17">
      <c r="Q13374" s="39"/>
    </row>
    <row r="13375" spans="17:17">
      <c r="Q13375" s="39"/>
    </row>
    <row r="13376" spans="17:17">
      <c r="Q13376" s="39"/>
    </row>
    <row r="13377" spans="17:17">
      <c r="Q13377" s="39"/>
    </row>
    <row r="13378" spans="17:17">
      <c r="Q13378" s="39"/>
    </row>
    <row r="13379" spans="17:17">
      <c r="Q13379" s="39"/>
    </row>
    <row r="13380" spans="17:17">
      <c r="Q13380" s="39"/>
    </row>
    <row r="13381" spans="17:17">
      <c r="Q13381" s="39"/>
    </row>
    <row r="13382" spans="17:17">
      <c r="Q13382" s="39"/>
    </row>
    <row r="13383" spans="17:17">
      <c r="Q13383" s="39"/>
    </row>
    <row r="13384" spans="17:17">
      <c r="Q13384" s="39"/>
    </row>
    <row r="13385" spans="17:17">
      <c r="Q13385" s="39"/>
    </row>
    <row r="13386" spans="17:17">
      <c r="Q13386" s="39"/>
    </row>
    <row r="13387" spans="17:17">
      <c r="Q13387" s="39"/>
    </row>
    <row r="13388" spans="17:17">
      <c r="Q13388" s="39"/>
    </row>
    <row r="13389" spans="17:17">
      <c r="Q13389" s="39"/>
    </row>
    <row r="13390" spans="17:17">
      <c r="Q13390" s="39"/>
    </row>
    <row r="13391" spans="17:17">
      <c r="Q13391" s="39"/>
    </row>
    <row r="13392" spans="17:17">
      <c r="Q13392" s="39"/>
    </row>
    <row r="13393" spans="17:17">
      <c r="Q13393" s="39"/>
    </row>
    <row r="13394" spans="17:17">
      <c r="Q13394" s="39"/>
    </row>
    <row r="13395" spans="17:17">
      <c r="Q13395" s="39"/>
    </row>
    <row r="13396" spans="17:17">
      <c r="Q13396" s="39"/>
    </row>
    <row r="13397" spans="17:17">
      <c r="Q13397" s="39"/>
    </row>
    <row r="13398" spans="17:17">
      <c r="Q13398" s="39"/>
    </row>
    <row r="13399" spans="17:17">
      <c r="Q13399" s="39"/>
    </row>
    <row r="13400" spans="17:17">
      <c r="Q13400" s="39"/>
    </row>
    <row r="13401" spans="17:17">
      <c r="Q13401" s="39"/>
    </row>
    <row r="13402" spans="17:17">
      <c r="Q13402" s="39"/>
    </row>
    <row r="13403" spans="17:17">
      <c r="Q13403" s="39"/>
    </row>
    <row r="13404" spans="17:17">
      <c r="Q13404" s="39"/>
    </row>
    <row r="13405" spans="17:17">
      <c r="Q13405" s="39"/>
    </row>
    <row r="13406" spans="17:17">
      <c r="Q13406" s="39"/>
    </row>
    <row r="13407" spans="17:17">
      <c r="Q13407" s="39"/>
    </row>
    <row r="13408" spans="17:17">
      <c r="Q13408" s="39"/>
    </row>
    <row r="13409" spans="17:17">
      <c r="Q13409" s="39"/>
    </row>
    <row r="13410" spans="17:17">
      <c r="Q13410" s="39"/>
    </row>
    <row r="13411" spans="17:17">
      <c r="Q13411" s="39"/>
    </row>
    <row r="13412" spans="17:17">
      <c r="Q13412" s="39"/>
    </row>
    <row r="13413" spans="17:17">
      <c r="Q13413" s="39"/>
    </row>
    <row r="13414" spans="17:17">
      <c r="Q13414" s="39"/>
    </row>
    <row r="13415" spans="17:17">
      <c r="Q13415" s="39"/>
    </row>
    <row r="13416" spans="17:17">
      <c r="Q13416" s="39"/>
    </row>
    <row r="13417" spans="17:17">
      <c r="Q13417" s="39"/>
    </row>
    <row r="13418" spans="17:17">
      <c r="Q13418" s="39"/>
    </row>
    <row r="13419" spans="17:17">
      <c r="Q13419" s="39"/>
    </row>
    <row r="13420" spans="17:17">
      <c r="Q13420" s="39"/>
    </row>
    <row r="13421" spans="17:17">
      <c r="Q13421" s="39"/>
    </row>
    <row r="13422" spans="17:17">
      <c r="Q13422" s="39"/>
    </row>
    <row r="13423" spans="17:17">
      <c r="Q13423" s="39"/>
    </row>
    <row r="13424" spans="17:17">
      <c r="Q13424" s="39"/>
    </row>
    <row r="13425" spans="17:17">
      <c r="Q13425" s="39"/>
    </row>
    <row r="13426" spans="17:17">
      <c r="Q13426" s="39"/>
    </row>
    <row r="13427" spans="17:17">
      <c r="Q13427" s="39"/>
    </row>
    <row r="13428" spans="17:17">
      <c r="Q13428" s="39"/>
    </row>
    <row r="13429" spans="17:17">
      <c r="Q13429" s="39"/>
    </row>
    <row r="13430" spans="17:17">
      <c r="Q13430" s="39"/>
    </row>
    <row r="13431" spans="17:17">
      <c r="Q13431" s="39"/>
    </row>
    <row r="13432" spans="17:17">
      <c r="Q13432" s="39"/>
    </row>
    <row r="13433" spans="17:17">
      <c r="Q13433" s="39"/>
    </row>
    <row r="13434" spans="17:17">
      <c r="Q13434" s="39"/>
    </row>
    <row r="13435" spans="17:17">
      <c r="Q13435" s="39"/>
    </row>
    <row r="13436" spans="17:17">
      <c r="Q13436" s="39"/>
    </row>
    <row r="13437" spans="17:17">
      <c r="Q13437" s="39"/>
    </row>
    <row r="13438" spans="17:17">
      <c r="Q13438" s="39"/>
    </row>
    <row r="13439" spans="17:17">
      <c r="Q13439" s="39"/>
    </row>
    <row r="13440" spans="17:17">
      <c r="Q13440" s="39"/>
    </row>
    <row r="13441" spans="17:17">
      <c r="Q13441" s="39"/>
    </row>
    <row r="13442" spans="17:17">
      <c r="Q13442" s="39"/>
    </row>
    <row r="13443" spans="17:17">
      <c r="Q13443" s="39"/>
    </row>
    <row r="13444" spans="17:17">
      <c r="Q13444" s="39"/>
    </row>
    <row r="13445" spans="17:17">
      <c r="Q13445" s="39"/>
    </row>
    <row r="13446" spans="17:17">
      <c r="Q13446" s="39"/>
    </row>
    <row r="13447" spans="17:17">
      <c r="Q13447" s="39"/>
    </row>
    <row r="13448" spans="17:17">
      <c r="Q13448" s="39"/>
    </row>
    <row r="13449" spans="17:17">
      <c r="Q13449" s="39"/>
    </row>
    <row r="13450" spans="17:17">
      <c r="Q13450" s="39"/>
    </row>
    <row r="13451" spans="17:17">
      <c r="Q13451" s="39"/>
    </row>
    <row r="13452" spans="17:17">
      <c r="Q13452" s="39"/>
    </row>
    <row r="13453" spans="17:17">
      <c r="Q13453" s="39"/>
    </row>
    <row r="13454" spans="17:17">
      <c r="Q13454" s="39"/>
    </row>
    <row r="13455" spans="17:17">
      <c r="Q13455" s="39"/>
    </row>
    <row r="13456" spans="17:17">
      <c r="Q13456" s="39"/>
    </row>
    <row r="13457" spans="17:17">
      <c r="Q13457" s="39"/>
    </row>
    <row r="13458" spans="17:17">
      <c r="Q13458" s="39"/>
    </row>
    <row r="13459" spans="17:17">
      <c r="Q13459" s="39"/>
    </row>
    <row r="13460" spans="17:17">
      <c r="Q13460" s="39"/>
    </row>
    <row r="13461" spans="17:17">
      <c r="Q13461" s="39"/>
    </row>
    <row r="13462" spans="17:17">
      <c r="Q13462" s="39"/>
    </row>
    <row r="13463" spans="17:17">
      <c r="Q13463" s="39"/>
    </row>
    <row r="13464" spans="17:17">
      <c r="Q13464" s="39"/>
    </row>
    <row r="13465" spans="17:17">
      <c r="Q13465" s="39"/>
    </row>
    <row r="13466" spans="17:17">
      <c r="Q13466" s="39"/>
    </row>
    <row r="13467" spans="17:17">
      <c r="Q13467" s="39"/>
    </row>
    <row r="13468" spans="17:17">
      <c r="Q13468" s="39"/>
    </row>
    <row r="13469" spans="17:17">
      <c r="Q13469" s="39"/>
    </row>
    <row r="13470" spans="17:17">
      <c r="Q13470" s="39"/>
    </row>
    <row r="13471" spans="17:17">
      <c r="Q13471" s="39"/>
    </row>
    <row r="13472" spans="17:17">
      <c r="Q13472" s="39"/>
    </row>
    <row r="13473" spans="17:17">
      <c r="Q13473" s="39"/>
    </row>
    <row r="13474" spans="17:17">
      <c r="Q13474" s="39"/>
    </row>
    <row r="13475" spans="17:17">
      <c r="Q13475" s="39"/>
    </row>
    <row r="13476" spans="17:17">
      <c r="Q13476" s="39"/>
    </row>
    <row r="13477" spans="17:17">
      <c r="Q13477" s="39"/>
    </row>
    <row r="13478" spans="17:17">
      <c r="Q13478" s="39"/>
    </row>
    <row r="13479" spans="17:17">
      <c r="Q13479" s="39"/>
    </row>
    <row r="13480" spans="17:17">
      <c r="Q13480" s="39"/>
    </row>
    <row r="13481" spans="17:17">
      <c r="Q13481" s="39"/>
    </row>
    <row r="13482" spans="17:17">
      <c r="Q13482" s="39"/>
    </row>
    <row r="13483" spans="17:17">
      <c r="Q13483" s="39"/>
    </row>
    <row r="13484" spans="17:17">
      <c r="Q13484" s="39"/>
    </row>
    <row r="13485" spans="17:17">
      <c r="Q13485" s="39"/>
    </row>
    <row r="13486" spans="17:17">
      <c r="Q13486" s="39"/>
    </row>
    <row r="13487" spans="17:17">
      <c r="Q13487" s="39"/>
    </row>
    <row r="13488" spans="17:17">
      <c r="Q13488" s="39"/>
    </row>
    <row r="13489" spans="17:17">
      <c r="Q13489" s="39"/>
    </row>
    <row r="13490" spans="17:17">
      <c r="Q13490" s="39"/>
    </row>
    <row r="13491" spans="17:17">
      <c r="Q13491" s="39"/>
    </row>
    <row r="13492" spans="17:17">
      <c r="Q13492" s="39"/>
    </row>
    <row r="13493" spans="17:17">
      <c r="Q13493" s="39"/>
    </row>
    <row r="13494" spans="17:17">
      <c r="Q13494" s="39"/>
    </row>
    <row r="13495" spans="17:17">
      <c r="Q13495" s="39"/>
    </row>
    <row r="13496" spans="17:17">
      <c r="Q13496" s="39"/>
    </row>
    <row r="13497" spans="17:17">
      <c r="Q13497" s="39"/>
    </row>
    <row r="13498" spans="17:17">
      <c r="Q13498" s="39"/>
    </row>
    <row r="13499" spans="17:17">
      <c r="Q13499" s="39"/>
    </row>
    <row r="13500" spans="17:17">
      <c r="Q13500" s="39"/>
    </row>
    <row r="13501" spans="17:17">
      <c r="Q13501" s="39"/>
    </row>
    <row r="13502" spans="17:17">
      <c r="Q13502" s="39"/>
    </row>
    <row r="13503" spans="17:17">
      <c r="Q13503" s="39"/>
    </row>
    <row r="13504" spans="17:17">
      <c r="Q13504" s="39"/>
    </row>
    <row r="13505" spans="17:17">
      <c r="Q13505" s="39"/>
    </row>
    <row r="13506" spans="17:17">
      <c r="Q13506" s="39"/>
    </row>
    <row r="13507" spans="17:17">
      <c r="Q13507" s="39"/>
    </row>
    <row r="13508" spans="17:17">
      <c r="Q13508" s="39"/>
    </row>
    <row r="13509" spans="17:17">
      <c r="Q13509" s="39"/>
    </row>
    <row r="13510" spans="17:17">
      <c r="Q13510" s="39"/>
    </row>
    <row r="13511" spans="17:17">
      <c r="Q13511" s="39"/>
    </row>
    <row r="13512" spans="17:17">
      <c r="Q13512" s="39"/>
    </row>
    <row r="13513" spans="17:17">
      <c r="Q13513" s="39"/>
    </row>
    <row r="13514" spans="17:17">
      <c r="Q13514" s="39"/>
    </row>
    <row r="13515" spans="17:17">
      <c r="Q13515" s="39"/>
    </row>
    <row r="13516" spans="17:17">
      <c r="Q13516" s="39"/>
    </row>
    <row r="13517" spans="17:17">
      <c r="Q13517" s="39"/>
    </row>
    <row r="13518" spans="17:17">
      <c r="Q13518" s="39"/>
    </row>
    <row r="13519" spans="17:17">
      <c r="Q13519" s="39"/>
    </row>
    <row r="13520" spans="17:17">
      <c r="Q13520" s="39"/>
    </row>
    <row r="13521" spans="17:17">
      <c r="Q13521" s="39"/>
    </row>
    <row r="13522" spans="17:17">
      <c r="Q13522" s="39"/>
    </row>
    <row r="13523" spans="17:17">
      <c r="Q13523" s="39"/>
    </row>
    <row r="13524" spans="17:17">
      <c r="Q13524" s="39"/>
    </row>
    <row r="13525" spans="17:17">
      <c r="Q13525" s="39"/>
    </row>
    <row r="13526" spans="17:17">
      <c r="Q13526" s="39"/>
    </row>
    <row r="13527" spans="17:17">
      <c r="Q13527" s="39"/>
    </row>
    <row r="13528" spans="17:17">
      <c r="Q13528" s="39"/>
    </row>
    <row r="13529" spans="17:17">
      <c r="Q13529" s="39"/>
    </row>
    <row r="13530" spans="17:17">
      <c r="Q13530" s="39"/>
    </row>
    <row r="13531" spans="17:17">
      <c r="Q13531" s="39"/>
    </row>
    <row r="13532" spans="17:17">
      <c r="Q13532" s="39"/>
    </row>
    <row r="13533" spans="17:17">
      <c r="Q13533" s="39"/>
    </row>
    <row r="13534" spans="17:17">
      <c r="Q13534" s="39"/>
    </row>
    <row r="13535" spans="17:17">
      <c r="Q13535" s="39"/>
    </row>
    <row r="13536" spans="17:17">
      <c r="Q13536" s="39"/>
    </row>
    <row r="13537" spans="17:17">
      <c r="Q13537" s="39"/>
    </row>
    <row r="13538" spans="17:17">
      <c r="Q13538" s="39"/>
    </row>
    <row r="13539" spans="17:17">
      <c r="Q13539" s="39"/>
    </row>
    <row r="13540" spans="17:17">
      <c r="Q13540" s="39"/>
    </row>
    <row r="13541" spans="17:17">
      <c r="Q13541" s="39"/>
    </row>
    <row r="13542" spans="17:17">
      <c r="Q13542" s="39"/>
    </row>
    <row r="13543" spans="17:17">
      <c r="Q13543" s="39"/>
    </row>
    <row r="13544" spans="17:17">
      <c r="Q13544" s="39"/>
    </row>
    <row r="13545" spans="17:17">
      <c r="Q13545" s="39"/>
    </row>
    <row r="13546" spans="17:17">
      <c r="Q13546" s="39"/>
    </row>
    <row r="13547" spans="17:17">
      <c r="Q13547" s="39"/>
    </row>
    <row r="13548" spans="17:17">
      <c r="Q13548" s="39"/>
    </row>
    <row r="13549" spans="17:17">
      <c r="Q13549" s="39"/>
    </row>
    <row r="13550" spans="17:17">
      <c r="Q13550" s="39"/>
    </row>
    <row r="13551" spans="17:17">
      <c r="Q13551" s="39"/>
    </row>
    <row r="13552" spans="17:17">
      <c r="Q13552" s="39"/>
    </row>
    <row r="13553" spans="17:17">
      <c r="Q13553" s="39"/>
    </row>
    <row r="13554" spans="17:17">
      <c r="Q13554" s="39"/>
    </row>
    <row r="13555" spans="17:17">
      <c r="Q13555" s="39"/>
    </row>
    <row r="13556" spans="17:17">
      <c r="Q13556" s="39"/>
    </row>
    <row r="13557" spans="17:17">
      <c r="Q13557" s="39"/>
    </row>
    <row r="13558" spans="17:17">
      <c r="Q13558" s="39"/>
    </row>
    <row r="13559" spans="17:17">
      <c r="Q13559" s="39"/>
    </row>
    <row r="13560" spans="17:17">
      <c r="Q13560" s="39"/>
    </row>
    <row r="13561" spans="17:17">
      <c r="Q13561" s="39"/>
    </row>
    <row r="13562" spans="17:17">
      <c r="Q13562" s="39"/>
    </row>
    <row r="13563" spans="17:17">
      <c r="Q13563" s="39"/>
    </row>
    <row r="13564" spans="17:17">
      <c r="Q13564" s="39"/>
    </row>
    <row r="13565" spans="17:17">
      <c r="Q13565" s="39"/>
    </row>
    <row r="13566" spans="17:17">
      <c r="Q13566" s="39"/>
    </row>
    <row r="13567" spans="17:17">
      <c r="Q13567" s="39"/>
    </row>
    <row r="13568" spans="17:17">
      <c r="Q13568" s="39"/>
    </row>
    <row r="13569" spans="17:17">
      <c r="Q13569" s="39"/>
    </row>
    <row r="13570" spans="17:17">
      <c r="Q13570" s="39"/>
    </row>
    <row r="13571" spans="17:17">
      <c r="Q13571" s="39"/>
    </row>
    <row r="13572" spans="17:17">
      <c r="Q13572" s="39"/>
    </row>
    <row r="13573" spans="17:17">
      <c r="Q13573" s="39"/>
    </row>
    <row r="13574" spans="17:17">
      <c r="Q13574" s="39"/>
    </row>
    <row r="13575" spans="17:17">
      <c r="Q13575" s="39"/>
    </row>
    <row r="13576" spans="17:17">
      <c r="Q13576" s="39"/>
    </row>
    <row r="13577" spans="17:17">
      <c r="Q13577" s="39"/>
    </row>
    <row r="13578" spans="17:17">
      <c r="Q13578" s="39"/>
    </row>
    <row r="13579" spans="17:17">
      <c r="Q13579" s="39"/>
    </row>
    <row r="13580" spans="17:17">
      <c r="Q13580" s="39"/>
    </row>
    <row r="13581" spans="17:17">
      <c r="Q13581" s="39"/>
    </row>
    <row r="13582" spans="17:17">
      <c r="Q13582" s="39"/>
    </row>
    <row r="13583" spans="17:17">
      <c r="Q13583" s="39"/>
    </row>
    <row r="13584" spans="17:17">
      <c r="Q13584" s="39"/>
    </row>
    <row r="13585" spans="17:17">
      <c r="Q13585" s="39"/>
    </row>
    <row r="13586" spans="17:17">
      <c r="Q13586" s="39"/>
    </row>
    <row r="13587" spans="17:17">
      <c r="Q13587" s="39"/>
    </row>
    <row r="13588" spans="17:17">
      <c r="Q13588" s="39"/>
    </row>
    <row r="13589" spans="17:17">
      <c r="Q13589" s="39"/>
    </row>
    <row r="13590" spans="17:17">
      <c r="Q13590" s="39"/>
    </row>
    <row r="13591" spans="17:17">
      <c r="Q13591" s="39"/>
    </row>
    <row r="13592" spans="17:17">
      <c r="Q13592" s="39"/>
    </row>
    <row r="13593" spans="17:17">
      <c r="Q13593" s="39"/>
    </row>
    <row r="13594" spans="17:17">
      <c r="Q13594" s="39"/>
    </row>
    <row r="13595" spans="17:17">
      <c r="Q13595" s="39"/>
    </row>
    <row r="13596" spans="17:17">
      <c r="Q13596" s="39"/>
    </row>
    <row r="13597" spans="17:17">
      <c r="Q13597" s="39"/>
    </row>
    <row r="13598" spans="17:17">
      <c r="Q13598" s="39"/>
    </row>
    <row r="13599" spans="17:17">
      <c r="Q13599" s="39"/>
    </row>
    <row r="13600" spans="17:17">
      <c r="Q13600" s="39"/>
    </row>
    <row r="13601" spans="17:17">
      <c r="Q13601" s="39"/>
    </row>
    <row r="13602" spans="17:17">
      <c r="Q13602" s="39"/>
    </row>
    <row r="13603" spans="17:17">
      <c r="Q13603" s="39"/>
    </row>
    <row r="13604" spans="17:17">
      <c r="Q13604" s="39"/>
    </row>
    <row r="13605" spans="17:17">
      <c r="Q13605" s="39"/>
    </row>
    <row r="13606" spans="17:17">
      <c r="Q13606" s="39"/>
    </row>
    <row r="13607" spans="17:17">
      <c r="Q13607" s="39"/>
    </row>
    <row r="13608" spans="17:17">
      <c r="Q13608" s="39"/>
    </row>
    <row r="13609" spans="17:17">
      <c r="Q13609" s="39"/>
    </row>
    <row r="13610" spans="17:17">
      <c r="Q13610" s="39"/>
    </row>
    <row r="13611" spans="17:17">
      <c r="Q13611" s="39"/>
    </row>
    <row r="13612" spans="17:17">
      <c r="Q13612" s="39"/>
    </row>
    <row r="13613" spans="17:17">
      <c r="Q13613" s="39"/>
    </row>
    <row r="13614" spans="17:17">
      <c r="Q13614" s="39"/>
    </row>
    <row r="13615" spans="17:17">
      <c r="Q13615" s="39"/>
    </row>
    <row r="13616" spans="17:17">
      <c r="Q13616" s="39"/>
    </row>
    <row r="13617" spans="17:17">
      <c r="Q13617" s="39"/>
    </row>
    <row r="13618" spans="17:17">
      <c r="Q13618" s="39"/>
    </row>
    <row r="13619" spans="17:17">
      <c r="Q13619" s="39"/>
    </row>
    <row r="13620" spans="17:17">
      <c r="Q13620" s="39"/>
    </row>
    <row r="13621" spans="17:17">
      <c r="Q13621" s="39"/>
    </row>
    <row r="13622" spans="17:17">
      <c r="Q13622" s="39"/>
    </row>
    <row r="13623" spans="17:17">
      <c r="Q13623" s="39"/>
    </row>
    <row r="13624" spans="17:17">
      <c r="Q13624" s="39"/>
    </row>
    <row r="13625" spans="17:17">
      <c r="Q13625" s="39"/>
    </row>
    <row r="13626" spans="17:17">
      <c r="Q13626" s="39"/>
    </row>
    <row r="13627" spans="17:17">
      <c r="Q13627" s="39"/>
    </row>
    <row r="13628" spans="17:17">
      <c r="Q13628" s="39"/>
    </row>
    <row r="13629" spans="17:17">
      <c r="Q13629" s="39"/>
    </row>
    <row r="13630" spans="17:17">
      <c r="Q13630" s="39"/>
    </row>
    <row r="13631" spans="17:17">
      <c r="Q13631" s="39"/>
    </row>
    <row r="13632" spans="17:17">
      <c r="Q13632" s="39"/>
    </row>
    <row r="13633" spans="17:17">
      <c r="Q13633" s="39"/>
    </row>
    <row r="13634" spans="17:17">
      <c r="Q13634" s="39"/>
    </row>
    <row r="13635" spans="17:17">
      <c r="Q13635" s="39"/>
    </row>
    <row r="13636" spans="17:17">
      <c r="Q13636" s="39"/>
    </row>
    <row r="13637" spans="17:17">
      <c r="Q13637" s="39"/>
    </row>
    <row r="13638" spans="17:17">
      <c r="Q13638" s="39"/>
    </row>
    <row r="13639" spans="17:17">
      <c r="Q13639" s="39"/>
    </row>
    <row r="13640" spans="17:17">
      <c r="Q13640" s="39"/>
    </row>
    <row r="13641" spans="17:17">
      <c r="Q13641" s="39"/>
    </row>
    <row r="13642" spans="17:17">
      <c r="Q13642" s="39"/>
    </row>
    <row r="13643" spans="17:17">
      <c r="Q13643" s="39"/>
    </row>
    <row r="13644" spans="17:17">
      <c r="Q13644" s="39"/>
    </row>
    <row r="13645" spans="17:17">
      <c r="Q13645" s="39"/>
    </row>
    <row r="13646" spans="17:17">
      <c r="Q13646" s="39"/>
    </row>
    <row r="13647" spans="17:17">
      <c r="Q13647" s="39"/>
    </row>
    <row r="13648" spans="17:17">
      <c r="Q13648" s="39"/>
    </row>
    <row r="13649" spans="17:17">
      <c r="Q13649" s="39"/>
    </row>
    <row r="13650" spans="17:17">
      <c r="Q13650" s="39"/>
    </row>
    <row r="13651" spans="17:17">
      <c r="Q13651" s="39"/>
    </row>
    <row r="13652" spans="17:17">
      <c r="Q13652" s="39"/>
    </row>
    <row r="13653" spans="17:17">
      <c r="Q13653" s="39"/>
    </row>
    <row r="13654" spans="17:17">
      <c r="Q13654" s="39"/>
    </row>
    <row r="13655" spans="17:17">
      <c r="Q13655" s="39"/>
    </row>
    <row r="13656" spans="17:17">
      <c r="Q13656" s="39"/>
    </row>
    <row r="13657" spans="17:17">
      <c r="Q13657" s="39"/>
    </row>
    <row r="13658" spans="17:17">
      <c r="Q13658" s="39"/>
    </row>
    <row r="13659" spans="17:17">
      <c r="Q13659" s="39"/>
    </row>
    <row r="13660" spans="17:17">
      <c r="Q13660" s="39"/>
    </row>
    <row r="13661" spans="17:17">
      <c r="Q13661" s="39"/>
    </row>
    <row r="13662" spans="17:17">
      <c r="Q13662" s="39"/>
    </row>
    <row r="13663" spans="17:17">
      <c r="Q13663" s="39"/>
    </row>
    <row r="13664" spans="17:17">
      <c r="Q13664" s="39"/>
    </row>
    <row r="13665" spans="17:17">
      <c r="Q13665" s="39"/>
    </row>
    <row r="13666" spans="17:17">
      <c r="Q13666" s="39"/>
    </row>
    <row r="13667" spans="17:17">
      <c r="Q13667" s="39"/>
    </row>
    <row r="13668" spans="17:17">
      <c r="Q13668" s="39"/>
    </row>
    <row r="13669" spans="17:17">
      <c r="Q13669" s="39"/>
    </row>
    <row r="13670" spans="17:17">
      <c r="Q13670" s="39"/>
    </row>
    <row r="13671" spans="17:17">
      <c r="Q13671" s="39"/>
    </row>
    <row r="13672" spans="17:17">
      <c r="Q13672" s="39"/>
    </row>
    <row r="13673" spans="17:17">
      <c r="Q13673" s="39"/>
    </row>
    <row r="13674" spans="17:17">
      <c r="Q13674" s="39"/>
    </row>
    <row r="13675" spans="17:17">
      <c r="Q13675" s="39"/>
    </row>
    <row r="13676" spans="17:17">
      <c r="Q13676" s="39"/>
    </row>
    <row r="13677" spans="17:17">
      <c r="Q13677" s="39"/>
    </row>
    <row r="13678" spans="17:17">
      <c r="Q13678" s="39"/>
    </row>
    <row r="13679" spans="17:17">
      <c r="Q13679" s="39"/>
    </row>
    <row r="13680" spans="17:17">
      <c r="Q13680" s="39"/>
    </row>
    <row r="13681" spans="17:17">
      <c r="Q13681" s="39"/>
    </row>
    <row r="13682" spans="17:17">
      <c r="Q13682" s="39"/>
    </row>
    <row r="13683" spans="17:17">
      <c r="Q13683" s="39"/>
    </row>
    <row r="13684" spans="17:17">
      <c r="Q13684" s="39"/>
    </row>
    <row r="13685" spans="17:17">
      <c r="Q13685" s="39"/>
    </row>
    <row r="13686" spans="17:17">
      <c r="Q13686" s="39"/>
    </row>
    <row r="13687" spans="17:17">
      <c r="Q13687" s="39"/>
    </row>
    <row r="13688" spans="17:17">
      <c r="Q13688" s="39"/>
    </row>
    <row r="13689" spans="17:17">
      <c r="Q13689" s="39"/>
    </row>
    <row r="13690" spans="17:17">
      <c r="Q13690" s="39"/>
    </row>
    <row r="13691" spans="17:17">
      <c r="Q13691" s="39"/>
    </row>
    <row r="13692" spans="17:17">
      <c r="Q13692" s="39"/>
    </row>
    <row r="13693" spans="17:17">
      <c r="Q13693" s="39"/>
    </row>
    <row r="13694" spans="17:17">
      <c r="Q13694" s="39"/>
    </row>
    <row r="13695" spans="17:17">
      <c r="Q13695" s="39"/>
    </row>
    <row r="13696" spans="17:17">
      <c r="Q13696" s="39"/>
    </row>
    <row r="13697" spans="17:17">
      <c r="Q13697" s="39"/>
    </row>
    <row r="13698" spans="17:17">
      <c r="Q13698" s="39"/>
    </row>
    <row r="13699" spans="17:17">
      <c r="Q13699" s="39"/>
    </row>
    <row r="13700" spans="17:17">
      <c r="Q13700" s="39"/>
    </row>
    <row r="13701" spans="17:17">
      <c r="Q13701" s="39"/>
    </row>
    <row r="13702" spans="17:17">
      <c r="Q13702" s="39"/>
    </row>
    <row r="13703" spans="17:17">
      <c r="Q13703" s="39"/>
    </row>
    <row r="13704" spans="17:17">
      <c r="Q13704" s="39"/>
    </row>
    <row r="13705" spans="17:17">
      <c r="Q13705" s="39"/>
    </row>
    <row r="13706" spans="17:17">
      <c r="Q13706" s="39"/>
    </row>
    <row r="13707" spans="17:17">
      <c r="Q13707" s="39"/>
    </row>
    <row r="13708" spans="17:17">
      <c r="Q13708" s="39"/>
    </row>
    <row r="13709" spans="17:17">
      <c r="Q13709" s="39"/>
    </row>
    <row r="13710" spans="17:17">
      <c r="Q13710" s="39"/>
    </row>
    <row r="13711" spans="17:17">
      <c r="Q13711" s="39"/>
    </row>
    <row r="13712" spans="17:17">
      <c r="Q13712" s="39"/>
    </row>
    <row r="13713" spans="17:17">
      <c r="Q13713" s="39"/>
    </row>
    <row r="13714" spans="17:17">
      <c r="Q13714" s="39"/>
    </row>
    <row r="13715" spans="17:17">
      <c r="Q13715" s="39"/>
    </row>
    <row r="13716" spans="17:17">
      <c r="Q13716" s="39"/>
    </row>
    <row r="13717" spans="17:17">
      <c r="Q13717" s="39"/>
    </row>
    <row r="13718" spans="17:17">
      <c r="Q13718" s="39"/>
    </row>
    <row r="13719" spans="17:17">
      <c r="Q13719" s="39"/>
    </row>
    <row r="13720" spans="17:17">
      <c r="Q13720" s="39"/>
    </row>
    <row r="13721" spans="17:17">
      <c r="Q13721" s="39"/>
    </row>
    <row r="13722" spans="17:17">
      <c r="Q13722" s="39"/>
    </row>
    <row r="13723" spans="17:17">
      <c r="Q13723" s="39"/>
    </row>
    <row r="13724" spans="17:17">
      <c r="Q13724" s="39"/>
    </row>
    <row r="13725" spans="17:17">
      <c r="Q13725" s="39"/>
    </row>
    <row r="13726" spans="17:17">
      <c r="Q13726" s="39"/>
    </row>
    <row r="13727" spans="17:17">
      <c r="Q13727" s="39"/>
    </row>
    <row r="13728" spans="17:17">
      <c r="Q13728" s="39"/>
    </row>
    <row r="13729" spans="17:17">
      <c r="Q13729" s="39"/>
    </row>
    <row r="13730" spans="17:17">
      <c r="Q13730" s="39"/>
    </row>
    <row r="13731" spans="17:17">
      <c r="Q13731" s="39"/>
    </row>
    <row r="13732" spans="17:17">
      <c r="Q13732" s="39"/>
    </row>
    <row r="13733" spans="17:17">
      <c r="Q13733" s="39"/>
    </row>
    <row r="13734" spans="17:17">
      <c r="Q13734" s="39"/>
    </row>
    <row r="13735" spans="17:17">
      <c r="Q13735" s="39"/>
    </row>
    <row r="13736" spans="17:17">
      <c r="Q13736" s="39"/>
    </row>
    <row r="13737" spans="17:17">
      <c r="Q13737" s="39"/>
    </row>
    <row r="13738" spans="17:17">
      <c r="Q13738" s="39"/>
    </row>
    <row r="13739" spans="17:17">
      <c r="Q13739" s="39"/>
    </row>
    <row r="13740" spans="17:17">
      <c r="Q13740" s="39"/>
    </row>
    <row r="13741" spans="17:17">
      <c r="Q13741" s="39"/>
    </row>
    <row r="13742" spans="17:17">
      <c r="Q13742" s="39"/>
    </row>
    <row r="13743" spans="17:17">
      <c r="Q13743" s="39"/>
    </row>
    <row r="13744" spans="17:17">
      <c r="Q13744" s="39"/>
    </row>
    <row r="13745" spans="17:17">
      <c r="Q13745" s="39"/>
    </row>
    <row r="13746" spans="17:17">
      <c r="Q13746" s="39"/>
    </row>
    <row r="13747" spans="17:17">
      <c r="Q13747" s="39"/>
    </row>
    <row r="13748" spans="17:17">
      <c r="Q13748" s="39"/>
    </row>
    <row r="13749" spans="17:17">
      <c r="Q13749" s="39"/>
    </row>
    <row r="13750" spans="17:17">
      <c r="Q13750" s="39"/>
    </row>
    <row r="13751" spans="17:17">
      <c r="Q13751" s="39"/>
    </row>
    <row r="13752" spans="17:17">
      <c r="Q13752" s="39"/>
    </row>
    <row r="13753" spans="17:17">
      <c r="Q13753" s="39"/>
    </row>
    <row r="13754" spans="17:17">
      <c r="Q13754" s="39"/>
    </row>
    <row r="13755" spans="17:17">
      <c r="Q13755" s="39"/>
    </row>
    <row r="13756" spans="17:17">
      <c r="Q13756" s="39"/>
    </row>
    <row r="13757" spans="17:17">
      <c r="Q13757" s="39"/>
    </row>
    <row r="13758" spans="17:17">
      <c r="Q13758" s="39"/>
    </row>
    <row r="13759" spans="17:17">
      <c r="Q13759" s="39"/>
    </row>
    <row r="13760" spans="17:17">
      <c r="Q13760" s="39"/>
    </row>
    <row r="13761" spans="17:17">
      <c r="Q13761" s="39"/>
    </row>
    <row r="13762" spans="17:17">
      <c r="Q13762" s="39"/>
    </row>
    <row r="13763" spans="17:17">
      <c r="Q13763" s="39"/>
    </row>
    <row r="13764" spans="17:17">
      <c r="Q13764" s="39"/>
    </row>
    <row r="13765" spans="17:17">
      <c r="Q13765" s="39"/>
    </row>
    <row r="13766" spans="17:17">
      <c r="Q13766" s="39"/>
    </row>
    <row r="13767" spans="17:17">
      <c r="Q13767" s="39"/>
    </row>
    <row r="13768" spans="17:17">
      <c r="Q13768" s="39"/>
    </row>
    <row r="13769" spans="17:17">
      <c r="Q13769" s="39"/>
    </row>
    <row r="13770" spans="17:17">
      <c r="Q13770" s="39"/>
    </row>
    <row r="13771" spans="17:17">
      <c r="Q13771" s="39"/>
    </row>
    <row r="13772" spans="17:17">
      <c r="Q13772" s="39"/>
    </row>
    <row r="13773" spans="17:17">
      <c r="Q13773" s="39"/>
    </row>
    <row r="13774" spans="17:17">
      <c r="Q13774" s="39"/>
    </row>
    <row r="13775" spans="17:17">
      <c r="Q13775" s="39"/>
    </row>
    <row r="13776" spans="17:17">
      <c r="Q13776" s="39"/>
    </row>
    <row r="13777" spans="17:17">
      <c r="Q13777" s="39"/>
    </row>
    <row r="13778" spans="17:17">
      <c r="Q13778" s="39"/>
    </row>
    <row r="13779" spans="17:17">
      <c r="Q13779" s="39"/>
    </row>
    <row r="13780" spans="17:17">
      <c r="Q13780" s="39"/>
    </row>
    <row r="13781" spans="17:17">
      <c r="Q13781" s="39"/>
    </row>
    <row r="13782" spans="17:17">
      <c r="Q13782" s="39"/>
    </row>
    <row r="13783" spans="17:17">
      <c r="Q13783" s="39"/>
    </row>
    <row r="13784" spans="17:17">
      <c r="Q13784" s="39"/>
    </row>
    <row r="13785" spans="17:17">
      <c r="Q13785" s="39"/>
    </row>
    <row r="13786" spans="17:17">
      <c r="Q13786" s="39"/>
    </row>
    <row r="13787" spans="17:17">
      <c r="Q13787" s="39"/>
    </row>
    <row r="13788" spans="17:17">
      <c r="Q13788" s="39"/>
    </row>
    <row r="13789" spans="17:17">
      <c r="Q13789" s="39"/>
    </row>
    <row r="13790" spans="17:17">
      <c r="Q13790" s="39"/>
    </row>
    <row r="13791" spans="17:17">
      <c r="Q13791" s="39"/>
    </row>
    <row r="13792" spans="17:17">
      <c r="Q13792" s="39"/>
    </row>
    <row r="13793" spans="17:17">
      <c r="Q13793" s="39"/>
    </row>
    <row r="13794" spans="17:17">
      <c r="Q13794" s="39"/>
    </row>
    <row r="13795" spans="17:17">
      <c r="Q13795" s="39"/>
    </row>
    <row r="13796" spans="17:17">
      <c r="Q13796" s="39"/>
    </row>
    <row r="13797" spans="17:17">
      <c r="Q13797" s="39"/>
    </row>
    <row r="13798" spans="17:17">
      <c r="Q13798" s="39"/>
    </row>
    <row r="13799" spans="17:17">
      <c r="Q13799" s="39"/>
    </row>
    <row r="13800" spans="17:17">
      <c r="Q13800" s="39"/>
    </row>
    <row r="13801" spans="17:17">
      <c r="Q13801" s="39"/>
    </row>
    <row r="13802" spans="17:17">
      <c r="Q13802" s="39"/>
    </row>
    <row r="13803" spans="17:17">
      <c r="Q13803" s="39"/>
    </row>
    <row r="13804" spans="17:17">
      <c r="Q13804" s="39"/>
    </row>
    <row r="13805" spans="17:17">
      <c r="Q13805" s="39"/>
    </row>
    <row r="13806" spans="17:17">
      <c r="Q13806" s="39"/>
    </row>
    <row r="13807" spans="17:17">
      <c r="Q13807" s="39"/>
    </row>
    <row r="13808" spans="17:17">
      <c r="Q13808" s="39"/>
    </row>
    <row r="13809" spans="17:17">
      <c r="Q13809" s="39"/>
    </row>
    <row r="13810" spans="17:17">
      <c r="Q13810" s="39"/>
    </row>
    <row r="13811" spans="17:17">
      <c r="Q13811" s="39"/>
    </row>
    <row r="13812" spans="17:17">
      <c r="Q13812" s="39"/>
    </row>
    <row r="13813" spans="17:17">
      <c r="Q13813" s="39"/>
    </row>
    <row r="13814" spans="17:17">
      <c r="Q13814" s="39"/>
    </row>
    <row r="13815" spans="17:17">
      <c r="Q13815" s="39"/>
    </row>
    <row r="13816" spans="17:17">
      <c r="Q13816" s="39"/>
    </row>
    <row r="13817" spans="17:17">
      <c r="Q13817" s="39"/>
    </row>
    <row r="13818" spans="17:17">
      <c r="Q13818" s="39"/>
    </row>
    <row r="13819" spans="17:17">
      <c r="Q13819" s="39"/>
    </row>
    <row r="13820" spans="17:17">
      <c r="Q13820" s="39"/>
    </row>
    <row r="13821" spans="17:17">
      <c r="Q13821" s="39"/>
    </row>
    <row r="13822" spans="17:17">
      <c r="Q13822" s="39"/>
    </row>
    <row r="13823" spans="17:17">
      <c r="Q13823" s="39"/>
    </row>
    <row r="13824" spans="17:17">
      <c r="Q13824" s="39"/>
    </row>
    <row r="13825" spans="17:17">
      <c r="Q13825" s="39"/>
    </row>
    <row r="13826" spans="17:17">
      <c r="Q13826" s="39"/>
    </row>
    <row r="13827" spans="17:17">
      <c r="Q13827" s="39"/>
    </row>
    <row r="13828" spans="17:17">
      <c r="Q13828" s="39"/>
    </row>
    <row r="13829" spans="17:17">
      <c r="Q13829" s="39"/>
    </row>
    <row r="13830" spans="17:17">
      <c r="Q13830" s="39"/>
    </row>
    <row r="13831" spans="17:17">
      <c r="Q13831" s="39"/>
    </row>
    <row r="13832" spans="17:17">
      <c r="Q13832" s="39"/>
    </row>
    <row r="13833" spans="17:17">
      <c r="Q13833" s="39"/>
    </row>
    <row r="13834" spans="17:17">
      <c r="Q13834" s="39"/>
    </row>
    <row r="13835" spans="17:17">
      <c r="Q13835" s="39"/>
    </row>
    <row r="13836" spans="17:17">
      <c r="Q13836" s="39"/>
    </row>
    <row r="13837" spans="17:17">
      <c r="Q13837" s="39"/>
    </row>
    <row r="13838" spans="17:17">
      <c r="Q13838" s="39"/>
    </row>
    <row r="13839" spans="17:17">
      <c r="Q13839" s="39"/>
    </row>
    <row r="13840" spans="17:17">
      <c r="Q13840" s="39"/>
    </row>
    <row r="13841" spans="17:17">
      <c r="Q13841" s="39"/>
    </row>
    <row r="13842" spans="17:17">
      <c r="Q13842" s="39"/>
    </row>
    <row r="13843" spans="17:17">
      <c r="Q13843" s="39"/>
    </row>
    <row r="13844" spans="17:17">
      <c r="Q13844" s="39"/>
    </row>
    <row r="13845" spans="17:17">
      <c r="Q13845" s="39"/>
    </row>
    <row r="13846" spans="17:17">
      <c r="Q13846" s="39"/>
    </row>
    <row r="13847" spans="17:17">
      <c r="Q13847" s="39"/>
    </row>
    <row r="13848" spans="17:17">
      <c r="Q13848" s="39"/>
    </row>
    <row r="13849" spans="17:17">
      <c r="Q13849" s="39"/>
    </row>
    <row r="13850" spans="17:17">
      <c r="Q13850" s="39"/>
    </row>
    <row r="13851" spans="17:17">
      <c r="Q13851" s="39"/>
    </row>
    <row r="13852" spans="17:17">
      <c r="Q13852" s="39"/>
    </row>
    <row r="13853" spans="17:17">
      <c r="Q13853" s="39"/>
    </row>
    <row r="13854" spans="17:17">
      <c r="Q13854" s="39"/>
    </row>
    <row r="13855" spans="17:17">
      <c r="Q13855" s="39"/>
    </row>
    <row r="13856" spans="17:17">
      <c r="Q13856" s="39"/>
    </row>
    <row r="13857" spans="17:17">
      <c r="Q13857" s="39"/>
    </row>
    <row r="13858" spans="17:17">
      <c r="Q13858" s="39"/>
    </row>
    <row r="13859" spans="17:17">
      <c r="Q13859" s="39"/>
    </row>
    <row r="13860" spans="17:17">
      <c r="Q13860" s="39"/>
    </row>
    <row r="13861" spans="17:17">
      <c r="Q13861" s="39"/>
    </row>
    <row r="13862" spans="17:17">
      <c r="Q13862" s="39"/>
    </row>
    <row r="13863" spans="17:17">
      <c r="Q13863" s="39"/>
    </row>
    <row r="13864" spans="17:17">
      <c r="Q13864" s="39"/>
    </row>
    <row r="13865" spans="17:17">
      <c r="Q13865" s="39"/>
    </row>
    <row r="13866" spans="17:17">
      <c r="Q13866" s="39"/>
    </row>
    <row r="13867" spans="17:17">
      <c r="Q13867" s="39"/>
    </row>
    <row r="13868" spans="17:17">
      <c r="Q13868" s="39"/>
    </row>
    <row r="13869" spans="17:17">
      <c r="Q13869" s="39"/>
    </row>
    <row r="13870" spans="17:17">
      <c r="Q13870" s="39"/>
    </row>
    <row r="13871" spans="17:17">
      <c r="Q13871" s="39"/>
    </row>
    <row r="13872" spans="17:17">
      <c r="Q13872" s="39"/>
    </row>
    <row r="13873" spans="17:17">
      <c r="Q13873" s="39"/>
    </row>
    <row r="13874" spans="17:17">
      <c r="Q13874" s="39"/>
    </row>
    <row r="13875" spans="17:17">
      <c r="Q13875" s="39"/>
    </row>
    <row r="13876" spans="17:17">
      <c r="Q13876" s="39"/>
    </row>
    <row r="13877" spans="17:17">
      <c r="Q13877" s="39"/>
    </row>
    <row r="13878" spans="17:17">
      <c r="Q13878" s="39"/>
    </row>
    <row r="13879" spans="17:17">
      <c r="Q13879" s="39"/>
    </row>
    <row r="13880" spans="17:17">
      <c r="Q13880" s="39"/>
    </row>
    <row r="13881" spans="17:17">
      <c r="Q13881" s="39"/>
    </row>
    <row r="13882" spans="17:17">
      <c r="Q13882" s="39"/>
    </row>
    <row r="13883" spans="17:17">
      <c r="Q13883" s="39"/>
    </row>
    <row r="13884" spans="17:17">
      <c r="Q13884" s="39"/>
    </row>
    <row r="13885" spans="17:17">
      <c r="Q13885" s="39"/>
    </row>
    <row r="13886" spans="17:17">
      <c r="Q13886" s="39"/>
    </row>
    <row r="13887" spans="17:17">
      <c r="Q13887" s="39"/>
    </row>
    <row r="13888" spans="17:17">
      <c r="Q13888" s="39"/>
    </row>
    <row r="13889" spans="17:17">
      <c r="Q13889" s="39"/>
    </row>
    <row r="13890" spans="17:17">
      <c r="Q13890" s="39"/>
    </row>
    <row r="13891" spans="17:17">
      <c r="Q13891" s="39"/>
    </row>
    <row r="13892" spans="17:17">
      <c r="Q13892" s="39"/>
    </row>
    <row r="13893" spans="17:17">
      <c r="Q13893" s="39"/>
    </row>
    <row r="13894" spans="17:17">
      <c r="Q13894" s="39"/>
    </row>
    <row r="13895" spans="17:17">
      <c r="Q13895" s="39"/>
    </row>
    <row r="13896" spans="17:17">
      <c r="Q13896" s="39"/>
    </row>
    <row r="13897" spans="17:17">
      <c r="Q13897" s="39"/>
    </row>
    <row r="13898" spans="17:17">
      <c r="Q13898" s="39"/>
    </row>
    <row r="13899" spans="17:17">
      <c r="Q13899" s="39"/>
    </row>
    <row r="13900" spans="17:17">
      <c r="Q13900" s="39"/>
    </row>
    <row r="13901" spans="17:17">
      <c r="Q13901" s="39"/>
    </row>
    <row r="13902" spans="17:17">
      <c r="Q13902" s="39"/>
    </row>
    <row r="13903" spans="17:17">
      <c r="Q13903" s="39"/>
    </row>
    <row r="13904" spans="17:17">
      <c r="Q13904" s="39"/>
    </row>
    <row r="13905" spans="17:17">
      <c r="Q13905" s="39"/>
    </row>
    <row r="13906" spans="17:17">
      <c r="Q13906" s="39"/>
    </row>
    <row r="13907" spans="17:17">
      <c r="Q13907" s="39"/>
    </row>
    <row r="13908" spans="17:17">
      <c r="Q13908" s="39"/>
    </row>
    <row r="13909" spans="17:17">
      <c r="Q13909" s="39"/>
    </row>
    <row r="13910" spans="17:17">
      <c r="Q13910" s="39"/>
    </row>
    <row r="13911" spans="17:17">
      <c r="Q13911" s="39"/>
    </row>
    <row r="13912" spans="17:17">
      <c r="Q13912" s="39"/>
    </row>
    <row r="13913" spans="17:17">
      <c r="Q13913" s="39"/>
    </row>
    <row r="13914" spans="17:17">
      <c r="Q13914" s="39"/>
    </row>
    <row r="13915" spans="17:17">
      <c r="Q13915" s="39"/>
    </row>
    <row r="13916" spans="17:17">
      <c r="Q13916" s="39"/>
    </row>
    <row r="13917" spans="17:17">
      <c r="Q13917" s="39"/>
    </row>
    <row r="13918" spans="17:17">
      <c r="Q13918" s="39"/>
    </row>
    <row r="13919" spans="17:17">
      <c r="Q13919" s="39"/>
    </row>
    <row r="13920" spans="17:17">
      <c r="Q13920" s="39"/>
    </row>
    <row r="13921" spans="17:17">
      <c r="Q13921" s="39"/>
    </row>
    <row r="13922" spans="17:17">
      <c r="Q13922" s="39"/>
    </row>
    <row r="13923" spans="17:17">
      <c r="Q13923" s="39"/>
    </row>
    <row r="13924" spans="17:17">
      <c r="Q13924" s="39"/>
    </row>
    <row r="13925" spans="17:17">
      <c r="Q13925" s="39"/>
    </row>
    <row r="13926" spans="17:17">
      <c r="Q13926" s="39"/>
    </row>
    <row r="13927" spans="17:17">
      <c r="Q13927" s="39"/>
    </row>
    <row r="13928" spans="17:17">
      <c r="Q13928" s="39"/>
    </row>
    <row r="13929" spans="17:17">
      <c r="Q13929" s="39"/>
    </row>
    <row r="13930" spans="17:17">
      <c r="Q13930" s="39"/>
    </row>
    <row r="13931" spans="17:17">
      <c r="Q13931" s="39"/>
    </row>
    <row r="13932" spans="17:17">
      <c r="Q13932" s="39"/>
    </row>
    <row r="13933" spans="17:17">
      <c r="Q13933" s="39"/>
    </row>
    <row r="13934" spans="17:17">
      <c r="Q13934" s="39"/>
    </row>
    <row r="13935" spans="17:17">
      <c r="Q13935" s="39"/>
    </row>
    <row r="13936" spans="17:17">
      <c r="Q13936" s="39"/>
    </row>
    <row r="13937" spans="17:17">
      <c r="Q13937" s="39"/>
    </row>
    <row r="13938" spans="17:17">
      <c r="Q13938" s="39"/>
    </row>
    <row r="13939" spans="17:17">
      <c r="Q13939" s="39"/>
    </row>
    <row r="13940" spans="17:17">
      <c r="Q13940" s="39"/>
    </row>
    <row r="13941" spans="17:17">
      <c r="Q13941" s="39"/>
    </row>
    <row r="13942" spans="17:17">
      <c r="Q13942" s="39"/>
    </row>
    <row r="13943" spans="17:17">
      <c r="Q13943" s="39"/>
    </row>
    <row r="13944" spans="17:17">
      <c r="Q13944" s="39"/>
    </row>
    <row r="13945" spans="17:17">
      <c r="Q13945" s="39"/>
    </row>
    <row r="13946" spans="17:17">
      <c r="Q13946" s="39"/>
    </row>
    <row r="13947" spans="17:17">
      <c r="Q13947" s="39"/>
    </row>
    <row r="13948" spans="17:17">
      <c r="Q13948" s="39"/>
    </row>
    <row r="13949" spans="17:17">
      <c r="Q13949" s="39"/>
    </row>
    <row r="13950" spans="17:17">
      <c r="Q13950" s="39"/>
    </row>
    <row r="13951" spans="17:17">
      <c r="Q13951" s="39"/>
    </row>
    <row r="13952" spans="17:17">
      <c r="Q13952" s="39"/>
    </row>
    <row r="13953" spans="17:17">
      <c r="Q13953" s="39"/>
    </row>
    <row r="13954" spans="17:17">
      <c r="Q13954" s="39"/>
    </row>
    <row r="13955" spans="17:17">
      <c r="Q13955" s="39"/>
    </row>
    <row r="13956" spans="17:17">
      <c r="Q13956" s="39"/>
    </row>
    <row r="13957" spans="17:17">
      <c r="Q13957" s="39"/>
    </row>
    <row r="13958" spans="17:17">
      <c r="Q13958" s="39"/>
    </row>
    <row r="13959" spans="17:17">
      <c r="Q13959" s="39"/>
    </row>
    <row r="13960" spans="17:17">
      <c r="Q13960" s="39"/>
    </row>
    <row r="13961" spans="17:17">
      <c r="Q13961" s="39"/>
    </row>
    <row r="13962" spans="17:17">
      <c r="Q13962" s="39"/>
    </row>
    <row r="13963" spans="17:17">
      <c r="Q13963" s="39"/>
    </row>
    <row r="13964" spans="17:17">
      <c r="Q13964" s="39"/>
    </row>
    <row r="13965" spans="17:17">
      <c r="Q13965" s="39"/>
    </row>
    <row r="13966" spans="17:17">
      <c r="Q13966" s="39"/>
    </row>
    <row r="13967" spans="17:17">
      <c r="Q13967" s="39"/>
    </row>
    <row r="13968" spans="17:17">
      <c r="Q13968" s="39"/>
    </row>
    <row r="13969" spans="17:17">
      <c r="Q13969" s="39"/>
    </row>
    <row r="13970" spans="17:17">
      <c r="Q13970" s="39"/>
    </row>
    <row r="13971" spans="17:17">
      <c r="Q13971" s="39"/>
    </row>
    <row r="13972" spans="17:17">
      <c r="Q13972" s="39"/>
    </row>
    <row r="13973" spans="17:17">
      <c r="Q13973" s="39"/>
    </row>
    <row r="13974" spans="17:17">
      <c r="Q13974" s="39"/>
    </row>
    <row r="13975" spans="17:17">
      <c r="Q13975" s="39"/>
    </row>
    <row r="13976" spans="17:17">
      <c r="Q13976" s="39"/>
    </row>
    <row r="13977" spans="17:17">
      <c r="Q13977" s="39"/>
    </row>
    <row r="13978" spans="17:17">
      <c r="Q13978" s="39"/>
    </row>
    <row r="13979" spans="17:17">
      <c r="Q13979" s="39"/>
    </row>
    <row r="13980" spans="17:17">
      <c r="Q13980" s="39"/>
    </row>
    <row r="13981" spans="17:17">
      <c r="Q13981" s="39"/>
    </row>
    <row r="13982" spans="17:17">
      <c r="Q13982" s="39"/>
    </row>
    <row r="13983" spans="17:17">
      <c r="Q13983" s="39"/>
    </row>
    <row r="13984" spans="17:17">
      <c r="Q13984" s="39"/>
    </row>
    <row r="13985" spans="17:17">
      <c r="Q13985" s="39"/>
    </row>
    <row r="13986" spans="17:17">
      <c r="Q13986" s="39"/>
    </row>
    <row r="13987" spans="17:17">
      <c r="Q13987" s="39"/>
    </row>
    <row r="13988" spans="17:17">
      <c r="Q13988" s="39"/>
    </row>
    <row r="13989" spans="17:17">
      <c r="Q13989" s="39"/>
    </row>
    <row r="13990" spans="17:17">
      <c r="Q13990" s="39"/>
    </row>
    <row r="13991" spans="17:17">
      <c r="Q13991" s="39"/>
    </row>
    <row r="13992" spans="17:17">
      <c r="Q13992" s="39"/>
    </row>
    <row r="13993" spans="17:17">
      <c r="Q13993" s="39"/>
    </row>
    <row r="13994" spans="17:17">
      <c r="Q13994" s="39"/>
    </row>
    <row r="13995" spans="17:17">
      <c r="Q13995" s="39"/>
    </row>
    <row r="13996" spans="17:17">
      <c r="Q13996" s="39"/>
    </row>
    <row r="13997" spans="17:17">
      <c r="Q13997" s="39"/>
    </row>
    <row r="13998" spans="17:17">
      <c r="Q13998" s="39"/>
    </row>
    <row r="13999" spans="17:17">
      <c r="Q13999" s="39"/>
    </row>
    <row r="14000" spans="17:17">
      <c r="Q14000" s="39"/>
    </row>
    <row r="14001" spans="17:17">
      <c r="Q14001" s="39"/>
    </row>
    <row r="14002" spans="17:17">
      <c r="Q14002" s="39"/>
    </row>
    <row r="14003" spans="17:17">
      <c r="Q14003" s="39"/>
    </row>
    <row r="14004" spans="17:17">
      <c r="Q14004" s="39"/>
    </row>
    <row r="14005" spans="17:17">
      <c r="Q14005" s="39"/>
    </row>
    <row r="14006" spans="17:17">
      <c r="Q14006" s="39"/>
    </row>
    <row r="14007" spans="17:17">
      <c r="Q14007" s="39"/>
    </row>
    <row r="14008" spans="17:17">
      <c r="Q14008" s="39"/>
    </row>
    <row r="14009" spans="17:17">
      <c r="Q14009" s="39"/>
    </row>
    <row r="14010" spans="17:17">
      <c r="Q14010" s="39"/>
    </row>
    <row r="14011" spans="17:17">
      <c r="Q14011" s="39"/>
    </row>
    <row r="14012" spans="17:17">
      <c r="Q14012" s="39"/>
    </row>
    <row r="14013" spans="17:17">
      <c r="Q14013" s="39"/>
    </row>
    <row r="14014" spans="17:17">
      <c r="Q14014" s="39"/>
    </row>
    <row r="14015" spans="17:17">
      <c r="Q14015" s="39"/>
    </row>
    <row r="14016" spans="17:17">
      <c r="Q14016" s="39"/>
    </row>
    <row r="14017" spans="17:17">
      <c r="Q14017" s="39"/>
    </row>
    <row r="14018" spans="17:17">
      <c r="Q14018" s="39"/>
    </row>
    <row r="14019" spans="17:17">
      <c r="Q14019" s="39"/>
    </row>
    <row r="14020" spans="17:17">
      <c r="Q14020" s="39"/>
    </row>
    <row r="14021" spans="17:17">
      <c r="Q14021" s="39"/>
    </row>
    <row r="14022" spans="17:17">
      <c r="Q14022" s="39"/>
    </row>
    <row r="14023" spans="17:17">
      <c r="Q14023" s="39"/>
    </row>
    <row r="14024" spans="17:17">
      <c r="Q14024" s="39"/>
    </row>
    <row r="14025" spans="17:17">
      <c r="Q14025" s="39"/>
    </row>
    <row r="14026" spans="17:17">
      <c r="Q14026" s="39"/>
    </row>
    <row r="14027" spans="17:17">
      <c r="Q14027" s="39"/>
    </row>
    <row r="14028" spans="17:17">
      <c r="Q14028" s="39"/>
    </row>
    <row r="14029" spans="17:17">
      <c r="Q14029" s="39"/>
    </row>
    <row r="14030" spans="17:17">
      <c r="Q14030" s="39"/>
    </row>
    <row r="14031" spans="17:17">
      <c r="Q14031" s="39"/>
    </row>
    <row r="14032" spans="17:17">
      <c r="Q14032" s="39"/>
    </row>
    <row r="14033" spans="17:17">
      <c r="Q14033" s="39"/>
    </row>
    <row r="14034" spans="17:17">
      <c r="Q14034" s="39"/>
    </row>
    <row r="14035" spans="17:17">
      <c r="Q14035" s="39"/>
    </row>
    <row r="14036" spans="17:17">
      <c r="Q14036" s="39"/>
    </row>
    <row r="14037" spans="17:17">
      <c r="Q14037" s="39"/>
    </row>
    <row r="14038" spans="17:17">
      <c r="Q14038" s="39"/>
    </row>
    <row r="14039" spans="17:17">
      <c r="Q14039" s="39"/>
    </row>
    <row r="14040" spans="17:17">
      <c r="Q14040" s="39"/>
    </row>
    <row r="14041" spans="17:17">
      <c r="Q14041" s="39"/>
    </row>
    <row r="14042" spans="17:17">
      <c r="Q14042" s="39"/>
    </row>
    <row r="14043" spans="17:17">
      <c r="Q14043" s="39"/>
    </row>
    <row r="14044" spans="17:17">
      <c r="Q14044" s="39"/>
    </row>
    <row r="14045" spans="17:17">
      <c r="Q14045" s="39"/>
    </row>
    <row r="14046" spans="17:17">
      <c r="Q14046" s="39"/>
    </row>
    <row r="14047" spans="17:17">
      <c r="Q14047" s="39"/>
    </row>
    <row r="14048" spans="17:17">
      <c r="Q14048" s="39"/>
    </row>
    <row r="14049" spans="17:17">
      <c r="Q14049" s="39"/>
    </row>
    <row r="14050" spans="17:17">
      <c r="Q14050" s="39"/>
    </row>
    <row r="14051" spans="17:17">
      <c r="Q14051" s="39"/>
    </row>
    <row r="14052" spans="17:17">
      <c r="Q14052" s="39"/>
    </row>
    <row r="14053" spans="17:17">
      <c r="Q14053" s="39"/>
    </row>
    <row r="14054" spans="17:17">
      <c r="Q14054" s="39"/>
    </row>
    <row r="14055" spans="17:17">
      <c r="Q14055" s="39"/>
    </row>
    <row r="14056" spans="17:17">
      <c r="Q14056" s="39"/>
    </row>
    <row r="14057" spans="17:17">
      <c r="Q14057" s="39"/>
    </row>
    <row r="14058" spans="17:17">
      <c r="Q14058" s="39"/>
    </row>
    <row r="14059" spans="17:17">
      <c r="Q14059" s="39"/>
    </row>
    <row r="14060" spans="17:17">
      <c r="Q14060" s="39"/>
    </row>
    <row r="14061" spans="17:17">
      <c r="Q14061" s="39"/>
    </row>
    <row r="14062" spans="17:17">
      <c r="Q14062" s="39"/>
    </row>
    <row r="14063" spans="17:17">
      <c r="Q14063" s="39"/>
    </row>
    <row r="14064" spans="17:17">
      <c r="Q14064" s="39"/>
    </row>
    <row r="14065" spans="17:17">
      <c r="Q14065" s="39"/>
    </row>
    <row r="14066" spans="17:17">
      <c r="Q14066" s="39"/>
    </row>
    <row r="14067" spans="17:17">
      <c r="Q14067" s="39"/>
    </row>
    <row r="14068" spans="17:17">
      <c r="Q14068" s="39"/>
    </row>
    <row r="14069" spans="17:17">
      <c r="Q14069" s="39"/>
    </row>
    <row r="14070" spans="17:17">
      <c r="Q14070" s="39"/>
    </row>
    <row r="14071" spans="17:17">
      <c r="Q14071" s="39"/>
    </row>
    <row r="14072" spans="17:17">
      <c r="Q14072" s="39"/>
    </row>
    <row r="14073" spans="17:17">
      <c r="Q14073" s="39"/>
    </row>
    <row r="14074" spans="17:17">
      <c r="Q14074" s="39"/>
    </row>
    <row r="14075" spans="17:17">
      <c r="Q14075" s="39"/>
    </row>
    <row r="14076" spans="17:17">
      <c r="Q14076" s="39"/>
    </row>
    <row r="14077" spans="17:17">
      <c r="Q14077" s="39"/>
    </row>
    <row r="14078" spans="17:17">
      <c r="Q14078" s="39"/>
    </row>
    <row r="14079" spans="17:17">
      <c r="Q14079" s="39"/>
    </row>
    <row r="14080" spans="17:17">
      <c r="Q14080" s="39"/>
    </row>
    <row r="14081" spans="17:17">
      <c r="Q14081" s="39"/>
    </row>
    <row r="14082" spans="17:17">
      <c r="Q14082" s="39"/>
    </row>
    <row r="14083" spans="17:17">
      <c r="Q14083" s="39"/>
    </row>
    <row r="14084" spans="17:17">
      <c r="Q14084" s="39"/>
    </row>
    <row r="14085" spans="17:17">
      <c r="Q14085" s="39"/>
    </row>
    <row r="14086" spans="17:17">
      <c r="Q14086" s="39"/>
    </row>
    <row r="14087" spans="17:17">
      <c r="Q14087" s="39"/>
    </row>
    <row r="14088" spans="17:17">
      <c r="Q14088" s="39"/>
    </row>
    <row r="14089" spans="17:17">
      <c r="Q14089" s="39"/>
    </row>
    <row r="14090" spans="17:17">
      <c r="Q14090" s="39"/>
    </row>
    <row r="14091" spans="17:17">
      <c r="Q14091" s="39"/>
    </row>
    <row r="14092" spans="17:17">
      <c r="Q14092" s="39"/>
    </row>
    <row r="14093" spans="17:17">
      <c r="Q14093" s="39"/>
    </row>
    <row r="14094" spans="17:17">
      <c r="Q14094" s="39"/>
    </row>
    <row r="14095" spans="17:17">
      <c r="Q14095" s="39"/>
    </row>
    <row r="14096" spans="17:17">
      <c r="Q14096" s="39"/>
    </row>
    <row r="14097" spans="17:17">
      <c r="Q14097" s="39"/>
    </row>
    <row r="14098" spans="17:17">
      <c r="Q14098" s="39"/>
    </row>
    <row r="14099" spans="17:17">
      <c r="Q14099" s="39"/>
    </row>
    <row r="14100" spans="17:17">
      <c r="Q14100" s="39"/>
    </row>
    <row r="14101" spans="17:17">
      <c r="Q14101" s="39"/>
    </row>
    <row r="14102" spans="17:17">
      <c r="Q14102" s="39"/>
    </row>
    <row r="14103" spans="17:17">
      <c r="Q14103" s="39"/>
    </row>
    <row r="14104" spans="17:17">
      <c r="Q14104" s="39"/>
    </row>
    <row r="14105" spans="17:17">
      <c r="Q14105" s="39"/>
    </row>
    <row r="14106" spans="17:17">
      <c r="Q14106" s="39"/>
    </row>
    <row r="14107" spans="17:17">
      <c r="Q14107" s="39"/>
    </row>
    <row r="14108" spans="17:17">
      <c r="Q14108" s="39"/>
    </row>
    <row r="14109" spans="17:17">
      <c r="Q14109" s="39"/>
    </row>
    <row r="14110" spans="17:17">
      <c r="Q14110" s="39"/>
    </row>
    <row r="14111" spans="17:17">
      <c r="Q14111" s="39"/>
    </row>
    <row r="14112" spans="17:17">
      <c r="Q14112" s="39"/>
    </row>
    <row r="14113" spans="17:17">
      <c r="Q14113" s="39"/>
    </row>
    <row r="14114" spans="17:17">
      <c r="Q14114" s="39"/>
    </row>
    <row r="14115" spans="17:17">
      <c r="Q14115" s="39"/>
    </row>
    <row r="14116" spans="17:17">
      <c r="Q14116" s="39"/>
    </row>
    <row r="14117" spans="17:17">
      <c r="Q14117" s="39"/>
    </row>
    <row r="14118" spans="17:17">
      <c r="Q14118" s="39"/>
    </row>
    <row r="14119" spans="17:17">
      <c r="Q14119" s="39"/>
    </row>
    <row r="14120" spans="17:17">
      <c r="Q14120" s="39"/>
    </row>
    <row r="14121" spans="17:17">
      <c r="Q14121" s="39"/>
    </row>
    <row r="14122" spans="17:17">
      <c r="Q14122" s="39"/>
    </row>
    <row r="14123" spans="17:17">
      <c r="Q14123" s="39"/>
    </row>
    <row r="14124" spans="17:17">
      <c r="Q14124" s="39"/>
    </row>
    <row r="14125" spans="17:17">
      <c r="Q14125" s="39"/>
    </row>
    <row r="14126" spans="17:17">
      <c r="Q14126" s="39"/>
    </row>
    <row r="14127" spans="17:17">
      <c r="Q14127" s="39"/>
    </row>
    <row r="14128" spans="17:17">
      <c r="Q14128" s="39"/>
    </row>
    <row r="14129" spans="17:17">
      <c r="Q14129" s="39"/>
    </row>
    <row r="14130" spans="17:17">
      <c r="Q14130" s="39"/>
    </row>
    <row r="14131" spans="17:17">
      <c r="Q14131" s="39"/>
    </row>
    <row r="14132" spans="17:17">
      <c r="Q14132" s="39"/>
    </row>
    <row r="14133" spans="17:17">
      <c r="Q14133" s="39"/>
    </row>
    <row r="14134" spans="17:17">
      <c r="Q14134" s="39"/>
    </row>
    <row r="14135" spans="17:17">
      <c r="Q14135" s="39"/>
    </row>
    <row r="14136" spans="17:17">
      <c r="Q14136" s="39"/>
    </row>
    <row r="14137" spans="17:17">
      <c r="Q14137" s="39"/>
    </row>
    <row r="14138" spans="17:17">
      <c r="Q14138" s="39"/>
    </row>
    <row r="14139" spans="17:17">
      <c r="Q14139" s="39"/>
    </row>
    <row r="14140" spans="17:17">
      <c r="Q14140" s="39"/>
    </row>
    <row r="14141" spans="17:17">
      <c r="Q14141" s="39"/>
    </row>
    <row r="14142" spans="17:17">
      <c r="Q14142" s="39"/>
    </row>
    <row r="14143" spans="17:17">
      <c r="Q14143" s="39"/>
    </row>
    <row r="14144" spans="17:17">
      <c r="Q14144" s="39"/>
    </row>
    <row r="14145" spans="17:17">
      <c r="Q14145" s="39"/>
    </row>
    <row r="14146" spans="17:17">
      <c r="Q14146" s="39"/>
    </row>
    <row r="14147" spans="17:17">
      <c r="Q14147" s="39"/>
    </row>
    <row r="14148" spans="17:17">
      <c r="Q14148" s="39"/>
    </row>
    <row r="14149" spans="17:17">
      <c r="Q14149" s="39"/>
    </row>
    <row r="14150" spans="17:17">
      <c r="Q14150" s="39"/>
    </row>
    <row r="14151" spans="17:17">
      <c r="Q14151" s="39"/>
    </row>
    <row r="14152" spans="17:17">
      <c r="Q14152" s="39"/>
    </row>
    <row r="14153" spans="17:17">
      <c r="Q14153" s="39"/>
    </row>
    <row r="14154" spans="17:17">
      <c r="Q14154" s="39"/>
    </row>
    <row r="14155" spans="17:17">
      <c r="Q14155" s="39"/>
    </row>
    <row r="14156" spans="17:17">
      <c r="Q14156" s="39"/>
    </row>
    <row r="14157" spans="17:17">
      <c r="Q14157" s="39"/>
    </row>
    <row r="14158" spans="17:17">
      <c r="Q14158" s="39"/>
    </row>
    <row r="14159" spans="17:17">
      <c r="Q14159" s="39"/>
    </row>
    <row r="14160" spans="17:17">
      <c r="Q14160" s="39"/>
    </row>
    <row r="14161" spans="17:17">
      <c r="Q14161" s="39"/>
    </row>
    <row r="14162" spans="17:17">
      <c r="Q14162" s="39"/>
    </row>
    <row r="14163" spans="17:17">
      <c r="Q14163" s="39"/>
    </row>
    <row r="14164" spans="17:17">
      <c r="Q14164" s="39"/>
    </row>
    <row r="14165" spans="17:17">
      <c r="Q14165" s="39"/>
    </row>
    <row r="14166" spans="17:17">
      <c r="Q14166" s="39"/>
    </row>
    <row r="14167" spans="17:17">
      <c r="Q14167" s="39"/>
    </row>
    <row r="14168" spans="17:17">
      <c r="Q14168" s="39"/>
    </row>
    <row r="14169" spans="17:17">
      <c r="Q14169" s="39"/>
    </row>
    <row r="14170" spans="17:17">
      <c r="Q14170" s="39"/>
    </row>
    <row r="14171" spans="17:17">
      <c r="Q14171" s="39"/>
    </row>
    <row r="14172" spans="17:17">
      <c r="Q14172" s="39"/>
    </row>
    <row r="14173" spans="17:17">
      <c r="Q14173" s="39"/>
    </row>
    <row r="14174" spans="17:17">
      <c r="Q14174" s="39"/>
    </row>
    <row r="14175" spans="17:17">
      <c r="Q14175" s="39"/>
    </row>
    <row r="14176" spans="17:17">
      <c r="Q14176" s="39"/>
    </row>
    <row r="14177" spans="17:17">
      <c r="Q14177" s="39"/>
    </row>
    <row r="14178" spans="17:17">
      <c r="Q14178" s="39"/>
    </row>
    <row r="14179" spans="17:17">
      <c r="Q14179" s="39"/>
    </row>
    <row r="14180" spans="17:17">
      <c r="Q14180" s="39"/>
    </row>
    <row r="14181" spans="17:17">
      <c r="Q14181" s="39"/>
    </row>
    <row r="14182" spans="17:17">
      <c r="Q14182" s="39"/>
    </row>
    <row r="14183" spans="17:17">
      <c r="Q14183" s="39"/>
    </row>
    <row r="14184" spans="17:17">
      <c r="Q14184" s="39"/>
    </row>
    <row r="14185" spans="17:17">
      <c r="Q14185" s="39"/>
    </row>
    <row r="14186" spans="17:17">
      <c r="Q14186" s="39"/>
    </row>
    <row r="14187" spans="17:17">
      <c r="Q14187" s="39"/>
    </row>
    <row r="14188" spans="17:17">
      <c r="Q14188" s="39"/>
    </row>
    <row r="14189" spans="17:17">
      <c r="Q14189" s="39"/>
    </row>
    <row r="14190" spans="17:17">
      <c r="Q14190" s="39"/>
    </row>
    <row r="14191" spans="17:17">
      <c r="Q14191" s="39"/>
    </row>
    <row r="14192" spans="17:17">
      <c r="Q14192" s="39"/>
    </row>
    <row r="14193" spans="17:17">
      <c r="Q14193" s="39"/>
    </row>
    <row r="14194" spans="17:17">
      <c r="Q14194" s="39"/>
    </row>
    <row r="14195" spans="17:17">
      <c r="Q14195" s="39"/>
    </row>
    <row r="14196" spans="17:17">
      <c r="Q14196" s="39"/>
    </row>
    <row r="14197" spans="17:17">
      <c r="Q14197" s="39"/>
    </row>
    <row r="14198" spans="17:17">
      <c r="Q14198" s="39"/>
    </row>
    <row r="14199" spans="17:17">
      <c r="Q14199" s="39"/>
    </row>
    <row r="14200" spans="17:17">
      <c r="Q14200" s="39"/>
    </row>
    <row r="14201" spans="17:17">
      <c r="Q14201" s="39"/>
    </row>
    <row r="14202" spans="17:17">
      <c r="Q14202" s="39"/>
    </row>
    <row r="14203" spans="17:17">
      <c r="Q14203" s="39"/>
    </row>
    <row r="14204" spans="17:17">
      <c r="Q14204" s="39"/>
    </row>
    <row r="14205" spans="17:17">
      <c r="Q14205" s="39"/>
    </row>
    <row r="14206" spans="17:17">
      <c r="Q14206" s="39"/>
    </row>
    <row r="14207" spans="17:17">
      <c r="Q14207" s="39"/>
    </row>
    <row r="14208" spans="17:17">
      <c r="Q14208" s="39"/>
    </row>
    <row r="14209" spans="17:17">
      <c r="Q14209" s="39"/>
    </row>
    <row r="14210" spans="17:17">
      <c r="Q14210" s="39"/>
    </row>
    <row r="14211" spans="17:17">
      <c r="Q14211" s="39"/>
    </row>
    <row r="14212" spans="17:17">
      <c r="Q14212" s="39"/>
    </row>
    <row r="14213" spans="17:17">
      <c r="Q14213" s="39"/>
    </row>
    <row r="14214" spans="17:17">
      <c r="Q14214" s="39"/>
    </row>
    <row r="14215" spans="17:17">
      <c r="Q14215" s="39"/>
    </row>
    <row r="14216" spans="17:17">
      <c r="Q14216" s="39"/>
    </row>
    <row r="14217" spans="17:17">
      <c r="Q14217" s="39"/>
    </row>
    <row r="14218" spans="17:17">
      <c r="Q14218" s="39"/>
    </row>
    <row r="14219" spans="17:17">
      <c r="Q14219" s="39"/>
    </row>
    <row r="14220" spans="17:17">
      <c r="Q14220" s="39"/>
    </row>
    <row r="14221" spans="17:17">
      <c r="Q14221" s="39"/>
    </row>
    <row r="14222" spans="17:17">
      <c r="Q14222" s="39"/>
    </row>
    <row r="14223" spans="17:17">
      <c r="Q14223" s="39"/>
    </row>
    <row r="14224" spans="17:17">
      <c r="Q14224" s="39"/>
    </row>
    <row r="14225" spans="17:17">
      <c r="Q14225" s="39"/>
    </row>
    <row r="14226" spans="17:17">
      <c r="Q14226" s="39"/>
    </row>
    <row r="14227" spans="17:17">
      <c r="Q14227" s="39"/>
    </row>
    <row r="14228" spans="17:17">
      <c r="Q14228" s="39"/>
    </row>
    <row r="14229" spans="17:17">
      <c r="Q14229" s="39"/>
    </row>
    <row r="14230" spans="17:17">
      <c r="Q14230" s="39"/>
    </row>
    <row r="14231" spans="17:17">
      <c r="Q14231" s="39"/>
    </row>
    <row r="14232" spans="17:17">
      <c r="Q14232" s="39"/>
    </row>
    <row r="14233" spans="17:17">
      <c r="Q14233" s="39"/>
    </row>
    <row r="14234" spans="17:17">
      <c r="Q14234" s="39"/>
    </row>
    <row r="14235" spans="17:17">
      <c r="Q14235" s="39"/>
    </row>
    <row r="14236" spans="17:17">
      <c r="Q14236" s="39"/>
    </row>
    <row r="14237" spans="17:17">
      <c r="Q14237" s="39"/>
    </row>
    <row r="14238" spans="17:17">
      <c r="Q14238" s="39"/>
    </row>
    <row r="14239" spans="17:17">
      <c r="Q14239" s="39"/>
    </row>
    <row r="14240" spans="17:17">
      <c r="Q14240" s="39"/>
    </row>
    <row r="14241" spans="17:17">
      <c r="Q14241" s="39"/>
    </row>
    <row r="14242" spans="17:17">
      <c r="Q14242" s="39"/>
    </row>
    <row r="14243" spans="17:17">
      <c r="Q14243" s="39"/>
    </row>
    <row r="14244" spans="17:17">
      <c r="Q14244" s="39"/>
    </row>
    <row r="14245" spans="17:17">
      <c r="Q14245" s="39"/>
    </row>
    <row r="14246" spans="17:17">
      <c r="Q14246" s="39"/>
    </row>
    <row r="14247" spans="17:17">
      <c r="Q14247" s="39"/>
    </row>
    <row r="14248" spans="17:17">
      <c r="Q14248" s="39"/>
    </row>
    <row r="14249" spans="17:17">
      <c r="Q14249" s="39"/>
    </row>
    <row r="14250" spans="17:17">
      <c r="Q14250" s="39"/>
    </row>
    <row r="14251" spans="17:17">
      <c r="Q14251" s="39"/>
    </row>
    <row r="14252" spans="17:17">
      <c r="Q14252" s="39"/>
    </row>
    <row r="14253" spans="17:17">
      <c r="Q14253" s="39"/>
    </row>
    <row r="14254" spans="17:17">
      <c r="Q14254" s="39"/>
    </row>
    <row r="14255" spans="17:17">
      <c r="Q14255" s="39"/>
    </row>
    <row r="14256" spans="17:17">
      <c r="Q14256" s="39"/>
    </row>
    <row r="14257" spans="17:17">
      <c r="Q14257" s="39"/>
    </row>
    <row r="14258" spans="17:17">
      <c r="Q14258" s="39"/>
    </row>
    <row r="14259" spans="17:17">
      <c r="Q14259" s="39"/>
    </row>
    <row r="14260" spans="17:17">
      <c r="Q14260" s="39"/>
    </row>
    <row r="14261" spans="17:17">
      <c r="Q14261" s="39"/>
    </row>
    <row r="14262" spans="17:17">
      <c r="Q14262" s="39"/>
    </row>
    <row r="14263" spans="17:17">
      <c r="Q14263" s="39"/>
    </row>
    <row r="14264" spans="17:17">
      <c r="Q14264" s="39"/>
    </row>
    <row r="14265" spans="17:17">
      <c r="Q14265" s="39"/>
    </row>
    <row r="14266" spans="17:17">
      <c r="Q14266" s="39"/>
    </row>
    <row r="14267" spans="17:17">
      <c r="Q14267" s="39"/>
    </row>
    <row r="14268" spans="17:17">
      <c r="Q14268" s="39"/>
    </row>
    <row r="14269" spans="17:17">
      <c r="Q14269" s="39"/>
    </row>
    <row r="14270" spans="17:17">
      <c r="Q14270" s="39"/>
    </row>
    <row r="14271" spans="17:17">
      <c r="Q14271" s="39"/>
    </row>
    <row r="14272" spans="17:17">
      <c r="Q14272" s="39"/>
    </row>
    <row r="14273" spans="17:17">
      <c r="Q14273" s="39"/>
    </row>
    <row r="14274" spans="17:17">
      <c r="Q14274" s="39"/>
    </row>
    <row r="14275" spans="17:17">
      <c r="Q14275" s="39"/>
    </row>
    <row r="14276" spans="17:17">
      <c r="Q14276" s="39"/>
    </row>
    <row r="14277" spans="17:17">
      <c r="Q14277" s="39"/>
    </row>
    <row r="14278" spans="17:17">
      <c r="Q14278" s="39"/>
    </row>
    <row r="14279" spans="17:17">
      <c r="Q14279" s="39"/>
    </row>
    <row r="14280" spans="17:17">
      <c r="Q14280" s="39"/>
    </row>
    <row r="14281" spans="17:17">
      <c r="Q14281" s="39"/>
    </row>
    <row r="14282" spans="17:17">
      <c r="Q14282" s="39"/>
    </row>
    <row r="14283" spans="17:17">
      <c r="Q14283" s="39"/>
    </row>
    <row r="14284" spans="17:17">
      <c r="Q14284" s="39"/>
    </row>
    <row r="14285" spans="17:17">
      <c r="Q14285" s="39"/>
    </row>
    <row r="14286" spans="17:17">
      <c r="Q14286" s="39"/>
    </row>
    <row r="14287" spans="17:17">
      <c r="Q14287" s="39"/>
    </row>
    <row r="14288" spans="17:17">
      <c r="Q14288" s="39"/>
    </row>
    <row r="14289" spans="17:17">
      <c r="Q14289" s="39"/>
    </row>
    <row r="14290" spans="17:17">
      <c r="Q14290" s="39"/>
    </row>
    <row r="14291" spans="17:17">
      <c r="Q14291" s="39"/>
    </row>
    <row r="14292" spans="17:17">
      <c r="Q14292" s="39"/>
    </row>
    <row r="14293" spans="17:17">
      <c r="Q14293" s="39"/>
    </row>
    <row r="14294" spans="17:17">
      <c r="Q14294" s="39"/>
    </row>
    <row r="14295" spans="17:17">
      <c r="Q14295" s="39"/>
    </row>
    <row r="14296" spans="17:17">
      <c r="Q14296" s="39"/>
    </row>
    <row r="14297" spans="17:17">
      <c r="Q14297" s="39"/>
    </row>
    <row r="14298" spans="17:17">
      <c r="Q14298" s="39"/>
    </row>
    <row r="14299" spans="17:17">
      <c r="Q14299" s="39"/>
    </row>
    <row r="14300" spans="17:17">
      <c r="Q14300" s="39"/>
    </row>
    <row r="14301" spans="17:17">
      <c r="Q14301" s="39"/>
    </row>
    <row r="14302" spans="17:17">
      <c r="Q14302" s="39"/>
    </row>
    <row r="14303" spans="17:17">
      <c r="Q14303" s="39"/>
    </row>
    <row r="14304" spans="17:17">
      <c r="Q14304" s="39"/>
    </row>
    <row r="14305" spans="17:17">
      <c r="Q14305" s="39"/>
    </row>
    <row r="14306" spans="17:17">
      <c r="Q14306" s="39"/>
    </row>
    <row r="14307" spans="17:17">
      <c r="Q14307" s="39"/>
    </row>
    <row r="14308" spans="17:17">
      <c r="Q14308" s="39"/>
    </row>
    <row r="14309" spans="17:17">
      <c r="Q14309" s="39"/>
    </row>
    <row r="14310" spans="17:17">
      <c r="Q14310" s="39"/>
    </row>
    <row r="14311" spans="17:17">
      <c r="Q14311" s="39"/>
    </row>
    <row r="14312" spans="17:17">
      <c r="Q14312" s="39"/>
    </row>
    <row r="14313" spans="17:17">
      <c r="Q14313" s="39"/>
    </row>
    <row r="14314" spans="17:17">
      <c r="Q14314" s="39"/>
    </row>
    <row r="14315" spans="17:17">
      <c r="Q14315" s="39"/>
    </row>
    <row r="14316" spans="17:17">
      <c r="Q14316" s="39"/>
    </row>
    <row r="14317" spans="17:17">
      <c r="Q14317" s="39"/>
    </row>
    <row r="14318" spans="17:17">
      <c r="Q14318" s="39"/>
    </row>
    <row r="14319" spans="17:17">
      <c r="Q14319" s="39"/>
    </row>
    <row r="14320" spans="17:17">
      <c r="Q14320" s="39"/>
    </row>
    <row r="14321" spans="17:17">
      <c r="Q14321" s="39"/>
    </row>
    <row r="14322" spans="17:17">
      <c r="Q14322" s="39"/>
    </row>
    <row r="14323" spans="17:17">
      <c r="Q14323" s="39"/>
    </row>
    <row r="14324" spans="17:17">
      <c r="Q14324" s="39"/>
    </row>
    <row r="14325" spans="17:17">
      <c r="Q14325" s="39"/>
    </row>
    <row r="14326" spans="17:17">
      <c r="Q14326" s="39"/>
    </row>
    <row r="14327" spans="17:17">
      <c r="Q14327" s="39"/>
    </row>
    <row r="14328" spans="17:17">
      <c r="Q14328" s="39"/>
    </row>
    <row r="14329" spans="17:17">
      <c r="Q14329" s="39"/>
    </row>
    <row r="14330" spans="17:17">
      <c r="Q14330" s="39"/>
    </row>
    <row r="14331" spans="17:17">
      <c r="Q14331" s="39"/>
    </row>
    <row r="14332" spans="17:17">
      <c r="Q14332" s="39"/>
    </row>
    <row r="14333" spans="17:17">
      <c r="Q14333" s="39"/>
    </row>
    <row r="14334" spans="17:17">
      <c r="Q14334" s="39"/>
    </row>
    <row r="14335" spans="17:17">
      <c r="Q14335" s="39"/>
    </row>
    <row r="14336" spans="17:17">
      <c r="Q14336" s="39"/>
    </row>
    <row r="14337" spans="17:17">
      <c r="Q14337" s="39"/>
    </row>
    <row r="14338" spans="17:17">
      <c r="Q14338" s="39"/>
    </row>
    <row r="14339" spans="17:17">
      <c r="Q14339" s="39"/>
    </row>
    <row r="14340" spans="17:17">
      <c r="Q14340" s="39"/>
    </row>
    <row r="14341" spans="17:17">
      <c r="Q14341" s="39"/>
    </row>
    <row r="14342" spans="17:17">
      <c r="Q14342" s="39"/>
    </row>
    <row r="14343" spans="17:17">
      <c r="Q14343" s="39"/>
    </row>
    <row r="14344" spans="17:17">
      <c r="Q14344" s="39"/>
    </row>
    <row r="14345" spans="17:17">
      <c r="Q14345" s="39"/>
    </row>
    <row r="14346" spans="17:17">
      <c r="Q14346" s="39"/>
    </row>
    <row r="14347" spans="17:17">
      <c r="Q14347" s="39"/>
    </row>
    <row r="14348" spans="17:17">
      <c r="Q14348" s="39"/>
    </row>
    <row r="14349" spans="17:17">
      <c r="Q14349" s="39"/>
    </row>
    <row r="14350" spans="17:17">
      <c r="Q14350" s="39"/>
    </row>
    <row r="14351" spans="17:17">
      <c r="Q14351" s="39"/>
    </row>
    <row r="14352" spans="17:17">
      <c r="Q14352" s="39"/>
    </row>
    <row r="14353" spans="17:17">
      <c r="Q14353" s="39"/>
    </row>
    <row r="14354" spans="17:17">
      <c r="Q14354" s="39"/>
    </row>
    <row r="14355" spans="17:17">
      <c r="Q14355" s="39"/>
    </row>
    <row r="14356" spans="17:17">
      <c r="Q14356" s="39"/>
    </row>
    <row r="14357" spans="17:17">
      <c r="Q14357" s="39"/>
    </row>
    <row r="14358" spans="17:17">
      <c r="Q14358" s="39"/>
    </row>
    <row r="14359" spans="17:17">
      <c r="Q14359" s="39"/>
    </row>
    <row r="14360" spans="17:17">
      <c r="Q14360" s="39"/>
    </row>
    <row r="14361" spans="17:17">
      <c r="Q14361" s="39"/>
    </row>
    <row r="14362" spans="17:17">
      <c r="Q14362" s="39"/>
    </row>
    <row r="14363" spans="17:17">
      <c r="Q14363" s="39"/>
    </row>
    <row r="14364" spans="17:17">
      <c r="Q14364" s="39"/>
    </row>
    <row r="14365" spans="17:17">
      <c r="Q14365" s="39"/>
    </row>
    <row r="14366" spans="17:17">
      <c r="Q14366" s="39"/>
    </row>
    <row r="14367" spans="17:17">
      <c r="Q14367" s="39"/>
    </row>
    <row r="14368" spans="17:17">
      <c r="Q14368" s="39"/>
    </row>
    <row r="14369" spans="17:17">
      <c r="Q14369" s="39"/>
    </row>
    <row r="14370" spans="17:17">
      <c r="Q14370" s="39"/>
    </row>
    <row r="14371" spans="17:17">
      <c r="Q14371" s="39"/>
    </row>
    <row r="14372" spans="17:17">
      <c r="Q14372" s="39"/>
    </row>
    <row r="14373" spans="17:17">
      <c r="Q14373" s="39"/>
    </row>
    <row r="14374" spans="17:17">
      <c r="Q14374" s="39"/>
    </row>
    <row r="14375" spans="17:17">
      <c r="Q14375" s="39"/>
    </row>
    <row r="14376" spans="17:17">
      <c r="Q14376" s="39"/>
    </row>
    <row r="14377" spans="17:17">
      <c r="Q14377" s="39"/>
    </row>
    <row r="14378" spans="17:17">
      <c r="Q14378" s="39"/>
    </row>
    <row r="14379" spans="17:17">
      <c r="Q14379" s="39"/>
    </row>
    <row r="14380" spans="17:17">
      <c r="Q14380" s="39"/>
    </row>
    <row r="14381" spans="17:17">
      <c r="Q14381" s="39"/>
    </row>
    <row r="14382" spans="17:17">
      <c r="Q14382" s="39"/>
    </row>
    <row r="14383" spans="17:17">
      <c r="Q14383" s="39"/>
    </row>
    <row r="14384" spans="17:17">
      <c r="Q14384" s="39"/>
    </row>
    <row r="14385" spans="17:17">
      <c r="Q14385" s="39"/>
    </row>
    <row r="14386" spans="17:17">
      <c r="Q14386" s="39"/>
    </row>
    <row r="14387" spans="17:17">
      <c r="Q14387" s="39"/>
    </row>
    <row r="14388" spans="17:17">
      <c r="Q14388" s="39"/>
    </row>
    <row r="14389" spans="17:17">
      <c r="Q14389" s="39"/>
    </row>
    <row r="14390" spans="17:17">
      <c r="Q14390" s="39"/>
    </row>
    <row r="14391" spans="17:17">
      <c r="Q14391" s="39"/>
    </row>
    <row r="14392" spans="17:17">
      <c r="Q14392" s="39"/>
    </row>
    <row r="14393" spans="17:17">
      <c r="Q14393" s="39"/>
    </row>
    <row r="14394" spans="17:17">
      <c r="Q14394" s="39"/>
    </row>
    <row r="14395" spans="17:17">
      <c r="Q14395" s="39"/>
    </row>
    <row r="14396" spans="17:17">
      <c r="Q14396" s="39"/>
    </row>
    <row r="14397" spans="17:17">
      <c r="Q14397" s="39"/>
    </row>
    <row r="14398" spans="17:17">
      <c r="Q14398" s="39"/>
    </row>
    <row r="14399" spans="17:17">
      <c r="Q14399" s="39"/>
    </row>
    <row r="14400" spans="17:17">
      <c r="Q14400" s="39"/>
    </row>
    <row r="14401" spans="17:17">
      <c r="Q14401" s="39"/>
    </row>
    <row r="14402" spans="17:17">
      <c r="Q14402" s="39"/>
    </row>
    <row r="14403" spans="17:17">
      <c r="Q14403" s="39"/>
    </row>
    <row r="14404" spans="17:17">
      <c r="Q14404" s="39"/>
    </row>
    <row r="14405" spans="17:17">
      <c r="Q14405" s="39"/>
    </row>
    <row r="14406" spans="17:17">
      <c r="Q14406" s="39"/>
    </row>
    <row r="14407" spans="17:17">
      <c r="Q14407" s="39"/>
    </row>
    <row r="14408" spans="17:17">
      <c r="Q14408" s="39"/>
    </row>
    <row r="14409" spans="17:17">
      <c r="Q14409" s="39"/>
    </row>
    <row r="14410" spans="17:17">
      <c r="Q14410" s="39"/>
    </row>
    <row r="14411" spans="17:17">
      <c r="Q14411" s="39"/>
    </row>
    <row r="14412" spans="17:17">
      <c r="Q14412" s="39"/>
    </row>
    <row r="14413" spans="17:17">
      <c r="Q14413" s="39"/>
    </row>
    <row r="14414" spans="17:17">
      <c r="Q14414" s="39"/>
    </row>
    <row r="14415" spans="17:17">
      <c r="Q14415" s="39"/>
    </row>
    <row r="14416" spans="17:17">
      <c r="Q14416" s="39"/>
    </row>
    <row r="14417" spans="17:17">
      <c r="Q14417" s="39"/>
    </row>
    <row r="14418" spans="17:17">
      <c r="Q14418" s="39"/>
    </row>
    <row r="14419" spans="17:17">
      <c r="Q14419" s="39"/>
    </row>
    <row r="14420" spans="17:17">
      <c r="Q14420" s="39"/>
    </row>
    <row r="14421" spans="17:17">
      <c r="Q14421" s="39"/>
    </row>
    <row r="14422" spans="17:17">
      <c r="Q14422" s="39"/>
    </row>
    <row r="14423" spans="17:17">
      <c r="Q14423" s="39"/>
    </row>
    <row r="14424" spans="17:17">
      <c r="Q14424" s="39"/>
    </row>
    <row r="14425" spans="17:17">
      <c r="Q14425" s="39"/>
    </row>
    <row r="14426" spans="17:17">
      <c r="Q14426" s="39"/>
    </row>
    <row r="14427" spans="17:17">
      <c r="Q14427" s="39"/>
    </row>
    <row r="14428" spans="17:17">
      <c r="Q14428" s="39"/>
    </row>
    <row r="14429" spans="17:17">
      <c r="Q14429" s="39"/>
    </row>
    <row r="14430" spans="17:17">
      <c r="Q14430" s="39"/>
    </row>
    <row r="14431" spans="17:17">
      <c r="Q14431" s="39"/>
    </row>
    <row r="14432" spans="17:17">
      <c r="Q14432" s="39"/>
    </row>
    <row r="14433" spans="17:17">
      <c r="Q14433" s="39"/>
    </row>
    <row r="14434" spans="17:17">
      <c r="Q14434" s="39"/>
    </row>
    <row r="14435" spans="17:17">
      <c r="Q14435" s="39"/>
    </row>
    <row r="14436" spans="17:17">
      <c r="Q14436" s="39"/>
    </row>
    <row r="14437" spans="17:17">
      <c r="Q14437" s="39"/>
    </row>
    <row r="14438" spans="17:17">
      <c r="Q14438" s="39"/>
    </row>
    <row r="14439" spans="17:17">
      <c r="Q14439" s="39"/>
    </row>
    <row r="14440" spans="17:17">
      <c r="Q14440" s="39"/>
    </row>
    <row r="14441" spans="17:17">
      <c r="Q14441" s="39"/>
    </row>
    <row r="14442" spans="17:17">
      <c r="Q14442" s="39"/>
    </row>
    <row r="14443" spans="17:17">
      <c r="Q14443" s="39"/>
    </row>
    <row r="14444" spans="17:17">
      <c r="Q14444" s="39"/>
    </row>
    <row r="14445" spans="17:17">
      <c r="Q14445" s="39"/>
    </row>
    <row r="14446" spans="17:17">
      <c r="Q14446" s="39"/>
    </row>
    <row r="14447" spans="17:17">
      <c r="Q14447" s="39"/>
    </row>
    <row r="14448" spans="17:17">
      <c r="Q14448" s="39"/>
    </row>
    <row r="14449" spans="17:17">
      <c r="Q14449" s="39"/>
    </row>
    <row r="14450" spans="17:17">
      <c r="Q14450" s="39"/>
    </row>
    <row r="14451" spans="17:17">
      <c r="Q14451" s="39"/>
    </row>
    <row r="14452" spans="17:17">
      <c r="Q14452" s="39"/>
    </row>
    <row r="14453" spans="17:17">
      <c r="Q14453" s="39"/>
    </row>
    <row r="14454" spans="17:17">
      <c r="Q14454" s="39"/>
    </row>
    <row r="14455" spans="17:17">
      <c r="Q14455" s="39"/>
    </row>
    <row r="14456" spans="17:17">
      <c r="Q14456" s="39"/>
    </row>
    <row r="14457" spans="17:17">
      <c r="Q14457" s="39"/>
    </row>
    <row r="14458" spans="17:17">
      <c r="Q14458" s="39"/>
    </row>
    <row r="14459" spans="17:17">
      <c r="Q14459" s="39"/>
    </row>
    <row r="14460" spans="17:17">
      <c r="Q14460" s="39"/>
    </row>
    <row r="14461" spans="17:17">
      <c r="Q14461" s="39"/>
    </row>
    <row r="14462" spans="17:17">
      <c r="Q14462" s="39"/>
    </row>
    <row r="14463" spans="17:17">
      <c r="Q14463" s="39"/>
    </row>
    <row r="14464" spans="17:17">
      <c r="Q14464" s="39"/>
    </row>
    <row r="14465" spans="17:17">
      <c r="Q14465" s="39"/>
    </row>
    <row r="14466" spans="17:17">
      <c r="Q14466" s="39"/>
    </row>
    <row r="14467" spans="17:17">
      <c r="Q14467" s="39"/>
    </row>
    <row r="14468" spans="17:17">
      <c r="Q14468" s="39"/>
    </row>
    <row r="14469" spans="17:17">
      <c r="Q14469" s="39"/>
    </row>
    <row r="14470" spans="17:17">
      <c r="Q14470" s="39"/>
    </row>
    <row r="14471" spans="17:17">
      <c r="Q14471" s="39"/>
    </row>
    <row r="14472" spans="17:17">
      <c r="Q14472" s="39"/>
    </row>
    <row r="14473" spans="17:17">
      <c r="Q14473" s="39"/>
    </row>
    <row r="14474" spans="17:17">
      <c r="Q14474" s="39"/>
    </row>
    <row r="14475" spans="17:17">
      <c r="Q14475" s="39"/>
    </row>
    <row r="14476" spans="17:17">
      <c r="Q14476" s="39"/>
    </row>
    <row r="14477" spans="17:17">
      <c r="Q14477" s="39"/>
    </row>
    <row r="14478" spans="17:17">
      <c r="Q14478" s="39"/>
    </row>
    <row r="14479" spans="17:17">
      <c r="Q14479" s="39"/>
    </row>
    <row r="14480" spans="17:17">
      <c r="Q14480" s="39"/>
    </row>
    <row r="14481" spans="17:17">
      <c r="Q14481" s="39"/>
    </row>
    <row r="14482" spans="17:17">
      <c r="Q14482" s="39"/>
    </row>
    <row r="14483" spans="17:17">
      <c r="Q14483" s="39"/>
    </row>
    <row r="14484" spans="17:17">
      <c r="Q14484" s="39"/>
    </row>
    <row r="14485" spans="17:17">
      <c r="Q14485" s="39"/>
    </row>
    <row r="14486" spans="17:17">
      <c r="Q14486" s="39"/>
    </row>
    <row r="14487" spans="17:17">
      <c r="Q14487" s="39"/>
    </row>
    <row r="14488" spans="17:17">
      <c r="Q14488" s="39"/>
    </row>
    <row r="14489" spans="17:17">
      <c r="Q14489" s="39"/>
    </row>
    <row r="14490" spans="17:17">
      <c r="Q14490" s="39"/>
    </row>
    <row r="14491" spans="17:17">
      <c r="Q14491" s="39"/>
    </row>
    <row r="14492" spans="17:17">
      <c r="Q14492" s="39"/>
    </row>
    <row r="14493" spans="17:17">
      <c r="Q14493" s="39"/>
    </row>
    <row r="14494" spans="17:17">
      <c r="Q14494" s="39"/>
    </row>
    <row r="14495" spans="17:17">
      <c r="Q14495" s="39"/>
    </row>
    <row r="14496" spans="17:17">
      <c r="Q14496" s="39"/>
    </row>
    <row r="14497" spans="17:17">
      <c r="Q14497" s="39"/>
    </row>
    <row r="14498" spans="17:17">
      <c r="Q14498" s="39"/>
    </row>
    <row r="14499" spans="17:17">
      <c r="Q14499" s="39"/>
    </row>
    <row r="14500" spans="17:17">
      <c r="Q14500" s="39"/>
    </row>
    <row r="14501" spans="17:17">
      <c r="Q14501" s="39"/>
    </row>
    <row r="14502" spans="17:17">
      <c r="Q14502" s="39"/>
    </row>
    <row r="14503" spans="17:17">
      <c r="Q14503" s="39"/>
    </row>
    <row r="14504" spans="17:17">
      <c r="Q14504" s="39"/>
    </row>
    <row r="14505" spans="17:17">
      <c r="Q14505" s="39"/>
    </row>
    <row r="14506" spans="17:17">
      <c r="Q14506" s="39"/>
    </row>
    <row r="14507" spans="17:17">
      <c r="Q14507" s="39"/>
    </row>
    <row r="14508" spans="17:17">
      <c r="Q14508" s="39"/>
    </row>
    <row r="14509" spans="17:17">
      <c r="Q14509" s="39"/>
    </row>
    <row r="14510" spans="17:17">
      <c r="Q14510" s="39"/>
    </row>
    <row r="14511" spans="17:17">
      <c r="Q14511" s="39"/>
    </row>
    <row r="14512" spans="17:17">
      <c r="Q14512" s="39"/>
    </row>
    <row r="14513" spans="17:17">
      <c r="Q14513" s="39"/>
    </row>
    <row r="14514" spans="17:17">
      <c r="Q14514" s="39"/>
    </row>
    <row r="14515" spans="17:17">
      <c r="Q14515" s="39"/>
    </row>
    <row r="14516" spans="17:17">
      <c r="Q14516" s="39"/>
    </row>
    <row r="14517" spans="17:17">
      <c r="Q14517" s="39"/>
    </row>
    <row r="14518" spans="17:17">
      <c r="Q14518" s="39"/>
    </row>
    <row r="14519" spans="17:17">
      <c r="Q14519" s="39"/>
    </row>
    <row r="14520" spans="17:17">
      <c r="Q14520" s="39"/>
    </row>
    <row r="14521" spans="17:17">
      <c r="Q14521" s="39"/>
    </row>
    <row r="14522" spans="17:17">
      <c r="Q14522" s="39"/>
    </row>
    <row r="14523" spans="17:17">
      <c r="Q14523" s="39"/>
    </row>
    <row r="14524" spans="17:17">
      <c r="Q14524" s="39"/>
    </row>
    <row r="14525" spans="17:17">
      <c r="Q14525" s="39"/>
    </row>
    <row r="14526" spans="17:17">
      <c r="Q14526" s="39"/>
    </row>
    <row r="14527" spans="17:17">
      <c r="Q14527" s="39"/>
    </row>
    <row r="14528" spans="17:17">
      <c r="Q14528" s="39"/>
    </row>
    <row r="14529" spans="17:17">
      <c r="Q14529" s="39"/>
    </row>
    <row r="14530" spans="17:17">
      <c r="Q14530" s="39"/>
    </row>
    <row r="14531" spans="17:17">
      <c r="Q14531" s="39"/>
    </row>
    <row r="14532" spans="17:17">
      <c r="Q14532" s="39"/>
    </row>
    <row r="14533" spans="17:17">
      <c r="Q14533" s="39"/>
    </row>
    <row r="14534" spans="17:17">
      <c r="Q14534" s="39"/>
    </row>
    <row r="14535" spans="17:17">
      <c r="Q14535" s="39"/>
    </row>
    <row r="14536" spans="17:17">
      <c r="Q14536" s="39"/>
    </row>
    <row r="14537" spans="17:17">
      <c r="Q14537" s="39"/>
    </row>
    <row r="14538" spans="17:17">
      <c r="Q14538" s="39"/>
    </row>
    <row r="14539" spans="17:17">
      <c r="Q14539" s="39"/>
    </row>
    <row r="14540" spans="17:17">
      <c r="Q14540" s="39"/>
    </row>
    <row r="14541" spans="17:17">
      <c r="Q14541" s="39"/>
    </row>
    <row r="14542" spans="17:17">
      <c r="Q14542" s="39"/>
    </row>
    <row r="14543" spans="17:17">
      <c r="Q14543" s="39"/>
    </row>
    <row r="14544" spans="17:17">
      <c r="Q14544" s="39"/>
    </row>
    <row r="14545" spans="17:17">
      <c r="Q14545" s="39"/>
    </row>
    <row r="14546" spans="17:17">
      <c r="Q14546" s="39"/>
    </row>
    <row r="14547" spans="17:17">
      <c r="Q14547" s="39"/>
    </row>
    <row r="14548" spans="17:17">
      <c r="Q14548" s="39"/>
    </row>
    <row r="14549" spans="17:17">
      <c r="Q14549" s="39"/>
    </row>
    <row r="14550" spans="17:17">
      <c r="Q14550" s="39"/>
    </row>
    <row r="14551" spans="17:17">
      <c r="Q14551" s="39"/>
    </row>
    <row r="14552" spans="17:17">
      <c r="Q14552" s="39"/>
    </row>
    <row r="14553" spans="17:17">
      <c r="Q14553" s="39"/>
    </row>
    <row r="14554" spans="17:17">
      <c r="Q14554" s="39"/>
    </row>
    <row r="14555" spans="17:17">
      <c r="Q14555" s="39"/>
    </row>
    <row r="14556" spans="17:17">
      <c r="Q14556" s="39"/>
    </row>
    <row r="14557" spans="17:17">
      <c r="Q14557" s="39"/>
    </row>
    <row r="14558" spans="17:17">
      <c r="Q14558" s="39"/>
    </row>
    <row r="14559" spans="17:17">
      <c r="Q14559" s="39"/>
    </row>
    <row r="14560" spans="17:17">
      <c r="Q14560" s="39"/>
    </row>
    <row r="14561" spans="17:17">
      <c r="Q14561" s="39"/>
    </row>
    <row r="14562" spans="17:17">
      <c r="Q14562" s="39"/>
    </row>
    <row r="14563" spans="17:17">
      <c r="Q14563" s="39"/>
    </row>
    <row r="14564" spans="17:17">
      <c r="Q14564" s="39"/>
    </row>
    <row r="14565" spans="17:17">
      <c r="Q14565" s="39"/>
    </row>
    <row r="14566" spans="17:17">
      <c r="Q14566" s="39"/>
    </row>
    <row r="14567" spans="17:17">
      <c r="Q14567" s="39"/>
    </row>
    <row r="14568" spans="17:17">
      <c r="Q14568" s="39"/>
    </row>
    <row r="14569" spans="17:17">
      <c r="Q14569" s="39"/>
    </row>
    <row r="14570" spans="17:17">
      <c r="Q14570" s="39"/>
    </row>
    <row r="14571" spans="17:17">
      <c r="Q14571" s="39"/>
    </row>
    <row r="14572" spans="17:17">
      <c r="Q14572" s="39"/>
    </row>
    <row r="14573" spans="17:17">
      <c r="Q14573" s="39"/>
    </row>
    <row r="14574" spans="17:17">
      <c r="Q14574" s="39"/>
    </row>
    <row r="14575" spans="17:17">
      <c r="Q14575" s="39"/>
    </row>
    <row r="14576" spans="17:17">
      <c r="Q14576" s="39"/>
    </row>
    <row r="14577" spans="17:17">
      <c r="Q14577" s="39"/>
    </row>
    <row r="14578" spans="17:17">
      <c r="Q14578" s="39"/>
    </row>
    <row r="14579" spans="17:17">
      <c r="Q14579" s="39"/>
    </row>
    <row r="14580" spans="17:17">
      <c r="Q14580" s="39"/>
    </row>
    <row r="14581" spans="17:17">
      <c r="Q14581" s="39"/>
    </row>
    <row r="14582" spans="17:17">
      <c r="Q14582" s="39"/>
    </row>
    <row r="14583" spans="17:17">
      <c r="Q14583" s="39"/>
    </row>
    <row r="14584" spans="17:17">
      <c r="Q14584" s="39"/>
    </row>
    <row r="14585" spans="17:17">
      <c r="Q14585" s="39"/>
    </row>
    <row r="14586" spans="17:17">
      <c r="Q14586" s="39"/>
    </row>
    <row r="14587" spans="17:17">
      <c r="Q14587" s="39"/>
    </row>
    <row r="14588" spans="17:17">
      <c r="Q14588" s="39"/>
    </row>
    <row r="14589" spans="17:17">
      <c r="Q14589" s="39"/>
    </row>
    <row r="14590" spans="17:17">
      <c r="Q14590" s="39"/>
    </row>
    <row r="14591" spans="17:17">
      <c r="Q14591" s="39"/>
    </row>
    <row r="14592" spans="17:17">
      <c r="Q14592" s="39"/>
    </row>
    <row r="14593" spans="17:17">
      <c r="Q14593" s="39"/>
    </row>
    <row r="14594" spans="17:17">
      <c r="Q14594" s="39"/>
    </row>
    <row r="14595" spans="17:17">
      <c r="Q14595" s="39"/>
    </row>
    <row r="14596" spans="17:17">
      <c r="Q14596" s="39"/>
    </row>
    <row r="14597" spans="17:17">
      <c r="Q14597" s="39"/>
    </row>
    <row r="14598" spans="17:17">
      <c r="Q14598" s="39"/>
    </row>
    <row r="14599" spans="17:17">
      <c r="Q14599" s="39"/>
    </row>
    <row r="14600" spans="17:17">
      <c r="Q14600" s="39"/>
    </row>
    <row r="14601" spans="17:17">
      <c r="Q14601" s="39"/>
    </row>
    <row r="14602" spans="17:17">
      <c r="Q14602" s="39"/>
    </row>
    <row r="14603" spans="17:17">
      <c r="Q14603" s="39"/>
    </row>
    <row r="14604" spans="17:17">
      <c r="Q14604" s="39"/>
    </row>
    <row r="14605" spans="17:17">
      <c r="Q14605" s="39"/>
    </row>
    <row r="14606" spans="17:17">
      <c r="Q14606" s="39"/>
    </row>
    <row r="14607" spans="17:17">
      <c r="Q14607" s="39"/>
    </row>
    <row r="14608" spans="17:17">
      <c r="Q14608" s="39"/>
    </row>
    <row r="14609" spans="17:17">
      <c r="Q14609" s="39"/>
    </row>
    <row r="14610" spans="17:17">
      <c r="Q14610" s="39"/>
    </row>
    <row r="14611" spans="17:17">
      <c r="Q14611" s="39"/>
    </row>
    <row r="14612" spans="17:17">
      <c r="Q14612" s="39"/>
    </row>
    <row r="14613" spans="17:17">
      <c r="Q14613" s="39"/>
    </row>
    <row r="14614" spans="17:17">
      <c r="Q14614" s="39"/>
    </row>
    <row r="14615" spans="17:17">
      <c r="Q14615" s="39"/>
    </row>
    <row r="14616" spans="17:17">
      <c r="Q14616" s="39"/>
    </row>
    <row r="14617" spans="17:17">
      <c r="Q14617" s="39"/>
    </row>
    <row r="14618" spans="17:17">
      <c r="Q14618" s="39"/>
    </row>
    <row r="14619" spans="17:17">
      <c r="Q14619" s="39"/>
    </row>
    <row r="14620" spans="17:17">
      <c r="Q14620" s="39"/>
    </row>
    <row r="14621" spans="17:17">
      <c r="Q14621" s="39"/>
    </row>
    <row r="14622" spans="17:17">
      <c r="Q14622" s="39"/>
    </row>
    <row r="14623" spans="17:17">
      <c r="Q14623" s="39"/>
    </row>
    <row r="14624" spans="17:17">
      <c r="Q14624" s="39"/>
    </row>
    <row r="14625" spans="17:17">
      <c r="Q14625" s="39"/>
    </row>
    <row r="14626" spans="17:17">
      <c r="Q14626" s="39"/>
    </row>
    <row r="14627" spans="17:17">
      <c r="Q14627" s="39"/>
    </row>
    <row r="14628" spans="17:17">
      <c r="Q14628" s="39"/>
    </row>
    <row r="14629" spans="17:17">
      <c r="Q14629" s="39"/>
    </row>
    <row r="14630" spans="17:17">
      <c r="Q14630" s="39"/>
    </row>
    <row r="14631" spans="17:17">
      <c r="Q14631" s="39"/>
    </row>
    <row r="14632" spans="17:17">
      <c r="Q14632" s="39"/>
    </row>
    <row r="14633" spans="17:17">
      <c r="Q14633" s="39"/>
    </row>
    <row r="14634" spans="17:17">
      <c r="Q14634" s="39"/>
    </row>
    <row r="14635" spans="17:17">
      <c r="Q14635" s="39"/>
    </row>
    <row r="14636" spans="17:17">
      <c r="Q14636" s="39"/>
    </row>
    <row r="14637" spans="17:17">
      <c r="Q14637" s="39"/>
    </row>
    <row r="14638" spans="17:17">
      <c r="Q14638" s="39"/>
    </row>
    <row r="14639" spans="17:17">
      <c r="Q14639" s="39"/>
    </row>
    <row r="14640" spans="17:17">
      <c r="Q14640" s="39"/>
    </row>
    <row r="14641" spans="17:17">
      <c r="Q14641" s="39"/>
    </row>
    <row r="14642" spans="17:17">
      <c r="Q14642" s="39"/>
    </row>
    <row r="14643" spans="17:17">
      <c r="Q14643" s="39"/>
    </row>
    <row r="14644" spans="17:17">
      <c r="Q14644" s="39"/>
    </row>
    <row r="14645" spans="17:17">
      <c r="Q14645" s="39"/>
    </row>
    <row r="14646" spans="17:17">
      <c r="Q14646" s="39"/>
    </row>
    <row r="14647" spans="17:17">
      <c r="Q14647" s="39"/>
    </row>
    <row r="14648" spans="17:17">
      <c r="Q14648" s="39"/>
    </row>
    <row r="14649" spans="17:17">
      <c r="Q14649" s="39"/>
    </row>
    <row r="14650" spans="17:17">
      <c r="Q14650" s="39"/>
    </row>
    <row r="14651" spans="17:17">
      <c r="Q14651" s="39"/>
    </row>
    <row r="14652" spans="17:17">
      <c r="Q14652" s="39"/>
    </row>
    <row r="14653" spans="17:17">
      <c r="Q14653" s="39"/>
    </row>
    <row r="14654" spans="17:17">
      <c r="Q14654" s="39"/>
    </row>
    <row r="14655" spans="17:17">
      <c r="Q14655" s="39"/>
    </row>
    <row r="14656" spans="17:17">
      <c r="Q14656" s="39"/>
    </row>
    <row r="14657" spans="17:17">
      <c r="Q14657" s="39"/>
    </row>
    <row r="14658" spans="17:17">
      <c r="Q14658" s="39"/>
    </row>
    <row r="14659" spans="17:17">
      <c r="Q14659" s="39"/>
    </row>
    <row r="14660" spans="17:17">
      <c r="Q14660" s="39"/>
    </row>
    <row r="14661" spans="17:17">
      <c r="Q14661" s="39"/>
    </row>
    <row r="14662" spans="17:17">
      <c r="Q14662" s="39"/>
    </row>
    <row r="14663" spans="17:17">
      <c r="Q14663" s="39"/>
    </row>
    <row r="14664" spans="17:17">
      <c r="Q14664" s="39"/>
    </row>
    <row r="14665" spans="17:17">
      <c r="Q14665" s="39"/>
    </row>
    <row r="14666" spans="17:17">
      <c r="Q14666" s="39"/>
    </row>
    <row r="14667" spans="17:17">
      <c r="Q14667" s="39"/>
    </row>
    <row r="14668" spans="17:17">
      <c r="Q14668" s="39"/>
    </row>
    <row r="14669" spans="17:17">
      <c r="Q14669" s="39"/>
    </row>
    <row r="14670" spans="17:17">
      <c r="Q14670" s="39"/>
    </row>
    <row r="14671" spans="17:17">
      <c r="Q14671" s="39"/>
    </row>
    <row r="14672" spans="17:17">
      <c r="Q14672" s="39"/>
    </row>
    <row r="14673" spans="17:17">
      <c r="Q14673" s="39"/>
    </row>
    <row r="14674" spans="17:17">
      <c r="Q14674" s="39"/>
    </row>
    <row r="14675" spans="17:17">
      <c r="Q14675" s="39"/>
    </row>
    <row r="14676" spans="17:17">
      <c r="Q14676" s="39"/>
    </row>
    <row r="14677" spans="17:17">
      <c r="Q14677" s="39"/>
    </row>
    <row r="14678" spans="17:17">
      <c r="Q14678" s="39"/>
    </row>
    <row r="14679" spans="17:17">
      <c r="Q14679" s="39"/>
    </row>
    <row r="14680" spans="17:17">
      <c r="Q14680" s="39"/>
    </row>
    <row r="14681" spans="17:17">
      <c r="Q14681" s="39"/>
    </row>
    <row r="14682" spans="17:17">
      <c r="Q14682" s="39"/>
    </row>
    <row r="14683" spans="17:17">
      <c r="Q14683" s="39"/>
    </row>
    <row r="14684" spans="17:17">
      <c r="Q14684" s="39"/>
    </row>
    <row r="14685" spans="17:17">
      <c r="Q14685" s="39"/>
    </row>
    <row r="14686" spans="17:17">
      <c r="Q14686" s="39"/>
    </row>
    <row r="14687" spans="17:17">
      <c r="Q14687" s="39"/>
    </row>
    <row r="14688" spans="17:17">
      <c r="Q14688" s="39"/>
    </row>
    <row r="14689" spans="17:17">
      <c r="Q14689" s="39"/>
    </row>
    <row r="14690" spans="17:17">
      <c r="Q14690" s="39"/>
    </row>
    <row r="14691" spans="17:17">
      <c r="Q14691" s="39"/>
    </row>
    <row r="14692" spans="17:17">
      <c r="Q14692" s="39"/>
    </row>
    <row r="14693" spans="17:17">
      <c r="Q14693" s="39"/>
    </row>
    <row r="14694" spans="17:17">
      <c r="Q14694" s="39"/>
    </row>
    <row r="14695" spans="17:17">
      <c r="Q14695" s="39"/>
    </row>
    <row r="14696" spans="17:17">
      <c r="Q14696" s="39"/>
    </row>
    <row r="14697" spans="17:17">
      <c r="Q14697" s="39"/>
    </row>
    <row r="14698" spans="17:17">
      <c r="Q14698" s="39"/>
    </row>
    <row r="14699" spans="17:17">
      <c r="Q14699" s="39"/>
    </row>
    <row r="14700" spans="17:17">
      <c r="Q14700" s="39"/>
    </row>
    <row r="14701" spans="17:17">
      <c r="Q14701" s="39"/>
    </row>
    <row r="14702" spans="17:17">
      <c r="Q14702" s="39"/>
    </row>
    <row r="14703" spans="17:17">
      <c r="Q14703" s="39"/>
    </row>
    <row r="14704" spans="17:17">
      <c r="Q14704" s="39"/>
    </row>
    <row r="14705" spans="17:17">
      <c r="Q14705" s="39"/>
    </row>
    <row r="14706" spans="17:17">
      <c r="Q14706" s="39"/>
    </row>
    <row r="14707" spans="17:17">
      <c r="Q14707" s="39"/>
    </row>
    <row r="14708" spans="17:17">
      <c r="Q14708" s="39"/>
    </row>
    <row r="14709" spans="17:17">
      <c r="Q14709" s="39"/>
    </row>
    <row r="14710" spans="17:17">
      <c r="Q14710" s="39"/>
    </row>
    <row r="14711" spans="17:17">
      <c r="Q14711" s="39"/>
    </row>
    <row r="14712" spans="17:17">
      <c r="Q14712" s="39"/>
    </row>
    <row r="14713" spans="17:17">
      <c r="Q14713" s="39"/>
    </row>
    <row r="14714" spans="17:17">
      <c r="Q14714" s="39"/>
    </row>
    <row r="14715" spans="17:17">
      <c r="Q14715" s="39"/>
    </row>
    <row r="14716" spans="17:17">
      <c r="Q14716" s="39"/>
    </row>
    <row r="14717" spans="17:17">
      <c r="Q14717" s="39"/>
    </row>
    <row r="14718" spans="17:17">
      <c r="Q14718" s="39"/>
    </row>
    <row r="14719" spans="17:17">
      <c r="Q14719" s="39"/>
    </row>
    <row r="14720" spans="17:17">
      <c r="Q14720" s="39"/>
    </row>
    <row r="14721" spans="17:17">
      <c r="Q14721" s="39"/>
    </row>
    <row r="14722" spans="17:17">
      <c r="Q14722" s="39"/>
    </row>
    <row r="14723" spans="17:17">
      <c r="Q14723" s="39"/>
    </row>
    <row r="14724" spans="17:17">
      <c r="Q14724" s="39"/>
    </row>
    <row r="14725" spans="17:17">
      <c r="Q14725" s="39"/>
    </row>
    <row r="14726" spans="17:17">
      <c r="Q14726" s="39"/>
    </row>
    <row r="14727" spans="17:17">
      <c r="Q14727" s="39"/>
    </row>
    <row r="14728" spans="17:17">
      <c r="Q14728" s="39"/>
    </row>
    <row r="14729" spans="17:17">
      <c r="Q14729" s="39"/>
    </row>
    <row r="14730" spans="17:17">
      <c r="Q14730" s="39"/>
    </row>
    <row r="14731" spans="17:17">
      <c r="Q14731" s="39"/>
    </row>
    <row r="14732" spans="17:17">
      <c r="Q14732" s="39"/>
    </row>
    <row r="14733" spans="17:17">
      <c r="Q14733" s="39"/>
    </row>
    <row r="14734" spans="17:17">
      <c r="Q14734" s="39"/>
    </row>
    <row r="14735" spans="17:17">
      <c r="Q14735" s="39"/>
    </row>
    <row r="14736" spans="17:17">
      <c r="Q14736" s="39"/>
    </row>
    <row r="14737" spans="17:17">
      <c r="Q14737" s="39"/>
    </row>
    <row r="14738" spans="17:17">
      <c r="Q14738" s="39"/>
    </row>
    <row r="14739" spans="17:17">
      <c r="Q14739" s="39"/>
    </row>
    <row r="14740" spans="17:17">
      <c r="Q14740" s="39"/>
    </row>
    <row r="14741" spans="17:17">
      <c r="Q14741" s="39"/>
    </row>
    <row r="14742" spans="17:17">
      <c r="Q14742" s="39"/>
    </row>
    <row r="14743" spans="17:17">
      <c r="Q14743" s="39"/>
    </row>
    <row r="14744" spans="17:17">
      <c r="Q14744" s="39"/>
    </row>
    <row r="14745" spans="17:17">
      <c r="Q14745" s="39"/>
    </row>
    <row r="14746" spans="17:17">
      <c r="Q14746" s="39"/>
    </row>
    <row r="14747" spans="17:17">
      <c r="Q14747" s="39"/>
    </row>
    <row r="14748" spans="17:17">
      <c r="Q14748" s="39"/>
    </row>
    <row r="14749" spans="17:17">
      <c r="Q14749" s="39"/>
    </row>
    <row r="14750" spans="17:17">
      <c r="Q14750" s="39"/>
    </row>
    <row r="14751" spans="17:17">
      <c r="Q14751" s="39"/>
    </row>
    <row r="14752" spans="17:17">
      <c r="Q14752" s="39"/>
    </row>
    <row r="14753" spans="17:17">
      <c r="Q14753" s="39"/>
    </row>
    <row r="14754" spans="17:17">
      <c r="Q14754" s="39"/>
    </row>
    <row r="14755" spans="17:17">
      <c r="Q14755" s="39"/>
    </row>
    <row r="14756" spans="17:17">
      <c r="Q14756" s="39"/>
    </row>
    <row r="14757" spans="17:17">
      <c r="Q14757" s="39"/>
    </row>
    <row r="14758" spans="17:17">
      <c r="Q14758" s="39"/>
    </row>
    <row r="14759" spans="17:17">
      <c r="Q14759" s="39"/>
    </row>
    <row r="14760" spans="17:17">
      <c r="Q14760" s="39"/>
    </row>
    <row r="14761" spans="17:17">
      <c r="Q14761" s="39"/>
    </row>
    <row r="14762" spans="17:17">
      <c r="Q14762" s="39"/>
    </row>
    <row r="14763" spans="17:17">
      <c r="Q14763" s="39"/>
    </row>
    <row r="14764" spans="17:17">
      <c r="Q14764" s="39"/>
    </row>
    <row r="14765" spans="17:17">
      <c r="Q14765" s="39"/>
    </row>
    <row r="14766" spans="17:17">
      <c r="Q14766" s="39"/>
    </row>
    <row r="14767" spans="17:17">
      <c r="Q14767" s="39"/>
    </row>
    <row r="14768" spans="17:17">
      <c r="Q14768" s="39"/>
    </row>
    <row r="14769" spans="17:17">
      <c r="Q14769" s="39"/>
    </row>
    <row r="14770" spans="17:17">
      <c r="Q14770" s="39"/>
    </row>
    <row r="14771" spans="17:17">
      <c r="Q14771" s="39"/>
    </row>
    <row r="14772" spans="17:17">
      <c r="Q14772" s="39"/>
    </row>
    <row r="14773" spans="17:17">
      <c r="Q14773" s="39"/>
    </row>
    <row r="14774" spans="17:17">
      <c r="Q14774" s="39"/>
    </row>
    <row r="14775" spans="17:17">
      <c r="Q14775" s="39"/>
    </row>
    <row r="14776" spans="17:17">
      <c r="Q14776" s="39"/>
    </row>
    <row r="14777" spans="17:17">
      <c r="Q14777" s="39"/>
    </row>
    <row r="14778" spans="17:17">
      <c r="Q14778" s="39"/>
    </row>
    <row r="14779" spans="17:17">
      <c r="Q14779" s="39"/>
    </row>
    <row r="14780" spans="17:17">
      <c r="Q14780" s="39"/>
    </row>
    <row r="14781" spans="17:17">
      <c r="Q14781" s="39"/>
    </row>
    <row r="14782" spans="17:17">
      <c r="Q14782" s="39"/>
    </row>
    <row r="14783" spans="17:17">
      <c r="Q14783" s="39"/>
    </row>
    <row r="14784" spans="17:17">
      <c r="Q14784" s="39"/>
    </row>
    <row r="14785" spans="17:17">
      <c r="Q14785" s="39"/>
    </row>
    <row r="14786" spans="17:17">
      <c r="Q14786" s="39"/>
    </row>
    <row r="14787" spans="17:17">
      <c r="Q14787" s="39"/>
    </row>
    <row r="14788" spans="17:17">
      <c r="Q14788" s="39"/>
    </row>
    <row r="14789" spans="17:17">
      <c r="Q14789" s="39"/>
    </row>
    <row r="14790" spans="17:17">
      <c r="Q14790" s="39"/>
    </row>
    <row r="14791" spans="17:17">
      <c r="Q14791" s="39"/>
    </row>
    <row r="14792" spans="17:17">
      <c r="Q14792" s="39"/>
    </row>
    <row r="14793" spans="17:17">
      <c r="Q14793" s="39"/>
    </row>
    <row r="14794" spans="17:17">
      <c r="Q14794" s="39"/>
    </row>
    <row r="14795" spans="17:17">
      <c r="Q14795" s="39"/>
    </row>
    <row r="14796" spans="17:17">
      <c r="Q14796" s="39"/>
    </row>
    <row r="14797" spans="17:17">
      <c r="Q14797" s="39"/>
    </row>
    <row r="14798" spans="17:17">
      <c r="Q14798" s="39"/>
    </row>
    <row r="14799" spans="17:17">
      <c r="Q14799" s="39"/>
    </row>
    <row r="14800" spans="17:17">
      <c r="Q14800" s="39"/>
    </row>
    <row r="14801" spans="17:17">
      <c r="Q14801" s="39"/>
    </row>
    <row r="14802" spans="17:17">
      <c r="Q14802" s="39"/>
    </row>
    <row r="14803" spans="17:17">
      <c r="Q14803" s="39"/>
    </row>
    <row r="14804" spans="17:17">
      <c r="Q14804" s="39"/>
    </row>
    <row r="14805" spans="17:17">
      <c r="Q14805" s="39"/>
    </row>
    <row r="14806" spans="17:17">
      <c r="Q14806" s="39"/>
    </row>
    <row r="14807" spans="17:17">
      <c r="Q14807" s="39"/>
    </row>
    <row r="14808" spans="17:17">
      <c r="Q14808" s="39"/>
    </row>
    <row r="14809" spans="17:17">
      <c r="Q14809" s="39"/>
    </row>
    <row r="14810" spans="17:17">
      <c r="Q14810" s="39"/>
    </row>
    <row r="14811" spans="17:17">
      <c r="Q14811" s="39"/>
    </row>
    <row r="14812" spans="17:17">
      <c r="Q14812" s="39"/>
    </row>
    <row r="14813" spans="17:17">
      <c r="Q14813" s="39"/>
    </row>
    <row r="14814" spans="17:17">
      <c r="Q14814" s="39"/>
    </row>
    <row r="14815" spans="17:17">
      <c r="Q14815" s="39"/>
    </row>
    <row r="14816" spans="17:17">
      <c r="Q14816" s="39"/>
    </row>
    <row r="14817" spans="17:17">
      <c r="Q14817" s="39"/>
    </row>
    <row r="14818" spans="17:17">
      <c r="Q14818" s="39"/>
    </row>
    <row r="14819" spans="17:17">
      <c r="Q14819" s="39"/>
    </row>
    <row r="14820" spans="17:17">
      <c r="Q14820" s="39"/>
    </row>
    <row r="14821" spans="17:17">
      <c r="Q14821" s="39"/>
    </row>
    <row r="14822" spans="17:17">
      <c r="Q14822" s="39"/>
    </row>
    <row r="14823" spans="17:17">
      <c r="Q14823" s="39"/>
    </row>
    <row r="14824" spans="17:17">
      <c r="Q14824" s="39"/>
    </row>
    <row r="14825" spans="17:17">
      <c r="Q14825" s="39"/>
    </row>
    <row r="14826" spans="17:17">
      <c r="Q14826" s="39"/>
    </row>
    <row r="14827" spans="17:17">
      <c r="Q14827" s="39"/>
    </row>
    <row r="14828" spans="17:17">
      <c r="Q14828" s="39"/>
    </row>
    <row r="14829" spans="17:17">
      <c r="Q14829" s="39"/>
    </row>
    <row r="14830" spans="17:17">
      <c r="Q14830" s="39"/>
    </row>
    <row r="14831" spans="17:17">
      <c r="Q14831" s="39"/>
    </row>
    <row r="14832" spans="17:17">
      <c r="Q14832" s="39"/>
    </row>
    <row r="14833" spans="17:17">
      <c r="Q14833" s="39"/>
    </row>
    <row r="14834" spans="17:17">
      <c r="Q14834" s="39"/>
    </row>
    <row r="14835" spans="17:17">
      <c r="Q14835" s="39"/>
    </row>
    <row r="14836" spans="17:17">
      <c r="Q14836" s="39"/>
    </row>
    <row r="14837" spans="17:17">
      <c r="Q14837" s="39"/>
    </row>
    <row r="14838" spans="17:17">
      <c r="Q14838" s="39"/>
    </row>
    <row r="14839" spans="17:17">
      <c r="Q14839" s="39"/>
    </row>
    <row r="14840" spans="17:17">
      <c r="Q14840" s="39"/>
    </row>
    <row r="14841" spans="17:17">
      <c r="Q14841" s="39"/>
    </row>
    <row r="14842" spans="17:17">
      <c r="Q14842" s="39"/>
    </row>
    <row r="14843" spans="17:17">
      <c r="Q14843" s="39"/>
    </row>
    <row r="14844" spans="17:17">
      <c r="Q14844" s="39"/>
    </row>
    <row r="14845" spans="17:17">
      <c r="Q14845" s="39"/>
    </row>
    <row r="14846" spans="17:17">
      <c r="Q14846" s="39"/>
    </row>
    <row r="14847" spans="17:17">
      <c r="Q14847" s="39"/>
    </row>
    <row r="14848" spans="17:17">
      <c r="Q14848" s="39"/>
    </row>
    <row r="14849" spans="17:17">
      <c r="Q14849" s="39"/>
    </row>
    <row r="14850" spans="17:17">
      <c r="Q14850" s="39"/>
    </row>
    <row r="14851" spans="17:17">
      <c r="Q14851" s="39"/>
    </row>
    <row r="14852" spans="17:17">
      <c r="Q14852" s="39"/>
    </row>
    <row r="14853" spans="17:17">
      <c r="Q14853" s="39"/>
    </row>
    <row r="14854" spans="17:17">
      <c r="Q14854" s="39"/>
    </row>
    <row r="14855" spans="17:17">
      <c r="Q14855" s="39"/>
    </row>
    <row r="14856" spans="17:17">
      <c r="Q14856" s="39"/>
    </row>
    <row r="14857" spans="17:17">
      <c r="Q14857" s="39"/>
    </row>
    <row r="14858" spans="17:17">
      <c r="Q14858" s="39"/>
    </row>
    <row r="14859" spans="17:17">
      <c r="Q14859" s="39"/>
    </row>
    <row r="14860" spans="17:17">
      <c r="Q14860" s="39"/>
    </row>
    <row r="14861" spans="17:17">
      <c r="Q14861" s="39"/>
    </row>
    <row r="14862" spans="17:17">
      <c r="Q14862" s="39"/>
    </row>
    <row r="14863" spans="17:17">
      <c r="Q14863" s="39"/>
    </row>
    <row r="14864" spans="17:17">
      <c r="Q14864" s="39"/>
    </row>
    <row r="14865" spans="17:17">
      <c r="Q14865" s="39"/>
    </row>
    <row r="14866" spans="17:17">
      <c r="Q14866" s="39"/>
    </row>
    <row r="14867" spans="17:17">
      <c r="Q14867" s="39"/>
    </row>
    <row r="14868" spans="17:17">
      <c r="Q14868" s="39"/>
    </row>
    <row r="14869" spans="17:17">
      <c r="Q14869" s="39"/>
    </row>
    <row r="14870" spans="17:17">
      <c r="Q14870" s="39"/>
    </row>
    <row r="14871" spans="17:17">
      <c r="Q14871" s="39"/>
    </row>
    <row r="14872" spans="17:17">
      <c r="Q14872" s="39"/>
    </row>
    <row r="14873" spans="17:17">
      <c r="Q14873" s="39"/>
    </row>
    <row r="14874" spans="17:17">
      <c r="Q14874" s="39"/>
    </row>
    <row r="14875" spans="17:17">
      <c r="Q14875" s="39"/>
    </row>
    <row r="14876" spans="17:17">
      <c r="Q14876" s="39"/>
    </row>
    <row r="14877" spans="17:17">
      <c r="Q14877" s="39"/>
    </row>
    <row r="14878" spans="17:17">
      <c r="Q14878" s="39"/>
    </row>
    <row r="14879" spans="17:17">
      <c r="Q14879" s="39"/>
    </row>
    <row r="14880" spans="17:17">
      <c r="Q14880" s="39"/>
    </row>
    <row r="14881" spans="17:17">
      <c r="Q14881" s="39"/>
    </row>
    <row r="14882" spans="17:17">
      <c r="Q14882" s="39"/>
    </row>
    <row r="14883" spans="17:17">
      <c r="Q14883" s="39"/>
    </row>
    <row r="14884" spans="17:17">
      <c r="Q14884" s="39"/>
    </row>
    <row r="14885" spans="17:17">
      <c r="Q14885" s="39"/>
    </row>
    <row r="14886" spans="17:17">
      <c r="Q14886" s="39"/>
    </row>
    <row r="14887" spans="17:17">
      <c r="Q14887" s="39"/>
    </row>
    <row r="14888" spans="17:17">
      <c r="Q14888" s="39"/>
    </row>
    <row r="14889" spans="17:17">
      <c r="Q14889" s="39"/>
    </row>
    <row r="14890" spans="17:17">
      <c r="Q14890" s="39"/>
    </row>
    <row r="14891" spans="17:17">
      <c r="Q14891" s="39"/>
    </row>
    <row r="14892" spans="17:17">
      <c r="Q14892" s="39"/>
    </row>
    <row r="14893" spans="17:17">
      <c r="Q14893" s="39"/>
    </row>
    <row r="14894" spans="17:17">
      <c r="Q14894" s="39"/>
    </row>
    <row r="14895" spans="17:17">
      <c r="Q14895" s="39"/>
    </row>
    <row r="14896" spans="17:17">
      <c r="Q14896" s="39"/>
    </row>
    <row r="14897" spans="17:17">
      <c r="Q14897" s="39"/>
    </row>
    <row r="14898" spans="17:17">
      <c r="Q14898" s="39"/>
    </row>
    <row r="14899" spans="17:17">
      <c r="Q14899" s="39"/>
    </row>
    <row r="14900" spans="17:17">
      <c r="Q14900" s="39"/>
    </row>
    <row r="14901" spans="17:17">
      <c r="Q14901" s="39"/>
    </row>
    <row r="14902" spans="17:17">
      <c r="Q14902" s="39"/>
    </row>
    <row r="14903" spans="17:17">
      <c r="Q14903" s="39"/>
    </row>
    <row r="14904" spans="17:17">
      <c r="Q14904" s="39"/>
    </row>
    <row r="14905" spans="17:17">
      <c r="Q14905" s="39"/>
    </row>
    <row r="14906" spans="17:17">
      <c r="Q14906" s="39"/>
    </row>
    <row r="14907" spans="17:17">
      <c r="Q14907" s="39"/>
    </row>
    <row r="14908" spans="17:17">
      <c r="Q14908" s="39"/>
    </row>
    <row r="14909" spans="17:17">
      <c r="Q14909" s="39"/>
    </row>
    <row r="14910" spans="17:17">
      <c r="Q14910" s="39"/>
    </row>
    <row r="14911" spans="17:17">
      <c r="Q14911" s="39"/>
    </row>
    <row r="14912" spans="17:17">
      <c r="Q14912" s="39"/>
    </row>
    <row r="14913" spans="17:17">
      <c r="Q14913" s="39"/>
    </row>
    <row r="14914" spans="17:17">
      <c r="Q14914" s="39"/>
    </row>
    <row r="14915" spans="17:17">
      <c r="Q14915" s="39"/>
    </row>
    <row r="14916" spans="17:17">
      <c r="Q14916" s="39"/>
    </row>
    <row r="14917" spans="17:17">
      <c r="Q14917" s="39"/>
    </row>
    <row r="14918" spans="17:17">
      <c r="Q14918" s="39"/>
    </row>
    <row r="14919" spans="17:17">
      <c r="Q14919" s="39"/>
    </row>
    <row r="14920" spans="17:17">
      <c r="Q14920" s="39"/>
    </row>
    <row r="14921" spans="17:17">
      <c r="Q14921" s="39"/>
    </row>
    <row r="14922" spans="17:17">
      <c r="Q14922" s="39"/>
    </row>
    <row r="14923" spans="17:17">
      <c r="Q14923" s="39"/>
    </row>
    <row r="14924" spans="17:17">
      <c r="Q14924" s="39"/>
    </row>
    <row r="14925" spans="17:17">
      <c r="Q14925" s="39"/>
    </row>
    <row r="14926" spans="17:17">
      <c r="Q14926" s="39"/>
    </row>
    <row r="14927" spans="17:17">
      <c r="Q14927" s="39"/>
    </row>
    <row r="14928" spans="17:17">
      <c r="Q14928" s="39"/>
    </row>
    <row r="14929" spans="17:17">
      <c r="Q14929" s="39"/>
    </row>
    <row r="14930" spans="17:17">
      <c r="Q14930" s="39"/>
    </row>
    <row r="14931" spans="17:17">
      <c r="Q14931" s="39"/>
    </row>
    <row r="14932" spans="17:17">
      <c r="Q14932" s="39"/>
    </row>
    <row r="14933" spans="17:17">
      <c r="Q14933" s="39"/>
    </row>
    <row r="14934" spans="17:17">
      <c r="Q14934" s="39"/>
    </row>
    <row r="14935" spans="17:17">
      <c r="Q14935" s="39"/>
    </row>
    <row r="14936" spans="17:17">
      <c r="Q14936" s="39"/>
    </row>
    <row r="14937" spans="17:17">
      <c r="Q14937" s="39"/>
    </row>
    <row r="14938" spans="17:17">
      <c r="Q14938" s="39"/>
    </row>
    <row r="14939" spans="17:17">
      <c r="Q14939" s="39"/>
    </row>
    <row r="14940" spans="17:17">
      <c r="Q14940" s="39"/>
    </row>
    <row r="14941" spans="17:17">
      <c r="Q14941" s="39"/>
    </row>
    <row r="14942" spans="17:17">
      <c r="Q14942" s="39"/>
    </row>
    <row r="14943" spans="17:17">
      <c r="Q14943" s="39"/>
    </row>
    <row r="14944" spans="17:17">
      <c r="Q14944" s="39"/>
    </row>
    <row r="14945" spans="17:17">
      <c r="Q14945" s="39"/>
    </row>
    <row r="14946" spans="17:17">
      <c r="Q14946" s="39"/>
    </row>
    <row r="14947" spans="17:17">
      <c r="Q14947" s="39"/>
    </row>
    <row r="14948" spans="17:17">
      <c r="Q14948" s="39"/>
    </row>
    <row r="14949" spans="17:17">
      <c r="Q14949" s="39"/>
    </row>
    <row r="14950" spans="17:17">
      <c r="Q14950" s="39"/>
    </row>
    <row r="14951" spans="17:17">
      <c r="Q14951" s="39"/>
    </row>
    <row r="14952" spans="17:17">
      <c r="Q14952" s="39"/>
    </row>
    <row r="14953" spans="17:17">
      <c r="Q14953" s="39"/>
    </row>
    <row r="14954" spans="17:17">
      <c r="Q14954" s="39"/>
    </row>
    <row r="14955" spans="17:17">
      <c r="Q14955" s="39"/>
    </row>
    <row r="14956" spans="17:17">
      <c r="Q14956" s="39"/>
    </row>
    <row r="14957" spans="17:17">
      <c r="Q14957" s="39"/>
    </row>
    <row r="14958" spans="17:17">
      <c r="Q14958" s="39"/>
    </row>
    <row r="14959" spans="17:17">
      <c r="Q14959" s="39"/>
    </row>
    <row r="14960" spans="17:17">
      <c r="Q14960" s="39"/>
    </row>
    <row r="14961" spans="17:17">
      <c r="Q14961" s="39"/>
    </row>
    <row r="14962" spans="17:17">
      <c r="Q14962" s="39"/>
    </row>
    <row r="14963" spans="17:17">
      <c r="Q14963" s="39"/>
    </row>
    <row r="14964" spans="17:17">
      <c r="Q14964" s="39"/>
    </row>
    <row r="14965" spans="17:17">
      <c r="Q14965" s="39"/>
    </row>
    <row r="14966" spans="17:17">
      <c r="Q14966" s="39"/>
    </row>
    <row r="14967" spans="17:17">
      <c r="Q14967" s="39"/>
    </row>
    <row r="14968" spans="17:17">
      <c r="Q14968" s="39"/>
    </row>
    <row r="14969" spans="17:17">
      <c r="Q14969" s="39"/>
    </row>
    <row r="14970" spans="17:17">
      <c r="Q14970" s="39"/>
    </row>
    <row r="14971" spans="17:17">
      <c r="Q14971" s="39"/>
    </row>
    <row r="14972" spans="17:17">
      <c r="Q14972" s="39"/>
    </row>
    <row r="14973" spans="17:17">
      <c r="Q14973" s="39"/>
    </row>
    <row r="14974" spans="17:17">
      <c r="Q14974" s="39"/>
    </row>
    <row r="14975" spans="17:17">
      <c r="Q14975" s="39"/>
    </row>
    <row r="14976" spans="17:17">
      <c r="Q14976" s="39"/>
    </row>
    <row r="14977" spans="17:17">
      <c r="Q14977" s="39"/>
    </row>
    <row r="14978" spans="17:17">
      <c r="Q14978" s="39"/>
    </row>
    <row r="14979" spans="17:17">
      <c r="Q14979" s="39"/>
    </row>
    <row r="14980" spans="17:17">
      <c r="Q14980" s="39"/>
    </row>
    <row r="14981" spans="17:17">
      <c r="Q14981" s="39"/>
    </row>
    <row r="14982" spans="17:17">
      <c r="Q14982" s="39"/>
    </row>
    <row r="14983" spans="17:17">
      <c r="Q14983" s="39"/>
    </row>
    <row r="14984" spans="17:17">
      <c r="Q14984" s="39"/>
    </row>
    <row r="14985" spans="17:17">
      <c r="Q14985" s="39"/>
    </row>
    <row r="14986" spans="17:17">
      <c r="Q14986" s="39"/>
    </row>
    <row r="14987" spans="17:17">
      <c r="Q14987" s="39"/>
    </row>
    <row r="14988" spans="17:17">
      <c r="Q14988" s="39"/>
    </row>
    <row r="14989" spans="17:17">
      <c r="Q14989" s="39"/>
    </row>
    <row r="14990" spans="17:17">
      <c r="Q14990" s="39"/>
    </row>
    <row r="14991" spans="17:17">
      <c r="Q14991" s="39"/>
    </row>
    <row r="14992" spans="17:17">
      <c r="Q14992" s="39"/>
    </row>
    <row r="14993" spans="17:17">
      <c r="Q14993" s="39"/>
    </row>
    <row r="14994" spans="17:17">
      <c r="Q14994" s="39"/>
    </row>
    <row r="14995" spans="17:17">
      <c r="Q14995" s="39"/>
    </row>
    <row r="14996" spans="17:17">
      <c r="Q14996" s="39"/>
    </row>
    <row r="14997" spans="17:17">
      <c r="Q14997" s="39"/>
    </row>
    <row r="14998" spans="17:17">
      <c r="Q14998" s="39"/>
    </row>
    <row r="14999" spans="17:17">
      <c r="Q14999" s="39"/>
    </row>
    <row r="15000" spans="17:17">
      <c r="Q15000" s="39"/>
    </row>
    <row r="15001" spans="17:17">
      <c r="Q15001" s="39"/>
    </row>
    <row r="15002" spans="17:17">
      <c r="Q15002" s="39"/>
    </row>
    <row r="15003" spans="17:17">
      <c r="Q15003" s="39"/>
    </row>
    <row r="15004" spans="17:17">
      <c r="Q15004" s="39"/>
    </row>
    <row r="15005" spans="17:17">
      <c r="Q15005" s="39"/>
    </row>
    <row r="15006" spans="17:17">
      <c r="Q15006" s="39"/>
    </row>
    <row r="15007" spans="17:17">
      <c r="Q15007" s="39"/>
    </row>
    <row r="15008" spans="17:17">
      <c r="Q15008" s="39"/>
    </row>
    <row r="15009" spans="17:17">
      <c r="Q15009" s="39"/>
    </row>
    <row r="15010" spans="17:17">
      <c r="Q15010" s="39"/>
    </row>
    <row r="15011" spans="17:17">
      <c r="Q15011" s="39"/>
    </row>
    <row r="15012" spans="17:17">
      <c r="Q15012" s="39"/>
    </row>
    <row r="15013" spans="17:17">
      <c r="Q15013" s="39"/>
    </row>
    <row r="15014" spans="17:17">
      <c r="Q15014" s="39"/>
    </row>
    <row r="15015" spans="17:17">
      <c r="Q15015" s="39"/>
    </row>
    <row r="15016" spans="17:17">
      <c r="Q15016" s="39"/>
    </row>
    <row r="15017" spans="17:17">
      <c r="Q15017" s="39"/>
    </row>
    <row r="15018" spans="17:17">
      <c r="Q15018" s="39"/>
    </row>
    <row r="15019" spans="17:17">
      <c r="Q15019" s="39"/>
    </row>
    <row r="15020" spans="17:17">
      <c r="Q15020" s="39"/>
    </row>
    <row r="15021" spans="17:17">
      <c r="Q15021" s="39"/>
    </row>
    <row r="15022" spans="17:17">
      <c r="Q15022" s="39"/>
    </row>
    <row r="15023" spans="17:17">
      <c r="Q15023" s="39"/>
    </row>
    <row r="15024" spans="17:17">
      <c r="Q15024" s="39"/>
    </row>
    <row r="15025" spans="17:17">
      <c r="Q15025" s="39"/>
    </row>
    <row r="15026" spans="17:17">
      <c r="Q15026" s="39"/>
    </row>
    <row r="15027" spans="17:17">
      <c r="Q15027" s="39"/>
    </row>
    <row r="15028" spans="17:17">
      <c r="Q15028" s="39"/>
    </row>
    <row r="15029" spans="17:17">
      <c r="Q15029" s="39"/>
    </row>
    <row r="15030" spans="17:17">
      <c r="Q15030" s="39"/>
    </row>
    <row r="15031" spans="17:17">
      <c r="Q15031" s="39"/>
    </row>
    <row r="15032" spans="17:17">
      <c r="Q15032" s="39"/>
    </row>
    <row r="15033" spans="17:17">
      <c r="Q15033" s="39"/>
    </row>
    <row r="15034" spans="17:17">
      <c r="Q15034" s="39"/>
    </row>
    <row r="15035" spans="17:17">
      <c r="Q15035" s="39"/>
    </row>
    <row r="15036" spans="17:17">
      <c r="Q15036" s="39"/>
    </row>
    <row r="15037" spans="17:17">
      <c r="Q15037" s="39"/>
    </row>
    <row r="15038" spans="17:17">
      <c r="Q15038" s="39"/>
    </row>
    <row r="15039" spans="17:17">
      <c r="Q15039" s="39"/>
    </row>
    <row r="15040" spans="17:17">
      <c r="Q15040" s="39"/>
    </row>
    <row r="15041" spans="17:17">
      <c r="Q15041" s="39"/>
    </row>
    <row r="15042" spans="17:17">
      <c r="Q15042" s="39"/>
    </row>
    <row r="15043" spans="17:17">
      <c r="Q15043" s="39"/>
    </row>
    <row r="15044" spans="17:17">
      <c r="Q15044" s="39"/>
    </row>
    <row r="15045" spans="17:17">
      <c r="Q15045" s="39"/>
    </row>
    <row r="15046" spans="17:17">
      <c r="Q15046" s="39"/>
    </row>
    <row r="15047" spans="17:17">
      <c r="Q15047" s="39"/>
    </row>
    <row r="15048" spans="17:17">
      <c r="Q15048" s="39"/>
    </row>
    <row r="15049" spans="17:17">
      <c r="Q15049" s="39"/>
    </row>
    <row r="15050" spans="17:17">
      <c r="Q15050" s="39"/>
    </row>
    <row r="15051" spans="17:17">
      <c r="Q15051" s="39"/>
    </row>
    <row r="15052" spans="17:17">
      <c r="Q15052" s="39"/>
    </row>
    <row r="15053" spans="17:17">
      <c r="Q15053" s="39"/>
    </row>
    <row r="15054" spans="17:17">
      <c r="Q15054" s="39"/>
    </row>
    <row r="15055" spans="17:17">
      <c r="Q15055" s="39"/>
    </row>
    <row r="15056" spans="17:17">
      <c r="Q15056" s="39"/>
    </row>
    <row r="15057" spans="17:17">
      <c r="Q15057" s="39"/>
    </row>
    <row r="15058" spans="17:17">
      <c r="Q15058" s="39"/>
    </row>
    <row r="15059" spans="17:17">
      <c r="Q15059" s="39"/>
    </row>
    <row r="15060" spans="17:17">
      <c r="Q15060" s="39"/>
    </row>
    <row r="15061" spans="17:17">
      <c r="Q15061" s="39"/>
    </row>
    <row r="15062" spans="17:17">
      <c r="Q15062" s="39"/>
    </row>
    <row r="15063" spans="17:17">
      <c r="Q15063" s="39"/>
    </row>
    <row r="15064" spans="17:17">
      <c r="Q15064" s="39"/>
    </row>
    <row r="15065" spans="17:17">
      <c r="Q15065" s="39"/>
    </row>
    <row r="15066" spans="17:17">
      <c r="Q15066" s="39"/>
    </row>
    <row r="15067" spans="17:17">
      <c r="Q15067" s="39"/>
    </row>
    <row r="15068" spans="17:17">
      <c r="Q15068" s="39"/>
    </row>
    <row r="15069" spans="17:17">
      <c r="Q15069" s="39"/>
    </row>
    <row r="15070" spans="17:17">
      <c r="Q15070" s="39"/>
    </row>
    <row r="15071" spans="17:17">
      <c r="Q15071" s="39"/>
    </row>
    <row r="15072" spans="17:17">
      <c r="Q15072" s="39"/>
    </row>
    <row r="15073" spans="17:17">
      <c r="Q15073" s="39"/>
    </row>
    <row r="15074" spans="17:17">
      <c r="Q15074" s="39"/>
    </row>
    <row r="15075" spans="17:17">
      <c r="Q15075" s="39"/>
    </row>
    <row r="15076" spans="17:17">
      <c r="Q15076" s="39"/>
    </row>
    <row r="15077" spans="17:17">
      <c r="Q15077" s="39"/>
    </row>
    <row r="15078" spans="17:17">
      <c r="Q15078" s="39"/>
    </row>
    <row r="15079" spans="17:17">
      <c r="Q15079" s="39"/>
    </row>
    <row r="15080" spans="17:17">
      <c r="Q15080" s="39"/>
    </row>
    <row r="15081" spans="17:17">
      <c r="Q15081" s="39"/>
    </row>
    <row r="15082" spans="17:17">
      <c r="Q15082" s="39"/>
    </row>
    <row r="15083" spans="17:17">
      <c r="Q15083" s="39"/>
    </row>
    <row r="15084" spans="17:17">
      <c r="Q15084" s="39"/>
    </row>
    <row r="15085" spans="17:17">
      <c r="Q15085" s="39"/>
    </row>
    <row r="15086" spans="17:17">
      <c r="Q15086" s="39"/>
    </row>
    <row r="15087" spans="17:17">
      <c r="Q15087" s="39"/>
    </row>
    <row r="15088" spans="17:17">
      <c r="Q15088" s="39"/>
    </row>
    <row r="15089" spans="17:17">
      <c r="Q15089" s="39"/>
    </row>
    <row r="15090" spans="17:17">
      <c r="Q15090" s="39"/>
    </row>
    <row r="15091" spans="17:17">
      <c r="Q15091" s="39"/>
    </row>
    <row r="15092" spans="17:17">
      <c r="Q15092" s="39"/>
    </row>
    <row r="15093" spans="17:17">
      <c r="Q15093" s="39"/>
    </row>
    <row r="15094" spans="17:17">
      <c r="Q15094" s="39"/>
    </row>
    <row r="15095" spans="17:17">
      <c r="Q15095" s="39"/>
    </row>
    <row r="15096" spans="17:17">
      <c r="Q15096" s="39"/>
    </row>
    <row r="15097" spans="17:17">
      <c r="Q15097" s="39"/>
    </row>
    <row r="15098" spans="17:17">
      <c r="Q15098" s="39"/>
    </row>
    <row r="15099" spans="17:17">
      <c r="Q15099" s="39"/>
    </row>
    <row r="15100" spans="17:17">
      <c r="Q15100" s="39"/>
    </row>
    <row r="15101" spans="17:17">
      <c r="Q15101" s="39"/>
    </row>
    <row r="15102" spans="17:17">
      <c r="Q15102" s="39"/>
    </row>
    <row r="15103" spans="17:17">
      <c r="Q15103" s="39"/>
    </row>
    <row r="15104" spans="17:17">
      <c r="Q15104" s="39"/>
    </row>
    <row r="15105" spans="17:17">
      <c r="Q15105" s="39"/>
    </row>
    <row r="15106" spans="17:17">
      <c r="Q15106" s="39"/>
    </row>
    <row r="15107" spans="17:17">
      <c r="Q15107" s="39"/>
    </row>
    <row r="15108" spans="17:17">
      <c r="Q15108" s="39"/>
    </row>
    <row r="15109" spans="17:17">
      <c r="Q15109" s="39"/>
    </row>
    <row r="15110" spans="17:17">
      <c r="Q15110" s="39"/>
    </row>
    <row r="15111" spans="17:17">
      <c r="Q15111" s="39"/>
    </row>
    <row r="15112" spans="17:17">
      <c r="Q15112" s="39"/>
    </row>
    <row r="15113" spans="17:17">
      <c r="Q15113" s="39"/>
    </row>
    <row r="15114" spans="17:17">
      <c r="Q15114" s="39"/>
    </row>
    <row r="15115" spans="17:17">
      <c r="Q15115" s="39"/>
    </row>
    <row r="15116" spans="17:17">
      <c r="Q15116" s="39"/>
    </row>
    <row r="15117" spans="17:17">
      <c r="Q15117" s="39"/>
    </row>
    <row r="15118" spans="17:17">
      <c r="Q15118" s="39"/>
    </row>
    <row r="15119" spans="17:17">
      <c r="Q15119" s="39"/>
    </row>
    <row r="15120" spans="17:17">
      <c r="Q15120" s="39"/>
    </row>
    <row r="15121" spans="17:17">
      <c r="Q15121" s="39"/>
    </row>
    <row r="15122" spans="17:17">
      <c r="Q15122" s="39"/>
    </row>
    <row r="15123" spans="17:17">
      <c r="Q15123" s="39"/>
    </row>
    <row r="15124" spans="17:17">
      <c r="Q15124" s="39"/>
    </row>
    <row r="15125" spans="17:17">
      <c r="Q15125" s="39"/>
    </row>
    <row r="15126" spans="17:17">
      <c r="Q15126" s="39"/>
    </row>
    <row r="15127" spans="17:17">
      <c r="Q15127" s="39"/>
    </row>
    <row r="15128" spans="17:17">
      <c r="Q15128" s="39"/>
    </row>
    <row r="15129" spans="17:17">
      <c r="Q15129" s="39"/>
    </row>
    <row r="15130" spans="17:17">
      <c r="Q15130" s="39"/>
    </row>
    <row r="15131" spans="17:17">
      <c r="Q15131" s="39"/>
    </row>
    <row r="15132" spans="17:17">
      <c r="Q15132" s="39"/>
    </row>
    <row r="15133" spans="17:17">
      <c r="Q15133" s="39"/>
    </row>
    <row r="15134" spans="17:17">
      <c r="Q15134" s="39"/>
    </row>
    <row r="15135" spans="17:17">
      <c r="Q15135" s="39"/>
    </row>
    <row r="15136" spans="17:17">
      <c r="Q15136" s="39"/>
    </row>
    <row r="15137" spans="17:17">
      <c r="Q15137" s="39"/>
    </row>
    <row r="15138" spans="17:17">
      <c r="Q15138" s="39"/>
    </row>
    <row r="15139" spans="17:17">
      <c r="Q15139" s="39"/>
    </row>
    <row r="15140" spans="17:17">
      <c r="Q15140" s="39"/>
    </row>
    <row r="15141" spans="17:17">
      <c r="Q15141" s="39"/>
    </row>
    <row r="15142" spans="17:17">
      <c r="Q15142" s="39"/>
    </row>
    <row r="15143" spans="17:17">
      <c r="Q15143" s="39"/>
    </row>
    <row r="15144" spans="17:17">
      <c r="Q15144" s="39"/>
    </row>
    <row r="15145" spans="17:17">
      <c r="Q15145" s="39"/>
    </row>
    <row r="15146" spans="17:17">
      <c r="Q15146" s="39"/>
    </row>
    <row r="15147" spans="17:17">
      <c r="Q15147" s="39"/>
    </row>
    <row r="15148" spans="17:17">
      <c r="Q15148" s="39"/>
    </row>
    <row r="15149" spans="17:17">
      <c r="Q15149" s="39"/>
    </row>
    <row r="15150" spans="17:17">
      <c r="Q15150" s="39"/>
    </row>
    <row r="15151" spans="17:17">
      <c r="Q15151" s="39"/>
    </row>
    <row r="15152" spans="17:17">
      <c r="Q15152" s="39"/>
    </row>
    <row r="15153" spans="17:17">
      <c r="Q15153" s="39"/>
    </row>
    <row r="15154" spans="17:17">
      <c r="Q15154" s="39"/>
    </row>
    <row r="15155" spans="17:17">
      <c r="Q15155" s="39"/>
    </row>
    <row r="15156" spans="17:17">
      <c r="Q15156" s="39"/>
    </row>
    <row r="15157" spans="17:17">
      <c r="Q15157" s="39"/>
    </row>
    <row r="15158" spans="17:17">
      <c r="Q15158" s="39"/>
    </row>
    <row r="15159" spans="17:17">
      <c r="Q15159" s="39"/>
    </row>
    <row r="15160" spans="17:17">
      <c r="Q15160" s="39"/>
    </row>
    <row r="15161" spans="17:17">
      <c r="Q15161" s="39"/>
    </row>
    <row r="15162" spans="17:17">
      <c r="Q15162" s="39"/>
    </row>
    <row r="15163" spans="17:17">
      <c r="Q15163" s="39"/>
    </row>
    <row r="15164" spans="17:17">
      <c r="Q15164" s="39"/>
    </row>
    <row r="15165" spans="17:17">
      <c r="Q15165" s="39"/>
    </row>
    <row r="15166" spans="17:17">
      <c r="Q15166" s="39"/>
    </row>
    <row r="15167" spans="17:17">
      <c r="Q15167" s="39"/>
    </row>
    <row r="15168" spans="17:17">
      <c r="Q15168" s="39"/>
    </row>
    <row r="15169" spans="17:17">
      <c r="Q15169" s="39"/>
    </row>
    <row r="15170" spans="17:17">
      <c r="Q15170" s="39"/>
    </row>
    <row r="15171" spans="17:17">
      <c r="Q15171" s="39"/>
    </row>
    <row r="15172" spans="17:17">
      <c r="Q15172" s="39"/>
    </row>
    <row r="15173" spans="17:17">
      <c r="Q15173" s="39"/>
    </row>
    <row r="15174" spans="17:17">
      <c r="Q15174" s="39"/>
    </row>
    <row r="15175" spans="17:17">
      <c r="Q15175" s="39"/>
    </row>
    <row r="15176" spans="17:17">
      <c r="Q15176" s="39"/>
    </row>
    <row r="15177" spans="17:17">
      <c r="Q15177" s="39"/>
    </row>
    <row r="15178" spans="17:17">
      <c r="Q15178" s="39"/>
    </row>
    <row r="15179" spans="17:17">
      <c r="Q15179" s="39"/>
    </row>
    <row r="15180" spans="17:17">
      <c r="Q15180" s="39"/>
    </row>
    <row r="15181" spans="17:17">
      <c r="Q15181" s="39"/>
    </row>
    <row r="15182" spans="17:17">
      <c r="Q15182" s="39"/>
    </row>
    <row r="15183" spans="17:17">
      <c r="Q15183" s="39"/>
    </row>
    <row r="15184" spans="17:17">
      <c r="Q15184" s="39"/>
    </row>
    <row r="15185" spans="17:17">
      <c r="Q15185" s="39"/>
    </row>
    <row r="15186" spans="17:17">
      <c r="Q15186" s="39"/>
    </row>
    <row r="15187" spans="17:17">
      <c r="Q15187" s="39"/>
    </row>
    <row r="15188" spans="17:17">
      <c r="Q15188" s="39"/>
    </row>
    <row r="15189" spans="17:17">
      <c r="Q15189" s="39"/>
    </row>
    <row r="15190" spans="17:17">
      <c r="Q15190" s="39"/>
    </row>
    <row r="15191" spans="17:17">
      <c r="Q15191" s="39"/>
    </row>
    <row r="15192" spans="17:17">
      <c r="Q15192" s="39"/>
    </row>
    <row r="15193" spans="17:17">
      <c r="Q15193" s="39"/>
    </row>
    <row r="15194" spans="17:17">
      <c r="Q15194" s="39"/>
    </row>
    <row r="15195" spans="17:17">
      <c r="Q15195" s="39"/>
    </row>
    <row r="15196" spans="17:17">
      <c r="Q15196" s="39"/>
    </row>
    <row r="15197" spans="17:17">
      <c r="Q15197" s="39"/>
    </row>
    <row r="15198" spans="17:17">
      <c r="Q15198" s="39"/>
    </row>
    <row r="15199" spans="17:17">
      <c r="Q15199" s="39"/>
    </row>
    <row r="15200" spans="17:17">
      <c r="Q15200" s="39"/>
    </row>
    <row r="15201" spans="17:17">
      <c r="Q15201" s="39"/>
    </row>
    <row r="15202" spans="17:17">
      <c r="Q15202" s="39"/>
    </row>
    <row r="15203" spans="17:17">
      <c r="Q15203" s="39"/>
    </row>
    <row r="15204" spans="17:17">
      <c r="Q15204" s="39"/>
    </row>
    <row r="15205" spans="17:17">
      <c r="Q15205" s="39"/>
    </row>
    <row r="15206" spans="17:17">
      <c r="Q15206" s="39"/>
    </row>
    <row r="15207" spans="17:17">
      <c r="Q15207" s="39"/>
    </row>
    <row r="15208" spans="17:17">
      <c r="Q15208" s="39"/>
    </row>
    <row r="15209" spans="17:17">
      <c r="Q15209" s="39"/>
    </row>
    <row r="15210" spans="17:17">
      <c r="Q15210" s="39"/>
    </row>
    <row r="15211" spans="17:17">
      <c r="Q15211" s="39"/>
    </row>
    <row r="15212" spans="17:17">
      <c r="Q15212" s="39"/>
    </row>
    <row r="15213" spans="17:17">
      <c r="Q15213" s="39"/>
    </row>
    <row r="15214" spans="17:17">
      <c r="Q15214" s="39"/>
    </row>
    <row r="15215" spans="17:17">
      <c r="Q15215" s="39"/>
    </row>
    <row r="15216" spans="17:17">
      <c r="Q15216" s="39"/>
    </row>
    <row r="15217" spans="17:17">
      <c r="Q15217" s="39"/>
    </row>
    <row r="15218" spans="17:17">
      <c r="Q15218" s="39"/>
    </row>
    <row r="15219" spans="17:17">
      <c r="Q15219" s="39"/>
    </row>
    <row r="15220" spans="17:17">
      <c r="Q15220" s="39"/>
    </row>
    <row r="15221" spans="17:17">
      <c r="Q15221" s="39"/>
    </row>
    <row r="15222" spans="17:17">
      <c r="Q15222" s="39"/>
    </row>
    <row r="15223" spans="17:17">
      <c r="Q15223" s="39"/>
    </row>
    <row r="15224" spans="17:17">
      <c r="Q15224" s="39"/>
    </row>
    <row r="15225" spans="17:17">
      <c r="Q15225" s="39"/>
    </row>
    <row r="15226" spans="17:17">
      <c r="Q15226" s="39"/>
    </row>
    <row r="15227" spans="17:17">
      <c r="Q15227" s="39"/>
    </row>
    <row r="15228" spans="17:17">
      <c r="Q15228" s="39"/>
    </row>
    <row r="15229" spans="17:17">
      <c r="Q15229" s="39"/>
    </row>
    <row r="15230" spans="17:17">
      <c r="Q15230" s="39"/>
    </row>
    <row r="15231" spans="17:17">
      <c r="Q15231" s="39"/>
    </row>
    <row r="15232" spans="17:17">
      <c r="Q15232" s="39"/>
    </row>
    <row r="15233" spans="17:17">
      <c r="Q15233" s="39"/>
    </row>
    <row r="15234" spans="17:17">
      <c r="Q15234" s="39"/>
    </row>
    <row r="15235" spans="17:17">
      <c r="Q15235" s="39"/>
    </row>
    <row r="15236" spans="17:17">
      <c r="Q15236" s="39"/>
    </row>
    <row r="15237" spans="17:17">
      <c r="Q15237" s="39"/>
    </row>
    <row r="15238" spans="17:17">
      <c r="Q15238" s="39"/>
    </row>
    <row r="15239" spans="17:17">
      <c r="Q15239" s="39"/>
    </row>
    <row r="15240" spans="17:17">
      <c r="Q15240" s="39"/>
    </row>
    <row r="15241" spans="17:17">
      <c r="Q15241" s="39"/>
    </row>
    <row r="15242" spans="17:17">
      <c r="Q15242" s="39"/>
    </row>
    <row r="15243" spans="17:17">
      <c r="Q15243" s="39"/>
    </row>
    <row r="15244" spans="17:17">
      <c r="Q15244" s="39"/>
    </row>
    <row r="15245" spans="17:17">
      <c r="Q15245" s="39"/>
    </row>
    <row r="15246" spans="17:17">
      <c r="Q15246" s="39"/>
    </row>
    <row r="15247" spans="17:17">
      <c r="Q15247" s="39"/>
    </row>
    <row r="15248" spans="17:17">
      <c r="Q15248" s="39"/>
    </row>
    <row r="15249" spans="17:17">
      <c r="Q15249" s="39"/>
    </row>
    <row r="15250" spans="17:17">
      <c r="Q15250" s="39"/>
    </row>
    <row r="15251" spans="17:17">
      <c r="Q15251" s="39"/>
    </row>
    <row r="15252" spans="17:17">
      <c r="Q15252" s="39"/>
    </row>
    <row r="15253" spans="17:17">
      <c r="Q15253" s="39"/>
    </row>
    <row r="15254" spans="17:17">
      <c r="Q15254" s="39"/>
    </row>
    <row r="15255" spans="17:17">
      <c r="Q15255" s="39"/>
    </row>
    <row r="15256" spans="17:17">
      <c r="Q15256" s="39"/>
    </row>
    <row r="15257" spans="17:17">
      <c r="Q15257" s="39"/>
    </row>
    <row r="15258" spans="17:17">
      <c r="Q15258" s="39"/>
    </row>
    <row r="15259" spans="17:17">
      <c r="Q15259" s="39"/>
    </row>
    <row r="15260" spans="17:17">
      <c r="Q15260" s="39"/>
    </row>
    <row r="15261" spans="17:17">
      <c r="Q15261" s="39"/>
    </row>
    <row r="15262" spans="17:17">
      <c r="Q15262" s="39"/>
    </row>
    <row r="15263" spans="17:17">
      <c r="Q15263" s="39"/>
    </row>
    <row r="15264" spans="17:17">
      <c r="Q15264" s="39"/>
    </row>
    <row r="15265" spans="17:17">
      <c r="Q15265" s="39"/>
    </row>
    <row r="15266" spans="17:17">
      <c r="Q15266" s="39"/>
    </row>
    <row r="15267" spans="17:17">
      <c r="Q15267" s="39"/>
    </row>
    <row r="15268" spans="17:17">
      <c r="Q15268" s="39"/>
    </row>
    <row r="15269" spans="17:17">
      <c r="Q15269" s="39"/>
    </row>
    <row r="15270" spans="17:17">
      <c r="Q15270" s="39"/>
    </row>
    <row r="15271" spans="17:17">
      <c r="Q15271" s="39"/>
    </row>
    <row r="15272" spans="17:17">
      <c r="Q15272" s="39"/>
    </row>
    <row r="15273" spans="17:17">
      <c r="Q15273" s="39"/>
    </row>
    <row r="15274" spans="17:17">
      <c r="Q15274" s="39"/>
    </row>
    <row r="15275" spans="17:17">
      <c r="Q15275" s="39"/>
    </row>
    <row r="15276" spans="17:17">
      <c r="Q15276" s="39"/>
    </row>
    <row r="15277" spans="17:17">
      <c r="Q15277" s="39"/>
    </row>
    <row r="15278" spans="17:17">
      <c r="Q15278" s="39"/>
    </row>
    <row r="15279" spans="17:17">
      <c r="Q15279" s="39"/>
    </row>
    <row r="15280" spans="17:17">
      <c r="Q15280" s="39"/>
    </row>
    <row r="15281" spans="17:17">
      <c r="Q15281" s="39"/>
    </row>
    <row r="15282" spans="17:17">
      <c r="Q15282" s="39"/>
    </row>
    <row r="15283" spans="17:17">
      <c r="Q15283" s="39"/>
    </row>
    <row r="15284" spans="17:17">
      <c r="Q15284" s="39"/>
    </row>
    <row r="15285" spans="17:17">
      <c r="Q15285" s="39"/>
    </row>
    <row r="15286" spans="17:17">
      <c r="Q15286" s="39"/>
    </row>
    <row r="15287" spans="17:17">
      <c r="Q15287" s="39"/>
    </row>
    <row r="15288" spans="17:17">
      <c r="Q15288" s="39"/>
    </row>
    <row r="15289" spans="17:17">
      <c r="Q15289" s="39"/>
    </row>
    <row r="15290" spans="17:17">
      <c r="Q15290" s="39"/>
    </row>
    <row r="15291" spans="17:17">
      <c r="Q15291" s="39"/>
    </row>
    <row r="15292" spans="17:17">
      <c r="Q15292" s="39"/>
    </row>
    <row r="15293" spans="17:17">
      <c r="Q15293" s="39"/>
    </row>
    <row r="15294" spans="17:17">
      <c r="Q15294" s="39"/>
    </row>
    <row r="15295" spans="17:17">
      <c r="Q15295" s="39"/>
    </row>
    <row r="15296" spans="17:17">
      <c r="Q15296" s="39"/>
    </row>
    <row r="15297" spans="17:17">
      <c r="Q15297" s="39"/>
    </row>
    <row r="15298" spans="17:17">
      <c r="Q15298" s="39"/>
    </row>
    <row r="15299" spans="17:17">
      <c r="Q15299" s="39"/>
    </row>
    <row r="15300" spans="17:17">
      <c r="Q15300" s="39"/>
    </row>
    <row r="15301" spans="17:17">
      <c r="Q15301" s="39"/>
    </row>
    <row r="15302" spans="17:17">
      <c r="Q15302" s="39"/>
    </row>
    <row r="15303" spans="17:17">
      <c r="Q15303" s="39"/>
    </row>
    <row r="15304" spans="17:17">
      <c r="Q15304" s="39"/>
    </row>
    <row r="15305" spans="17:17">
      <c r="Q15305" s="39"/>
    </row>
    <row r="15306" spans="17:17">
      <c r="Q15306" s="39"/>
    </row>
    <row r="15307" spans="17:17">
      <c r="Q15307" s="39"/>
    </row>
    <row r="15308" spans="17:17">
      <c r="Q15308" s="39"/>
    </row>
    <row r="15309" spans="17:17">
      <c r="Q15309" s="39"/>
    </row>
    <row r="15310" spans="17:17">
      <c r="Q15310" s="39"/>
    </row>
    <row r="15311" spans="17:17">
      <c r="Q15311" s="39"/>
    </row>
    <row r="15312" spans="17:17">
      <c r="Q15312" s="39"/>
    </row>
    <row r="15313" spans="17:17">
      <c r="Q15313" s="39"/>
    </row>
    <row r="15314" spans="17:17">
      <c r="Q15314" s="39"/>
    </row>
    <row r="15315" spans="17:17">
      <c r="Q15315" s="39"/>
    </row>
    <row r="15316" spans="17:17">
      <c r="Q15316" s="39"/>
    </row>
    <row r="15317" spans="17:17">
      <c r="Q15317" s="39"/>
    </row>
    <row r="15318" spans="17:17">
      <c r="Q15318" s="39"/>
    </row>
    <row r="15319" spans="17:17">
      <c r="Q15319" s="39"/>
    </row>
    <row r="15320" spans="17:17">
      <c r="Q15320" s="39"/>
    </row>
    <row r="15321" spans="17:17">
      <c r="Q15321" s="39"/>
    </row>
    <row r="15322" spans="17:17">
      <c r="Q15322" s="39"/>
    </row>
    <row r="15323" spans="17:17">
      <c r="Q15323" s="39"/>
    </row>
    <row r="15324" spans="17:17">
      <c r="Q15324" s="39"/>
    </row>
    <row r="15325" spans="17:17">
      <c r="Q15325" s="39"/>
    </row>
    <row r="15326" spans="17:17">
      <c r="Q15326" s="39"/>
    </row>
    <row r="15327" spans="17:17">
      <c r="Q15327" s="39"/>
    </row>
    <row r="15328" spans="17:17">
      <c r="Q15328" s="39"/>
    </row>
    <row r="15329" spans="17:17">
      <c r="Q15329" s="39"/>
    </row>
    <row r="15330" spans="17:17">
      <c r="Q15330" s="39"/>
    </row>
    <row r="15331" spans="17:17">
      <c r="Q15331" s="39"/>
    </row>
    <row r="15332" spans="17:17">
      <c r="Q15332" s="39"/>
    </row>
    <row r="15333" spans="17:17">
      <c r="Q15333" s="39"/>
    </row>
    <row r="15334" spans="17:17">
      <c r="Q15334" s="39"/>
    </row>
    <row r="15335" spans="17:17">
      <c r="Q15335" s="39"/>
    </row>
    <row r="15336" spans="17:17">
      <c r="Q15336" s="39"/>
    </row>
    <row r="15337" spans="17:17">
      <c r="Q15337" s="39"/>
    </row>
    <row r="15338" spans="17:17">
      <c r="Q15338" s="39"/>
    </row>
    <row r="15339" spans="17:17">
      <c r="Q15339" s="39"/>
    </row>
    <row r="15340" spans="17:17">
      <c r="Q15340" s="39"/>
    </row>
    <row r="15341" spans="17:17">
      <c r="Q15341" s="39"/>
    </row>
    <row r="15342" spans="17:17">
      <c r="Q15342" s="39"/>
    </row>
    <row r="15343" spans="17:17">
      <c r="Q15343" s="39"/>
    </row>
    <row r="15344" spans="17:17">
      <c r="Q15344" s="39"/>
    </row>
    <row r="15345" spans="17:17">
      <c r="Q15345" s="39"/>
    </row>
    <row r="15346" spans="17:17">
      <c r="Q15346" s="39"/>
    </row>
    <row r="15347" spans="17:17">
      <c r="Q15347" s="39"/>
    </row>
    <row r="15348" spans="17:17">
      <c r="Q15348" s="39"/>
    </row>
    <row r="15349" spans="17:17">
      <c r="Q15349" s="39"/>
    </row>
    <row r="15350" spans="17:17">
      <c r="Q15350" s="39"/>
    </row>
    <row r="15351" spans="17:17">
      <c r="Q15351" s="39"/>
    </row>
    <row r="15352" spans="17:17">
      <c r="Q15352" s="39"/>
    </row>
    <row r="15353" spans="17:17">
      <c r="Q15353" s="39"/>
    </row>
    <row r="15354" spans="17:17">
      <c r="Q15354" s="39"/>
    </row>
    <row r="15355" spans="17:17">
      <c r="Q15355" s="39"/>
    </row>
    <row r="15356" spans="17:17">
      <c r="Q15356" s="39"/>
    </row>
    <row r="15357" spans="17:17">
      <c r="Q15357" s="39"/>
    </row>
    <row r="15358" spans="17:17">
      <c r="Q15358" s="39"/>
    </row>
    <row r="15359" spans="17:17">
      <c r="Q15359" s="39"/>
    </row>
    <row r="15360" spans="17:17">
      <c r="Q15360" s="39"/>
    </row>
    <row r="15361" spans="17:17">
      <c r="Q15361" s="39"/>
    </row>
    <row r="15362" spans="17:17">
      <c r="Q15362" s="39"/>
    </row>
    <row r="15363" spans="17:17">
      <c r="Q15363" s="39"/>
    </row>
    <row r="15364" spans="17:17">
      <c r="Q15364" s="39"/>
    </row>
    <row r="15365" spans="17:17">
      <c r="Q15365" s="39"/>
    </row>
    <row r="15366" spans="17:17">
      <c r="Q15366" s="39"/>
    </row>
    <row r="15367" spans="17:17">
      <c r="Q15367" s="39"/>
    </row>
    <row r="15368" spans="17:17">
      <c r="Q15368" s="39"/>
    </row>
    <row r="15369" spans="17:17">
      <c r="Q15369" s="39"/>
    </row>
    <row r="15370" spans="17:17">
      <c r="Q15370" s="39"/>
    </row>
    <row r="15371" spans="17:17">
      <c r="Q15371" s="39"/>
    </row>
    <row r="15372" spans="17:17">
      <c r="Q15372" s="39"/>
    </row>
    <row r="15373" spans="17:17">
      <c r="Q15373" s="39"/>
    </row>
    <row r="15374" spans="17:17">
      <c r="Q15374" s="39"/>
    </row>
    <row r="15375" spans="17:17">
      <c r="Q15375" s="39"/>
    </row>
    <row r="15376" spans="17:17">
      <c r="Q15376" s="39"/>
    </row>
    <row r="15377" spans="17:17">
      <c r="Q15377" s="39"/>
    </row>
    <row r="15378" spans="17:17">
      <c r="Q15378" s="39"/>
    </row>
    <row r="15379" spans="17:17">
      <c r="Q15379" s="39"/>
    </row>
    <row r="15380" spans="17:17">
      <c r="Q15380" s="39"/>
    </row>
    <row r="15381" spans="17:17">
      <c r="Q15381" s="39"/>
    </row>
    <row r="15382" spans="17:17">
      <c r="Q15382" s="39"/>
    </row>
    <row r="15383" spans="17:17">
      <c r="Q15383" s="39"/>
    </row>
    <row r="15384" spans="17:17">
      <c r="Q15384" s="39"/>
    </row>
    <row r="15385" spans="17:17">
      <c r="Q15385" s="39"/>
    </row>
    <row r="15386" spans="17:17">
      <c r="Q15386" s="39"/>
    </row>
    <row r="15387" spans="17:17">
      <c r="Q15387" s="39"/>
    </row>
    <row r="15388" spans="17:17">
      <c r="Q15388" s="39"/>
    </row>
    <row r="15389" spans="17:17">
      <c r="Q15389" s="39"/>
    </row>
    <row r="15390" spans="17:17">
      <c r="Q15390" s="39"/>
    </row>
    <row r="15391" spans="17:17">
      <c r="Q15391" s="39"/>
    </row>
    <row r="15392" spans="17:17">
      <c r="Q15392" s="39"/>
    </row>
    <row r="15393" spans="17:17">
      <c r="Q15393" s="39"/>
    </row>
    <row r="15394" spans="17:17">
      <c r="Q15394" s="39"/>
    </row>
    <row r="15395" spans="17:17">
      <c r="Q15395" s="39"/>
    </row>
    <row r="15396" spans="17:17">
      <c r="Q15396" s="39"/>
    </row>
    <row r="15397" spans="17:17">
      <c r="Q15397" s="39"/>
    </row>
    <row r="15398" spans="17:17">
      <c r="Q15398" s="39"/>
    </row>
    <row r="15399" spans="17:17">
      <c r="Q15399" s="39"/>
    </row>
    <row r="15400" spans="17:17">
      <c r="Q15400" s="39"/>
    </row>
    <row r="15401" spans="17:17">
      <c r="Q15401" s="39"/>
    </row>
    <row r="15402" spans="17:17">
      <c r="Q15402" s="39"/>
    </row>
    <row r="15403" spans="17:17">
      <c r="Q15403" s="39"/>
    </row>
    <row r="15404" spans="17:17">
      <c r="Q15404" s="39"/>
    </row>
    <row r="15405" spans="17:17">
      <c r="Q15405" s="39"/>
    </row>
    <row r="15406" spans="17:17">
      <c r="Q15406" s="39"/>
    </row>
    <row r="15407" spans="17:17">
      <c r="Q15407" s="39"/>
    </row>
    <row r="15408" spans="17:17">
      <c r="Q15408" s="39"/>
    </row>
    <row r="15409" spans="17:17">
      <c r="Q15409" s="39"/>
    </row>
    <row r="15410" spans="17:17">
      <c r="Q15410" s="39"/>
    </row>
    <row r="15411" spans="17:17">
      <c r="Q15411" s="39"/>
    </row>
    <row r="15412" spans="17:17">
      <c r="Q15412" s="39"/>
    </row>
    <row r="15413" spans="17:17">
      <c r="Q15413" s="39"/>
    </row>
    <row r="15414" spans="17:17">
      <c r="Q15414" s="39"/>
    </row>
    <row r="15415" spans="17:17">
      <c r="Q15415" s="39"/>
    </row>
    <row r="15416" spans="17:17">
      <c r="Q15416" s="39"/>
    </row>
    <row r="15417" spans="17:17">
      <c r="Q15417" s="39"/>
    </row>
    <row r="15418" spans="17:17">
      <c r="Q15418" s="39"/>
    </row>
    <row r="15419" spans="17:17">
      <c r="Q15419" s="39"/>
    </row>
    <row r="15420" spans="17:17">
      <c r="Q15420" s="39"/>
    </row>
    <row r="15421" spans="17:17">
      <c r="Q15421" s="39"/>
    </row>
    <row r="15422" spans="17:17">
      <c r="Q15422" s="39"/>
    </row>
    <row r="15423" spans="17:17">
      <c r="Q15423" s="39"/>
    </row>
    <row r="15424" spans="17:17">
      <c r="Q15424" s="39"/>
    </row>
    <row r="15425" spans="17:17">
      <c r="Q15425" s="39"/>
    </row>
    <row r="15426" spans="17:17">
      <c r="Q15426" s="39"/>
    </row>
    <row r="15427" spans="17:17">
      <c r="Q15427" s="39"/>
    </row>
    <row r="15428" spans="17:17">
      <c r="Q15428" s="39"/>
    </row>
    <row r="15429" spans="17:17">
      <c r="Q15429" s="39"/>
    </row>
    <row r="15430" spans="17:17">
      <c r="Q15430" s="39"/>
    </row>
    <row r="15431" spans="17:17">
      <c r="Q15431" s="39"/>
    </row>
    <row r="15432" spans="17:17">
      <c r="Q15432" s="39"/>
    </row>
    <row r="15433" spans="17:17">
      <c r="Q15433" s="39"/>
    </row>
    <row r="15434" spans="17:17">
      <c r="Q15434" s="39"/>
    </row>
    <row r="15435" spans="17:17">
      <c r="Q15435" s="39"/>
    </row>
    <row r="15436" spans="17:17">
      <c r="Q15436" s="39"/>
    </row>
    <row r="15437" spans="17:17">
      <c r="Q15437" s="39"/>
    </row>
    <row r="15438" spans="17:17">
      <c r="Q15438" s="39"/>
    </row>
    <row r="15439" spans="17:17">
      <c r="Q15439" s="39"/>
    </row>
    <row r="15440" spans="17:17">
      <c r="Q15440" s="39"/>
    </row>
    <row r="15441" spans="17:17">
      <c r="Q15441" s="39"/>
    </row>
    <row r="15442" spans="17:17">
      <c r="Q15442" s="39"/>
    </row>
    <row r="15443" spans="17:17">
      <c r="Q15443" s="39"/>
    </row>
    <row r="15444" spans="17:17">
      <c r="Q15444" s="39"/>
    </row>
    <row r="15445" spans="17:17">
      <c r="Q15445" s="39"/>
    </row>
    <row r="15446" spans="17:17">
      <c r="Q15446" s="39"/>
    </row>
    <row r="15447" spans="17:17">
      <c r="Q15447" s="39"/>
    </row>
    <row r="15448" spans="17:17">
      <c r="Q15448" s="39"/>
    </row>
    <row r="15449" spans="17:17">
      <c r="Q15449" s="39"/>
    </row>
    <row r="15450" spans="17:17">
      <c r="Q15450" s="39"/>
    </row>
    <row r="15451" spans="17:17">
      <c r="Q15451" s="39"/>
    </row>
    <row r="15452" spans="17:17">
      <c r="Q15452" s="39"/>
    </row>
    <row r="15453" spans="17:17">
      <c r="Q15453" s="39"/>
    </row>
    <row r="15454" spans="17:17">
      <c r="Q15454" s="39"/>
    </row>
    <row r="15455" spans="17:17">
      <c r="Q15455" s="39"/>
    </row>
    <row r="15456" spans="17:17">
      <c r="Q15456" s="39"/>
    </row>
    <row r="15457" spans="17:17">
      <c r="Q15457" s="39"/>
    </row>
    <row r="15458" spans="17:17">
      <c r="Q15458" s="39"/>
    </row>
    <row r="15459" spans="17:17">
      <c r="Q15459" s="39"/>
    </row>
    <row r="15460" spans="17:17">
      <c r="Q15460" s="39"/>
    </row>
    <row r="15461" spans="17:17">
      <c r="Q15461" s="39"/>
    </row>
    <row r="15462" spans="17:17">
      <c r="Q15462" s="39"/>
    </row>
    <row r="15463" spans="17:17">
      <c r="Q15463" s="39"/>
    </row>
    <row r="15464" spans="17:17">
      <c r="Q15464" s="39"/>
    </row>
    <row r="15465" spans="17:17">
      <c r="Q15465" s="39"/>
    </row>
    <row r="15466" spans="17:17">
      <c r="Q15466" s="39"/>
    </row>
    <row r="15467" spans="17:17">
      <c r="Q15467" s="39"/>
    </row>
    <row r="15468" spans="17:17">
      <c r="Q15468" s="39"/>
    </row>
    <row r="15469" spans="17:17">
      <c r="Q15469" s="39"/>
    </row>
    <row r="15470" spans="17:17">
      <c r="Q15470" s="39"/>
    </row>
    <row r="15471" spans="17:17">
      <c r="Q15471" s="39"/>
    </row>
    <row r="15472" spans="17:17">
      <c r="Q15472" s="39"/>
    </row>
    <row r="15473" spans="17:17">
      <c r="Q15473" s="39"/>
    </row>
    <row r="15474" spans="17:17">
      <c r="Q15474" s="39"/>
    </row>
    <row r="15475" spans="17:17">
      <c r="Q15475" s="39"/>
    </row>
    <row r="15476" spans="17:17">
      <c r="Q15476" s="39"/>
    </row>
    <row r="15477" spans="17:17">
      <c r="Q15477" s="39"/>
    </row>
    <row r="15478" spans="17:17">
      <c r="Q15478" s="39"/>
    </row>
    <row r="15479" spans="17:17">
      <c r="Q15479" s="39"/>
    </row>
    <row r="15480" spans="17:17">
      <c r="Q15480" s="39"/>
    </row>
    <row r="15481" spans="17:17">
      <c r="Q15481" s="39"/>
    </row>
    <row r="15482" spans="17:17">
      <c r="Q15482" s="39"/>
    </row>
    <row r="15483" spans="17:17">
      <c r="Q15483" s="39"/>
    </row>
    <row r="15484" spans="17:17">
      <c r="Q15484" s="39"/>
    </row>
    <row r="15485" spans="17:17">
      <c r="Q15485" s="39"/>
    </row>
    <row r="15486" spans="17:17">
      <c r="Q15486" s="39"/>
    </row>
    <row r="15487" spans="17:17">
      <c r="Q15487" s="39"/>
    </row>
    <row r="15488" spans="17:17">
      <c r="Q15488" s="39"/>
    </row>
    <row r="15489" spans="17:17">
      <c r="Q15489" s="39"/>
    </row>
    <row r="15490" spans="17:17">
      <c r="Q15490" s="39"/>
    </row>
    <row r="15491" spans="17:17">
      <c r="Q15491" s="39"/>
    </row>
    <row r="15492" spans="17:17">
      <c r="Q15492" s="39"/>
    </row>
    <row r="15493" spans="17:17">
      <c r="Q15493" s="39"/>
    </row>
    <row r="15494" spans="17:17">
      <c r="Q15494" s="39"/>
    </row>
    <row r="15495" spans="17:17">
      <c r="Q15495" s="39"/>
    </row>
    <row r="15496" spans="17:17">
      <c r="Q15496" s="39"/>
    </row>
    <row r="15497" spans="17:17">
      <c r="Q15497" s="39"/>
    </row>
    <row r="15498" spans="17:17">
      <c r="Q15498" s="39"/>
    </row>
    <row r="15499" spans="17:17">
      <c r="Q15499" s="39"/>
    </row>
    <row r="15500" spans="17:17">
      <c r="Q15500" s="39"/>
    </row>
    <row r="15501" spans="17:17">
      <c r="Q15501" s="39"/>
    </row>
    <row r="15502" spans="17:17">
      <c r="Q15502" s="39"/>
    </row>
    <row r="15503" spans="17:17">
      <c r="Q15503" s="39"/>
    </row>
    <row r="15504" spans="17:17">
      <c r="Q15504" s="39"/>
    </row>
    <row r="15505" spans="17:17">
      <c r="Q15505" s="39"/>
    </row>
    <row r="15506" spans="17:17">
      <c r="Q15506" s="39"/>
    </row>
    <row r="15507" spans="17:17">
      <c r="Q15507" s="39"/>
    </row>
    <row r="15508" spans="17:17">
      <c r="Q15508" s="39"/>
    </row>
    <row r="15509" spans="17:17">
      <c r="Q15509" s="39"/>
    </row>
    <row r="15510" spans="17:17">
      <c r="Q15510" s="39"/>
    </row>
    <row r="15511" spans="17:17">
      <c r="Q15511" s="39"/>
    </row>
    <row r="15512" spans="17:17">
      <c r="Q15512" s="39"/>
    </row>
    <row r="15513" spans="17:17">
      <c r="Q15513" s="39"/>
    </row>
    <row r="15514" spans="17:17">
      <c r="Q15514" s="39"/>
    </row>
    <row r="15515" spans="17:17">
      <c r="Q15515" s="39"/>
    </row>
    <row r="15516" spans="17:17">
      <c r="Q15516" s="39"/>
    </row>
    <row r="15517" spans="17:17">
      <c r="Q15517" s="39"/>
    </row>
    <row r="15518" spans="17:17">
      <c r="Q15518" s="39"/>
    </row>
    <row r="15519" spans="17:17">
      <c r="Q15519" s="39"/>
    </row>
    <row r="15520" spans="17:17">
      <c r="Q15520" s="39"/>
    </row>
    <row r="15521" spans="17:17">
      <c r="Q15521" s="39"/>
    </row>
    <row r="15522" spans="17:17">
      <c r="Q15522" s="39"/>
    </row>
    <row r="15523" spans="17:17">
      <c r="Q15523" s="39"/>
    </row>
    <row r="15524" spans="17:17">
      <c r="Q15524" s="39"/>
    </row>
    <row r="15525" spans="17:17">
      <c r="Q15525" s="39"/>
    </row>
    <row r="15526" spans="17:17">
      <c r="Q15526" s="39"/>
    </row>
    <row r="15527" spans="17:17">
      <c r="Q15527" s="39"/>
    </row>
    <row r="15528" spans="17:17">
      <c r="Q15528" s="39"/>
    </row>
    <row r="15529" spans="17:17">
      <c r="Q15529" s="39"/>
    </row>
    <row r="15530" spans="17:17">
      <c r="Q15530" s="39"/>
    </row>
    <row r="15531" spans="17:17">
      <c r="Q15531" s="39"/>
    </row>
    <row r="15532" spans="17:17">
      <c r="Q15532" s="39"/>
    </row>
    <row r="15533" spans="17:17">
      <c r="Q15533" s="39"/>
    </row>
    <row r="15534" spans="17:17">
      <c r="Q15534" s="39"/>
    </row>
    <row r="15535" spans="17:17">
      <c r="Q15535" s="39"/>
    </row>
    <row r="15536" spans="17:17">
      <c r="Q15536" s="39"/>
    </row>
    <row r="15537" spans="17:17">
      <c r="Q15537" s="39"/>
    </row>
    <row r="15538" spans="17:17">
      <c r="Q15538" s="39"/>
    </row>
    <row r="15539" spans="17:17">
      <c r="Q15539" s="39"/>
    </row>
    <row r="15540" spans="17:17">
      <c r="Q15540" s="39"/>
    </row>
    <row r="15541" spans="17:17">
      <c r="Q15541" s="39"/>
    </row>
    <row r="15542" spans="17:17">
      <c r="Q15542" s="39"/>
    </row>
    <row r="15543" spans="17:17">
      <c r="Q15543" s="39"/>
    </row>
    <row r="15544" spans="17:17">
      <c r="Q15544" s="39"/>
    </row>
    <row r="15545" spans="17:17">
      <c r="Q15545" s="39"/>
    </row>
    <row r="15546" spans="17:17">
      <c r="Q15546" s="39"/>
    </row>
    <row r="15547" spans="17:17">
      <c r="Q15547" s="39"/>
    </row>
    <row r="15548" spans="17:17">
      <c r="Q15548" s="39"/>
    </row>
    <row r="15549" spans="17:17">
      <c r="Q15549" s="39"/>
    </row>
    <row r="15550" spans="17:17">
      <c r="Q15550" s="39"/>
    </row>
    <row r="15551" spans="17:17">
      <c r="Q15551" s="39"/>
    </row>
    <row r="15552" spans="17:17">
      <c r="Q15552" s="39"/>
    </row>
    <row r="15553" spans="17:17">
      <c r="Q15553" s="39"/>
    </row>
    <row r="15554" spans="17:17">
      <c r="Q15554" s="39"/>
    </row>
    <row r="15555" spans="17:17">
      <c r="Q15555" s="39"/>
    </row>
    <row r="15556" spans="17:17">
      <c r="Q15556" s="39"/>
    </row>
    <row r="15557" spans="17:17">
      <c r="Q15557" s="39"/>
    </row>
    <row r="15558" spans="17:17">
      <c r="Q15558" s="39"/>
    </row>
    <row r="15559" spans="17:17">
      <c r="Q15559" s="39"/>
    </row>
    <row r="15560" spans="17:17">
      <c r="Q15560" s="39"/>
    </row>
    <row r="15561" spans="17:17">
      <c r="Q15561" s="39"/>
    </row>
    <row r="15562" spans="17:17">
      <c r="Q15562" s="39"/>
    </row>
    <row r="15563" spans="17:17">
      <c r="Q15563" s="39"/>
    </row>
    <row r="15564" spans="17:17">
      <c r="Q15564" s="39"/>
    </row>
    <row r="15565" spans="17:17">
      <c r="Q15565" s="39"/>
    </row>
    <row r="15566" spans="17:17">
      <c r="Q15566" s="39"/>
    </row>
    <row r="15567" spans="17:17">
      <c r="Q15567" s="39"/>
    </row>
    <row r="15568" spans="17:17">
      <c r="Q15568" s="39"/>
    </row>
    <row r="15569" spans="17:17">
      <c r="Q15569" s="39"/>
    </row>
    <row r="15570" spans="17:17">
      <c r="Q15570" s="39"/>
    </row>
    <row r="15571" spans="17:17">
      <c r="Q15571" s="39"/>
    </row>
    <row r="15572" spans="17:17">
      <c r="Q15572" s="39"/>
    </row>
    <row r="15573" spans="17:17">
      <c r="Q15573" s="39"/>
    </row>
    <row r="15574" spans="17:17">
      <c r="Q15574" s="39"/>
    </row>
    <row r="15575" spans="17:17">
      <c r="Q15575" s="39"/>
    </row>
    <row r="15576" spans="17:17">
      <c r="Q15576" s="39"/>
    </row>
    <row r="15577" spans="17:17">
      <c r="Q15577" s="39"/>
    </row>
    <row r="15578" spans="17:17">
      <c r="Q15578" s="39"/>
    </row>
    <row r="15579" spans="17:17">
      <c r="Q15579" s="39"/>
    </row>
    <row r="15580" spans="17:17">
      <c r="Q15580" s="39"/>
    </row>
    <row r="15581" spans="17:17">
      <c r="Q15581" s="39"/>
    </row>
    <row r="15582" spans="17:17">
      <c r="Q15582" s="39"/>
    </row>
    <row r="15583" spans="17:17">
      <c r="Q15583" s="39"/>
    </row>
    <row r="15584" spans="17:17">
      <c r="Q15584" s="39"/>
    </row>
    <row r="15585" spans="17:17">
      <c r="Q15585" s="39"/>
    </row>
    <row r="15586" spans="17:17">
      <c r="Q15586" s="39"/>
    </row>
    <row r="15587" spans="17:17">
      <c r="Q15587" s="39"/>
    </row>
    <row r="15588" spans="17:17">
      <c r="Q15588" s="39"/>
    </row>
    <row r="15589" spans="17:17">
      <c r="Q15589" s="39"/>
    </row>
    <row r="15590" spans="17:17">
      <c r="Q15590" s="39"/>
    </row>
    <row r="15591" spans="17:17">
      <c r="Q15591" s="39"/>
    </row>
    <row r="15592" spans="17:17">
      <c r="Q15592" s="39"/>
    </row>
    <row r="15593" spans="17:17">
      <c r="Q15593" s="39"/>
    </row>
    <row r="15594" spans="17:17">
      <c r="Q15594" s="39"/>
    </row>
    <row r="15595" spans="17:17">
      <c r="Q15595" s="39"/>
    </row>
    <row r="15596" spans="17:17">
      <c r="Q15596" s="39"/>
    </row>
    <row r="15597" spans="17:17">
      <c r="Q15597" s="39"/>
    </row>
    <row r="15598" spans="17:17">
      <c r="Q15598" s="39"/>
    </row>
    <row r="15599" spans="17:17">
      <c r="Q15599" s="39"/>
    </row>
    <row r="15600" spans="17:17">
      <c r="Q15600" s="39"/>
    </row>
    <row r="15601" spans="17:17">
      <c r="Q15601" s="39"/>
    </row>
    <row r="15602" spans="17:17">
      <c r="Q15602" s="39"/>
    </row>
    <row r="15603" spans="17:17">
      <c r="Q15603" s="39"/>
    </row>
    <row r="15604" spans="17:17">
      <c r="Q15604" s="39"/>
    </row>
    <row r="15605" spans="17:17">
      <c r="Q15605" s="39"/>
    </row>
    <row r="15606" spans="17:17">
      <c r="Q15606" s="39"/>
    </row>
    <row r="15607" spans="17:17">
      <c r="Q15607" s="39"/>
    </row>
    <row r="15608" spans="17:17">
      <c r="Q15608" s="39"/>
    </row>
    <row r="15609" spans="17:17">
      <c r="Q15609" s="39"/>
    </row>
    <row r="15610" spans="17:17">
      <c r="Q15610" s="39"/>
    </row>
    <row r="15611" spans="17:17">
      <c r="Q15611" s="39"/>
    </row>
    <row r="15612" spans="17:17">
      <c r="Q15612" s="39"/>
    </row>
    <row r="15613" spans="17:17">
      <c r="Q15613" s="39"/>
    </row>
    <row r="15614" spans="17:17">
      <c r="Q15614" s="39"/>
    </row>
    <row r="15615" spans="17:17">
      <c r="Q15615" s="39"/>
    </row>
    <row r="15616" spans="17:17">
      <c r="Q15616" s="39"/>
    </row>
    <row r="15617" spans="17:17">
      <c r="Q15617" s="39"/>
    </row>
    <row r="15618" spans="17:17">
      <c r="Q15618" s="39"/>
    </row>
    <row r="15619" spans="17:17">
      <c r="Q15619" s="39"/>
    </row>
    <row r="15620" spans="17:17">
      <c r="Q15620" s="39"/>
    </row>
    <row r="15621" spans="17:17">
      <c r="Q15621" s="39"/>
    </row>
    <row r="15622" spans="17:17">
      <c r="Q15622" s="39"/>
    </row>
    <row r="15623" spans="17:17">
      <c r="Q15623" s="39"/>
    </row>
    <row r="15624" spans="17:17">
      <c r="Q15624" s="39"/>
    </row>
    <row r="15625" spans="17:17">
      <c r="Q15625" s="39"/>
    </row>
    <row r="15626" spans="17:17">
      <c r="Q15626" s="39"/>
    </row>
    <row r="15627" spans="17:17">
      <c r="Q15627" s="39"/>
    </row>
    <row r="15628" spans="17:17">
      <c r="Q15628" s="39"/>
    </row>
    <row r="15629" spans="17:17">
      <c r="Q15629" s="39"/>
    </row>
    <row r="15630" spans="17:17">
      <c r="Q15630" s="39"/>
    </row>
    <row r="15631" spans="17:17">
      <c r="Q15631" s="39"/>
    </row>
    <row r="15632" spans="17:17">
      <c r="Q15632" s="39"/>
    </row>
    <row r="15633" spans="17:17">
      <c r="Q15633" s="39"/>
    </row>
    <row r="15634" spans="17:17">
      <c r="Q15634" s="39"/>
    </row>
    <row r="15635" spans="17:17">
      <c r="Q15635" s="39"/>
    </row>
    <row r="15636" spans="17:17">
      <c r="Q15636" s="39"/>
    </row>
    <row r="15637" spans="17:17">
      <c r="Q15637" s="39"/>
    </row>
    <row r="15638" spans="17:17">
      <c r="Q15638" s="39"/>
    </row>
    <row r="15639" spans="17:17">
      <c r="Q15639" s="39"/>
    </row>
    <row r="15640" spans="17:17">
      <c r="Q15640" s="39"/>
    </row>
    <row r="15641" spans="17:17">
      <c r="Q15641" s="39"/>
    </row>
    <row r="15642" spans="17:17">
      <c r="Q15642" s="39"/>
    </row>
    <row r="15643" spans="17:17">
      <c r="Q15643" s="39"/>
    </row>
    <row r="15644" spans="17:17">
      <c r="Q15644" s="39"/>
    </row>
    <row r="15645" spans="17:17">
      <c r="Q15645" s="39"/>
    </row>
    <row r="15646" spans="17:17">
      <c r="Q15646" s="39"/>
    </row>
    <row r="15647" spans="17:17">
      <c r="Q15647" s="39"/>
    </row>
    <row r="15648" spans="17:17">
      <c r="Q15648" s="39"/>
    </row>
    <row r="15649" spans="17:17">
      <c r="Q15649" s="39"/>
    </row>
    <row r="15650" spans="17:17">
      <c r="Q15650" s="39"/>
    </row>
    <row r="15651" spans="17:17">
      <c r="Q15651" s="39"/>
    </row>
    <row r="15652" spans="17:17">
      <c r="Q15652" s="39"/>
    </row>
    <row r="15653" spans="17:17">
      <c r="Q15653" s="39"/>
    </row>
    <row r="15654" spans="17:17">
      <c r="Q15654" s="39"/>
    </row>
    <row r="15655" spans="17:17">
      <c r="Q15655" s="39"/>
    </row>
    <row r="15656" spans="17:17">
      <c r="Q15656" s="39"/>
    </row>
    <row r="15657" spans="17:17">
      <c r="Q15657" s="39"/>
    </row>
    <row r="15658" spans="17:17">
      <c r="Q15658" s="39"/>
    </row>
    <row r="15659" spans="17:17">
      <c r="Q15659" s="39"/>
    </row>
    <row r="15660" spans="17:17">
      <c r="Q15660" s="39"/>
    </row>
    <row r="15661" spans="17:17">
      <c r="Q15661" s="39"/>
    </row>
    <row r="15662" spans="17:17">
      <c r="Q15662" s="39"/>
    </row>
    <row r="15663" spans="17:17">
      <c r="Q15663" s="39"/>
    </row>
    <row r="15664" spans="17:17">
      <c r="Q15664" s="39"/>
    </row>
    <row r="15665" spans="17:17">
      <c r="Q15665" s="39"/>
    </row>
    <row r="15666" spans="17:17">
      <c r="Q15666" s="39"/>
    </row>
    <row r="15667" spans="17:17">
      <c r="Q15667" s="39"/>
    </row>
    <row r="15668" spans="17:17">
      <c r="Q15668" s="39"/>
    </row>
    <row r="15669" spans="17:17">
      <c r="Q15669" s="39"/>
    </row>
    <row r="15670" spans="17:17">
      <c r="Q15670" s="39"/>
    </row>
    <row r="15671" spans="17:17">
      <c r="Q15671" s="39"/>
    </row>
    <row r="15672" spans="17:17">
      <c r="Q15672" s="39"/>
    </row>
    <row r="15673" spans="17:17">
      <c r="Q15673" s="39"/>
    </row>
    <row r="15674" spans="17:17">
      <c r="Q15674" s="39"/>
    </row>
    <row r="15675" spans="17:17">
      <c r="Q15675" s="39"/>
    </row>
    <row r="15676" spans="17:17">
      <c r="Q15676" s="39"/>
    </row>
    <row r="15677" spans="17:17">
      <c r="Q15677" s="39"/>
    </row>
    <row r="15678" spans="17:17">
      <c r="Q15678" s="39"/>
    </row>
    <row r="15679" spans="17:17">
      <c r="Q15679" s="39"/>
    </row>
    <row r="15680" spans="17:17">
      <c r="Q15680" s="39"/>
    </row>
    <row r="15681" spans="17:17">
      <c r="Q15681" s="39"/>
    </row>
    <row r="15682" spans="17:17">
      <c r="Q15682" s="39"/>
    </row>
    <row r="15683" spans="17:17">
      <c r="Q15683" s="39"/>
    </row>
    <row r="15684" spans="17:17">
      <c r="Q15684" s="39"/>
    </row>
    <row r="15685" spans="17:17">
      <c r="Q15685" s="39"/>
    </row>
    <row r="15686" spans="17:17">
      <c r="Q15686" s="39"/>
    </row>
    <row r="15687" spans="17:17">
      <c r="Q15687" s="39"/>
    </row>
    <row r="15688" spans="17:17">
      <c r="Q15688" s="39"/>
    </row>
    <row r="15689" spans="17:17">
      <c r="Q15689" s="39"/>
    </row>
    <row r="15690" spans="17:17">
      <c r="Q15690" s="39"/>
    </row>
    <row r="15691" spans="17:17">
      <c r="Q15691" s="39"/>
    </row>
    <row r="15692" spans="17:17">
      <c r="Q15692" s="39"/>
    </row>
    <row r="15693" spans="17:17">
      <c r="Q15693" s="39"/>
    </row>
    <row r="15694" spans="17:17">
      <c r="Q15694" s="39"/>
    </row>
    <row r="15695" spans="17:17">
      <c r="Q15695" s="39"/>
    </row>
    <row r="15696" spans="17:17">
      <c r="Q15696" s="39"/>
    </row>
    <row r="15697" spans="17:17">
      <c r="Q15697" s="39"/>
    </row>
    <row r="15698" spans="17:17">
      <c r="Q15698" s="39"/>
    </row>
    <row r="15699" spans="17:17">
      <c r="Q15699" s="39"/>
    </row>
    <row r="15700" spans="17:17">
      <c r="Q15700" s="39"/>
    </row>
    <row r="15701" spans="17:17">
      <c r="Q15701" s="39"/>
    </row>
    <row r="15702" spans="17:17">
      <c r="Q15702" s="39"/>
    </row>
    <row r="15703" spans="17:17">
      <c r="Q15703" s="39"/>
    </row>
    <row r="15704" spans="17:17">
      <c r="Q15704" s="39"/>
    </row>
    <row r="15705" spans="17:17">
      <c r="Q15705" s="39"/>
    </row>
    <row r="15706" spans="17:17">
      <c r="Q15706" s="39"/>
    </row>
    <row r="15707" spans="17:17">
      <c r="Q15707" s="39"/>
    </row>
    <row r="15708" spans="17:17">
      <c r="Q15708" s="39"/>
    </row>
    <row r="15709" spans="17:17">
      <c r="Q15709" s="39"/>
    </row>
    <row r="15710" spans="17:17">
      <c r="Q15710" s="39"/>
    </row>
    <row r="15711" spans="17:17">
      <c r="Q15711" s="39"/>
    </row>
    <row r="15712" spans="17:17">
      <c r="Q15712" s="39"/>
    </row>
    <row r="15713" spans="17:17">
      <c r="Q15713" s="39"/>
    </row>
    <row r="15714" spans="17:17">
      <c r="Q15714" s="39"/>
    </row>
    <row r="15715" spans="17:17">
      <c r="Q15715" s="39"/>
    </row>
    <row r="15716" spans="17:17">
      <c r="Q15716" s="39"/>
    </row>
    <row r="15717" spans="17:17">
      <c r="Q15717" s="39"/>
    </row>
    <row r="15718" spans="17:17">
      <c r="Q15718" s="39"/>
    </row>
    <row r="15719" spans="17:17">
      <c r="Q15719" s="39"/>
    </row>
    <row r="15720" spans="17:17">
      <c r="Q15720" s="39"/>
    </row>
    <row r="15721" spans="17:17">
      <c r="Q15721" s="39"/>
    </row>
    <row r="15722" spans="17:17">
      <c r="Q15722" s="39"/>
    </row>
    <row r="15723" spans="17:17">
      <c r="Q15723" s="39"/>
    </row>
    <row r="15724" spans="17:17">
      <c r="Q15724" s="39"/>
    </row>
    <row r="15725" spans="17:17">
      <c r="Q15725" s="39"/>
    </row>
    <row r="15726" spans="17:17">
      <c r="Q15726" s="39"/>
    </row>
    <row r="15727" spans="17:17">
      <c r="Q15727" s="39"/>
    </row>
    <row r="15728" spans="17:17">
      <c r="Q15728" s="39"/>
    </row>
    <row r="15729" spans="17:17">
      <c r="Q15729" s="39"/>
    </row>
    <row r="15730" spans="17:17">
      <c r="Q15730" s="39"/>
    </row>
    <row r="15731" spans="17:17">
      <c r="Q15731" s="39"/>
    </row>
    <row r="15732" spans="17:17">
      <c r="Q15732" s="39"/>
    </row>
    <row r="15733" spans="17:17">
      <c r="Q15733" s="39"/>
    </row>
    <row r="15734" spans="17:17">
      <c r="Q15734" s="39"/>
    </row>
    <row r="15735" spans="17:17">
      <c r="Q15735" s="39"/>
    </row>
    <row r="15736" spans="17:17">
      <c r="Q15736" s="39"/>
    </row>
    <row r="15737" spans="17:17">
      <c r="Q15737" s="39"/>
    </row>
    <row r="15738" spans="17:17">
      <c r="Q15738" s="39"/>
    </row>
    <row r="15739" spans="17:17">
      <c r="Q15739" s="39"/>
    </row>
    <row r="15740" spans="17:17">
      <c r="Q15740" s="39"/>
    </row>
    <row r="15741" spans="17:17">
      <c r="Q15741" s="39"/>
    </row>
    <row r="15742" spans="17:17">
      <c r="Q15742" s="39"/>
    </row>
    <row r="15743" spans="17:17">
      <c r="Q15743" s="39"/>
    </row>
    <row r="15744" spans="17:17">
      <c r="Q15744" s="39"/>
    </row>
    <row r="15745" spans="17:17">
      <c r="Q15745" s="39"/>
    </row>
    <row r="15746" spans="17:17">
      <c r="Q15746" s="39"/>
    </row>
    <row r="15747" spans="17:17">
      <c r="Q15747" s="39"/>
    </row>
    <row r="15748" spans="17:17">
      <c r="Q15748" s="39"/>
    </row>
    <row r="15749" spans="17:17">
      <c r="Q15749" s="39"/>
    </row>
    <row r="15750" spans="17:17">
      <c r="Q15750" s="39"/>
    </row>
    <row r="15751" spans="17:17">
      <c r="Q15751" s="39"/>
    </row>
    <row r="15752" spans="17:17">
      <c r="Q15752" s="39"/>
    </row>
    <row r="15753" spans="17:17">
      <c r="Q15753" s="39"/>
    </row>
    <row r="15754" spans="17:17">
      <c r="Q15754" s="39"/>
    </row>
    <row r="15755" spans="17:17">
      <c r="Q15755" s="39"/>
    </row>
    <row r="15756" spans="17:17">
      <c r="Q15756" s="39"/>
    </row>
    <row r="15757" spans="17:17">
      <c r="Q15757" s="39"/>
    </row>
    <row r="15758" spans="17:17">
      <c r="Q15758" s="39"/>
    </row>
    <row r="15759" spans="17:17">
      <c r="Q15759" s="39"/>
    </row>
    <row r="15760" spans="17:17">
      <c r="Q15760" s="39"/>
    </row>
    <row r="15761" spans="17:17">
      <c r="Q15761" s="39"/>
    </row>
    <row r="15762" spans="17:17">
      <c r="Q15762" s="39"/>
    </row>
    <row r="15763" spans="17:17">
      <c r="Q15763" s="39"/>
    </row>
    <row r="15764" spans="17:17">
      <c r="Q15764" s="39"/>
    </row>
    <row r="15765" spans="17:17">
      <c r="Q15765" s="39"/>
    </row>
    <row r="15766" spans="17:17">
      <c r="Q15766" s="39"/>
    </row>
    <row r="15767" spans="17:17">
      <c r="Q15767" s="39"/>
    </row>
    <row r="15768" spans="17:17">
      <c r="Q15768" s="39"/>
    </row>
    <row r="15769" spans="17:17">
      <c r="Q15769" s="39"/>
    </row>
    <row r="15770" spans="17:17">
      <c r="Q15770" s="39"/>
    </row>
    <row r="15771" spans="17:17">
      <c r="Q15771" s="39"/>
    </row>
    <row r="15772" spans="17:17">
      <c r="Q15772" s="39"/>
    </row>
    <row r="15773" spans="17:17">
      <c r="Q15773" s="39"/>
    </row>
    <row r="15774" spans="17:17">
      <c r="Q15774" s="39"/>
    </row>
    <row r="15775" spans="17:17">
      <c r="Q15775" s="39"/>
    </row>
    <row r="15776" spans="17:17">
      <c r="Q15776" s="39"/>
    </row>
    <row r="15777" spans="17:17">
      <c r="Q15777" s="39"/>
    </row>
    <row r="15778" spans="17:17">
      <c r="Q15778" s="39"/>
    </row>
    <row r="15779" spans="17:17">
      <c r="Q15779" s="39"/>
    </row>
    <row r="15780" spans="17:17">
      <c r="Q15780" s="39"/>
    </row>
    <row r="15781" spans="17:17">
      <c r="Q15781" s="39"/>
    </row>
    <row r="15782" spans="17:17">
      <c r="Q15782" s="39"/>
    </row>
    <row r="15783" spans="17:17">
      <c r="Q15783" s="39"/>
    </row>
    <row r="15784" spans="17:17">
      <c r="Q15784" s="39"/>
    </row>
    <row r="15785" spans="17:17">
      <c r="Q15785" s="39"/>
    </row>
    <row r="15786" spans="17:17">
      <c r="Q15786" s="39"/>
    </row>
    <row r="15787" spans="17:17">
      <c r="Q15787" s="39"/>
    </row>
    <row r="15788" spans="17:17">
      <c r="Q15788" s="39"/>
    </row>
    <row r="15789" spans="17:17">
      <c r="Q15789" s="39"/>
    </row>
    <row r="15790" spans="17:17">
      <c r="Q15790" s="39"/>
    </row>
    <row r="15791" spans="17:17">
      <c r="Q15791" s="39"/>
    </row>
    <row r="15792" spans="17:17">
      <c r="Q15792" s="39"/>
    </row>
    <row r="15793" spans="17:17">
      <c r="Q15793" s="39"/>
    </row>
    <row r="15794" spans="17:17">
      <c r="Q15794" s="39"/>
    </row>
    <row r="15795" spans="17:17">
      <c r="Q15795" s="39"/>
    </row>
    <row r="15796" spans="17:17">
      <c r="Q15796" s="39"/>
    </row>
    <row r="15797" spans="17:17">
      <c r="Q15797" s="39"/>
    </row>
    <row r="15798" spans="17:17">
      <c r="Q15798" s="39"/>
    </row>
    <row r="15799" spans="17:17">
      <c r="Q15799" s="39"/>
    </row>
    <row r="15800" spans="17:17">
      <c r="Q15800" s="39"/>
    </row>
    <row r="15801" spans="17:17">
      <c r="Q15801" s="39"/>
    </row>
    <row r="15802" spans="17:17">
      <c r="Q15802" s="39"/>
    </row>
    <row r="15803" spans="17:17">
      <c r="Q15803" s="39"/>
    </row>
    <row r="15804" spans="17:17">
      <c r="Q15804" s="39"/>
    </row>
    <row r="15805" spans="17:17">
      <c r="Q15805" s="39"/>
    </row>
    <row r="15806" spans="17:17">
      <c r="Q15806" s="39"/>
    </row>
    <row r="15807" spans="17:17">
      <c r="Q15807" s="39"/>
    </row>
    <row r="15808" spans="17:17">
      <c r="Q15808" s="39"/>
    </row>
    <row r="15809" spans="17:17">
      <c r="Q15809" s="39"/>
    </row>
    <row r="15810" spans="17:17">
      <c r="Q15810" s="39"/>
    </row>
    <row r="15811" spans="17:17">
      <c r="Q15811" s="39"/>
    </row>
    <row r="15812" spans="17:17">
      <c r="Q15812" s="39"/>
    </row>
    <row r="15813" spans="17:17">
      <c r="Q15813" s="39"/>
    </row>
    <row r="15814" spans="17:17">
      <c r="Q15814" s="39"/>
    </row>
    <row r="15815" spans="17:17">
      <c r="Q15815" s="39"/>
    </row>
    <row r="15816" spans="17:17">
      <c r="Q15816" s="39"/>
    </row>
    <row r="15817" spans="17:17">
      <c r="Q15817" s="39"/>
    </row>
    <row r="15818" spans="17:17">
      <c r="Q15818" s="39"/>
    </row>
    <row r="15819" spans="17:17">
      <c r="Q15819" s="39"/>
    </row>
    <row r="15820" spans="17:17">
      <c r="Q15820" s="39"/>
    </row>
    <row r="15821" spans="17:17">
      <c r="Q15821" s="39"/>
    </row>
    <row r="15822" spans="17:17">
      <c r="Q15822" s="39"/>
    </row>
    <row r="15823" spans="17:17">
      <c r="Q15823" s="39"/>
    </row>
    <row r="15824" spans="17:17">
      <c r="Q15824" s="39"/>
    </row>
    <row r="15825" spans="17:17">
      <c r="Q15825" s="39"/>
    </row>
    <row r="15826" spans="17:17">
      <c r="Q15826" s="39"/>
    </row>
    <row r="15827" spans="17:17">
      <c r="Q15827" s="39"/>
    </row>
    <row r="15828" spans="17:17">
      <c r="Q15828" s="39"/>
    </row>
    <row r="15829" spans="17:17">
      <c r="Q15829" s="39"/>
    </row>
    <row r="15830" spans="17:17">
      <c r="Q15830" s="39"/>
    </row>
    <row r="15831" spans="17:17">
      <c r="Q15831" s="39"/>
    </row>
    <row r="15832" spans="17:17">
      <c r="Q15832" s="39"/>
    </row>
    <row r="15833" spans="17:17">
      <c r="Q15833" s="39"/>
    </row>
    <row r="15834" spans="17:17">
      <c r="Q15834" s="39"/>
    </row>
    <row r="15835" spans="17:17">
      <c r="Q15835" s="39"/>
    </row>
    <row r="15836" spans="17:17">
      <c r="Q15836" s="39"/>
    </row>
    <row r="15837" spans="17:17">
      <c r="Q15837" s="39"/>
    </row>
    <row r="15838" spans="17:17">
      <c r="Q15838" s="39"/>
    </row>
    <row r="15839" spans="17:17">
      <c r="Q15839" s="39"/>
    </row>
    <row r="15840" spans="17:17">
      <c r="Q15840" s="39"/>
    </row>
    <row r="15841" spans="17:17">
      <c r="Q15841" s="39"/>
    </row>
    <row r="15842" spans="17:17">
      <c r="Q15842" s="39"/>
    </row>
    <row r="15843" spans="17:17">
      <c r="Q15843" s="39"/>
    </row>
    <row r="15844" spans="17:17">
      <c r="Q15844" s="39"/>
    </row>
    <row r="15845" spans="17:17">
      <c r="Q15845" s="39"/>
    </row>
    <row r="15846" spans="17:17">
      <c r="Q15846" s="39"/>
    </row>
    <row r="15847" spans="17:17">
      <c r="Q15847" s="39"/>
    </row>
    <row r="15848" spans="17:17">
      <c r="Q15848" s="39"/>
    </row>
    <row r="15849" spans="17:17">
      <c r="Q15849" s="39"/>
    </row>
    <row r="15850" spans="17:17">
      <c r="Q15850" s="39"/>
    </row>
    <row r="15851" spans="17:17">
      <c r="Q15851" s="39"/>
    </row>
    <row r="15852" spans="17:17">
      <c r="Q15852" s="39"/>
    </row>
    <row r="15853" spans="17:17">
      <c r="Q15853" s="39"/>
    </row>
    <row r="15854" spans="17:17">
      <c r="Q15854" s="39"/>
    </row>
    <row r="15855" spans="17:17">
      <c r="Q15855" s="39"/>
    </row>
    <row r="15856" spans="17:17">
      <c r="Q15856" s="39"/>
    </row>
    <row r="15857" spans="17:17">
      <c r="Q15857" s="39"/>
    </row>
    <row r="15858" spans="17:17">
      <c r="Q15858" s="39"/>
    </row>
    <row r="15859" spans="17:17">
      <c r="Q15859" s="39"/>
    </row>
    <row r="15860" spans="17:17">
      <c r="Q15860" s="39"/>
    </row>
    <row r="15861" spans="17:17">
      <c r="Q15861" s="39"/>
    </row>
    <row r="15862" spans="17:17">
      <c r="Q15862" s="39"/>
    </row>
    <row r="15863" spans="17:17">
      <c r="Q15863" s="39"/>
    </row>
    <row r="15864" spans="17:17">
      <c r="Q15864" s="39"/>
    </row>
    <row r="15865" spans="17:17">
      <c r="Q15865" s="39"/>
    </row>
    <row r="15866" spans="17:17">
      <c r="Q15866" s="39"/>
    </row>
    <row r="15867" spans="17:17">
      <c r="Q15867" s="39"/>
    </row>
    <row r="15868" spans="17:17">
      <c r="Q15868" s="39"/>
    </row>
    <row r="15869" spans="17:17">
      <c r="Q15869" s="39"/>
    </row>
    <row r="15870" spans="17:17">
      <c r="Q15870" s="39"/>
    </row>
    <row r="15871" spans="17:17">
      <c r="Q15871" s="39"/>
    </row>
    <row r="15872" spans="17:17">
      <c r="Q15872" s="39"/>
    </row>
    <row r="15873" spans="17:17">
      <c r="Q15873" s="39"/>
    </row>
    <row r="15874" spans="17:17">
      <c r="Q15874" s="39"/>
    </row>
    <row r="15875" spans="17:17">
      <c r="Q15875" s="39"/>
    </row>
    <row r="15876" spans="17:17">
      <c r="Q15876" s="39"/>
    </row>
    <row r="15877" spans="17:17">
      <c r="Q15877" s="39"/>
    </row>
    <row r="15878" spans="17:17">
      <c r="Q15878" s="39"/>
    </row>
    <row r="15879" spans="17:17">
      <c r="Q15879" s="39"/>
    </row>
    <row r="15880" spans="17:17">
      <c r="Q15880" s="39"/>
    </row>
    <row r="15881" spans="17:17">
      <c r="Q15881" s="39"/>
    </row>
    <row r="15882" spans="17:17">
      <c r="Q15882" s="39"/>
    </row>
    <row r="15883" spans="17:17">
      <c r="Q15883" s="39"/>
    </row>
    <row r="15884" spans="17:17">
      <c r="Q15884" s="39"/>
    </row>
    <row r="15885" spans="17:17">
      <c r="Q15885" s="39"/>
    </row>
    <row r="15886" spans="17:17">
      <c r="Q15886" s="39"/>
    </row>
    <row r="15887" spans="17:17">
      <c r="Q15887" s="39"/>
    </row>
    <row r="15888" spans="17:17">
      <c r="Q15888" s="39"/>
    </row>
    <row r="15889" spans="17:17">
      <c r="Q15889" s="39"/>
    </row>
    <row r="15890" spans="17:17">
      <c r="Q15890" s="39"/>
    </row>
    <row r="15891" spans="17:17">
      <c r="Q15891" s="39"/>
    </row>
    <row r="15892" spans="17:17">
      <c r="Q15892" s="39"/>
    </row>
    <row r="15893" spans="17:17">
      <c r="Q15893" s="39"/>
    </row>
    <row r="15894" spans="17:17">
      <c r="Q15894" s="39"/>
    </row>
    <row r="15895" spans="17:17">
      <c r="Q15895" s="39"/>
    </row>
    <row r="15896" spans="17:17">
      <c r="Q15896" s="39"/>
    </row>
    <row r="15897" spans="17:17">
      <c r="Q15897" s="39"/>
    </row>
    <row r="15898" spans="17:17">
      <c r="Q15898" s="39"/>
    </row>
    <row r="15899" spans="17:17">
      <c r="Q15899" s="39"/>
    </row>
    <row r="15900" spans="17:17">
      <c r="Q15900" s="39"/>
    </row>
    <row r="15901" spans="17:17">
      <c r="Q15901" s="39"/>
    </row>
    <row r="15902" spans="17:17">
      <c r="Q15902" s="39"/>
    </row>
    <row r="15903" spans="17:17">
      <c r="Q15903" s="39"/>
    </row>
    <row r="15904" spans="17:17">
      <c r="Q15904" s="39"/>
    </row>
    <row r="15905" spans="17:17">
      <c r="Q15905" s="39"/>
    </row>
    <row r="15906" spans="17:17">
      <c r="Q15906" s="39"/>
    </row>
    <row r="15907" spans="17:17">
      <c r="Q15907" s="39"/>
    </row>
    <row r="15908" spans="17:17">
      <c r="Q15908" s="39"/>
    </row>
    <row r="15909" spans="17:17">
      <c r="Q15909" s="39"/>
    </row>
    <row r="15910" spans="17:17">
      <c r="Q15910" s="39"/>
    </row>
    <row r="15911" spans="17:17">
      <c r="Q15911" s="39"/>
    </row>
    <row r="15912" spans="17:17">
      <c r="Q15912" s="39"/>
    </row>
    <row r="15913" spans="17:17">
      <c r="Q15913" s="39"/>
    </row>
    <row r="15914" spans="17:17">
      <c r="Q15914" s="39"/>
    </row>
    <row r="15915" spans="17:17">
      <c r="Q15915" s="39"/>
    </row>
    <row r="15916" spans="17:17">
      <c r="Q15916" s="39"/>
    </row>
    <row r="15917" spans="17:17">
      <c r="Q15917" s="39"/>
    </row>
    <row r="15918" spans="17:17">
      <c r="Q15918" s="39"/>
    </row>
    <row r="15919" spans="17:17">
      <c r="Q15919" s="39"/>
    </row>
    <row r="15920" spans="17:17">
      <c r="Q15920" s="39"/>
    </row>
    <row r="15921" spans="17:17">
      <c r="Q15921" s="39"/>
    </row>
    <row r="15922" spans="17:17">
      <c r="Q15922" s="39"/>
    </row>
    <row r="15923" spans="17:17">
      <c r="Q15923" s="39"/>
    </row>
    <row r="15924" spans="17:17">
      <c r="Q15924" s="39"/>
    </row>
    <row r="15925" spans="17:17">
      <c r="Q15925" s="39"/>
    </row>
    <row r="15926" spans="17:17">
      <c r="Q15926" s="39"/>
    </row>
    <row r="15927" spans="17:17">
      <c r="Q15927" s="39"/>
    </row>
    <row r="15928" spans="17:17">
      <c r="Q15928" s="39"/>
    </row>
    <row r="15929" spans="17:17">
      <c r="Q15929" s="39"/>
    </row>
    <row r="15930" spans="17:17">
      <c r="Q15930" s="39"/>
    </row>
    <row r="15931" spans="17:17">
      <c r="Q15931" s="39"/>
    </row>
    <row r="15932" spans="17:17">
      <c r="Q15932" s="39"/>
    </row>
    <row r="15933" spans="17:17">
      <c r="Q15933" s="39"/>
    </row>
    <row r="15934" spans="17:17">
      <c r="Q15934" s="39"/>
    </row>
    <row r="15935" spans="17:17">
      <c r="Q15935" s="39"/>
    </row>
    <row r="15936" spans="17:17">
      <c r="Q15936" s="39"/>
    </row>
    <row r="15937" spans="17:17">
      <c r="Q15937" s="39"/>
    </row>
    <row r="15938" spans="17:17">
      <c r="Q15938" s="39"/>
    </row>
    <row r="15939" spans="17:17">
      <c r="Q15939" s="39"/>
    </row>
    <row r="15940" spans="17:17">
      <c r="Q15940" s="39"/>
    </row>
    <row r="15941" spans="17:17">
      <c r="Q15941" s="39"/>
    </row>
    <row r="15942" spans="17:17">
      <c r="Q15942" s="39"/>
    </row>
    <row r="15943" spans="17:17">
      <c r="Q15943" s="39"/>
    </row>
    <row r="15944" spans="17:17">
      <c r="Q15944" s="39"/>
    </row>
    <row r="15945" spans="17:17">
      <c r="Q15945" s="39"/>
    </row>
    <row r="15946" spans="17:17">
      <c r="Q15946" s="39"/>
    </row>
    <row r="15947" spans="17:17">
      <c r="Q15947" s="39"/>
    </row>
    <row r="15948" spans="17:17">
      <c r="Q15948" s="39"/>
    </row>
    <row r="15949" spans="17:17">
      <c r="Q15949" s="39"/>
    </row>
    <row r="15950" spans="17:17">
      <c r="Q15950" s="39"/>
    </row>
    <row r="15951" spans="17:17">
      <c r="Q15951" s="39"/>
    </row>
    <row r="15952" spans="17:17">
      <c r="Q15952" s="39"/>
    </row>
    <row r="15953" spans="17:17">
      <c r="Q15953" s="39"/>
    </row>
    <row r="15954" spans="17:17">
      <c r="Q15954" s="39"/>
    </row>
    <row r="15955" spans="17:17">
      <c r="Q15955" s="39"/>
    </row>
    <row r="15956" spans="17:17">
      <c r="Q15956" s="39"/>
    </row>
    <row r="15957" spans="17:17">
      <c r="Q15957" s="39"/>
    </row>
    <row r="15958" spans="17:17">
      <c r="Q15958" s="39"/>
    </row>
    <row r="15959" spans="17:17">
      <c r="Q15959" s="39"/>
    </row>
    <row r="15960" spans="17:17">
      <c r="Q15960" s="39"/>
    </row>
    <row r="15961" spans="17:17">
      <c r="Q15961" s="39"/>
    </row>
    <row r="15962" spans="17:17">
      <c r="Q15962" s="39"/>
    </row>
    <row r="15963" spans="17:17">
      <c r="Q15963" s="39"/>
    </row>
    <row r="15964" spans="17:17">
      <c r="Q15964" s="39"/>
    </row>
    <row r="15965" spans="17:17">
      <c r="Q15965" s="39"/>
    </row>
    <row r="15966" spans="17:17">
      <c r="Q15966" s="39"/>
    </row>
    <row r="15967" spans="17:17">
      <c r="Q15967" s="39"/>
    </row>
    <row r="15968" spans="17:17">
      <c r="Q15968" s="39"/>
    </row>
    <row r="15969" spans="17:17">
      <c r="Q15969" s="39"/>
    </row>
    <row r="15970" spans="17:17">
      <c r="Q15970" s="39"/>
    </row>
    <row r="15971" spans="17:17">
      <c r="Q15971" s="39"/>
    </row>
    <row r="15972" spans="17:17">
      <c r="Q15972" s="39"/>
    </row>
    <row r="15973" spans="17:17">
      <c r="Q15973" s="39"/>
    </row>
    <row r="15974" spans="17:17">
      <c r="Q15974" s="39"/>
    </row>
    <row r="15975" spans="17:17">
      <c r="Q15975" s="39"/>
    </row>
    <row r="15976" spans="17:17">
      <c r="Q15976" s="39"/>
    </row>
    <row r="15977" spans="17:17">
      <c r="Q15977" s="39"/>
    </row>
    <row r="15978" spans="17:17">
      <c r="Q15978" s="39"/>
    </row>
    <row r="15979" spans="17:17">
      <c r="Q15979" s="39"/>
    </row>
    <row r="15980" spans="17:17">
      <c r="Q15980" s="39"/>
    </row>
    <row r="15981" spans="17:17">
      <c r="Q15981" s="39"/>
    </row>
    <row r="15982" spans="17:17">
      <c r="Q15982" s="39"/>
    </row>
    <row r="15983" spans="17:17">
      <c r="Q15983" s="39"/>
    </row>
    <row r="15984" spans="17:17">
      <c r="Q15984" s="39"/>
    </row>
    <row r="15985" spans="17:17">
      <c r="Q15985" s="39"/>
    </row>
    <row r="15986" spans="17:17">
      <c r="Q15986" s="39"/>
    </row>
    <row r="15987" spans="17:17">
      <c r="Q15987" s="39"/>
    </row>
    <row r="15988" spans="17:17">
      <c r="Q15988" s="39"/>
    </row>
    <row r="15989" spans="17:17">
      <c r="Q15989" s="39"/>
    </row>
    <row r="15990" spans="17:17">
      <c r="Q15990" s="39"/>
    </row>
    <row r="15991" spans="17:17">
      <c r="Q15991" s="39"/>
    </row>
    <row r="15992" spans="17:17">
      <c r="Q15992" s="39"/>
    </row>
    <row r="15993" spans="17:17">
      <c r="Q15993" s="39"/>
    </row>
    <row r="15994" spans="17:17">
      <c r="Q15994" s="39"/>
    </row>
    <row r="15995" spans="17:17">
      <c r="Q15995" s="39"/>
    </row>
    <row r="15996" spans="17:17">
      <c r="Q15996" s="39"/>
    </row>
    <row r="15997" spans="17:17">
      <c r="Q15997" s="39"/>
    </row>
    <row r="15998" spans="17:17">
      <c r="Q15998" s="39"/>
    </row>
    <row r="15999" spans="17:17">
      <c r="Q15999" s="39"/>
    </row>
    <row r="16000" spans="17:17">
      <c r="Q16000" s="39"/>
    </row>
    <row r="16001" spans="17:17">
      <c r="Q16001" s="39"/>
    </row>
    <row r="16002" spans="17:17">
      <c r="Q16002" s="39"/>
    </row>
    <row r="16003" spans="17:17">
      <c r="Q16003" s="39"/>
    </row>
    <row r="16004" spans="17:17">
      <c r="Q16004" s="39"/>
    </row>
    <row r="16005" spans="17:17">
      <c r="Q16005" s="39"/>
    </row>
    <row r="16006" spans="17:17">
      <c r="Q16006" s="39"/>
    </row>
    <row r="16007" spans="17:17">
      <c r="Q16007" s="39"/>
    </row>
    <row r="16008" spans="17:17">
      <c r="Q16008" s="39"/>
    </row>
    <row r="16009" spans="17:17">
      <c r="Q16009" s="39"/>
    </row>
    <row r="16010" spans="17:17">
      <c r="Q16010" s="39"/>
    </row>
    <row r="16011" spans="17:17">
      <c r="Q16011" s="39"/>
    </row>
    <row r="16012" spans="17:17">
      <c r="Q16012" s="39"/>
    </row>
    <row r="16013" spans="17:17">
      <c r="Q16013" s="39"/>
    </row>
    <row r="16014" spans="17:17">
      <c r="Q16014" s="39"/>
    </row>
    <row r="16015" spans="17:17">
      <c r="Q16015" s="39"/>
    </row>
    <row r="16016" spans="17:17">
      <c r="Q16016" s="39"/>
    </row>
    <row r="16017" spans="17:17">
      <c r="Q16017" s="39"/>
    </row>
    <row r="16018" spans="17:17">
      <c r="Q16018" s="39"/>
    </row>
    <row r="16019" spans="17:17">
      <c r="Q16019" s="39"/>
    </row>
    <row r="16020" spans="17:17">
      <c r="Q16020" s="39"/>
    </row>
    <row r="16021" spans="17:17">
      <c r="Q16021" s="39"/>
    </row>
    <row r="16022" spans="17:17">
      <c r="Q16022" s="39"/>
    </row>
    <row r="16023" spans="17:17">
      <c r="Q16023" s="39"/>
    </row>
    <row r="16024" spans="17:17">
      <c r="Q16024" s="39"/>
    </row>
    <row r="16025" spans="17:17">
      <c r="Q16025" s="39"/>
    </row>
    <row r="16026" spans="17:17">
      <c r="Q16026" s="39"/>
    </row>
    <row r="16027" spans="17:17">
      <c r="Q16027" s="39"/>
    </row>
    <row r="16028" spans="17:17">
      <c r="Q16028" s="39"/>
    </row>
    <row r="16029" spans="17:17">
      <c r="Q16029" s="39"/>
    </row>
    <row r="16030" spans="17:17">
      <c r="Q16030" s="39"/>
    </row>
    <row r="16031" spans="17:17">
      <c r="Q16031" s="39"/>
    </row>
    <row r="16032" spans="17:17">
      <c r="Q16032" s="39"/>
    </row>
    <row r="16033" spans="17:17">
      <c r="Q16033" s="39"/>
    </row>
    <row r="16034" spans="17:17">
      <c r="Q16034" s="39"/>
    </row>
    <row r="16035" spans="17:17">
      <c r="Q16035" s="39"/>
    </row>
    <row r="16036" spans="17:17">
      <c r="Q16036" s="39"/>
    </row>
    <row r="16037" spans="17:17">
      <c r="Q16037" s="39"/>
    </row>
    <row r="16038" spans="17:17">
      <c r="Q16038" s="39"/>
    </row>
    <row r="16039" spans="17:17">
      <c r="Q16039" s="39"/>
    </row>
    <row r="16040" spans="17:17">
      <c r="Q16040" s="39"/>
    </row>
    <row r="16041" spans="17:17">
      <c r="Q16041" s="39"/>
    </row>
    <row r="16042" spans="17:17">
      <c r="Q16042" s="39"/>
    </row>
    <row r="16043" spans="17:17">
      <c r="Q16043" s="39"/>
    </row>
    <row r="16044" spans="17:17">
      <c r="Q16044" s="39"/>
    </row>
    <row r="16045" spans="17:17">
      <c r="Q16045" s="39"/>
    </row>
    <row r="16046" spans="17:17">
      <c r="Q16046" s="39"/>
    </row>
    <row r="16047" spans="17:17">
      <c r="Q16047" s="39"/>
    </row>
    <row r="16048" spans="17:17">
      <c r="Q16048" s="39"/>
    </row>
    <row r="16049" spans="17:17">
      <c r="Q16049" s="39"/>
    </row>
    <row r="16050" spans="17:17">
      <c r="Q16050" s="39"/>
    </row>
    <row r="16051" spans="17:17">
      <c r="Q16051" s="39"/>
    </row>
    <row r="16052" spans="17:17">
      <c r="Q16052" s="39"/>
    </row>
    <row r="16053" spans="17:17">
      <c r="Q16053" s="39"/>
    </row>
    <row r="16054" spans="17:17">
      <c r="Q16054" s="39"/>
    </row>
    <row r="16055" spans="17:17">
      <c r="Q16055" s="39"/>
    </row>
    <row r="16056" spans="17:17">
      <c r="Q16056" s="39"/>
    </row>
    <row r="16057" spans="17:17">
      <c r="Q16057" s="39"/>
    </row>
    <row r="16058" spans="17:17">
      <c r="Q16058" s="39"/>
    </row>
    <row r="16059" spans="17:17">
      <c r="Q16059" s="39"/>
    </row>
    <row r="16060" spans="17:17">
      <c r="Q16060" s="39"/>
    </row>
    <row r="16061" spans="17:17">
      <c r="Q16061" s="39"/>
    </row>
    <row r="16062" spans="17:17">
      <c r="Q16062" s="39"/>
    </row>
    <row r="16063" spans="17:17">
      <c r="Q16063" s="39"/>
    </row>
    <row r="16064" spans="17:17">
      <c r="Q16064" s="39"/>
    </row>
    <row r="16065" spans="17:17">
      <c r="Q16065" s="39"/>
    </row>
    <row r="16066" spans="17:17">
      <c r="Q16066" s="39"/>
    </row>
    <row r="16067" spans="17:17">
      <c r="Q16067" s="39"/>
    </row>
    <row r="16068" spans="17:17">
      <c r="Q16068" s="39"/>
    </row>
    <row r="16069" spans="17:17">
      <c r="Q16069" s="39"/>
    </row>
    <row r="16070" spans="17:17">
      <c r="Q16070" s="39"/>
    </row>
    <row r="16071" spans="17:17">
      <c r="Q16071" s="39"/>
    </row>
    <row r="16072" spans="17:17">
      <c r="Q16072" s="39"/>
    </row>
    <row r="16073" spans="17:17">
      <c r="Q16073" s="39"/>
    </row>
    <row r="16074" spans="17:17">
      <c r="Q16074" s="39"/>
    </row>
    <row r="16075" spans="17:17">
      <c r="Q16075" s="39"/>
    </row>
    <row r="16076" spans="17:17">
      <c r="Q16076" s="39"/>
    </row>
    <row r="16077" spans="17:17">
      <c r="Q16077" s="39"/>
    </row>
    <row r="16078" spans="17:17">
      <c r="Q16078" s="39"/>
    </row>
    <row r="16079" spans="17:17">
      <c r="Q16079" s="39"/>
    </row>
    <row r="16080" spans="17:17">
      <c r="Q16080" s="39"/>
    </row>
    <row r="16081" spans="17:17">
      <c r="Q16081" s="39"/>
    </row>
    <row r="16082" spans="17:17">
      <c r="Q16082" s="39"/>
    </row>
    <row r="16083" spans="17:17">
      <c r="Q16083" s="39"/>
    </row>
    <row r="16084" spans="17:17">
      <c r="Q16084" s="39"/>
    </row>
    <row r="16085" spans="17:17">
      <c r="Q16085" s="39"/>
    </row>
    <row r="16086" spans="17:17">
      <c r="Q16086" s="39"/>
    </row>
    <row r="16087" spans="17:17">
      <c r="Q16087" s="39"/>
    </row>
    <row r="16088" spans="17:17">
      <c r="Q16088" s="39"/>
    </row>
    <row r="16089" spans="17:17">
      <c r="Q16089" s="39"/>
    </row>
    <row r="16090" spans="17:17">
      <c r="Q16090" s="39"/>
    </row>
    <row r="16091" spans="17:17">
      <c r="Q16091" s="39"/>
    </row>
    <row r="16092" spans="17:17">
      <c r="Q16092" s="39"/>
    </row>
    <row r="16093" spans="17:17">
      <c r="Q16093" s="39"/>
    </row>
    <row r="16094" spans="17:17">
      <c r="Q16094" s="39"/>
    </row>
    <row r="16095" spans="17:17">
      <c r="Q16095" s="39"/>
    </row>
    <row r="16096" spans="17:17">
      <c r="Q16096" s="39"/>
    </row>
    <row r="16097" spans="17:17">
      <c r="Q16097" s="39"/>
    </row>
    <row r="16098" spans="17:17">
      <c r="Q16098" s="39"/>
    </row>
    <row r="16099" spans="17:17">
      <c r="Q16099" s="39"/>
    </row>
    <row r="16100" spans="17:17">
      <c r="Q16100" s="39"/>
    </row>
    <row r="16101" spans="17:17">
      <c r="Q16101" s="39"/>
    </row>
    <row r="16102" spans="17:17">
      <c r="Q16102" s="39"/>
    </row>
    <row r="16103" spans="17:17">
      <c r="Q16103" s="39"/>
    </row>
    <row r="16104" spans="17:17">
      <c r="Q16104" s="39"/>
    </row>
    <row r="16105" spans="17:17">
      <c r="Q16105" s="39"/>
    </row>
    <row r="16106" spans="17:17">
      <c r="Q16106" s="39"/>
    </row>
    <row r="16107" spans="17:17">
      <c r="Q16107" s="39"/>
    </row>
    <row r="16108" spans="17:17">
      <c r="Q16108" s="39"/>
    </row>
    <row r="16109" spans="17:17">
      <c r="Q16109" s="39"/>
    </row>
    <row r="16110" spans="17:17">
      <c r="Q16110" s="39"/>
    </row>
    <row r="16111" spans="17:17">
      <c r="Q16111" s="39"/>
    </row>
    <row r="16112" spans="17:17">
      <c r="Q16112" s="39"/>
    </row>
    <row r="16113" spans="17:17">
      <c r="Q16113" s="39"/>
    </row>
    <row r="16114" spans="17:17">
      <c r="Q16114" s="39"/>
    </row>
    <row r="16115" spans="17:17">
      <c r="Q16115" s="39"/>
    </row>
    <row r="16116" spans="17:17">
      <c r="Q16116" s="39"/>
    </row>
    <row r="16117" spans="17:17">
      <c r="Q16117" s="39"/>
    </row>
    <row r="16118" spans="17:17">
      <c r="Q16118" s="39"/>
    </row>
    <row r="16119" spans="17:17">
      <c r="Q16119" s="39"/>
    </row>
    <row r="16120" spans="17:17">
      <c r="Q16120" s="39"/>
    </row>
    <row r="16121" spans="17:17">
      <c r="Q16121" s="39"/>
    </row>
    <row r="16122" spans="17:17">
      <c r="Q16122" s="39"/>
    </row>
    <row r="16123" spans="17:17">
      <c r="Q16123" s="39"/>
    </row>
    <row r="16124" spans="17:17">
      <c r="Q16124" s="39"/>
    </row>
    <row r="16125" spans="17:17">
      <c r="Q16125" s="39"/>
    </row>
    <row r="16126" spans="17:17">
      <c r="Q16126" s="39"/>
    </row>
    <row r="16127" spans="17:17">
      <c r="Q16127" s="39"/>
    </row>
    <row r="16128" spans="17:17">
      <c r="Q16128" s="39"/>
    </row>
    <row r="16129" spans="17:17">
      <c r="Q16129" s="39"/>
    </row>
    <row r="16130" spans="17:17">
      <c r="Q16130" s="39"/>
    </row>
    <row r="16131" spans="17:17">
      <c r="Q16131" s="39"/>
    </row>
    <row r="16132" spans="17:17">
      <c r="Q16132" s="39"/>
    </row>
    <row r="16133" spans="17:17">
      <c r="Q16133" s="39"/>
    </row>
    <row r="16134" spans="17:17">
      <c r="Q16134" s="39"/>
    </row>
    <row r="16135" spans="17:17">
      <c r="Q16135" s="39"/>
    </row>
    <row r="16136" spans="17:17">
      <c r="Q16136" s="39"/>
    </row>
    <row r="16137" spans="17:17">
      <c r="Q16137" s="39"/>
    </row>
    <row r="16138" spans="17:17">
      <c r="Q16138" s="39"/>
    </row>
    <row r="16139" spans="17:17">
      <c r="Q16139" s="39"/>
    </row>
    <row r="16140" spans="17:17">
      <c r="Q16140" s="39"/>
    </row>
    <row r="16141" spans="17:17">
      <c r="Q16141" s="39"/>
    </row>
    <row r="16142" spans="17:17">
      <c r="Q16142" s="39"/>
    </row>
    <row r="16143" spans="17:17">
      <c r="Q16143" s="39"/>
    </row>
    <row r="16144" spans="17:17">
      <c r="Q16144" s="39"/>
    </row>
    <row r="16145" spans="17:17">
      <c r="Q16145" s="39"/>
    </row>
    <row r="16146" spans="17:17">
      <c r="Q16146" s="39"/>
    </row>
    <row r="16147" spans="17:17">
      <c r="Q16147" s="39"/>
    </row>
    <row r="16148" spans="17:17">
      <c r="Q16148" s="39"/>
    </row>
    <row r="16149" spans="17:17">
      <c r="Q16149" s="39"/>
    </row>
    <row r="16150" spans="17:17">
      <c r="Q16150" s="39"/>
    </row>
    <row r="16151" spans="17:17">
      <c r="Q16151" s="39"/>
    </row>
    <row r="16152" spans="17:17">
      <c r="Q16152" s="39"/>
    </row>
    <row r="16153" spans="17:17">
      <c r="Q16153" s="39"/>
    </row>
    <row r="16154" spans="17:17">
      <c r="Q16154" s="39"/>
    </row>
    <row r="16155" spans="17:17">
      <c r="Q16155" s="39"/>
    </row>
    <row r="16156" spans="17:17">
      <c r="Q16156" s="39"/>
    </row>
    <row r="16157" spans="17:17">
      <c r="Q16157" s="39"/>
    </row>
    <row r="16158" spans="17:17">
      <c r="Q16158" s="39"/>
    </row>
    <row r="16159" spans="17:17">
      <c r="Q16159" s="39"/>
    </row>
    <row r="16160" spans="17:17">
      <c r="Q16160" s="39"/>
    </row>
    <row r="16161" spans="17:17">
      <c r="Q16161" s="39"/>
    </row>
    <row r="16162" spans="17:17">
      <c r="Q16162" s="39"/>
    </row>
    <row r="16163" spans="17:17">
      <c r="Q16163" s="39"/>
    </row>
    <row r="16164" spans="17:17">
      <c r="Q16164" s="39"/>
    </row>
    <row r="16165" spans="17:17">
      <c r="Q16165" s="39"/>
    </row>
    <row r="16166" spans="17:17">
      <c r="Q16166" s="39"/>
    </row>
    <row r="16167" spans="17:17">
      <c r="Q16167" s="39"/>
    </row>
    <row r="16168" spans="17:17">
      <c r="Q16168" s="39"/>
    </row>
    <row r="16169" spans="17:17">
      <c r="Q16169" s="39"/>
    </row>
    <row r="16170" spans="17:17">
      <c r="Q16170" s="39"/>
    </row>
    <row r="16171" spans="17:17">
      <c r="Q16171" s="39"/>
    </row>
    <row r="16172" spans="17:17">
      <c r="Q16172" s="39"/>
    </row>
    <row r="16173" spans="17:17">
      <c r="Q16173" s="39"/>
    </row>
    <row r="16174" spans="17:17">
      <c r="Q16174" s="39"/>
    </row>
    <row r="16175" spans="17:17">
      <c r="Q16175" s="39"/>
    </row>
    <row r="16176" spans="17:17">
      <c r="Q16176" s="39"/>
    </row>
    <row r="16177" spans="17:17">
      <c r="Q16177" s="39"/>
    </row>
    <row r="16178" spans="17:17">
      <c r="Q16178" s="39"/>
    </row>
    <row r="16179" spans="17:17">
      <c r="Q16179" s="39"/>
    </row>
    <row r="16180" spans="17:17">
      <c r="Q16180" s="39"/>
    </row>
    <row r="16181" spans="17:17">
      <c r="Q16181" s="39"/>
    </row>
    <row r="16182" spans="17:17">
      <c r="Q16182" s="39"/>
    </row>
    <row r="16183" spans="17:17">
      <c r="Q16183" s="39"/>
    </row>
    <row r="16184" spans="17:17">
      <c r="Q16184" s="39"/>
    </row>
    <row r="16185" spans="17:17">
      <c r="Q16185" s="39"/>
    </row>
    <row r="16186" spans="17:17">
      <c r="Q16186" s="39"/>
    </row>
    <row r="16187" spans="17:17">
      <c r="Q16187" s="39"/>
    </row>
    <row r="16188" spans="17:17">
      <c r="Q16188" s="39"/>
    </row>
    <row r="16189" spans="17:17">
      <c r="Q16189" s="39"/>
    </row>
    <row r="16190" spans="17:17">
      <c r="Q16190" s="39"/>
    </row>
    <row r="16191" spans="17:17">
      <c r="Q16191" s="39"/>
    </row>
    <row r="16192" spans="17:17">
      <c r="Q16192" s="39"/>
    </row>
    <row r="16193" spans="17:17">
      <c r="Q16193" s="39"/>
    </row>
    <row r="16194" spans="17:17">
      <c r="Q16194" s="39"/>
    </row>
    <row r="16195" spans="17:17">
      <c r="Q16195" s="39"/>
    </row>
    <row r="16196" spans="17:17">
      <c r="Q16196" s="39"/>
    </row>
    <row r="16197" spans="17:17">
      <c r="Q16197" s="39"/>
    </row>
    <row r="16198" spans="17:17">
      <c r="Q16198" s="39"/>
    </row>
    <row r="16199" spans="17:17">
      <c r="Q16199" s="39"/>
    </row>
    <row r="16200" spans="17:17">
      <c r="Q16200" s="39"/>
    </row>
    <row r="16201" spans="17:17">
      <c r="Q16201" s="39"/>
    </row>
    <row r="16202" spans="17:17">
      <c r="Q16202" s="39"/>
    </row>
    <row r="16203" spans="17:17">
      <c r="Q16203" s="39"/>
    </row>
    <row r="16204" spans="17:17">
      <c r="Q16204" s="39"/>
    </row>
    <row r="16205" spans="17:17">
      <c r="Q16205" s="39"/>
    </row>
    <row r="16206" spans="17:17">
      <c r="Q16206" s="39"/>
    </row>
    <row r="16207" spans="17:17">
      <c r="Q16207" s="39"/>
    </row>
    <row r="16208" spans="17:17">
      <c r="Q16208" s="39"/>
    </row>
    <row r="16209" spans="17:17">
      <c r="Q16209" s="39"/>
    </row>
    <row r="16210" spans="17:17">
      <c r="Q16210" s="39"/>
    </row>
    <row r="16211" spans="17:17">
      <c r="Q16211" s="39"/>
    </row>
    <row r="16212" spans="17:17">
      <c r="Q16212" s="39"/>
    </row>
    <row r="16213" spans="17:17">
      <c r="Q16213" s="39"/>
    </row>
    <row r="16214" spans="17:17">
      <c r="Q16214" s="39"/>
    </row>
    <row r="16215" spans="17:17">
      <c r="Q16215" s="39"/>
    </row>
    <row r="16216" spans="17:17">
      <c r="Q16216" s="39"/>
    </row>
    <row r="16217" spans="17:17">
      <c r="Q16217" s="39"/>
    </row>
    <row r="16218" spans="17:17">
      <c r="Q16218" s="39"/>
    </row>
    <row r="16219" spans="17:17">
      <c r="Q16219" s="39"/>
    </row>
    <row r="16220" spans="17:17">
      <c r="Q16220" s="39"/>
    </row>
    <row r="16221" spans="17:17">
      <c r="Q16221" s="39"/>
    </row>
    <row r="16222" spans="17:17">
      <c r="Q16222" s="39"/>
    </row>
    <row r="16223" spans="17:17">
      <c r="Q16223" s="39"/>
    </row>
    <row r="16224" spans="17:17">
      <c r="Q16224" s="39"/>
    </row>
    <row r="16225" spans="17:17">
      <c r="Q16225" s="39"/>
    </row>
    <row r="16226" spans="17:17">
      <c r="Q16226" s="39"/>
    </row>
    <row r="16227" spans="17:17">
      <c r="Q16227" s="39"/>
    </row>
    <row r="16228" spans="17:17">
      <c r="Q16228" s="39"/>
    </row>
    <row r="16229" spans="17:17">
      <c r="Q16229" s="39"/>
    </row>
    <row r="16230" spans="17:17">
      <c r="Q16230" s="39"/>
    </row>
    <row r="16231" spans="17:17">
      <c r="Q16231" s="39"/>
    </row>
    <row r="16232" spans="17:17">
      <c r="Q16232" s="39"/>
    </row>
    <row r="16233" spans="17:17">
      <c r="Q16233" s="39"/>
    </row>
    <row r="16234" spans="17:17">
      <c r="Q16234" s="39"/>
    </row>
    <row r="16235" spans="17:17">
      <c r="Q16235" s="39"/>
    </row>
    <row r="16236" spans="17:17">
      <c r="Q16236" s="39"/>
    </row>
    <row r="16237" spans="17:17">
      <c r="Q16237" s="39"/>
    </row>
    <row r="16238" spans="17:17">
      <c r="Q16238" s="39"/>
    </row>
    <row r="16239" spans="17:17">
      <c r="Q16239" s="39"/>
    </row>
    <row r="16240" spans="17:17">
      <c r="Q16240" s="39"/>
    </row>
    <row r="16241" spans="17:17">
      <c r="Q16241" s="39"/>
    </row>
    <row r="16242" spans="17:17">
      <c r="Q16242" s="39"/>
    </row>
    <row r="16243" spans="17:17">
      <c r="Q16243" s="39"/>
    </row>
    <row r="16244" spans="17:17">
      <c r="Q16244" s="39"/>
    </row>
    <row r="16245" spans="17:17">
      <c r="Q16245" s="39"/>
    </row>
    <row r="16246" spans="17:17">
      <c r="Q16246" s="39"/>
    </row>
    <row r="16247" spans="17:17">
      <c r="Q16247" s="39"/>
    </row>
    <row r="16248" spans="17:17">
      <c r="Q16248" s="39"/>
    </row>
    <row r="16249" spans="17:17">
      <c r="Q16249" s="39"/>
    </row>
    <row r="16250" spans="17:17">
      <c r="Q16250" s="39"/>
    </row>
    <row r="16251" spans="17:17">
      <c r="Q16251" s="39"/>
    </row>
    <row r="16252" spans="17:17">
      <c r="Q16252" s="39"/>
    </row>
    <row r="16253" spans="17:17">
      <c r="Q16253" s="39"/>
    </row>
    <row r="16254" spans="17:17">
      <c r="Q16254" s="39"/>
    </row>
    <row r="16255" spans="17:17">
      <c r="Q16255" s="39"/>
    </row>
    <row r="16256" spans="17:17">
      <c r="Q16256" s="39"/>
    </row>
    <row r="16257" spans="17:17">
      <c r="Q16257" s="39"/>
    </row>
    <row r="16258" spans="17:17">
      <c r="Q16258" s="39"/>
    </row>
    <row r="16259" spans="17:17">
      <c r="Q16259" s="39"/>
    </row>
    <row r="16260" spans="17:17">
      <c r="Q16260" s="39"/>
    </row>
    <row r="16261" spans="17:17">
      <c r="Q16261" s="39"/>
    </row>
    <row r="16262" spans="17:17">
      <c r="Q16262" s="39"/>
    </row>
    <row r="16263" spans="17:17">
      <c r="Q16263" s="39"/>
    </row>
    <row r="16264" spans="17:17">
      <c r="Q16264" s="39"/>
    </row>
    <row r="16265" spans="17:17">
      <c r="Q16265" s="39"/>
    </row>
    <row r="16266" spans="17:17">
      <c r="Q16266" s="39"/>
    </row>
    <row r="16267" spans="17:17">
      <c r="Q16267" s="39"/>
    </row>
    <row r="16268" spans="17:17">
      <c r="Q16268" s="39"/>
    </row>
    <row r="16269" spans="17:17">
      <c r="Q16269" s="39"/>
    </row>
    <row r="16270" spans="17:17">
      <c r="Q16270" s="39"/>
    </row>
    <row r="16271" spans="17:17">
      <c r="Q16271" s="39"/>
    </row>
    <row r="16272" spans="17:17">
      <c r="Q16272" s="39"/>
    </row>
    <row r="16273" spans="17:17">
      <c r="Q16273" s="39"/>
    </row>
    <row r="16274" spans="17:17">
      <c r="Q16274" s="39"/>
    </row>
    <row r="16275" spans="17:17">
      <c r="Q16275" s="39"/>
    </row>
    <row r="16276" spans="17:17">
      <c r="Q16276" s="39"/>
    </row>
    <row r="16277" spans="17:17">
      <c r="Q16277" s="39"/>
    </row>
    <row r="16278" spans="17:17">
      <c r="Q16278" s="39"/>
    </row>
    <row r="16279" spans="17:17">
      <c r="Q16279" s="39"/>
    </row>
    <row r="16280" spans="17:17">
      <c r="Q16280" s="39"/>
    </row>
    <row r="16281" spans="17:17">
      <c r="Q16281" s="39"/>
    </row>
    <row r="16282" spans="17:17">
      <c r="Q16282" s="39"/>
    </row>
    <row r="16283" spans="17:17">
      <c r="Q16283" s="39"/>
    </row>
    <row r="16284" spans="17:17">
      <c r="Q16284" s="39"/>
    </row>
    <row r="16285" spans="17:17">
      <c r="Q16285" s="39"/>
    </row>
    <row r="16286" spans="17:17">
      <c r="Q16286" s="39"/>
    </row>
    <row r="16287" spans="17:17">
      <c r="Q16287" s="39"/>
    </row>
    <row r="16288" spans="17:17">
      <c r="Q16288" s="39"/>
    </row>
    <row r="16289" spans="17:17">
      <c r="Q16289" s="39"/>
    </row>
    <row r="16290" spans="17:17">
      <c r="Q16290" s="39"/>
    </row>
    <row r="16291" spans="17:17">
      <c r="Q16291" s="39"/>
    </row>
    <row r="16292" spans="17:17">
      <c r="Q16292" s="39"/>
    </row>
    <row r="16293" spans="17:17">
      <c r="Q16293" s="39"/>
    </row>
    <row r="16294" spans="17:17">
      <c r="Q16294" s="39"/>
    </row>
    <row r="16295" spans="17:17">
      <c r="Q16295" s="39"/>
    </row>
    <row r="16296" spans="17:17">
      <c r="Q16296" s="39"/>
    </row>
    <row r="16297" spans="17:17">
      <c r="Q16297" s="39"/>
    </row>
    <row r="16298" spans="17:17">
      <c r="Q16298" s="39"/>
    </row>
    <row r="16299" spans="17:17">
      <c r="Q16299" s="39"/>
    </row>
    <row r="16300" spans="17:17">
      <c r="Q16300" s="39"/>
    </row>
    <row r="16301" spans="17:17">
      <c r="Q16301" s="39"/>
    </row>
    <row r="16302" spans="17:17">
      <c r="Q16302" s="39"/>
    </row>
    <row r="16303" spans="17:17">
      <c r="Q16303" s="39"/>
    </row>
    <row r="16304" spans="17:17">
      <c r="Q16304" s="39"/>
    </row>
    <row r="16305" spans="17:17">
      <c r="Q16305" s="39"/>
    </row>
    <row r="16306" spans="17:17">
      <c r="Q16306" s="39"/>
    </row>
    <row r="16307" spans="17:17">
      <c r="Q16307" s="39"/>
    </row>
    <row r="16308" spans="17:17">
      <c r="Q16308" s="39"/>
    </row>
    <row r="16309" spans="17:17">
      <c r="Q16309" s="39"/>
    </row>
    <row r="16310" spans="17:17">
      <c r="Q16310" s="39"/>
    </row>
    <row r="16311" spans="17:17">
      <c r="Q16311" s="39"/>
    </row>
    <row r="16312" spans="17:17">
      <c r="Q16312" s="39"/>
    </row>
    <row r="16313" spans="17:17">
      <c r="Q16313" s="39"/>
    </row>
    <row r="16314" spans="17:17">
      <c r="Q16314" s="39"/>
    </row>
    <row r="16315" spans="17:17">
      <c r="Q16315" s="39"/>
    </row>
    <row r="16316" spans="17:17">
      <c r="Q16316" s="39"/>
    </row>
    <row r="16317" spans="17:17">
      <c r="Q16317" s="39"/>
    </row>
    <row r="16318" spans="17:17">
      <c r="Q16318" s="39"/>
    </row>
    <row r="16319" spans="17:17">
      <c r="Q16319" s="39"/>
    </row>
    <row r="16320" spans="17:17">
      <c r="Q16320" s="39"/>
    </row>
    <row r="16321" spans="17:17">
      <c r="Q16321" s="39"/>
    </row>
    <row r="16322" spans="17:17">
      <c r="Q16322" s="39"/>
    </row>
    <row r="16323" spans="17:17">
      <c r="Q16323" s="39"/>
    </row>
    <row r="16324" spans="17:17">
      <c r="Q16324" s="39"/>
    </row>
    <row r="16325" spans="17:17">
      <c r="Q16325" s="39"/>
    </row>
    <row r="16326" spans="17:17">
      <c r="Q16326" s="39"/>
    </row>
    <row r="16327" spans="17:17">
      <c r="Q16327" s="39"/>
    </row>
    <row r="16328" spans="17:17">
      <c r="Q16328" s="39"/>
    </row>
    <row r="16329" spans="17:17">
      <c r="Q16329" s="39"/>
    </row>
    <row r="16330" spans="17:17">
      <c r="Q16330" s="39"/>
    </row>
    <row r="16331" spans="17:17">
      <c r="Q16331" s="39"/>
    </row>
    <row r="16332" spans="17:17">
      <c r="Q16332" s="39"/>
    </row>
    <row r="16333" spans="17:17">
      <c r="Q16333" s="39"/>
    </row>
    <row r="16334" spans="17:17">
      <c r="Q16334" s="39"/>
    </row>
    <row r="16335" spans="17:17">
      <c r="Q16335" s="39"/>
    </row>
    <row r="16336" spans="17:17">
      <c r="Q16336" s="39"/>
    </row>
    <row r="16337" spans="17:17">
      <c r="Q16337" s="39"/>
    </row>
    <row r="16338" spans="17:17">
      <c r="Q16338" s="39"/>
    </row>
    <row r="16339" spans="17:17">
      <c r="Q16339" s="39"/>
    </row>
    <row r="16340" spans="17:17">
      <c r="Q16340" s="39"/>
    </row>
    <row r="16341" spans="17:17">
      <c r="Q16341" s="39"/>
    </row>
    <row r="16342" spans="17:17">
      <c r="Q16342" s="39"/>
    </row>
    <row r="16343" spans="17:17">
      <c r="Q16343" s="39"/>
    </row>
    <row r="16344" spans="17:17">
      <c r="Q16344" s="39"/>
    </row>
    <row r="16345" spans="17:17">
      <c r="Q16345" s="39"/>
    </row>
    <row r="16346" spans="17:17">
      <c r="Q16346" s="39"/>
    </row>
    <row r="16347" spans="17:17">
      <c r="Q16347" s="39"/>
    </row>
    <row r="16348" spans="17:17">
      <c r="Q16348" s="39"/>
    </row>
    <row r="16349" spans="17:17">
      <c r="Q16349" s="39"/>
    </row>
    <row r="16350" spans="17:17">
      <c r="Q16350" s="39"/>
    </row>
    <row r="16351" spans="17:17">
      <c r="Q16351" s="39"/>
    </row>
    <row r="16352" spans="17:17">
      <c r="Q16352" s="39"/>
    </row>
    <row r="16353" spans="17:17">
      <c r="Q16353" s="39"/>
    </row>
    <row r="16354" spans="17:17">
      <c r="Q16354" s="39"/>
    </row>
    <row r="16355" spans="17:17">
      <c r="Q16355" s="39"/>
    </row>
    <row r="16356" spans="17:17">
      <c r="Q16356" s="39"/>
    </row>
    <row r="16357" spans="17:17">
      <c r="Q16357" s="39"/>
    </row>
    <row r="16358" spans="17:17">
      <c r="Q16358" s="39"/>
    </row>
    <row r="16359" spans="17:17">
      <c r="Q16359" s="39"/>
    </row>
    <row r="16360" spans="17:17">
      <c r="Q16360" s="39"/>
    </row>
    <row r="16361" spans="17:17">
      <c r="Q16361" s="39"/>
    </row>
    <row r="16362" spans="17:17">
      <c r="Q16362" s="39"/>
    </row>
    <row r="16363" spans="17:17">
      <c r="Q16363" s="39"/>
    </row>
    <row r="16364" spans="17:17">
      <c r="Q16364" s="39"/>
    </row>
    <row r="16365" spans="17:17">
      <c r="Q16365" s="39"/>
    </row>
    <row r="16366" spans="17:17">
      <c r="Q16366" s="39"/>
    </row>
    <row r="16367" spans="17:17">
      <c r="Q16367" s="39"/>
    </row>
    <row r="16368" spans="17:17">
      <c r="Q16368" s="39"/>
    </row>
    <row r="16369" spans="17:17">
      <c r="Q16369" s="39"/>
    </row>
    <row r="16370" spans="17:17">
      <c r="Q16370" s="39"/>
    </row>
    <row r="16371" spans="17:17">
      <c r="Q16371" s="39"/>
    </row>
    <row r="16372" spans="17:17">
      <c r="Q16372" s="39"/>
    </row>
    <row r="16373" spans="17:17">
      <c r="Q16373" s="39"/>
    </row>
    <row r="16374" spans="17:17">
      <c r="Q16374" s="39"/>
    </row>
    <row r="16375" spans="17:17">
      <c r="Q16375" s="39"/>
    </row>
    <row r="16376" spans="17:17">
      <c r="Q16376" s="39"/>
    </row>
    <row r="16377" spans="17:17">
      <c r="Q16377" s="39"/>
    </row>
    <row r="16378" spans="17:17">
      <c r="Q16378" s="39"/>
    </row>
    <row r="16379" spans="17:17">
      <c r="Q16379" s="39"/>
    </row>
    <row r="16380" spans="17:17">
      <c r="Q16380" s="39"/>
    </row>
    <row r="16381" spans="17:17">
      <c r="Q16381" s="39"/>
    </row>
    <row r="16382" spans="17:17">
      <c r="Q16382" s="39"/>
    </row>
    <row r="16383" spans="17:17">
      <c r="Q16383" s="39"/>
    </row>
    <row r="16384" spans="17:17">
      <c r="Q16384" s="39"/>
    </row>
    <row r="16385" spans="17:17">
      <c r="Q16385" s="39"/>
    </row>
    <row r="16386" spans="17:17">
      <c r="Q16386" s="39"/>
    </row>
    <row r="16387" spans="17:17">
      <c r="Q16387" s="39"/>
    </row>
    <row r="16388" spans="17:17">
      <c r="Q16388" s="39"/>
    </row>
    <row r="16389" spans="17:17">
      <c r="Q16389" s="39"/>
    </row>
    <row r="16390" spans="17:17">
      <c r="Q16390" s="39"/>
    </row>
    <row r="16391" spans="17:17">
      <c r="Q16391" s="39"/>
    </row>
    <row r="16392" spans="17:17">
      <c r="Q16392" s="39"/>
    </row>
    <row r="16393" spans="17:17">
      <c r="Q16393" s="39"/>
    </row>
    <row r="16394" spans="17:17">
      <c r="Q16394" s="39"/>
    </row>
    <row r="16395" spans="17:17">
      <c r="Q16395" s="39"/>
    </row>
    <row r="16396" spans="17:17">
      <c r="Q16396" s="39"/>
    </row>
    <row r="16397" spans="17:17">
      <c r="Q16397" s="39"/>
    </row>
    <row r="16398" spans="17:17">
      <c r="Q16398" s="39"/>
    </row>
    <row r="16399" spans="17:17">
      <c r="Q16399" s="39"/>
    </row>
    <row r="16400" spans="17:17">
      <c r="Q16400" s="39"/>
    </row>
    <row r="16401" spans="17:17">
      <c r="Q16401" s="39"/>
    </row>
    <row r="16402" spans="17:17">
      <c r="Q16402" s="39"/>
    </row>
    <row r="16403" spans="17:17">
      <c r="Q16403" s="39"/>
    </row>
    <row r="16404" spans="17:17">
      <c r="Q16404" s="39"/>
    </row>
    <row r="16405" spans="17:17">
      <c r="Q16405" s="39"/>
    </row>
    <row r="16406" spans="17:17">
      <c r="Q16406" s="39"/>
    </row>
    <row r="16407" spans="17:17">
      <c r="Q16407" s="39"/>
    </row>
    <row r="16408" spans="17:17">
      <c r="Q16408" s="39"/>
    </row>
    <row r="16409" spans="17:17">
      <c r="Q16409" s="39"/>
    </row>
    <row r="16410" spans="17:17">
      <c r="Q16410" s="39"/>
    </row>
    <row r="16411" spans="17:17">
      <c r="Q16411" s="39"/>
    </row>
    <row r="16412" spans="17:17">
      <c r="Q16412" s="39"/>
    </row>
    <row r="16413" spans="17:17">
      <c r="Q16413" s="39"/>
    </row>
    <row r="16414" spans="17:17">
      <c r="Q16414" s="39"/>
    </row>
    <row r="16415" spans="17:17">
      <c r="Q16415" s="39"/>
    </row>
    <row r="16416" spans="17:17">
      <c r="Q16416" s="39"/>
    </row>
    <row r="16417" spans="17:17">
      <c r="Q16417" s="39"/>
    </row>
    <row r="16418" spans="17:17">
      <c r="Q16418" s="39"/>
    </row>
    <row r="16419" spans="17:17">
      <c r="Q16419" s="39"/>
    </row>
    <row r="16420" spans="17:17">
      <c r="Q16420" s="39"/>
    </row>
    <row r="16421" spans="17:17">
      <c r="Q16421" s="39"/>
    </row>
    <row r="16422" spans="17:17">
      <c r="Q16422" s="39"/>
    </row>
    <row r="16423" spans="17:17">
      <c r="Q16423" s="39"/>
    </row>
    <row r="16424" spans="17:17">
      <c r="Q16424" s="39"/>
    </row>
    <row r="16425" spans="17:17">
      <c r="Q16425" s="39"/>
    </row>
    <row r="16426" spans="17:17">
      <c r="Q16426" s="39"/>
    </row>
    <row r="16427" spans="17:17">
      <c r="Q16427" s="39"/>
    </row>
    <row r="16428" spans="17:17">
      <c r="Q16428" s="39"/>
    </row>
    <row r="16429" spans="17:17">
      <c r="Q16429" s="39"/>
    </row>
    <row r="16430" spans="17:17">
      <c r="Q16430" s="39"/>
    </row>
    <row r="16431" spans="17:17">
      <c r="Q16431" s="39"/>
    </row>
    <row r="16432" spans="17:17">
      <c r="Q16432" s="39"/>
    </row>
    <row r="16433" spans="17:17">
      <c r="Q16433" s="39"/>
    </row>
    <row r="16434" spans="17:17">
      <c r="Q16434" s="39"/>
    </row>
    <row r="16435" spans="17:17">
      <c r="Q16435" s="39"/>
    </row>
    <row r="16436" spans="17:17">
      <c r="Q16436" s="39"/>
    </row>
    <row r="16437" spans="17:17">
      <c r="Q16437" s="39"/>
    </row>
    <row r="16438" spans="17:17">
      <c r="Q16438" s="39"/>
    </row>
    <row r="16439" spans="17:17">
      <c r="Q16439" s="39"/>
    </row>
    <row r="16440" spans="17:17">
      <c r="Q16440" s="39"/>
    </row>
    <row r="16441" spans="17:17">
      <c r="Q16441" s="39"/>
    </row>
    <row r="16442" spans="17:17">
      <c r="Q16442" s="39"/>
    </row>
    <row r="16443" spans="17:17">
      <c r="Q16443" s="39"/>
    </row>
    <row r="16444" spans="17:17">
      <c r="Q16444" s="39"/>
    </row>
    <row r="16445" spans="17:17">
      <c r="Q16445" s="39"/>
    </row>
    <row r="16446" spans="17:17">
      <c r="Q16446" s="39"/>
    </row>
    <row r="16447" spans="17:17">
      <c r="Q16447" s="39"/>
    </row>
    <row r="16448" spans="17:17">
      <c r="Q16448" s="39"/>
    </row>
    <row r="16449" spans="17:17">
      <c r="Q16449" s="39"/>
    </row>
    <row r="16450" spans="17:17">
      <c r="Q16450" s="39"/>
    </row>
    <row r="16451" spans="17:17">
      <c r="Q16451" s="39"/>
    </row>
    <row r="16452" spans="17:17">
      <c r="Q16452" s="39"/>
    </row>
    <row r="16453" spans="17:17">
      <c r="Q16453" s="39"/>
    </row>
    <row r="16454" spans="17:17">
      <c r="Q16454" s="39"/>
    </row>
    <row r="16455" spans="17:17">
      <c r="Q16455" s="39"/>
    </row>
    <row r="16456" spans="17:17">
      <c r="Q16456" s="39"/>
    </row>
    <row r="16457" spans="17:17">
      <c r="Q16457" s="39"/>
    </row>
    <row r="16458" spans="17:17">
      <c r="Q16458" s="39"/>
    </row>
    <row r="16459" spans="17:17">
      <c r="Q16459" s="39"/>
    </row>
    <row r="16460" spans="17:17">
      <c r="Q16460" s="39"/>
    </row>
    <row r="16461" spans="17:17">
      <c r="Q16461" s="39"/>
    </row>
    <row r="16462" spans="17:17">
      <c r="Q16462" s="39"/>
    </row>
    <row r="16463" spans="17:17">
      <c r="Q16463" s="39"/>
    </row>
    <row r="16464" spans="17:17">
      <c r="Q16464" s="39"/>
    </row>
    <row r="16465" spans="17:17">
      <c r="Q16465" s="39"/>
    </row>
    <row r="16466" spans="17:17">
      <c r="Q16466" s="39"/>
    </row>
    <row r="16467" spans="17:17">
      <c r="Q16467" s="39"/>
    </row>
    <row r="16468" spans="17:17">
      <c r="Q16468" s="39"/>
    </row>
    <row r="16469" spans="17:17">
      <c r="Q16469" s="39"/>
    </row>
    <row r="16470" spans="17:17">
      <c r="Q16470" s="39"/>
    </row>
    <row r="16471" spans="17:17">
      <c r="Q16471" s="39"/>
    </row>
    <row r="16472" spans="17:17">
      <c r="Q16472" s="39"/>
    </row>
    <row r="16473" spans="17:17">
      <c r="Q16473" s="39"/>
    </row>
    <row r="16474" spans="17:17">
      <c r="Q16474" s="39"/>
    </row>
    <row r="16475" spans="17:17">
      <c r="Q16475" s="39"/>
    </row>
    <row r="16476" spans="17:17">
      <c r="Q16476" s="39"/>
    </row>
    <row r="16477" spans="17:17">
      <c r="Q16477" s="39"/>
    </row>
    <row r="16478" spans="17:17">
      <c r="Q16478" s="39"/>
    </row>
    <row r="16479" spans="17:17">
      <c r="Q16479" s="39"/>
    </row>
    <row r="16480" spans="17:17">
      <c r="Q16480" s="39"/>
    </row>
    <row r="16481" spans="17:17">
      <c r="Q16481" s="39"/>
    </row>
    <row r="16482" spans="17:17">
      <c r="Q16482" s="39"/>
    </row>
    <row r="16483" spans="17:17">
      <c r="Q16483" s="39"/>
    </row>
    <row r="16484" spans="17:17">
      <c r="Q16484" s="39"/>
    </row>
    <row r="16485" spans="17:17">
      <c r="Q16485" s="39"/>
    </row>
    <row r="16486" spans="17:17">
      <c r="Q16486" s="39"/>
    </row>
    <row r="16487" spans="17:17">
      <c r="Q16487" s="39"/>
    </row>
    <row r="16488" spans="17:17">
      <c r="Q16488" s="39"/>
    </row>
    <row r="16489" spans="17:17">
      <c r="Q16489" s="39"/>
    </row>
    <row r="16490" spans="17:17">
      <c r="Q16490" s="39"/>
    </row>
    <row r="16491" spans="17:17">
      <c r="Q16491" s="39"/>
    </row>
    <row r="16492" spans="17:17">
      <c r="Q16492" s="39"/>
    </row>
    <row r="16493" spans="17:17">
      <c r="Q16493" s="39"/>
    </row>
    <row r="16494" spans="17:17">
      <c r="Q16494" s="39"/>
    </row>
    <row r="16495" spans="17:17">
      <c r="Q16495" s="39"/>
    </row>
    <row r="16496" spans="17:17">
      <c r="Q16496" s="39"/>
    </row>
    <row r="16497" spans="17:17">
      <c r="Q16497" s="39"/>
    </row>
    <row r="16498" spans="17:17">
      <c r="Q16498" s="39"/>
    </row>
    <row r="16499" spans="17:17">
      <c r="Q16499" s="39"/>
    </row>
    <row r="16500" spans="17:17">
      <c r="Q16500" s="39"/>
    </row>
    <row r="16501" spans="17:17">
      <c r="Q16501" s="39"/>
    </row>
    <row r="16502" spans="17:17">
      <c r="Q16502" s="39"/>
    </row>
    <row r="16503" spans="17:17">
      <c r="Q16503" s="39"/>
    </row>
    <row r="16504" spans="17:17">
      <c r="Q16504" s="39"/>
    </row>
    <row r="16505" spans="17:17">
      <c r="Q16505" s="39"/>
    </row>
    <row r="16506" spans="17:17">
      <c r="Q16506" s="39"/>
    </row>
    <row r="16507" spans="17:17">
      <c r="Q16507" s="39"/>
    </row>
    <row r="16508" spans="17:17">
      <c r="Q16508" s="39"/>
    </row>
    <row r="16509" spans="17:17">
      <c r="Q16509" s="39"/>
    </row>
    <row r="16510" spans="17:17">
      <c r="Q16510" s="39"/>
    </row>
    <row r="16511" spans="17:17">
      <c r="Q16511" s="39"/>
    </row>
    <row r="16512" spans="17:17">
      <c r="Q16512" s="39"/>
    </row>
    <row r="16513" spans="17:17">
      <c r="Q16513" s="39"/>
    </row>
    <row r="16514" spans="17:17">
      <c r="Q16514" s="39"/>
    </row>
    <row r="16515" spans="17:17">
      <c r="Q16515" s="39"/>
    </row>
    <row r="16516" spans="17:17">
      <c r="Q16516" s="39"/>
    </row>
    <row r="16517" spans="17:17">
      <c r="Q16517" s="39"/>
    </row>
    <row r="16518" spans="17:17">
      <c r="Q16518" s="39"/>
    </row>
    <row r="16519" spans="17:17">
      <c r="Q16519" s="39"/>
    </row>
    <row r="16520" spans="17:17">
      <c r="Q16520" s="39"/>
    </row>
    <row r="16521" spans="17:17">
      <c r="Q16521" s="39"/>
    </row>
    <row r="16522" spans="17:17">
      <c r="Q16522" s="39"/>
    </row>
    <row r="16523" spans="17:17">
      <c r="Q16523" s="39"/>
    </row>
    <row r="16524" spans="17:17">
      <c r="Q16524" s="39"/>
    </row>
    <row r="16525" spans="17:17">
      <c r="Q16525" s="39"/>
    </row>
    <row r="16526" spans="17:17">
      <c r="Q16526" s="39"/>
    </row>
    <row r="16527" spans="17:17">
      <c r="Q16527" s="39"/>
    </row>
    <row r="16528" spans="17:17">
      <c r="Q16528" s="39"/>
    </row>
    <row r="16529" spans="17:17">
      <c r="Q16529" s="39"/>
    </row>
    <row r="16530" spans="17:17">
      <c r="Q16530" s="39"/>
    </row>
    <row r="16531" spans="17:17">
      <c r="Q16531" s="39"/>
    </row>
    <row r="16532" spans="17:17">
      <c r="Q16532" s="39"/>
    </row>
    <row r="16533" spans="17:17">
      <c r="Q16533" s="39"/>
    </row>
    <row r="16534" spans="17:17">
      <c r="Q16534" s="39"/>
    </row>
    <row r="16535" spans="17:17">
      <c r="Q16535" s="39"/>
    </row>
    <row r="16536" spans="17:17">
      <c r="Q16536" s="39"/>
    </row>
    <row r="16537" spans="17:17">
      <c r="Q16537" s="39"/>
    </row>
    <row r="16538" spans="17:17">
      <c r="Q16538" s="39"/>
    </row>
    <row r="16539" spans="17:17">
      <c r="Q16539" s="39"/>
    </row>
    <row r="16540" spans="17:17">
      <c r="Q16540" s="39"/>
    </row>
    <row r="16541" spans="17:17">
      <c r="Q16541" s="39"/>
    </row>
    <row r="16542" spans="17:17">
      <c r="Q16542" s="39"/>
    </row>
    <row r="16543" spans="17:17">
      <c r="Q16543" s="39"/>
    </row>
    <row r="16544" spans="17:17">
      <c r="Q16544" s="39"/>
    </row>
    <row r="16545" spans="17:17">
      <c r="Q16545" s="39"/>
    </row>
    <row r="16546" spans="17:17">
      <c r="Q16546" s="39"/>
    </row>
    <row r="16547" spans="17:17">
      <c r="Q16547" s="39"/>
    </row>
    <row r="16548" spans="17:17">
      <c r="Q16548" s="39"/>
    </row>
    <row r="16549" spans="17:17">
      <c r="Q16549" s="39"/>
    </row>
    <row r="16550" spans="17:17">
      <c r="Q16550" s="39"/>
    </row>
    <row r="16551" spans="17:17">
      <c r="Q16551" s="39"/>
    </row>
    <row r="16552" spans="17:17">
      <c r="Q16552" s="39"/>
    </row>
    <row r="16553" spans="17:17">
      <c r="Q16553" s="39"/>
    </row>
    <row r="16554" spans="17:17">
      <c r="Q16554" s="39"/>
    </row>
    <row r="16555" spans="17:17">
      <c r="Q16555" s="39"/>
    </row>
    <row r="16556" spans="17:17">
      <c r="Q16556" s="39"/>
    </row>
    <row r="16557" spans="17:17">
      <c r="Q16557" s="39"/>
    </row>
    <row r="16558" spans="17:17">
      <c r="Q16558" s="39"/>
    </row>
    <row r="16559" spans="17:17">
      <c r="Q16559" s="39"/>
    </row>
    <row r="16560" spans="17:17">
      <c r="Q16560" s="39"/>
    </row>
    <row r="16561" spans="17:17">
      <c r="Q16561" s="39"/>
    </row>
    <row r="16562" spans="17:17">
      <c r="Q16562" s="39"/>
    </row>
    <row r="16563" spans="17:17">
      <c r="Q16563" s="39"/>
    </row>
    <row r="16564" spans="17:17">
      <c r="Q16564" s="39"/>
    </row>
    <row r="16565" spans="17:17">
      <c r="Q16565" s="39"/>
    </row>
    <row r="16566" spans="17:17">
      <c r="Q16566" s="39"/>
    </row>
    <row r="16567" spans="17:17">
      <c r="Q16567" s="39"/>
    </row>
    <row r="16568" spans="17:17">
      <c r="Q16568" s="39"/>
    </row>
    <row r="16569" spans="17:17">
      <c r="Q16569" s="39"/>
    </row>
    <row r="16570" spans="17:17">
      <c r="Q16570" s="39"/>
    </row>
    <row r="16571" spans="17:17">
      <c r="Q16571" s="39"/>
    </row>
    <row r="16572" spans="17:17">
      <c r="Q16572" s="39"/>
    </row>
    <row r="16573" spans="17:17">
      <c r="Q16573" s="39"/>
    </row>
    <row r="16574" spans="17:17">
      <c r="Q16574" s="39"/>
    </row>
    <row r="16575" spans="17:17">
      <c r="Q16575" s="39"/>
    </row>
    <row r="16576" spans="17:17">
      <c r="Q16576" s="39"/>
    </row>
    <row r="16577" spans="17:17">
      <c r="Q16577" s="39"/>
    </row>
    <row r="16578" spans="17:17">
      <c r="Q16578" s="39"/>
    </row>
    <row r="16579" spans="17:17">
      <c r="Q16579" s="39"/>
    </row>
    <row r="16580" spans="17:17">
      <c r="Q16580" s="39"/>
    </row>
    <row r="16581" spans="17:17">
      <c r="Q16581" s="39"/>
    </row>
    <row r="16582" spans="17:17">
      <c r="Q16582" s="39"/>
    </row>
    <row r="16583" spans="17:17">
      <c r="Q16583" s="39"/>
    </row>
    <row r="16584" spans="17:17">
      <c r="Q16584" s="39"/>
    </row>
    <row r="16585" spans="17:17">
      <c r="Q16585" s="39"/>
    </row>
    <row r="16586" spans="17:17">
      <c r="Q16586" s="39"/>
    </row>
    <row r="16587" spans="17:17">
      <c r="Q16587" s="39"/>
    </row>
    <row r="16588" spans="17:17">
      <c r="Q16588" s="39"/>
    </row>
    <row r="16589" spans="17:17">
      <c r="Q16589" s="39"/>
    </row>
    <row r="16590" spans="17:17">
      <c r="Q16590" s="39"/>
    </row>
    <row r="16591" spans="17:17">
      <c r="Q16591" s="39"/>
    </row>
    <row r="16592" spans="17:17">
      <c r="Q16592" s="39"/>
    </row>
    <row r="16593" spans="17:17">
      <c r="Q16593" s="39"/>
    </row>
    <row r="16594" spans="17:17">
      <c r="Q16594" s="39"/>
    </row>
    <row r="16595" spans="17:17">
      <c r="Q16595" s="39"/>
    </row>
    <row r="16596" spans="17:17">
      <c r="Q16596" s="39"/>
    </row>
    <row r="16597" spans="17:17">
      <c r="Q16597" s="39"/>
    </row>
    <row r="16598" spans="17:17">
      <c r="Q16598" s="39"/>
    </row>
    <row r="16599" spans="17:17">
      <c r="Q16599" s="39"/>
    </row>
    <row r="16600" spans="17:17">
      <c r="Q16600" s="39"/>
    </row>
    <row r="16601" spans="17:17">
      <c r="Q16601" s="39"/>
    </row>
    <row r="16602" spans="17:17">
      <c r="Q16602" s="39"/>
    </row>
    <row r="16603" spans="17:17">
      <c r="Q16603" s="39"/>
    </row>
    <row r="16604" spans="17:17">
      <c r="Q16604" s="39"/>
    </row>
    <row r="16605" spans="17:17">
      <c r="Q16605" s="39"/>
    </row>
    <row r="16606" spans="17:17">
      <c r="Q16606" s="39"/>
    </row>
    <row r="16607" spans="17:17">
      <c r="Q16607" s="39"/>
    </row>
    <row r="16608" spans="17:17">
      <c r="Q16608" s="39"/>
    </row>
    <row r="16609" spans="17:17">
      <c r="Q16609" s="39"/>
    </row>
    <row r="16610" spans="17:17">
      <c r="Q16610" s="39"/>
    </row>
    <row r="16611" spans="17:17">
      <c r="Q16611" s="39"/>
    </row>
    <row r="16612" spans="17:17">
      <c r="Q16612" s="39"/>
    </row>
    <row r="16613" spans="17:17">
      <c r="Q16613" s="39"/>
    </row>
    <row r="16614" spans="17:17">
      <c r="Q16614" s="39"/>
    </row>
    <row r="16615" spans="17:17">
      <c r="Q16615" s="39"/>
    </row>
    <row r="16616" spans="17:17">
      <c r="Q16616" s="39"/>
    </row>
    <row r="16617" spans="17:17">
      <c r="Q16617" s="39"/>
    </row>
    <row r="16618" spans="17:17">
      <c r="Q16618" s="39"/>
    </row>
    <row r="16619" spans="17:17">
      <c r="Q16619" s="39"/>
    </row>
    <row r="16620" spans="17:17">
      <c r="Q16620" s="39"/>
    </row>
    <row r="16621" spans="17:17">
      <c r="Q16621" s="39"/>
    </row>
    <row r="16622" spans="17:17">
      <c r="Q16622" s="39"/>
    </row>
    <row r="16623" spans="17:17">
      <c r="Q16623" s="39"/>
    </row>
    <row r="16624" spans="17:17">
      <c r="Q16624" s="39"/>
    </row>
    <row r="16625" spans="17:17">
      <c r="Q16625" s="39"/>
    </row>
    <row r="16626" spans="17:17">
      <c r="Q16626" s="39"/>
    </row>
    <row r="16627" spans="17:17">
      <c r="Q16627" s="39"/>
    </row>
    <row r="16628" spans="17:17">
      <c r="Q16628" s="39"/>
    </row>
    <row r="16629" spans="17:17">
      <c r="Q16629" s="39"/>
    </row>
    <row r="16630" spans="17:17">
      <c r="Q16630" s="39"/>
    </row>
    <row r="16631" spans="17:17">
      <c r="Q16631" s="39"/>
    </row>
    <row r="16632" spans="17:17">
      <c r="Q16632" s="39"/>
    </row>
    <row r="16633" spans="17:17">
      <c r="Q16633" s="39"/>
    </row>
    <row r="16634" spans="17:17">
      <c r="Q16634" s="39"/>
    </row>
    <row r="16635" spans="17:17">
      <c r="Q16635" s="39"/>
    </row>
    <row r="16636" spans="17:17">
      <c r="Q16636" s="39"/>
    </row>
    <row r="16637" spans="17:17">
      <c r="Q16637" s="39"/>
    </row>
    <row r="16638" spans="17:17">
      <c r="Q16638" s="39"/>
    </row>
    <row r="16639" spans="17:17">
      <c r="Q16639" s="39"/>
    </row>
    <row r="16640" spans="17:17">
      <c r="Q16640" s="39"/>
    </row>
    <row r="16641" spans="17:17">
      <c r="Q16641" s="39"/>
    </row>
    <row r="16642" spans="17:17">
      <c r="Q16642" s="39"/>
    </row>
    <row r="16643" spans="17:17">
      <c r="Q16643" s="39"/>
    </row>
    <row r="16644" spans="17:17">
      <c r="Q16644" s="39"/>
    </row>
    <row r="16645" spans="17:17">
      <c r="Q16645" s="39"/>
    </row>
    <row r="16646" spans="17:17">
      <c r="Q16646" s="39"/>
    </row>
    <row r="16647" spans="17:17">
      <c r="Q16647" s="39"/>
    </row>
    <row r="16648" spans="17:17">
      <c r="Q16648" s="39"/>
    </row>
    <row r="16649" spans="17:17">
      <c r="Q16649" s="39"/>
    </row>
    <row r="16650" spans="17:17">
      <c r="Q16650" s="39"/>
    </row>
    <row r="16651" spans="17:17">
      <c r="Q16651" s="39"/>
    </row>
    <row r="16652" spans="17:17">
      <c r="Q16652" s="39"/>
    </row>
    <row r="16653" spans="17:17">
      <c r="Q16653" s="39"/>
    </row>
    <row r="16654" spans="17:17">
      <c r="Q16654" s="39"/>
    </row>
    <row r="16655" spans="17:17">
      <c r="Q16655" s="39"/>
    </row>
    <row r="16656" spans="17:17">
      <c r="Q16656" s="39"/>
    </row>
    <row r="16657" spans="17:17">
      <c r="Q16657" s="39"/>
    </row>
    <row r="16658" spans="17:17">
      <c r="Q16658" s="39"/>
    </row>
    <row r="16659" spans="17:17">
      <c r="Q16659" s="39"/>
    </row>
    <row r="16660" spans="17:17">
      <c r="Q16660" s="39"/>
    </row>
    <row r="16661" spans="17:17">
      <c r="Q16661" s="39"/>
    </row>
    <row r="16662" spans="17:17">
      <c r="Q16662" s="39"/>
    </row>
    <row r="16663" spans="17:17">
      <c r="Q16663" s="39"/>
    </row>
    <row r="16664" spans="17:17">
      <c r="Q16664" s="39"/>
    </row>
    <row r="16665" spans="17:17">
      <c r="Q16665" s="39"/>
    </row>
    <row r="16666" spans="17:17">
      <c r="Q16666" s="39"/>
    </row>
    <row r="16667" spans="17:17">
      <c r="Q16667" s="39"/>
    </row>
    <row r="16668" spans="17:17">
      <c r="Q16668" s="39"/>
    </row>
    <row r="16669" spans="17:17">
      <c r="Q16669" s="39"/>
    </row>
    <row r="16670" spans="17:17">
      <c r="Q16670" s="39"/>
    </row>
    <row r="16671" spans="17:17">
      <c r="Q16671" s="39"/>
    </row>
    <row r="16672" spans="17:17">
      <c r="Q16672" s="39"/>
    </row>
    <row r="16673" spans="17:17">
      <c r="Q16673" s="39"/>
    </row>
    <row r="16674" spans="17:17">
      <c r="Q16674" s="39"/>
    </row>
    <row r="16675" spans="17:17">
      <c r="Q16675" s="39"/>
    </row>
    <row r="16676" spans="17:17">
      <c r="Q16676" s="39"/>
    </row>
    <row r="16677" spans="17:17">
      <c r="Q16677" s="39"/>
    </row>
    <row r="16678" spans="17:17">
      <c r="Q16678" s="39"/>
    </row>
    <row r="16679" spans="17:17">
      <c r="Q16679" s="39"/>
    </row>
    <row r="16680" spans="17:17">
      <c r="Q16680" s="39"/>
    </row>
    <row r="16681" spans="17:17">
      <c r="Q16681" s="39"/>
    </row>
    <row r="16682" spans="17:17">
      <c r="Q16682" s="39"/>
    </row>
    <row r="16683" spans="17:17">
      <c r="Q16683" s="39"/>
    </row>
    <row r="16684" spans="17:17">
      <c r="Q16684" s="39"/>
    </row>
    <row r="16685" spans="17:17">
      <c r="Q16685" s="39"/>
    </row>
    <row r="16686" spans="17:17">
      <c r="Q16686" s="39"/>
    </row>
    <row r="16687" spans="17:17">
      <c r="Q16687" s="39"/>
    </row>
    <row r="16688" spans="17:17">
      <c r="Q16688" s="39"/>
    </row>
    <row r="16689" spans="17:17">
      <c r="Q16689" s="39"/>
    </row>
    <row r="16690" spans="17:17">
      <c r="Q16690" s="39"/>
    </row>
    <row r="16691" spans="17:17">
      <c r="Q16691" s="39"/>
    </row>
    <row r="16692" spans="17:17">
      <c r="Q16692" s="39"/>
    </row>
    <row r="16693" spans="17:17">
      <c r="Q16693" s="39"/>
    </row>
    <row r="16694" spans="17:17">
      <c r="Q16694" s="39"/>
    </row>
    <row r="16695" spans="17:17">
      <c r="Q16695" s="39"/>
    </row>
    <row r="16696" spans="17:17">
      <c r="Q16696" s="39"/>
    </row>
    <row r="16697" spans="17:17">
      <c r="Q16697" s="39"/>
    </row>
    <row r="16698" spans="17:17">
      <c r="Q16698" s="39"/>
    </row>
    <row r="16699" spans="17:17">
      <c r="Q16699" s="39"/>
    </row>
    <row r="16700" spans="17:17">
      <c r="Q16700" s="39"/>
    </row>
    <row r="16701" spans="17:17">
      <c r="Q16701" s="39"/>
    </row>
    <row r="16702" spans="17:17">
      <c r="Q16702" s="39"/>
    </row>
    <row r="16703" spans="17:17">
      <c r="Q16703" s="39"/>
    </row>
    <row r="16704" spans="17:17">
      <c r="Q16704" s="39"/>
    </row>
    <row r="16705" spans="17:17">
      <c r="Q16705" s="39"/>
    </row>
    <row r="16706" spans="17:17">
      <c r="Q16706" s="39"/>
    </row>
    <row r="16707" spans="17:17">
      <c r="Q16707" s="39"/>
    </row>
    <row r="16708" spans="17:17">
      <c r="Q16708" s="39"/>
    </row>
    <row r="16709" spans="17:17">
      <c r="Q16709" s="39"/>
    </row>
    <row r="16710" spans="17:17">
      <c r="Q16710" s="39"/>
    </row>
    <row r="16711" spans="17:17">
      <c r="Q16711" s="39"/>
    </row>
    <row r="16712" spans="17:17">
      <c r="Q16712" s="39"/>
    </row>
    <row r="16713" spans="17:17">
      <c r="Q16713" s="39"/>
    </row>
    <row r="16714" spans="17:17">
      <c r="Q16714" s="39"/>
    </row>
    <row r="16715" spans="17:17">
      <c r="Q16715" s="39"/>
    </row>
    <row r="16716" spans="17:17">
      <c r="Q16716" s="39"/>
    </row>
    <row r="16717" spans="17:17">
      <c r="Q16717" s="39"/>
    </row>
    <row r="16718" spans="17:17">
      <c r="Q16718" s="39"/>
    </row>
    <row r="16719" spans="17:17">
      <c r="Q16719" s="39"/>
    </row>
    <row r="16720" spans="17:17">
      <c r="Q16720" s="39"/>
    </row>
    <row r="16721" spans="17:17">
      <c r="Q16721" s="39"/>
    </row>
    <row r="16722" spans="17:17">
      <c r="Q16722" s="39"/>
    </row>
    <row r="16723" spans="17:17">
      <c r="Q16723" s="39"/>
    </row>
    <row r="16724" spans="17:17">
      <c r="Q16724" s="39"/>
    </row>
    <row r="16725" spans="17:17">
      <c r="Q16725" s="39"/>
    </row>
    <row r="16726" spans="17:17">
      <c r="Q16726" s="39"/>
    </row>
    <row r="16727" spans="17:17">
      <c r="Q16727" s="39"/>
    </row>
    <row r="16728" spans="17:17">
      <c r="Q16728" s="39"/>
    </row>
    <row r="16729" spans="17:17">
      <c r="Q16729" s="39"/>
    </row>
    <row r="16730" spans="17:17">
      <c r="Q16730" s="39"/>
    </row>
    <row r="16731" spans="17:17">
      <c r="Q16731" s="39"/>
    </row>
    <row r="16732" spans="17:17">
      <c r="Q16732" s="39"/>
    </row>
    <row r="16733" spans="17:17">
      <c r="Q16733" s="39"/>
    </row>
    <row r="16734" spans="17:17">
      <c r="Q16734" s="39"/>
    </row>
    <row r="16735" spans="17:17">
      <c r="Q16735" s="39"/>
    </row>
    <row r="16736" spans="17:17">
      <c r="Q16736" s="39"/>
    </row>
    <row r="16737" spans="17:17">
      <c r="Q16737" s="39"/>
    </row>
    <row r="16738" spans="17:17">
      <c r="Q16738" s="39"/>
    </row>
    <row r="16739" spans="17:17">
      <c r="Q16739" s="39"/>
    </row>
    <row r="16740" spans="17:17">
      <c r="Q16740" s="39"/>
    </row>
    <row r="16741" spans="17:17">
      <c r="Q16741" s="39"/>
    </row>
    <row r="16742" spans="17:17">
      <c r="Q16742" s="39"/>
    </row>
    <row r="16743" spans="17:17">
      <c r="Q16743" s="39"/>
    </row>
    <row r="16744" spans="17:17">
      <c r="Q16744" s="39"/>
    </row>
    <row r="16745" spans="17:17">
      <c r="Q16745" s="39"/>
    </row>
    <row r="16746" spans="17:17">
      <c r="Q16746" s="39"/>
    </row>
    <row r="16747" spans="17:17">
      <c r="Q16747" s="39"/>
    </row>
    <row r="16748" spans="17:17">
      <c r="Q16748" s="39"/>
    </row>
    <row r="16749" spans="17:17">
      <c r="Q16749" s="39"/>
    </row>
    <row r="16750" spans="17:17">
      <c r="Q16750" s="39"/>
    </row>
    <row r="16751" spans="17:17">
      <c r="Q16751" s="39"/>
    </row>
    <row r="16752" spans="17:17">
      <c r="Q16752" s="39"/>
    </row>
    <row r="16753" spans="17:17">
      <c r="Q16753" s="39"/>
    </row>
    <row r="16754" spans="17:17">
      <c r="Q16754" s="39"/>
    </row>
    <row r="16755" spans="17:17">
      <c r="Q16755" s="39"/>
    </row>
    <row r="16756" spans="17:17">
      <c r="Q16756" s="39"/>
    </row>
    <row r="16757" spans="17:17">
      <c r="Q16757" s="39"/>
    </row>
    <row r="16758" spans="17:17">
      <c r="Q16758" s="39"/>
    </row>
    <row r="16759" spans="17:17">
      <c r="Q16759" s="39"/>
    </row>
    <row r="16760" spans="17:17">
      <c r="Q16760" s="39"/>
    </row>
    <row r="16761" spans="17:17">
      <c r="Q16761" s="39"/>
    </row>
    <row r="16762" spans="17:17">
      <c r="Q16762" s="39"/>
    </row>
    <row r="16763" spans="17:17">
      <c r="Q16763" s="39"/>
    </row>
    <row r="16764" spans="17:17">
      <c r="Q16764" s="39"/>
    </row>
    <row r="16765" spans="17:17">
      <c r="Q16765" s="39"/>
    </row>
    <row r="16766" spans="17:17">
      <c r="Q16766" s="39"/>
    </row>
    <row r="16767" spans="17:17">
      <c r="Q16767" s="39"/>
    </row>
    <row r="16768" spans="17:17">
      <c r="Q16768" s="39"/>
    </row>
    <row r="16769" spans="17:17">
      <c r="Q16769" s="39"/>
    </row>
    <row r="16770" spans="17:17">
      <c r="Q16770" s="39"/>
    </row>
    <row r="16771" spans="17:17">
      <c r="Q16771" s="39"/>
    </row>
    <row r="16772" spans="17:17">
      <c r="Q16772" s="39"/>
    </row>
    <row r="16773" spans="17:17">
      <c r="Q16773" s="39"/>
    </row>
    <row r="16774" spans="17:17">
      <c r="Q16774" s="39"/>
    </row>
    <row r="16775" spans="17:17">
      <c r="Q16775" s="39"/>
    </row>
    <row r="16776" spans="17:17">
      <c r="Q16776" s="39"/>
    </row>
    <row r="16777" spans="17:17">
      <c r="Q16777" s="39"/>
    </row>
    <row r="16778" spans="17:17">
      <c r="Q16778" s="39"/>
    </row>
    <row r="16779" spans="17:17">
      <c r="Q16779" s="39"/>
    </row>
    <row r="16780" spans="17:17">
      <c r="Q16780" s="39"/>
    </row>
    <row r="16781" spans="17:17">
      <c r="Q16781" s="39"/>
    </row>
    <row r="16782" spans="17:17">
      <c r="Q16782" s="39"/>
    </row>
    <row r="16783" spans="17:17">
      <c r="Q16783" s="39"/>
    </row>
    <row r="16784" spans="17:17">
      <c r="Q16784" s="39"/>
    </row>
    <row r="16785" spans="17:17">
      <c r="Q16785" s="39"/>
    </row>
    <row r="16786" spans="17:17">
      <c r="Q16786" s="39"/>
    </row>
    <row r="16787" spans="17:17">
      <c r="Q16787" s="39"/>
    </row>
    <row r="16788" spans="17:17">
      <c r="Q16788" s="39"/>
    </row>
    <row r="16789" spans="17:17">
      <c r="Q16789" s="39"/>
    </row>
    <row r="16790" spans="17:17">
      <c r="Q16790" s="39"/>
    </row>
    <row r="16791" spans="17:17">
      <c r="Q16791" s="39"/>
    </row>
    <row r="16792" spans="17:17">
      <c r="Q16792" s="39"/>
    </row>
    <row r="16793" spans="17:17">
      <c r="Q16793" s="39"/>
    </row>
    <row r="16794" spans="17:17">
      <c r="Q16794" s="39"/>
    </row>
    <row r="16795" spans="17:17">
      <c r="Q16795" s="39"/>
    </row>
    <row r="16796" spans="17:17">
      <c r="Q16796" s="39"/>
    </row>
    <row r="16797" spans="17:17">
      <c r="Q16797" s="39"/>
    </row>
    <row r="16798" spans="17:17">
      <c r="Q16798" s="39"/>
    </row>
    <row r="16799" spans="17:17">
      <c r="Q16799" s="39"/>
    </row>
    <row r="16800" spans="17:17">
      <c r="Q16800" s="39"/>
    </row>
    <row r="16801" spans="17:17">
      <c r="Q16801" s="39"/>
    </row>
    <row r="16802" spans="17:17">
      <c r="Q16802" s="39"/>
    </row>
    <row r="16803" spans="17:17">
      <c r="Q16803" s="39"/>
    </row>
    <row r="16804" spans="17:17">
      <c r="Q16804" s="39"/>
    </row>
    <row r="16805" spans="17:17">
      <c r="Q16805" s="39"/>
    </row>
    <row r="16806" spans="17:17">
      <c r="Q16806" s="39"/>
    </row>
    <row r="16807" spans="17:17">
      <c r="Q16807" s="39"/>
    </row>
    <row r="16808" spans="17:17">
      <c r="Q16808" s="39"/>
    </row>
    <row r="16809" spans="17:17">
      <c r="Q16809" s="39"/>
    </row>
    <row r="16810" spans="17:17">
      <c r="Q16810" s="39"/>
    </row>
    <row r="16811" spans="17:17">
      <c r="Q16811" s="39"/>
    </row>
    <row r="16812" spans="17:17">
      <c r="Q16812" s="39"/>
    </row>
    <row r="16813" spans="17:17">
      <c r="Q16813" s="39"/>
    </row>
    <row r="16814" spans="17:17">
      <c r="Q16814" s="39"/>
    </row>
    <row r="16815" spans="17:17">
      <c r="Q16815" s="39"/>
    </row>
    <row r="16816" spans="17:17">
      <c r="Q16816" s="39"/>
    </row>
    <row r="16817" spans="17:17">
      <c r="Q16817" s="39"/>
    </row>
    <row r="16818" spans="17:17">
      <c r="Q16818" s="39"/>
    </row>
    <row r="16819" spans="17:17">
      <c r="Q16819" s="39"/>
    </row>
    <row r="16820" spans="17:17">
      <c r="Q16820" s="39"/>
    </row>
    <row r="16821" spans="17:17">
      <c r="Q16821" s="39"/>
    </row>
    <row r="16822" spans="17:17">
      <c r="Q16822" s="39"/>
    </row>
    <row r="16823" spans="17:17">
      <c r="Q16823" s="39"/>
    </row>
    <row r="16824" spans="17:17">
      <c r="Q16824" s="39"/>
    </row>
    <row r="16825" spans="17:17">
      <c r="Q16825" s="39"/>
    </row>
    <row r="16826" spans="17:17">
      <c r="Q16826" s="39"/>
    </row>
    <row r="16827" spans="17:17">
      <c r="Q16827" s="39"/>
    </row>
    <row r="16828" spans="17:17">
      <c r="Q16828" s="39"/>
    </row>
    <row r="16829" spans="17:17">
      <c r="Q16829" s="39"/>
    </row>
    <row r="16830" spans="17:17">
      <c r="Q16830" s="39"/>
    </row>
    <row r="16831" spans="17:17">
      <c r="Q16831" s="39"/>
    </row>
    <row r="16832" spans="17:17">
      <c r="Q16832" s="39"/>
    </row>
    <row r="16833" spans="17:17">
      <c r="Q16833" s="39"/>
    </row>
    <row r="16834" spans="17:17">
      <c r="Q16834" s="39"/>
    </row>
    <row r="16835" spans="17:17">
      <c r="Q16835" s="39"/>
    </row>
    <row r="16836" spans="17:17">
      <c r="Q16836" s="39"/>
    </row>
    <row r="16837" spans="17:17">
      <c r="Q16837" s="39"/>
    </row>
    <row r="16838" spans="17:17">
      <c r="Q16838" s="39"/>
    </row>
    <row r="16839" spans="17:17">
      <c r="Q16839" s="39"/>
    </row>
    <row r="16840" spans="17:17">
      <c r="Q16840" s="39"/>
    </row>
    <row r="16841" spans="17:17">
      <c r="Q16841" s="39"/>
    </row>
    <row r="16842" spans="17:17">
      <c r="Q16842" s="39"/>
    </row>
    <row r="16843" spans="17:17">
      <c r="Q16843" s="39"/>
    </row>
    <row r="16844" spans="17:17">
      <c r="Q16844" s="39"/>
    </row>
    <row r="16845" spans="17:17">
      <c r="Q16845" s="39"/>
    </row>
    <row r="16846" spans="17:17">
      <c r="Q16846" s="39"/>
    </row>
    <row r="16847" spans="17:17">
      <c r="Q16847" s="39"/>
    </row>
    <row r="16848" spans="17:17">
      <c r="Q16848" s="39"/>
    </row>
    <row r="16849" spans="17:17">
      <c r="Q16849" s="39"/>
    </row>
    <row r="16850" spans="17:17">
      <c r="Q16850" s="39"/>
    </row>
    <row r="16851" spans="17:17">
      <c r="Q16851" s="39"/>
    </row>
    <row r="16852" spans="17:17">
      <c r="Q16852" s="39"/>
    </row>
    <row r="16853" spans="17:17">
      <c r="Q16853" s="39"/>
    </row>
    <row r="16854" spans="17:17">
      <c r="Q16854" s="39"/>
    </row>
    <row r="16855" spans="17:17">
      <c r="Q16855" s="39"/>
    </row>
    <row r="16856" spans="17:17">
      <c r="Q16856" s="39"/>
    </row>
    <row r="16857" spans="17:17">
      <c r="Q16857" s="39"/>
    </row>
    <row r="16858" spans="17:17">
      <c r="Q16858" s="39"/>
    </row>
    <row r="16859" spans="17:17">
      <c r="Q16859" s="39"/>
    </row>
    <row r="16860" spans="17:17">
      <c r="Q16860" s="39"/>
    </row>
    <row r="16861" spans="17:17">
      <c r="Q16861" s="39"/>
    </row>
    <row r="16862" spans="17:17">
      <c r="Q16862" s="39"/>
    </row>
    <row r="16863" spans="17:17">
      <c r="Q16863" s="39"/>
    </row>
    <row r="16864" spans="17:17">
      <c r="Q16864" s="39"/>
    </row>
    <row r="16865" spans="17:17">
      <c r="Q16865" s="39"/>
    </row>
    <row r="16866" spans="17:17">
      <c r="Q16866" s="39"/>
    </row>
    <row r="16867" spans="17:17">
      <c r="Q16867" s="39"/>
    </row>
    <row r="16868" spans="17:17">
      <c r="Q16868" s="39"/>
    </row>
    <row r="16869" spans="17:17">
      <c r="Q16869" s="39"/>
    </row>
    <row r="16870" spans="17:17">
      <c r="Q16870" s="39"/>
    </row>
    <row r="16871" spans="17:17">
      <c r="Q16871" s="39"/>
    </row>
    <row r="16872" spans="17:17">
      <c r="Q16872" s="39"/>
    </row>
    <row r="16873" spans="17:17">
      <c r="Q16873" s="39"/>
    </row>
    <row r="16874" spans="17:17">
      <c r="Q16874" s="39"/>
    </row>
    <row r="16875" spans="17:17">
      <c r="Q16875" s="39"/>
    </row>
    <row r="16876" spans="17:17">
      <c r="Q16876" s="39"/>
    </row>
    <row r="16877" spans="17:17">
      <c r="Q16877" s="39"/>
    </row>
    <row r="16878" spans="17:17">
      <c r="Q16878" s="39"/>
    </row>
    <row r="16879" spans="17:17">
      <c r="Q16879" s="39"/>
    </row>
    <row r="16880" spans="17:17">
      <c r="Q16880" s="39"/>
    </row>
    <row r="16881" spans="17:17">
      <c r="Q16881" s="39"/>
    </row>
    <row r="16882" spans="17:17">
      <c r="Q16882" s="39"/>
    </row>
    <row r="16883" spans="17:17">
      <c r="Q16883" s="39"/>
    </row>
    <row r="16884" spans="17:17">
      <c r="Q16884" s="39"/>
    </row>
    <row r="16885" spans="17:17">
      <c r="Q16885" s="39"/>
    </row>
    <row r="16886" spans="17:17">
      <c r="Q16886" s="39"/>
    </row>
    <row r="16887" spans="17:17">
      <c r="Q16887" s="39"/>
    </row>
    <row r="16888" spans="17:17">
      <c r="Q16888" s="39"/>
    </row>
    <row r="16889" spans="17:17">
      <c r="Q16889" s="39"/>
    </row>
    <row r="16890" spans="17:17">
      <c r="Q16890" s="39"/>
    </row>
    <row r="16891" spans="17:17">
      <c r="Q16891" s="39"/>
    </row>
    <row r="16892" spans="17:17">
      <c r="Q16892" s="39"/>
    </row>
    <row r="16893" spans="17:17">
      <c r="Q16893" s="39"/>
    </row>
    <row r="16894" spans="17:17">
      <c r="Q16894" s="39"/>
    </row>
    <row r="16895" spans="17:17">
      <c r="Q16895" s="39"/>
    </row>
    <row r="16896" spans="17:17">
      <c r="Q16896" s="39"/>
    </row>
    <row r="16897" spans="17:17">
      <c r="Q16897" s="39"/>
    </row>
    <row r="16898" spans="17:17">
      <c r="Q16898" s="39"/>
    </row>
    <row r="16899" spans="17:17">
      <c r="Q16899" s="39"/>
    </row>
    <row r="16900" spans="17:17">
      <c r="Q16900" s="39"/>
    </row>
    <row r="16901" spans="17:17">
      <c r="Q16901" s="39"/>
    </row>
    <row r="16902" spans="17:17">
      <c r="Q16902" s="39"/>
    </row>
    <row r="16903" spans="17:17">
      <c r="Q16903" s="39"/>
    </row>
    <row r="16904" spans="17:17">
      <c r="Q16904" s="39"/>
    </row>
    <row r="16905" spans="17:17">
      <c r="Q16905" s="39"/>
    </row>
    <row r="16906" spans="17:17">
      <c r="Q16906" s="39"/>
    </row>
    <row r="16907" spans="17:17">
      <c r="Q16907" s="39"/>
    </row>
    <row r="16908" spans="17:17">
      <c r="Q16908" s="39"/>
    </row>
    <row r="16909" spans="17:17">
      <c r="Q16909" s="39"/>
    </row>
    <row r="16910" spans="17:17">
      <c r="Q16910" s="39"/>
    </row>
    <row r="16911" spans="17:17">
      <c r="Q16911" s="39"/>
    </row>
    <row r="16912" spans="17:17">
      <c r="Q16912" s="39"/>
    </row>
    <row r="16913" spans="17:17">
      <c r="Q16913" s="39"/>
    </row>
    <row r="16914" spans="17:17">
      <c r="Q16914" s="39"/>
    </row>
    <row r="16915" spans="17:17">
      <c r="Q16915" s="39"/>
    </row>
    <row r="16916" spans="17:17">
      <c r="Q16916" s="39"/>
    </row>
    <row r="16917" spans="17:17">
      <c r="Q16917" s="39"/>
    </row>
    <row r="16918" spans="17:17">
      <c r="Q16918" s="39"/>
    </row>
    <row r="16919" spans="17:17">
      <c r="Q16919" s="39"/>
    </row>
    <row r="16920" spans="17:17">
      <c r="Q16920" s="39"/>
    </row>
    <row r="16921" spans="17:17">
      <c r="Q16921" s="39"/>
    </row>
    <row r="16922" spans="17:17">
      <c r="Q16922" s="39"/>
    </row>
    <row r="16923" spans="17:17">
      <c r="Q16923" s="39"/>
    </row>
    <row r="16924" spans="17:17">
      <c r="Q16924" s="39"/>
    </row>
    <row r="16925" spans="17:17">
      <c r="Q16925" s="39"/>
    </row>
    <row r="16926" spans="17:17">
      <c r="Q16926" s="39"/>
    </row>
    <row r="16927" spans="17:17">
      <c r="Q16927" s="39"/>
    </row>
    <row r="16928" spans="17:17">
      <c r="Q16928" s="39"/>
    </row>
    <row r="16929" spans="17:17">
      <c r="Q16929" s="39"/>
    </row>
    <row r="16930" spans="17:17">
      <c r="Q16930" s="39"/>
    </row>
    <row r="16931" spans="17:17">
      <c r="Q16931" s="39"/>
    </row>
    <row r="16932" spans="17:17">
      <c r="Q16932" s="39"/>
    </row>
    <row r="16933" spans="17:17">
      <c r="Q16933" s="39"/>
    </row>
    <row r="16934" spans="17:17">
      <c r="Q16934" s="39"/>
    </row>
    <row r="16935" spans="17:17">
      <c r="Q16935" s="39"/>
    </row>
    <row r="16936" spans="17:17">
      <c r="Q16936" s="39"/>
    </row>
    <row r="16937" spans="17:17">
      <c r="Q16937" s="39"/>
    </row>
    <row r="16938" spans="17:17">
      <c r="Q16938" s="39"/>
    </row>
    <row r="16939" spans="17:17">
      <c r="Q16939" s="39"/>
    </row>
    <row r="16940" spans="17:17">
      <c r="Q16940" s="39"/>
    </row>
    <row r="16941" spans="17:17">
      <c r="Q16941" s="39"/>
    </row>
    <row r="16942" spans="17:17">
      <c r="Q16942" s="39"/>
    </row>
    <row r="16943" spans="17:17">
      <c r="Q16943" s="39"/>
    </row>
    <row r="16944" spans="17:17">
      <c r="Q16944" s="39"/>
    </row>
    <row r="16945" spans="17:17">
      <c r="Q16945" s="39"/>
    </row>
    <row r="16946" spans="17:17">
      <c r="Q16946" s="39"/>
    </row>
    <row r="16947" spans="17:17">
      <c r="Q16947" s="39"/>
    </row>
    <row r="16948" spans="17:17">
      <c r="Q16948" s="39"/>
    </row>
    <row r="16949" spans="17:17">
      <c r="Q16949" s="39"/>
    </row>
    <row r="16950" spans="17:17">
      <c r="Q16950" s="39"/>
    </row>
    <row r="16951" spans="17:17">
      <c r="Q16951" s="39"/>
    </row>
    <row r="16952" spans="17:17">
      <c r="Q16952" s="39"/>
    </row>
    <row r="16953" spans="17:17">
      <c r="Q16953" s="39"/>
    </row>
    <row r="16954" spans="17:17">
      <c r="Q16954" s="39"/>
    </row>
    <row r="16955" spans="17:17">
      <c r="Q16955" s="39"/>
    </row>
    <row r="16956" spans="17:17">
      <c r="Q16956" s="39"/>
    </row>
    <row r="16957" spans="17:17">
      <c r="Q16957" s="39"/>
    </row>
    <row r="16958" spans="17:17">
      <c r="Q16958" s="39"/>
    </row>
    <row r="16959" spans="17:17">
      <c r="Q16959" s="39"/>
    </row>
    <row r="16960" spans="17:17">
      <c r="Q16960" s="39"/>
    </row>
    <row r="16961" spans="17:17">
      <c r="Q16961" s="39"/>
    </row>
    <row r="16962" spans="17:17">
      <c r="Q16962" s="39"/>
    </row>
    <row r="16963" spans="17:17">
      <c r="Q16963" s="39"/>
    </row>
    <row r="16964" spans="17:17">
      <c r="Q16964" s="39"/>
    </row>
    <row r="16965" spans="17:17">
      <c r="Q16965" s="39"/>
    </row>
    <row r="16966" spans="17:17">
      <c r="Q16966" s="39"/>
    </row>
    <row r="16967" spans="17:17">
      <c r="Q16967" s="39"/>
    </row>
    <row r="16968" spans="17:17">
      <c r="Q16968" s="39"/>
    </row>
    <row r="16969" spans="17:17">
      <c r="Q16969" s="39"/>
    </row>
    <row r="16970" spans="17:17">
      <c r="Q16970" s="39"/>
    </row>
    <row r="16971" spans="17:17">
      <c r="Q16971" s="39"/>
    </row>
    <row r="16972" spans="17:17">
      <c r="Q16972" s="39"/>
    </row>
    <row r="16973" spans="17:17">
      <c r="Q16973" s="39"/>
    </row>
    <row r="16974" spans="17:17">
      <c r="Q16974" s="39"/>
    </row>
    <row r="16975" spans="17:17">
      <c r="Q16975" s="39"/>
    </row>
    <row r="16976" spans="17:17">
      <c r="Q16976" s="39"/>
    </row>
    <row r="16977" spans="17:17">
      <c r="Q16977" s="39"/>
    </row>
    <row r="16978" spans="17:17">
      <c r="Q16978" s="39"/>
    </row>
    <row r="16979" spans="17:17">
      <c r="Q16979" s="39"/>
    </row>
    <row r="16980" spans="17:17">
      <c r="Q16980" s="39"/>
    </row>
    <row r="16981" spans="17:17">
      <c r="Q16981" s="39"/>
    </row>
    <row r="16982" spans="17:17">
      <c r="Q16982" s="39"/>
    </row>
    <row r="16983" spans="17:17">
      <c r="Q16983" s="39"/>
    </row>
    <row r="16984" spans="17:17">
      <c r="Q16984" s="39"/>
    </row>
    <row r="16985" spans="17:17">
      <c r="Q16985" s="39"/>
    </row>
    <row r="16986" spans="17:17">
      <c r="Q16986" s="39"/>
    </row>
    <row r="16987" spans="17:17">
      <c r="Q16987" s="39"/>
    </row>
    <row r="16988" spans="17:17">
      <c r="Q16988" s="39"/>
    </row>
    <row r="16989" spans="17:17">
      <c r="Q16989" s="39"/>
    </row>
    <row r="16990" spans="17:17">
      <c r="Q16990" s="39"/>
    </row>
    <row r="16991" spans="17:17">
      <c r="Q16991" s="39"/>
    </row>
    <row r="16992" spans="17:17">
      <c r="Q16992" s="39"/>
    </row>
    <row r="16993" spans="17:17">
      <c r="Q16993" s="39"/>
    </row>
    <row r="16994" spans="17:17">
      <c r="Q16994" s="39"/>
    </row>
    <row r="16995" spans="17:17">
      <c r="Q16995" s="39"/>
    </row>
    <row r="16996" spans="17:17">
      <c r="Q16996" s="39"/>
    </row>
    <row r="16997" spans="17:17">
      <c r="Q16997" s="39"/>
    </row>
    <row r="16998" spans="17:17">
      <c r="Q16998" s="39"/>
    </row>
    <row r="16999" spans="17:17">
      <c r="Q16999" s="39"/>
    </row>
    <row r="17000" spans="17:17">
      <c r="Q17000" s="39"/>
    </row>
    <row r="17001" spans="17:17">
      <c r="Q17001" s="39"/>
    </row>
    <row r="17002" spans="17:17">
      <c r="Q17002" s="39"/>
    </row>
    <row r="17003" spans="17:17">
      <c r="Q17003" s="39"/>
    </row>
    <row r="17004" spans="17:17">
      <c r="Q17004" s="39"/>
    </row>
    <row r="17005" spans="17:17">
      <c r="Q17005" s="39"/>
    </row>
    <row r="17006" spans="17:17">
      <c r="Q17006" s="39"/>
    </row>
    <row r="17007" spans="17:17">
      <c r="Q17007" s="39"/>
    </row>
    <row r="17008" spans="17:17">
      <c r="Q17008" s="39"/>
    </row>
    <row r="17009" spans="17:17">
      <c r="Q17009" s="39"/>
    </row>
    <row r="17010" spans="17:17">
      <c r="Q17010" s="39"/>
    </row>
    <row r="17011" spans="17:17">
      <c r="Q17011" s="39"/>
    </row>
    <row r="17012" spans="17:17">
      <c r="Q17012" s="39"/>
    </row>
    <row r="17013" spans="17:17">
      <c r="Q17013" s="39"/>
    </row>
    <row r="17014" spans="17:17">
      <c r="Q17014" s="39"/>
    </row>
    <row r="17015" spans="17:17">
      <c r="Q17015" s="39"/>
    </row>
    <row r="17016" spans="17:17">
      <c r="Q17016" s="39"/>
    </row>
    <row r="17017" spans="17:17">
      <c r="Q17017" s="39"/>
    </row>
    <row r="17018" spans="17:17">
      <c r="Q17018" s="39"/>
    </row>
    <row r="17019" spans="17:17">
      <c r="Q17019" s="39"/>
    </row>
    <row r="17020" spans="17:17">
      <c r="Q17020" s="39"/>
    </row>
    <row r="17021" spans="17:17">
      <c r="Q17021" s="39"/>
    </row>
    <row r="17022" spans="17:17">
      <c r="Q17022" s="39"/>
    </row>
    <row r="17023" spans="17:17">
      <c r="Q17023" s="39"/>
    </row>
    <row r="17024" spans="17:17">
      <c r="Q17024" s="39"/>
    </row>
    <row r="17025" spans="17:17">
      <c r="Q17025" s="39"/>
    </row>
    <row r="17026" spans="17:17">
      <c r="Q17026" s="39"/>
    </row>
    <row r="17027" spans="17:17">
      <c r="Q17027" s="39"/>
    </row>
    <row r="17028" spans="17:17">
      <c r="Q17028" s="39"/>
    </row>
    <row r="17029" spans="17:17">
      <c r="Q17029" s="39"/>
    </row>
    <row r="17030" spans="17:17">
      <c r="Q17030" s="39"/>
    </row>
    <row r="17031" spans="17:17">
      <c r="Q17031" s="39"/>
    </row>
    <row r="17032" spans="17:17">
      <c r="Q17032" s="39"/>
    </row>
    <row r="17033" spans="17:17">
      <c r="Q17033" s="39"/>
    </row>
    <row r="17034" spans="17:17">
      <c r="Q17034" s="39"/>
    </row>
    <row r="17035" spans="17:17">
      <c r="Q17035" s="39"/>
    </row>
    <row r="17036" spans="17:17">
      <c r="Q17036" s="39"/>
    </row>
    <row r="17037" spans="17:17">
      <c r="Q17037" s="39"/>
    </row>
    <row r="17038" spans="17:17">
      <c r="Q17038" s="39"/>
    </row>
    <row r="17039" spans="17:17">
      <c r="Q17039" s="39"/>
    </row>
    <row r="17040" spans="17:17">
      <c r="Q17040" s="39"/>
    </row>
    <row r="17041" spans="17:17">
      <c r="Q17041" s="39"/>
    </row>
    <row r="17042" spans="17:17">
      <c r="Q17042" s="39"/>
    </row>
    <row r="17043" spans="17:17">
      <c r="Q17043" s="39"/>
    </row>
    <row r="17044" spans="17:17">
      <c r="Q17044" s="39"/>
    </row>
    <row r="17045" spans="17:17">
      <c r="Q17045" s="39"/>
    </row>
    <row r="17046" spans="17:17">
      <c r="Q17046" s="39"/>
    </row>
    <row r="17047" spans="17:17">
      <c r="Q17047" s="39"/>
    </row>
    <row r="17048" spans="17:17">
      <c r="Q17048" s="39"/>
    </row>
    <row r="17049" spans="17:17">
      <c r="Q17049" s="39"/>
    </row>
    <row r="17050" spans="17:17">
      <c r="Q17050" s="39"/>
    </row>
    <row r="17051" spans="17:17">
      <c r="Q17051" s="39"/>
    </row>
    <row r="17052" spans="17:17">
      <c r="Q17052" s="39"/>
    </row>
    <row r="17053" spans="17:17">
      <c r="Q17053" s="39"/>
    </row>
    <row r="17054" spans="17:17">
      <c r="Q17054" s="39"/>
    </row>
    <row r="17055" spans="17:17">
      <c r="Q17055" s="39"/>
    </row>
    <row r="17056" spans="17:17">
      <c r="Q17056" s="39"/>
    </row>
    <row r="17057" spans="17:17">
      <c r="Q17057" s="39"/>
    </row>
    <row r="17058" spans="17:17">
      <c r="Q17058" s="39"/>
    </row>
    <row r="17059" spans="17:17">
      <c r="Q17059" s="39"/>
    </row>
    <row r="17060" spans="17:17">
      <c r="Q17060" s="39"/>
    </row>
    <row r="17061" spans="17:17">
      <c r="Q17061" s="39"/>
    </row>
    <row r="17062" spans="17:17">
      <c r="Q17062" s="39"/>
    </row>
    <row r="17063" spans="17:17">
      <c r="Q17063" s="39"/>
    </row>
    <row r="17064" spans="17:17">
      <c r="Q17064" s="39"/>
    </row>
    <row r="17065" spans="17:17">
      <c r="Q17065" s="39"/>
    </row>
    <row r="17066" spans="17:17">
      <c r="Q17066" s="39"/>
    </row>
    <row r="17067" spans="17:17">
      <c r="Q17067" s="39"/>
    </row>
    <row r="17068" spans="17:17">
      <c r="Q17068" s="39"/>
    </row>
    <row r="17069" spans="17:17">
      <c r="Q17069" s="39"/>
    </row>
    <row r="17070" spans="17:17">
      <c r="Q17070" s="39"/>
    </row>
    <row r="17071" spans="17:17">
      <c r="Q17071" s="39"/>
    </row>
    <row r="17072" spans="17:17">
      <c r="Q17072" s="39"/>
    </row>
    <row r="17073" spans="17:17">
      <c r="Q17073" s="39"/>
    </row>
    <row r="17074" spans="17:17">
      <c r="Q17074" s="39"/>
    </row>
    <row r="17075" spans="17:17">
      <c r="Q17075" s="39"/>
    </row>
    <row r="17076" spans="17:17">
      <c r="Q17076" s="39"/>
    </row>
    <row r="17077" spans="17:17">
      <c r="Q17077" s="39"/>
    </row>
    <row r="17078" spans="17:17">
      <c r="Q17078" s="39"/>
    </row>
    <row r="17079" spans="17:17">
      <c r="Q17079" s="39"/>
    </row>
    <row r="17080" spans="17:17">
      <c r="Q17080" s="39"/>
    </row>
    <row r="17081" spans="17:17">
      <c r="Q17081" s="39"/>
    </row>
    <row r="17082" spans="17:17">
      <c r="Q17082" s="39"/>
    </row>
    <row r="17083" spans="17:17">
      <c r="Q17083" s="39"/>
    </row>
    <row r="17084" spans="17:17">
      <c r="Q17084" s="39"/>
    </row>
    <row r="17085" spans="17:17">
      <c r="Q17085" s="39"/>
    </row>
    <row r="17086" spans="17:17">
      <c r="Q17086" s="39"/>
    </row>
    <row r="17087" spans="17:17">
      <c r="Q17087" s="39"/>
    </row>
    <row r="17088" spans="17:17">
      <c r="Q17088" s="39"/>
    </row>
    <row r="17089" spans="17:17">
      <c r="Q17089" s="39"/>
    </row>
    <row r="17090" spans="17:17">
      <c r="Q17090" s="39"/>
    </row>
    <row r="17091" spans="17:17">
      <c r="Q17091" s="39"/>
    </row>
    <row r="17092" spans="17:17">
      <c r="Q17092" s="39"/>
    </row>
    <row r="17093" spans="17:17">
      <c r="Q17093" s="39"/>
    </row>
    <row r="17094" spans="17:17">
      <c r="Q17094" s="39"/>
    </row>
    <row r="17095" spans="17:17">
      <c r="Q17095" s="39"/>
    </row>
    <row r="17096" spans="17:17">
      <c r="Q17096" s="39"/>
    </row>
    <row r="17097" spans="17:17">
      <c r="Q17097" s="39"/>
    </row>
    <row r="17098" spans="17:17">
      <c r="Q17098" s="39"/>
    </row>
    <row r="17099" spans="17:17">
      <c r="Q17099" s="39"/>
    </row>
    <row r="17100" spans="17:17">
      <c r="Q17100" s="39"/>
    </row>
    <row r="17101" spans="17:17">
      <c r="Q17101" s="39"/>
    </row>
    <row r="17102" spans="17:17">
      <c r="Q17102" s="39"/>
    </row>
    <row r="17103" spans="17:17">
      <c r="Q17103" s="39"/>
    </row>
    <row r="17104" spans="17:17">
      <c r="Q17104" s="39"/>
    </row>
    <row r="17105" spans="17:17">
      <c r="Q17105" s="39"/>
    </row>
    <row r="17106" spans="17:17">
      <c r="Q17106" s="39"/>
    </row>
    <row r="17107" spans="17:17">
      <c r="Q17107" s="39"/>
    </row>
    <row r="17108" spans="17:17">
      <c r="Q17108" s="39"/>
    </row>
    <row r="17109" spans="17:17">
      <c r="Q17109" s="39"/>
    </row>
    <row r="17110" spans="17:17">
      <c r="Q17110" s="39"/>
    </row>
    <row r="17111" spans="17:17">
      <c r="Q17111" s="39"/>
    </row>
    <row r="17112" spans="17:17">
      <c r="Q17112" s="39"/>
    </row>
    <row r="17113" spans="17:17">
      <c r="Q17113" s="39"/>
    </row>
    <row r="17114" spans="17:17">
      <c r="Q17114" s="39"/>
    </row>
    <row r="17115" spans="17:17">
      <c r="Q17115" s="39"/>
    </row>
    <row r="17116" spans="17:17">
      <c r="Q17116" s="39"/>
    </row>
    <row r="17117" spans="17:17">
      <c r="Q17117" s="39"/>
    </row>
    <row r="17118" spans="17:17">
      <c r="Q17118" s="39"/>
    </row>
    <row r="17119" spans="17:17">
      <c r="Q17119" s="39"/>
    </row>
    <row r="17120" spans="17:17">
      <c r="Q17120" s="39"/>
    </row>
    <row r="17121" spans="17:17">
      <c r="Q17121" s="39"/>
    </row>
    <row r="17122" spans="17:17">
      <c r="Q17122" s="39"/>
    </row>
    <row r="17123" spans="17:17">
      <c r="Q17123" s="39"/>
    </row>
    <row r="17124" spans="17:17">
      <c r="Q17124" s="39"/>
    </row>
    <row r="17125" spans="17:17">
      <c r="Q17125" s="39"/>
    </row>
    <row r="17126" spans="17:17">
      <c r="Q17126" s="39"/>
    </row>
    <row r="17127" spans="17:17">
      <c r="Q17127" s="39"/>
    </row>
    <row r="17128" spans="17:17">
      <c r="Q17128" s="39"/>
    </row>
    <row r="17129" spans="17:17">
      <c r="Q17129" s="39"/>
    </row>
    <row r="17130" spans="17:17">
      <c r="Q17130" s="39"/>
    </row>
    <row r="17131" spans="17:17">
      <c r="Q17131" s="39"/>
    </row>
    <row r="17132" spans="17:17">
      <c r="Q17132" s="39"/>
    </row>
    <row r="17133" spans="17:17">
      <c r="Q17133" s="39"/>
    </row>
    <row r="17134" spans="17:17">
      <c r="Q17134" s="39"/>
    </row>
    <row r="17135" spans="17:17">
      <c r="Q17135" s="39"/>
    </row>
    <row r="17136" spans="17:17">
      <c r="Q17136" s="39"/>
    </row>
    <row r="17137" spans="17:17">
      <c r="Q17137" s="39"/>
    </row>
    <row r="17138" spans="17:17">
      <c r="Q17138" s="39"/>
    </row>
    <row r="17139" spans="17:17">
      <c r="Q17139" s="39"/>
    </row>
    <row r="17140" spans="17:17">
      <c r="Q17140" s="39"/>
    </row>
    <row r="17141" spans="17:17">
      <c r="Q17141" s="39"/>
    </row>
    <row r="17142" spans="17:17">
      <c r="Q17142" s="39"/>
    </row>
    <row r="17143" spans="17:17">
      <c r="Q17143" s="39"/>
    </row>
    <row r="17144" spans="17:17">
      <c r="Q17144" s="39"/>
    </row>
    <row r="17145" spans="17:17">
      <c r="Q17145" s="39"/>
    </row>
    <row r="17146" spans="17:17">
      <c r="Q17146" s="39"/>
    </row>
    <row r="17147" spans="17:17">
      <c r="Q17147" s="39"/>
    </row>
    <row r="17148" spans="17:17">
      <c r="Q17148" s="39"/>
    </row>
    <row r="17149" spans="17:17">
      <c r="Q17149" s="39"/>
    </row>
    <row r="17150" spans="17:17">
      <c r="Q17150" s="39"/>
    </row>
    <row r="17151" spans="17:17">
      <c r="Q17151" s="39"/>
    </row>
    <row r="17152" spans="17:17">
      <c r="Q17152" s="39"/>
    </row>
    <row r="17153" spans="17:17">
      <c r="Q17153" s="39"/>
    </row>
    <row r="17154" spans="17:17">
      <c r="Q17154" s="39"/>
    </row>
    <row r="17155" spans="17:17">
      <c r="Q17155" s="39"/>
    </row>
    <row r="17156" spans="17:17">
      <c r="Q17156" s="39"/>
    </row>
    <row r="17157" spans="17:17">
      <c r="Q17157" s="39"/>
    </row>
    <row r="17158" spans="17:17">
      <c r="Q17158" s="39"/>
    </row>
    <row r="17159" spans="17:17">
      <c r="Q17159" s="39"/>
    </row>
    <row r="17160" spans="17:17">
      <c r="Q17160" s="39"/>
    </row>
    <row r="17161" spans="17:17">
      <c r="Q17161" s="39"/>
    </row>
    <row r="17162" spans="17:17">
      <c r="Q17162" s="39"/>
    </row>
    <row r="17163" spans="17:17">
      <c r="Q17163" s="39"/>
    </row>
    <row r="17164" spans="17:17">
      <c r="Q17164" s="39"/>
    </row>
    <row r="17165" spans="17:17">
      <c r="Q17165" s="39"/>
    </row>
    <row r="17166" spans="17:17">
      <c r="Q17166" s="39"/>
    </row>
    <row r="17167" spans="17:17">
      <c r="Q17167" s="39"/>
    </row>
    <row r="17168" spans="17:17">
      <c r="Q17168" s="39"/>
    </row>
    <row r="17169" spans="17:17">
      <c r="Q17169" s="39"/>
    </row>
    <row r="17170" spans="17:17">
      <c r="Q17170" s="39"/>
    </row>
    <row r="17171" spans="17:17">
      <c r="Q17171" s="39"/>
    </row>
    <row r="17172" spans="17:17">
      <c r="Q17172" s="39"/>
    </row>
    <row r="17173" spans="17:17">
      <c r="Q17173" s="39"/>
    </row>
    <row r="17174" spans="17:17">
      <c r="Q17174" s="39"/>
    </row>
    <row r="17175" spans="17:17">
      <c r="Q17175" s="39"/>
    </row>
    <row r="17176" spans="17:17">
      <c r="Q17176" s="39"/>
    </row>
    <row r="17177" spans="17:17">
      <c r="Q17177" s="39"/>
    </row>
    <row r="17178" spans="17:17">
      <c r="Q17178" s="39"/>
    </row>
    <row r="17179" spans="17:17">
      <c r="Q17179" s="39"/>
    </row>
    <row r="17180" spans="17:17">
      <c r="Q17180" s="39"/>
    </row>
    <row r="17181" spans="17:17">
      <c r="Q17181" s="39"/>
    </row>
    <row r="17182" spans="17:17">
      <c r="Q17182" s="39"/>
    </row>
    <row r="17183" spans="17:17">
      <c r="Q17183" s="39"/>
    </row>
    <row r="17184" spans="17:17">
      <c r="Q17184" s="39"/>
    </row>
    <row r="17185" spans="17:17">
      <c r="Q17185" s="39"/>
    </row>
    <row r="17186" spans="17:17">
      <c r="Q17186" s="39"/>
    </row>
    <row r="17187" spans="17:17">
      <c r="Q17187" s="39"/>
    </row>
    <row r="17188" spans="17:17">
      <c r="Q17188" s="39"/>
    </row>
    <row r="17189" spans="17:17">
      <c r="Q17189" s="39"/>
    </row>
    <row r="17190" spans="17:17">
      <c r="Q17190" s="39"/>
    </row>
    <row r="17191" spans="17:17">
      <c r="Q17191" s="39"/>
    </row>
    <row r="17192" spans="17:17">
      <c r="Q17192" s="39"/>
    </row>
    <row r="17193" spans="17:17">
      <c r="Q17193" s="39"/>
    </row>
    <row r="17194" spans="17:17">
      <c r="Q17194" s="39"/>
    </row>
    <row r="17195" spans="17:17">
      <c r="Q17195" s="39"/>
    </row>
    <row r="17196" spans="17:17">
      <c r="Q17196" s="39"/>
    </row>
    <row r="17197" spans="17:17">
      <c r="Q17197" s="39"/>
    </row>
    <row r="17198" spans="17:17">
      <c r="Q17198" s="39"/>
    </row>
    <row r="17199" spans="17:17">
      <c r="Q17199" s="39"/>
    </row>
    <row r="17200" spans="17:17">
      <c r="Q17200" s="39"/>
    </row>
    <row r="17201" spans="17:17">
      <c r="Q17201" s="39"/>
    </row>
    <row r="17202" spans="17:17">
      <c r="Q17202" s="39"/>
    </row>
    <row r="17203" spans="17:17">
      <c r="Q17203" s="39"/>
    </row>
    <row r="17204" spans="17:17">
      <c r="Q17204" s="39"/>
    </row>
    <row r="17205" spans="17:17">
      <c r="Q17205" s="39"/>
    </row>
    <row r="17206" spans="17:17">
      <c r="Q17206" s="39"/>
    </row>
    <row r="17207" spans="17:17">
      <c r="Q17207" s="39"/>
    </row>
    <row r="17208" spans="17:17">
      <c r="Q17208" s="39"/>
    </row>
    <row r="17209" spans="17:17">
      <c r="Q17209" s="39"/>
    </row>
    <row r="17210" spans="17:17">
      <c r="Q17210" s="39"/>
    </row>
    <row r="17211" spans="17:17">
      <c r="Q17211" s="39"/>
    </row>
    <row r="17212" spans="17:17">
      <c r="Q17212" s="39"/>
    </row>
    <row r="17213" spans="17:17">
      <c r="Q17213" s="39"/>
    </row>
    <row r="17214" spans="17:17">
      <c r="Q17214" s="39"/>
    </row>
    <row r="17215" spans="17:17">
      <c r="Q17215" s="39"/>
    </row>
    <row r="17216" spans="17:17">
      <c r="Q17216" s="39"/>
    </row>
    <row r="17217" spans="17:17">
      <c r="Q17217" s="39"/>
    </row>
    <row r="17218" spans="17:17">
      <c r="Q17218" s="39"/>
    </row>
    <row r="17219" spans="17:17">
      <c r="Q17219" s="39"/>
    </row>
    <row r="17220" spans="17:17">
      <c r="Q17220" s="39"/>
    </row>
    <row r="17221" spans="17:17">
      <c r="Q17221" s="39"/>
    </row>
    <row r="17222" spans="17:17">
      <c r="Q17222" s="39"/>
    </row>
    <row r="17223" spans="17:17">
      <c r="Q17223" s="39"/>
    </row>
    <row r="17224" spans="17:17">
      <c r="Q17224" s="39"/>
    </row>
    <row r="17225" spans="17:17">
      <c r="Q17225" s="39"/>
    </row>
    <row r="17226" spans="17:17">
      <c r="Q17226" s="39"/>
    </row>
    <row r="17227" spans="17:17">
      <c r="Q17227" s="39"/>
    </row>
    <row r="17228" spans="17:17">
      <c r="Q17228" s="39"/>
    </row>
    <row r="17229" spans="17:17">
      <c r="Q17229" s="39"/>
    </row>
    <row r="17230" spans="17:17">
      <c r="Q17230" s="39"/>
    </row>
    <row r="17231" spans="17:17">
      <c r="Q17231" s="39"/>
    </row>
    <row r="17232" spans="17:17">
      <c r="Q17232" s="39"/>
    </row>
    <row r="17233" spans="17:17">
      <c r="Q17233" s="39"/>
    </row>
    <row r="17234" spans="17:17">
      <c r="Q17234" s="39"/>
    </row>
    <row r="17235" spans="17:17">
      <c r="Q17235" s="39"/>
    </row>
    <row r="17236" spans="17:17">
      <c r="Q17236" s="39"/>
    </row>
    <row r="17237" spans="17:17">
      <c r="Q17237" s="39"/>
    </row>
    <row r="17238" spans="17:17">
      <c r="Q17238" s="39"/>
    </row>
    <row r="17239" spans="17:17">
      <c r="Q17239" s="39"/>
    </row>
    <row r="17240" spans="17:17">
      <c r="Q17240" s="39"/>
    </row>
    <row r="17241" spans="17:17">
      <c r="Q17241" s="39"/>
    </row>
    <row r="17242" spans="17:17">
      <c r="Q17242" s="39"/>
    </row>
    <row r="17243" spans="17:17">
      <c r="Q17243" s="39"/>
    </row>
    <row r="17244" spans="17:17">
      <c r="Q17244" s="39"/>
    </row>
    <row r="17245" spans="17:17">
      <c r="Q17245" s="39"/>
    </row>
    <row r="17246" spans="17:17">
      <c r="Q17246" s="39"/>
    </row>
    <row r="17247" spans="17:17">
      <c r="Q17247" s="39"/>
    </row>
    <row r="17248" spans="17:17">
      <c r="Q17248" s="39"/>
    </row>
    <row r="17249" spans="17:17">
      <c r="Q17249" s="39"/>
    </row>
    <row r="17250" spans="17:17">
      <c r="Q17250" s="39"/>
    </row>
    <row r="17251" spans="17:17">
      <c r="Q17251" s="39"/>
    </row>
    <row r="17252" spans="17:17">
      <c r="Q17252" s="39"/>
    </row>
    <row r="17253" spans="17:17">
      <c r="Q17253" s="39"/>
    </row>
    <row r="17254" spans="17:17">
      <c r="Q17254" s="39"/>
    </row>
    <row r="17255" spans="17:17">
      <c r="Q17255" s="39"/>
    </row>
    <row r="17256" spans="17:17">
      <c r="Q17256" s="39"/>
    </row>
    <row r="17257" spans="17:17">
      <c r="Q17257" s="39"/>
    </row>
    <row r="17258" spans="17:17">
      <c r="Q17258" s="39"/>
    </row>
    <row r="17259" spans="17:17">
      <c r="Q17259" s="39"/>
    </row>
    <row r="17260" spans="17:17">
      <c r="Q17260" s="39"/>
    </row>
    <row r="17261" spans="17:17">
      <c r="Q17261" s="39"/>
    </row>
    <row r="17262" spans="17:17">
      <c r="Q17262" s="39"/>
    </row>
    <row r="17263" spans="17:17">
      <c r="Q17263" s="39"/>
    </row>
    <row r="17264" spans="17:17">
      <c r="Q17264" s="39"/>
    </row>
    <row r="17265" spans="17:17">
      <c r="Q17265" s="39"/>
    </row>
    <row r="17266" spans="17:17">
      <c r="Q17266" s="39"/>
    </row>
    <row r="17267" spans="17:17">
      <c r="Q17267" s="39"/>
    </row>
    <row r="17268" spans="17:17">
      <c r="Q17268" s="39"/>
    </row>
    <row r="17269" spans="17:17">
      <c r="Q17269" s="39"/>
    </row>
    <row r="17270" spans="17:17">
      <c r="Q17270" s="39"/>
    </row>
    <row r="17271" spans="17:17">
      <c r="Q17271" s="39"/>
    </row>
    <row r="17272" spans="17:17">
      <c r="Q17272" s="39"/>
    </row>
    <row r="17273" spans="17:17">
      <c r="Q17273" s="39"/>
    </row>
    <row r="17274" spans="17:17">
      <c r="Q17274" s="39"/>
    </row>
    <row r="17275" spans="17:17">
      <c r="Q17275" s="39"/>
    </row>
    <row r="17276" spans="17:17">
      <c r="Q17276" s="39"/>
    </row>
    <row r="17277" spans="17:17">
      <c r="Q17277" s="39"/>
    </row>
    <row r="17278" spans="17:17">
      <c r="Q17278" s="39"/>
    </row>
    <row r="17279" spans="17:17">
      <c r="Q17279" s="39"/>
    </row>
    <row r="17280" spans="17:17">
      <c r="Q17280" s="39"/>
    </row>
    <row r="17281" spans="17:17">
      <c r="Q17281" s="39"/>
    </row>
    <row r="17282" spans="17:17">
      <c r="Q17282" s="39"/>
    </row>
    <row r="17283" spans="17:17">
      <c r="Q17283" s="39"/>
    </row>
    <row r="17284" spans="17:17">
      <c r="Q17284" s="39"/>
    </row>
    <row r="17285" spans="17:17">
      <c r="Q17285" s="39"/>
    </row>
    <row r="17286" spans="17:17">
      <c r="Q17286" s="39"/>
    </row>
    <row r="17287" spans="17:17">
      <c r="Q17287" s="39"/>
    </row>
    <row r="17288" spans="17:17">
      <c r="Q17288" s="39"/>
    </row>
    <row r="17289" spans="17:17">
      <c r="Q17289" s="39"/>
    </row>
    <row r="17290" spans="17:17">
      <c r="Q17290" s="39"/>
    </row>
    <row r="17291" spans="17:17">
      <c r="Q17291" s="39"/>
    </row>
    <row r="17292" spans="17:17">
      <c r="Q17292" s="39"/>
    </row>
    <row r="17293" spans="17:17">
      <c r="Q17293" s="39"/>
    </row>
    <row r="17294" spans="17:17">
      <c r="Q17294" s="39"/>
    </row>
    <row r="17295" spans="17:17">
      <c r="Q17295" s="39"/>
    </row>
    <row r="17296" spans="17:17">
      <c r="Q17296" s="39"/>
    </row>
    <row r="17297" spans="17:17">
      <c r="Q17297" s="39"/>
    </row>
    <row r="17298" spans="17:17">
      <c r="Q17298" s="39"/>
    </row>
    <row r="17299" spans="17:17">
      <c r="Q17299" s="39"/>
    </row>
    <row r="17300" spans="17:17">
      <c r="Q17300" s="39"/>
    </row>
    <row r="17301" spans="17:17">
      <c r="Q17301" s="39"/>
    </row>
    <row r="17302" spans="17:17">
      <c r="Q17302" s="39"/>
    </row>
    <row r="17303" spans="17:17">
      <c r="Q17303" s="39"/>
    </row>
    <row r="17304" spans="17:17">
      <c r="Q17304" s="39"/>
    </row>
    <row r="17305" spans="17:17">
      <c r="Q17305" s="39"/>
    </row>
    <row r="17306" spans="17:17">
      <c r="Q17306" s="39"/>
    </row>
    <row r="17307" spans="17:17">
      <c r="Q17307" s="39"/>
    </row>
    <row r="17308" spans="17:17">
      <c r="Q17308" s="39"/>
    </row>
    <row r="17309" spans="17:17">
      <c r="Q17309" s="39"/>
    </row>
    <row r="17310" spans="17:17">
      <c r="Q17310" s="39"/>
    </row>
    <row r="17311" spans="17:17">
      <c r="Q17311" s="39"/>
    </row>
    <row r="17312" spans="17:17">
      <c r="Q17312" s="39"/>
    </row>
    <row r="17313" spans="17:17">
      <c r="Q17313" s="39"/>
    </row>
    <row r="17314" spans="17:17">
      <c r="Q17314" s="39"/>
    </row>
    <row r="17315" spans="17:17">
      <c r="Q17315" s="39"/>
    </row>
    <row r="17316" spans="17:17">
      <c r="Q17316" s="39"/>
    </row>
    <row r="17317" spans="17:17">
      <c r="Q17317" s="39"/>
    </row>
    <row r="17318" spans="17:17">
      <c r="Q17318" s="39"/>
    </row>
    <row r="17319" spans="17:17">
      <c r="Q17319" s="39"/>
    </row>
    <row r="17320" spans="17:17">
      <c r="Q17320" s="39"/>
    </row>
    <row r="17321" spans="17:17">
      <c r="Q17321" s="39"/>
    </row>
    <row r="17322" spans="17:17">
      <c r="Q17322" s="39"/>
    </row>
    <row r="17323" spans="17:17">
      <c r="Q17323" s="39"/>
    </row>
    <row r="17324" spans="17:17">
      <c r="Q17324" s="39"/>
    </row>
    <row r="17325" spans="17:17">
      <c r="Q17325" s="39"/>
    </row>
    <row r="17326" spans="17:17">
      <c r="Q17326" s="39"/>
    </row>
    <row r="17327" spans="17:17">
      <c r="Q17327" s="39"/>
    </row>
    <row r="17328" spans="17:17">
      <c r="Q17328" s="39"/>
    </row>
    <row r="17329" spans="17:17">
      <c r="Q17329" s="39"/>
    </row>
    <row r="17330" spans="17:17">
      <c r="Q17330" s="39"/>
    </row>
    <row r="17331" spans="17:17">
      <c r="Q17331" s="39"/>
    </row>
    <row r="17332" spans="17:17">
      <c r="Q17332" s="39"/>
    </row>
    <row r="17333" spans="17:17">
      <c r="Q17333" s="39"/>
    </row>
    <row r="17334" spans="17:17">
      <c r="Q17334" s="39"/>
    </row>
    <row r="17335" spans="17:17">
      <c r="Q17335" s="39"/>
    </row>
    <row r="17336" spans="17:17">
      <c r="Q17336" s="39"/>
    </row>
    <row r="17337" spans="17:17">
      <c r="Q17337" s="39"/>
    </row>
    <row r="17338" spans="17:17">
      <c r="Q17338" s="39"/>
    </row>
    <row r="17339" spans="17:17">
      <c r="Q17339" s="39"/>
    </row>
    <row r="17340" spans="17:17">
      <c r="Q17340" s="39"/>
    </row>
    <row r="17341" spans="17:17">
      <c r="Q17341" s="39"/>
    </row>
    <row r="17342" spans="17:17">
      <c r="Q17342" s="39"/>
    </row>
    <row r="17343" spans="17:17">
      <c r="Q17343" s="39"/>
    </row>
    <row r="17344" spans="17:17">
      <c r="Q17344" s="39"/>
    </row>
    <row r="17345" spans="17:17">
      <c r="Q17345" s="39"/>
    </row>
    <row r="17346" spans="17:17">
      <c r="Q17346" s="39"/>
    </row>
    <row r="17347" spans="17:17">
      <c r="Q17347" s="39"/>
    </row>
    <row r="17348" spans="17:17">
      <c r="Q17348" s="39"/>
    </row>
    <row r="17349" spans="17:17">
      <c r="Q17349" s="39"/>
    </row>
    <row r="17350" spans="17:17">
      <c r="Q17350" s="39"/>
    </row>
    <row r="17351" spans="17:17">
      <c r="Q17351" s="39"/>
    </row>
    <row r="17352" spans="17:17">
      <c r="Q17352" s="39"/>
    </row>
    <row r="17353" spans="17:17">
      <c r="Q17353" s="39"/>
    </row>
    <row r="17354" spans="17:17">
      <c r="Q17354" s="39"/>
    </row>
    <row r="17355" spans="17:17">
      <c r="Q17355" s="39"/>
    </row>
    <row r="17356" spans="17:17">
      <c r="Q17356" s="39"/>
    </row>
    <row r="17357" spans="17:17">
      <c r="Q17357" s="39"/>
    </row>
    <row r="17358" spans="17:17">
      <c r="Q17358" s="39"/>
    </row>
    <row r="17359" spans="17:17">
      <c r="Q17359" s="39"/>
    </row>
    <row r="17360" spans="17:17">
      <c r="Q17360" s="39"/>
    </row>
    <row r="17361" spans="17:17">
      <c r="Q17361" s="39"/>
    </row>
    <row r="17362" spans="17:17">
      <c r="Q17362" s="39"/>
    </row>
    <row r="17363" spans="17:17">
      <c r="Q17363" s="39"/>
    </row>
    <row r="17364" spans="17:17">
      <c r="Q17364" s="39"/>
    </row>
    <row r="17365" spans="17:17">
      <c r="Q17365" s="39"/>
    </row>
    <row r="17366" spans="17:17">
      <c r="Q17366" s="39"/>
    </row>
    <row r="17367" spans="17:17">
      <c r="Q17367" s="39"/>
    </row>
    <row r="17368" spans="17:17">
      <c r="Q17368" s="39"/>
    </row>
    <row r="17369" spans="17:17">
      <c r="Q17369" s="39"/>
    </row>
    <row r="17370" spans="17:17">
      <c r="Q17370" s="39"/>
    </row>
    <row r="17371" spans="17:17">
      <c r="Q17371" s="39"/>
    </row>
    <row r="17372" spans="17:17">
      <c r="Q17372" s="39"/>
    </row>
    <row r="17373" spans="17:17">
      <c r="Q17373" s="39"/>
    </row>
    <row r="17374" spans="17:17">
      <c r="Q17374" s="39"/>
    </row>
    <row r="17375" spans="17:17">
      <c r="Q17375" s="39"/>
    </row>
    <row r="17376" spans="17:17">
      <c r="Q17376" s="39"/>
    </row>
    <row r="17377" spans="17:17">
      <c r="Q17377" s="39"/>
    </row>
    <row r="17378" spans="17:17">
      <c r="Q17378" s="39"/>
    </row>
    <row r="17379" spans="17:17">
      <c r="Q17379" s="39"/>
    </row>
    <row r="17380" spans="17:17">
      <c r="Q17380" s="39"/>
    </row>
    <row r="17381" spans="17:17">
      <c r="Q17381" s="39"/>
    </row>
    <row r="17382" spans="17:17">
      <c r="Q17382" s="39"/>
    </row>
    <row r="17383" spans="17:17">
      <c r="Q17383" s="39"/>
    </row>
    <row r="17384" spans="17:17">
      <c r="Q17384" s="39"/>
    </row>
    <row r="17385" spans="17:17">
      <c r="Q17385" s="39"/>
    </row>
    <row r="17386" spans="17:17">
      <c r="Q17386" s="39"/>
    </row>
    <row r="17387" spans="17:17">
      <c r="Q17387" s="39"/>
    </row>
    <row r="17388" spans="17:17">
      <c r="Q17388" s="39"/>
    </row>
    <row r="17389" spans="17:17">
      <c r="Q17389" s="39"/>
    </row>
    <row r="17390" spans="17:17">
      <c r="Q17390" s="39"/>
    </row>
    <row r="17391" spans="17:17">
      <c r="Q17391" s="39"/>
    </row>
    <row r="17392" spans="17:17">
      <c r="Q17392" s="39"/>
    </row>
    <row r="17393" spans="17:17">
      <c r="Q17393" s="39"/>
    </row>
    <row r="17394" spans="17:17">
      <c r="Q17394" s="39"/>
    </row>
    <row r="17395" spans="17:17">
      <c r="Q17395" s="39"/>
    </row>
    <row r="17396" spans="17:17">
      <c r="Q17396" s="39"/>
    </row>
    <row r="17397" spans="17:17">
      <c r="Q17397" s="39"/>
    </row>
    <row r="17398" spans="17:17">
      <c r="Q17398" s="39"/>
    </row>
    <row r="17399" spans="17:17">
      <c r="Q17399" s="39"/>
    </row>
    <row r="17400" spans="17:17">
      <c r="Q17400" s="39"/>
    </row>
    <row r="17401" spans="17:17">
      <c r="Q17401" s="39"/>
    </row>
    <row r="17402" spans="17:17">
      <c r="Q17402" s="39"/>
    </row>
    <row r="17403" spans="17:17">
      <c r="Q17403" s="39"/>
    </row>
    <row r="17404" spans="17:17">
      <c r="Q17404" s="39"/>
    </row>
    <row r="17405" spans="17:17">
      <c r="Q17405" s="39"/>
    </row>
    <row r="17406" spans="17:17">
      <c r="Q17406" s="39"/>
    </row>
    <row r="17407" spans="17:17">
      <c r="Q17407" s="39"/>
    </row>
    <row r="17408" spans="17:17">
      <c r="Q17408" s="39"/>
    </row>
    <row r="17409" spans="17:17">
      <c r="Q17409" s="39"/>
    </row>
    <row r="17410" spans="17:17">
      <c r="Q17410" s="39"/>
    </row>
    <row r="17411" spans="17:17">
      <c r="Q17411" s="39"/>
    </row>
    <row r="17412" spans="17:17">
      <c r="Q17412" s="39"/>
    </row>
    <row r="17413" spans="17:17">
      <c r="Q17413" s="39"/>
    </row>
    <row r="17414" spans="17:17">
      <c r="Q17414" s="39"/>
    </row>
    <row r="17415" spans="17:17">
      <c r="Q17415" s="39"/>
    </row>
    <row r="17416" spans="17:17">
      <c r="Q17416" s="39"/>
    </row>
    <row r="17417" spans="17:17">
      <c r="Q17417" s="39"/>
    </row>
    <row r="17418" spans="17:17">
      <c r="Q17418" s="39"/>
    </row>
    <row r="17419" spans="17:17">
      <c r="Q17419" s="39"/>
    </row>
    <row r="17420" spans="17:17">
      <c r="Q17420" s="39"/>
    </row>
    <row r="17421" spans="17:17">
      <c r="Q17421" s="39"/>
    </row>
    <row r="17422" spans="17:17">
      <c r="Q17422" s="39"/>
    </row>
    <row r="17423" spans="17:17">
      <c r="Q17423" s="39"/>
    </row>
    <row r="17424" spans="17:17">
      <c r="Q17424" s="39"/>
    </row>
    <row r="17425" spans="17:17">
      <c r="Q17425" s="39"/>
    </row>
    <row r="17426" spans="17:17">
      <c r="Q17426" s="39"/>
    </row>
    <row r="17427" spans="17:17">
      <c r="Q17427" s="39"/>
    </row>
    <row r="17428" spans="17:17">
      <c r="Q17428" s="39"/>
    </row>
    <row r="17429" spans="17:17">
      <c r="Q17429" s="39"/>
    </row>
    <row r="17430" spans="17:17">
      <c r="Q17430" s="39"/>
    </row>
    <row r="17431" spans="17:17">
      <c r="Q17431" s="39"/>
    </row>
    <row r="17432" spans="17:17">
      <c r="Q17432" s="39"/>
    </row>
    <row r="17433" spans="17:17">
      <c r="Q17433" s="39"/>
    </row>
    <row r="17434" spans="17:17">
      <c r="Q17434" s="39"/>
    </row>
    <row r="17435" spans="17:17">
      <c r="Q17435" s="39"/>
    </row>
    <row r="17436" spans="17:17">
      <c r="Q17436" s="39"/>
    </row>
    <row r="17437" spans="17:17">
      <c r="Q17437" s="39"/>
    </row>
    <row r="17438" spans="17:17">
      <c r="Q17438" s="39"/>
    </row>
    <row r="17439" spans="17:17">
      <c r="Q17439" s="39"/>
    </row>
    <row r="17440" spans="17:17">
      <c r="Q17440" s="39"/>
    </row>
    <row r="17441" spans="17:17">
      <c r="Q17441" s="39"/>
    </row>
    <row r="17442" spans="17:17">
      <c r="Q17442" s="39"/>
    </row>
    <row r="17443" spans="17:17">
      <c r="Q17443" s="39"/>
    </row>
    <row r="17444" spans="17:17">
      <c r="Q17444" s="39"/>
    </row>
    <row r="17445" spans="17:17">
      <c r="Q17445" s="39"/>
    </row>
    <row r="17446" spans="17:17">
      <c r="Q17446" s="39"/>
    </row>
    <row r="17447" spans="17:17">
      <c r="Q17447" s="39"/>
    </row>
    <row r="17448" spans="17:17">
      <c r="Q17448" s="39"/>
    </row>
    <row r="17449" spans="17:17">
      <c r="Q17449" s="39"/>
    </row>
    <row r="17450" spans="17:17">
      <c r="Q17450" s="39"/>
    </row>
    <row r="17451" spans="17:17">
      <c r="Q17451" s="39"/>
    </row>
    <row r="17452" spans="17:17">
      <c r="Q17452" s="39"/>
    </row>
    <row r="17453" spans="17:17">
      <c r="Q17453" s="39"/>
    </row>
    <row r="17454" spans="17:17">
      <c r="Q17454" s="39"/>
    </row>
    <row r="17455" spans="17:17">
      <c r="Q17455" s="39"/>
    </row>
    <row r="17456" spans="17:17">
      <c r="Q17456" s="39"/>
    </row>
    <row r="17457" spans="17:17">
      <c r="Q17457" s="39"/>
    </row>
    <row r="17458" spans="17:17">
      <c r="Q17458" s="39"/>
    </row>
    <row r="17459" spans="17:17">
      <c r="Q17459" s="39"/>
    </row>
    <row r="17460" spans="17:17">
      <c r="Q17460" s="39"/>
    </row>
    <row r="17461" spans="17:17">
      <c r="Q17461" s="39"/>
    </row>
    <row r="17462" spans="17:17">
      <c r="Q17462" s="39"/>
    </row>
    <row r="17463" spans="17:17">
      <c r="Q17463" s="39"/>
    </row>
    <row r="17464" spans="17:17">
      <c r="Q17464" s="39"/>
    </row>
    <row r="17465" spans="17:17">
      <c r="Q17465" s="39"/>
    </row>
    <row r="17466" spans="17:17">
      <c r="Q17466" s="39"/>
    </row>
    <row r="17467" spans="17:17">
      <c r="Q17467" s="39"/>
    </row>
    <row r="17468" spans="17:17">
      <c r="Q17468" s="39"/>
    </row>
    <row r="17469" spans="17:17">
      <c r="Q17469" s="39"/>
    </row>
    <row r="17470" spans="17:17">
      <c r="Q17470" s="39"/>
    </row>
    <row r="17471" spans="17:17">
      <c r="Q17471" s="39"/>
    </row>
    <row r="17472" spans="17:17">
      <c r="Q17472" s="39"/>
    </row>
    <row r="17473" spans="17:17">
      <c r="Q17473" s="39"/>
    </row>
    <row r="17474" spans="17:17">
      <c r="Q17474" s="39"/>
    </row>
    <row r="17475" spans="17:17">
      <c r="Q17475" s="39"/>
    </row>
    <row r="17476" spans="17:17">
      <c r="Q17476" s="39"/>
    </row>
    <row r="17477" spans="17:17">
      <c r="Q17477" s="39"/>
    </row>
    <row r="17478" spans="17:17">
      <c r="Q17478" s="39"/>
    </row>
    <row r="17479" spans="17:17">
      <c r="Q17479" s="39"/>
    </row>
    <row r="17480" spans="17:17">
      <c r="Q17480" s="39"/>
    </row>
    <row r="17481" spans="17:17">
      <c r="Q17481" s="39"/>
    </row>
    <row r="17482" spans="17:17">
      <c r="Q17482" s="39"/>
    </row>
    <row r="17483" spans="17:17">
      <c r="Q17483" s="39"/>
    </row>
    <row r="17484" spans="17:17">
      <c r="Q17484" s="39"/>
    </row>
    <row r="17485" spans="17:17">
      <c r="Q17485" s="39"/>
    </row>
    <row r="17486" spans="17:17">
      <c r="Q17486" s="39"/>
    </row>
    <row r="17487" spans="17:17">
      <c r="Q17487" s="39"/>
    </row>
    <row r="17488" spans="17:17">
      <c r="Q17488" s="39"/>
    </row>
    <row r="17489" spans="17:17">
      <c r="Q17489" s="39"/>
    </row>
    <row r="17490" spans="17:17">
      <c r="Q17490" s="39"/>
    </row>
    <row r="17491" spans="17:17">
      <c r="Q17491" s="39"/>
    </row>
    <row r="17492" spans="17:17">
      <c r="Q17492" s="39"/>
    </row>
    <row r="17493" spans="17:17">
      <c r="Q17493" s="39"/>
    </row>
    <row r="17494" spans="17:17">
      <c r="Q17494" s="39"/>
    </row>
    <row r="17495" spans="17:17">
      <c r="Q17495" s="39"/>
    </row>
    <row r="17496" spans="17:17">
      <c r="Q17496" s="39"/>
    </row>
    <row r="17497" spans="17:17">
      <c r="Q17497" s="39"/>
    </row>
    <row r="17498" spans="17:17">
      <c r="Q17498" s="39"/>
    </row>
    <row r="17499" spans="17:17">
      <c r="Q17499" s="39"/>
    </row>
    <row r="17500" spans="17:17">
      <c r="Q17500" s="39"/>
    </row>
    <row r="17501" spans="17:17">
      <c r="Q17501" s="39"/>
    </row>
    <row r="17502" spans="17:17">
      <c r="Q17502" s="39"/>
    </row>
    <row r="17503" spans="17:17">
      <c r="Q17503" s="39"/>
    </row>
    <row r="17504" spans="17:17">
      <c r="Q17504" s="39"/>
    </row>
    <row r="17505" spans="17:17">
      <c r="Q17505" s="39"/>
    </row>
    <row r="17506" spans="17:17">
      <c r="Q17506" s="39"/>
    </row>
    <row r="17507" spans="17:17">
      <c r="Q17507" s="39"/>
    </row>
    <row r="17508" spans="17:17">
      <c r="Q17508" s="39"/>
    </row>
    <row r="17509" spans="17:17">
      <c r="Q17509" s="39"/>
    </row>
    <row r="17510" spans="17:17">
      <c r="Q17510" s="39"/>
    </row>
    <row r="17511" spans="17:17">
      <c r="Q17511" s="39"/>
    </row>
    <row r="17512" spans="17:17">
      <c r="Q17512" s="39"/>
    </row>
    <row r="17513" spans="17:17">
      <c r="Q17513" s="39"/>
    </row>
    <row r="17514" spans="17:17">
      <c r="Q17514" s="39"/>
    </row>
    <row r="17515" spans="17:17">
      <c r="Q17515" s="39"/>
    </row>
    <row r="17516" spans="17:17">
      <c r="Q17516" s="39"/>
    </row>
    <row r="17517" spans="17:17">
      <c r="Q17517" s="39"/>
    </row>
    <row r="17518" spans="17:17">
      <c r="Q17518" s="39"/>
    </row>
    <row r="17519" spans="17:17">
      <c r="Q17519" s="39"/>
    </row>
    <row r="17520" spans="17:17">
      <c r="Q17520" s="39"/>
    </row>
    <row r="17521" spans="17:17">
      <c r="Q17521" s="39"/>
    </row>
    <row r="17522" spans="17:17">
      <c r="Q17522" s="39"/>
    </row>
    <row r="17523" spans="17:17">
      <c r="Q17523" s="39"/>
    </row>
    <row r="17524" spans="17:17">
      <c r="Q17524" s="39"/>
    </row>
    <row r="17525" spans="17:17">
      <c r="Q17525" s="39"/>
    </row>
    <row r="17526" spans="17:17">
      <c r="Q17526" s="39"/>
    </row>
    <row r="17527" spans="17:17">
      <c r="Q17527" s="39"/>
    </row>
    <row r="17528" spans="17:17">
      <c r="Q17528" s="39"/>
    </row>
    <row r="17529" spans="17:17">
      <c r="Q17529" s="39"/>
    </row>
    <row r="17530" spans="17:17">
      <c r="Q17530" s="39"/>
    </row>
    <row r="17531" spans="17:17">
      <c r="Q17531" s="39"/>
    </row>
    <row r="17532" spans="17:17">
      <c r="Q17532" s="39"/>
    </row>
    <row r="17533" spans="17:17">
      <c r="Q17533" s="39"/>
    </row>
    <row r="17534" spans="17:17">
      <c r="Q17534" s="39"/>
    </row>
    <row r="17535" spans="17:17">
      <c r="Q17535" s="39"/>
    </row>
    <row r="17536" spans="17:17">
      <c r="Q17536" s="39"/>
    </row>
    <row r="17537" spans="17:17">
      <c r="Q17537" s="39"/>
    </row>
    <row r="17538" spans="17:17">
      <c r="Q17538" s="39"/>
    </row>
    <row r="17539" spans="17:17">
      <c r="Q17539" s="39"/>
    </row>
    <row r="17540" spans="17:17">
      <c r="Q17540" s="39"/>
    </row>
    <row r="17541" spans="17:17">
      <c r="Q17541" s="39"/>
    </row>
    <row r="17542" spans="17:17">
      <c r="Q17542" s="39"/>
    </row>
    <row r="17543" spans="17:17">
      <c r="Q17543" s="39"/>
    </row>
    <row r="17544" spans="17:17">
      <c r="Q17544" s="39"/>
    </row>
    <row r="17545" spans="17:17">
      <c r="Q17545" s="39"/>
    </row>
    <row r="17546" spans="17:17">
      <c r="Q17546" s="39"/>
    </row>
    <row r="17547" spans="17:17">
      <c r="Q17547" s="39"/>
    </row>
    <row r="17548" spans="17:17">
      <c r="Q17548" s="39"/>
    </row>
    <row r="17549" spans="17:17">
      <c r="Q17549" s="39"/>
    </row>
    <row r="17550" spans="17:17">
      <c r="Q17550" s="39"/>
    </row>
    <row r="17551" spans="17:17">
      <c r="Q17551" s="39"/>
    </row>
    <row r="17552" spans="17:17">
      <c r="Q17552" s="39"/>
    </row>
    <row r="17553" spans="17:17">
      <c r="Q17553" s="39"/>
    </row>
    <row r="17554" spans="17:17">
      <c r="Q17554" s="39"/>
    </row>
    <row r="17555" spans="17:17">
      <c r="Q17555" s="39"/>
    </row>
    <row r="17556" spans="17:17">
      <c r="Q17556" s="39"/>
    </row>
    <row r="17557" spans="17:17">
      <c r="Q17557" s="39"/>
    </row>
    <row r="17558" spans="17:17">
      <c r="Q17558" s="39"/>
    </row>
    <row r="17559" spans="17:17">
      <c r="Q17559" s="39"/>
    </row>
    <row r="17560" spans="17:17">
      <c r="Q17560" s="39"/>
    </row>
    <row r="17561" spans="17:17">
      <c r="Q17561" s="39"/>
    </row>
    <row r="17562" spans="17:17">
      <c r="Q17562" s="39"/>
    </row>
    <row r="17563" spans="17:17">
      <c r="Q17563" s="39"/>
    </row>
    <row r="17564" spans="17:17">
      <c r="Q17564" s="39"/>
    </row>
    <row r="17565" spans="17:17">
      <c r="Q17565" s="39"/>
    </row>
    <row r="17566" spans="17:17">
      <c r="Q17566" s="39"/>
    </row>
    <row r="17567" spans="17:17">
      <c r="Q17567" s="39"/>
    </row>
    <row r="17568" spans="17:17">
      <c r="Q17568" s="39"/>
    </row>
    <row r="17569" spans="17:17">
      <c r="Q17569" s="39"/>
    </row>
    <row r="17570" spans="17:17">
      <c r="Q17570" s="39"/>
    </row>
    <row r="17571" spans="17:17">
      <c r="Q17571" s="39"/>
    </row>
    <row r="17572" spans="17:17">
      <c r="Q17572" s="39"/>
    </row>
    <row r="17573" spans="17:17">
      <c r="Q17573" s="39"/>
    </row>
    <row r="17574" spans="17:17">
      <c r="Q17574" s="39"/>
    </row>
    <row r="17575" spans="17:17">
      <c r="Q17575" s="39"/>
    </row>
    <row r="17576" spans="17:17">
      <c r="Q17576" s="39"/>
    </row>
    <row r="17577" spans="17:17">
      <c r="Q17577" s="39"/>
    </row>
    <row r="17578" spans="17:17">
      <c r="Q17578" s="39"/>
    </row>
    <row r="17579" spans="17:17">
      <c r="Q17579" s="39"/>
    </row>
    <row r="17580" spans="17:17">
      <c r="Q17580" s="39"/>
    </row>
    <row r="17581" spans="17:17">
      <c r="Q17581" s="39"/>
    </row>
    <row r="17582" spans="17:17">
      <c r="Q17582" s="39"/>
    </row>
    <row r="17583" spans="17:17">
      <c r="Q17583" s="39"/>
    </row>
    <row r="17584" spans="17:17">
      <c r="Q17584" s="39"/>
    </row>
    <row r="17585" spans="17:17">
      <c r="Q17585" s="39"/>
    </row>
    <row r="17586" spans="17:17">
      <c r="Q17586" s="39"/>
    </row>
    <row r="17587" spans="17:17">
      <c r="Q17587" s="39"/>
    </row>
    <row r="17588" spans="17:17">
      <c r="Q17588" s="39"/>
    </row>
    <row r="17589" spans="17:17">
      <c r="Q17589" s="39"/>
    </row>
    <row r="17590" spans="17:17">
      <c r="Q17590" s="39"/>
    </row>
    <row r="17591" spans="17:17">
      <c r="Q17591" s="39"/>
    </row>
    <row r="17592" spans="17:17">
      <c r="Q17592" s="39"/>
    </row>
    <row r="17593" spans="17:17">
      <c r="Q17593" s="39"/>
    </row>
    <row r="17594" spans="17:17">
      <c r="Q17594" s="39"/>
    </row>
    <row r="17595" spans="17:17">
      <c r="Q17595" s="39"/>
    </row>
    <row r="17596" spans="17:17">
      <c r="Q17596" s="39"/>
    </row>
    <row r="17597" spans="17:17">
      <c r="Q17597" s="39"/>
    </row>
    <row r="17598" spans="17:17">
      <c r="Q17598" s="39"/>
    </row>
    <row r="17599" spans="17:17">
      <c r="Q17599" s="39"/>
    </row>
    <row r="17600" spans="17:17">
      <c r="Q17600" s="39"/>
    </row>
    <row r="17601" spans="17:17">
      <c r="Q17601" s="39"/>
    </row>
    <row r="17602" spans="17:17">
      <c r="Q17602" s="39"/>
    </row>
    <row r="17603" spans="17:17">
      <c r="Q17603" s="39"/>
    </row>
    <row r="17604" spans="17:17">
      <c r="Q17604" s="39"/>
    </row>
    <row r="17605" spans="17:17">
      <c r="Q17605" s="39"/>
    </row>
    <row r="17606" spans="17:17">
      <c r="Q17606" s="39"/>
    </row>
    <row r="17607" spans="17:17">
      <c r="Q17607" s="39"/>
    </row>
    <row r="17608" spans="17:17">
      <c r="Q17608" s="39"/>
    </row>
    <row r="17609" spans="17:17">
      <c r="Q17609" s="39"/>
    </row>
    <row r="17610" spans="17:17">
      <c r="Q17610" s="39"/>
    </row>
    <row r="17611" spans="17:17">
      <c r="Q17611" s="39"/>
    </row>
    <row r="17612" spans="17:17">
      <c r="Q17612" s="39"/>
    </row>
    <row r="17613" spans="17:17">
      <c r="Q17613" s="39"/>
    </row>
    <row r="17614" spans="17:17">
      <c r="Q17614" s="39"/>
    </row>
    <row r="17615" spans="17:17">
      <c r="Q17615" s="39"/>
    </row>
    <row r="17616" spans="17:17">
      <c r="Q17616" s="39"/>
    </row>
    <row r="17617" spans="17:17">
      <c r="Q17617" s="39"/>
    </row>
    <row r="17618" spans="17:17">
      <c r="Q17618" s="39"/>
    </row>
    <row r="17619" spans="17:17">
      <c r="Q17619" s="39"/>
    </row>
    <row r="17620" spans="17:17">
      <c r="Q17620" s="39"/>
    </row>
    <row r="17621" spans="17:17">
      <c r="Q17621" s="39"/>
    </row>
    <row r="17622" spans="17:17">
      <c r="Q17622" s="39"/>
    </row>
    <row r="17623" spans="17:17">
      <c r="Q17623" s="39"/>
    </row>
    <row r="17624" spans="17:17">
      <c r="Q17624" s="39"/>
    </row>
    <row r="17625" spans="17:17">
      <c r="Q17625" s="39"/>
    </row>
    <row r="17626" spans="17:17">
      <c r="Q17626" s="39"/>
    </row>
    <row r="17627" spans="17:17">
      <c r="Q17627" s="39"/>
    </row>
    <row r="17628" spans="17:17">
      <c r="Q17628" s="39"/>
    </row>
    <row r="17629" spans="17:17">
      <c r="Q17629" s="39"/>
    </row>
    <row r="17630" spans="17:17">
      <c r="Q17630" s="39"/>
    </row>
    <row r="17631" spans="17:17">
      <c r="Q17631" s="39"/>
    </row>
    <row r="17632" spans="17:17">
      <c r="Q17632" s="39"/>
    </row>
    <row r="17633" spans="17:17">
      <c r="Q17633" s="39"/>
    </row>
    <row r="17634" spans="17:17">
      <c r="Q17634" s="39"/>
    </row>
    <row r="17635" spans="17:17">
      <c r="Q17635" s="39"/>
    </row>
    <row r="17636" spans="17:17">
      <c r="Q17636" s="39"/>
    </row>
    <row r="17637" spans="17:17">
      <c r="Q17637" s="39"/>
    </row>
    <row r="17638" spans="17:17">
      <c r="Q17638" s="39"/>
    </row>
    <row r="17639" spans="17:17">
      <c r="Q17639" s="39"/>
    </row>
    <row r="17640" spans="17:17">
      <c r="Q17640" s="39"/>
    </row>
    <row r="17641" spans="17:17">
      <c r="Q17641" s="39"/>
    </row>
    <row r="17642" spans="17:17">
      <c r="Q17642" s="39"/>
    </row>
    <row r="17643" spans="17:17">
      <c r="Q17643" s="39"/>
    </row>
    <row r="17644" spans="17:17">
      <c r="Q17644" s="39"/>
    </row>
    <row r="17645" spans="17:17">
      <c r="Q17645" s="39"/>
    </row>
    <row r="17646" spans="17:17">
      <c r="Q17646" s="39"/>
    </row>
    <row r="17647" spans="17:17">
      <c r="Q17647" s="39"/>
    </row>
    <row r="17648" spans="17:17">
      <c r="Q17648" s="39"/>
    </row>
    <row r="17649" spans="17:17">
      <c r="Q17649" s="39"/>
    </row>
    <row r="17650" spans="17:17">
      <c r="Q17650" s="39"/>
    </row>
    <row r="17651" spans="17:17">
      <c r="Q17651" s="39"/>
    </row>
    <row r="17652" spans="17:17">
      <c r="Q17652" s="39"/>
    </row>
    <row r="17653" spans="17:17">
      <c r="Q17653" s="39"/>
    </row>
    <row r="17654" spans="17:17">
      <c r="Q17654" s="39"/>
    </row>
    <row r="17655" spans="17:17">
      <c r="Q17655" s="39"/>
    </row>
    <row r="17656" spans="17:17">
      <c r="Q17656" s="39"/>
    </row>
    <row r="17657" spans="17:17">
      <c r="Q17657" s="39"/>
    </row>
    <row r="17658" spans="17:17">
      <c r="Q17658" s="39"/>
    </row>
    <row r="17659" spans="17:17">
      <c r="Q17659" s="39"/>
    </row>
    <row r="17660" spans="17:17">
      <c r="Q17660" s="39"/>
    </row>
    <row r="17661" spans="17:17">
      <c r="Q17661" s="39"/>
    </row>
    <row r="17662" spans="17:17">
      <c r="Q17662" s="39"/>
    </row>
    <row r="17663" spans="17:17">
      <c r="Q17663" s="39"/>
    </row>
    <row r="17664" spans="17:17">
      <c r="Q17664" s="39"/>
    </row>
    <row r="17665" spans="17:17">
      <c r="Q17665" s="39"/>
    </row>
    <row r="17666" spans="17:17">
      <c r="Q17666" s="39"/>
    </row>
    <row r="17667" spans="17:17">
      <c r="Q17667" s="39"/>
    </row>
    <row r="17668" spans="17:17">
      <c r="Q17668" s="39"/>
    </row>
    <row r="17669" spans="17:17">
      <c r="Q17669" s="39"/>
    </row>
    <row r="17670" spans="17:17">
      <c r="Q17670" s="39"/>
    </row>
    <row r="17671" spans="17:17">
      <c r="Q17671" s="39"/>
    </row>
    <row r="17672" spans="17:17">
      <c r="Q17672" s="39"/>
    </row>
    <row r="17673" spans="17:17">
      <c r="Q17673" s="39"/>
    </row>
    <row r="17674" spans="17:17">
      <c r="Q17674" s="39"/>
    </row>
    <row r="17675" spans="17:17">
      <c r="Q17675" s="39"/>
    </row>
    <row r="17676" spans="17:17">
      <c r="Q17676" s="39"/>
    </row>
    <row r="17677" spans="17:17">
      <c r="Q17677" s="39"/>
    </row>
    <row r="17678" spans="17:17">
      <c r="Q17678" s="39"/>
    </row>
    <row r="17679" spans="17:17">
      <c r="Q17679" s="39"/>
    </row>
    <row r="17680" spans="17:17">
      <c r="Q17680" s="39"/>
    </row>
    <row r="17681" spans="17:17">
      <c r="Q17681" s="39"/>
    </row>
    <row r="17682" spans="17:17">
      <c r="Q17682" s="39"/>
    </row>
    <row r="17683" spans="17:17">
      <c r="Q17683" s="39"/>
    </row>
    <row r="17684" spans="17:17">
      <c r="Q17684" s="39"/>
    </row>
    <row r="17685" spans="17:17">
      <c r="Q17685" s="39"/>
    </row>
    <row r="17686" spans="17:17">
      <c r="Q17686" s="39"/>
    </row>
    <row r="17687" spans="17:17">
      <c r="Q17687" s="39"/>
    </row>
    <row r="17688" spans="17:17">
      <c r="Q17688" s="39"/>
    </row>
    <row r="17689" spans="17:17">
      <c r="Q17689" s="39"/>
    </row>
    <row r="17690" spans="17:17">
      <c r="Q17690" s="39"/>
    </row>
    <row r="17691" spans="17:17">
      <c r="Q17691" s="39"/>
    </row>
    <row r="17692" spans="17:17">
      <c r="Q17692" s="39"/>
    </row>
    <row r="17693" spans="17:17">
      <c r="Q17693" s="39"/>
    </row>
    <row r="17694" spans="17:17">
      <c r="Q17694" s="39"/>
    </row>
    <row r="17695" spans="17:17">
      <c r="Q17695" s="39"/>
    </row>
    <row r="17696" spans="17:17">
      <c r="Q17696" s="39"/>
    </row>
    <row r="17697" spans="17:17">
      <c r="Q17697" s="39"/>
    </row>
    <row r="17698" spans="17:17">
      <c r="Q17698" s="39"/>
    </row>
    <row r="17699" spans="17:17">
      <c r="Q17699" s="39"/>
    </row>
    <row r="17700" spans="17:17">
      <c r="Q17700" s="39"/>
    </row>
    <row r="17701" spans="17:17">
      <c r="Q17701" s="39"/>
    </row>
    <row r="17702" spans="17:17">
      <c r="Q17702" s="39"/>
    </row>
    <row r="17703" spans="17:17">
      <c r="Q17703" s="39"/>
    </row>
    <row r="17704" spans="17:17">
      <c r="Q17704" s="39"/>
    </row>
    <row r="17705" spans="17:17">
      <c r="Q17705" s="39"/>
    </row>
    <row r="17706" spans="17:17">
      <c r="Q17706" s="39"/>
    </row>
    <row r="17707" spans="17:17">
      <c r="Q17707" s="39"/>
    </row>
    <row r="17708" spans="17:17">
      <c r="Q17708" s="39"/>
    </row>
    <row r="17709" spans="17:17">
      <c r="Q17709" s="39"/>
    </row>
    <row r="17710" spans="17:17">
      <c r="Q17710" s="39"/>
    </row>
    <row r="17711" spans="17:17">
      <c r="Q17711" s="39"/>
    </row>
    <row r="17712" spans="17:17">
      <c r="Q17712" s="39"/>
    </row>
    <row r="17713" spans="17:17">
      <c r="Q17713" s="39"/>
    </row>
    <row r="17714" spans="17:17">
      <c r="Q17714" s="39"/>
    </row>
    <row r="17715" spans="17:17">
      <c r="Q17715" s="39"/>
    </row>
    <row r="17716" spans="17:17">
      <c r="Q17716" s="39"/>
    </row>
    <row r="17717" spans="17:17">
      <c r="Q17717" s="39"/>
    </row>
    <row r="17718" spans="17:17">
      <c r="Q17718" s="39"/>
    </row>
    <row r="17719" spans="17:17">
      <c r="Q17719" s="39"/>
    </row>
    <row r="17720" spans="17:17">
      <c r="Q17720" s="39"/>
    </row>
    <row r="17721" spans="17:17">
      <c r="Q17721" s="39"/>
    </row>
    <row r="17722" spans="17:17">
      <c r="Q17722" s="39"/>
    </row>
    <row r="17723" spans="17:17">
      <c r="Q17723" s="39"/>
    </row>
    <row r="17724" spans="17:17">
      <c r="Q17724" s="39"/>
    </row>
    <row r="17725" spans="17:17">
      <c r="Q17725" s="39"/>
    </row>
    <row r="17726" spans="17:17">
      <c r="Q17726" s="39"/>
    </row>
    <row r="17727" spans="17:17">
      <c r="Q17727" s="39"/>
    </row>
    <row r="17728" spans="17:17">
      <c r="Q17728" s="39"/>
    </row>
    <row r="17729" spans="17:17">
      <c r="Q17729" s="39"/>
    </row>
    <row r="17730" spans="17:17">
      <c r="Q17730" s="39"/>
    </row>
    <row r="17731" spans="17:17">
      <c r="Q17731" s="39"/>
    </row>
    <row r="17732" spans="17:17">
      <c r="Q17732" s="39"/>
    </row>
    <row r="17733" spans="17:17">
      <c r="Q17733" s="39"/>
    </row>
    <row r="17734" spans="17:17">
      <c r="Q17734" s="39"/>
    </row>
    <row r="17735" spans="17:17">
      <c r="Q17735" s="39"/>
    </row>
    <row r="17736" spans="17:17">
      <c r="Q17736" s="39"/>
    </row>
    <row r="17737" spans="17:17">
      <c r="Q17737" s="39"/>
    </row>
    <row r="17738" spans="17:17">
      <c r="Q17738" s="39"/>
    </row>
    <row r="17739" spans="17:17">
      <c r="Q17739" s="39"/>
    </row>
    <row r="17740" spans="17:17">
      <c r="Q17740" s="39"/>
    </row>
    <row r="17741" spans="17:17">
      <c r="Q17741" s="39"/>
    </row>
    <row r="17742" spans="17:17">
      <c r="Q17742" s="39"/>
    </row>
    <row r="17743" spans="17:17">
      <c r="Q17743" s="39"/>
    </row>
    <row r="17744" spans="17:17">
      <c r="Q17744" s="39"/>
    </row>
    <row r="17745" spans="17:17">
      <c r="Q17745" s="39"/>
    </row>
    <row r="17746" spans="17:17">
      <c r="Q17746" s="39"/>
    </row>
    <row r="17747" spans="17:17">
      <c r="Q17747" s="39"/>
    </row>
    <row r="17748" spans="17:17">
      <c r="Q17748" s="39"/>
    </row>
    <row r="17749" spans="17:17">
      <c r="Q17749" s="39"/>
    </row>
    <row r="17750" spans="17:17">
      <c r="Q17750" s="39"/>
    </row>
    <row r="17751" spans="17:17">
      <c r="Q17751" s="39"/>
    </row>
    <row r="17752" spans="17:17">
      <c r="Q17752" s="39"/>
    </row>
    <row r="17753" spans="17:17">
      <c r="Q17753" s="39"/>
    </row>
    <row r="17754" spans="17:17">
      <c r="Q17754" s="39"/>
    </row>
    <row r="17755" spans="17:17">
      <c r="Q17755" s="39"/>
    </row>
    <row r="17756" spans="17:17">
      <c r="Q17756" s="39"/>
    </row>
    <row r="17757" spans="17:17">
      <c r="Q17757" s="39"/>
    </row>
    <row r="17758" spans="17:17">
      <c r="Q17758" s="39"/>
    </row>
    <row r="17759" spans="17:17">
      <c r="Q17759" s="39"/>
    </row>
    <row r="17760" spans="17:17">
      <c r="Q17760" s="39"/>
    </row>
    <row r="17761" spans="17:17">
      <c r="Q17761" s="39"/>
    </row>
    <row r="17762" spans="17:17">
      <c r="Q17762" s="39"/>
    </row>
    <row r="17763" spans="17:17">
      <c r="Q17763" s="39"/>
    </row>
    <row r="17764" spans="17:17">
      <c r="Q17764" s="39"/>
    </row>
    <row r="17765" spans="17:17">
      <c r="Q17765" s="39"/>
    </row>
    <row r="17766" spans="17:17">
      <c r="Q17766" s="39"/>
    </row>
    <row r="17767" spans="17:17">
      <c r="Q17767" s="39"/>
    </row>
    <row r="17768" spans="17:17">
      <c r="Q17768" s="39"/>
    </row>
    <row r="17769" spans="17:17">
      <c r="Q17769" s="39"/>
    </row>
    <row r="17770" spans="17:17">
      <c r="Q17770" s="39"/>
    </row>
    <row r="17771" spans="17:17">
      <c r="Q17771" s="39"/>
    </row>
    <row r="17772" spans="17:17">
      <c r="Q17772" s="39"/>
    </row>
    <row r="17773" spans="17:17">
      <c r="Q17773" s="39"/>
    </row>
    <row r="17774" spans="17:17">
      <c r="Q17774" s="39"/>
    </row>
    <row r="17775" spans="17:17">
      <c r="Q17775" s="39"/>
    </row>
    <row r="17776" spans="17:17">
      <c r="Q17776" s="39"/>
    </row>
    <row r="17777" spans="17:17">
      <c r="Q17777" s="39"/>
    </row>
    <row r="17778" spans="17:17">
      <c r="Q17778" s="39"/>
    </row>
    <row r="17779" spans="17:17">
      <c r="Q17779" s="39"/>
    </row>
    <row r="17780" spans="17:17">
      <c r="Q17780" s="39"/>
    </row>
    <row r="17781" spans="17:17">
      <c r="Q17781" s="39"/>
    </row>
    <row r="17782" spans="17:17">
      <c r="Q17782" s="39"/>
    </row>
    <row r="17783" spans="17:17">
      <c r="Q17783" s="39"/>
    </row>
    <row r="17784" spans="17:17">
      <c r="Q17784" s="39"/>
    </row>
    <row r="17785" spans="17:17">
      <c r="Q17785" s="39"/>
    </row>
    <row r="17786" spans="17:17">
      <c r="Q17786" s="39"/>
    </row>
    <row r="17787" spans="17:17">
      <c r="Q17787" s="39"/>
    </row>
    <row r="17788" spans="17:17">
      <c r="Q17788" s="39"/>
    </row>
    <row r="17789" spans="17:17">
      <c r="Q17789" s="39"/>
    </row>
    <row r="17790" spans="17:17">
      <c r="Q17790" s="39"/>
    </row>
    <row r="17791" spans="17:17">
      <c r="Q17791" s="39"/>
    </row>
    <row r="17792" spans="17:17">
      <c r="Q17792" s="39"/>
    </row>
    <row r="17793" spans="17:17">
      <c r="Q17793" s="39"/>
    </row>
    <row r="17794" spans="17:17">
      <c r="Q17794" s="39"/>
    </row>
    <row r="17795" spans="17:17">
      <c r="Q17795" s="39"/>
    </row>
    <row r="17796" spans="17:17">
      <c r="Q17796" s="39"/>
    </row>
    <row r="17797" spans="17:17">
      <c r="Q17797" s="39"/>
    </row>
    <row r="17798" spans="17:17">
      <c r="Q17798" s="39"/>
    </row>
    <row r="17799" spans="17:17">
      <c r="Q17799" s="39"/>
    </row>
    <row r="17800" spans="17:17">
      <c r="Q17800" s="39"/>
    </row>
    <row r="17801" spans="17:17">
      <c r="Q17801" s="39"/>
    </row>
    <row r="17802" spans="17:17">
      <c r="Q17802" s="39"/>
    </row>
    <row r="17803" spans="17:17">
      <c r="Q17803" s="39"/>
    </row>
    <row r="17804" spans="17:17">
      <c r="Q17804" s="39"/>
    </row>
    <row r="17805" spans="17:17">
      <c r="Q17805" s="39"/>
    </row>
    <row r="17806" spans="17:17">
      <c r="Q17806" s="39"/>
    </row>
    <row r="17807" spans="17:17">
      <c r="Q17807" s="39"/>
    </row>
    <row r="17808" spans="17:17">
      <c r="Q17808" s="39"/>
    </row>
    <row r="17809" spans="17:17">
      <c r="Q17809" s="39"/>
    </row>
    <row r="17810" spans="17:17">
      <c r="Q17810" s="39"/>
    </row>
    <row r="17811" spans="17:17">
      <c r="Q17811" s="39"/>
    </row>
    <row r="17812" spans="17:17">
      <c r="Q17812" s="39"/>
    </row>
    <row r="17813" spans="17:17">
      <c r="Q17813" s="39"/>
    </row>
    <row r="17814" spans="17:17">
      <c r="Q17814" s="39"/>
    </row>
    <row r="17815" spans="17:17">
      <c r="Q17815" s="39"/>
    </row>
    <row r="17816" spans="17:17">
      <c r="Q17816" s="39"/>
    </row>
    <row r="17817" spans="17:17">
      <c r="Q17817" s="39"/>
    </row>
    <row r="17818" spans="17:17">
      <c r="Q17818" s="39"/>
    </row>
    <row r="17819" spans="17:17">
      <c r="Q17819" s="39"/>
    </row>
    <row r="17820" spans="17:17">
      <c r="Q17820" s="39"/>
    </row>
    <row r="17821" spans="17:17">
      <c r="Q17821" s="39"/>
    </row>
    <row r="17822" spans="17:17">
      <c r="Q17822" s="39"/>
    </row>
    <row r="17823" spans="17:17">
      <c r="Q17823" s="39"/>
    </row>
    <row r="17824" spans="17:17">
      <c r="Q17824" s="39"/>
    </row>
    <row r="17825" spans="17:17">
      <c r="Q17825" s="39"/>
    </row>
    <row r="17826" spans="17:17">
      <c r="Q17826" s="39"/>
    </row>
    <row r="17827" spans="17:17">
      <c r="Q17827" s="39"/>
    </row>
    <row r="17828" spans="17:17">
      <c r="Q17828" s="39"/>
    </row>
    <row r="17829" spans="17:17">
      <c r="Q17829" s="39"/>
    </row>
    <row r="17830" spans="17:17">
      <c r="Q17830" s="39"/>
    </row>
    <row r="17831" spans="17:17">
      <c r="Q17831" s="39"/>
    </row>
    <row r="17832" spans="17:17">
      <c r="Q17832" s="39"/>
    </row>
    <row r="17833" spans="17:17">
      <c r="Q17833" s="39"/>
    </row>
    <row r="17834" spans="17:17">
      <c r="Q17834" s="39"/>
    </row>
    <row r="17835" spans="17:17">
      <c r="Q17835" s="39"/>
    </row>
    <row r="17836" spans="17:17">
      <c r="Q17836" s="39"/>
    </row>
    <row r="17837" spans="17:17">
      <c r="Q17837" s="39"/>
    </row>
    <row r="17838" spans="17:17">
      <c r="Q17838" s="39"/>
    </row>
    <row r="17839" spans="17:17">
      <c r="Q17839" s="39"/>
    </row>
    <row r="17840" spans="17:17">
      <c r="Q17840" s="39"/>
    </row>
    <row r="17841" spans="17:17">
      <c r="Q17841" s="39"/>
    </row>
    <row r="17842" spans="17:17">
      <c r="Q17842" s="39"/>
    </row>
    <row r="17843" spans="17:17">
      <c r="Q17843" s="39"/>
    </row>
    <row r="17844" spans="17:17">
      <c r="Q17844" s="39"/>
    </row>
    <row r="17845" spans="17:17">
      <c r="Q17845" s="39"/>
    </row>
    <row r="17846" spans="17:17">
      <c r="Q17846" s="39"/>
    </row>
    <row r="17847" spans="17:17">
      <c r="Q17847" s="39"/>
    </row>
    <row r="17848" spans="17:17">
      <c r="Q17848" s="39"/>
    </row>
    <row r="17849" spans="17:17">
      <c r="Q17849" s="39"/>
    </row>
    <row r="17850" spans="17:17">
      <c r="Q17850" s="39"/>
    </row>
    <row r="17851" spans="17:17">
      <c r="Q17851" s="39"/>
    </row>
    <row r="17852" spans="17:17">
      <c r="Q17852" s="39"/>
    </row>
    <row r="17853" spans="17:17">
      <c r="Q17853" s="39"/>
    </row>
    <row r="17854" spans="17:17">
      <c r="Q17854" s="39"/>
    </row>
    <row r="17855" spans="17:17">
      <c r="Q17855" s="39"/>
    </row>
    <row r="17856" spans="17:17">
      <c r="Q17856" s="39"/>
    </row>
    <row r="17857" spans="17:17">
      <c r="Q17857" s="39"/>
    </row>
    <row r="17858" spans="17:17">
      <c r="Q17858" s="39"/>
    </row>
    <row r="17859" spans="17:17">
      <c r="Q17859" s="39"/>
    </row>
    <row r="17860" spans="17:17">
      <c r="Q17860" s="39"/>
    </row>
    <row r="17861" spans="17:17">
      <c r="Q17861" s="39"/>
    </row>
    <row r="17862" spans="17:17">
      <c r="Q17862" s="39"/>
    </row>
    <row r="17863" spans="17:17">
      <c r="Q17863" s="39"/>
    </row>
    <row r="17864" spans="17:17">
      <c r="Q17864" s="39"/>
    </row>
    <row r="17865" spans="17:17">
      <c r="Q17865" s="39"/>
    </row>
    <row r="17866" spans="17:17">
      <c r="Q17866" s="39"/>
    </row>
    <row r="17867" spans="17:17">
      <c r="Q17867" s="39"/>
    </row>
    <row r="17868" spans="17:17">
      <c r="Q17868" s="39"/>
    </row>
    <row r="17869" spans="17:17">
      <c r="Q17869" s="39"/>
    </row>
    <row r="17870" spans="17:17">
      <c r="Q17870" s="39"/>
    </row>
    <row r="17871" spans="17:17">
      <c r="Q17871" s="39"/>
    </row>
    <row r="17872" spans="17:17">
      <c r="Q17872" s="39"/>
    </row>
    <row r="17873" spans="17:17">
      <c r="Q17873" s="39"/>
    </row>
    <row r="17874" spans="17:17">
      <c r="Q17874" s="39"/>
    </row>
    <row r="17875" spans="17:17">
      <c r="Q17875" s="39"/>
    </row>
    <row r="17876" spans="17:17">
      <c r="Q17876" s="39"/>
    </row>
    <row r="17877" spans="17:17">
      <c r="Q17877" s="39"/>
    </row>
    <row r="17878" spans="17:17">
      <c r="Q17878" s="39"/>
    </row>
    <row r="17879" spans="17:17">
      <c r="Q17879" s="39"/>
    </row>
    <row r="17880" spans="17:17">
      <c r="Q17880" s="39"/>
    </row>
    <row r="17881" spans="17:17">
      <c r="Q17881" s="39"/>
    </row>
    <row r="17882" spans="17:17">
      <c r="Q17882" s="39"/>
    </row>
    <row r="17883" spans="17:17">
      <c r="Q17883" s="39"/>
    </row>
    <row r="17884" spans="17:17">
      <c r="Q17884" s="39"/>
    </row>
    <row r="17885" spans="17:17">
      <c r="Q17885" s="39"/>
    </row>
    <row r="17886" spans="17:17">
      <c r="Q17886" s="39"/>
    </row>
    <row r="17887" spans="17:17">
      <c r="Q17887" s="39"/>
    </row>
    <row r="17888" spans="17:17">
      <c r="Q17888" s="39"/>
    </row>
    <row r="17889" spans="17:17">
      <c r="Q17889" s="39"/>
    </row>
    <row r="17890" spans="17:17">
      <c r="Q17890" s="39"/>
    </row>
    <row r="17891" spans="17:17">
      <c r="Q17891" s="39"/>
    </row>
    <row r="17892" spans="17:17">
      <c r="Q17892" s="39"/>
    </row>
    <row r="17893" spans="17:17">
      <c r="Q17893" s="39"/>
    </row>
    <row r="17894" spans="17:17">
      <c r="Q17894" s="39"/>
    </row>
    <row r="17895" spans="17:17">
      <c r="Q17895" s="39"/>
    </row>
    <row r="17896" spans="17:17">
      <c r="Q17896" s="39"/>
    </row>
    <row r="17897" spans="17:17">
      <c r="Q17897" s="39"/>
    </row>
    <row r="17898" spans="17:17">
      <c r="Q17898" s="39"/>
    </row>
    <row r="17899" spans="17:17">
      <c r="Q17899" s="39"/>
    </row>
    <row r="17900" spans="17:17">
      <c r="Q17900" s="39"/>
    </row>
    <row r="17901" spans="17:17">
      <c r="Q17901" s="39"/>
    </row>
    <row r="17902" spans="17:17">
      <c r="Q17902" s="39"/>
    </row>
    <row r="17903" spans="17:17">
      <c r="Q17903" s="39"/>
    </row>
    <row r="17904" spans="17:17">
      <c r="Q17904" s="39"/>
    </row>
    <row r="17905" spans="17:17">
      <c r="Q17905" s="39"/>
    </row>
    <row r="17906" spans="17:17">
      <c r="Q17906" s="39"/>
    </row>
    <row r="17907" spans="17:17">
      <c r="Q17907" s="39"/>
    </row>
    <row r="17908" spans="17:17">
      <c r="Q17908" s="39"/>
    </row>
    <row r="17909" spans="17:17">
      <c r="Q17909" s="39"/>
    </row>
    <row r="17910" spans="17:17">
      <c r="Q17910" s="39"/>
    </row>
    <row r="17911" spans="17:17">
      <c r="Q17911" s="39"/>
    </row>
    <row r="17912" spans="17:17">
      <c r="Q17912" s="39"/>
    </row>
    <row r="17913" spans="17:17">
      <c r="Q17913" s="39"/>
    </row>
    <row r="17914" spans="17:17">
      <c r="Q17914" s="39"/>
    </row>
    <row r="17915" spans="17:17">
      <c r="Q17915" s="39"/>
    </row>
    <row r="17916" spans="17:17">
      <c r="Q17916" s="39"/>
    </row>
    <row r="17917" spans="17:17">
      <c r="Q17917" s="39"/>
    </row>
    <row r="17918" spans="17:17">
      <c r="Q17918" s="39"/>
    </row>
    <row r="17919" spans="17:17">
      <c r="Q17919" s="39"/>
    </row>
    <row r="17920" spans="17:17">
      <c r="Q17920" s="39"/>
    </row>
    <row r="17921" spans="17:17">
      <c r="Q17921" s="39"/>
    </row>
    <row r="17922" spans="17:17">
      <c r="Q17922" s="39"/>
    </row>
    <row r="17923" spans="17:17">
      <c r="Q17923" s="39"/>
    </row>
    <row r="17924" spans="17:17">
      <c r="Q17924" s="39"/>
    </row>
    <row r="17925" spans="17:17">
      <c r="Q17925" s="39"/>
    </row>
    <row r="17926" spans="17:17">
      <c r="Q17926" s="39"/>
    </row>
    <row r="17927" spans="17:17">
      <c r="Q17927" s="39"/>
    </row>
    <row r="17928" spans="17:17">
      <c r="Q17928" s="39"/>
    </row>
    <row r="17929" spans="17:17">
      <c r="Q17929" s="39"/>
    </row>
    <row r="17930" spans="17:17">
      <c r="Q17930" s="39"/>
    </row>
    <row r="17931" spans="17:17">
      <c r="Q17931" s="39"/>
    </row>
    <row r="17932" spans="17:17">
      <c r="Q17932" s="39"/>
    </row>
    <row r="17933" spans="17:17">
      <c r="Q17933" s="39"/>
    </row>
    <row r="17934" spans="17:17">
      <c r="Q17934" s="39"/>
    </row>
    <row r="17935" spans="17:17">
      <c r="Q17935" s="39"/>
    </row>
    <row r="17936" spans="17:17">
      <c r="Q17936" s="39"/>
    </row>
    <row r="17937" spans="17:17">
      <c r="Q17937" s="39"/>
    </row>
    <row r="17938" spans="17:17">
      <c r="Q17938" s="39"/>
    </row>
    <row r="17939" spans="17:17">
      <c r="Q17939" s="39"/>
    </row>
    <row r="17940" spans="17:17">
      <c r="Q17940" s="39"/>
    </row>
    <row r="17941" spans="17:17">
      <c r="Q17941" s="39"/>
    </row>
    <row r="17942" spans="17:17">
      <c r="Q17942" s="39"/>
    </row>
    <row r="17943" spans="17:17">
      <c r="Q17943" s="39"/>
    </row>
    <row r="17944" spans="17:17">
      <c r="Q17944" s="39"/>
    </row>
    <row r="17945" spans="17:17">
      <c r="Q17945" s="39"/>
    </row>
    <row r="17946" spans="17:17">
      <c r="Q17946" s="39"/>
    </row>
    <row r="17947" spans="17:17">
      <c r="Q17947" s="39"/>
    </row>
    <row r="17948" spans="17:17">
      <c r="Q17948" s="39"/>
    </row>
    <row r="17949" spans="17:17">
      <c r="Q17949" s="39"/>
    </row>
    <row r="17950" spans="17:17">
      <c r="Q17950" s="39"/>
    </row>
    <row r="17951" spans="17:17">
      <c r="Q17951" s="39"/>
    </row>
    <row r="17952" spans="17:17">
      <c r="Q17952" s="39"/>
    </row>
    <row r="17953" spans="17:17">
      <c r="Q17953" s="39"/>
    </row>
    <row r="17954" spans="17:17">
      <c r="Q17954" s="39"/>
    </row>
    <row r="17955" spans="17:17">
      <c r="Q17955" s="39"/>
    </row>
    <row r="17956" spans="17:17">
      <c r="Q17956" s="39"/>
    </row>
    <row r="17957" spans="17:17">
      <c r="Q17957" s="39"/>
    </row>
    <row r="17958" spans="17:17">
      <c r="Q17958" s="39"/>
    </row>
    <row r="17959" spans="17:17">
      <c r="Q17959" s="39"/>
    </row>
    <row r="17960" spans="17:17">
      <c r="Q17960" s="39"/>
    </row>
    <row r="17961" spans="17:17">
      <c r="Q17961" s="39"/>
    </row>
    <row r="17962" spans="17:17">
      <c r="Q17962" s="39"/>
    </row>
    <row r="17963" spans="17:17">
      <c r="Q17963" s="39"/>
    </row>
    <row r="17964" spans="17:17">
      <c r="Q17964" s="39"/>
    </row>
    <row r="17965" spans="17:17">
      <c r="Q17965" s="39"/>
    </row>
    <row r="17966" spans="17:17">
      <c r="Q17966" s="39"/>
    </row>
    <row r="17967" spans="17:17">
      <c r="Q17967" s="39"/>
    </row>
    <row r="17968" spans="17:17">
      <c r="Q17968" s="39"/>
    </row>
    <row r="17969" spans="17:17">
      <c r="Q17969" s="39"/>
    </row>
    <row r="17970" spans="17:17">
      <c r="Q17970" s="39"/>
    </row>
    <row r="17971" spans="17:17">
      <c r="Q17971" s="39"/>
    </row>
    <row r="17972" spans="17:17">
      <c r="Q17972" s="39"/>
    </row>
    <row r="17973" spans="17:17">
      <c r="Q17973" s="39"/>
    </row>
    <row r="17974" spans="17:17">
      <c r="Q17974" s="39"/>
    </row>
    <row r="17975" spans="17:17">
      <c r="Q17975" s="39"/>
    </row>
    <row r="17976" spans="17:17">
      <c r="Q17976" s="39"/>
    </row>
    <row r="17977" spans="17:17">
      <c r="Q17977" s="39"/>
    </row>
    <row r="17978" spans="17:17">
      <c r="Q17978" s="39"/>
    </row>
    <row r="17979" spans="17:17">
      <c r="Q17979" s="39"/>
    </row>
    <row r="17980" spans="17:17">
      <c r="Q17980" s="39"/>
    </row>
    <row r="17981" spans="17:17">
      <c r="Q17981" s="39"/>
    </row>
    <row r="17982" spans="17:17">
      <c r="Q17982" s="39"/>
    </row>
    <row r="17983" spans="17:17">
      <c r="Q17983" s="39"/>
    </row>
    <row r="17984" spans="17:17">
      <c r="Q17984" s="39"/>
    </row>
    <row r="17985" spans="17:17">
      <c r="Q17985" s="39"/>
    </row>
    <row r="17986" spans="17:17">
      <c r="Q17986" s="39"/>
    </row>
    <row r="17987" spans="17:17">
      <c r="Q17987" s="39"/>
    </row>
    <row r="17988" spans="17:17">
      <c r="Q17988" s="39"/>
    </row>
    <row r="17989" spans="17:17">
      <c r="Q17989" s="39"/>
    </row>
    <row r="17990" spans="17:17">
      <c r="Q17990" s="39"/>
    </row>
    <row r="17991" spans="17:17">
      <c r="Q17991" s="39"/>
    </row>
    <row r="17992" spans="17:17">
      <c r="Q17992" s="39"/>
    </row>
    <row r="17993" spans="17:17">
      <c r="Q17993" s="39"/>
    </row>
    <row r="17994" spans="17:17">
      <c r="Q17994" s="39"/>
    </row>
    <row r="17995" spans="17:17">
      <c r="Q17995" s="39"/>
    </row>
    <row r="17996" spans="17:17">
      <c r="Q17996" s="39"/>
    </row>
    <row r="17997" spans="17:17">
      <c r="Q17997" s="39"/>
    </row>
    <row r="17998" spans="17:17">
      <c r="Q17998" s="39"/>
    </row>
    <row r="17999" spans="17:17">
      <c r="Q17999" s="39"/>
    </row>
    <row r="18000" spans="17:17">
      <c r="Q18000" s="39"/>
    </row>
    <row r="18001" spans="17:17">
      <c r="Q18001" s="39"/>
    </row>
    <row r="18002" spans="17:17">
      <c r="Q18002" s="39"/>
    </row>
    <row r="18003" spans="17:17">
      <c r="Q18003" s="39"/>
    </row>
    <row r="18004" spans="17:17">
      <c r="Q18004" s="39"/>
    </row>
    <row r="18005" spans="17:17">
      <c r="Q18005" s="39"/>
    </row>
    <row r="18006" spans="17:17">
      <c r="Q18006" s="39"/>
    </row>
    <row r="18007" spans="17:17">
      <c r="Q18007" s="39"/>
    </row>
    <row r="18008" spans="17:17">
      <c r="Q18008" s="39"/>
    </row>
    <row r="18009" spans="17:17">
      <c r="Q18009" s="39"/>
    </row>
    <row r="18010" spans="17:17">
      <c r="Q18010" s="39"/>
    </row>
    <row r="18011" spans="17:17">
      <c r="Q18011" s="39"/>
    </row>
    <row r="18012" spans="17:17">
      <c r="Q18012" s="39"/>
    </row>
    <row r="18013" spans="17:17">
      <c r="Q18013" s="39"/>
    </row>
    <row r="18014" spans="17:17">
      <c r="Q18014" s="39"/>
    </row>
    <row r="18015" spans="17:17">
      <c r="Q18015" s="39"/>
    </row>
    <row r="18016" spans="17:17">
      <c r="Q18016" s="39"/>
    </row>
    <row r="18017" spans="17:17">
      <c r="Q18017" s="39"/>
    </row>
    <row r="18018" spans="17:17">
      <c r="Q18018" s="39"/>
    </row>
    <row r="18019" spans="17:17">
      <c r="Q18019" s="39"/>
    </row>
    <row r="18020" spans="17:17">
      <c r="Q18020" s="39"/>
    </row>
    <row r="18021" spans="17:17">
      <c r="Q18021" s="39"/>
    </row>
    <row r="18022" spans="17:17">
      <c r="Q18022" s="39"/>
    </row>
    <row r="18023" spans="17:17">
      <c r="Q18023" s="39"/>
    </row>
    <row r="18024" spans="17:17">
      <c r="Q18024" s="39"/>
    </row>
    <row r="18025" spans="17:17">
      <c r="Q18025" s="39"/>
    </row>
    <row r="18026" spans="17:17">
      <c r="Q18026" s="39"/>
    </row>
    <row r="18027" spans="17:17">
      <c r="Q18027" s="39"/>
    </row>
    <row r="18028" spans="17:17">
      <c r="Q18028" s="39"/>
    </row>
    <row r="18029" spans="17:17">
      <c r="Q18029" s="39"/>
    </row>
    <row r="18030" spans="17:17">
      <c r="Q18030" s="39"/>
    </row>
    <row r="18031" spans="17:17">
      <c r="Q18031" s="39"/>
    </row>
    <row r="18032" spans="17:17">
      <c r="Q18032" s="39"/>
    </row>
    <row r="18033" spans="17:17">
      <c r="Q18033" s="39"/>
    </row>
    <row r="18034" spans="17:17">
      <c r="Q18034" s="39"/>
    </row>
    <row r="18035" spans="17:17">
      <c r="Q18035" s="39"/>
    </row>
    <row r="18036" spans="17:17">
      <c r="Q18036" s="39"/>
    </row>
    <row r="18037" spans="17:17">
      <c r="Q18037" s="39"/>
    </row>
    <row r="18038" spans="17:17">
      <c r="Q18038" s="39"/>
    </row>
    <row r="18039" spans="17:17">
      <c r="Q18039" s="39"/>
    </row>
    <row r="18040" spans="17:17">
      <c r="Q18040" s="39"/>
    </row>
    <row r="18041" spans="17:17">
      <c r="Q18041" s="39"/>
    </row>
    <row r="18042" spans="17:17">
      <c r="Q18042" s="39"/>
    </row>
    <row r="18043" spans="17:17">
      <c r="Q18043" s="39"/>
    </row>
    <row r="18044" spans="17:17">
      <c r="Q18044" s="39"/>
    </row>
    <row r="18045" spans="17:17">
      <c r="Q18045" s="39"/>
    </row>
    <row r="18046" spans="17:17">
      <c r="Q18046" s="39"/>
    </row>
    <row r="18047" spans="17:17">
      <c r="Q18047" s="39"/>
    </row>
    <row r="18048" spans="17:17">
      <c r="Q18048" s="39"/>
    </row>
    <row r="18049" spans="17:17">
      <c r="Q18049" s="39"/>
    </row>
    <row r="18050" spans="17:17">
      <c r="Q18050" s="39"/>
    </row>
    <row r="18051" spans="17:17">
      <c r="Q18051" s="39"/>
    </row>
    <row r="18052" spans="17:17">
      <c r="Q18052" s="39"/>
    </row>
    <row r="18053" spans="17:17">
      <c r="Q18053" s="39"/>
    </row>
    <row r="18054" spans="17:17">
      <c r="Q18054" s="39"/>
    </row>
    <row r="18055" spans="17:17">
      <c r="Q18055" s="39"/>
    </row>
    <row r="18056" spans="17:17">
      <c r="Q18056" s="39"/>
    </row>
    <row r="18057" spans="17:17">
      <c r="Q18057" s="39"/>
    </row>
    <row r="18058" spans="17:17">
      <c r="Q18058" s="39"/>
    </row>
    <row r="18059" spans="17:17">
      <c r="Q18059" s="39"/>
    </row>
    <row r="18060" spans="17:17">
      <c r="Q18060" s="39"/>
    </row>
    <row r="18061" spans="17:17">
      <c r="Q18061" s="39"/>
    </row>
    <row r="18062" spans="17:17">
      <c r="Q18062" s="39"/>
    </row>
    <row r="18063" spans="17:17">
      <c r="Q18063" s="39"/>
    </row>
    <row r="18064" spans="17:17">
      <c r="Q18064" s="39"/>
    </row>
    <row r="18065" spans="17:17">
      <c r="Q18065" s="39"/>
    </row>
    <row r="18066" spans="17:17">
      <c r="Q18066" s="39"/>
    </row>
    <row r="18067" spans="17:17">
      <c r="Q18067" s="39"/>
    </row>
    <row r="18068" spans="17:17">
      <c r="Q18068" s="39"/>
    </row>
    <row r="18069" spans="17:17">
      <c r="Q18069" s="39"/>
    </row>
    <row r="18070" spans="17:17">
      <c r="Q18070" s="39"/>
    </row>
    <row r="18071" spans="17:17">
      <c r="Q18071" s="39"/>
    </row>
    <row r="18072" spans="17:17">
      <c r="Q18072" s="39"/>
    </row>
    <row r="18073" spans="17:17">
      <c r="Q18073" s="39"/>
    </row>
    <row r="18074" spans="17:17">
      <c r="Q18074" s="39"/>
    </row>
    <row r="18075" spans="17:17">
      <c r="Q18075" s="39"/>
    </row>
    <row r="18076" spans="17:17">
      <c r="Q18076" s="39"/>
    </row>
    <row r="18077" spans="17:17">
      <c r="Q18077" s="39"/>
    </row>
    <row r="18078" spans="17:17">
      <c r="Q18078" s="39"/>
    </row>
    <row r="18079" spans="17:17">
      <c r="Q18079" s="39"/>
    </row>
    <row r="18080" spans="17:17">
      <c r="Q18080" s="39"/>
    </row>
    <row r="18081" spans="17:17">
      <c r="Q18081" s="39"/>
    </row>
    <row r="18082" spans="17:17">
      <c r="Q18082" s="39"/>
    </row>
    <row r="18083" spans="17:17">
      <c r="Q18083" s="39"/>
    </row>
    <row r="18084" spans="17:17">
      <c r="Q18084" s="39"/>
    </row>
    <row r="18085" spans="17:17">
      <c r="Q18085" s="39"/>
    </row>
    <row r="18086" spans="17:17">
      <c r="Q18086" s="39"/>
    </row>
    <row r="18087" spans="17:17">
      <c r="Q18087" s="39"/>
    </row>
    <row r="18088" spans="17:17">
      <c r="Q18088" s="39"/>
    </row>
    <row r="18089" spans="17:17">
      <c r="Q18089" s="39"/>
    </row>
    <row r="18090" spans="17:17">
      <c r="Q18090" s="39"/>
    </row>
    <row r="18091" spans="17:17">
      <c r="Q18091" s="39"/>
    </row>
    <row r="18092" spans="17:17">
      <c r="Q18092" s="39"/>
    </row>
    <row r="18093" spans="17:17">
      <c r="Q18093" s="39"/>
    </row>
    <row r="18094" spans="17:17">
      <c r="Q18094" s="39"/>
    </row>
    <row r="18095" spans="17:17">
      <c r="Q18095" s="39"/>
    </row>
    <row r="18096" spans="17:17">
      <c r="Q18096" s="39"/>
    </row>
    <row r="18097" spans="17:17">
      <c r="Q18097" s="39"/>
    </row>
    <row r="18098" spans="17:17">
      <c r="Q18098" s="39"/>
    </row>
    <row r="18099" spans="17:17">
      <c r="Q18099" s="39"/>
    </row>
    <row r="18100" spans="17:17">
      <c r="Q18100" s="39"/>
    </row>
    <row r="18101" spans="17:17">
      <c r="Q18101" s="39"/>
    </row>
    <row r="18102" spans="17:17">
      <c r="Q18102" s="39"/>
    </row>
    <row r="18103" spans="17:17">
      <c r="Q18103" s="39"/>
    </row>
    <row r="18104" spans="17:17">
      <c r="Q18104" s="39"/>
    </row>
    <row r="18105" spans="17:17">
      <c r="Q18105" s="39"/>
    </row>
    <row r="18106" spans="17:17">
      <c r="Q18106" s="39"/>
    </row>
    <row r="18107" spans="17:17">
      <c r="Q18107" s="39"/>
    </row>
    <row r="18108" spans="17:17">
      <c r="Q18108" s="39"/>
    </row>
    <row r="18109" spans="17:17">
      <c r="Q18109" s="39"/>
    </row>
    <row r="18110" spans="17:17">
      <c r="Q18110" s="39"/>
    </row>
    <row r="18111" spans="17:17">
      <c r="Q18111" s="39"/>
    </row>
    <row r="18112" spans="17:17">
      <c r="Q18112" s="39"/>
    </row>
    <row r="18113" spans="17:17">
      <c r="Q18113" s="39"/>
    </row>
    <row r="18114" spans="17:17">
      <c r="Q18114" s="39"/>
    </row>
    <row r="18115" spans="17:17">
      <c r="Q18115" s="39"/>
    </row>
    <row r="18116" spans="17:17">
      <c r="Q18116" s="39"/>
    </row>
    <row r="18117" spans="17:17">
      <c r="Q18117" s="39"/>
    </row>
    <row r="18118" spans="17:17">
      <c r="Q18118" s="39"/>
    </row>
    <row r="18119" spans="17:17">
      <c r="Q18119" s="39"/>
    </row>
    <row r="18120" spans="17:17">
      <c r="Q18120" s="39"/>
    </row>
    <row r="18121" spans="17:17">
      <c r="Q18121" s="39"/>
    </row>
    <row r="18122" spans="17:17">
      <c r="Q18122" s="39"/>
    </row>
    <row r="18123" spans="17:17">
      <c r="Q18123" s="39"/>
    </row>
    <row r="18124" spans="17:17">
      <c r="Q18124" s="39"/>
    </row>
    <row r="18125" spans="17:17">
      <c r="Q18125" s="39"/>
    </row>
    <row r="18126" spans="17:17">
      <c r="Q18126" s="39"/>
    </row>
    <row r="18127" spans="17:17">
      <c r="Q18127" s="39"/>
    </row>
    <row r="18128" spans="17:17">
      <c r="Q18128" s="39"/>
    </row>
    <row r="18129" spans="17:17">
      <c r="Q18129" s="39"/>
    </row>
    <row r="18130" spans="17:17">
      <c r="Q18130" s="39"/>
    </row>
    <row r="18131" spans="17:17">
      <c r="Q18131" s="39"/>
    </row>
    <row r="18132" spans="17:17">
      <c r="Q18132" s="39"/>
    </row>
    <row r="18133" spans="17:17">
      <c r="Q18133" s="39"/>
    </row>
    <row r="18134" spans="17:17">
      <c r="Q18134" s="39"/>
    </row>
    <row r="18135" spans="17:17">
      <c r="Q18135" s="39"/>
    </row>
    <row r="18136" spans="17:17">
      <c r="Q18136" s="39"/>
    </row>
    <row r="18137" spans="17:17">
      <c r="Q18137" s="39"/>
    </row>
    <row r="18138" spans="17:17">
      <c r="Q18138" s="39"/>
    </row>
    <row r="18139" spans="17:17">
      <c r="Q18139" s="39"/>
    </row>
    <row r="18140" spans="17:17">
      <c r="Q18140" s="39"/>
    </row>
    <row r="18141" spans="17:17">
      <c r="Q18141" s="39"/>
    </row>
    <row r="18142" spans="17:17">
      <c r="Q18142" s="39"/>
    </row>
    <row r="18143" spans="17:17">
      <c r="Q18143" s="39"/>
    </row>
    <row r="18144" spans="17:17">
      <c r="Q18144" s="39"/>
    </row>
    <row r="18145" spans="17:17">
      <c r="Q18145" s="39"/>
    </row>
    <row r="18146" spans="17:17">
      <c r="Q18146" s="39"/>
    </row>
    <row r="18147" spans="17:17">
      <c r="Q18147" s="39"/>
    </row>
    <row r="18148" spans="17:17">
      <c r="Q18148" s="39"/>
    </row>
    <row r="18149" spans="17:17">
      <c r="Q18149" s="39"/>
    </row>
    <row r="18150" spans="17:17">
      <c r="Q18150" s="39"/>
    </row>
    <row r="18151" spans="17:17">
      <c r="Q18151" s="39"/>
    </row>
    <row r="18152" spans="17:17">
      <c r="Q18152" s="39"/>
    </row>
    <row r="18153" spans="17:17">
      <c r="Q18153" s="39"/>
    </row>
    <row r="18154" spans="17:17">
      <c r="Q18154" s="39"/>
    </row>
    <row r="18155" spans="17:17">
      <c r="Q18155" s="39"/>
    </row>
    <row r="18156" spans="17:17">
      <c r="Q18156" s="39"/>
    </row>
    <row r="18157" spans="17:17">
      <c r="Q18157" s="39"/>
    </row>
    <row r="18158" spans="17:17">
      <c r="Q18158" s="39"/>
    </row>
    <row r="18159" spans="17:17">
      <c r="Q18159" s="39"/>
    </row>
    <row r="18160" spans="17:17">
      <c r="Q18160" s="39"/>
    </row>
    <row r="18161" spans="17:17">
      <c r="Q18161" s="39"/>
    </row>
    <row r="18162" spans="17:17">
      <c r="Q18162" s="39"/>
    </row>
    <row r="18163" spans="17:17">
      <c r="Q18163" s="39"/>
    </row>
    <row r="18164" spans="17:17">
      <c r="Q18164" s="39"/>
    </row>
    <row r="18165" spans="17:17">
      <c r="Q18165" s="39"/>
    </row>
    <row r="18166" spans="17:17">
      <c r="Q18166" s="39"/>
    </row>
    <row r="18167" spans="17:17">
      <c r="Q18167" s="39"/>
    </row>
    <row r="18168" spans="17:17">
      <c r="Q18168" s="39"/>
    </row>
    <row r="18169" spans="17:17">
      <c r="Q18169" s="39"/>
    </row>
    <row r="18170" spans="17:17">
      <c r="Q18170" s="39"/>
    </row>
    <row r="18171" spans="17:17">
      <c r="Q18171" s="39"/>
    </row>
    <row r="18172" spans="17:17">
      <c r="Q18172" s="39"/>
    </row>
    <row r="18173" spans="17:17">
      <c r="Q18173" s="39"/>
    </row>
    <row r="18174" spans="17:17">
      <c r="Q18174" s="39"/>
    </row>
    <row r="18175" spans="17:17">
      <c r="Q18175" s="39"/>
    </row>
    <row r="18176" spans="17:17">
      <c r="Q18176" s="39"/>
    </row>
    <row r="18177" spans="17:17">
      <c r="Q18177" s="39"/>
    </row>
    <row r="18178" spans="17:17">
      <c r="Q18178" s="39"/>
    </row>
    <row r="18179" spans="17:17">
      <c r="Q18179" s="39"/>
    </row>
    <row r="18180" spans="17:17">
      <c r="Q18180" s="39"/>
    </row>
    <row r="18181" spans="17:17">
      <c r="Q18181" s="39"/>
    </row>
    <row r="18182" spans="17:17">
      <c r="Q18182" s="39"/>
    </row>
    <row r="18183" spans="17:17">
      <c r="Q18183" s="39"/>
    </row>
    <row r="18184" spans="17:17">
      <c r="Q18184" s="39"/>
    </row>
    <row r="18185" spans="17:17">
      <c r="Q18185" s="39"/>
    </row>
    <row r="18186" spans="17:17">
      <c r="Q18186" s="39"/>
    </row>
    <row r="18187" spans="17:17">
      <c r="Q18187" s="39"/>
    </row>
    <row r="18188" spans="17:17">
      <c r="Q18188" s="39"/>
    </row>
    <row r="18189" spans="17:17">
      <c r="Q18189" s="39"/>
    </row>
    <row r="18190" spans="17:17">
      <c r="Q18190" s="39"/>
    </row>
    <row r="18191" spans="17:17">
      <c r="Q18191" s="39"/>
    </row>
    <row r="18192" spans="17:17">
      <c r="Q18192" s="39"/>
    </row>
    <row r="18193" spans="17:17">
      <c r="Q18193" s="39"/>
    </row>
    <row r="18194" spans="17:17">
      <c r="Q18194" s="39"/>
    </row>
    <row r="18195" spans="17:17">
      <c r="Q18195" s="39"/>
    </row>
    <row r="18196" spans="17:17">
      <c r="Q18196" s="39"/>
    </row>
    <row r="18197" spans="17:17">
      <c r="Q18197" s="39"/>
    </row>
    <row r="18198" spans="17:17">
      <c r="Q18198" s="39"/>
    </row>
    <row r="18199" spans="17:17">
      <c r="Q18199" s="39"/>
    </row>
    <row r="18200" spans="17:17">
      <c r="Q18200" s="39"/>
    </row>
    <row r="18201" spans="17:17">
      <c r="Q18201" s="39"/>
    </row>
    <row r="18202" spans="17:17">
      <c r="Q18202" s="39"/>
    </row>
    <row r="18203" spans="17:17">
      <c r="Q18203" s="39"/>
    </row>
    <row r="18204" spans="17:17">
      <c r="Q18204" s="39"/>
    </row>
    <row r="18205" spans="17:17">
      <c r="Q18205" s="39"/>
    </row>
    <row r="18206" spans="17:17">
      <c r="Q18206" s="39"/>
    </row>
    <row r="18207" spans="17:17">
      <c r="Q18207" s="39"/>
    </row>
    <row r="18208" spans="17:17">
      <c r="Q18208" s="39"/>
    </row>
    <row r="18209" spans="17:17">
      <c r="Q18209" s="39"/>
    </row>
    <row r="18210" spans="17:17">
      <c r="Q18210" s="39"/>
    </row>
    <row r="18211" spans="17:17">
      <c r="Q18211" s="39"/>
    </row>
    <row r="18212" spans="17:17">
      <c r="Q18212" s="39"/>
    </row>
    <row r="18213" spans="17:17">
      <c r="Q18213" s="39"/>
    </row>
    <row r="18214" spans="17:17">
      <c r="Q18214" s="39"/>
    </row>
    <row r="18215" spans="17:17">
      <c r="Q18215" s="39"/>
    </row>
    <row r="18216" spans="17:17">
      <c r="Q18216" s="39"/>
    </row>
    <row r="18217" spans="17:17">
      <c r="Q18217" s="39"/>
    </row>
    <row r="18218" spans="17:17">
      <c r="Q18218" s="39"/>
    </row>
    <row r="18219" spans="17:17">
      <c r="Q18219" s="39"/>
    </row>
    <row r="18220" spans="17:17">
      <c r="Q18220" s="39"/>
    </row>
    <row r="18221" spans="17:17">
      <c r="Q18221" s="39"/>
    </row>
    <row r="18222" spans="17:17">
      <c r="Q18222" s="39"/>
    </row>
    <row r="18223" spans="17:17">
      <c r="Q18223" s="39"/>
    </row>
    <row r="18224" spans="17:17">
      <c r="Q18224" s="39"/>
    </row>
    <row r="18225" spans="17:17">
      <c r="Q18225" s="39"/>
    </row>
    <row r="18226" spans="17:17">
      <c r="Q18226" s="39"/>
    </row>
    <row r="18227" spans="17:17">
      <c r="Q18227" s="39"/>
    </row>
    <row r="18228" spans="17:17">
      <c r="Q18228" s="39"/>
    </row>
    <row r="18229" spans="17:17">
      <c r="Q18229" s="39"/>
    </row>
    <row r="18230" spans="17:17">
      <c r="Q18230" s="39"/>
    </row>
    <row r="18231" spans="17:17">
      <c r="Q18231" s="39"/>
    </row>
    <row r="18232" spans="17:17">
      <c r="Q18232" s="39"/>
    </row>
    <row r="18233" spans="17:17">
      <c r="Q18233" s="39"/>
    </row>
    <row r="18234" spans="17:17">
      <c r="Q18234" s="39"/>
    </row>
    <row r="18235" spans="17:17">
      <c r="Q18235" s="39"/>
    </row>
    <row r="18236" spans="17:17">
      <c r="Q18236" s="39"/>
    </row>
    <row r="18237" spans="17:17">
      <c r="Q18237" s="39"/>
    </row>
    <row r="18238" spans="17:17">
      <c r="Q18238" s="39"/>
    </row>
    <row r="18239" spans="17:17">
      <c r="Q18239" s="39"/>
    </row>
    <row r="18240" spans="17:17">
      <c r="Q18240" s="39"/>
    </row>
    <row r="18241" spans="17:17">
      <c r="Q18241" s="39"/>
    </row>
    <row r="18242" spans="17:17">
      <c r="Q18242" s="39"/>
    </row>
    <row r="18243" spans="17:17">
      <c r="Q18243" s="39"/>
    </row>
    <row r="18244" spans="17:17">
      <c r="Q18244" s="39"/>
    </row>
    <row r="18245" spans="17:17">
      <c r="Q18245" s="39"/>
    </row>
    <row r="18246" spans="17:17">
      <c r="Q18246" s="39"/>
    </row>
    <row r="18247" spans="17:17">
      <c r="Q18247" s="39"/>
    </row>
    <row r="18248" spans="17:17">
      <c r="Q18248" s="39"/>
    </row>
    <row r="18249" spans="17:17">
      <c r="Q18249" s="39"/>
    </row>
    <row r="18250" spans="17:17">
      <c r="Q18250" s="39"/>
    </row>
    <row r="18251" spans="17:17">
      <c r="Q18251" s="39"/>
    </row>
    <row r="18252" spans="17:17">
      <c r="Q18252" s="39"/>
    </row>
    <row r="18253" spans="17:17">
      <c r="Q18253" s="39"/>
    </row>
    <row r="18254" spans="17:17">
      <c r="Q18254" s="39"/>
    </row>
    <row r="18255" spans="17:17">
      <c r="Q18255" s="39"/>
    </row>
    <row r="18256" spans="17:17">
      <c r="Q18256" s="39"/>
    </row>
    <row r="18257" spans="17:17">
      <c r="Q18257" s="39"/>
    </row>
    <row r="18258" spans="17:17">
      <c r="Q18258" s="39"/>
    </row>
    <row r="18259" spans="17:17">
      <c r="Q18259" s="39"/>
    </row>
    <row r="18260" spans="17:17">
      <c r="Q18260" s="39"/>
    </row>
    <row r="18261" spans="17:17">
      <c r="Q18261" s="39"/>
    </row>
    <row r="18262" spans="17:17">
      <c r="Q18262" s="39"/>
    </row>
    <row r="18263" spans="17:17">
      <c r="Q18263" s="39"/>
    </row>
    <row r="18264" spans="17:17">
      <c r="Q18264" s="39"/>
    </row>
    <row r="18265" spans="17:17">
      <c r="Q18265" s="39"/>
    </row>
    <row r="18266" spans="17:17">
      <c r="Q18266" s="39"/>
    </row>
    <row r="18267" spans="17:17">
      <c r="Q18267" s="39"/>
    </row>
    <row r="18268" spans="17:17">
      <c r="Q18268" s="39"/>
    </row>
    <row r="18269" spans="17:17">
      <c r="Q18269" s="39"/>
    </row>
    <row r="18270" spans="17:17">
      <c r="Q18270" s="39"/>
    </row>
    <row r="18271" spans="17:17">
      <c r="Q18271" s="39"/>
    </row>
    <row r="18272" spans="17:17">
      <c r="Q18272" s="39"/>
    </row>
    <row r="18273" spans="17:17">
      <c r="Q18273" s="39"/>
    </row>
    <row r="18274" spans="17:17">
      <c r="Q18274" s="39"/>
    </row>
    <row r="18275" spans="17:17">
      <c r="Q18275" s="39"/>
    </row>
    <row r="18276" spans="17:17">
      <c r="Q18276" s="39"/>
    </row>
    <row r="18277" spans="17:17">
      <c r="Q18277" s="39"/>
    </row>
    <row r="18278" spans="17:17">
      <c r="Q18278" s="39"/>
    </row>
    <row r="18279" spans="17:17">
      <c r="Q18279" s="39"/>
    </row>
    <row r="18280" spans="17:17">
      <c r="Q18280" s="39"/>
    </row>
    <row r="18281" spans="17:17">
      <c r="Q18281" s="39"/>
    </row>
    <row r="18282" spans="17:17">
      <c r="Q18282" s="39"/>
    </row>
    <row r="18283" spans="17:17">
      <c r="Q18283" s="39"/>
    </row>
    <row r="18284" spans="17:17">
      <c r="Q18284" s="39"/>
    </row>
    <row r="18285" spans="17:17">
      <c r="Q18285" s="39"/>
    </row>
    <row r="18286" spans="17:17">
      <c r="Q18286" s="39"/>
    </row>
    <row r="18287" spans="17:17">
      <c r="Q18287" s="39"/>
    </row>
    <row r="18288" spans="17:17">
      <c r="Q18288" s="39"/>
    </row>
    <row r="18289" spans="17:17">
      <c r="Q18289" s="39"/>
    </row>
    <row r="18290" spans="17:17">
      <c r="Q18290" s="39"/>
    </row>
    <row r="18291" spans="17:17">
      <c r="Q18291" s="39"/>
    </row>
    <row r="18292" spans="17:17">
      <c r="Q18292" s="39"/>
    </row>
    <row r="18293" spans="17:17">
      <c r="Q18293" s="39"/>
    </row>
    <row r="18294" spans="17:17">
      <c r="Q18294" s="39"/>
    </row>
    <row r="18295" spans="17:17">
      <c r="Q18295" s="39"/>
    </row>
    <row r="18296" spans="17:17">
      <c r="Q18296" s="39"/>
    </row>
    <row r="18297" spans="17:17">
      <c r="Q18297" s="39"/>
    </row>
    <row r="18298" spans="17:17">
      <c r="Q18298" s="39"/>
    </row>
    <row r="18299" spans="17:17">
      <c r="Q18299" s="39"/>
    </row>
    <row r="18300" spans="17:17">
      <c r="Q18300" s="39"/>
    </row>
    <row r="18301" spans="17:17">
      <c r="Q18301" s="39"/>
    </row>
    <row r="18302" spans="17:17">
      <c r="Q18302" s="39"/>
    </row>
    <row r="18303" spans="17:17">
      <c r="Q18303" s="39"/>
    </row>
    <row r="18304" spans="17:17">
      <c r="Q18304" s="39"/>
    </row>
    <row r="18305" spans="17:17">
      <c r="Q18305" s="39"/>
    </row>
    <row r="18306" spans="17:17">
      <c r="Q18306" s="39"/>
    </row>
    <row r="18307" spans="17:17">
      <c r="Q18307" s="39"/>
    </row>
    <row r="18308" spans="17:17">
      <c r="Q18308" s="39"/>
    </row>
    <row r="18309" spans="17:17">
      <c r="Q18309" s="39"/>
    </row>
    <row r="18310" spans="17:17">
      <c r="Q18310" s="39"/>
    </row>
    <row r="18311" spans="17:17">
      <c r="Q18311" s="39"/>
    </row>
    <row r="18312" spans="17:17">
      <c r="Q18312" s="39"/>
    </row>
    <row r="18313" spans="17:17">
      <c r="Q18313" s="39"/>
    </row>
    <row r="18314" spans="17:17">
      <c r="Q18314" s="39"/>
    </row>
    <row r="18315" spans="17:17">
      <c r="Q18315" s="39"/>
    </row>
    <row r="18316" spans="17:17">
      <c r="Q18316" s="39"/>
    </row>
    <row r="18317" spans="17:17">
      <c r="Q18317" s="39"/>
    </row>
    <row r="18318" spans="17:17">
      <c r="Q18318" s="39"/>
    </row>
    <row r="18319" spans="17:17">
      <c r="Q18319" s="39"/>
    </row>
    <row r="18320" spans="17:17">
      <c r="Q18320" s="39"/>
    </row>
    <row r="18321" spans="17:17">
      <c r="Q18321" s="39"/>
    </row>
    <row r="18322" spans="17:17">
      <c r="Q18322" s="39"/>
    </row>
    <row r="18323" spans="17:17">
      <c r="Q18323" s="39"/>
    </row>
    <row r="18324" spans="17:17">
      <c r="Q18324" s="39"/>
    </row>
    <row r="18325" spans="17:17">
      <c r="Q18325" s="39"/>
    </row>
    <row r="18326" spans="17:17">
      <c r="Q18326" s="39"/>
    </row>
    <row r="18327" spans="17:17">
      <c r="Q18327" s="39"/>
    </row>
    <row r="18328" spans="17:17">
      <c r="Q18328" s="39"/>
    </row>
    <row r="18329" spans="17:17">
      <c r="Q18329" s="39"/>
    </row>
    <row r="18330" spans="17:17">
      <c r="Q18330" s="39"/>
    </row>
    <row r="18331" spans="17:17">
      <c r="Q18331" s="39"/>
    </row>
    <row r="18332" spans="17:17">
      <c r="Q18332" s="39"/>
    </row>
    <row r="18333" spans="17:17">
      <c r="Q18333" s="39"/>
    </row>
    <row r="18334" spans="17:17">
      <c r="Q18334" s="39"/>
    </row>
    <row r="18335" spans="17:17">
      <c r="Q18335" s="39"/>
    </row>
    <row r="18336" spans="17:17">
      <c r="Q18336" s="39"/>
    </row>
    <row r="18337" spans="17:17">
      <c r="Q18337" s="39"/>
    </row>
    <row r="18338" spans="17:17">
      <c r="Q18338" s="39"/>
    </row>
    <row r="18339" spans="17:17">
      <c r="Q18339" s="39"/>
    </row>
    <row r="18340" spans="17:17">
      <c r="Q18340" s="39"/>
    </row>
    <row r="18341" spans="17:17">
      <c r="Q18341" s="39"/>
    </row>
    <row r="18342" spans="17:17">
      <c r="Q18342" s="39"/>
    </row>
    <row r="18343" spans="17:17">
      <c r="Q18343" s="39"/>
    </row>
    <row r="18344" spans="17:17">
      <c r="Q18344" s="39"/>
    </row>
    <row r="18345" spans="17:17">
      <c r="Q18345" s="39"/>
    </row>
    <row r="18346" spans="17:17">
      <c r="Q18346" s="39"/>
    </row>
    <row r="18347" spans="17:17">
      <c r="Q18347" s="39"/>
    </row>
    <row r="18348" spans="17:17">
      <c r="Q18348" s="39"/>
    </row>
    <row r="18349" spans="17:17">
      <c r="Q18349" s="39"/>
    </row>
    <row r="18350" spans="17:17">
      <c r="Q18350" s="39"/>
    </row>
    <row r="18351" spans="17:17">
      <c r="Q18351" s="39"/>
    </row>
    <row r="18352" spans="17:17">
      <c r="Q18352" s="39"/>
    </row>
    <row r="18353" spans="17:17">
      <c r="Q18353" s="39"/>
    </row>
    <row r="18354" spans="17:17">
      <c r="Q18354" s="39"/>
    </row>
    <row r="18355" spans="17:17">
      <c r="Q18355" s="39"/>
    </row>
    <row r="18356" spans="17:17">
      <c r="Q18356" s="39"/>
    </row>
    <row r="18357" spans="17:17">
      <c r="Q18357" s="39"/>
    </row>
    <row r="18358" spans="17:17">
      <c r="Q18358" s="39"/>
    </row>
    <row r="18359" spans="17:17">
      <c r="Q18359" s="39"/>
    </row>
    <row r="18360" spans="17:17">
      <c r="Q18360" s="39"/>
    </row>
    <row r="18361" spans="17:17">
      <c r="Q18361" s="39"/>
    </row>
    <row r="18362" spans="17:17">
      <c r="Q18362" s="39"/>
    </row>
    <row r="18363" spans="17:17">
      <c r="Q18363" s="39"/>
    </row>
    <row r="18364" spans="17:17">
      <c r="Q18364" s="39"/>
    </row>
    <row r="18365" spans="17:17">
      <c r="Q18365" s="39"/>
    </row>
    <row r="18366" spans="17:17">
      <c r="Q18366" s="39"/>
    </row>
    <row r="18367" spans="17:17">
      <c r="Q18367" s="39"/>
    </row>
    <row r="18368" spans="17:17">
      <c r="Q18368" s="39"/>
    </row>
    <row r="18369" spans="17:17">
      <c r="Q18369" s="39"/>
    </row>
    <row r="18370" spans="17:17">
      <c r="Q18370" s="39"/>
    </row>
    <row r="18371" spans="17:17">
      <c r="Q18371" s="39"/>
    </row>
    <row r="18372" spans="17:17">
      <c r="Q18372" s="39"/>
    </row>
    <row r="18373" spans="17:17">
      <c r="Q18373" s="39"/>
    </row>
    <row r="18374" spans="17:17">
      <c r="Q18374" s="39"/>
    </row>
    <row r="18375" spans="17:17">
      <c r="Q18375" s="39"/>
    </row>
    <row r="18376" spans="17:17">
      <c r="Q18376" s="39"/>
    </row>
    <row r="18377" spans="17:17">
      <c r="Q18377" s="39"/>
    </row>
    <row r="18378" spans="17:17">
      <c r="Q18378" s="39"/>
    </row>
    <row r="18379" spans="17:17">
      <c r="Q18379" s="39"/>
    </row>
    <row r="18380" spans="17:17">
      <c r="Q18380" s="39"/>
    </row>
    <row r="18381" spans="17:17">
      <c r="Q18381" s="39"/>
    </row>
    <row r="18382" spans="17:17">
      <c r="Q18382" s="39"/>
    </row>
    <row r="18383" spans="17:17">
      <c r="Q18383" s="39"/>
    </row>
    <row r="18384" spans="17:17">
      <c r="Q18384" s="39"/>
    </row>
    <row r="18385" spans="17:17">
      <c r="Q18385" s="39"/>
    </row>
    <row r="18386" spans="17:17">
      <c r="Q18386" s="39"/>
    </row>
    <row r="18387" spans="17:17">
      <c r="Q18387" s="39"/>
    </row>
    <row r="18388" spans="17:17">
      <c r="Q18388" s="39"/>
    </row>
    <row r="18389" spans="17:17">
      <c r="Q18389" s="39"/>
    </row>
    <row r="18390" spans="17:17">
      <c r="Q18390" s="39"/>
    </row>
    <row r="18391" spans="17:17">
      <c r="Q18391" s="39"/>
    </row>
    <row r="18392" spans="17:17">
      <c r="Q18392" s="39"/>
    </row>
    <row r="18393" spans="17:17">
      <c r="Q18393" s="39"/>
    </row>
    <row r="18394" spans="17:17">
      <c r="Q18394" s="39"/>
    </row>
    <row r="18395" spans="17:17">
      <c r="Q18395" s="39"/>
    </row>
    <row r="18396" spans="17:17">
      <c r="Q18396" s="39"/>
    </row>
    <row r="18397" spans="17:17">
      <c r="Q18397" s="39"/>
    </row>
    <row r="18398" spans="17:17">
      <c r="Q18398" s="39"/>
    </row>
    <row r="18399" spans="17:17">
      <c r="Q18399" s="39"/>
    </row>
    <row r="18400" spans="17:17">
      <c r="Q18400" s="39"/>
    </row>
    <row r="18401" spans="17:17">
      <c r="Q18401" s="39"/>
    </row>
    <row r="18402" spans="17:17">
      <c r="Q18402" s="39"/>
    </row>
    <row r="18403" spans="17:17">
      <c r="Q18403" s="39"/>
    </row>
    <row r="18404" spans="17:17">
      <c r="Q18404" s="39"/>
    </row>
    <row r="18405" spans="17:17">
      <c r="Q18405" s="39"/>
    </row>
    <row r="18406" spans="17:17">
      <c r="Q18406" s="39"/>
    </row>
    <row r="18407" spans="17:17">
      <c r="Q18407" s="39"/>
    </row>
    <row r="18408" spans="17:17">
      <c r="Q18408" s="39"/>
    </row>
    <row r="18409" spans="17:17">
      <c r="Q18409" s="39"/>
    </row>
    <row r="18410" spans="17:17">
      <c r="Q18410" s="39"/>
    </row>
    <row r="18411" spans="17:17">
      <c r="Q18411" s="39"/>
    </row>
    <row r="18412" spans="17:17">
      <c r="Q18412" s="39"/>
    </row>
    <row r="18413" spans="17:17">
      <c r="Q18413" s="39"/>
    </row>
    <row r="18414" spans="17:17">
      <c r="Q18414" s="39"/>
    </row>
    <row r="18415" spans="17:17">
      <c r="Q18415" s="39"/>
    </row>
    <row r="18416" spans="17:17">
      <c r="Q18416" s="39"/>
    </row>
    <row r="18417" spans="17:17">
      <c r="Q18417" s="39"/>
    </row>
    <row r="18418" spans="17:17">
      <c r="Q18418" s="39"/>
    </row>
    <row r="18419" spans="17:17">
      <c r="Q18419" s="39"/>
    </row>
    <row r="18420" spans="17:17">
      <c r="Q18420" s="39"/>
    </row>
    <row r="18421" spans="17:17">
      <c r="Q18421" s="39"/>
    </row>
    <row r="18422" spans="17:17">
      <c r="Q18422" s="39"/>
    </row>
    <row r="18423" spans="17:17">
      <c r="Q18423" s="39"/>
    </row>
    <row r="18424" spans="17:17">
      <c r="Q18424" s="39"/>
    </row>
    <row r="18425" spans="17:17">
      <c r="Q18425" s="39"/>
    </row>
    <row r="18426" spans="17:17">
      <c r="Q18426" s="39"/>
    </row>
    <row r="18427" spans="17:17">
      <c r="Q18427" s="39"/>
    </row>
    <row r="18428" spans="17:17">
      <c r="Q18428" s="39"/>
    </row>
    <row r="18429" spans="17:17">
      <c r="Q18429" s="39"/>
    </row>
    <row r="18430" spans="17:17">
      <c r="Q18430" s="39"/>
    </row>
    <row r="18431" spans="17:17">
      <c r="Q18431" s="39"/>
    </row>
    <row r="18432" spans="17:17">
      <c r="Q18432" s="39"/>
    </row>
    <row r="18433" spans="17:17">
      <c r="Q18433" s="39"/>
    </row>
    <row r="18434" spans="17:17">
      <c r="Q18434" s="39"/>
    </row>
    <row r="18435" spans="17:17">
      <c r="Q18435" s="39"/>
    </row>
    <row r="18436" spans="17:17">
      <c r="Q18436" s="39"/>
    </row>
    <row r="18437" spans="17:17">
      <c r="Q18437" s="39"/>
    </row>
    <row r="18438" spans="17:17">
      <c r="Q18438" s="39"/>
    </row>
    <row r="18439" spans="17:17">
      <c r="Q18439" s="39"/>
    </row>
    <row r="18440" spans="17:17">
      <c r="Q18440" s="39"/>
    </row>
    <row r="18441" spans="17:17">
      <c r="Q18441" s="39"/>
    </row>
    <row r="18442" spans="17:17">
      <c r="Q18442" s="39"/>
    </row>
    <row r="18443" spans="17:17">
      <c r="Q18443" s="39"/>
    </row>
    <row r="18444" spans="17:17">
      <c r="Q18444" s="39"/>
    </row>
    <row r="18445" spans="17:17">
      <c r="Q18445" s="39"/>
    </row>
    <row r="18446" spans="17:17">
      <c r="Q18446" s="39"/>
    </row>
    <row r="18447" spans="17:17">
      <c r="Q18447" s="39"/>
    </row>
    <row r="18448" spans="17:17">
      <c r="Q18448" s="39"/>
    </row>
    <row r="18449" spans="17:17">
      <c r="Q18449" s="39"/>
    </row>
    <row r="18450" spans="17:17">
      <c r="Q18450" s="39"/>
    </row>
    <row r="18451" spans="17:17">
      <c r="Q18451" s="39"/>
    </row>
    <row r="18452" spans="17:17">
      <c r="Q18452" s="39"/>
    </row>
    <row r="18453" spans="17:17">
      <c r="Q18453" s="39"/>
    </row>
    <row r="18454" spans="17:17">
      <c r="Q18454" s="39"/>
    </row>
    <row r="18455" spans="17:17">
      <c r="Q18455" s="39"/>
    </row>
    <row r="18456" spans="17:17">
      <c r="Q18456" s="39"/>
    </row>
    <row r="18457" spans="17:17">
      <c r="Q18457" s="39"/>
    </row>
    <row r="18458" spans="17:17">
      <c r="Q18458" s="39"/>
    </row>
    <row r="18459" spans="17:17">
      <c r="Q18459" s="39"/>
    </row>
    <row r="18460" spans="17:17">
      <c r="Q18460" s="39"/>
    </row>
    <row r="18461" spans="17:17">
      <c r="Q18461" s="39"/>
    </row>
    <row r="18462" spans="17:17">
      <c r="Q18462" s="39"/>
    </row>
    <row r="18463" spans="17:17">
      <c r="Q18463" s="39"/>
    </row>
    <row r="18464" spans="17:17">
      <c r="Q18464" s="39"/>
    </row>
    <row r="18465" spans="17:17">
      <c r="Q18465" s="39"/>
    </row>
    <row r="18466" spans="17:17">
      <c r="Q18466" s="39"/>
    </row>
    <row r="18467" spans="17:17">
      <c r="Q18467" s="39"/>
    </row>
    <row r="18468" spans="17:17">
      <c r="Q18468" s="39"/>
    </row>
    <row r="18469" spans="17:17">
      <c r="Q18469" s="39"/>
    </row>
    <row r="18470" spans="17:17">
      <c r="Q18470" s="39"/>
    </row>
    <row r="18471" spans="17:17">
      <c r="Q18471" s="39"/>
    </row>
    <row r="18472" spans="17:17">
      <c r="Q18472" s="39"/>
    </row>
    <row r="18473" spans="17:17">
      <c r="Q18473" s="39"/>
    </row>
    <row r="18474" spans="17:17">
      <c r="Q18474" s="39"/>
    </row>
    <row r="18475" spans="17:17">
      <c r="Q18475" s="39"/>
    </row>
    <row r="18476" spans="17:17">
      <c r="Q18476" s="39"/>
    </row>
    <row r="18477" spans="17:17">
      <c r="Q18477" s="39"/>
    </row>
    <row r="18478" spans="17:17">
      <c r="Q18478" s="39"/>
    </row>
    <row r="18479" spans="17:17">
      <c r="Q18479" s="39"/>
    </row>
    <row r="18480" spans="17:17">
      <c r="Q18480" s="39"/>
    </row>
    <row r="18481" spans="17:17">
      <c r="Q18481" s="39"/>
    </row>
    <row r="18482" spans="17:17">
      <c r="Q18482" s="39"/>
    </row>
    <row r="18483" spans="17:17">
      <c r="Q18483" s="39"/>
    </row>
    <row r="18484" spans="17:17">
      <c r="Q18484" s="39"/>
    </row>
    <row r="18485" spans="17:17">
      <c r="Q18485" s="39"/>
    </row>
    <row r="18486" spans="17:17">
      <c r="Q18486" s="39"/>
    </row>
    <row r="18487" spans="17:17">
      <c r="Q18487" s="39"/>
    </row>
    <row r="18488" spans="17:17">
      <c r="Q18488" s="39"/>
    </row>
    <row r="18489" spans="17:17">
      <c r="Q18489" s="39"/>
    </row>
    <row r="18490" spans="17:17">
      <c r="Q18490" s="39"/>
    </row>
    <row r="18491" spans="17:17">
      <c r="Q18491" s="39"/>
    </row>
    <row r="18492" spans="17:17">
      <c r="Q18492" s="39"/>
    </row>
    <row r="18493" spans="17:17">
      <c r="Q18493" s="39"/>
    </row>
    <row r="18494" spans="17:17">
      <c r="Q18494" s="39"/>
    </row>
    <row r="18495" spans="17:17">
      <c r="Q18495" s="39"/>
    </row>
    <row r="18496" spans="17:17">
      <c r="Q18496" s="39"/>
    </row>
    <row r="18497" spans="17:17">
      <c r="Q18497" s="39"/>
    </row>
    <row r="18498" spans="17:17">
      <c r="Q18498" s="39"/>
    </row>
    <row r="18499" spans="17:17">
      <c r="Q18499" s="39"/>
    </row>
    <row r="18500" spans="17:17">
      <c r="Q18500" s="39"/>
    </row>
    <row r="18501" spans="17:17">
      <c r="Q18501" s="39"/>
    </row>
    <row r="18502" spans="17:17">
      <c r="Q18502" s="39"/>
    </row>
    <row r="18503" spans="17:17">
      <c r="Q18503" s="39"/>
    </row>
    <row r="18504" spans="17:17">
      <c r="Q18504" s="39"/>
    </row>
    <row r="18505" spans="17:17">
      <c r="Q18505" s="39"/>
    </row>
    <row r="18506" spans="17:17">
      <c r="Q18506" s="39"/>
    </row>
    <row r="18507" spans="17:17">
      <c r="Q18507" s="39"/>
    </row>
    <row r="18508" spans="17:17">
      <c r="Q18508" s="39"/>
    </row>
    <row r="18509" spans="17:17">
      <c r="Q18509" s="39"/>
    </row>
    <row r="18510" spans="17:17">
      <c r="Q18510" s="39"/>
    </row>
    <row r="18511" spans="17:17">
      <c r="Q18511" s="39"/>
    </row>
    <row r="18512" spans="17:17">
      <c r="Q18512" s="39"/>
    </row>
    <row r="18513" spans="17:17">
      <c r="Q18513" s="39"/>
    </row>
    <row r="18514" spans="17:17">
      <c r="Q18514" s="39"/>
    </row>
    <row r="18515" spans="17:17">
      <c r="Q18515" s="39"/>
    </row>
    <row r="18516" spans="17:17">
      <c r="Q18516" s="39"/>
    </row>
    <row r="18517" spans="17:17">
      <c r="Q18517" s="39"/>
    </row>
    <row r="18518" spans="17:17">
      <c r="Q18518" s="39"/>
    </row>
    <row r="18519" spans="17:17">
      <c r="Q18519" s="39"/>
    </row>
    <row r="18520" spans="17:17">
      <c r="Q18520" s="39"/>
    </row>
    <row r="18521" spans="17:17">
      <c r="Q18521" s="39"/>
    </row>
    <row r="18522" spans="17:17">
      <c r="Q18522" s="39"/>
    </row>
    <row r="18523" spans="17:17">
      <c r="Q18523" s="39"/>
    </row>
    <row r="18524" spans="17:17">
      <c r="Q18524" s="39"/>
    </row>
    <row r="18525" spans="17:17">
      <c r="Q18525" s="39"/>
    </row>
    <row r="18526" spans="17:17">
      <c r="Q18526" s="39"/>
    </row>
    <row r="18527" spans="17:17">
      <c r="Q18527" s="39"/>
    </row>
    <row r="18528" spans="17:17">
      <c r="Q18528" s="39"/>
    </row>
    <row r="18529" spans="17:17">
      <c r="Q18529" s="39"/>
    </row>
    <row r="18530" spans="17:17">
      <c r="Q18530" s="39"/>
    </row>
    <row r="18531" spans="17:17">
      <c r="Q18531" s="39"/>
    </row>
    <row r="18532" spans="17:17">
      <c r="Q18532" s="39"/>
    </row>
    <row r="18533" spans="17:17">
      <c r="Q18533" s="39"/>
    </row>
    <row r="18534" spans="17:17">
      <c r="Q18534" s="39"/>
    </row>
    <row r="18535" spans="17:17">
      <c r="Q18535" s="39"/>
    </row>
    <row r="18536" spans="17:17">
      <c r="Q18536" s="39"/>
    </row>
    <row r="18537" spans="17:17">
      <c r="Q18537" s="39"/>
    </row>
    <row r="18538" spans="17:17">
      <c r="Q18538" s="39"/>
    </row>
    <row r="18539" spans="17:17">
      <c r="Q18539" s="39"/>
    </row>
    <row r="18540" spans="17:17">
      <c r="Q18540" s="39"/>
    </row>
    <row r="18541" spans="17:17">
      <c r="Q18541" s="39"/>
    </row>
    <row r="18542" spans="17:17">
      <c r="Q18542" s="39"/>
    </row>
    <row r="18543" spans="17:17">
      <c r="Q18543" s="39"/>
    </row>
    <row r="18544" spans="17:17">
      <c r="Q18544" s="39"/>
    </row>
    <row r="18545" spans="17:17">
      <c r="Q18545" s="39"/>
    </row>
    <row r="18546" spans="17:17">
      <c r="Q18546" s="39"/>
    </row>
    <row r="18547" spans="17:17">
      <c r="Q18547" s="39"/>
    </row>
    <row r="18548" spans="17:17">
      <c r="Q18548" s="39"/>
    </row>
    <row r="18549" spans="17:17">
      <c r="Q18549" s="39"/>
    </row>
    <row r="18550" spans="17:17">
      <c r="Q18550" s="39"/>
    </row>
    <row r="18551" spans="17:17">
      <c r="Q18551" s="39"/>
    </row>
    <row r="18552" spans="17:17">
      <c r="Q18552" s="39"/>
    </row>
    <row r="18553" spans="17:17">
      <c r="Q18553" s="39"/>
    </row>
    <row r="18554" spans="17:17">
      <c r="Q18554" s="39"/>
    </row>
    <row r="18555" spans="17:17">
      <c r="Q18555" s="39"/>
    </row>
    <row r="18556" spans="17:17">
      <c r="Q18556" s="39"/>
    </row>
    <row r="18557" spans="17:17">
      <c r="Q18557" s="39"/>
    </row>
    <row r="18558" spans="17:17">
      <c r="Q18558" s="39"/>
    </row>
    <row r="18559" spans="17:17">
      <c r="Q18559" s="39"/>
    </row>
    <row r="18560" spans="17:17">
      <c r="Q18560" s="39"/>
    </row>
    <row r="18561" spans="17:17">
      <c r="Q18561" s="39"/>
    </row>
    <row r="18562" spans="17:17">
      <c r="Q18562" s="39"/>
    </row>
    <row r="18563" spans="17:17">
      <c r="Q18563" s="39"/>
    </row>
    <row r="18564" spans="17:17">
      <c r="Q18564" s="39"/>
    </row>
    <row r="18565" spans="17:17">
      <c r="Q18565" s="39"/>
    </row>
    <row r="18566" spans="17:17">
      <c r="Q18566" s="39"/>
    </row>
    <row r="18567" spans="17:17">
      <c r="Q18567" s="39"/>
    </row>
    <row r="18568" spans="17:17">
      <c r="Q18568" s="39"/>
    </row>
    <row r="18569" spans="17:17">
      <c r="Q18569" s="39"/>
    </row>
    <row r="18570" spans="17:17">
      <c r="Q18570" s="39"/>
    </row>
    <row r="18571" spans="17:17">
      <c r="Q18571" s="39"/>
    </row>
    <row r="18572" spans="17:17">
      <c r="Q18572" s="39"/>
    </row>
    <row r="18573" spans="17:17">
      <c r="Q18573" s="39"/>
    </row>
    <row r="18574" spans="17:17">
      <c r="Q18574" s="39"/>
    </row>
    <row r="18575" spans="17:17">
      <c r="Q18575" s="39"/>
    </row>
    <row r="18576" spans="17:17">
      <c r="Q18576" s="39"/>
    </row>
    <row r="18577" spans="17:17">
      <c r="Q18577" s="39"/>
    </row>
    <row r="18578" spans="17:17">
      <c r="Q18578" s="39"/>
    </row>
    <row r="18579" spans="17:17">
      <c r="Q18579" s="39"/>
    </row>
    <row r="18580" spans="17:17">
      <c r="Q18580" s="39"/>
    </row>
    <row r="18581" spans="17:17">
      <c r="Q18581" s="39"/>
    </row>
    <row r="18582" spans="17:17">
      <c r="Q18582" s="39"/>
    </row>
    <row r="18583" spans="17:17">
      <c r="Q18583" s="39"/>
    </row>
    <row r="18584" spans="17:17">
      <c r="Q18584" s="39"/>
    </row>
    <row r="18585" spans="17:17">
      <c r="Q18585" s="39"/>
    </row>
    <row r="18586" spans="17:17">
      <c r="Q18586" s="39"/>
    </row>
    <row r="18587" spans="17:17">
      <c r="Q18587" s="39"/>
    </row>
    <row r="18588" spans="17:17">
      <c r="Q18588" s="39"/>
    </row>
    <row r="18589" spans="17:17">
      <c r="Q18589" s="39"/>
    </row>
    <row r="18590" spans="17:17">
      <c r="Q18590" s="39"/>
    </row>
    <row r="18591" spans="17:17">
      <c r="Q18591" s="39"/>
    </row>
    <row r="18592" spans="17:17">
      <c r="Q18592" s="39"/>
    </row>
    <row r="18593" spans="17:17">
      <c r="Q18593" s="39"/>
    </row>
    <row r="18594" spans="17:17">
      <c r="Q18594" s="39"/>
    </row>
    <row r="18595" spans="17:17">
      <c r="Q18595" s="39"/>
    </row>
    <row r="18596" spans="17:17">
      <c r="Q18596" s="39"/>
    </row>
    <row r="18597" spans="17:17">
      <c r="Q18597" s="39"/>
    </row>
    <row r="18598" spans="17:17">
      <c r="Q18598" s="39"/>
    </row>
    <row r="18599" spans="17:17">
      <c r="Q18599" s="39"/>
    </row>
    <row r="18600" spans="17:17">
      <c r="Q18600" s="39"/>
    </row>
    <row r="18601" spans="17:17">
      <c r="Q18601" s="39"/>
    </row>
    <row r="18602" spans="17:17">
      <c r="Q18602" s="39"/>
    </row>
    <row r="18603" spans="17:17">
      <c r="Q18603" s="39"/>
    </row>
    <row r="18604" spans="17:17">
      <c r="Q18604" s="39"/>
    </row>
    <row r="18605" spans="17:17">
      <c r="Q18605" s="39"/>
    </row>
    <row r="18606" spans="17:17">
      <c r="Q18606" s="39"/>
    </row>
    <row r="18607" spans="17:17">
      <c r="Q18607" s="39"/>
    </row>
    <row r="18608" spans="17:17">
      <c r="Q18608" s="39"/>
    </row>
    <row r="18609" spans="17:17">
      <c r="Q18609" s="39"/>
    </row>
    <row r="18610" spans="17:17">
      <c r="Q18610" s="39"/>
    </row>
    <row r="18611" spans="17:17">
      <c r="Q18611" s="39"/>
    </row>
    <row r="18612" spans="17:17">
      <c r="Q18612" s="39"/>
    </row>
    <row r="18613" spans="17:17">
      <c r="Q18613" s="39"/>
    </row>
    <row r="18614" spans="17:17">
      <c r="Q18614" s="39"/>
    </row>
    <row r="18615" spans="17:17">
      <c r="Q18615" s="39"/>
    </row>
    <row r="18616" spans="17:17">
      <c r="Q18616" s="39"/>
    </row>
    <row r="18617" spans="17:17">
      <c r="Q18617" s="39"/>
    </row>
    <row r="18618" spans="17:17">
      <c r="Q18618" s="39"/>
    </row>
    <row r="18619" spans="17:17">
      <c r="Q18619" s="39"/>
    </row>
    <row r="18620" spans="17:17">
      <c r="Q18620" s="39"/>
    </row>
    <row r="18621" spans="17:17">
      <c r="Q18621" s="39"/>
    </row>
    <row r="18622" spans="17:17">
      <c r="Q18622" s="39"/>
    </row>
    <row r="18623" spans="17:17">
      <c r="Q18623" s="39"/>
    </row>
    <row r="18624" spans="17:17">
      <c r="Q18624" s="39"/>
    </row>
    <row r="18625" spans="17:17">
      <c r="Q18625" s="39"/>
    </row>
    <row r="18626" spans="17:17">
      <c r="Q18626" s="39"/>
    </row>
    <row r="18627" spans="17:17">
      <c r="Q18627" s="39"/>
    </row>
    <row r="18628" spans="17:17">
      <c r="Q18628" s="39"/>
    </row>
    <row r="18629" spans="17:17">
      <c r="Q18629" s="39"/>
    </row>
    <row r="18630" spans="17:17">
      <c r="Q18630" s="39"/>
    </row>
    <row r="18631" spans="17:17">
      <c r="Q18631" s="39"/>
    </row>
    <row r="18632" spans="17:17">
      <c r="Q18632" s="39"/>
    </row>
    <row r="18633" spans="17:17">
      <c r="Q18633" s="39"/>
    </row>
    <row r="18634" spans="17:17">
      <c r="Q18634" s="39"/>
    </row>
    <row r="18635" spans="17:17">
      <c r="Q18635" s="39"/>
    </row>
    <row r="18636" spans="17:17">
      <c r="Q18636" s="39"/>
    </row>
    <row r="18637" spans="17:17">
      <c r="Q18637" s="39"/>
    </row>
    <row r="18638" spans="17:17">
      <c r="Q18638" s="39"/>
    </row>
    <row r="18639" spans="17:17">
      <c r="Q18639" s="39"/>
    </row>
    <row r="18640" spans="17:17">
      <c r="Q18640" s="39"/>
    </row>
    <row r="18641" spans="17:17">
      <c r="Q18641" s="39"/>
    </row>
    <row r="18642" spans="17:17">
      <c r="Q18642" s="39"/>
    </row>
    <row r="18643" spans="17:17">
      <c r="Q18643" s="39"/>
    </row>
    <row r="18644" spans="17:17">
      <c r="Q18644" s="39"/>
    </row>
    <row r="18645" spans="17:17">
      <c r="Q18645" s="39"/>
    </row>
    <row r="18646" spans="17:17">
      <c r="Q18646" s="39"/>
    </row>
    <row r="18647" spans="17:17">
      <c r="Q18647" s="39"/>
    </row>
    <row r="18648" spans="17:17">
      <c r="Q18648" s="39"/>
    </row>
    <row r="18649" spans="17:17">
      <c r="Q18649" s="39"/>
    </row>
    <row r="18650" spans="17:17">
      <c r="Q18650" s="39"/>
    </row>
    <row r="18651" spans="17:17">
      <c r="Q18651" s="39"/>
    </row>
    <row r="18652" spans="17:17">
      <c r="Q18652" s="39"/>
    </row>
    <row r="18653" spans="17:17">
      <c r="Q18653" s="39"/>
    </row>
    <row r="18654" spans="17:17">
      <c r="Q18654" s="39"/>
    </row>
    <row r="18655" spans="17:17">
      <c r="Q18655" s="39"/>
    </row>
    <row r="18656" spans="17:17">
      <c r="Q18656" s="39"/>
    </row>
    <row r="18657" spans="17:17">
      <c r="Q18657" s="39"/>
    </row>
    <row r="18658" spans="17:17">
      <c r="Q18658" s="39"/>
    </row>
    <row r="18659" spans="17:17">
      <c r="Q18659" s="39"/>
    </row>
    <row r="18660" spans="17:17">
      <c r="Q18660" s="39"/>
    </row>
    <row r="18661" spans="17:17">
      <c r="Q18661" s="39"/>
    </row>
    <row r="18662" spans="17:17">
      <c r="Q18662" s="39"/>
    </row>
    <row r="18663" spans="17:17">
      <c r="Q18663" s="39"/>
    </row>
    <row r="18664" spans="17:17">
      <c r="Q18664" s="39"/>
    </row>
    <row r="18665" spans="17:17">
      <c r="Q18665" s="39"/>
    </row>
    <row r="18666" spans="17:17">
      <c r="Q18666" s="39"/>
    </row>
    <row r="18667" spans="17:17">
      <c r="Q18667" s="39"/>
    </row>
    <row r="18668" spans="17:17">
      <c r="Q18668" s="39"/>
    </row>
    <row r="18669" spans="17:17">
      <c r="Q18669" s="39"/>
    </row>
    <row r="18670" spans="17:17">
      <c r="Q18670" s="39"/>
    </row>
    <row r="18671" spans="17:17">
      <c r="Q18671" s="39"/>
    </row>
    <row r="18672" spans="17:17">
      <c r="Q18672" s="39"/>
    </row>
    <row r="18673" spans="17:17">
      <c r="Q18673" s="39"/>
    </row>
    <row r="18674" spans="17:17">
      <c r="Q18674" s="39"/>
    </row>
    <row r="18675" spans="17:17">
      <c r="Q18675" s="39"/>
    </row>
    <row r="18676" spans="17:17">
      <c r="Q18676" s="39"/>
    </row>
    <row r="18677" spans="17:17">
      <c r="Q18677" s="39"/>
    </row>
    <row r="18678" spans="17:17">
      <c r="Q18678" s="39"/>
    </row>
    <row r="18679" spans="17:17">
      <c r="Q18679" s="39"/>
    </row>
    <row r="18680" spans="17:17">
      <c r="Q18680" s="39"/>
    </row>
    <row r="18681" spans="17:17">
      <c r="Q18681" s="39"/>
    </row>
    <row r="18682" spans="17:17">
      <c r="Q18682" s="39"/>
    </row>
    <row r="18683" spans="17:17">
      <c r="Q18683" s="39"/>
    </row>
    <row r="18684" spans="17:17">
      <c r="Q18684" s="39"/>
    </row>
    <row r="18685" spans="17:17">
      <c r="Q18685" s="39"/>
    </row>
    <row r="18686" spans="17:17">
      <c r="Q18686" s="39"/>
    </row>
    <row r="18687" spans="17:17">
      <c r="Q18687" s="39"/>
    </row>
    <row r="18688" spans="17:17">
      <c r="Q18688" s="39"/>
    </row>
    <row r="18689" spans="17:17">
      <c r="Q18689" s="39"/>
    </row>
    <row r="18690" spans="17:17">
      <c r="Q18690" s="39"/>
    </row>
    <row r="18691" spans="17:17">
      <c r="Q18691" s="39"/>
    </row>
    <row r="18692" spans="17:17">
      <c r="Q18692" s="39"/>
    </row>
    <row r="18693" spans="17:17">
      <c r="Q18693" s="39"/>
    </row>
    <row r="18694" spans="17:17">
      <c r="Q18694" s="39"/>
    </row>
    <row r="18695" spans="17:17">
      <c r="Q18695" s="39"/>
    </row>
    <row r="18696" spans="17:17">
      <c r="Q18696" s="39"/>
    </row>
    <row r="18697" spans="17:17">
      <c r="Q18697" s="39"/>
    </row>
    <row r="18698" spans="17:17">
      <c r="Q18698" s="39"/>
    </row>
    <row r="18699" spans="17:17">
      <c r="Q18699" s="39"/>
    </row>
    <row r="18700" spans="17:17">
      <c r="Q18700" s="39"/>
    </row>
    <row r="18701" spans="17:17">
      <c r="Q18701" s="39"/>
    </row>
    <row r="18702" spans="17:17">
      <c r="Q18702" s="39"/>
    </row>
    <row r="18703" spans="17:17">
      <c r="Q18703" s="39"/>
    </row>
    <row r="18704" spans="17:17">
      <c r="Q18704" s="39"/>
    </row>
    <row r="18705" spans="17:17">
      <c r="Q18705" s="39"/>
    </row>
    <row r="18706" spans="17:17">
      <c r="Q18706" s="39"/>
    </row>
    <row r="18707" spans="17:17">
      <c r="Q18707" s="39"/>
    </row>
    <row r="18708" spans="17:17">
      <c r="Q18708" s="39"/>
    </row>
    <row r="18709" spans="17:17">
      <c r="Q18709" s="39"/>
    </row>
    <row r="18710" spans="17:17">
      <c r="Q18710" s="39"/>
    </row>
    <row r="18711" spans="17:17">
      <c r="Q18711" s="39"/>
    </row>
    <row r="18712" spans="17:17">
      <c r="Q18712" s="39"/>
    </row>
    <row r="18713" spans="17:17">
      <c r="Q18713" s="39"/>
    </row>
    <row r="18714" spans="17:17">
      <c r="Q18714" s="39"/>
    </row>
    <row r="18715" spans="17:17">
      <c r="Q18715" s="39"/>
    </row>
    <row r="18716" spans="17:17">
      <c r="Q18716" s="39"/>
    </row>
    <row r="18717" spans="17:17">
      <c r="Q18717" s="39"/>
    </row>
    <row r="18718" spans="17:17">
      <c r="Q18718" s="39"/>
    </row>
    <row r="18719" spans="17:17">
      <c r="Q18719" s="39"/>
    </row>
    <row r="18720" spans="17:17">
      <c r="Q18720" s="39"/>
    </row>
    <row r="18721" spans="17:17">
      <c r="Q18721" s="39"/>
    </row>
    <row r="18722" spans="17:17">
      <c r="Q18722" s="39"/>
    </row>
    <row r="18723" spans="17:17">
      <c r="Q18723" s="39"/>
    </row>
    <row r="18724" spans="17:17">
      <c r="Q18724" s="39"/>
    </row>
    <row r="18725" spans="17:17">
      <c r="Q18725" s="39"/>
    </row>
    <row r="18726" spans="17:17">
      <c r="Q18726" s="39"/>
    </row>
    <row r="18727" spans="17:17">
      <c r="Q18727" s="39"/>
    </row>
    <row r="18728" spans="17:17">
      <c r="Q18728" s="39"/>
    </row>
    <row r="18729" spans="17:17">
      <c r="Q18729" s="39"/>
    </row>
    <row r="18730" spans="17:17">
      <c r="Q18730" s="39"/>
    </row>
    <row r="18731" spans="17:17">
      <c r="Q18731" s="39"/>
    </row>
    <row r="18732" spans="17:17">
      <c r="Q18732" s="39"/>
    </row>
    <row r="18733" spans="17:17">
      <c r="Q18733" s="39"/>
    </row>
    <row r="18734" spans="17:17">
      <c r="Q18734" s="39"/>
    </row>
    <row r="18735" spans="17:17">
      <c r="Q18735" s="39"/>
    </row>
    <row r="18736" spans="17:17">
      <c r="Q18736" s="39"/>
    </row>
    <row r="18737" spans="17:17">
      <c r="Q18737" s="39"/>
    </row>
    <row r="18738" spans="17:17">
      <c r="Q18738" s="39"/>
    </row>
    <row r="18739" spans="17:17">
      <c r="Q18739" s="39"/>
    </row>
    <row r="18740" spans="17:17">
      <c r="Q18740" s="39"/>
    </row>
    <row r="18741" spans="17:17">
      <c r="Q18741" s="39"/>
    </row>
    <row r="18742" spans="17:17">
      <c r="Q18742" s="39"/>
    </row>
    <row r="18743" spans="17:17">
      <c r="Q18743" s="39"/>
    </row>
    <row r="18744" spans="17:17">
      <c r="Q18744" s="39"/>
    </row>
    <row r="18745" spans="17:17">
      <c r="Q18745" s="39"/>
    </row>
    <row r="18746" spans="17:17">
      <c r="Q18746" s="39"/>
    </row>
    <row r="18747" spans="17:17">
      <c r="Q18747" s="39"/>
    </row>
    <row r="18748" spans="17:17">
      <c r="Q18748" s="39"/>
    </row>
    <row r="18749" spans="17:17">
      <c r="Q18749" s="39"/>
    </row>
    <row r="18750" spans="17:17">
      <c r="Q18750" s="39"/>
    </row>
    <row r="18751" spans="17:17">
      <c r="Q18751" s="39"/>
    </row>
    <row r="18752" spans="17:17">
      <c r="Q18752" s="39"/>
    </row>
    <row r="18753" spans="17:17">
      <c r="Q18753" s="39"/>
    </row>
    <row r="18754" spans="17:17">
      <c r="Q18754" s="39"/>
    </row>
    <row r="18755" spans="17:17">
      <c r="Q18755" s="39"/>
    </row>
    <row r="18756" spans="17:17">
      <c r="Q18756" s="39"/>
    </row>
    <row r="18757" spans="17:17">
      <c r="Q18757" s="39"/>
    </row>
    <row r="18758" spans="17:17">
      <c r="Q18758" s="39"/>
    </row>
    <row r="18759" spans="17:17">
      <c r="Q18759" s="39"/>
    </row>
    <row r="18760" spans="17:17">
      <c r="Q18760" s="39"/>
    </row>
    <row r="18761" spans="17:17">
      <c r="Q18761" s="39"/>
    </row>
    <row r="18762" spans="17:17">
      <c r="Q18762" s="39"/>
    </row>
    <row r="18763" spans="17:17">
      <c r="Q18763" s="39"/>
    </row>
    <row r="18764" spans="17:17">
      <c r="Q18764" s="39"/>
    </row>
    <row r="18765" spans="17:17">
      <c r="Q18765" s="39"/>
    </row>
    <row r="18766" spans="17:17">
      <c r="Q18766" s="39"/>
    </row>
    <row r="18767" spans="17:17">
      <c r="Q18767" s="39"/>
    </row>
    <row r="18768" spans="17:17">
      <c r="Q18768" s="39"/>
    </row>
    <row r="18769" spans="17:17">
      <c r="Q18769" s="39"/>
    </row>
    <row r="18770" spans="17:17">
      <c r="Q18770" s="39"/>
    </row>
    <row r="18771" spans="17:17">
      <c r="Q18771" s="39"/>
    </row>
    <row r="18772" spans="17:17">
      <c r="Q18772" s="39"/>
    </row>
    <row r="18773" spans="17:17">
      <c r="Q18773" s="39"/>
    </row>
    <row r="18774" spans="17:17">
      <c r="Q18774" s="39"/>
    </row>
    <row r="18775" spans="17:17">
      <c r="Q18775" s="39"/>
    </row>
    <row r="18776" spans="17:17">
      <c r="Q18776" s="39"/>
    </row>
    <row r="18777" spans="17:17">
      <c r="Q18777" s="39"/>
    </row>
    <row r="18778" spans="17:17">
      <c r="Q18778" s="39"/>
    </row>
    <row r="18779" spans="17:17">
      <c r="Q18779" s="39"/>
    </row>
    <row r="18780" spans="17:17">
      <c r="Q18780" s="39"/>
    </row>
    <row r="18781" spans="17:17">
      <c r="Q18781" s="39"/>
    </row>
    <row r="18782" spans="17:17">
      <c r="Q18782" s="39"/>
    </row>
    <row r="18783" spans="17:17">
      <c r="Q18783" s="39"/>
    </row>
    <row r="18784" spans="17:17">
      <c r="Q18784" s="39"/>
    </row>
    <row r="18785" spans="17:17">
      <c r="Q18785" s="39"/>
    </row>
    <row r="18786" spans="17:17">
      <c r="Q18786" s="39"/>
    </row>
    <row r="18787" spans="17:17">
      <c r="Q18787" s="39"/>
    </row>
    <row r="18788" spans="17:17">
      <c r="Q18788" s="39"/>
    </row>
    <row r="18789" spans="17:17">
      <c r="Q18789" s="39"/>
    </row>
    <row r="18790" spans="17:17">
      <c r="Q18790" s="39"/>
    </row>
    <row r="18791" spans="17:17">
      <c r="Q18791" s="39"/>
    </row>
    <row r="18792" spans="17:17">
      <c r="Q18792" s="39"/>
    </row>
    <row r="18793" spans="17:17">
      <c r="Q18793" s="39"/>
    </row>
    <row r="18794" spans="17:17">
      <c r="Q18794" s="39"/>
    </row>
    <row r="18795" spans="17:17">
      <c r="Q18795" s="39"/>
    </row>
    <row r="18796" spans="17:17">
      <c r="Q18796" s="39"/>
    </row>
    <row r="18797" spans="17:17">
      <c r="Q18797" s="39"/>
    </row>
    <row r="18798" spans="17:17">
      <c r="Q18798" s="39"/>
    </row>
    <row r="18799" spans="17:17">
      <c r="Q18799" s="39"/>
    </row>
    <row r="18800" spans="17:17">
      <c r="Q18800" s="39"/>
    </row>
    <row r="18801" spans="17:17">
      <c r="Q18801" s="39"/>
    </row>
    <row r="18802" spans="17:17">
      <c r="Q18802" s="39"/>
    </row>
    <row r="18803" spans="17:17">
      <c r="Q18803" s="39"/>
    </row>
    <row r="18804" spans="17:17">
      <c r="Q18804" s="39"/>
    </row>
    <row r="18805" spans="17:17">
      <c r="Q18805" s="39"/>
    </row>
    <row r="18806" spans="17:17">
      <c r="Q18806" s="39"/>
    </row>
    <row r="18807" spans="17:17">
      <c r="Q18807" s="39"/>
    </row>
    <row r="18808" spans="17:17">
      <c r="Q18808" s="39"/>
    </row>
    <row r="18809" spans="17:17">
      <c r="Q18809" s="39"/>
    </row>
    <row r="18810" spans="17:17">
      <c r="Q18810" s="39"/>
    </row>
    <row r="18811" spans="17:17">
      <c r="Q18811" s="39"/>
    </row>
    <row r="18812" spans="17:17">
      <c r="Q18812" s="39"/>
    </row>
    <row r="18813" spans="17:17">
      <c r="Q18813" s="39"/>
    </row>
    <row r="18814" spans="17:17">
      <c r="Q18814" s="39"/>
    </row>
    <row r="18815" spans="17:17">
      <c r="Q18815" s="39"/>
    </row>
    <row r="18816" spans="17:17">
      <c r="Q18816" s="39"/>
    </row>
    <row r="18817" spans="17:17">
      <c r="Q18817" s="39"/>
    </row>
    <row r="18818" spans="17:17">
      <c r="Q18818" s="39"/>
    </row>
    <row r="18819" spans="17:17">
      <c r="Q18819" s="39"/>
    </row>
    <row r="18820" spans="17:17">
      <c r="Q18820" s="39"/>
    </row>
    <row r="18821" spans="17:17">
      <c r="Q18821" s="39"/>
    </row>
    <row r="18822" spans="17:17">
      <c r="Q18822" s="39"/>
    </row>
    <row r="18823" spans="17:17">
      <c r="Q18823" s="39"/>
    </row>
    <row r="18824" spans="17:17">
      <c r="Q18824" s="39"/>
    </row>
    <row r="18825" spans="17:17">
      <c r="Q18825" s="39"/>
    </row>
    <row r="18826" spans="17:17">
      <c r="Q18826" s="39"/>
    </row>
    <row r="18827" spans="17:17">
      <c r="Q18827" s="39"/>
    </row>
    <row r="18828" spans="17:17">
      <c r="Q18828" s="39"/>
    </row>
    <row r="18829" spans="17:17">
      <c r="Q18829" s="39"/>
    </row>
    <row r="18830" spans="17:17">
      <c r="Q18830" s="39"/>
    </row>
    <row r="18831" spans="17:17">
      <c r="Q18831" s="39"/>
    </row>
    <row r="18832" spans="17:17">
      <c r="Q18832" s="39"/>
    </row>
    <row r="18833" spans="17:17">
      <c r="Q18833" s="39"/>
    </row>
    <row r="18834" spans="17:17">
      <c r="Q18834" s="39"/>
    </row>
    <row r="18835" spans="17:17">
      <c r="Q18835" s="39"/>
    </row>
    <row r="18836" spans="17:17">
      <c r="Q18836" s="39"/>
    </row>
    <row r="18837" spans="17:17">
      <c r="Q18837" s="39"/>
    </row>
    <row r="18838" spans="17:17">
      <c r="Q18838" s="39"/>
    </row>
    <row r="18839" spans="17:17">
      <c r="Q18839" s="39"/>
    </row>
    <row r="18840" spans="17:17">
      <c r="Q18840" s="39"/>
    </row>
    <row r="18841" spans="17:17">
      <c r="Q18841" s="39"/>
    </row>
    <row r="18842" spans="17:17">
      <c r="Q18842" s="39"/>
    </row>
    <row r="18843" spans="17:17">
      <c r="Q18843" s="39"/>
    </row>
    <row r="18844" spans="17:17">
      <c r="Q18844" s="39"/>
    </row>
    <row r="18845" spans="17:17">
      <c r="Q18845" s="39"/>
    </row>
    <row r="18846" spans="17:17">
      <c r="Q18846" s="39"/>
    </row>
    <row r="18847" spans="17:17">
      <c r="Q18847" s="39"/>
    </row>
    <row r="18848" spans="17:17">
      <c r="Q18848" s="39"/>
    </row>
    <row r="18849" spans="17:17">
      <c r="Q18849" s="39"/>
    </row>
    <row r="18850" spans="17:17">
      <c r="Q18850" s="39"/>
    </row>
    <row r="18851" spans="17:17">
      <c r="Q18851" s="39"/>
    </row>
    <row r="18852" spans="17:17">
      <c r="Q18852" s="39"/>
    </row>
    <row r="18853" spans="17:17">
      <c r="Q18853" s="39"/>
    </row>
    <row r="18854" spans="17:17">
      <c r="Q18854" s="39"/>
    </row>
    <row r="18855" spans="17:17">
      <c r="Q18855" s="39"/>
    </row>
    <row r="18856" spans="17:17">
      <c r="Q18856" s="39"/>
    </row>
    <row r="18857" spans="17:17">
      <c r="Q18857" s="39"/>
    </row>
    <row r="18858" spans="17:17">
      <c r="Q18858" s="39"/>
    </row>
    <row r="18859" spans="17:17">
      <c r="Q18859" s="39"/>
    </row>
    <row r="18860" spans="17:17">
      <c r="Q18860" s="39"/>
    </row>
    <row r="18861" spans="17:17">
      <c r="Q18861" s="39"/>
    </row>
    <row r="18862" spans="17:17">
      <c r="Q18862" s="39"/>
    </row>
    <row r="18863" spans="17:17">
      <c r="Q18863" s="39"/>
    </row>
    <row r="18864" spans="17:17">
      <c r="Q18864" s="39"/>
    </row>
    <row r="18865" spans="17:17">
      <c r="Q18865" s="39"/>
    </row>
    <row r="18866" spans="17:17">
      <c r="Q18866" s="39"/>
    </row>
    <row r="18867" spans="17:17">
      <c r="Q18867" s="39"/>
    </row>
    <row r="18868" spans="17:17">
      <c r="Q18868" s="39"/>
    </row>
    <row r="18869" spans="17:17">
      <c r="Q18869" s="39"/>
    </row>
    <row r="18870" spans="17:17">
      <c r="Q18870" s="39"/>
    </row>
    <row r="18871" spans="17:17">
      <c r="Q18871" s="39"/>
    </row>
    <row r="18872" spans="17:17">
      <c r="Q18872" s="39"/>
    </row>
    <row r="18873" spans="17:17">
      <c r="Q18873" s="39"/>
    </row>
    <row r="18874" spans="17:17">
      <c r="Q18874" s="39"/>
    </row>
    <row r="18875" spans="17:17">
      <c r="Q18875" s="39"/>
    </row>
    <row r="18876" spans="17:17">
      <c r="Q18876" s="39"/>
    </row>
    <row r="18877" spans="17:17">
      <c r="Q18877" s="39"/>
    </row>
    <row r="18878" spans="17:17">
      <c r="Q18878" s="39"/>
    </row>
    <row r="18879" spans="17:17">
      <c r="Q18879" s="39"/>
    </row>
    <row r="18880" spans="17:17">
      <c r="Q18880" s="39"/>
    </row>
    <row r="18881" spans="17:17">
      <c r="Q18881" s="39"/>
    </row>
    <row r="18882" spans="17:17">
      <c r="Q18882" s="39"/>
    </row>
    <row r="18883" spans="17:17">
      <c r="Q18883" s="39"/>
    </row>
    <row r="18884" spans="17:17">
      <c r="Q18884" s="39"/>
    </row>
    <row r="18885" spans="17:17">
      <c r="Q18885" s="39"/>
    </row>
    <row r="18886" spans="17:17">
      <c r="Q18886" s="39"/>
    </row>
    <row r="18887" spans="17:17">
      <c r="Q18887" s="39"/>
    </row>
    <row r="18888" spans="17:17">
      <c r="Q18888" s="39"/>
    </row>
    <row r="18889" spans="17:17">
      <c r="Q18889" s="39"/>
    </row>
    <row r="18890" spans="17:17">
      <c r="Q18890" s="39"/>
    </row>
    <row r="18891" spans="17:17">
      <c r="Q18891" s="39"/>
    </row>
    <row r="18892" spans="17:17">
      <c r="Q18892" s="39"/>
    </row>
    <row r="18893" spans="17:17">
      <c r="Q18893" s="39"/>
    </row>
    <row r="18894" spans="17:17">
      <c r="Q18894" s="39"/>
    </row>
    <row r="18895" spans="17:17">
      <c r="Q18895" s="39"/>
    </row>
    <row r="18896" spans="17:17">
      <c r="Q18896" s="39"/>
    </row>
    <row r="18897" spans="17:17">
      <c r="Q18897" s="39"/>
    </row>
    <row r="18898" spans="17:17">
      <c r="Q18898" s="39"/>
    </row>
    <row r="18899" spans="17:17">
      <c r="Q18899" s="39"/>
    </row>
    <row r="18900" spans="17:17">
      <c r="Q18900" s="39"/>
    </row>
    <row r="18901" spans="17:17">
      <c r="Q18901" s="39"/>
    </row>
    <row r="18902" spans="17:17">
      <c r="Q18902" s="39"/>
    </row>
    <row r="18903" spans="17:17">
      <c r="Q18903" s="39"/>
    </row>
    <row r="18904" spans="17:17">
      <c r="Q18904" s="39"/>
    </row>
    <row r="18905" spans="17:17">
      <c r="Q18905" s="39"/>
    </row>
    <row r="18906" spans="17:17">
      <c r="Q18906" s="39"/>
    </row>
    <row r="18907" spans="17:17">
      <c r="Q18907" s="39"/>
    </row>
    <row r="18908" spans="17:17">
      <c r="Q18908" s="39"/>
    </row>
    <row r="18909" spans="17:17">
      <c r="Q18909" s="39"/>
    </row>
    <row r="18910" spans="17:17">
      <c r="Q18910" s="39"/>
    </row>
    <row r="18911" spans="17:17">
      <c r="Q18911" s="39"/>
    </row>
    <row r="18912" spans="17:17">
      <c r="Q18912" s="39"/>
    </row>
    <row r="18913" spans="17:17">
      <c r="Q18913" s="39"/>
    </row>
    <row r="18914" spans="17:17">
      <c r="Q18914" s="39"/>
    </row>
    <row r="18915" spans="17:17">
      <c r="Q18915" s="39"/>
    </row>
    <row r="18916" spans="17:17">
      <c r="Q18916" s="39"/>
    </row>
    <row r="18917" spans="17:17">
      <c r="Q18917" s="39"/>
    </row>
    <row r="18918" spans="17:17">
      <c r="Q18918" s="39"/>
    </row>
    <row r="18919" spans="17:17">
      <c r="Q18919" s="39"/>
    </row>
    <row r="18920" spans="17:17">
      <c r="Q18920" s="39"/>
    </row>
    <row r="18921" spans="17:17">
      <c r="Q18921" s="39"/>
    </row>
    <row r="18922" spans="17:17">
      <c r="Q18922" s="39"/>
    </row>
    <row r="18923" spans="17:17">
      <c r="Q18923" s="39"/>
    </row>
    <row r="18924" spans="17:17">
      <c r="Q18924" s="39"/>
    </row>
    <row r="18925" spans="17:17">
      <c r="Q18925" s="39"/>
    </row>
    <row r="18926" spans="17:17">
      <c r="Q18926" s="39"/>
    </row>
    <row r="18927" spans="17:17">
      <c r="Q18927" s="39"/>
    </row>
    <row r="18928" spans="17:17">
      <c r="Q18928" s="39"/>
    </row>
    <row r="18929" spans="17:17">
      <c r="Q18929" s="39"/>
    </row>
    <row r="18930" spans="17:17">
      <c r="Q18930" s="39"/>
    </row>
    <row r="18931" spans="17:17">
      <c r="Q18931" s="39"/>
    </row>
    <row r="18932" spans="17:17">
      <c r="Q18932" s="39"/>
    </row>
    <row r="18933" spans="17:17">
      <c r="Q18933" s="39"/>
    </row>
    <row r="18934" spans="17:17">
      <c r="Q18934" s="39"/>
    </row>
    <row r="18935" spans="17:17">
      <c r="Q18935" s="39"/>
    </row>
    <row r="18936" spans="17:17">
      <c r="Q18936" s="39"/>
    </row>
    <row r="18937" spans="17:17">
      <c r="Q18937" s="39"/>
    </row>
    <row r="18938" spans="17:17">
      <c r="Q18938" s="39"/>
    </row>
    <row r="18939" spans="17:17">
      <c r="Q18939" s="39"/>
    </row>
    <row r="18940" spans="17:17">
      <c r="Q18940" s="39"/>
    </row>
    <row r="18941" spans="17:17">
      <c r="Q18941" s="39"/>
    </row>
    <row r="18942" spans="17:17">
      <c r="Q18942" s="39"/>
    </row>
    <row r="18943" spans="17:17">
      <c r="Q18943" s="39"/>
    </row>
    <row r="18944" spans="17:17">
      <c r="Q18944" s="39"/>
    </row>
    <row r="18945" spans="17:17">
      <c r="Q18945" s="39"/>
    </row>
    <row r="18946" spans="17:17">
      <c r="Q18946" s="39"/>
    </row>
    <row r="18947" spans="17:17">
      <c r="Q18947" s="39"/>
    </row>
    <row r="18948" spans="17:17">
      <c r="Q18948" s="39"/>
    </row>
    <row r="18949" spans="17:17">
      <c r="Q18949" s="39"/>
    </row>
    <row r="18950" spans="17:17">
      <c r="Q18950" s="39"/>
    </row>
    <row r="18951" spans="17:17">
      <c r="Q18951" s="39"/>
    </row>
    <row r="18952" spans="17:17">
      <c r="Q18952" s="39"/>
    </row>
    <row r="18953" spans="17:17">
      <c r="Q18953" s="39"/>
    </row>
    <row r="18954" spans="17:17">
      <c r="Q18954" s="39"/>
    </row>
    <row r="18955" spans="17:17">
      <c r="Q18955" s="39"/>
    </row>
    <row r="18956" spans="17:17">
      <c r="Q18956" s="39"/>
    </row>
    <row r="18957" spans="17:17">
      <c r="Q18957" s="39"/>
    </row>
    <row r="18958" spans="17:17">
      <c r="Q18958" s="39"/>
    </row>
    <row r="18959" spans="17:17">
      <c r="Q18959" s="39"/>
    </row>
    <row r="18960" spans="17:17">
      <c r="Q18960" s="39"/>
    </row>
    <row r="18961" spans="17:17">
      <c r="Q18961" s="39"/>
    </row>
    <row r="18962" spans="17:17">
      <c r="Q18962" s="39"/>
    </row>
    <row r="18963" spans="17:17">
      <c r="Q18963" s="39"/>
    </row>
    <row r="18964" spans="17:17">
      <c r="Q18964" s="39"/>
    </row>
    <row r="18965" spans="17:17">
      <c r="Q18965" s="39"/>
    </row>
    <row r="18966" spans="17:17">
      <c r="Q18966" s="39"/>
    </row>
    <row r="18967" spans="17:17">
      <c r="Q18967" s="39"/>
    </row>
    <row r="18968" spans="17:17">
      <c r="Q18968" s="39"/>
    </row>
    <row r="18969" spans="17:17">
      <c r="Q18969" s="39"/>
    </row>
    <row r="18970" spans="17:17">
      <c r="Q18970" s="39"/>
    </row>
    <row r="18971" spans="17:17">
      <c r="Q18971" s="39"/>
    </row>
    <row r="18972" spans="17:17">
      <c r="Q18972" s="39"/>
    </row>
    <row r="18973" spans="17:17">
      <c r="Q18973" s="39"/>
    </row>
    <row r="18974" spans="17:17">
      <c r="Q18974" s="39"/>
    </row>
    <row r="18975" spans="17:17">
      <c r="Q18975" s="39"/>
    </row>
    <row r="18976" spans="17:17">
      <c r="Q18976" s="39"/>
    </row>
    <row r="18977" spans="17:17">
      <c r="Q18977" s="39"/>
    </row>
    <row r="18978" spans="17:17">
      <c r="Q18978" s="39"/>
    </row>
    <row r="18979" spans="17:17">
      <c r="Q18979" s="39"/>
    </row>
    <row r="18980" spans="17:17">
      <c r="Q18980" s="39"/>
    </row>
    <row r="18981" spans="17:17">
      <c r="Q18981" s="39"/>
    </row>
    <row r="18982" spans="17:17">
      <c r="Q18982" s="39"/>
    </row>
    <row r="18983" spans="17:17">
      <c r="Q18983" s="39"/>
    </row>
    <row r="18984" spans="17:17">
      <c r="Q18984" s="39"/>
    </row>
    <row r="18985" spans="17:17">
      <c r="Q18985" s="39"/>
    </row>
    <row r="18986" spans="17:17">
      <c r="Q18986" s="39"/>
    </row>
    <row r="18987" spans="17:17">
      <c r="Q18987" s="39"/>
    </row>
    <row r="18988" spans="17:17">
      <c r="Q18988" s="39"/>
    </row>
    <row r="18989" spans="17:17">
      <c r="Q18989" s="39"/>
    </row>
    <row r="18990" spans="17:17">
      <c r="Q18990" s="39"/>
    </row>
    <row r="18991" spans="17:17">
      <c r="Q18991" s="39"/>
    </row>
    <row r="18992" spans="17:17">
      <c r="Q18992" s="39"/>
    </row>
    <row r="18993" spans="17:17">
      <c r="Q18993" s="39"/>
    </row>
    <row r="18994" spans="17:17">
      <c r="Q18994" s="39"/>
    </row>
    <row r="18995" spans="17:17">
      <c r="Q18995" s="39"/>
    </row>
    <row r="18996" spans="17:17">
      <c r="Q18996" s="39"/>
    </row>
    <row r="18997" spans="17:17">
      <c r="Q18997" s="39"/>
    </row>
    <row r="18998" spans="17:17">
      <c r="Q18998" s="39"/>
    </row>
    <row r="18999" spans="17:17">
      <c r="Q18999" s="39"/>
    </row>
    <row r="19000" spans="17:17">
      <c r="Q19000" s="39"/>
    </row>
    <row r="19001" spans="17:17">
      <c r="Q19001" s="39"/>
    </row>
    <row r="19002" spans="17:17">
      <c r="Q19002" s="39"/>
    </row>
    <row r="19003" spans="17:17">
      <c r="Q19003" s="39"/>
    </row>
    <row r="19004" spans="17:17">
      <c r="Q19004" s="39"/>
    </row>
    <row r="19005" spans="17:17">
      <c r="Q19005" s="39"/>
    </row>
    <row r="19006" spans="17:17">
      <c r="Q19006" s="39"/>
    </row>
    <row r="19007" spans="17:17">
      <c r="Q19007" s="39"/>
    </row>
    <row r="19008" spans="17:17">
      <c r="Q19008" s="39"/>
    </row>
    <row r="19009" spans="17:17">
      <c r="Q19009" s="39"/>
    </row>
    <row r="19010" spans="17:17">
      <c r="Q19010" s="39"/>
    </row>
    <row r="19011" spans="17:17">
      <c r="Q19011" s="39"/>
    </row>
    <row r="19012" spans="17:17">
      <c r="Q19012" s="39"/>
    </row>
    <row r="19013" spans="17:17">
      <c r="Q19013" s="39"/>
    </row>
    <row r="19014" spans="17:17">
      <c r="Q19014" s="39"/>
    </row>
    <row r="19015" spans="17:17">
      <c r="Q19015" s="39"/>
    </row>
    <row r="19016" spans="17:17">
      <c r="Q19016" s="39"/>
    </row>
    <row r="19017" spans="17:17">
      <c r="Q19017" s="39"/>
    </row>
    <row r="19018" spans="17:17">
      <c r="Q19018" s="39"/>
    </row>
    <row r="19019" spans="17:17">
      <c r="Q19019" s="39"/>
    </row>
    <row r="19020" spans="17:17">
      <c r="Q19020" s="39"/>
    </row>
    <row r="19021" spans="17:17">
      <c r="Q19021" s="39"/>
    </row>
    <row r="19022" spans="17:17">
      <c r="Q19022" s="39"/>
    </row>
    <row r="19023" spans="17:17">
      <c r="Q19023" s="39"/>
    </row>
    <row r="19024" spans="17:17">
      <c r="Q19024" s="39"/>
    </row>
    <row r="19025" spans="17:17">
      <c r="Q19025" s="39"/>
    </row>
    <row r="19026" spans="17:17">
      <c r="Q19026" s="39"/>
    </row>
    <row r="19027" spans="17:17">
      <c r="Q19027" s="39"/>
    </row>
    <row r="19028" spans="17:17">
      <c r="Q19028" s="39"/>
    </row>
    <row r="19029" spans="17:17">
      <c r="Q19029" s="39"/>
    </row>
    <row r="19030" spans="17:17">
      <c r="Q19030" s="39"/>
    </row>
    <row r="19031" spans="17:17">
      <c r="Q19031" s="39"/>
    </row>
    <row r="19032" spans="17:17">
      <c r="Q19032" s="39"/>
    </row>
    <row r="19033" spans="17:17">
      <c r="Q19033" s="39"/>
    </row>
    <row r="19034" spans="17:17">
      <c r="Q19034" s="39"/>
    </row>
    <row r="19035" spans="17:17">
      <c r="Q19035" s="39"/>
    </row>
    <row r="19036" spans="17:17">
      <c r="Q19036" s="39"/>
    </row>
    <row r="19037" spans="17:17">
      <c r="Q19037" s="39"/>
    </row>
    <row r="19038" spans="17:17">
      <c r="Q19038" s="39"/>
    </row>
    <row r="19039" spans="17:17">
      <c r="Q19039" s="39"/>
    </row>
    <row r="19040" spans="17:17">
      <c r="Q19040" s="39"/>
    </row>
    <row r="19041" spans="17:17">
      <c r="Q19041" s="39"/>
    </row>
    <row r="19042" spans="17:17">
      <c r="Q19042" s="39"/>
    </row>
    <row r="19043" spans="17:17">
      <c r="Q19043" s="39"/>
    </row>
    <row r="19044" spans="17:17">
      <c r="Q19044" s="39"/>
    </row>
    <row r="19045" spans="17:17">
      <c r="Q19045" s="39"/>
    </row>
    <row r="19046" spans="17:17">
      <c r="Q19046" s="39"/>
    </row>
    <row r="19047" spans="17:17">
      <c r="Q19047" s="39"/>
    </row>
    <row r="19048" spans="17:17">
      <c r="Q19048" s="39"/>
    </row>
    <row r="19049" spans="17:17">
      <c r="Q19049" s="39"/>
    </row>
    <row r="19050" spans="17:17">
      <c r="Q19050" s="39"/>
    </row>
    <row r="19051" spans="17:17">
      <c r="Q19051" s="39"/>
    </row>
    <row r="19052" spans="17:17">
      <c r="Q19052" s="39"/>
    </row>
    <row r="19053" spans="17:17">
      <c r="Q19053" s="39"/>
    </row>
    <row r="19054" spans="17:17">
      <c r="Q19054" s="39"/>
    </row>
    <row r="19055" spans="17:17">
      <c r="Q19055" s="39"/>
    </row>
    <row r="19056" spans="17:17">
      <c r="Q19056" s="39"/>
    </row>
    <row r="19057" spans="17:17">
      <c r="Q19057" s="39"/>
    </row>
    <row r="19058" spans="17:17">
      <c r="Q19058" s="39"/>
    </row>
    <row r="19059" spans="17:17">
      <c r="Q19059" s="39"/>
    </row>
    <row r="19060" spans="17:17">
      <c r="Q19060" s="39"/>
    </row>
    <row r="19061" spans="17:17">
      <c r="Q19061" s="39"/>
    </row>
    <row r="19062" spans="17:17">
      <c r="Q19062" s="39"/>
    </row>
    <row r="19063" spans="17:17">
      <c r="Q19063" s="39"/>
    </row>
    <row r="19064" spans="17:17">
      <c r="Q19064" s="39"/>
    </row>
    <row r="19065" spans="17:17">
      <c r="Q19065" s="39"/>
    </row>
    <row r="19066" spans="17:17">
      <c r="Q19066" s="39"/>
    </row>
    <row r="19067" spans="17:17">
      <c r="Q19067" s="39"/>
    </row>
    <row r="19068" spans="17:17">
      <c r="Q19068" s="39"/>
    </row>
    <row r="19069" spans="17:17">
      <c r="Q19069" s="39"/>
    </row>
    <row r="19070" spans="17:17">
      <c r="Q19070" s="39"/>
    </row>
    <row r="19071" spans="17:17">
      <c r="Q19071" s="39"/>
    </row>
    <row r="19072" spans="17:17">
      <c r="Q19072" s="39"/>
    </row>
    <row r="19073" spans="17:17">
      <c r="Q19073" s="39"/>
    </row>
    <row r="19074" spans="17:17">
      <c r="Q19074" s="39"/>
    </row>
    <row r="19075" spans="17:17">
      <c r="Q19075" s="39"/>
    </row>
    <row r="19076" spans="17:17">
      <c r="Q19076" s="39"/>
    </row>
    <row r="19077" spans="17:17">
      <c r="Q19077" s="39"/>
    </row>
    <row r="19078" spans="17:17">
      <c r="Q19078" s="39"/>
    </row>
    <row r="19079" spans="17:17">
      <c r="Q19079" s="39"/>
    </row>
    <row r="19080" spans="17:17">
      <c r="Q19080" s="39"/>
    </row>
    <row r="19081" spans="17:17">
      <c r="Q19081" s="39"/>
    </row>
    <row r="19082" spans="17:17">
      <c r="Q19082" s="39"/>
    </row>
    <row r="19083" spans="17:17">
      <c r="Q19083" s="39"/>
    </row>
    <row r="19084" spans="17:17">
      <c r="Q19084" s="39"/>
    </row>
    <row r="19085" spans="17:17">
      <c r="Q19085" s="39"/>
    </row>
    <row r="19086" spans="17:17">
      <c r="Q19086" s="39"/>
    </row>
    <row r="19087" spans="17:17">
      <c r="Q19087" s="39"/>
    </row>
    <row r="19088" spans="17:17">
      <c r="Q19088" s="39"/>
    </row>
    <row r="19089" spans="17:17">
      <c r="Q19089" s="39"/>
    </row>
    <row r="19090" spans="17:17">
      <c r="Q19090" s="39"/>
    </row>
    <row r="19091" spans="17:17">
      <c r="Q19091" s="39"/>
    </row>
    <row r="19092" spans="17:17">
      <c r="Q19092" s="39"/>
    </row>
    <row r="19093" spans="17:17">
      <c r="Q19093" s="39"/>
    </row>
    <row r="19094" spans="17:17">
      <c r="Q19094" s="39"/>
    </row>
    <row r="19095" spans="17:17">
      <c r="Q19095" s="39"/>
    </row>
    <row r="19096" spans="17:17">
      <c r="Q19096" s="39"/>
    </row>
    <row r="19097" spans="17:17">
      <c r="Q19097" s="39"/>
    </row>
    <row r="19098" spans="17:17">
      <c r="Q19098" s="39"/>
    </row>
    <row r="19099" spans="17:17">
      <c r="Q19099" s="39"/>
    </row>
    <row r="19100" spans="17:17">
      <c r="Q19100" s="39"/>
    </row>
    <row r="19101" spans="17:17">
      <c r="Q19101" s="39"/>
    </row>
    <row r="19102" spans="17:17">
      <c r="Q19102" s="39"/>
    </row>
    <row r="19103" spans="17:17">
      <c r="Q19103" s="39"/>
    </row>
    <row r="19104" spans="17:17">
      <c r="Q19104" s="39"/>
    </row>
    <row r="19105" spans="17:17">
      <c r="Q19105" s="39"/>
    </row>
    <row r="19106" spans="17:17">
      <c r="Q19106" s="39"/>
    </row>
    <row r="19107" spans="17:17">
      <c r="Q19107" s="39"/>
    </row>
    <row r="19108" spans="17:17">
      <c r="Q19108" s="39"/>
    </row>
    <row r="19109" spans="17:17">
      <c r="Q19109" s="39"/>
    </row>
    <row r="19110" spans="17:17">
      <c r="Q19110" s="39"/>
    </row>
    <row r="19111" spans="17:17">
      <c r="Q19111" s="39"/>
    </row>
    <row r="19112" spans="17:17">
      <c r="Q19112" s="39"/>
    </row>
    <row r="19113" spans="17:17">
      <c r="Q19113" s="39"/>
    </row>
    <row r="19114" spans="17:17">
      <c r="Q19114" s="39"/>
    </row>
    <row r="19115" spans="17:17">
      <c r="Q19115" s="39"/>
    </row>
    <row r="19116" spans="17:17">
      <c r="Q19116" s="39"/>
    </row>
    <row r="19117" spans="17:17">
      <c r="Q19117" s="39"/>
    </row>
    <row r="19118" spans="17:17">
      <c r="Q19118" s="39"/>
    </row>
    <row r="19119" spans="17:17">
      <c r="Q19119" s="39"/>
    </row>
    <row r="19120" spans="17:17">
      <c r="Q19120" s="39"/>
    </row>
    <row r="19121" spans="17:17">
      <c r="Q19121" s="39"/>
    </row>
    <row r="19122" spans="17:17">
      <c r="Q19122" s="39"/>
    </row>
    <row r="19123" spans="17:17">
      <c r="Q19123" s="39"/>
    </row>
    <row r="19124" spans="17:17">
      <c r="Q19124" s="39"/>
    </row>
    <row r="19125" spans="17:17">
      <c r="Q19125" s="39"/>
    </row>
    <row r="19126" spans="17:17">
      <c r="Q19126" s="39"/>
    </row>
    <row r="19127" spans="17:17">
      <c r="Q19127" s="39"/>
    </row>
    <row r="19128" spans="17:17">
      <c r="Q19128" s="39"/>
    </row>
    <row r="19129" spans="17:17">
      <c r="Q19129" s="39"/>
    </row>
    <row r="19130" spans="17:17">
      <c r="Q19130" s="39"/>
    </row>
    <row r="19131" spans="17:17">
      <c r="Q19131" s="39"/>
    </row>
    <row r="19132" spans="17:17">
      <c r="Q19132" s="39"/>
    </row>
    <row r="19133" spans="17:17">
      <c r="Q19133" s="39"/>
    </row>
    <row r="19134" spans="17:17">
      <c r="Q19134" s="39"/>
    </row>
    <row r="19135" spans="17:17">
      <c r="Q19135" s="39"/>
    </row>
    <row r="19136" spans="17:17">
      <c r="Q19136" s="39"/>
    </row>
    <row r="19137" spans="17:17">
      <c r="Q19137" s="39"/>
    </row>
    <row r="19138" spans="17:17">
      <c r="Q19138" s="39"/>
    </row>
    <row r="19139" spans="17:17">
      <c r="Q19139" s="39"/>
    </row>
    <row r="19140" spans="17:17">
      <c r="Q19140" s="39"/>
    </row>
    <row r="19141" spans="17:17">
      <c r="Q19141" s="39"/>
    </row>
    <row r="19142" spans="17:17">
      <c r="Q19142" s="39"/>
    </row>
    <row r="19143" spans="17:17">
      <c r="Q19143" s="39"/>
    </row>
    <row r="19144" spans="17:17">
      <c r="Q19144" s="39"/>
    </row>
    <row r="19145" spans="17:17">
      <c r="Q19145" s="39"/>
    </row>
    <row r="19146" spans="17:17">
      <c r="Q19146" s="39"/>
    </row>
    <row r="19147" spans="17:17">
      <c r="Q19147" s="39"/>
    </row>
    <row r="19148" spans="17:17">
      <c r="Q19148" s="39"/>
    </row>
    <row r="19149" spans="17:17">
      <c r="Q19149" s="39"/>
    </row>
    <row r="19150" spans="17:17">
      <c r="Q19150" s="39"/>
    </row>
    <row r="19151" spans="17:17">
      <c r="Q19151" s="39"/>
    </row>
    <row r="19152" spans="17:17">
      <c r="Q19152" s="39"/>
    </row>
    <row r="19153" spans="17:17">
      <c r="Q19153" s="39"/>
    </row>
    <row r="19154" spans="17:17">
      <c r="Q19154" s="39"/>
    </row>
    <row r="19155" spans="17:17">
      <c r="Q19155" s="39"/>
    </row>
    <row r="19156" spans="17:17">
      <c r="Q19156" s="39"/>
    </row>
    <row r="19157" spans="17:17">
      <c r="Q19157" s="39"/>
    </row>
    <row r="19158" spans="17:17">
      <c r="Q19158" s="39"/>
    </row>
    <row r="19159" spans="17:17">
      <c r="Q19159" s="39"/>
    </row>
    <row r="19160" spans="17:17">
      <c r="Q19160" s="39"/>
    </row>
    <row r="19161" spans="17:17">
      <c r="Q19161" s="39"/>
    </row>
    <row r="19162" spans="17:17">
      <c r="Q19162" s="39"/>
    </row>
    <row r="19163" spans="17:17">
      <c r="Q19163" s="39"/>
    </row>
    <row r="19164" spans="17:17">
      <c r="Q19164" s="39"/>
    </row>
    <row r="19165" spans="17:17">
      <c r="Q19165" s="39"/>
    </row>
    <row r="19166" spans="17:17">
      <c r="Q19166" s="39"/>
    </row>
    <row r="19167" spans="17:17">
      <c r="Q19167" s="39"/>
    </row>
    <row r="19168" spans="17:17">
      <c r="Q19168" s="39"/>
    </row>
    <row r="19169" spans="17:17">
      <c r="Q19169" s="39"/>
    </row>
    <row r="19170" spans="17:17">
      <c r="Q19170" s="39"/>
    </row>
    <row r="19171" spans="17:17">
      <c r="Q19171" s="39"/>
    </row>
    <row r="19172" spans="17:17">
      <c r="Q19172" s="39"/>
    </row>
    <row r="19173" spans="17:17">
      <c r="Q19173" s="39"/>
    </row>
    <row r="19174" spans="17:17">
      <c r="Q19174" s="39"/>
    </row>
    <row r="19175" spans="17:17">
      <c r="Q19175" s="39"/>
    </row>
    <row r="19176" spans="17:17">
      <c r="Q19176" s="39"/>
    </row>
    <row r="19177" spans="17:17">
      <c r="Q19177" s="39"/>
    </row>
    <row r="19178" spans="17:17">
      <c r="Q19178" s="39"/>
    </row>
    <row r="19179" spans="17:17">
      <c r="Q19179" s="39"/>
    </row>
    <row r="19180" spans="17:17">
      <c r="Q19180" s="39"/>
    </row>
    <row r="19181" spans="17:17">
      <c r="Q19181" s="39"/>
    </row>
    <row r="19182" spans="17:17">
      <c r="Q19182" s="39"/>
    </row>
    <row r="19183" spans="17:17">
      <c r="Q19183" s="39"/>
    </row>
    <row r="19184" spans="17:17">
      <c r="Q19184" s="39"/>
    </row>
    <row r="19185" spans="17:17">
      <c r="Q19185" s="39"/>
    </row>
    <row r="19186" spans="17:17">
      <c r="Q19186" s="39"/>
    </row>
    <row r="19187" spans="17:17">
      <c r="Q19187" s="39"/>
    </row>
    <row r="19188" spans="17:17">
      <c r="Q19188" s="39"/>
    </row>
    <row r="19189" spans="17:17">
      <c r="Q19189" s="39"/>
    </row>
    <row r="19190" spans="17:17">
      <c r="Q19190" s="39"/>
    </row>
    <row r="19191" spans="17:17">
      <c r="Q19191" s="39"/>
    </row>
    <row r="19192" spans="17:17">
      <c r="Q19192" s="39"/>
    </row>
    <row r="19193" spans="17:17">
      <c r="Q19193" s="39"/>
    </row>
    <row r="19194" spans="17:17">
      <c r="Q19194" s="39"/>
    </row>
    <row r="19195" spans="17:17">
      <c r="Q19195" s="39"/>
    </row>
    <row r="19196" spans="17:17">
      <c r="Q19196" s="39"/>
    </row>
    <row r="19197" spans="17:17">
      <c r="Q19197" s="39"/>
    </row>
    <row r="19198" spans="17:17">
      <c r="Q19198" s="39"/>
    </row>
    <row r="19199" spans="17:17">
      <c r="Q19199" s="39"/>
    </row>
    <row r="19200" spans="17:17">
      <c r="Q19200" s="39"/>
    </row>
    <row r="19201" spans="17:17">
      <c r="Q19201" s="39"/>
    </row>
    <row r="19202" spans="17:17">
      <c r="Q19202" s="39"/>
    </row>
    <row r="19203" spans="17:17">
      <c r="Q19203" s="39"/>
    </row>
    <row r="19204" spans="17:17">
      <c r="Q19204" s="39"/>
    </row>
    <row r="19205" spans="17:17">
      <c r="Q19205" s="39"/>
    </row>
    <row r="19206" spans="17:17">
      <c r="Q19206" s="39"/>
    </row>
    <row r="19207" spans="17:17">
      <c r="Q19207" s="39"/>
    </row>
    <row r="19208" spans="17:17">
      <c r="Q19208" s="39"/>
    </row>
    <row r="19209" spans="17:17">
      <c r="Q19209" s="39"/>
    </row>
    <row r="19210" spans="17:17">
      <c r="Q19210" s="39"/>
    </row>
    <row r="19211" spans="17:17">
      <c r="Q19211" s="39"/>
    </row>
    <row r="19212" spans="17:17">
      <c r="Q19212" s="39"/>
    </row>
    <row r="19213" spans="17:17">
      <c r="Q19213" s="39"/>
    </row>
    <row r="19214" spans="17:17">
      <c r="Q19214" s="39"/>
    </row>
    <row r="19215" spans="17:17">
      <c r="Q19215" s="39"/>
    </row>
    <row r="19216" spans="17:17">
      <c r="Q19216" s="39"/>
    </row>
    <row r="19217" spans="17:17">
      <c r="Q19217" s="39"/>
    </row>
    <row r="19218" spans="17:17">
      <c r="Q19218" s="39"/>
    </row>
    <row r="19219" spans="17:17">
      <c r="Q19219" s="39"/>
    </row>
    <row r="19220" spans="17:17">
      <c r="Q19220" s="39"/>
    </row>
    <row r="19221" spans="17:17">
      <c r="Q19221" s="39"/>
    </row>
    <row r="19222" spans="17:17">
      <c r="Q19222" s="39"/>
    </row>
    <row r="19223" spans="17:17">
      <c r="Q19223" s="39"/>
    </row>
    <row r="19224" spans="17:17">
      <c r="Q19224" s="39"/>
    </row>
    <row r="19225" spans="17:17">
      <c r="Q19225" s="39"/>
    </row>
    <row r="19226" spans="17:17">
      <c r="Q19226" s="39"/>
    </row>
    <row r="19227" spans="17:17">
      <c r="Q19227" s="39"/>
    </row>
    <row r="19228" spans="17:17">
      <c r="Q19228" s="39"/>
    </row>
    <row r="19229" spans="17:17">
      <c r="Q19229" s="39"/>
    </row>
    <row r="19230" spans="17:17">
      <c r="Q19230" s="39"/>
    </row>
    <row r="19231" spans="17:17">
      <c r="Q19231" s="39"/>
    </row>
    <row r="19232" spans="17:17">
      <c r="Q19232" s="39"/>
    </row>
    <row r="19233" spans="17:17">
      <c r="Q19233" s="39"/>
    </row>
    <row r="19234" spans="17:17">
      <c r="Q19234" s="39"/>
    </row>
    <row r="19235" spans="17:17">
      <c r="Q19235" s="39"/>
    </row>
    <row r="19236" spans="17:17">
      <c r="Q19236" s="39"/>
    </row>
    <row r="19237" spans="17:17">
      <c r="Q19237" s="39"/>
    </row>
    <row r="19238" spans="17:17">
      <c r="Q19238" s="39"/>
    </row>
    <row r="19239" spans="17:17">
      <c r="Q19239" s="39"/>
    </row>
    <row r="19240" spans="17:17">
      <c r="Q19240" s="39"/>
    </row>
    <row r="19241" spans="17:17">
      <c r="Q19241" s="39"/>
    </row>
    <row r="19242" spans="17:17">
      <c r="Q19242" s="39"/>
    </row>
    <row r="19243" spans="17:17">
      <c r="Q19243" s="39"/>
    </row>
    <row r="19244" spans="17:17">
      <c r="Q19244" s="39"/>
    </row>
    <row r="19245" spans="17:17">
      <c r="Q19245" s="39"/>
    </row>
    <row r="19246" spans="17:17">
      <c r="Q19246" s="39"/>
    </row>
    <row r="19247" spans="17:17">
      <c r="Q19247" s="39"/>
    </row>
    <row r="19248" spans="17:17">
      <c r="Q19248" s="39"/>
    </row>
    <row r="19249" spans="17:17">
      <c r="Q19249" s="39"/>
    </row>
    <row r="19250" spans="17:17">
      <c r="Q19250" s="39"/>
    </row>
    <row r="19251" spans="17:17">
      <c r="Q19251" s="39"/>
    </row>
    <row r="19252" spans="17:17">
      <c r="Q19252" s="39"/>
    </row>
    <row r="19253" spans="17:17">
      <c r="Q19253" s="39"/>
    </row>
    <row r="19254" spans="17:17">
      <c r="Q19254" s="39"/>
    </row>
    <row r="19255" spans="17:17">
      <c r="Q19255" s="39"/>
    </row>
    <row r="19256" spans="17:17">
      <c r="Q19256" s="39"/>
    </row>
    <row r="19257" spans="17:17">
      <c r="Q19257" s="39"/>
    </row>
    <row r="19258" spans="17:17">
      <c r="Q19258" s="39"/>
    </row>
    <row r="19259" spans="17:17">
      <c r="Q19259" s="39"/>
    </row>
    <row r="19260" spans="17:17">
      <c r="Q19260" s="39"/>
    </row>
    <row r="19261" spans="17:17">
      <c r="Q19261" s="39"/>
    </row>
    <row r="19262" spans="17:17">
      <c r="Q19262" s="39"/>
    </row>
    <row r="19263" spans="17:17">
      <c r="Q19263" s="39"/>
    </row>
    <row r="19264" spans="17:17">
      <c r="Q19264" s="39"/>
    </row>
    <row r="19265" spans="17:17">
      <c r="Q19265" s="39"/>
    </row>
    <row r="19266" spans="17:17">
      <c r="Q19266" s="39"/>
    </row>
    <row r="19267" spans="17:17">
      <c r="Q19267" s="39"/>
    </row>
    <row r="19268" spans="17:17">
      <c r="Q19268" s="39"/>
    </row>
    <row r="19269" spans="17:17">
      <c r="Q19269" s="39"/>
    </row>
    <row r="19270" spans="17:17">
      <c r="Q19270" s="39"/>
    </row>
    <row r="19271" spans="17:17">
      <c r="Q19271" s="39"/>
    </row>
    <row r="19272" spans="17:17">
      <c r="Q19272" s="39"/>
    </row>
    <row r="19273" spans="17:17">
      <c r="Q19273" s="39"/>
    </row>
    <row r="19274" spans="17:17">
      <c r="Q19274" s="39"/>
    </row>
    <row r="19275" spans="17:17">
      <c r="Q19275" s="39"/>
    </row>
    <row r="19276" spans="17:17">
      <c r="Q19276" s="39"/>
    </row>
    <row r="19277" spans="17:17">
      <c r="Q19277" s="39"/>
    </row>
    <row r="19278" spans="17:17">
      <c r="Q19278" s="39"/>
    </row>
    <row r="19279" spans="17:17">
      <c r="Q19279" s="39"/>
    </row>
    <row r="19280" spans="17:17">
      <c r="Q19280" s="39"/>
    </row>
    <row r="19281" spans="17:17">
      <c r="Q19281" s="39"/>
    </row>
    <row r="19282" spans="17:17">
      <c r="Q19282" s="39"/>
    </row>
    <row r="19283" spans="17:17">
      <c r="Q19283" s="39"/>
    </row>
    <row r="19284" spans="17:17">
      <c r="Q19284" s="39"/>
    </row>
    <row r="19285" spans="17:17">
      <c r="Q19285" s="39"/>
    </row>
    <row r="19286" spans="17:17">
      <c r="Q19286" s="39"/>
    </row>
    <row r="19287" spans="17:17">
      <c r="Q19287" s="39"/>
    </row>
    <row r="19288" spans="17:17">
      <c r="Q19288" s="39"/>
    </row>
    <row r="19289" spans="17:17">
      <c r="Q19289" s="39"/>
    </row>
    <row r="19290" spans="17:17">
      <c r="Q19290" s="39"/>
    </row>
    <row r="19291" spans="17:17">
      <c r="Q19291" s="39"/>
    </row>
    <row r="19292" spans="17:17">
      <c r="Q19292" s="39"/>
    </row>
    <row r="19293" spans="17:17">
      <c r="Q19293" s="39"/>
    </row>
    <row r="19294" spans="17:17">
      <c r="Q19294" s="39"/>
    </row>
    <row r="19295" spans="17:17">
      <c r="Q19295" s="39"/>
    </row>
    <row r="19296" spans="17:17">
      <c r="Q19296" s="39"/>
    </row>
    <row r="19297" spans="17:17">
      <c r="Q19297" s="39"/>
    </row>
    <row r="19298" spans="17:17">
      <c r="Q19298" s="39"/>
    </row>
    <row r="19299" spans="17:17">
      <c r="Q19299" s="39"/>
    </row>
    <row r="19300" spans="17:17">
      <c r="Q19300" s="39"/>
    </row>
    <row r="19301" spans="17:17">
      <c r="Q19301" s="39"/>
    </row>
    <row r="19302" spans="17:17">
      <c r="Q19302" s="39"/>
    </row>
    <row r="19303" spans="17:17">
      <c r="Q19303" s="39"/>
    </row>
    <row r="19304" spans="17:17">
      <c r="Q19304" s="39"/>
    </row>
    <row r="19305" spans="17:17">
      <c r="Q19305" s="39"/>
    </row>
    <row r="19306" spans="17:17">
      <c r="Q19306" s="39"/>
    </row>
    <row r="19307" spans="17:17">
      <c r="Q19307" s="39"/>
    </row>
    <row r="19308" spans="17:17">
      <c r="Q19308" s="39"/>
    </row>
    <row r="19309" spans="17:17">
      <c r="Q19309" s="39"/>
    </row>
    <row r="19310" spans="17:17">
      <c r="Q19310" s="39"/>
    </row>
    <row r="19311" spans="17:17">
      <c r="Q19311" s="39"/>
    </row>
    <row r="19312" spans="17:17">
      <c r="Q19312" s="39"/>
    </row>
    <row r="19313" spans="17:17">
      <c r="Q19313" s="39"/>
    </row>
    <row r="19314" spans="17:17">
      <c r="Q19314" s="39"/>
    </row>
    <row r="19315" spans="17:17">
      <c r="Q19315" s="39"/>
    </row>
    <row r="19316" spans="17:17">
      <c r="Q19316" s="39"/>
    </row>
    <row r="19317" spans="17:17">
      <c r="Q19317" s="39"/>
    </row>
    <row r="19318" spans="17:17">
      <c r="Q19318" s="39"/>
    </row>
    <row r="19319" spans="17:17">
      <c r="Q19319" s="39"/>
    </row>
    <row r="19320" spans="17:17">
      <c r="Q19320" s="39"/>
    </row>
    <row r="19321" spans="17:17">
      <c r="Q19321" s="39"/>
    </row>
    <row r="19322" spans="17:17">
      <c r="Q19322" s="39"/>
    </row>
    <row r="19323" spans="17:17">
      <c r="Q19323" s="39"/>
    </row>
    <row r="19324" spans="17:17">
      <c r="Q19324" s="39"/>
    </row>
    <row r="19325" spans="17:17">
      <c r="Q19325" s="39"/>
    </row>
    <row r="19326" spans="17:17">
      <c r="Q19326" s="39"/>
    </row>
    <row r="19327" spans="17:17">
      <c r="Q19327" s="39"/>
    </row>
    <row r="19328" spans="17:17">
      <c r="Q19328" s="39"/>
    </row>
    <row r="19329" spans="17:17">
      <c r="Q19329" s="39"/>
    </row>
    <row r="19330" spans="17:17">
      <c r="Q19330" s="39"/>
    </row>
    <row r="19331" spans="17:17">
      <c r="Q19331" s="39"/>
    </row>
    <row r="19332" spans="17:17">
      <c r="Q19332" s="39"/>
    </row>
    <row r="19333" spans="17:17">
      <c r="Q19333" s="39"/>
    </row>
    <row r="19334" spans="17:17">
      <c r="Q19334" s="39"/>
    </row>
    <row r="19335" spans="17:17">
      <c r="Q19335" s="39"/>
    </row>
    <row r="19336" spans="17:17">
      <c r="Q19336" s="39"/>
    </row>
    <row r="19337" spans="17:17">
      <c r="Q19337" s="39"/>
    </row>
    <row r="19338" spans="17:17">
      <c r="Q19338" s="39"/>
    </row>
    <row r="19339" spans="17:17">
      <c r="Q19339" s="39"/>
    </row>
    <row r="19340" spans="17:17">
      <c r="Q19340" s="39"/>
    </row>
    <row r="19341" spans="17:17">
      <c r="Q19341" s="39"/>
    </row>
    <row r="19342" spans="17:17">
      <c r="Q19342" s="39"/>
    </row>
    <row r="19343" spans="17:17">
      <c r="Q19343" s="39"/>
    </row>
    <row r="19344" spans="17:17">
      <c r="Q19344" s="39"/>
    </row>
    <row r="19345" spans="17:17">
      <c r="Q19345" s="39"/>
    </row>
    <row r="19346" spans="17:17">
      <c r="Q19346" s="39"/>
    </row>
    <row r="19347" spans="17:17">
      <c r="Q19347" s="39"/>
    </row>
    <row r="19348" spans="17:17">
      <c r="Q19348" s="39"/>
    </row>
    <row r="19349" spans="17:17">
      <c r="Q19349" s="39"/>
    </row>
    <row r="19350" spans="17:17">
      <c r="Q19350" s="39"/>
    </row>
    <row r="19351" spans="17:17">
      <c r="Q19351" s="39"/>
    </row>
    <row r="19352" spans="17:17">
      <c r="Q19352" s="39"/>
    </row>
    <row r="19353" spans="17:17">
      <c r="Q19353" s="39"/>
    </row>
    <row r="19354" spans="17:17">
      <c r="Q19354" s="39"/>
    </row>
    <row r="19355" spans="17:17">
      <c r="Q19355" s="39"/>
    </row>
    <row r="19356" spans="17:17">
      <c r="Q19356" s="39"/>
    </row>
    <row r="19357" spans="17:17">
      <c r="Q19357" s="39"/>
    </row>
    <row r="19358" spans="17:17">
      <c r="Q19358" s="39"/>
    </row>
    <row r="19359" spans="17:17">
      <c r="Q19359" s="39"/>
    </row>
    <row r="19360" spans="17:17">
      <c r="Q19360" s="39"/>
    </row>
    <row r="19361" spans="17:17">
      <c r="Q19361" s="39"/>
    </row>
    <row r="19362" spans="17:17">
      <c r="Q19362" s="39"/>
    </row>
    <row r="19363" spans="17:17">
      <c r="Q19363" s="39"/>
    </row>
    <row r="19364" spans="17:17">
      <c r="Q19364" s="39"/>
    </row>
    <row r="19365" spans="17:17">
      <c r="Q19365" s="39"/>
    </row>
    <row r="19366" spans="17:17">
      <c r="Q19366" s="39"/>
    </row>
    <row r="19367" spans="17:17">
      <c r="Q19367" s="39"/>
    </row>
    <row r="19368" spans="17:17">
      <c r="Q19368" s="39"/>
    </row>
    <row r="19369" spans="17:17">
      <c r="Q19369" s="39"/>
    </row>
    <row r="19370" spans="17:17">
      <c r="Q19370" s="39"/>
    </row>
    <row r="19371" spans="17:17">
      <c r="Q19371" s="39"/>
    </row>
    <row r="19372" spans="17:17">
      <c r="Q19372" s="39"/>
    </row>
    <row r="19373" spans="17:17">
      <c r="Q19373" s="39"/>
    </row>
    <row r="19374" spans="17:17">
      <c r="Q19374" s="39"/>
    </row>
    <row r="19375" spans="17:17">
      <c r="Q19375" s="39"/>
    </row>
    <row r="19376" spans="17:17">
      <c r="Q19376" s="39"/>
    </row>
    <row r="19377" spans="17:17">
      <c r="Q19377" s="39"/>
    </row>
    <row r="19378" spans="17:17">
      <c r="Q19378" s="39"/>
    </row>
    <row r="19379" spans="17:17">
      <c r="Q19379" s="39"/>
    </row>
    <row r="19380" spans="17:17">
      <c r="Q19380" s="39"/>
    </row>
    <row r="19381" spans="17:17">
      <c r="Q19381" s="39"/>
    </row>
    <row r="19382" spans="17:17">
      <c r="Q19382" s="39"/>
    </row>
    <row r="19383" spans="17:17">
      <c r="Q19383" s="39"/>
    </row>
    <row r="19384" spans="17:17">
      <c r="Q19384" s="39"/>
    </row>
    <row r="19385" spans="17:17">
      <c r="Q19385" s="39"/>
    </row>
    <row r="19386" spans="17:17">
      <c r="Q19386" s="39"/>
    </row>
    <row r="19387" spans="17:17">
      <c r="Q19387" s="39"/>
    </row>
    <row r="19388" spans="17:17">
      <c r="Q19388" s="39"/>
    </row>
    <row r="19389" spans="17:17">
      <c r="Q19389" s="39"/>
    </row>
    <row r="19390" spans="17:17">
      <c r="Q19390" s="39"/>
    </row>
    <row r="19391" spans="17:17">
      <c r="Q19391" s="39"/>
    </row>
    <row r="19392" spans="17:17">
      <c r="Q19392" s="39"/>
    </row>
    <row r="19393" spans="17:17">
      <c r="Q19393" s="39"/>
    </row>
    <row r="19394" spans="17:17">
      <c r="Q19394" s="39"/>
    </row>
    <row r="19395" spans="17:17">
      <c r="Q19395" s="39"/>
    </row>
    <row r="19396" spans="17:17">
      <c r="Q19396" s="39"/>
    </row>
    <row r="19397" spans="17:17">
      <c r="Q19397" s="39"/>
    </row>
    <row r="19398" spans="17:17">
      <c r="Q19398" s="39"/>
    </row>
    <row r="19399" spans="17:17">
      <c r="Q19399" s="39"/>
    </row>
    <row r="19400" spans="17:17">
      <c r="Q19400" s="39"/>
    </row>
    <row r="19401" spans="17:17">
      <c r="Q19401" s="39"/>
    </row>
    <row r="19402" spans="17:17">
      <c r="Q19402" s="39"/>
    </row>
    <row r="19403" spans="17:17">
      <c r="Q19403" s="39"/>
    </row>
    <row r="19404" spans="17:17">
      <c r="Q19404" s="39"/>
    </row>
    <row r="19405" spans="17:17">
      <c r="Q19405" s="39"/>
    </row>
    <row r="19406" spans="17:17">
      <c r="Q19406" s="39"/>
    </row>
    <row r="19407" spans="17:17">
      <c r="Q19407" s="39"/>
    </row>
    <row r="19408" spans="17:17">
      <c r="Q19408" s="39"/>
    </row>
    <row r="19409" spans="17:17">
      <c r="Q19409" s="39"/>
    </row>
    <row r="19410" spans="17:17">
      <c r="Q19410" s="39"/>
    </row>
    <row r="19411" spans="17:17">
      <c r="Q19411" s="39"/>
    </row>
    <row r="19412" spans="17:17">
      <c r="Q19412" s="39"/>
    </row>
    <row r="19413" spans="17:17">
      <c r="Q19413" s="39"/>
    </row>
    <row r="19414" spans="17:17">
      <c r="Q19414" s="39"/>
    </row>
    <row r="19415" spans="17:17">
      <c r="Q19415" s="39"/>
    </row>
    <row r="19416" spans="17:17">
      <c r="Q19416" s="39"/>
    </row>
    <row r="19417" spans="17:17">
      <c r="Q19417" s="39"/>
    </row>
    <row r="19418" spans="17:17">
      <c r="Q19418" s="39"/>
    </row>
    <row r="19419" spans="17:17">
      <c r="Q19419" s="39"/>
    </row>
    <row r="19420" spans="17:17">
      <c r="Q19420" s="39"/>
    </row>
    <row r="19421" spans="17:17">
      <c r="Q19421" s="39"/>
    </row>
    <row r="19422" spans="17:17">
      <c r="Q19422" s="39"/>
    </row>
    <row r="19423" spans="17:17">
      <c r="Q19423" s="39"/>
    </row>
    <row r="19424" spans="17:17">
      <c r="Q19424" s="39"/>
    </row>
    <row r="19425" spans="17:17">
      <c r="Q19425" s="39"/>
    </row>
    <row r="19426" spans="17:17">
      <c r="Q19426" s="39"/>
    </row>
    <row r="19427" spans="17:17">
      <c r="Q19427" s="39"/>
    </row>
    <row r="19428" spans="17:17">
      <c r="Q19428" s="39"/>
    </row>
    <row r="19429" spans="17:17">
      <c r="Q19429" s="39"/>
    </row>
    <row r="19430" spans="17:17">
      <c r="Q19430" s="39"/>
    </row>
    <row r="19431" spans="17:17">
      <c r="Q19431" s="39"/>
    </row>
    <row r="19432" spans="17:17">
      <c r="Q19432" s="39"/>
    </row>
    <row r="19433" spans="17:17">
      <c r="Q19433" s="39"/>
    </row>
    <row r="19434" spans="17:17">
      <c r="Q19434" s="39"/>
    </row>
    <row r="19435" spans="17:17">
      <c r="Q19435" s="39"/>
    </row>
    <row r="19436" spans="17:17">
      <c r="Q19436" s="39"/>
    </row>
    <row r="19437" spans="17:17">
      <c r="Q19437" s="39"/>
    </row>
    <row r="19438" spans="17:17">
      <c r="Q19438" s="39"/>
    </row>
    <row r="19439" spans="17:17">
      <c r="Q19439" s="39"/>
    </row>
    <row r="19440" spans="17:17">
      <c r="Q19440" s="39"/>
    </row>
    <row r="19441" spans="17:17">
      <c r="Q19441" s="39"/>
    </row>
    <row r="19442" spans="17:17">
      <c r="Q19442" s="39"/>
    </row>
    <row r="19443" spans="17:17">
      <c r="Q19443" s="39"/>
    </row>
    <row r="19444" spans="17:17">
      <c r="Q19444" s="39"/>
    </row>
    <row r="19445" spans="17:17">
      <c r="Q19445" s="39"/>
    </row>
    <row r="19446" spans="17:17">
      <c r="Q19446" s="39"/>
    </row>
    <row r="19447" spans="17:17">
      <c r="Q19447" s="39"/>
    </row>
    <row r="19448" spans="17:17">
      <c r="Q19448" s="39"/>
    </row>
    <row r="19449" spans="17:17">
      <c r="Q19449" s="39"/>
    </row>
    <row r="19450" spans="17:17">
      <c r="Q19450" s="39"/>
    </row>
    <row r="19451" spans="17:17">
      <c r="Q19451" s="39"/>
    </row>
    <row r="19452" spans="17:17">
      <c r="Q19452" s="39"/>
    </row>
    <row r="19453" spans="17:17">
      <c r="Q19453" s="39"/>
    </row>
    <row r="19454" spans="17:17">
      <c r="Q19454" s="39"/>
    </row>
    <row r="19455" spans="17:17">
      <c r="Q19455" s="39"/>
    </row>
    <row r="19456" spans="17:17">
      <c r="Q19456" s="39"/>
    </row>
    <row r="19457" spans="17:17">
      <c r="Q19457" s="39"/>
    </row>
    <row r="19458" spans="17:17">
      <c r="Q19458" s="39"/>
    </row>
    <row r="19459" spans="17:17">
      <c r="Q19459" s="39"/>
    </row>
    <row r="19460" spans="17:17">
      <c r="Q19460" s="39"/>
    </row>
    <row r="19461" spans="17:17">
      <c r="Q19461" s="39"/>
    </row>
    <row r="19462" spans="17:17">
      <c r="Q19462" s="39"/>
    </row>
    <row r="19463" spans="17:17">
      <c r="Q19463" s="39"/>
    </row>
    <row r="19464" spans="17:17">
      <c r="Q19464" s="39"/>
    </row>
    <row r="19465" spans="17:17">
      <c r="Q19465" s="39"/>
    </row>
    <row r="19466" spans="17:17">
      <c r="Q19466" s="39"/>
    </row>
    <row r="19467" spans="17:17">
      <c r="Q19467" s="39"/>
    </row>
    <row r="19468" spans="17:17">
      <c r="Q19468" s="39"/>
    </row>
    <row r="19469" spans="17:17">
      <c r="Q19469" s="39"/>
    </row>
    <row r="19470" spans="17:17">
      <c r="Q19470" s="39"/>
    </row>
    <row r="19471" spans="17:17">
      <c r="Q19471" s="39"/>
    </row>
    <row r="19472" spans="17:17">
      <c r="Q19472" s="39"/>
    </row>
    <row r="19473" spans="17:17">
      <c r="Q19473" s="39"/>
    </row>
    <row r="19474" spans="17:17">
      <c r="Q19474" s="39"/>
    </row>
    <row r="19475" spans="17:17">
      <c r="Q19475" s="39"/>
    </row>
    <row r="19476" spans="17:17">
      <c r="Q19476" s="39"/>
    </row>
    <row r="19477" spans="17:17">
      <c r="Q19477" s="39"/>
    </row>
    <row r="19478" spans="17:17">
      <c r="Q19478" s="39"/>
    </row>
    <row r="19479" spans="17:17">
      <c r="Q19479" s="39"/>
    </row>
    <row r="19480" spans="17:17">
      <c r="Q19480" s="39"/>
    </row>
    <row r="19481" spans="17:17">
      <c r="Q19481" s="39"/>
    </row>
    <row r="19482" spans="17:17">
      <c r="Q19482" s="39"/>
    </row>
    <row r="19483" spans="17:17">
      <c r="Q19483" s="39"/>
    </row>
    <row r="19484" spans="17:17">
      <c r="Q19484" s="39"/>
    </row>
    <row r="19485" spans="17:17">
      <c r="Q19485" s="39"/>
    </row>
    <row r="19486" spans="17:17">
      <c r="Q19486" s="39"/>
    </row>
    <row r="19487" spans="17:17">
      <c r="Q19487" s="39"/>
    </row>
    <row r="19488" spans="17:17">
      <c r="Q19488" s="39"/>
    </row>
    <row r="19489" spans="17:17">
      <c r="Q19489" s="39"/>
    </row>
    <row r="19490" spans="17:17">
      <c r="Q19490" s="39"/>
    </row>
    <row r="19491" spans="17:17">
      <c r="Q19491" s="39"/>
    </row>
    <row r="19492" spans="17:17">
      <c r="Q19492" s="39"/>
    </row>
    <row r="19493" spans="17:17">
      <c r="Q19493" s="39"/>
    </row>
    <row r="19494" spans="17:17">
      <c r="Q19494" s="39"/>
    </row>
    <row r="19495" spans="17:17">
      <c r="Q19495" s="39"/>
    </row>
    <row r="19496" spans="17:17">
      <c r="Q19496" s="39"/>
    </row>
    <row r="19497" spans="17:17">
      <c r="Q19497" s="39"/>
    </row>
    <row r="19498" spans="17:17">
      <c r="Q19498" s="39"/>
    </row>
    <row r="19499" spans="17:17">
      <c r="Q19499" s="39"/>
    </row>
    <row r="19500" spans="17:17">
      <c r="Q19500" s="39"/>
    </row>
    <row r="19501" spans="17:17">
      <c r="Q19501" s="39"/>
    </row>
    <row r="19502" spans="17:17">
      <c r="Q19502" s="39"/>
    </row>
    <row r="19503" spans="17:17">
      <c r="Q19503" s="39"/>
    </row>
    <row r="19504" spans="17:17">
      <c r="Q19504" s="39"/>
    </row>
    <row r="19505" spans="17:17">
      <c r="Q19505" s="39"/>
    </row>
    <row r="19506" spans="17:17">
      <c r="Q19506" s="39"/>
    </row>
    <row r="19507" spans="17:17">
      <c r="Q19507" s="39"/>
    </row>
    <row r="19508" spans="17:17">
      <c r="Q19508" s="39"/>
    </row>
    <row r="19509" spans="17:17">
      <c r="Q19509" s="39"/>
    </row>
    <row r="19510" spans="17:17">
      <c r="Q19510" s="39"/>
    </row>
    <row r="19511" spans="17:17">
      <c r="Q19511" s="39"/>
    </row>
    <row r="19512" spans="17:17">
      <c r="Q19512" s="39"/>
    </row>
    <row r="19513" spans="17:17">
      <c r="Q19513" s="39"/>
    </row>
    <row r="19514" spans="17:17">
      <c r="Q19514" s="39"/>
    </row>
    <row r="19515" spans="17:17">
      <c r="Q19515" s="39"/>
    </row>
    <row r="19516" spans="17:17">
      <c r="Q19516" s="39"/>
    </row>
    <row r="19517" spans="17:17">
      <c r="Q19517" s="39"/>
    </row>
    <row r="19518" spans="17:17">
      <c r="Q19518" s="39"/>
    </row>
    <row r="19519" spans="17:17">
      <c r="Q19519" s="39"/>
    </row>
    <row r="19520" spans="17:17">
      <c r="Q19520" s="39"/>
    </row>
    <row r="19521" spans="17:17">
      <c r="Q19521" s="39"/>
    </row>
    <row r="19522" spans="17:17">
      <c r="Q19522" s="39"/>
    </row>
    <row r="19523" spans="17:17">
      <c r="Q19523" s="39"/>
    </row>
    <row r="19524" spans="17:17">
      <c r="Q19524" s="39"/>
    </row>
    <row r="19525" spans="17:17">
      <c r="Q19525" s="39"/>
    </row>
    <row r="19526" spans="17:17">
      <c r="Q19526" s="39"/>
    </row>
    <row r="19527" spans="17:17">
      <c r="Q19527" s="39"/>
    </row>
    <row r="19528" spans="17:17">
      <c r="Q19528" s="39"/>
    </row>
    <row r="19529" spans="17:17">
      <c r="Q19529" s="39"/>
    </row>
    <row r="19530" spans="17:17">
      <c r="Q19530" s="39"/>
    </row>
    <row r="19531" spans="17:17">
      <c r="Q19531" s="39"/>
    </row>
    <row r="19532" spans="17:17">
      <c r="Q19532" s="39"/>
    </row>
    <row r="19533" spans="17:17">
      <c r="Q19533" s="39"/>
    </row>
    <row r="19534" spans="17:17">
      <c r="Q19534" s="39"/>
    </row>
    <row r="19535" spans="17:17">
      <c r="Q19535" s="39"/>
    </row>
    <row r="19536" spans="17:17">
      <c r="Q19536" s="39"/>
    </row>
    <row r="19537" spans="17:17">
      <c r="Q19537" s="39"/>
    </row>
    <row r="19538" spans="17:17">
      <c r="Q19538" s="39"/>
    </row>
    <row r="19539" spans="17:17">
      <c r="Q19539" s="39"/>
    </row>
    <row r="19540" spans="17:17">
      <c r="Q19540" s="39"/>
    </row>
    <row r="19541" spans="17:17">
      <c r="Q19541" s="39"/>
    </row>
    <row r="19542" spans="17:17">
      <c r="Q19542" s="39"/>
    </row>
    <row r="19543" spans="17:17">
      <c r="Q19543" s="39"/>
    </row>
    <row r="19544" spans="17:17">
      <c r="Q19544" s="39"/>
    </row>
    <row r="19545" spans="17:17">
      <c r="Q19545" s="39"/>
    </row>
    <row r="19546" spans="17:17">
      <c r="Q19546" s="39"/>
    </row>
    <row r="19547" spans="17:17">
      <c r="Q19547" s="39"/>
    </row>
    <row r="19548" spans="17:17">
      <c r="Q19548" s="39"/>
    </row>
    <row r="19549" spans="17:17">
      <c r="Q19549" s="39"/>
    </row>
    <row r="19550" spans="17:17">
      <c r="Q19550" s="39"/>
    </row>
    <row r="19551" spans="17:17">
      <c r="Q19551" s="39"/>
    </row>
    <row r="19552" spans="17:17">
      <c r="Q19552" s="39"/>
    </row>
    <row r="19553" spans="17:17">
      <c r="Q19553" s="39"/>
    </row>
    <row r="19554" spans="17:17">
      <c r="Q19554" s="39"/>
    </row>
    <row r="19555" spans="17:17">
      <c r="Q19555" s="39"/>
    </row>
    <row r="19556" spans="17:17">
      <c r="Q19556" s="39"/>
    </row>
    <row r="19557" spans="17:17">
      <c r="Q19557" s="39"/>
    </row>
    <row r="19558" spans="17:17">
      <c r="Q19558" s="39"/>
    </row>
    <row r="19559" spans="17:17">
      <c r="Q19559" s="39"/>
    </row>
    <row r="19560" spans="17:17">
      <c r="Q19560" s="39"/>
    </row>
    <row r="19561" spans="17:17">
      <c r="Q19561" s="39"/>
    </row>
    <row r="19562" spans="17:17">
      <c r="Q19562" s="39"/>
    </row>
    <row r="19563" spans="17:17">
      <c r="Q19563" s="39"/>
    </row>
    <row r="19564" spans="17:17">
      <c r="Q19564" s="39"/>
    </row>
    <row r="19565" spans="17:17">
      <c r="Q19565" s="39"/>
    </row>
    <row r="19566" spans="17:17">
      <c r="Q19566" s="39"/>
    </row>
    <row r="19567" spans="17:17">
      <c r="Q19567" s="39"/>
    </row>
    <row r="19568" spans="17:17">
      <c r="Q19568" s="39"/>
    </row>
    <row r="19569" spans="17:17">
      <c r="Q19569" s="39"/>
    </row>
    <row r="19570" spans="17:17">
      <c r="Q19570" s="39"/>
    </row>
    <row r="19571" spans="17:17">
      <c r="Q19571" s="39"/>
    </row>
    <row r="19572" spans="17:17">
      <c r="Q19572" s="39"/>
    </row>
    <row r="19573" spans="17:17">
      <c r="Q19573" s="39"/>
    </row>
    <row r="19574" spans="17:17">
      <c r="Q19574" s="39"/>
    </row>
    <row r="19575" spans="17:17">
      <c r="Q19575" s="39"/>
    </row>
    <row r="19576" spans="17:17">
      <c r="Q19576" s="39"/>
    </row>
    <row r="19577" spans="17:17">
      <c r="Q19577" s="39"/>
    </row>
    <row r="19578" spans="17:17">
      <c r="Q19578" s="39"/>
    </row>
    <row r="19579" spans="17:17">
      <c r="Q19579" s="39"/>
    </row>
    <row r="19580" spans="17:17">
      <c r="Q19580" s="39"/>
    </row>
    <row r="19581" spans="17:17">
      <c r="Q19581" s="39"/>
    </row>
    <row r="19582" spans="17:17">
      <c r="Q19582" s="39"/>
    </row>
    <row r="19583" spans="17:17">
      <c r="Q19583" s="39"/>
    </row>
    <row r="19584" spans="17:17">
      <c r="Q19584" s="39"/>
    </row>
    <row r="19585" spans="17:17">
      <c r="Q19585" s="39"/>
    </row>
    <row r="19586" spans="17:17">
      <c r="Q19586" s="39"/>
    </row>
    <row r="19587" spans="17:17">
      <c r="Q19587" s="39"/>
    </row>
    <row r="19588" spans="17:17">
      <c r="Q19588" s="39"/>
    </row>
    <row r="19589" spans="17:17">
      <c r="Q19589" s="39"/>
    </row>
    <row r="19590" spans="17:17">
      <c r="Q19590" s="39"/>
    </row>
    <row r="19591" spans="17:17">
      <c r="Q19591" s="39"/>
    </row>
    <row r="19592" spans="17:17">
      <c r="Q19592" s="39"/>
    </row>
    <row r="19593" spans="17:17">
      <c r="Q19593" s="39"/>
    </row>
    <row r="19594" spans="17:17">
      <c r="Q19594" s="39"/>
    </row>
    <row r="19595" spans="17:17">
      <c r="Q19595" s="39"/>
    </row>
    <row r="19596" spans="17:17">
      <c r="Q19596" s="39"/>
    </row>
    <row r="19597" spans="17:17">
      <c r="Q19597" s="39"/>
    </row>
    <row r="19598" spans="17:17">
      <c r="Q19598" s="39"/>
    </row>
    <row r="19599" spans="17:17">
      <c r="Q19599" s="39"/>
    </row>
    <row r="19600" spans="17:17">
      <c r="Q19600" s="39"/>
    </row>
    <row r="19601" spans="17:17">
      <c r="Q19601" s="39"/>
    </row>
    <row r="19602" spans="17:17">
      <c r="Q19602" s="39"/>
    </row>
    <row r="19603" spans="17:17">
      <c r="Q19603" s="39"/>
    </row>
    <row r="19604" spans="17:17">
      <c r="Q19604" s="39"/>
    </row>
    <row r="19605" spans="17:17">
      <c r="Q19605" s="39"/>
    </row>
    <row r="19606" spans="17:17">
      <c r="Q19606" s="39"/>
    </row>
    <row r="19607" spans="17:17">
      <c r="Q19607" s="39"/>
    </row>
    <row r="19608" spans="17:17">
      <c r="Q19608" s="39"/>
    </row>
    <row r="19609" spans="17:17">
      <c r="Q19609" s="39"/>
    </row>
    <row r="19610" spans="17:17">
      <c r="Q19610" s="39"/>
    </row>
    <row r="19611" spans="17:17">
      <c r="Q19611" s="39"/>
    </row>
    <row r="19612" spans="17:17">
      <c r="Q19612" s="39"/>
    </row>
    <row r="19613" spans="17:17">
      <c r="Q19613" s="39"/>
    </row>
    <row r="19614" spans="17:17">
      <c r="Q19614" s="39"/>
    </row>
    <row r="19615" spans="17:17">
      <c r="Q19615" s="39"/>
    </row>
    <row r="19616" spans="17:17">
      <c r="Q19616" s="39"/>
    </row>
    <row r="19617" spans="17:17">
      <c r="Q19617" s="39"/>
    </row>
    <row r="19618" spans="17:17">
      <c r="Q19618" s="39"/>
    </row>
    <row r="19619" spans="17:17">
      <c r="Q19619" s="39"/>
    </row>
    <row r="19620" spans="17:17">
      <c r="Q19620" s="39"/>
    </row>
    <row r="19621" spans="17:17">
      <c r="Q19621" s="39"/>
    </row>
    <row r="19622" spans="17:17">
      <c r="Q19622" s="39"/>
    </row>
    <row r="19623" spans="17:17">
      <c r="Q19623" s="39"/>
    </row>
    <row r="19624" spans="17:17">
      <c r="Q19624" s="39"/>
    </row>
    <row r="19625" spans="17:17">
      <c r="Q19625" s="39"/>
    </row>
    <row r="19626" spans="17:17">
      <c r="Q19626" s="39"/>
    </row>
    <row r="19627" spans="17:17">
      <c r="Q19627" s="39"/>
    </row>
    <row r="19628" spans="17:17">
      <c r="Q19628" s="39"/>
    </row>
    <row r="19629" spans="17:17">
      <c r="Q19629" s="39"/>
    </row>
    <row r="19630" spans="17:17">
      <c r="Q19630" s="39"/>
    </row>
    <row r="19631" spans="17:17">
      <c r="Q19631" s="39"/>
    </row>
    <row r="19632" spans="17:17">
      <c r="Q19632" s="39"/>
    </row>
    <row r="19633" spans="17:17">
      <c r="Q19633" s="39"/>
    </row>
    <row r="19634" spans="17:17">
      <c r="Q19634" s="39"/>
    </row>
    <row r="19635" spans="17:17">
      <c r="Q19635" s="39"/>
    </row>
    <row r="19636" spans="17:17">
      <c r="Q19636" s="39"/>
    </row>
    <row r="19637" spans="17:17">
      <c r="Q19637" s="39"/>
    </row>
    <row r="19638" spans="17:17">
      <c r="Q19638" s="39"/>
    </row>
    <row r="19639" spans="17:17">
      <c r="Q19639" s="39"/>
    </row>
    <row r="19640" spans="17:17">
      <c r="Q19640" s="39"/>
    </row>
    <row r="19641" spans="17:17">
      <c r="Q19641" s="39"/>
    </row>
    <row r="19642" spans="17:17">
      <c r="Q19642" s="39"/>
    </row>
    <row r="19643" spans="17:17">
      <c r="Q19643" s="39"/>
    </row>
    <row r="19644" spans="17:17">
      <c r="Q19644" s="39"/>
    </row>
    <row r="19645" spans="17:17">
      <c r="Q19645" s="39"/>
    </row>
    <row r="19646" spans="17:17">
      <c r="Q19646" s="39"/>
    </row>
    <row r="19647" spans="17:17">
      <c r="Q19647" s="39"/>
    </row>
    <row r="19648" spans="17:17">
      <c r="Q19648" s="39"/>
    </row>
    <row r="19649" spans="17:17">
      <c r="Q19649" s="39"/>
    </row>
    <row r="19650" spans="17:17">
      <c r="Q19650" s="39"/>
    </row>
    <row r="19651" spans="17:17">
      <c r="Q19651" s="39"/>
    </row>
    <row r="19652" spans="17:17">
      <c r="Q19652" s="39"/>
    </row>
    <row r="19653" spans="17:17">
      <c r="Q19653" s="39"/>
    </row>
    <row r="19654" spans="17:17">
      <c r="Q19654" s="39"/>
    </row>
    <row r="19655" spans="17:17">
      <c r="Q19655" s="39"/>
    </row>
    <row r="19656" spans="17:17">
      <c r="Q19656" s="39"/>
    </row>
    <row r="19657" spans="17:17">
      <c r="Q19657" s="39"/>
    </row>
    <row r="19658" spans="17:17">
      <c r="Q19658" s="39"/>
    </row>
    <row r="19659" spans="17:17">
      <c r="Q19659" s="39"/>
    </row>
    <row r="19660" spans="17:17">
      <c r="Q19660" s="39"/>
    </row>
    <row r="19661" spans="17:17">
      <c r="Q19661" s="39"/>
    </row>
    <row r="19662" spans="17:17">
      <c r="Q19662" s="39"/>
    </row>
    <row r="19663" spans="17:17">
      <c r="Q19663" s="39"/>
    </row>
    <row r="19664" spans="17:17">
      <c r="Q19664" s="39"/>
    </row>
    <row r="19665" spans="17:17">
      <c r="Q19665" s="39"/>
    </row>
    <row r="19666" spans="17:17">
      <c r="Q19666" s="39"/>
    </row>
    <row r="19667" spans="17:17">
      <c r="Q19667" s="39"/>
    </row>
    <row r="19668" spans="17:17">
      <c r="Q19668" s="39"/>
    </row>
    <row r="19669" spans="17:17">
      <c r="Q19669" s="39"/>
    </row>
    <row r="19670" spans="17:17">
      <c r="Q19670" s="39"/>
    </row>
    <row r="19671" spans="17:17">
      <c r="Q19671" s="39"/>
    </row>
    <row r="19672" spans="17:17">
      <c r="Q19672" s="39"/>
    </row>
    <row r="19673" spans="17:17">
      <c r="Q19673" s="39"/>
    </row>
    <row r="19674" spans="17:17">
      <c r="Q19674" s="39"/>
    </row>
    <row r="19675" spans="17:17">
      <c r="Q19675" s="39"/>
    </row>
    <row r="19676" spans="17:17">
      <c r="Q19676" s="39"/>
    </row>
    <row r="19677" spans="17:17">
      <c r="Q19677" s="39"/>
    </row>
    <row r="19678" spans="17:17">
      <c r="Q19678" s="39"/>
    </row>
    <row r="19679" spans="17:17">
      <c r="Q19679" s="39"/>
    </row>
    <row r="19680" spans="17:17">
      <c r="Q19680" s="39"/>
    </row>
    <row r="19681" spans="17:17">
      <c r="Q19681" s="39"/>
    </row>
    <row r="19682" spans="17:17">
      <c r="Q19682" s="39"/>
    </row>
    <row r="19683" spans="17:17">
      <c r="Q19683" s="39"/>
    </row>
    <row r="19684" spans="17:17">
      <c r="Q19684" s="39"/>
    </row>
    <row r="19685" spans="17:17">
      <c r="Q19685" s="39"/>
    </row>
    <row r="19686" spans="17:17">
      <c r="Q19686" s="39"/>
    </row>
    <row r="19687" spans="17:17">
      <c r="Q19687" s="39"/>
    </row>
    <row r="19688" spans="17:17">
      <c r="Q19688" s="39"/>
    </row>
    <row r="19689" spans="17:17">
      <c r="Q19689" s="39"/>
    </row>
    <row r="19690" spans="17:17">
      <c r="Q19690" s="39"/>
    </row>
    <row r="19691" spans="17:17">
      <c r="Q19691" s="39"/>
    </row>
    <row r="19692" spans="17:17">
      <c r="Q19692" s="39"/>
    </row>
    <row r="19693" spans="17:17">
      <c r="Q19693" s="39"/>
    </row>
    <row r="19694" spans="17:17">
      <c r="Q19694" s="39"/>
    </row>
    <row r="19695" spans="17:17">
      <c r="Q19695" s="39"/>
    </row>
    <row r="19696" spans="17:17">
      <c r="Q19696" s="39"/>
    </row>
    <row r="19697" spans="17:17">
      <c r="Q19697" s="39"/>
    </row>
    <row r="19698" spans="17:17">
      <c r="Q19698" s="39"/>
    </row>
    <row r="19699" spans="17:17">
      <c r="Q19699" s="39"/>
    </row>
    <row r="19700" spans="17:17">
      <c r="Q19700" s="39"/>
    </row>
    <row r="19701" spans="17:17">
      <c r="Q19701" s="39"/>
    </row>
    <row r="19702" spans="17:17">
      <c r="Q19702" s="39"/>
    </row>
    <row r="19703" spans="17:17">
      <c r="Q19703" s="39"/>
    </row>
    <row r="19704" spans="17:17">
      <c r="Q19704" s="39"/>
    </row>
    <row r="19705" spans="17:17">
      <c r="Q19705" s="39"/>
    </row>
    <row r="19706" spans="17:17">
      <c r="Q19706" s="39"/>
    </row>
    <row r="19707" spans="17:17">
      <c r="Q19707" s="39"/>
    </row>
    <row r="19708" spans="17:17">
      <c r="Q19708" s="39"/>
    </row>
    <row r="19709" spans="17:17">
      <c r="Q19709" s="39"/>
    </row>
    <row r="19710" spans="17:17">
      <c r="Q19710" s="39"/>
    </row>
    <row r="19711" spans="17:17">
      <c r="Q19711" s="39"/>
    </row>
    <row r="19712" spans="17:17">
      <c r="Q19712" s="39"/>
    </row>
    <row r="19713" spans="17:17">
      <c r="Q19713" s="39"/>
    </row>
    <row r="19714" spans="17:17">
      <c r="Q19714" s="39"/>
    </row>
    <row r="19715" spans="17:17">
      <c r="Q19715" s="39"/>
    </row>
    <row r="19716" spans="17:17">
      <c r="Q19716" s="39"/>
    </row>
    <row r="19717" spans="17:17">
      <c r="Q19717" s="39"/>
    </row>
    <row r="19718" spans="17:17">
      <c r="Q19718" s="39"/>
    </row>
    <row r="19719" spans="17:17">
      <c r="Q19719" s="39"/>
    </row>
    <row r="19720" spans="17:17">
      <c r="Q19720" s="39"/>
    </row>
    <row r="19721" spans="17:17">
      <c r="Q19721" s="39"/>
    </row>
    <row r="19722" spans="17:17">
      <c r="Q19722" s="39"/>
    </row>
    <row r="19723" spans="17:17">
      <c r="Q19723" s="39"/>
    </row>
    <row r="19724" spans="17:17">
      <c r="Q19724" s="39"/>
    </row>
    <row r="19725" spans="17:17">
      <c r="Q19725" s="39"/>
    </row>
    <row r="19726" spans="17:17">
      <c r="Q19726" s="39"/>
    </row>
    <row r="19727" spans="17:17">
      <c r="Q19727" s="39"/>
    </row>
    <row r="19728" spans="17:17">
      <c r="Q19728" s="39"/>
    </row>
    <row r="19729" spans="17:17">
      <c r="Q19729" s="39"/>
    </row>
    <row r="19730" spans="17:17">
      <c r="Q19730" s="39"/>
    </row>
    <row r="19731" spans="17:17">
      <c r="Q19731" s="39"/>
    </row>
    <row r="19732" spans="17:17">
      <c r="Q19732" s="39"/>
    </row>
    <row r="19733" spans="17:17">
      <c r="Q19733" s="39"/>
    </row>
    <row r="19734" spans="17:17">
      <c r="Q19734" s="39"/>
    </row>
    <row r="19735" spans="17:17">
      <c r="Q19735" s="39"/>
    </row>
    <row r="19736" spans="17:17">
      <c r="Q19736" s="39"/>
    </row>
    <row r="19737" spans="17:17">
      <c r="Q19737" s="39"/>
    </row>
    <row r="19738" spans="17:17">
      <c r="Q19738" s="39"/>
    </row>
    <row r="19739" spans="17:17">
      <c r="Q19739" s="39"/>
    </row>
    <row r="19740" spans="17:17">
      <c r="Q19740" s="39"/>
    </row>
    <row r="19741" spans="17:17">
      <c r="Q19741" s="39"/>
    </row>
    <row r="19742" spans="17:17">
      <c r="Q19742" s="39"/>
    </row>
    <row r="19743" spans="17:17">
      <c r="Q19743" s="39"/>
    </row>
    <row r="19744" spans="17:17">
      <c r="Q19744" s="39"/>
    </row>
    <row r="19745" spans="17:17">
      <c r="Q19745" s="39"/>
    </row>
    <row r="19746" spans="17:17">
      <c r="Q19746" s="39"/>
    </row>
    <row r="19747" spans="17:17">
      <c r="Q19747" s="39"/>
    </row>
    <row r="19748" spans="17:17">
      <c r="Q19748" s="39"/>
    </row>
    <row r="19749" spans="17:17">
      <c r="Q19749" s="39"/>
    </row>
    <row r="19750" spans="17:17">
      <c r="Q19750" s="39"/>
    </row>
    <row r="19751" spans="17:17">
      <c r="Q19751" s="39"/>
    </row>
    <row r="19752" spans="17:17">
      <c r="Q19752" s="39"/>
    </row>
    <row r="19753" spans="17:17">
      <c r="Q19753" s="39"/>
    </row>
    <row r="19754" spans="17:17">
      <c r="Q19754" s="39"/>
    </row>
    <row r="19755" spans="17:17">
      <c r="Q19755" s="39"/>
    </row>
    <row r="19756" spans="17:17">
      <c r="Q19756" s="39"/>
    </row>
    <row r="19757" spans="17:17">
      <c r="Q19757" s="39"/>
    </row>
    <row r="19758" spans="17:17">
      <c r="Q19758" s="39"/>
    </row>
    <row r="19759" spans="17:17">
      <c r="Q19759" s="39"/>
    </row>
    <row r="19760" spans="17:17">
      <c r="Q19760" s="39"/>
    </row>
    <row r="19761" spans="17:17">
      <c r="Q19761" s="39"/>
    </row>
    <row r="19762" spans="17:17">
      <c r="Q19762" s="39"/>
    </row>
    <row r="19763" spans="17:17">
      <c r="Q19763" s="39"/>
    </row>
    <row r="19764" spans="17:17">
      <c r="Q19764" s="39"/>
    </row>
    <row r="19765" spans="17:17">
      <c r="Q19765" s="39"/>
    </row>
    <row r="19766" spans="17:17">
      <c r="Q19766" s="39"/>
    </row>
    <row r="19767" spans="17:17">
      <c r="Q19767" s="39"/>
    </row>
    <row r="19768" spans="17:17">
      <c r="Q19768" s="39"/>
    </row>
    <row r="19769" spans="17:17">
      <c r="Q19769" s="39"/>
    </row>
    <row r="19770" spans="17:17">
      <c r="Q19770" s="39"/>
    </row>
    <row r="19771" spans="17:17">
      <c r="Q19771" s="39"/>
    </row>
    <row r="19772" spans="17:17">
      <c r="Q19772" s="39"/>
    </row>
    <row r="19773" spans="17:17">
      <c r="Q19773" s="39"/>
    </row>
    <row r="19774" spans="17:17">
      <c r="Q19774" s="39"/>
    </row>
    <row r="19775" spans="17:17">
      <c r="Q19775" s="39"/>
    </row>
    <row r="19776" spans="17:17">
      <c r="Q19776" s="39"/>
    </row>
    <row r="19777" spans="17:17">
      <c r="Q19777" s="39"/>
    </row>
    <row r="19778" spans="17:17">
      <c r="Q19778" s="39"/>
    </row>
    <row r="19779" spans="17:17">
      <c r="Q19779" s="39"/>
    </row>
    <row r="19780" spans="17:17">
      <c r="Q19780" s="39"/>
    </row>
    <row r="19781" spans="17:17">
      <c r="Q19781" s="39"/>
    </row>
    <row r="19782" spans="17:17">
      <c r="Q19782" s="39"/>
    </row>
    <row r="19783" spans="17:17">
      <c r="Q19783" s="39"/>
    </row>
    <row r="19784" spans="17:17">
      <c r="Q19784" s="39"/>
    </row>
    <row r="19785" spans="17:17">
      <c r="Q19785" s="39"/>
    </row>
    <row r="19786" spans="17:17">
      <c r="Q19786" s="39"/>
    </row>
    <row r="19787" spans="17:17">
      <c r="Q19787" s="39"/>
    </row>
    <row r="19788" spans="17:17">
      <c r="Q19788" s="39"/>
    </row>
    <row r="19789" spans="17:17">
      <c r="Q19789" s="39"/>
    </row>
    <row r="19790" spans="17:17">
      <c r="Q19790" s="39"/>
    </row>
    <row r="19791" spans="17:17">
      <c r="Q19791" s="39"/>
    </row>
    <row r="19792" spans="17:17">
      <c r="Q19792" s="39"/>
    </row>
    <row r="19793" spans="17:17">
      <c r="Q19793" s="39"/>
    </row>
    <row r="19794" spans="17:17">
      <c r="Q19794" s="39"/>
    </row>
    <row r="19795" spans="17:17">
      <c r="Q19795" s="39"/>
    </row>
    <row r="19796" spans="17:17">
      <c r="Q19796" s="39"/>
    </row>
    <row r="19797" spans="17:17">
      <c r="Q19797" s="39"/>
    </row>
    <row r="19798" spans="17:17">
      <c r="Q19798" s="39"/>
    </row>
    <row r="19799" spans="17:17">
      <c r="Q19799" s="39"/>
    </row>
    <row r="19800" spans="17:17">
      <c r="Q19800" s="39"/>
    </row>
    <row r="19801" spans="17:17">
      <c r="Q19801" s="39"/>
    </row>
    <row r="19802" spans="17:17">
      <c r="Q19802" s="39"/>
    </row>
    <row r="19803" spans="17:17">
      <c r="Q19803" s="39"/>
    </row>
    <row r="19804" spans="17:17">
      <c r="Q19804" s="39"/>
    </row>
    <row r="19805" spans="17:17">
      <c r="Q19805" s="39"/>
    </row>
    <row r="19806" spans="17:17">
      <c r="Q19806" s="39"/>
    </row>
    <row r="19807" spans="17:17">
      <c r="Q19807" s="39"/>
    </row>
    <row r="19808" spans="17:17">
      <c r="Q19808" s="39"/>
    </row>
    <row r="19809" spans="17:17">
      <c r="Q19809" s="39"/>
    </row>
    <row r="19810" spans="17:17">
      <c r="Q19810" s="39"/>
    </row>
    <row r="19811" spans="17:17">
      <c r="Q19811" s="39"/>
    </row>
    <row r="19812" spans="17:17">
      <c r="Q19812" s="39"/>
    </row>
    <row r="19813" spans="17:17">
      <c r="Q19813" s="39"/>
    </row>
    <row r="19814" spans="17:17">
      <c r="Q19814" s="39"/>
    </row>
    <row r="19815" spans="17:17">
      <c r="Q19815" s="39"/>
    </row>
    <row r="19816" spans="17:17">
      <c r="Q19816" s="39"/>
    </row>
    <row r="19817" spans="17:17">
      <c r="Q19817" s="39"/>
    </row>
    <row r="19818" spans="17:17">
      <c r="Q19818" s="39"/>
    </row>
    <row r="19819" spans="17:17">
      <c r="Q19819" s="39"/>
    </row>
    <row r="19820" spans="17:17">
      <c r="Q19820" s="39"/>
    </row>
    <row r="19821" spans="17:17">
      <c r="Q19821" s="39"/>
    </row>
    <row r="19822" spans="17:17">
      <c r="Q19822" s="39"/>
    </row>
    <row r="19823" spans="17:17">
      <c r="Q19823" s="39"/>
    </row>
    <row r="19824" spans="17:17">
      <c r="Q19824" s="39"/>
    </row>
    <row r="19825" spans="17:17">
      <c r="Q19825" s="39"/>
    </row>
    <row r="19826" spans="17:17">
      <c r="Q19826" s="39"/>
    </row>
    <row r="19827" spans="17:17">
      <c r="Q19827" s="39"/>
    </row>
    <row r="19828" spans="17:17">
      <c r="Q19828" s="39"/>
    </row>
    <row r="19829" spans="17:17">
      <c r="Q19829" s="39"/>
    </row>
    <row r="19830" spans="17:17">
      <c r="Q19830" s="39"/>
    </row>
    <row r="19831" spans="17:17">
      <c r="Q19831" s="39"/>
    </row>
    <row r="19832" spans="17:17">
      <c r="Q19832" s="39"/>
    </row>
    <row r="19833" spans="17:17">
      <c r="Q19833" s="39"/>
    </row>
    <row r="19834" spans="17:17">
      <c r="Q19834" s="39"/>
    </row>
    <row r="19835" spans="17:17">
      <c r="Q19835" s="39"/>
    </row>
    <row r="19836" spans="17:17">
      <c r="Q19836" s="39"/>
    </row>
    <row r="19837" spans="17:17">
      <c r="Q19837" s="39"/>
    </row>
    <row r="19838" spans="17:17">
      <c r="Q19838" s="39"/>
    </row>
    <row r="19839" spans="17:17">
      <c r="Q19839" s="39"/>
    </row>
    <row r="19840" spans="17:17">
      <c r="Q19840" s="39"/>
    </row>
    <row r="19841" spans="17:17">
      <c r="Q19841" s="39"/>
    </row>
    <row r="19842" spans="17:17">
      <c r="Q19842" s="39"/>
    </row>
    <row r="19843" spans="17:17">
      <c r="Q19843" s="39"/>
    </row>
    <row r="19844" spans="17:17">
      <c r="Q19844" s="39"/>
    </row>
    <row r="19845" spans="17:17">
      <c r="Q19845" s="39"/>
    </row>
    <row r="19846" spans="17:17">
      <c r="Q19846" s="39"/>
    </row>
    <row r="19847" spans="17:17">
      <c r="Q19847" s="39"/>
    </row>
    <row r="19848" spans="17:17">
      <c r="Q19848" s="39"/>
    </row>
    <row r="19849" spans="17:17">
      <c r="Q19849" s="39"/>
    </row>
    <row r="19850" spans="17:17">
      <c r="Q19850" s="39"/>
    </row>
    <row r="19851" spans="17:17">
      <c r="Q19851" s="39"/>
    </row>
    <row r="19852" spans="17:17">
      <c r="Q19852" s="39"/>
    </row>
    <row r="19853" spans="17:17">
      <c r="Q19853" s="39"/>
    </row>
    <row r="19854" spans="17:17">
      <c r="Q19854" s="39"/>
    </row>
    <row r="19855" spans="17:17">
      <c r="Q19855" s="39"/>
    </row>
    <row r="19856" spans="17:17">
      <c r="Q19856" s="39"/>
    </row>
    <row r="19857" spans="17:17">
      <c r="Q19857" s="39"/>
    </row>
    <row r="19858" spans="17:17">
      <c r="Q19858" s="39"/>
    </row>
    <row r="19859" spans="17:17">
      <c r="Q19859" s="39"/>
    </row>
    <row r="19860" spans="17:17">
      <c r="Q19860" s="39"/>
    </row>
    <row r="19861" spans="17:17">
      <c r="Q19861" s="39"/>
    </row>
    <row r="19862" spans="17:17">
      <c r="Q19862" s="39"/>
    </row>
    <row r="19863" spans="17:17">
      <c r="Q19863" s="39"/>
    </row>
    <row r="19864" spans="17:17">
      <c r="Q19864" s="39"/>
    </row>
    <row r="19865" spans="17:17">
      <c r="Q19865" s="39"/>
    </row>
    <row r="19866" spans="17:17">
      <c r="Q19866" s="39"/>
    </row>
    <row r="19867" spans="17:17">
      <c r="Q19867" s="39"/>
    </row>
    <row r="19868" spans="17:17">
      <c r="Q19868" s="39"/>
    </row>
    <row r="19869" spans="17:17">
      <c r="Q19869" s="39"/>
    </row>
    <row r="19870" spans="17:17">
      <c r="Q19870" s="39"/>
    </row>
    <row r="19871" spans="17:17">
      <c r="Q19871" s="39"/>
    </row>
    <row r="19872" spans="17:17">
      <c r="Q19872" s="39"/>
    </row>
    <row r="19873" spans="17:17">
      <c r="Q19873" s="39"/>
    </row>
    <row r="19874" spans="17:17">
      <c r="Q19874" s="39"/>
    </row>
    <row r="19875" spans="17:17">
      <c r="Q19875" s="39"/>
    </row>
    <row r="19876" spans="17:17">
      <c r="Q19876" s="39"/>
    </row>
    <row r="19877" spans="17:17">
      <c r="Q19877" s="39"/>
    </row>
    <row r="19878" spans="17:17">
      <c r="Q19878" s="39"/>
    </row>
    <row r="19879" spans="17:17">
      <c r="Q19879" s="39"/>
    </row>
    <row r="19880" spans="17:17">
      <c r="Q19880" s="39"/>
    </row>
    <row r="19881" spans="17:17">
      <c r="Q19881" s="39"/>
    </row>
    <row r="19882" spans="17:17">
      <c r="Q19882" s="39"/>
    </row>
    <row r="19883" spans="17:17">
      <c r="Q19883" s="39"/>
    </row>
    <row r="19884" spans="17:17">
      <c r="Q19884" s="39"/>
    </row>
    <row r="19885" spans="17:17">
      <c r="Q19885" s="39"/>
    </row>
    <row r="19886" spans="17:17">
      <c r="Q19886" s="39"/>
    </row>
    <row r="19887" spans="17:17">
      <c r="Q19887" s="39"/>
    </row>
    <row r="19888" spans="17:17">
      <c r="Q19888" s="39"/>
    </row>
    <row r="19889" spans="17:17">
      <c r="Q19889" s="39"/>
    </row>
    <row r="19890" spans="17:17">
      <c r="Q19890" s="39"/>
    </row>
    <row r="19891" spans="17:17">
      <c r="Q19891" s="39"/>
    </row>
    <row r="19892" spans="17:17">
      <c r="Q19892" s="39"/>
    </row>
    <row r="19893" spans="17:17">
      <c r="Q19893" s="39"/>
    </row>
    <row r="19894" spans="17:17">
      <c r="Q19894" s="39"/>
    </row>
    <row r="19895" spans="17:17">
      <c r="Q19895" s="39"/>
    </row>
    <row r="19896" spans="17:17">
      <c r="Q19896" s="39"/>
    </row>
    <row r="19897" spans="17:17">
      <c r="Q19897" s="39"/>
    </row>
    <row r="19898" spans="17:17">
      <c r="Q19898" s="39"/>
    </row>
    <row r="19899" spans="17:17">
      <c r="Q19899" s="39"/>
    </row>
    <row r="19900" spans="17:17">
      <c r="Q19900" s="39"/>
    </row>
    <row r="19901" spans="17:17">
      <c r="Q19901" s="39"/>
    </row>
    <row r="19902" spans="17:17">
      <c r="Q19902" s="39"/>
    </row>
    <row r="19903" spans="17:17">
      <c r="Q19903" s="39"/>
    </row>
    <row r="19904" spans="17:17">
      <c r="Q19904" s="39"/>
    </row>
    <row r="19905" spans="17:17">
      <c r="Q19905" s="39"/>
    </row>
    <row r="19906" spans="17:17">
      <c r="Q19906" s="39"/>
    </row>
    <row r="19907" spans="17:17">
      <c r="Q19907" s="39"/>
    </row>
    <row r="19908" spans="17:17">
      <c r="Q19908" s="39"/>
    </row>
    <row r="19909" spans="17:17">
      <c r="Q19909" s="39"/>
    </row>
    <row r="19910" spans="17:17">
      <c r="Q19910" s="39"/>
    </row>
    <row r="19911" spans="17:17">
      <c r="Q19911" s="39"/>
    </row>
    <row r="19912" spans="17:17">
      <c r="Q19912" s="39"/>
    </row>
    <row r="19913" spans="17:17">
      <c r="Q19913" s="39"/>
    </row>
    <row r="19914" spans="17:17">
      <c r="Q19914" s="39"/>
    </row>
    <row r="19915" spans="17:17">
      <c r="Q19915" s="39"/>
    </row>
    <row r="19916" spans="17:17">
      <c r="Q19916" s="39"/>
    </row>
    <row r="19917" spans="17:17">
      <c r="Q19917" s="39"/>
    </row>
    <row r="19918" spans="17:17">
      <c r="Q19918" s="39"/>
    </row>
    <row r="19919" spans="17:17">
      <c r="Q19919" s="39"/>
    </row>
    <row r="19920" spans="17:17">
      <c r="Q19920" s="39"/>
    </row>
    <row r="19921" spans="17:17">
      <c r="Q19921" s="39"/>
    </row>
    <row r="19922" spans="17:17">
      <c r="Q19922" s="39"/>
    </row>
    <row r="19923" spans="17:17">
      <c r="Q19923" s="39"/>
    </row>
    <row r="19924" spans="17:17">
      <c r="Q19924" s="39"/>
    </row>
    <row r="19925" spans="17:17">
      <c r="Q19925" s="39"/>
    </row>
    <row r="19926" spans="17:17">
      <c r="Q19926" s="39"/>
    </row>
    <row r="19927" spans="17:17">
      <c r="Q19927" s="39"/>
    </row>
    <row r="19928" spans="17:17">
      <c r="Q19928" s="39"/>
    </row>
    <row r="19929" spans="17:17">
      <c r="Q19929" s="39"/>
    </row>
    <row r="19930" spans="17:17">
      <c r="Q19930" s="39"/>
    </row>
    <row r="19931" spans="17:17">
      <c r="Q19931" s="39"/>
    </row>
    <row r="19932" spans="17:17">
      <c r="Q19932" s="39"/>
    </row>
    <row r="19933" spans="17:17">
      <c r="Q19933" s="39"/>
    </row>
    <row r="19934" spans="17:17">
      <c r="Q19934" s="39"/>
    </row>
    <row r="19935" spans="17:17">
      <c r="Q19935" s="39"/>
    </row>
    <row r="19936" spans="17:17">
      <c r="Q19936" s="39"/>
    </row>
    <row r="19937" spans="17:17">
      <c r="Q19937" s="39"/>
    </row>
    <row r="19938" spans="17:17">
      <c r="Q19938" s="39"/>
    </row>
    <row r="19939" spans="17:17">
      <c r="Q19939" s="39"/>
    </row>
    <row r="19940" spans="17:17">
      <c r="Q19940" s="39"/>
    </row>
    <row r="19941" spans="17:17">
      <c r="Q19941" s="39"/>
    </row>
    <row r="19942" spans="17:17">
      <c r="Q19942" s="39"/>
    </row>
    <row r="19943" spans="17:17">
      <c r="Q19943" s="39"/>
    </row>
    <row r="19944" spans="17:17">
      <c r="Q19944" s="39"/>
    </row>
    <row r="19945" spans="17:17">
      <c r="Q19945" s="39"/>
    </row>
    <row r="19946" spans="17:17">
      <c r="Q19946" s="39"/>
    </row>
    <row r="19947" spans="17:17">
      <c r="Q19947" s="39"/>
    </row>
    <row r="19948" spans="17:17">
      <c r="Q19948" s="39"/>
    </row>
    <row r="19949" spans="17:17">
      <c r="Q19949" s="39"/>
    </row>
    <row r="19950" spans="17:17">
      <c r="Q19950" s="39"/>
    </row>
    <row r="19951" spans="17:17">
      <c r="Q19951" s="39"/>
    </row>
    <row r="19952" spans="17:17">
      <c r="Q19952" s="39"/>
    </row>
    <row r="19953" spans="17:17">
      <c r="Q19953" s="39"/>
    </row>
    <row r="19954" spans="17:17">
      <c r="Q19954" s="39"/>
    </row>
    <row r="19955" spans="17:17">
      <c r="Q19955" s="39"/>
    </row>
    <row r="19956" spans="17:17">
      <c r="Q19956" s="39"/>
    </row>
    <row r="19957" spans="17:17">
      <c r="Q19957" s="39"/>
    </row>
    <row r="19958" spans="17:17">
      <c r="Q19958" s="39"/>
    </row>
    <row r="19959" spans="17:17">
      <c r="Q19959" s="39"/>
    </row>
    <row r="19960" spans="17:17">
      <c r="Q19960" s="39"/>
    </row>
    <row r="19961" spans="17:17">
      <c r="Q19961" s="39"/>
    </row>
    <row r="19962" spans="17:17">
      <c r="Q19962" s="39"/>
    </row>
    <row r="19963" spans="17:17">
      <c r="Q19963" s="39"/>
    </row>
    <row r="19964" spans="17:17">
      <c r="Q19964" s="39"/>
    </row>
    <row r="19965" spans="17:17">
      <c r="Q19965" s="39"/>
    </row>
    <row r="19966" spans="17:17">
      <c r="Q19966" s="39"/>
    </row>
    <row r="19967" spans="17:17">
      <c r="Q19967" s="39"/>
    </row>
    <row r="19968" spans="17:17">
      <c r="Q19968" s="39"/>
    </row>
    <row r="19969" spans="17:17">
      <c r="Q19969" s="39"/>
    </row>
    <row r="19970" spans="17:17">
      <c r="Q19970" s="39"/>
    </row>
    <row r="19971" spans="17:17">
      <c r="Q19971" s="39"/>
    </row>
    <row r="19972" spans="17:17">
      <c r="Q19972" s="39"/>
    </row>
    <row r="19973" spans="17:17">
      <c r="Q19973" s="39"/>
    </row>
    <row r="19974" spans="17:17">
      <c r="Q19974" s="39"/>
    </row>
    <row r="19975" spans="17:17">
      <c r="Q19975" s="39"/>
    </row>
    <row r="19976" spans="17:17">
      <c r="Q19976" s="39"/>
    </row>
    <row r="19977" spans="17:17">
      <c r="Q19977" s="39"/>
    </row>
    <row r="19978" spans="17:17">
      <c r="Q19978" s="39"/>
    </row>
    <row r="19979" spans="17:17">
      <c r="Q19979" s="39"/>
    </row>
    <row r="19980" spans="17:17">
      <c r="Q19980" s="39"/>
    </row>
    <row r="19981" spans="17:17">
      <c r="Q19981" s="39"/>
    </row>
    <row r="19982" spans="17:17">
      <c r="Q19982" s="39"/>
    </row>
    <row r="19983" spans="17:17">
      <c r="Q19983" s="39"/>
    </row>
    <row r="19984" spans="17:17">
      <c r="Q19984" s="39"/>
    </row>
    <row r="19985" spans="17:17">
      <c r="Q19985" s="39"/>
    </row>
    <row r="19986" spans="17:17">
      <c r="Q19986" s="39"/>
    </row>
    <row r="19987" spans="17:17">
      <c r="Q19987" s="39"/>
    </row>
    <row r="19988" spans="17:17">
      <c r="Q19988" s="39"/>
    </row>
    <row r="19989" spans="17:17">
      <c r="Q19989" s="39"/>
    </row>
    <row r="19990" spans="17:17">
      <c r="Q19990" s="39"/>
    </row>
    <row r="19991" spans="17:17">
      <c r="Q19991" s="39"/>
    </row>
    <row r="19992" spans="17:17">
      <c r="Q19992" s="39"/>
    </row>
    <row r="19993" spans="17:17">
      <c r="Q19993" s="39"/>
    </row>
    <row r="19994" spans="17:17">
      <c r="Q19994" s="39"/>
    </row>
    <row r="19995" spans="17:17">
      <c r="Q19995" s="39"/>
    </row>
    <row r="19996" spans="17:17">
      <c r="Q19996" s="39"/>
    </row>
    <row r="19997" spans="17:17">
      <c r="Q19997" s="39"/>
    </row>
    <row r="19998" spans="17:17">
      <c r="Q19998" s="39"/>
    </row>
    <row r="19999" spans="17:17">
      <c r="Q19999" s="39"/>
    </row>
    <row r="20000" spans="17:17">
      <c r="Q20000" s="39"/>
    </row>
    <row r="20001" spans="17:17">
      <c r="Q20001" s="39"/>
    </row>
    <row r="20002" spans="17:17">
      <c r="Q20002" s="39"/>
    </row>
    <row r="20003" spans="17:17">
      <c r="Q20003" s="39"/>
    </row>
    <row r="20004" spans="17:17">
      <c r="Q20004" s="39"/>
    </row>
    <row r="20005" spans="17:17">
      <c r="Q20005" s="39"/>
    </row>
    <row r="20006" spans="17:17">
      <c r="Q20006" s="39"/>
    </row>
    <row r="20007" spans="17:17">
      <c r="Q20007" s="39"/>
    </row>
    <row r="20008" spans="17:17">
      <c r="Q20008" s="39"/>
    </row>
    <row r="20009" spans="17:17">
      <c r="Q20009" s="39"/>
    </row>
    <row r="20010" spans="17:17">
      <c r="Q20010" s="39"/>
    </row>
    <row r="20011" spans="17:17">
      <c r="Q20011" s="39"/>
    </row>
    <row r="20012" spans="17:17">
      <c r="Q20012" s="39"/>
    </row>
    <row r="20013" spans="17:17">
      <c r="Q20013" s="39"/>
    </row>
    <row r="20014" spans="17:17">
      <c r="Q20014" s="39"/>
    </row>
    <row r="20015" spans="17:17">
      <c r="Q20015" s="39"/>
    </row>
    <row r="20016" spans="17:17">
      <c r="Q20016" s="39"/>
    </row>
    <row r="20017" spans="17:17">
      <c r="Q20017" s="39"/>
    </row>
    <row r="20018" spans="17:17">
      <c r="Q20018" s="39"/>
    </row>
    <row r="20019" spans="17:17">
      <c r="Q20019" s="39"/>
    </row>
    <row r="20020" spans="17:17">
      <c r="Q20020" s="39"/>
    </row>
    <row r="20021" spans="17:17">
      <c r="Q20021" s="39"/>
    </row>
    <row r="20022" spans="17:17">
      <c r="Q20022" s="39"/>
    </row>
    <row r="20023" spans="17:17">
      <c r="Q20023" s="39"/>
    </row>
    <row r="20024" spans="17:17">
      <c r="Q20024" s="39"/>
    </row>
    <row r="20025" spans="17:17">
      <c r="Q20025" s="39"/>
    </row>
    <row r="20026" spans="17:17">
      <c r="Q20026" s="39"/>
    </row>
    <row r="20027" spans="17:17">
      <c r="Q20027" s="39"/>
    </row>
    <row r="20028" spans="17:17">
      <c r="Q20028" s="39"/>
    </row>
    <row r="20029" spans="17:17">
      <c r="Q20029" s="39"/>
    </row>
    <row r="20030" spans="17:17">
      <c r="Q20030" s="39"/>
    </row>
    <row r="20031" spans="17:17">
      <c r="Q20031" s="39"/>
    </row>
    <row r="20032" spans="17:17">
      <c r="Q20032" s="39"/>
    </row>
    <row r="20033" spans="17:17">
      <c r="Q20033" s="39"/>
    </row>
    <row r="20034" spans="17:17">
      <c r="Q20034" s="39"/>
    </row>
    <row r="20035" spans="17:17">
      <c r="Q20035" s="39"/>
    </row>
    <row r="20036" spans="17:17">
      <c r="Q20036" s="39"/>
    </row>
    <row r="20037" spans="17:17">
      <c r="Q20037" s="39"/>
    </row>
    <row r="20038" spans="17:17">
      <c r="Q20038" s="39"/>
    </row>
    <row r="20039" spans="17:17">
      <c r="Q20039" s="39"/>
    </row>
    <row r="20040" spans="17:17">
      <c r="Q20040" s="39"/>
    </row>
    <row r="20041" spans="17:17">
      <c r="Q20041" s="39"/>
    </row>
    <row r="20042" spans="17:17">
      <c r="Q20042" s="39"/>
    </row>
    <row r="20043" spans="17:17">
      <c r="Q20043" s="39"/>
    </row>
    <row r="20044" spans="17:17">
      <c r="Q20044" s="39"/>
    </row>
    <row r="20045" spans="17:17">
      <c r="Q20045" s="39"/>
    </row>
    <row r="20046" spans="17:17">
      <c r="Q20046" s="39"/>
    </row>
    <row r="20047" spans="17:17">
      <c r="Q20047" s="39"/>
    </row>
    <row r="20048" spans="17:17">
      <c r="Q20048" s="39"/>
    </row>
    <row r="20049" spans="17:17">
      <c r="Q20049" s="39"/>
    </row>
    <row r="20050" spans="17:17">
      <c r="Q20050" s="39"/>
    </row>
    <row r="20051" spans="17:17">
      <c r="Q20051" s="39"/>
    </row>
    <row r="20052" spans="17:17">
      <c r="Q20052" s="39"/>
    </row>
    <row r="20053" spans="17:17">
      <c r="Q20053" s="39"/>
    </row>
    <row r="20054" spans="17:17">
      <c r="Q20054" s="39"/>
    </row>
    <row r="20055" spans="17:17">
      <c r="Q20055" s="39"/>
    </row>
    <row r="20056" spans="17:17">
      <c r="Q20056" s="39"/>
    </row>
    <row r="20057" spans="17:17">
      <c r="Q20057" s="39"/>
    </row>
    <row r="20058" spans="17:17">
      <c r="Q20058" s="39"/>
    </row>
    <row r="20059" spans="17:17">
      <c r="Q20059" s="39"/>
    </row>
    <row r="20060" spans="17:17">
      <c r="Q20060" s="39"/>
    </row>
    <row r="20061" spans="17:17">
      <c r="Q20061" s="39"/>
    </row>
    <row r="20062" spans="17:17">
      <c r="Q20062" s="39"/>
    </row>
    <row r="20063" spans="17:17">
      <c r="Q20063" s="39"/>
    </row>
    <row r="20064" spans="17:17">
      <c r="Q20064" s="39"/>
    </row>
    <row r="20065" spans="17:17">
      <c r="Q20065" s="39"/>
    </row>
    <row r="20066" spans="17:17">
      <c r="Q20066" s="39"/>
    </row>
    <row r="20067" spans="17:17">
      <c r="Q20067" s="39"/>
    </row>
    <row r="20068" spans="17:17">
      <c r="Q20068" s="39"/>
    </row>
    <row r="20069" spans="17:17">
      <c r="Q20069" s="39"/>
    </row>
    <row r="20070" spans="17:17">
      <c r="Q20070" s="39"/>
    </row>
    <row r="20071" spans="17:17">
      <c r="Q20071" s="39"/>
    </row>
    <row r="20072" spans="17:17">
      <c r="Q20072" s="39"/>
    </row>
    <row r="20073" spans="17:17">
      <c r="Q20073" s="39"/>
    </row>
    <row r="20074" spans="17:17">
      <c r="Q20074" s="39"/>
    </row>
    <row r="20075" spans="17:17">
      <c r="Q20075" s="39"/>
    </row>
    <row r="20076" spans="17:17">
      <c r="Q20076" s="39"/>
    </row>
    <row r="20077" spans="17:17">
      <c r="Q20077" s="39"/>
    </row>
    <row r="20078" spans="17:17">
      <c r="Q20078" s="39"/>
    </row>
    <row r="20079" spans="17:17">
      <c r="Q20079" s="39"/>
    </row>
    <row r="20080" spans="17:17">
      <c r="Q20080" s="39"/>
    </row>
    <row r="20081" spans="17:17">
      <c r="Q20081" s="39"/>
    </row>
    <row r="20082" spans="17:17">
      <c r="Q20082" s="39"/>
    </row>
    <row r="20083" spans="17:17">
      <c r="Q20083" s="39"/>
    </row>
    <row r="20084" spans="17:17">
      <c r="Q20084" s="39"/>
    </row>
    <row r="20085" spans="17:17">
      <c r="Q20085" s="39"/>
    </row>
    <row r="20086" spans="17:17">
      <c r="Q20086" s="39"/>
    </row>
    <row r="20087" spans="17:17">
      <c r="Q20087" s="39"/>
    </row>
    <row r="20088" spans="17:17">
      <c r="Q20088" s="39"/>
    </row>
    <row r="20089" spans="17:17">
      <c r="Q20089" s="39"/>
    </row>
    <row r="20090" spans="17:17">
      <c r="Q20090" s="39"/>
    </row>
    <row r="20091" spans="17:17">
      <c r="Q20091" s="39"/>
    </row>
    <row r="20092" spans="17:17">
      <c r="Q20092" s="39"/>
    </row>
    <row r="20093" spans="17:17">
      <c r="Q20093" s="39"/>
    </row>
    <row r="20094" spans="17:17">
      <c r="Q20094" s="39"/>
    </row>
    <row r="20095" spans="17:17">
      <c r="Q20095" s="39"/>
    </row>
    <row r="20096" spans="17:17">
      <c r="Q20096" s="39"/>
    </row>
    <row r="20097" spans="17:17">
      <c r="Q20097" s="39"/>
    </row>
    <row r="20098" spans="17:17">
      <c r="Q20098" s="39"/>
    </row>
    <row r="20099" spans="17:17">
      <c r="Q20099" s="39"/>
    </row>
    <row r="20100" spans="17:17">
      <c r="Q20100" s="39"/>
    </row>
    <row r="20101" spans="17:17">
      <c r="Q20101" s="39"/>
    </row>
    <row r="20102" spans="17:17">
      <c r="Q20102" s="39"/>
    </row>
    <row r="20103" spans="17:17">
      <c r="Q20103" s="39"/>
    </row>
    <row r="20104" spans="17:17">
      <c r="Q20104" s="39"/>
    </row>
    <row r="20105" spans="17:17">
      <c r="Q20105" s="39"/>
    </row>
    <row r="20106" spans="17:17">
      <c r="Q20106" s="39"/>
    </row>
    <row r="20107" spans="17:17">
      <c r="Q20107" s="39"/>
    </row>
    <row r="20108" spans="17:17">
      <c r="Q20108" s="39"/>
    </row>
    <row r="20109" spans="17:17">
      <c r="Q20109" s="39"/>
    </row>
    <row r="20110" spans="17:17">
      <c r="Q20110" s="39"/>
    </row>
    <row r="20111" spans="17:17">
      <c r="Q20111" s="39"/>
    </row>
    <row r="20112" spans="17:17">
      <c r="Q20112" s="39"/>
    </row>
    <row r="20113" spans="17:17">
      <c r="Q20113" s="39"/>
    </row>
    <row r="20114" spans="17:17">
      <c r="Q20114" s="39"/>
    </row>
    <row r="20115" spans="17:17">
      <c r="Q20115" s="39"/>
    </row>
    <row r="20116" spans="17:17">
      <c r="Q20116" s="39"/>
    </row>
    <row r="20117" spans="17:17">
      <c r="Q20117" s="39"/>
    </row>
    <row r="20118" spans="17:17">
      <c r="Q20118" s="39"/>
    </row>
    <row r="20119" spans="17:17">
      <c r="Q20119" s="39"/>
    </row>
    <row r="20120" spans="17:17">
      <c r="Q20120" s="39"/>
    </row>
    <row r="20121" spans="17:17">
      <c r="Q20121" s="39"/>
    </row>
    <row r="20122" spans="17:17">
      <c r="Q20122" s="39"/>
    </row>
    <row r="20123" spans="17:17">
      <c r="Q20123" s="39"/>
    </row>
    <row r="20124" spans="17:17">
      <c r="Q20124" s="39"/>
    </row>
    <row r="20125" spans="17:17">
      <c r="Q20125" s="39"/>
    </row>
    <row r="20126" spans="17:17">
      <c r="Q20126" s="39"/>
    </row>
    <row r="20127" spans="17:17">
      <c r="Q20127" s="39"/>
    </row>
    <row r="20128" spans="17:17">
      <c r="Q20128" s="39"/>
    </row>
    <row r="20129" spans="17:17">
      <c r="Q20129" s="39"/>
    </row>
    <row r="20130" spans="17:17">
      <c r="Q20130" s="39"/>
    </row>
    <row r="20131" spans="17:17">
      <c r="Q20131" s="39"/>
    </row>
    <row r="20132" spans="17:17">
      <c r="Q20132" s="39"/>
    </row>
    <row r="20133" spans="17:17">
      <c r="Q20133" s="39"/>
    </row>
    <row r="20134" spans="17:17">
      <c r="Q20134" s="39"/>
    </row>
    <row r="20135" spans="17:17">
      <c r="Q20135" s="39"/>
    </row>
    <row r="20136" spans="17:17">
      <c r="Q20136" s="39"/>
    </row>
    <row r="20137" spans="17:17">
      <c r="Q20137" s="39"/>
    </row>
    <row r="20138" spans="17:17">
      <c r="Q20138" s="39"/>
    </row>
    <row r="20139" spans="17:17">
      <c r="Q20139" s="39"/>
    </row>
    <row r="20140" spans="17:17">
      <c r="Q20140" s="39"/>
    </row>
    <row r="20141" spans="17:17">
      <c r="Q20141" s="39"/>
    </row>
    <row r="20142" spans="17:17">
      <c r="Q20142" s="39"/>
    </row>
    <row r="20143" spans="17:17">
      <c r="Q20143" s="39"/>
    </row>
    <row r="20144" spans="17:17">
      <c r="Q20144" s="39"/>
    </row>
    <row r="20145" spans="17:17">
      <c r="Q20145" s="39"/>
    </row>
    <row r="20146" spans="17:17">
      <c r="Q20146" s="39"/>
    </row>
    <row r="20147" spans="17:17">
      <c r="Q20147" s="39"/>
    </row>
    <row r="20148" spans="17:17">
      <c r="Q20148" s="39"/>
    </row>
    <row r="20149" spans="17:17">
      <c r="Q20149" s="39"/>
    </row>
    <row r="20150" spans="17:17">
      <c r="Q20150" s="39"/>
    </row>
    <row r="20151" spans="17:17">
      <c r="Q20151" s="39"/>
    </row>
    <row r="20152" spans="17:17">
      <c r="Q20152" s="39"/>
    </row>
    <row r="20153" spans="17:17">
      <c r="Q20153" s="39"/>
    </row>
    <row r="20154" spans="17:17">
      <c r="Q20154" s="39"/>
    </row>
    <row r="20155" spans="17:17">
      <c r="Q20155" s="39"/>
    </row>
    <row r="20156" spans="17:17">
      <c r="Q20156" s="39"/>
    </row>
    <row r="20157" spans="17:17">
      <c r="Q20157" s="39"/>
    </row>
    <row r="20158" spans="17:17">
      <c r="Q20158" s="39"/>
    </row>
    <row r="20159" spans="17:17">
      <c r="Q20159" s="39"/>
    </row>
    <row r="20160" spans="17:17">
      <c r="Q20160" s="39"/>
    </row>
    <row r="20161" spans="17:17">
      <c r="Q20161" s="39"/>
    </row>
    <row r="20162" spans="17:17">
      <c r="Q20162" s="39"/>
    </row>
    <row r="20163" spans="17:17">
      <c r="Q20163" s="39"/>
    </row>
    <row r="20164" spans="17:17">
      <c r="Q20164" s="39"/>
    </row>
    <row r="20165" spans="17:17">
      <c r="Q20165" s="39"/>
    </row>
    <row r="20166" spans="17:17">
      <c r="Q20166" s="39"/>
    </row>
    <row r="20167" spans="17:17">
      <c r="Q20167" s="39"/>
    </row>
    <row r="20168" spans="17:17">
      <c r="Q20168" s="39"/>
    </row>
    <row r="20169" spans="17:17">
      <c r="Q20169" s="39"/>
    </row>
    <row r="20170" spans="17:17">
      <c r="Q20170" s="39"/>
    </row>
    <row r="20171" spans="17:17">
      <c r="Q20171" s="39"/>
    </row>
    <row r="20172" spans="17:17">
      <c r="Q20172" s="39"/>
    </row>
    <row r="20173" spans="17:17">
      <c r="Q20173" s="39"/>
    </row>
    <row r="20174" spans="17:17">
      <c r="Q20174" s="39"/>
    </row>
    <row r="20175" spans="17:17">
      <c r="Q20175" s="39"/>
    </row>
    <row r="20176" spans="17:17">
      <c r="Q20176" s="39"/>
    </row>
    <row r="20177" spans="17:17">
      <c r="Q20177" s="39"/>
    </row>
    <row r="20178" spans="17:17">
      <c r="Q20178" s="39"/>
    </row>
    <row r="20179" spans="17:17">
      <c r="Q20179" s="39"/>
    </row>
    <row r="20180" spans="17:17">
      <c r="Q20180" s="39"/>
    </row>
    <row r="20181" spans="17:17">
      <c r="Q20181" s="39"/>
    </row>
    <row r="20182" spans="17:17">
      <c r="Q20182" s="39"/>
    </row>
    <row r="20183" spans="17:17">
      <c r="Q20183" s="39"/>
    </row>
    <row r="20184" spans="17:17">
      <c r="Q20184" s="39"/>
    </row>
    <row r="20185" spans="17:17">
      <c r="Q20185" s="39"/>
    </row>
    <row r="20186" spans="17:17">
      <c r="Q20186" s="39"/>
    </row>
    <row r="20187" spans="17:17">
      <c r="Q20187" s="39"/>
    </row>
    <row r="20188" spans="17:17">
      <c r="Q20188" s="39"/>
    </row>
    <row r="20189" spans="17:17">
      <c r="Q20189" s="39"/>
    </row>
    <row r="20190" spans="17:17">
      <c r="Q20190" s="39"/>
    </row>
    <row r="20191" spans="17:17">
      <c r="Q20191" s="39"/>
    </row>
    <row r="20192" spans="17:17">
      <c r="Q20192" s="39"/>
    </row>
    <row r="20193" spans="17:17">
      <c r="Q20193" s="39"/>
    </row>
    <row r="20194" spans="17:17">
      <c r="Q20194" s="39"/>
    </row>
    <row r="20195" spans="17:17">
      <c r="Q20195" s="39"/>
    </row>
    <row r="20196" spans="17:17">
      <c r="Q20196" s="39"/>
    </row>
    <row r="20197" spans="17:17">
      <c r="Q20197" s="39"/>
    </row>
    <row r="20198" spans="17:17">
      <c r="Q20198" s="39"/>
    </row>
    <row r="20199" spans="17:17">
      <c r="Q20199" s="39"/>
    </row>
    <row r="20200" spans="17:17">
      <c r="Q20200" s="39"/>
    </row>
    <row r="20201" spans="17:17">
      <c r="Q20201" s="39"/>
    </row>
    <row r="20202" spans="17:17">
      <c r="Q20202" s="39"/>
    </row>
    <row r="20203" spans="17:17">
      <c r="Q20203" s="39"/>
    </row>
    <row r="20204" spans="17:17">
      <c r="Q20204" s="39"/>
    </row>
    <row r="20205" spans="17:17">
      <c r="Q20205" s="39"/>
    </row>
    <row r="20206" spans="17:17">
      <c r="Q20206" s="39"/>
    </row>
    <row r="20207" spans="17:17">
      <c r="Q20207" s="39"/>
    </row>
    <row r="20208" spans="17:17">
      <c r="Q20208" s="39"/>
    </row>
    <row r="20209" spans="17:17">
      <c r="Q20209" s="39"/>
    </row>
    <row r="20210" spans="17:17">
      <c r="Q20210" s="39"/>
    </row>
    <row r="20211" spans="17:17">
      <c r="Q20211" s="39"/>
    </row>
    <row r="20212" spans="17:17">
      <c r="Q20212" s="39"/>
    </row>
    <row r="20213" spans="17:17">
      <c r="Q20213" s="39"/>
    </row>
    <row r="20214" spans="17:17">
      <c r="Q20214" s="39"/>
    </row>
    <row r="20215" spans="17:17">
      <c r="Q20215" s="39"/>
    </row>
    <row r="20216" spans="17:17">
      <c r="Q20216" s="39"/>
    </row>
    <row r="20217" spans="17:17">
      <c r="Q20217" s="39"/>
    </row>
    <row r="20218" spans="17:17">
      <c r="Q20218" s="39"/>
    </row>
    <row r="20219" spans="17:17">
      <c r="Q20219" s="39"/>
    </row>
    <row r="20220" spans="17:17">
      <c r="Q20220" s="39"/>
    </row>
    <row r="20221" spans="17:17">
      <c r="Q20221" s="39"/>
    </row>
    <row r="20222" spans="17:17">
      <c r="Q20222" s="39"/>
    </row>
    <row r="20223" spans="17:17">
      <c r="Q20223" s="39"/>
    </row>
    <row r="20224" spans="17:17">
      <c r="Q20224" s="39"/>
    </row>
    <row r="20225" spans="17:17">
      <c r="Q20225" s="39"/>
    </row>
    <row r="20226" spans="17:17">
      <c r="Q20226" s="39"/>
    </row>
    <row r="20227" spans="17:17">
      <c r="Q20227" s="39"/>
    </row>
    <row r="20228" spans="17:17">
      <c r="Q20228" s="39"/>
    </row>
    <row r="20229" spans="17:17">
      <c r="Q20229" s="39"/>
    </row>
    <row r="20230" spans="17:17">
      <c r="Q20230" s="39"/>
    </row>
    <row r="20231" spans="17:17">
      <c r="Q20231" s="39"/>
    </row>
    <row r="20232" spans="17:17">
      <c r="Q20232" s="39"/>
    </row>
    <row r="20233" spans="17:17">
      <c r="Q20233" s="39"/>
    </row>
    <row r="20234" spans="17:17">
      <c r="Q20234" s="39"/>
    </row>
    <row r="20235" spans="17:17">
      <c r="Q20235" s="39"/>
    </row>
    <row r="20236" spans="17:17">
      <c r="Q20236" s="39"/>
    </row>
    <row r="20237" spans="17:17">
      <c r="Q20237" s="39"/>
    </row>
    <row r="20238" spans="17:17">
      <c r="Q20238" s="39"/>
    </row>
    <row r="20239" spans="17:17">
      <c r="Q20239" s="39"/>
    </row>
    <row r="20240" spans="17:17">
      <c r="Q20240" s="39"/>
    </row>
    <row r="20241" spans="17:17">
      <c r="Q20241" s="39"/>
    </row>
    <row r="20242" spans="17:17">
      <c r="Q20242" s="39"/>
    </row>
    <row r="20243" spans="17:17">
      <c r="Q20243" s="39"/>
    </row>
    <row r="20244" spans="17:17">
      <c r="Q20244" s="39"/>
    </row>
    <row r="20245" spans="17:17">
      <c r="Q20245" s="39"/>
    </row>
    <row r="20246" spans="17:17">
      <c r="Q20246" s="39"/>
    </row>
    <row r="20247" spans="17:17">
      <c r="Q20247" s="39"/>
    </row>
    <row r="20248" spans="17:17">
      <c r="Q20248" s="39"/>
    </row>
    <row r="20249" spans="17:17">
      <c r="Q20249" s="39"/>
    </row>
    <row r="20250" spans="17:17">
      <c r="Q20250" s="39"/>
    </row>
    <row r="20251" spans="17:17">
      <c r="Q20251" s="39"/>
    </row>
    <row r="20252" spans="17:17">
      <c r="Q20252" s="39"/>
    </row>
    <row r="20253" spans="17:17">
      <c r="Q20253" s="39"/>
    </row>
    <row r="20254" spans="17:17">
      <c r="Q20254" s="39"/>
    </row>
    <row r="20255" spans="17:17">
      <c r="Q20255" s="39"/>
    </row>
    <row r="20256" spans="17:17">
      <c r="Q20256" s="39"/>
    </row>
    <row r="20257" spans="17:17">
      <c r="Q20257" s="39"/>
    </row>
    <row r="20258" spans="17:17">
      <c r="Q20258" s="39"/>
    </row>
    <row r="20259" spans="17:17">
      <c r="Q20259" s="39"/>
    </row>
    <row r="20260" spans="17:17">
      <c r="Q20260" s="39"/>
    </row>
    <row r="20261" spans="17:17">
      <c r="Q20261" s="39"/>
    </row>
    <row r="20262" spans="17:17">
      <c r="Q20262" s="39"/>
    </row>
    <row r="20263" spans="17:17">
      <c r="Q20263" s="39"/>
    </row>
    <row r="20264" spans="17:17">
      <c r="Q20264" s="39"/>
    </row>
    <row r="20265" spans="17:17">
      <c r="Q20265" s="39"/>
    </row>
    <row r="20266" spans="17:17">
      <c r="Q20266" s="39"/>
    </row>
    <row r="20267" spans="17:17">
      <c r="Q20267" s="39"/>
    </row>
    <row r="20268" spans="17:17">
      <c r="Q20268" s="39"/>
    </row>
    <row r="20269" spans="17:17">
      <c r="Q20269" s="39"/>
    </row>
    <row r="20270" spans="17:17">
      <c r="Q20270" s="39"/>
    </row>
    <row r="20271" spans="17:17">
      <c r="Q20271" s="39"/>
    </row>
    <row r="20272" spans="17:17">
      <c r="Q20272" s="39"/>
    </row>
    <row r="20273" spans="17:17">
      <c r="Q20273" s="39"/>
    </row>
    <row r="20274" spans="17:17">
      <c r="Q20274" s="39"/>
    </row>
    <row r="20275" spans="17:17">
      <c r="Q20275" s="39"/>
    </row>
    <row r="20276" spans="17:17">
      <c r="Q20276" s="39"/>
    </row>
    <row r="20277" spans="17:17">
      <c r="Q20277" s="39"/>
    </row>
    <row r="20278" spans="17:17">
      <c r="Q20278" s="39"/>
    </row>
    <row r="20279" spans="17:17">
      <c r="Q20279" s="39"/>
    </row>
    <row r="20280" spans="17:17">
      <c r="Q20280" s="39"/>
    </row>
    <row r="20281" spans="17:17">
      <c r="Q20281" s="39"/>
    </row>
    <row r="20282" spans="17:17">
      <c r="Q20282" s="39"/>
    </row>
    <row r="20283" spans="17:17">
      <c r="Q20283" s="39"/>
    </row>
    <row r="20284" spans="17:17">
      <c r="Q20284" s="39"/>
    </row>
    <row r="20285" spans="17:17">
      <c r="Q20285" s="39"/>
    </row>
    <row r="20286" spans="17:17">
      <c r="Q20286" s="39"/>
    </row>
    <row r="20287" spans="17:17">
      <c r="Q20287" s="39"/>
    </row>
    <row r="20288" spans="17:17">
      <c r="Q20288" s="39"/>
    </row>
    <row r="20289" spans="17:17">
      <c r="Q20289" s="39"/>
    </row>
    <row r="20290" spans="17:17">
      <c r="Q20290" s="39"/>
    </row>
    <row r="20291" spans="17:17">
      <c r="Q20291" s="39"/>
    </row>
    <row r="20292" spans="17:17">
      <c r="Q20292" s="39"/>
    </row>
    <row r="20293" spans="17:17">
      <c r="Q20293" s="39"/>
    </row>
    <row r="20294" spans="17:17">
      <c r="Q20294" s="39"/>
    </row>
    <row r="20295" spans="17:17">
      <c r="Q20295" s="39"/>
    </row>
    <row r="20296" spans="17:17">
      <c r="Q20296" s="39"/>
    </row>
    <row r="20297" spans="17:17">
      <c r="Q20297" s="39"/>
    </row>
    <row r="20298" spans="17:17">
      <c r="Q20298" s="39"/>
    </row>
    <row r="20299" spans="17:17">
      <c r="Q20299" s="39"/>
    </row>
    <row r="20300" spans="17:17">
      <c r="Q20300" s="39"/>
    </row>
    <row r="20301" spans="17:17">
      <c r="Q20301" s="39"/>
    </row>
    <row r="20302" spans="17:17">
      <c r="Q20302" s="39"/>
    </row>
    <row r="20303" spans="17:17">
      <c r="Q20303" s="39"/>
    </row>
    <row r="20304" spans="17:17">
      <c r="Q20304" s="39"/>
    </row>
    <row r="20305" spans="17:17">
      <c r="Q20305" s="39"/>
    </row>
    <row r="20306" spans="17:17">
      <c r="Q20306" s="39"/>
    </row>
    <row r="20307" spans="17:17">
      <c r="Q20307" s="39"/>
    </row>
    <row r="20308" spans="17:17">
      <c r="Q20308" s="39"/>
    </row>
    <row r="20309" spans="17:17">
      <c r="Q20309" s="39"/>
    </row>
    <row r="20310" spans="17:17">
      <c r="Q20310" s="39"/>
    </row>
    <row r="20311" spans="17:17">
      <c r="Q20311" s="39"/>
    </row>
    <row r="20312" spans="17:17">
      <c r="Q20312" s="39"/>
    </row>
    <row r="20313" spans="17:17">
      <c r="Q20313" s="39"/>
    </row>
    <row r="20314" spans="17:17">
      <c r="Q20314" s="39"/>
    </row>
    <row r="20315" spans="17:17">
      <c r="Q20315" s="39"/>
    </row>
    <row r="20316" spans="17:17">
      <c r="Q20316" s="39"/>
    </row>
    <row r="20317" spans="17:17">
      <c r="Q20317" s="39"/>
    </row>
    <row r="20318" spans="17:17">
      <c r="Q20318" s="39"/>
    </row>
    <row r="20319" spans="17:17">
      <c r="Q20319" s="39"/>
    </row>
    <row r="20320" spans="17:17">
      <c r="Q20320" s="39"/>
    </row>
    <row r="20321" spans="17:17">
      <c r="Q20321" s="39"/>
    </row>
    <row r="20322" spans="17:17">
      <c r="Q20322" s="39"/>
    </row>
    <row r="20323" spans="17:17">
      <c r="Q20323" s="39"/>
    </row>
    <row r="20324" spans="17:17">
      <c r="Q20324" s="39"/>
    </row>
    <row r="20325" spans="17:17">
      <c r="Q20325" s="39"/>
    </row>
    <row r="20326" spans="17:17">
      <c r="Q20326" s="39"/>
    </row>
    <row r="20327" spans="17:17">
      <c r="Q20327" s="39"/>
    </row>
    <row r="20328" spans="17:17">
      <c r="Q20328" s="39"/>
    </row>
    <row r="20329" spans="17:17">
      <c r="Q20329" s="39"/>
    </row>
    <row r="20330" spans="17:17">
      <c r="Q20330" s="39"/>
    </row>
    <row r="20331" spans="17:17">
      <c r="Q20331" s="39"/>
    </row>
    <row r="20332" spans="17:17">
      <c r="Q20332" s="39"/>
    </row>
    <row r="20333" spans="17:17">
      <c r="Q20333" s="39"/>
    </row>
    <row r="20334" spans="17:17">
      <c r="Q20334" s="39"/>
    </row>
    <row r="20335" spans="17:17">
      <c r="Q20335" s="39"/>
    </row>
    <row r="20336" spans="17:17">
      <c r="Q20336" s="39"/>
    </row>
    <row r="20337" spans="17:17">
      <c r="Q20337" s="39"/>
    </row>
    <row r="20338" spans="17:17">
      <c r="Q20338" s="39"/>
    </row>
    <row r="20339" spans="17:17">
      <c r="Q20339" s="39"/>
    </row>
    <row r="20340" spans="17:17">
      <c r="Q20340" s="39"/>
    </row>
    <row r="20341" spans="17:17">
      <c r="Q20341" s="39"/>
    </row>
    <row r="20342" spans="17:17">
      <c r="Q20342" s="39"/>
    </row>
    <row r="20343" spans="17:17">
      <c r="Q20343" s="39"/>
    </row>
    <row r="20344" spans="17:17">
      <c r="Q20344" s="39"/>
    </row>
    <row r="20345" spans="17:17">
      <c r="Q20345" s="39"/>
    </row>
    <row r="20346" spans="17:17">
      <c r="Q20346" s="39"/>
    </row>
    <row r="20347" spans="17:17">
      <c r="Q20347" s="39"/>
    </row>
    <row r="20348" spans="17:17">
      <c r="Q20348" s="39"/>
    </row>
    <row r="20349" spans="17:17">
      <c r="Q20349" s="39"/>
    </row>
    <row r="20350" spans="17:17">
      <c r="Q20350" s="39"/>
    </row>
    <row r="20351" spans="17:17">
      <c r="Q20351" s="39"/>
    </row>
    <row r="20352" spans="17:17">
      <c r="Q20352" s="39"/>
    </row>
    <row r="20353" spans="17:17">
      <c r="Q20353" s="39"/>
    </row>
    <row r="20354" spans="17:17">
      <c r="Q20354" s="39"/>
    </row>
    <row r="20355" spans="17:17">
      <c r="Q20355" s="39"/>
    </row>
    <row r="20356" spans="17:17">
      <c r="Q20356" s="39"/>
    </row>
    <row r="20357" spans="17:17">
      <c r="Q20357" s="39"/>
    </row>
    <row r="20358" spans="17:17">
      <c r="Q20358" s="39"/>
    </row>
    <row r="20359" spans="17:17">
      <c r="Q20359" s="39"/>
    </row>
    <row r="20360" spans="17:17">
      <c r="Q20360" s="39"/>
    </row>
    <row r="20361" spans="17:17">
      <c r="Q20361" s="39"/>
    </row>
    <row r="20362" spans="17:17">
      <c r="Q20362" s="39"/>
    </row>
    <row r="20363" spans="17:17">
      <c r="Q20363" s="39"/>
    </row>
    <row r="20364" spans="17:17">
      <c r="Q20364" s="39"/>
    </row>
    <row r="20365" spans="17:17">
      <c r="Q20365" s="39"/>
    </row>
    <row r="20366" spans="17:17">
      <c r="Q20366" s="39"/>
    </row>
    <row r="20367" spans="17:17">
      <c r="Q20367" s="39"/>
    </row>
    <row r="20368" spans="17:17">
      <c r="Q20368" s="39"/>
    </row>
    <row r="20369" spans="17:17">
      <c r="Q20369" s="39"/>
    </row>
    <row r="20370" spans="17:17">
      <c r="Q20370" s="39"/>
    </row>
    <row r="20371" spans="17:17">
      <c r="Q20371" s="39"/>
    </row>
    <row r="20372" spans="17:17">
      <c r="Q20372" s="39"/>
    </row>
    <row r="20373" spans="17:17">
      <c r="Q20373" s="39"/>
    </row>
    <row r="20374" spans="17:17">
      <c r="Q20374" s="39"/>
    </row>
    <row r="20375" spans="17:17">
      <c r="Q20375" s="39"/>
    </row>
    <row r="20376" spans="17:17">
      <c r="Q20376" s="39"/>
    </row>
    <row r="20377" spans="17:17">
      <c r="Q20377" s="39"/>
    </row>
    <row r="20378" spans="17:17">
      <c r="Q20378" s="39"/>
    </row>
    <row r="20379" spans="17:17">
      <c r="Q20379" s="39"/>
    </row>
    <row r="20380" spans="17:17">
      <c r="Q20380" s="39"/>
    </row>
    <row r="20381" spans="17:17">
      <c r="Q20381" s="39"/>
    </row>
    <row r="20382" spans="17:17">
      <c r="Q20382" s="39"/>
    </row>
    <row r="20383" spans="17:17">
      <c r="Q20383" s="39"/>
    </row>
    <row r="20384" spans="17:17">
      <c r="Q20384" s="39"/>
    </row>
    <row r="20385" spans="17:17">
      <c r="Q20385" s="39"/>
    </row>
    <row r="20386" spans="17:17">
      <c r="Q20386" s="39"/>
    </row>
    <row r="20387" spans="17:17">
      <c r="Q20387" s="39"/>
    </row>
    <row r="20388" spans="17:17">
      <c r="Q20388" s="39"/>
    </row>
    <row r="20389" spans="17:17">
      <c r="Q20389" s="39"/>
    </row>
    <row r="20390" spans="17:17">
      <c r="Q20390" s="39"/>
    </row>
    <row r="20391" spans="17:17">
      <c r="Q20391" s="39"/>
    </row>
    <row r="20392" spans="17:17">
      <c r="Q20392" s="39"/>
    </row>
    <row r="20393" spans="17:17">
      <c r="Q20393" s="39"/>
    </row>
    <row r="20394" spans="17:17">
      <c r="Q20394" s="39"/>
    </row>
    <row r="20395" spans="17:17">
      <c r="Q20395" s="39"/>
    </row>
    <row r="20396" spans="17:17">
      <c r="Q20396" s="39"/>
    </row>
    <row r="20397" spans="17:17">
      <c r="Q20397" s="39"/>
    </row>
    <row r="20398" spans="17:17">
      <c r="Q20398" s="39"/>
    </row>
    <row r="20399" spans="17:17">
      <c r="Q20399" s="39"/>
    </row>
    <row r="20400" spans="17:17">
      <c r="Q20400" s="39"/>
    </row>
    <row r="20401" spans="17:17">
      <c r="Q20401" s="39"/>
    </row>
    <row r="20402" spans="17:17">
      <c r="Q20402" s="39"/>
    </row>
    <row r="20403" spans="17:17">
      <c r="Q20403" s="39"/>
    </row>
    <row r="20404" spans="17:17">
      <c r="Q20404" s="39"/>
    </row>
    <row r="20405" spans="17:17">
      <c r="Q20405" s="39"/>
    </row>
    <row r="20406" spans="17:17">
      <c r="Q20406" s="39"/>
    </row>
    <row r="20407" spans="17:17">
      <c r="Q20407" s="39"/>
    </row>
    <row r="20408" spans="17:17">
      <c r="Q20408" s="39"/>
    </row>
    <row r="20409" spans="17:17">
      <c r="Q20409" s="39"/>
    </row>
    <row r="20410" spans="17:17">
      <c r="Q20410" s="39"/>
    </row>
    <row r="20411" spans="17:17">
      <c r="Q20411" s="39"/>
    </row>
    <row r="20412" spans="17:17">
      <c r="Q20412" s="39"/>
    </row>
    <row r="20413" spans="17:17">
      <c r="Q20413" s="39"/>
    </row>
    <row r="20414" spans="17:17">
      <c r="Q20414" s="39"/>
    </row>
    <row r="20415" spans="17:17">
      <c r="Q20415" s="39"/>
    </row>
    <row r="20416" spans="17:17">
      <c r="Q20416" s="39"/>
    </row>
    <row r="20417" spans="17:17">
      <c r="Q20417" s="39"/>
    </row>
    <row r="20418" spans="17:17">
      <c r="Q20418" s="39"/>
    </row>
    <row r="20419" spans="17:17">
      <c r="Q20419" s="39"/>
    </row>
    <row r="20420" spans="17:17">
      <c r="Q20420" s="39"/>
    </row>
    <row r="20421" spans="17:17">
      <c r="Q20421" s="39"/>
    </row>
    <row r="20422" spans="17:17">
      <c r="Q20422" s="39"/>
    </row>
    <row r="20423" spans="17:17">
      <c r="Q20423" s="39"/>
    </row>
    <row r="20424" spans="17:17">
      <c r="Q20424" s="39"/>
    </row>
    <row r="20425" spans="17:17">
      <c r="Q20425" s="39"/>
    </row>
    <row r="20426" spans="17:17">
      <c r="Q20426" s="39"/>
    </row>
    <row r="20427" spans="17:17">
      <c r="Q20427" s="39"/>
    </row>
    <row r="20428" spans="17:17">
      <c r="Q20428" s="39"/>
    </row>
    <row r="20429" spans="17:17">
      <c r="Q20429" s="39"/>
    </row>
    <row r="20430" spans="17:17">
      <c r="Q20430" s="39"/>
    </row>
    <row r="20431" spans="17:17">
      <c r="Q20431" s="39"/>
    </row>
    <row r="20432" spans="17:17">
      <c r="Q20432" s="39"/>
    </row>
    <row r="20433" spans="17:17">
      <c r="Q20433" s="39"/>
    </row>
    <row r="20434" spans="17:17">
      <c r="Q20434" s="39"/>
    </row>
    <row r="20435" spans="17:17">
      <c r="Q20435" s="39"/>
    </row>
    <row r="20436" spans="17:17">
      <c r="Q20436" s="39"/>
    </row>
    <row r="20437" spans="17:17">
      <c r="Q20437" s="39"/>
    </row>
    <row r="20438" spans="17:17">
      <c r="Q20438" s="39"/>
    </row>
    <row r="20439" spans="17:17">
      <c r="Q20439" s="39"/>
    </row>
    <row r="20440" spans="17:17">
      <c r="Q20440" s="39"/>
    </row>
    <row r="20441" spans="17:17">
      <c r="Q20441" s="39"/>
    </row>
    <row r="20442" spans="17:17">
      <c r="Q20442" s="39"/>
    </row>
    <row r="20443" spans="17:17">
      <c r="Q20443" s="39"/>
    </row>
    <row r="20444" spans="17:17">
      <c r="Q20444" s="39"/>
    </row>
    <row r="20445" spans="17:17">
      <c r="Q20445" s="39"/>
    </row>
    <row r="20446" spans="17:17">
      <c r="Q20446" s="39"/>
    </row>
    <row r="20447" spans="17:17">
      <c r="Q20447" s="39"/>
    </row>
    <row r="20448" spans="17:17">
      <c r="Q20448" s="39"/>
    </row>
    <row r="20449" spans="17:17">
      <c r="Q20449" s="39"/>
    </row>
    <row r="20450" spans="17:17">
      <c r="Q20450" s="39"/>
    </row>
    <row r="20451" spans="17:17">
      <c r="Q20451" s="39"/>
    </row>
    <row r="20452" spans="17:17">
      <c r="Q20452" s="39"/>
    </row>
    <row r="20453" spans="17:17">
      <c r="Q20453" s="39"/>
    </row>
    <row r="20454" spans="17:17">
      <c r="Q20454" s="39"/>
    </row>
    <row r="20455" spans="17:17">
      <c r="Q20455" s="39"/>
    </row>
    <row r="20456" spans="17:17">
      <c r="Q20456" s="39"/>
    </row>
    <row r="20457" spans="17:17">
      <c r="Q20457" s="39"/>
    </row>
    <row r="20458" spans="17:17">
      <c r="Q20458" s="39"/>
    </row>
    <row r="20459" spans="17:17">
      <c r="Q20459" s="39"/>
    </row>
    <row r="20460" spans="17:17">
      <c r="Q20460" s="39"/>
    </row>
    <row r="20461" spans="17:17">
      <c r="Q20461" s="39"/>
    </row>
    <row r="20462" spans="17:17">
      <c r="Q20462" s="39"/>
    </row>
    <row r="20463" spans="17:17">
      <c r="Q20463" s="39"/>
    </row>
    <row r="20464" spans="17:17">
      <c r="Q20464" s="39"/>
    </row>
    <row r="20465" spans="17:17">
      <c r="Q20465" s="39"/>
    </row>
    <row r="20466" spans="17:17">
      <c r="Q20466" s="39"/>
    </row>
    <row r="20467" spans="17:17">
      <c r="Q20467" s="39"/>
    </row>
    <row r="20468" spans="17:17">
      <c r="Q20468" s="39"/>
    </row>
    <row r="20469" spans="17:17">
      <c r="Q20469" s="39"/>
    </row>
    <row r="20470" spans="17:17">
      <c r="Q20470" s="39"/>
    </row>
    <row r="20471" spans="17:17">
      <c r="Q20471" s="39"/>
    </row>
    <row r="20472" spans="17:17">
      <c r="Q20472" s="39"/>
    </row>
    <row r="20473" spans="17:17">
      <c r="Q20473" s="39"/>
    </row>
    <row r="20474" spans="17:17">
      <c r="Q20474" s="39"/>
    </row>
    <row r="20475" spans="17:17">
      <c r="Q20475" s="39"/>
    </row>
    <row r="20476" spans="17:17">
      <c r="Q20476" s="39"/>
    </row>
    <row r="20477" spans="17:17">
      <c r="Q20477" s="39"/>
    </row>
    <row r="20478" spans="17:17">
      <c r="Q20478" s="39"/>
    </row>
    <row r="20479" spans="17:17">
      <c r="Q20479" s="39"/>
    </row>
    <row r="20480" spans="17:17">
      <c r="Q20480" s="39"/>
    </row>
    <row r="20481" spans="17:17">
      <c r="Q20481" s="39"/>
    </row>
    <row r="20482" spans="17:17">
      <c r="Q20482" s="39"/>
    </row>
    <row r="20483" spans="17:17">
      <c r="Q20483" s="39"/>
    </row>
    <row r="20484" spans="17:17">
      <c r="Q20484" s="39"/>
    </row>
    <row r="20485" spans="17:17">
      <c r="Q20485" s="39"/>
    </row>
    <row r="20486" spans="17:17">
      <c r="Q20486" s="39"/>
    </row>
    <row r="20487" spans="17:17">
      <c r="Q20487" s="39"/>
    </row>
    <row r="20488" spans="17:17">
      <c r="Q20488" s="39"/>
    </row>
    <row r="20489" spans="17:17">
      <c r="Q20489" s="39"/>
    </row>
    <row r="20490" spans="17:17">
      <c r="Q20490" s="39"/>
    </row>
    <row r="20491" spans="17:17">
      <c r="Q20491" s="39"/>
    </row>
    <row r="20492" spans="17:17">
      <c r="Q20492" s="39"/>
    </row>
    <row r="20493" spans="17:17">
      <c r="Q20493" s="39"/>
    </row>
    <row r="20494" spans="17:17">
      <c r="Q20494" s="39"/>
    </row>
    <row r="20495" spans="17:17">
      <c r="Q20495" s="39"/>
    </row>
    <row r="20496" spans="17:17">
      <c r="Q20496" s="39"/>
    </row>
    <row r="20497" spans="17:17">
      <c r="Q20497" s="39"/>
    </row>
    <row r="20498" spans="17:17">
      <c r="Q20498" s="39"/>
    </row>
    <row r="20499" spans="17:17">
      <c r="Q20499" s="39"/>
    </row>
    <row r="20500" spans="17:17">
      <c r="Q20500" s="39"/>
    </row>
    <row r="20501" spans="17:17">
      <c r="Q20501" s="39"/>
    </row>
    <row r="20502" spans="17:17">
      <c r="Q20502" s="39"/>
    </row>
    <row r="20503" spans="17:17">
      <c r="Q20503" s="39"/>
    </row>
    <row r="20504" spans="17:17">
      <c r="Q20504" s="39"/>
    </row>
    <row r="20505" spans="17:17">
      <c r="Q20505" s="39"/>
    </row>
    <row r="20506" spans="17:17">
      <c r="Q20506" s="39"/>
    </row>
    <row r="20507" spans="17:17">
      <c r="Q20507" s="39"/>
    </row>
    <row r="20508" spans="17:17">
      <c r="Q20508" s="39"/>
    </row>
    <row r="20509" spans="17:17">
      <c r="Q20509" s="39"/>
    </row>
    <row r="20510" spans="17:17">
      <c r="Q20510" s="39"/>
    </row>
    <row r="20511" spans="17:17">
      <c r="Q20511" s="39"/>
    </row>
    <row r="20512" spans="17:17">
      <c r="Q20512" s="39"/>
    </row>
    <row r="20513" spans="17:17">
      <c r="Q20513" s="39"/>
    </row>
    <row r="20514" spans="17:17">
      <c r="Q20514" s="39"/>
    </row>
    <row r="20515" spans="17:17">
      <c r="Q20515" s="39"/>
    </row>
    <row r="20516" spans="17:17">
      <c r="Q20516" s="39"/>
    </row>
    <row r="20517" spans="17:17">
      <c r="Q20517" s="39"/>
    </row>
    <row r="20518" spans="17:17">
      <c r="Q20518" s="39"/>
    </row>
    <row r="20519" spans="17:17">
      <c r="Q20519" s="39"/>
    </row>
    <row r="20520" spans="17:17">
      <c r="Q20520" s="39"/>
    </row>
    <row r="20521" spans="17:17">
      <c r="Q20521" s="39"/>
    </row>
    <row r="20522" spans="17:17">
      <c r="Q20522" s="39"/>
    </row>
    <row r="20523" spans="17:17">
      <c r="Q20523" s="39"/>
    </row>
    <row r="20524" spans="17:17">
      <c r="Q20524" s="39"/>
    </row>
    <row r="20525" spans="17:17">
      <c r="Q20525" s="39"/>
    </row>
    <row r="20526" spans="17:17">
      <c r="Q20526" s="39"/>
    </row>
    <row r="20527" spans="17:17">
      <c r="Q20527" s="39"/>
    </row>
    <row r="20528" spans="17:17">
      <c r="Q20528" s="39"/>
    </row>
    <row r="20529" spans="17:17">
      <c r="Q20529" s="39"/>
    </row>
    <row r="20530" spans="17:17">
      <c r="Q20530" s="39"/>
    </row>
    <row r="20531" spans="17:17">
      <c r="Q20531" s="39"/>
    </row>
    <row r="20532" spans="17:17">
      <c r="Q20532" s="39"/>
    </row>
    <row r="20533" spans="17:17">
      <c r="Q20533" s="39"/>
    </row>
    <row r="20534" spans="17:17">
      <c r="Q20534" s="39"/>
    </row>
    <row r="20535" spans="17:17">
      <c r="Q20535" s="39"/>
    </row>
    <row r="20536" spans="17:17">
      <c r="Q20536" s="39"/>
    </row>
    <row r="20537" spans="17:17">
      <c r="Q20537" s="39"/>
    </row>
    <row r="20538" spans="17:17">
      <c r="Q20538" s="39"/>
    </row>
    <row r="20539" spans="17:17">
      <c r="Q20539" s="39"/>
    </row>
    <row r="20540" spans="17:17">
      <c r="Q20540" s="39"/>
    </row>
    <row r="20541" spans="17:17">
      <c r="Q20541" s="39"/>
    </row>
    <row r="20542" spans="17:17">
      <c r="Q20542" s="39"/>
    </row>
    <row r="20543" spans="17:17">
      <c r="Q20543" s="39"/>
    </row>
    <row r="20544" spans="17:17">
      <c r="Q20544" s="39"/>
    </row>
    <row r="20545" spans="17:17">
      <c r="Q20545" s="39"/>
    </row>
    <row r="20546" spans="17:17">
      <c r="Q20546" s="39"/>
    </row>
    <row r="20547" spans="17:17">
      <c r="Q20547" s="39"/>
    </row>
    <row r="20548" spans="17:17">
      <c r="Q20548" s="39"/>
    </row>
    <row r="20549" spans="17:17">
      <c r="Q20549" s="39"/>
    </row>
    <row r="20550" spans="17:17">
      <c r="Q20550" s="39"/>
    </row>
    <row r="20551" spans="17:17">
      <c r="Q20551" s="39"/>
    </row>
    <row r="20552" spans="17:17">
      <c r="Q20552" s="39"/>
    </row>
    <row r="20553" spans="17:17">
      <c r="Q20553" s="39"/>
    </row>
    <row r="20554" spans="17:17">
      <c r="Q20554" s="39"/>
    </row>
    <row r="20555" spans="17:17">
      <c r="Q20555" s="39"/>
    </row>
    <row r="20556" spans="17:17">
      <c r="Q20556" s="39"/>
    </row>
    <row r="20557" spans="17:17">
      <c r="Q20557" s="39"/>
    </row>
    <row r="20558" spans="17:17">
      <c r="Q20558" s="39"/>
    </row>
    <row r="20559" spans="17:17">
      <c r="Q20559" s="39"/>
    </row>
    <row r="20560" spans="17:17">
      <c r="Q20560" s="39"/>
    </row>
    <row r="20561" spans="17:17">
      <c r="Q20561" s="39"/>
    </row>
    <row r="20562" spans="17:17">
      <c r="Q20562" s="39"/>
    </row>
    <row r="20563" spans="17:17">
      <c r="Q20563" s="39"/>
    </row>
    <row r="20564" spans="17:17">
      <c r="Q20564" s="39"/>
    </row>
    <row r="20565" spans="17:17">
      <c r="Q20565" s="39"/>
    </row>
    <row r="20566" spans="17:17">
      <c r="Q20566" s="39"/>
    </row>
    <row r="20567" spans="17:17">
      <c r="Q20567" s="39"/>
    </row>
    <row r="20568" spans="17:17">
      <c r="Q20568" s="39"/>
    </row>
    <row r="20569" spans="17:17">
      <c r="Q20569" s="39"/>
    </row>
    <row r="20570" spans="17:17">
      <c r="Q20570" s="39"/>
    </row>
    <row r="20571" spans="17:17">
      <c r="Q20571" s="39"/>
    </row>
    <row r="20572" spans="17:17">
      <c r="Q20572" s="39"/>
    </row>
    <row r="20573" spans="17:17">
      <c r="Q20573" s="39"/>
    </row>
    <row r="20574" spans="17:17">
      <c r="Q20574" s="39"/>
    </row>
    <row r="20575" spans="17:17">
      <c r="Q20575" s="39"/>
    </row>
    <row r="20576" spans="17:17">
      <c r="Q20576" s="39"/>
    </row>
    <row r="20577" spans="17:17">
      <c r="Q20577" s="39"/>
    </row>
    <row r="20578" spans="17:17">
      <c r="Q20578" s="39"/>
    </row>
    <row r="20579" spans="17:17">
      <c r="Q20579" s="39"/>
    </row>
    <row r="20580" spans="17:17">
      <c r="Q20580" s="39"/>
    </row>
    <row r="20581" spans="17:17">
      <c r="Q20581" s="39"/>
    </row>
    <row r="20582" spans="17:17">
      <c r="Q20582" s="39"/>
    </row>
    <row r="20583" spans="17:17">
      <c r="Q20583" s="39"/>
    </row>
    <row r="20584" spans="17:17">
      <c r="Q20584" s="39"/>
    </row>
    <row r="20585" spans="17:17">
      <c r="Q20585" s="39"/>
    </row>
    <row r="20586" spans="17:17">
      <c r="Q20586" s="39"/>
    </row>
    <row r="20587" spans="17:17">
      <c r="Q20587" s="39"/>
    </row>
    <row r="20588" spans="17:17">
      <c r="Q20588" s="39"/>
    </row>
    <row r="20589" spans="17:17">
      <c r="Q20589" s="39"/>
    </row>
    <row r="20590" spans="17:17">
      <c r="Q20590" s="39"/>
    </row>
    <row r="20591" spans="17:17">
      <c r="Q20591" s="39"/>
    </row>
    <row r="20592" spans="17:17">
      <c r="Q20592" s="39"/>
    </row>
    <row r="20593" spans="17:17">
      <c r="Q20593" s="39"/>
    </row>
    <row r="20594" spans="17:17">
      <c r="Q20594" s="39"/>
    </row>
    <row r="20595" spans="17:17">
      <c r="Q20595" s="39"/>
    </row>
    <row r="20596" spans="17:17">
      <c r="Q20596" s="39"/>
    </row>
    <row r="20597" spans="17:17">
      <c r="Q20597" s="39"/>
    </row>
    <row r="20598" spans="17:17">
      <c r="Q20598" s="39"/>
    </row>
    <row r="20599" spans="17:17">
      <c r="Q20599" s="39"/>
    </row>
    <row r="20600" spans="17:17">
      <c r="Q20600" s="39"/>
    </row>
    <row r="20601" spans="17:17">
      <c r="Q20601" s="39"/>
    </row>
    <row r="20602" spans="17:17">
      <c r="Q20602" s="39"/>
    </row>
    <row r="20603" spans="17:17">
      <c r="Q20603" s="39"/>
    </row>
    <row r="20604" spans="17:17">
      <c r="Q20604" s="39"/>
    </row>
    <row r="20605" spans="17:17">
      <c r="Q20605" s="39"/>
    </row>
    <row r="20606" spans="17:17">
      <c r="Q20606" s="39"/>
    </row>
    <row r="20607" spans="17:17">
      <c r="Q20607" s="39"/>
    </row>
    <row r="20608" spans="17:17">
      <c r="Q20608" s="39"/>
    </row>
    <row r="20609" spans="17:17">
      <c r="Q20609" s="39"/>
    </row>
    <row r="20610" spans="17:17">
      <c r="Q20610" s="39"/>
    </row>
    <row r="20611" spans="17:17">
      <c r="Q20611" s="39"/>
    </row>
    <row r="20612" spans="17:17">
      <c r="Q20612" s="39"/>
    </row>
    <row r="20613" spans="17:17">
      <c r="Q20613" s="39"/>
    </row>
    <row r="20614" spans="17:17">
      <c r="Q20614" s="39"/>
    </row>
    <row r="20615" spans="17:17">
      <c r="Q20615" s="39"/>
    </row>
    <row r="20616" spans="17:17">
      <c r="Q20616" s="39"/>
    </row>
    <row r="20617" spans="17:17">
      <c r="Q20617" s="39"/>
    </row>
    <row r="20618" spans="17:17">
      <c r="Q20618" s="39"/>
    </row>
    <row r="20619" spans="17:17">
      <c r="Q20619" s="39"/>
    </row>
    <row r="20620" spans="17:17">
      <c r="Q20620" s="39"/>
    </row>
    <row r="20621" spans="17:17">
      <c r="Q20621" s="39"/>
    </row>
    <row r="20622" spans="17:17">
      <c r="Q20622" s="39"/>
    </row>
    <row r="20623" spans="17:17">
      <c r="Q20623" s="39"/>
    </row>
    <row r="20624" spans="17:17">
      <c r="Q20624" s="39"/>
    </row>
    <row r="20625" spans="17:17">
      <c r="Q20625" s="39"/>
    </row>
    <row r="20626" spans="17:17">
      <c r="Q20626" s="39"/>
    </row>
    <row r="20627" spans="17:17">
      <c r="Q20627" s="39"/>
    </row>
    <row r="20628" spans="17:17">
      <c r="Q20628" s="39"/>
    </row>
    <row r="20629" spans="17:17">
      <c r="Q20629" s="39"/>
    </row>
    <row r="20630" spans="17:17">
      <c r="Q20630" s="39"/>
    </row>
    <row r="20631" spans="17:17">
      <c r="Q20631" s="39"/>
    </row>
    <row r="20632" spans="17:17">
      <c r="Q20632" s="39"/>
    </row>
    <row r="20633" spans="17:17">
      <c r="Q20633" s="39"/>
    </row>
    <row r="20634" spans="17:17">
      <c r="Q20634" s="39"/>
    </row>
    <row r="20635" spans="17:17">
      <c r="Q20635" s="39"/>
    </row>
    <row r="20636" spans="17:17">
      <c r="Q20636" s="39"/>
    </row>
    <row r="20637" spans="17:17">
      <c r="Q20637" s="39"/>
    </row>
    <row r="20638" spans="17:17">
      <c r="Q20638" s="39"/>
    </row>
    <row r="20639" spans="17:17">
      <c r="Q20639" s="39"/>
    </row>
    <row r="20640" spans="17:17">
      <c r="Q20640" s="39"/>
    </row>
    <row r="20641" spans="17:17">
      <c r="Q20641" s="39"/>
    </row>
    <row r="20642" spans="17:17">
      <c r="Q20642" s="39"/>
    </row>
    <row r="20643" spans="17:17">
      <c r="Q20643" s="39"/>
    </row>
    <row r="20644" spans="17:17">
      <c r="Q20644" s="39"/>
    </row>
    <row r="20645" spans="17:17">
      <c r="Q20645" s="39"/>
    </row>
    <row r="20646" spans="17:17">
      <c r="Q20646" s="39"/>
    </row>
    <row r="20647" spans="17:17">
      <c r="Q20647" s="39"/>
    </row>
    <row r="20648" spans="17:17">
      <c r="Q20648" s="39"/>
    </row>
    <row r="20649" spans="17:17">
      <c r="Q20649" s="39"/>
    </row>
    <row r="20650" spans="17:17">
      <c r="Q20650" s="39"/>
    </row>
    <row r="20651" spans="17:17">
      <c r="Q20651" s="39"/>
    </row>
    <row r="20652" spans="17:17">
      <c r="Q20652" s="39"/>
    </row>
    <row r="20653" spans="17:17">
      <c r="Q20653" s="39"/>
    </row>
    <row r="20654" spans="17:17">
      <c r="Q20654" s="39"/>
    </row>
    <row r="20655" spans="17:17">
      <c r="Q20655" s="39"/>
    </row>
    <row r="20656" spans="17:17">
      <c r="Q20656" s="39"/>
    </row>
    <row r="20657" spans="17:17">
      <c r="Q20657" s="39"/>
    </row>
    <row r="20658" spans="17:17">
      <c r="Q20658" s="39"/>
    </row>
    <row r="20659" spans="17:17">
      <c r="Q20659" s="39"/>
    </row>
    <row r="20660" spans="17:17">
      <c r="Q20660" s="39"/>
    </row>
    <row r="20661" spans="17:17">
      <c r="Q20661" s="39"/>
    </row>
    <row r="20662" spans="17:17">
      <c r="Q20662" s="39"/>
    </row>
    <row r="20663" spans="17:17">
      <c r="Q20663" s="39"/>
    </row>
    <row r="20664" spans="17:17">
      <c r="Q20664" s="39"/>
    </row>
    <row r="20665" spans="17:17">
      <c r="Q20665" s="39"/>
    </row>
    <row r="20666" spans="17:17">
      <c r="Q20666" s="39"/>
    </row>
    <row r="20667" spans="17:17">
      <c r="Q20667" s="39"/>
    </row>
    <row r="20668" spans="17:17">
      <c r="Q20668" s="39"/>
    </row>
    <row r="20669" spans="17:17">
      <c r="Q20669" s="39"/>
    </row>
    <row r="20670" spans="17:17">
      <c r="Q20670" s="39"/>
    </row>
    <row r="20671" spans="17:17">
      <c r="Q20671" s="39"/>
    </row>
    <row r="20672" spans="17:17">
      <c r="Q20672" s="39"/>
    </row>
    <row r="20673" spans="17:17">
      <c r="Q20673" s="39"/>
    </row>
    <row r="20674" spans="17:17">
      <c r="Q20674" s="39"/>
    </row>
    <row r="20675" spans="17:17">
      <c r="Q20675" s="39"/>
    </row>
    <row r="20676" spans="17:17">
      <c r="Q20676" s="39"/>
    </row>
    <row r="20677" spans="17:17">
      <c r="Q20677" s="39"/>
    </row>
    <row r="20678" spans="17:17">
      <c r="Q20678" s="39"/>
    </row>
    <row r="20679" spans="17:17">
      <c r="Q20679" s="39"/>
    </row>
    <row r="20680" spans="17:17">
      <c r="Q20680" s="39"/>
    </row>
    <row r="20681" spans="17:17">
      <c r="Q20681" s="39"/>
    </row>
    <row r="20682" spans="17:17">
      <c r="Q20682" s="39"/>
    </row>
    <row r="20683" spans="17:17">
      <c r="Q20683" s="39"/>
    </row>
    <row r="20684" spans="17:17">
      <c r="Q20684" s="39"/>
    </row>
    <row r="20685" spans="17:17">
      <c r="Q20685" s="39"/>
    </row>
    <row r="20686" spans="17:17">
      <c r="Q20686" s="39"/>
    </row>
    <row r="20687" spans="17:17">
      <c r="Q20687" s="39"/>
    </row>
    <row r="20688" spans="17:17">
      <c r="Q20688" s="39"/>
    </row>
    <row r="20689" spans="17:17">
      <c r="Q20689" s="39"/>
    </row>
    <row r="20690" spans="17:17">
      <c r="Q20690" s="39"/>
    </row>
    <row r="20691" spans="17:17">
      <c r="Q20691" s="39"/>
    </row>
    <row r="20692" spans="17:17">
      <c r="Q20692" s="39"/>
    </row>
    <row r="20693" spans="17:17">
      <c r="Q20693" s="39"/>
    </row>
    <row r="20694" spans="17:17">
      <c r="Q20694" s="39"/>
    </row>
    <row r="20695" spans="17:17">
      <c r="Q20695" s="39"/>
    </row>
    <row r="20696" spans="17:17">
      <c r="Q20696" s="39"/>
    </row>
    <row r="20697" spans="17:17">
      <c r="Q20697" s="39"/>
    </row>
    <row r="20698" spans="17:17">
      <c r="Q20698" s="39"/>
    </row>
    <row r="20699" spans="17:17">
      <c r="Q20699" s="39"/>
    </row>
    <row r="20700" spans="17:17">
      <c r="Q20700" s="39"/>
    </row>
    <row r="20701" spans="17:17">
      <c r="Q20701" s="39"/>
    </row>
    <row r="20702" spans="17:17">
      <c r="Q20702" s="39"/>
    </row>
    <row r="20703" spans="17:17">
      <c r="Q20703" s="39"/>
    </row>
    <row r="20704" spans="17:17">
      <c r="Q20704" s="39"/>
    </row>
    <row r="20705" spans="17:17">
      <c r="Q20705" s="39"/>
    </row>
    <row r="20706" spans="17:17">
      <c r="Q20706" s="39"/>
    </row>
    <row r="20707" spans="17:17">
      <c r="Q20707" s="39"/>
    </row>
    <row r="20708" spans="17:17">
      <c r="Q20708" s="39"/>
    </row>
    <row r="20709" spans="17:17">
      <c r="Q20709" s="39"/>
    </row>
    <row r="20710" spans="17:17">
      <c r="Q20710" s="39"/>
    </row>
    <row r="20711" spans="17:17">
      <c r="Q20711" s="39"/>
    </row>
    <row r="20712" spans="17:17">
      <c r="Q20712" s="39"/>
    </row>
    <row r="20713" spans="17:17">
      <c r="Q20713" s="39"/>
    </row>
    <row r="20714" spans="17:17">
      <c r="Q20714" s="39"/>
    </row>
    <row r="20715" spans="17:17">
      <c r="Q20715" s="39"/>
    </row>
    <row r="20716" spans="17:17">
      <c r="Q20716" s="39"/>
    </row>
    <row r="20717" spans="17:17">
      <c r="Q20717" s="39"/>
    </row>
    <row r="20718" spans="17:17">
      <c r="Q20718" s="39"/>
    </row>
    <row r="20719" spans="17:17">
      <c r="Q20719" s="39"/>
    </row>
    <row r="20720" spans="17:17">
      <c r="Q20720" s="39"/>
    </row>
    <row r="20721" spans="17:17">
      <c r="Q20721" s="39"/>
    </row>
    <row r="20722" spans="17:17">
      <c r="Q20722" s="39"/>
    </row>
    <row r="20723" spans="17:17">
      <c r="Q20723" s="39"/>
    </row>
    <row r="20724" spans="17:17">
      <c r="Q20724" s="39"/>
    </row>
    <row r="20725" spans="17:17">
      <c r="Q20725" s="39"/>
    </row>
    <row r="20726" spans="17:17">
      <c r="Q20726" s="39"/>
    </row>
    <row r="20727" spans="17:17">
      <c r="Q20727" s="39"/>
    </row>
    <row r="20728" spans="17:17">
      <c r="Q20728" s="39"/>
    </row>
    <row r="20729" spans="17:17">
      <c r="Q20729" s="39"/>
    </row>
    <row r="20730" spans="17:17">
      <c r="Q20730" s="39"/>
    </row>
    <row r="20731" spans="17:17">
      <c r="Q20731" s="39"/>
    </row>
    <row r="20732" spans="17:17">
      <c r="Q20732" s="39"/>
    </row>
    <row r="20733" spans="17:17">
      <c r="Q20733" s="39"/>
    </row>
    <row r="20734" spans="17:17">
      <c r="Q20734" s="39"/>
    </row>
    <row r="20735" spans="17:17">
      <c r="Q20735" s="39"/>
    </row>
    <row r="20736" spans="17:17">
      <c r="Q20736" s="39"/>
    </row>
    <row r="20737" spans="17:17">
      <c r="Q20737" s="39"/>
    </row>
    <row r="20738" spans="17:17">
      <c r="Q20738" s="39"/>
    </row>
    <row r="20739" spans="17:17">
      <c r="Q20739" s="39"/>
    </row>
    <row r="20740" spans="17:17">
      <c r="Q20740" s="39"/>
    </row>
    <row r="20741" spans="17:17">
      <c r="Q20741" s="39"/>
    </row>
    <row r="20742" spans="17:17">
      <c r="Q20742" s="39"/>
    </row>
    <row r="20743" spans="17:17">
      <c r="Q20743" s="39"/>
    </row>
    <row r="20744" spans="17:17">
      <c r="Q20744" s="39"/>
    </row>
    <row r="20745" spans="17:17">
      <c r="Q20745" s="39"/>
    </row>
    <row r="20746" spans="17:17">
      <c r="Q20746" s="39"/>
    </row>
    <row r="20747" spans="17:17">
      <c r="Q20747" s="39"/>
    </row>
    <row r="20748" spans="17:17">
      <c r="Q20748" s="39"/>
    </row>
    <row r="20749" spans="17:17">
      <c r="Q20749" s="39"/>
    </row>
    <row r="20750" spans="17:17">
      <c r="Q20750" s="39"/>
    </row>
    <row r="20751" spans="17:17">
      <c r="Q20751" s="39"/>
    </row>
    <row r="20752" spans="17:17">
      <c r="Q20752" s="39"/>
    </row>
    <row r="20753" spans="17:17">
      <c r="Q20753" s="39"/>
    </row>
    <row r="20754" spans="17:17">
      <c r="Q20754" s="39"/>
    </row>
    <row r="20755" spans="17:17">
      <c r="Q20755" s="39"/>
    </row>
    <row r="20756" spans="17:17">
      <c r="Q20756" s="39"/>
    </row>
    <row r="20757" spans="17:17">
      <c r="Q20757" s="39"/>
    </row>
    <row r="20758" spans="17:17">
      <c r="Q20758" s="39"/>
    </row>
    <row r="20759" spans="17:17">
      <c r="Q20759" s="39"/>
    </row>
    <row r="20760" spans="17:17">
      <c r="Q20760" s="39"/>
    </row>
    <row r="20761" spans="17:17">
      <c r="Q20761" s="39"/>
    </row>
    <row r="20762" spans="17:17">
      <c r="Q20762" s="39"/>
    </row>
    <row r="20763" spans="17:17">
      <c r="Q20763" s="39"/>
    </row>
    <row r="20764" spans="17:17">
      <c r="Q20764" s="39"/>
    </row>
    <row r="20765" spans="17:17">
      <c r="Q20765" s="39"/>
    </row>
    <row r="20766" spans="17:17">
      <c r="Q20766" s="39"/>
    </row>
    <row r="20767" spans="17:17">
      <c r="Q20767" s="39"/>
    </row>
    <row r="20768" spans="17:17">
      <c r="Q20768" s="39"/>
    </row>
    <row r="20769" spans="17:17">
      <c r="Q20769" s="39"/>
    </row>
    <row r="20770" spans="17:17">
      <c r="Q20770" s="39"/>
    </row>
    <row r="20771" spans="17:17">
      <c r="Q20771" s="39"/>
    </row>
    <row r="20772" spans="17:17">
      <c r="Q20772" s="39"/>
    </row>
    <row r="20773" spans="17:17">
      <c r="Q20773" s="39"/>
    </row>
    <row r="20774" spans="17:17">
      <c r="Q20774" s="39"/>
    </row>
    <row r="20775" spans="17:17">
      <c r="Q20775" s="39"/>
    </row>
    <row r="20776" spans="17:17">
      <c r="Q20776" s="39"/>
    </row>
    <row r="20777" spans="17:17">
      <c r="Q20777" s="39"/>
    </row>
    <row r="20778" spans="17:17">
      <c r="Q20778" s="39"/>
    </row>
    <row r="20779" spans="17:17">
      <c r="Q20779" s="39"/>
    </row>
    <row r="20780" spans="17:17">
      <c r="Q20780" s="39"/>
    </row>
    <row r="20781" spans="17:17">
      <c r="Q20781" s="39"/>
    </row>
    <row r="20782" spans="17:17">
      <c r="Q20782" s="39"/>
    </row>
    <row r="20783" spans="17:17">
      <c r="Q20783" s="39"/>
    </row>
    <row r="20784" spans="17:17">
      <c r="Q20784" s="39"/>
    </row>
    <row r="20785" spans="17:17">
      <c r="Q20785" s="39"/>
    </row>
    <row r="20786" spans="17:17">
      <c r="Q20786" s="39"/>
    </row>
    <row r="20787" spans="17:17">
      <c r="Q20787" s="39"/>
    </row>
    <row r="20788" spans="17:17">
      <c r="Q20788" s="39"/>
    </row>
    <row r="20789" spans="17:17">
      <c r="Q20789" s="39"/>
    </row>
    <row r="20790" spans="17:17">
      <c r="Q20790" s="39"/>
    </row>
    <row r="20791" spans="17:17">
      <c r="Q20791" s="39"/>
    </row>
    <row r="20792" spans="17:17">
      <c r="Q20792" s="39"/>
    </row>
    <row r="20793" spans="17:17">
      <c r="Q20793" s="39"/>
    </row>
    <row r="20794" spans="17:17">
      <c r="Q20794" s="39"/>
    </row>
    <row r="20795" spans="17:17">
      <c r="Q20795" s="39"/>
    </row>
    <row r="20796" spans="17:17">
      <c r="Q20796" s="39"/>
    </row>
    <row r="20797" spans="17:17">
      <c r="Q20797" s="39"/>
    </row>
    <row r="20798" spans="17:17">
      <c r="Q20798" s="39"/>
    </row>
    <row r="20799" spans="17:17">
      <c r="Q20799" s="39"/>
    </row>
    <row r="20800" spans="17:17">
      <c r="Q20800" s="39"/>
    </row>
    <row r="20801" spans="17:17">
      <c r="Q20801" s="39"/>
    </row>
    <row r="20802" spans="17:17">
      <c r="Q20802" s="39"/>
    </row>
    <row r="20803" spans="17:17">
      <c r="Q20803" s="39"/>
    </row>
    <row r="20804" spans="17:17">
      <c r="Q20804" s="39"/>
    </row>
    <row r="20805" spans="17:17">
      <c r="Q20805" s="39"/>
    </row>
    <row r="20806" spans="17:17">
      <c r="Q20806" s="39"/>
    </row>
    <row r="20807" spans="17:17">
      <c r="Q20807" s="39"/>
    </row>
    <row r="20808" spans="17:17">
      <c r="Q20808" s="39"/>
    </row>
    <row r="20809" spans="17:17">
      <c r="Q20809" s="39"/>
    </row>
    <row r="20810" spans="17:17">
      <c r="Q20810" s="39"/>
    </row>
    <row r="20811" spans="17:17">
      <c r="Q20811" s="39"/>
    </row>
    <row r="20812" spans="17:17">
      <c r="Q20812" s="39"/>
    </row>
    <row r="20813" spans="17:17">
      <c r="Q20813" s="39"/>
    </row>
    <row r="20814" spans="17:17">
      <c r="Q20814" s="39"/>
    </row>
    <row r="20815" spans="17:17">
      <c r="Q20815" s="39"/>
    </row>
    <row r="20816" spans="17:17">
      <c r="Q20816" s="39"/>
    </row>
    <row r="20817" spans="17:17">
      <c r="Q20817" s="39"/>
    </row>
    <row r="20818" spans="17:17">
      <c r="Q20818" s="39"/>
    </row>
    <row r="20819" spans="17:17">
      <c r="Q20819" s="39"/>
    </row>
    <row r="20820" spans="17:17">
      <c r="Q20820" s="39"/>
    </row>
    <row r="20821" spans="17:17">
      <c r="Q20821" s="39"/>
    </row>
    <row r="20822" spans="17:17">
      <c r="Q20822" s="39"/>
    </row>
    <row r="20823" spans="17:17">
      <c r="Q20823" s="39"/>
    </row>
    <row r="20824" spans="17:17">
      <c r="Q20824" s="39"/>
    </row>
    <row r="20825" spans="17:17">
      <c r="Q20825" s="39"/>
    </row>
    <row r="20826" spans="17:17">
      <c r="Q20826" s="39"/>
    </row>
    <row r="20827" spans="17:17">
      <c r="Q20827" s="39"/>
    </row>
    <row r="20828" spans="17:17">
      <c r="Q20828" s="39"/>
    </row>
    <row r="20829" spans="17:17">
      <c r="Q20829" s="39"/>
    </row>
    <row r="20830" spans="17:17">
      <c r="Q20830" s="39"/>
    </row>
    <row r="20831" spans="17:17">
      <c r="Q20831" s="39"/>
    </row>
    <row r="20832" spans="17:17">
      <c r="Q20832" s="39"/>
    </row>
    <row r="20833" spans="17:17">
      <c r="Q20833" s="39"/>
    </row>
    <row r="20834" spans="17:17">
      <c r="Q20834" s="39"/>
    </row>
    <row r="20835" spans="17:17">
      <c r="Q20835" s="39"/>
    </row>
    <row r="20836" spans="17:17">
      <c r="Q20836" s="39"/>
    </row>
    <row r="20837" spans="17:17">
      <c r="Q20837" s="39"/>
    </row>
    <row r="20838" spans="17:17">
      <c r="Q20838" s="39"/>
    </row>
    <row r="20839" spans="17:17">
      <c r="Q20839" s="39"/>
    </row>
    <row r="20840" spans="17:17">
      <c r="Q20840" s="39"/>
    </row>
    <row r="20841" spans="17:17">
      <c r="Q20841" s="39"/>
    </row>
    <row r="20842" spans="17:17">
      <c r="Q20842" s="39"/>
    </row>
    <row r="20843" spans="17:17">
      <c r="Q20843" s="39"/>
    </row>
    <row r="20844" spans="17:17">
      <c r="Q20844" s="39"/>
    </row>
    <row r="20845" spans="17:17">
      <c r="Q20845" s="39"/>
    </row>
    <row r="20846" spans="17:17">
      <c r="Q20846" s="39"/>
    </row>
    <row r="20847" spans="17:17">
      <c r="Q20847" s="39"/>
    </row>
    <row r="20848" spans="17:17">
      <c r="Q20848" s="39"/>
    </row>
    <row r="20849" spans="17:17">
      <c r="Q20849" s="39"/>
    </row>
    <row r="20850" spans="17:17">
      <c r="Q20850" s="39"/>
    </row>
    <row r="20851" spans="17:17">
      <c r="Q20851" s="39"/>
    </row>
    <row r="20852" spans="17:17">
      <c r="Q20852" s="39"/>
    </row>
    <row r="20853" spans="17:17">
      <c r="Q20853" s="39"/>
    </row>
    <row r="20854" spans="17:17">
      <c r="Q20854" s="39"/>
    </row>
    <row r="20855" spans="17:17">
      <c r="Q20855" s="39"/>
    </row>
    <row r="20856" spans="17:17">
      <c r="Q20856" s="39"/>
    </row>
    <row r="20857" spans="17:17">
      <c r="Q20857" s="39"/>
    </row>
    <row r="20858" spans="17:17">
      <c r="Q20858" s="39"/>
    </row>
    <row r="20859" spans="17:17">
      <c r="Q20859" s="39"/>
    </row>
    <row r="20860" spans="17:17">
      <c r="Q20860" s="39"/>
    </row>
    <row r="20861" spans="17:17">
      <c r="Q20861" s="39"/>
    </row>
    <row r="20862" spans="17:17">
      <c r="Q20862" s="39"/>
    </row>
    <row r="20863" spans="17:17">
      <c r="Q20863" s="39"/>
    </row>
    <row r="20864" spans="17:17">
      <c r="Q20864" s="39"/>
    </row>
    <row r="20865" spans="17:17">
      <c r="Q20865" s="39"/>
    </row>
    <row r="20866" spans="17:17">
      <c r="Q20866" s="39"/>
    </row>
    <row r="20867" spans="17:17">
      <c r="Q20867" s="39"/>
    </row>
    <row r="20868" spans="17:17">
      <c r="Q20868" s="39"/>
    </row>
    <row r="20869" spans="17:17">
      <c r="Q20869" s="39"/>
    </row>
    <row r="20870" spans="17:17">
      <c r="Q20870" s="39"/>
    </row>
    <row r="20871" spans="17:17">
      <c r="Q20871" s="39"/>
    </row>
    <row r="20872" spans="17:17">
      <c r="Q20872" s="39"/>
    </row>
    <row r="20873" spans="17:17">
      <c r="Q20873" s="39"/>
    </row>
    <row r="20874" spans="17:17">
      <c r="Q20874" s="39"/>
    </row>
    <row r="20875" spans="17:17">
      <c r="Q20875" s="39"/>
    </row>
    <row r="20876" spans="17:17">
      <c r="Q20876" s="39"/>
    </row>
    <row r="20877" spans="17:17">
      <c r="Q20877" s="39"/>
    </row>
    <row r="20878" spans="17:17">
      <c r="Q20878" s="39"/>
    </row>
    <row r="20879" spans="17:17">
      <c r="Q20879" s="39"/>
    </row>
    <row r="20880" spans="17:17">
      <c r="Q20880" s="39"/>
    </row>
    <row r="20881" spans="17:17">
      <c r="Q20881" s="39"/>
    </row>
    <row r="20882" spans="17:17">
      <c r="Q20882" s="39"/>
    </row>
    <row r="20883" spans="17:17">
      <c r="Q20883" s="39"/>
    </row>
    <row r="20884" spans="17:17">
      <c r="Q20884" s="39"/>
    </row>
    <row r="20885" spans="17:17">
      <c r="Q20885" s="39"/>
    </row>
    <row r="20886" spans="17:17">
      <c r="Q20886" s="39"/>
    </row>
    <row r="20887" spans="17:17">
      <c r="Q20887" s="39"/>
    </row>
    <row r="20888" spans="17:17">
      <c r="Q20888" s="39"/>
    </row>
    <row r="20889" spans="17:17">
      <c r="Q20889" s="39"/>
    </row>
    <row r="20890" spans="17:17">
      <c r="Q20890" s="39"/>
    </row>
    <row r="20891" spans="17:17">
      <c r="Q20891" s="39"/>
    </row>
    <row r="20892" spans="17:17">
      <c r="Q20892" s="39"/>
    </row>
    <row r="20893" spans="17:17">
      <c r="Q20893" s="39"/>
    </row>
    <row r="20894" spans="17:17">
      <c r="Q20894" s="39"/>
    </row>
    <row r="20895" spans="17:17">
      <c r="Q20895" s="39"/>
    </row>
    <row r="20896" spans="17:17">
      <c r="Q20896" s="39"/>
    </row>
    <row r="20897" spans="17:17">
      <c r="Q20897" s="39"/>
    </row>
    <row r="20898" spans="17:17">
      <c r="Q20898" s="39"/>
    </row>
    <row r="20899" spans="17:17">
      <c r="Q20899" s="39"/>
    </row>
    <row r="20900" spans="17:17">
      <c r="Q20900" s="39"/>
    </row>
    <row r="20901" spans="17:17">
      <c r="Q20901" s="39"/>
    </row>
    <row r="20902" spans="17:17">
      <c r="Q20902" s="39"/>
    </row>
    <row r="20903" spans="17:17">
      <c r="Q20903" s="39"/>
    </row>
    <row r="20904" spans="17:17">
      <c r="Q20904" s="39"/>
    </row>
    <row r="20905" spans="17:17">
      <c r="Q20905" s="39"/>
    </row>
    <row r="20906" spans="17:17">
      <c r="Q20906" s="39"/>
    </row>
    <row r="20907" spans="17:17">
      <c r="Q20907" s="39"/>
    </row>
    <row r="20908" spans="17:17">
      <c r="Q20908" s="39"/>
    </row>
    <row r="20909" spans="17:17">
      <c r="Q20909" s="39"/>
    </row>
    <row r="20910" spans="17:17">
      <c r="Q20910" s="39"/>
    </row>
    <row r="20911" spans="17:17">
      <c r="Q20911" s="39"/>
    </row>
    <row r="20912" spans="17:17">
      <c r="Q20912" s="39"/>
    </row>
    <row r="20913" spans="17:17">
      <c r="Q20913" s="39"/>
    </row>
    <row r="20914" spans="17:17">
      <c r="Q20914" s="39"/>
    </row>
    <row r="20915" spans="17:17">
      <c r="Q20915" s="39"/>
    </row>
    <row r="20916" spans="17:17">
      <c r="Q20916" s="39"/>
    </row>
    <row r="20917" spans="17:17">
      <c r="Q20917" s="39"/>
    </row>
    <row r="20918" spans="17:17">
      <c r="Q20918" s="39"/>
    </row>
    <row r="20919" spans="17:17">
      <c r="Q20919" s="39"/>
    </row>
    <row r="20920" spans="17:17">
      <c r="Q20920" s="39"/>
    </row>
    <row r="20921" spans="17:17">
      <c r="Q20921" s="39"/>
    </row>
    <row r="20922" spans="17:17">
      <c r="Q20922" s="39"/>
    </row>
    <row r="20923" spans="17:17">
      <c r="Q20923" s="39"/>
    </row>
    <row r="20924" spans="17:17">
      <c r="Q20924" s="39"/>
    </row>
    <row r="20925" spans="17:17">
      <c r="Q20925" s="39"/>
    </row>
    <row r="20926" spans="17:17">
      <c r="Q20926" s="39"/>
    </row>
    <row r="20927" spans="17:17">
      <c r="Q20927" s="39"/>
    </row>
    <row r="20928" spans="17:17">
      <c r="Q20928" s="39"/>
    </row>
    <row r="20929" spans="17:17">
      <c r="Q20929" s="39"/>
    </row>
    <row r="20930" spans="17:17">
      <c r="Q20930" s="39"/>
    </row>
    <row r="20931" spans="17:17">
      <c r="Q20931" s="39"/>
    </row>
    <row r="20932" spans="17:17">
      <c r="Q20932" s="39"/>
    </row>
    <row r="20933" spans="17:17">
      <c r="Q20933" s="39"/>
    </row>
    <row r="20934" spans="17:17">
      <c r="Q20934" s="39"/>
    </row>
    <row r="20935" spans="17:17">
      <c r="Q20935" s="39"/>
    </row>
    <row r="20936" spans="17:17">
      <c r="Q20936" s="39"/>
    </row>
    <row r="20937" spans="17:17">
      <c r="Q20937" s="39"/>
    </row>
    <row r="20938" spans="17:17">
      <c r="Q20938" s="39"/>
    </row>
    <row r="20939" spans="17:17">
      <c r="Q20939" s="39"/>
    </row>
    <row r="20940" spans="17:17">
      <c r="Q20940" s="39"/>
    </row>
    <row r="20941" spans="17:17">
      <c r="Q20941" s="39"/>
    </row>
    <row r="20942" spans="17:17">
      <c r="Q20942" s="39"/>
    </row>
    <row r="20943" spans="17:17">
      <c r="Q20943" s="39"/>
    </row>
    <row r="20944" spans="17:17">
      <c r="Q20944" s="39"/>
    </row>
    <row r="20945" spans="17:17">
      <c r="Q20945" s="39"/>
    </row>
    <row r="20946" spans="17:17">
      <c r="Q20946" s="39"/>
    </row>
    <row r="20947" spans="17:17">
      <c r="Q20947" s="39"/>
    </row>
    <row r="20948" spans="17:17">
      <c r="Q20948" s="39"/>
    </row>
    <row r="20949" spans="17:17">
      <c r="Q20949" s="39"/>
    </row>
    <row r="20950" spans="17:17">
      <c r="Q20950" s="39"/>
    </row>
    <row r="20951" spans="17:17">
      <c r="Q20951" s="39"/>
    </row>
    <row r="20952" spans="17:17">
      <c r="Q20952" s="39"/>
    </row>
    <row r="20953" spans="17:17">
      <c r="Q20953" s="39"/>
    </row>
    <row r="20954" spans="17:17">
      <c r="Q20954" s="39"/>
    </row>
    <row r="20955" spans="17:17">
      <c r="Q20955" s="39"/>
    </row>
    <row r="20956" spans="17:17">
      <c r="Q20956" s="39"/>
    </row>
    <row r="20957" spans="17:17">
      <c r="Q20957" s="39"/>
    </row>
    <row r="20958" spans="17:17">
      <c r="Q20958" s="39"/>
    </row>
    <row r="20959" spans="17:17">
      <c r="Q20959" s="39"/>
    </row>
    <row r="20960" spans="17:17">
      <c r="Q20960" s="39"/>
    </row>
    <row r="20961" spans="17:17">
      <c r="Q20961" s="39"/>
    </row>
    <row r="20962" spans="17:17">
      <c r="Q20962" s="39"/>
    </row>
    <row r="20963" spans="17:17">
      <c r="Q20963" s="39"/>
    </row>
    <row r="20964" spans="17:17">
      <c r="Q20964" s="39"/>
    </row>
    <row r="20965" spans="17:17">
      <c r="Q20965" s="39"/>
    </row>
    <row r="20966" spans="17:17">
      <c r="Q20966" s="39"/>
    </row>
    <row r="20967" spans="17:17">
      <c r="Q20967" s="39"/>
    </row>
    <row r="20968" spans="17:17">
      <c r="Q20968" s="39"/>
    </row>
    <row r="20969" spans="17:17">
      <c r="Q20969" s="39"/>
    </row>
    <row r="20970" spans="17:17">
      <c r="Q20970" s="39"/>
    </row>
    <row r="20971" spans="17:17">
      <c r="Q20971" s="39"/>
    </row>
    <row r="20972" spans="17:17">
      <c r="Q20972" s="39"/>
    </row>
    <row r="20973" spans="17:17">
      <c r="Q20973" s="39"/>
    </row>
    <row r="20974" spans="17:17">
      <c r="Q20974" s="39"/>
    </row>
    <row r="20975" spans="17:17">
      <c r="Q20975" s="39"/>
    </row>
    <row r="20976" spans="17:17">
      <c r="Q20976" s="39"/>
    </row>
    <row r="20977" spans="17:17">
      <c r="Q20977" s="39"/>
    </row>
    <row r="20978" spans="17:17">
      <c r="Q20978" s="39"/>
    </row>
    <row r="20979" spans="17:17">
      <c r="Q20979" s="39"/>
    </row>
    <row r="20980" spans="17:17">
      <c r="Q20980" s="39"/>
    </row>
    <row r="20981" spans="17:17">
      <c r="Q20981" s="39"/>
    </row>
    <row r="20982" spans="17:17">
      <c r="Q20982" s="39"/>
    </row>
    <row r="20983" spans="17:17">
      <c r="Q20983" s="39"/>
    </row>
    <row r="20984" spans="17:17">
      <c r="Q20984" s="39"/>
    </row>
    <row r="20985" spans="17:17">
      <c r="Q20985" s="39"/>
    </row>
    <row r="20986" spans="17:17">
      <c r="Q20986" s="39"/>
    </row>
    <row r="20987" spans="17:17">
      <c r="Q20987" s="39"/>
    </row>
    <row r="20988" spans="17:17">
      <c r="Q20988" s="39"/>
    </row>
    <row r="20989" spans="17:17">
      <c r="Q20989" s="39"/>
    </row>
    <row r="20990" spans="17:17">
      <c r="Q20990" s="39"/>
    </row>
    <row r="20991" spans="17:17">
      <c r="Q20991" s="39"/>
    </row>
    <row r="20992" spans="17:17">
      <c r="Q20992" s="39"/>
    </row>
    <row r="20993" spans="17:17">
      <c r="Q20993" s="39"/>
    </row>
    <row r="20994" spans="17:17">
      <c r="Q20994" s="39"/>
    </row>
    <row r="20995" spans="17:17">
      <c r="Q20995" s="39"/>
    </row>
    <row r="20996" spans="17:17">
      <c r="Q20996" s="39"/>
    </row>
    <row r="20997" spans="17:17">
      <c r="Q20997" s="39"/>
    </row>
    <row r="20998" spans="17:17">
      <c r="Q20998" s="39"/>
    </row>
    <row r="20999" spans="17:17">
      <c r="Q20999" s="39"/>
    </row>
    <row r="21000" spans="17:17">
      <c r="Q21000" s="39"/>
    </row>
    <row r="21001" spans="17:17">
      <c r="Q21001" s="39"/>
    </row>
    <row r="21002" spans="17:17">
      <c r="Q21002" s="39"/>
    </row>
    <row r="21003" spans="17:17">
      <c r="Q21003" s="39"/>
    </row>
    <row r="21004" spans="17:17">
      <c r="Q21004" s="39"/>
    </row>
    <row r="21005" spans="17:17">
      <c r="Q21005" s="39"/>
    </row>
    <row r="21006" spans="17:17">
      <c r="Q21006" s="39"/>
    </row>
    <row r="21007" spans="17:17">
      <c r="Q21007" s="39"/>
    </row>
    <row r="21008" spans="17:17">
      <c r="Q21008" s="39"/>
    </row>
    <row r="21009" spans="17:17">
      <c r="Q21009" s="39"/>
    </row>
    <row r="21010" spans="17:17">
      <c r="Q21010" s="39"/>
    </row>
    <row r="21011" spans="17:17">
      <c r="Q21011" s="39"/>
    </row>
    <row r="21012" spans="17:17">
      <c r="Q21012" s="39"/>
    </row>
    <row r="21013" spans="17:17">
      <c r="Q21013" s="39"/>
    </row>
    <row r="21014" spans="17:17">
      <c r="Q21014" s="39"/>
    </row>
    <row r="21015" spans="17:17">
      <c r="Q21015" s="39"/>
    </row>
    <row r="21016" spans="17:17">
      <c r="Q21016" s="39"/>
    </row>
    <row r="21017" spans="17:17">
      <c r="Q21017" s="39"/>
    </row>
    <row r="21018" spans="17:17">
      <c r="Q21018" s="39"/>
    </row>
    <row r="21019" spans="17:17">
      <c r="Q21019" s="39"/>
    </row>
    <row r="21020" spans="17:17">
      <c r="Q21020" s="39"/>
    </row>
    <row r="21021" spans="17:17">
      <c r="Q21021" s="39"/>
    </row>
    <row r="21022" spans="17:17">
      <c r="Q21022" s="39"/>
    </row>
    <row r="21023" spans="17:17">
      <c r="Q21023" s="39"/>
    </row>
    <row r="21024" spans="17:17">
      <c r="Q21024" s="39"/>
    </row>
    <row r="21025" spans="17:17">
      <c r="Q21025" s="39"/>
    </row>
    <row r="21026" spans="17:17">
      <c r="Q21026" s="39"/>
    </row>
    <row r="21027" spans="17:17">
      <c r="Q21027" s="39"/>
    </row>
    <row r="21028" spans="17:17">
      <c r="Q21028" s="39"/>
    </row>
    <row r="21029" spans="17:17">
      <c r="Q21029" s="39"/>
    </row>
    <row r="21030" spans="17:17">
      <c r="Q21030" s="39"/>
    </row>
    <row r="21031" spans="17:17">
      <c r="Q21031" s="39"/>
    </row>
    <row r="21032" spans="17:17">
      <c r="Q21032" s="39"/>
    </row>
    <row r="21033" spans="17:17">
      <c r="Q21033" s="39"/>
    </row>
    <row r="21034" spans="17:17">
      <c r="Q21034" s="39"/>
    </row>
    <row r="21035" spans="17:17">
      <c r="Q21035" s="39"/>
    </row>
    <row r="21036" spans="17:17">
      <c r="Q21036" s="39"/>
    </row>
    <row r="21037" spans="17:17">
      <c r="Q21037" s="39"/>
    </row>
    <row r="21038" spans="17:17">
      <c r="Q21038" s="39"/>
    </row>
    <row r="21039" spans="17:17">
      <c r="Q21039" s="39"/>
    </row>
    <row r="21040" spans="17:17">
      <c r="Q21040" s="39"/>
    </row>
    <row r="21041" spans="17:17">
      <c r="Q21041" s="39"/>
    </row>
    <row r="21042" spans="17:17">
      <c r="Q21042" s="39"/>
    </row>
    <row r="21043" spans="17:17">
      <c r="Q21043" s="39"/>
    </row>
    <row r="21044" spans="17:17">
      <c r="Q21044" s="39"/>
    </row>
    <row r="21045" spans="17:17">
      <c r="Q21045" s="39"/>
    </row>
    <row r="21046" spans="17:17">
      <c r="Q21046" s="39"/>
    </row>
    <row r="21047" spans="17:17">
      <c r="Q21047" s="39"/>
    </row>
    <row r="21048" spans="17:17">
      <c r="Q21048" s="39"/>
    </row>
    <row r="21049" spans="17:17">
      <c r="Q21049" s="39"/>
    </row>
    <row r="21050" spans="17:17">
      <c r="Q21050" s="39"/>
    </row>
    <row r="21051" spans="17:17">
      <c r="Q21051" s="39"/>
    </row>
    <row r="21052" spans="17:17">
      <c r="Q21052" s="39"/>
    </row>
    <row r="21053" spans="17:17">
      <c r="Q21053" s="39"/>
    </row>
    <row r="21054" spans="17:17">
      <c r="Q21054" s="39"/>
    </row>
    <row r="21055" spans="17:17">
      <c r="Q21055" s="39"/>
    </row>
    <row r="21056" spans="17:17">
      <c r="Q21056" s="39"/>
    </row>
    <row r="21057" spans="17:17">
      <c r="Q21057" s="39"/>
    </row>
    <row r="21058" spans="17:17">
      <c r="Q21058" s="39"/>
    </row>
    <row r="21059" spans="17:17">
      <c r="Q21059" s="39"/>
    </row>
    <row r="21060" spans="17:17">
      <c r="Q21060" s="39"/>
    </row>
    <row r="21061" spans="17:17">
      <c r="Q21061" s="39"/>
    </row>
    <row r="21062" spans="17:17">
      <c r="Q21062" s="39"/>
    </row>
    <row r="21063" spans="17:17">
      <c r="Q21063" s="39"/>
    </row>
    <row r="21064" spans="17:17">
      <c r="Q21064" s="39"/>
    </row>
    <row r="21065" spans="17:17">
      <c r="Q21065" s="39"/>
    </row>
    <row r="21066" spans="17:17">
      <c r="Q21066" s="39"/>
    </row>
    <row r="21067" spans="17:17">
      <c r="Q21067" s="39"/>
    </row>
    <row r="21068" spans="17:17">
      <c r="Q21068" s="39"/>
    </row>
    <row r="21069" spans="17:17">
      <c r="Q21069" s="39"/>
    </row>
    <row r="21070" spans="17:17">
      <c r="Q21070" s="39"/>
    </row>
    <row r="21071" spans="17:17">
      <c r="Q21071" s="39"/>
    </row>
    <row r="21072" spans="17:17">
      <c r="Q21072" s="39"/>
    </row>
    <row r="21073" spans="17:17">
      <c r="Q21073" s="39"/>
    </row>
    <row r="21074" spans="17:17">
      <c r="Q21074" s="39"/>
    </row>
    <row r="21075" spans="17:17">
      <c r="Q21075" s="39"/>
    </row>
    <row r="21076" spans="17:17">
      <c r="Q21076" s="39"/>
    </row>
    <row r="21077" spans="17:17">
      <c r="Q21077" s="39"/>
    </row>
    <row r="21078" spans="17:17">
      <c r="Q21078" s="39"/>
    </row>
    <row r="21079" spans="17:17">
      <c r="Q21079" s="39"/>
    </row>
    <row r="21080" spans="17:17">
      <c r="Q21080" s="39"/>
    </row>
    <row r="21081" spans="17:17">
      <c r="Q21081" s="39"/>
    </row>
    <row r="21082" spans="17:17">
      <c r="Q21082" s="39"/>
    </row>
    <row r="21083" spans="17:17">
      <c r="Q21083" s="39"/>
    </row>
    <row r="21084" spans="17:17">
      <c r="Q21084" s="39"/>
    </row>
    <row r="21085" spans="17:17">
      <c r="Q21085" s="39"/>
    </row>
    <row r="21086" spans="17:17">
      <c r="Q21086" s="39"/>
    </row>
    <row r="21087" spans="17:17">
      <c r="Q21087" s="39"/>
    </row>
    <row r="21088" spans="17:17">
      <c r="Q21088" s="39"/>
    </row>
    <row r="21089" spans="17:17">
      <c r="Q21089" s="39"/>
    </row>
    <row r="21090" spans="17:17">
      <c r="Q21090" s="39"/>
    </row>
    <row r="21091" spans="17:17">
      <c r="Q21091" s="39"/>
    </row>
    <row r="21092" spans="17:17">
      <c r="Q21092" s="39"/>
    </row>
    <row r="21093" spans="17:17">
      <c r="Q21093" s="39"/>
    </row>
    <row r="21094" spans="17:17">
      <c r="Q21094" s="39"/>
    </row>
    <row r="21095" spans="17:17">
      <c r="Q21095" s="39"/>
    </row>
    <row r="21096" spans="17:17">
      <c r="Q21096" s="39"/>
    </row>
    <row r="21097" spans="17:17">
      <c r="Q21097" s="39"/>
    </row>
    <row r="21098" spans="17:17">
      <c r="Q21098" s="39"/>
    </row>
    <row r="21099" spans="17:17">
      <c r="Q21099" s="39"/>
    </row>
    <row r="21100" spans="17:17">
      <c r="Q21100" s="39"/>
    </row>
    <row r="21101" spans="17:17">
      <c r="Q21101" s="39"/>
    </row>
    <row r="21102" spans="17:17">
      <c r="Q21102" s="39"/>
    </row>
    <row r="21103" spans="17:17">
      <c r="Q21103" s="39"/>
    </row>
    <row r="21104" spans="17:17">
      <c r="Q21104" s="39"/>
    </row>
    <row r="21105" spans="17:17">
      <c r="Q21105" s="39"/>
    </row>
    <row r="21106" spans="17:17">
      <c r="Q21106" s="39"/>
    </row>
    <row r="21107" spans="17:17">
      <c r="Q21107" s="39"/>
    </row>
    <row r="21108" spans="17:17">
      <c r="Q21108" s="39"/>
    </row>
    <row r="21109" spans="17:17">
      <c r="Q21109" s="39"/>
    </row>
    <row r="21110" spans="17:17">
      <c r="Q21110" s="39"/>
    </row>
    <row r="21111" spans="17:17">
      <c r="Q21111" s="39"/>
    </row>
    <row r="21112" spans="17:17">
      <c r="Q21112" s="39"/>
    </row>
    <row r="21113" spans="17:17">
      <c r="Q21113" s="39"/>
    </row>
    <row r="21114" spans="17:17">
      <c r="Q21114" s="39"/>
    </row>
    <row r="21115" spans="17:17">
      <c r="Q21115" s="39"/>
    </row>
    <row r="21116" spans="17:17">
      <c r="Q21116" s="39"/>
    </row>
    <row r="21117" spans="17:17">
      <c r="Q21117" s="39"/>
    </row>
    <row r="21118" spans="17:17">
      <c r="Q21118" s="39"/>
    </row>
    <row r="21119" spans="17:17">
      <c r="Q21119" s="39"/>
    </row>
    <row r="21120" spans="17:17">
      <c r="Q21120" s="39"/>
    </row>
    <row r="21121" spans="17:17">
      <c r="Q21121" s="39"/>
    </row>
    <row r="21122" spans="17:17">
      <c r="Q21122" s="39"/>
    </row>
    <row r="21123" spans="17:17">
      <c r="Q21123" s="39"/>
    </row>
    <row r="21124" spans="17:17">
      <c r="Q21124" s="39"/>
    </row>
    <row r="21125" spans="17:17">
      <c r="Q21125" s="39"/>
    </row>
    <row r="21126" spans="17:17">
      <c r="Q21126" s="39"/>
    </row>
    <row r="21127" spans="17:17">
      <c r="Q21127" s="39"/>
    </row>
    <row r="21128" spans="17:17">
      <c r="Q21128" s="39"/>
    </row>
    <row r="21129" spans="17:17">
      <c r="Q21129" s="39"/>
    </row>
    <row r="21130" spans="17:17">
      <c r="Q21130" s="39"/>
    </row>
    <row r="21131" spans="17:17">
      <c r="Q21131" s="39"/>
    </row>
    <row r="21132" spans="17:17">
      <c r="Q21132" s="39"/>
    </row>
    <row r="21133" spans="17:17">
      <c r="Q21133" s="39"/>
    </row>
    <row r="21134" spans="17:17">
      <c r="Q21134" s="39"/>
    </row>
    <row r="21135" spans="17:17">
      <c r="Q21135" s="39"/>
    </row>
    <row r="21136" spans="17:17">
      <c r="Q21136" s="39"/>
    </row>
    <row r="21137" spans="17:17">
      <c r="Q21137" s="39"/>
    </row>
    <row r="21138" spans="17:17">
      <c r="Q21138" s="39"/>
    </row>
    <row r="21139" spans="17:17">
      <c r="Q21139" s="39"/>
    </row>
    <row r="21140" spans="17:17">
      <c r="Q21140" s="39"/>
    </row>
    <row r="21141" spans="17:17">
      <c r="Q21141" s="39"/>
    </row>
    <row r="21142" spans="17:17">
      <c r="Q21142" s="39"/>
    </row>
    <row r="21143" spans="17:17">
      <c r="Q21143" s="39"/>
    </row>
    <row r="21144" spans="17:17">
      <c r="Q21144" s="39"/>
    </row>
    <row r="21145" spans="17:17">
      <c r="Q21145" s="39"/>
    </row>
    <row r="21146" spans="17:17">
      <c r="Q21146" s="39"/>
    </row>
    <row r="21147" spans="17:17">
      <c r="Q21147" s="39"/>
    </row>
    <row r="21148" spans="17:17">
      <c r="Q21148" s="39"/>
    </row>
    <row r="21149" spans="17:17">
      <c r="Q21149" s="39"/>
    </row>
    <row r="21150" spans="17:17">
      <c r="Q21150" s="39"/>
    </row>
    <row r="21151" spans="17:17">
      <c r="Q21151" s="39"/>
    </row>
    <row r="21152" spans="17:17">
      <c r="Q21152" s="39"/>
    </row>
    <row r="21153" spans="17:17">
      <c r="Q21153" s="39"/>
    </row>
    <row r="21154" spans="17:17">
      <c r="Q21154" s="39"/>
    </row>
    <row r="21155" spans="17:17">
      <c r="Q21155" s="39"/>
    </row>
    <row r="21156" spans="17:17">
      <c r="Q21156" s="39"/>
    </row>
    <row r="21157" spans="17:17">
      <c r="Q21157" s="39"/>
    </row>
    <row r="21158" spans="17:17">
      <c r="Q21158" s="39"/>
    </row>
    <row r="21159" spans="17:17">
      <c r="Q21159" s="39"/>
    </row>
    <row r="21160" spans="17:17">
      <c r="Q21160" s="39"/>
    </row>
    <row r="21161" spans="17:17">
      <c r="Q21161" s="39"/>
    </row>
    <row r="21162" spans="17:17">
      <c r="Q21162" s="39"/>
    </row>
    <row r="21163" spans="17:17">
      <c r="Q21163" s="39"/>
    </row>
    <row r="21164" spans="17:17">
      <c r="Q21164" s="39"/>
    </row>
    <row r="21165" spans="17:17">
      <c r="Q21165" s="39"/>
    </row>
    <row r="21166" spans="17:17">
      <c r="Q21166" s="39"/>
    </row>
    <row r="21167" spans="17:17">
      <c r="Q21167" s="39"/>
    </row>
    <row r="21168" spans="17:17">
      <c r="Q21168" s="39"/>
    </row>
    <row r="21169" spans="17:17">
      <c r="Q21169" s="39"/>
    </row>
    <row r="21170" spans="17:17">
      <c r="Q21170" s="39"/>
    </row>
    <row r="21171" spans="17:17">
      <c r="Q21171" s="39"/>
    </row>
    <row r="21172" spans="17:17">
      <c r="Q21172" s="39"/>
    </row>
    <row r="21173" spans="17:17">
      <c r="Q21173" s="39"/>
    </row>
    <row r="21174" spans="17:17">
      <c r="Q21174" s="39"/>
    </row>
    <row r="21175" spans="17:17">
      <c r="Q21175" s="39"/>
    </row>
    <row r="21176" spans="17:17">
      <c r="Q21176" s="39"/>
    </row>
    <row r="21177" spans="17:17">
      <c r="Q21177" s="39"/>
    </row>
    <row r="21178" spans="17:17">
      <c r="Q21178" s="39"/>
    </row>
    <row r="21179" spans="17:17">
      <c r="Q21179" s="39"/>
    </row>
    <row r="21180" spans="17:17">
      <c r="Q21180" s="39"/>
    </row>
    <row r="21181" spans="17:17">
      <c r="Q21181" s="39"/>
    </row>
    <row r="21182" spans="17:17">
      <c r="Q21182" s="39"/>
    </row>
    <row r="21183" spans="17:17">
      <c r="Q21183" s="39"/>
    </row>
    <row r="21184" spans="17:17">
      <c r="Q21184" s="39"/>
    </row>
    <row r="21185" spans="17:17">
      <c r="Q21185" s="39"/>
    </row>
    <row r="21186" spans="17:17">
      <c r="Q21186" s="39"/>
    </row>
    <row r="21187" spans="17:17">
      <c r="Q21187" s="39"/>
    </row>
    <row r="21188" spans="17:17">
      <c r="Q21188" s="39"/>
    </row>
    <row r="21189" spans="17:17">
      <c r="Q21189" s="39"/>
    </row>
    <row r="21190" spans="17:17">
      <c r="Q21190" s="39"/>
    </row>
    <row r="21191" spans="17:17">
      <c r="Q21191" s="39"/>
    </row>
    <row r="21192" spans="17:17">
      <c r="Q21192" s="39"/>
    </row>
    <row r="21193" spans="17:17">
      <c r="Q21193" s="39"/>
    </row>
    <row r="21194" spans="17:17">
      <c r="Q21194" s="39"/>
    </row>
    <row r="21195" spans="17:17">
      <c r="Q21195" s="39"/>
    </row>
    <row r="21196" spans="17:17">
      <c r="Q21196" s="39"/>
    </row>
    <row r="21197" spans="17:17">
      <c r="Q21197" s="39"/>
    </row>
    <row r="21198" spans="17:17">
      <c r="Q21198" s="39"/>
    </row>
    <row r="21199" spans="17:17">
      <c r="Q21199" s="39"/>
    </row>
    <row r="21200" spans="17:17">
      <c r="Q21200" s="39"/>
    </row>
    <row r="21201" spans="17:17">
      <c r="Q21201" s="39"/>
    </row>
    <row r="21202" spans="17:17">
      <c r="Q21202" s="39"/>
    </row>
    <row r="21203" spans="17:17">
      <c r="Q21203" s="39"/>
    </row>
    <row r="21204" spans="17:17">
      <c r="Q21204" s="39"/>
    </row>
    <row r="21205" spans="17:17">
      <c r="Q21205" s="39"/>
    </row>
    <row r="21206" spans="17:17">
      <c r="Q21206" s="39"/>
    </row>
    <row r="21207" spans="17:17">
      <c r="Q21207" s="39"/>
    </row>
    <row r="21208" spans="17:17">
      <c r="Q21208" s="39"/>
    </row>
    <row r="21209" spans="17:17">
      <c r="Q21209" s="39"/>
    </row>
    <row r="21210" spans="17:17">
      <c r="Q21210" s="39"/>
    </row>
    <row r="21211" spans="17:17">
      <c r="Q21211" s="39"/>
    </row>
    <row r="21212" spans="17:17">
      <c r="Q21212" s="39"/>
    </row>
    <row r="21213" spans="17:17">
      <c r="Q21213" s="39"/>
    </row>
    <row r="21214" spans="17:17">
      <c r="Q21214" s="39"/>
    </row>
    <row r="21215" spans="17:17">
      <c r="Q21215" s="39"/>
    </row>
    <row r="21216" spans="17:17">
      <c r="Q21216" s="39"/>
    </row>
    <row r="21217" spans="17:17">
      <c r="Q21217" s="39"/>
    </row>
    <row r="21218" spans="17:17">
      <c r="Q21218" s="39"/>
    </row>
    <row r="21219" spans="17:17">
      <c r="Q21219" s="39"/>
    </row>
    <row r="21220" spans="17:17">
      <c r="Q21220" s="39"/>
    </row>
    <row r="21221" spans="17:17">
      <c r="Q21221" s="39"/>
    </row>
    <row r="21222" spans="17:17">
      <c r="Q21222" s="39"/>
    </row>
    <row r="21223" spans="17:17">
      <c r="Q21223" s="39"/>
    </row>
    <row r="21224" spans="17:17">
      <c r="Q21224" s="39"/>
    </row>
    <row r="21225" spans="17:17">
      <c r="Q21225" s="39"/>
    </row>
    <row r="21226" spans="17:17">
      <c r="Q21226" s="39"/>
    </row>
    <row r="21227" spans="17:17">
      <c r="Q21227" s="39"/>
    </row>
    <row r="21228" spans="17:17">
      <c r="Q21228" s="39"/>
    </row>
    <row r="21229" spans="17:17">
      <c r="Q21229" s="39"/>
    </row>
    <row r="21230" spans="17:17">
      <c r="Q21230" s="39"/>
    </row>
    <row r="21231" spans="17:17">
      <c r="Q21231" s="39"/>
    </row>
    <row r="21232" spans="17:17">
      <c r="Q21232" s="39"/>
    </row>
    <row r="21233" spans="17:17">
      <c r="Q21233" s="39"/>
    </row>
    <row r="21234" spans="17:17">
      <c r="Q21234" s="39"/>
    </row>
    <row r="21235" spans="17:17">
      <c r="Q21235" s="39"/>
    </row>
    <row r="21236" spans="17:17">
      <c r="Q21236" s="39"/>
    </row>
    <row r="21237" spans="17:17">
      <c r="Q21237" s="39"/>
    </row>
    <row r="21238" spans="17:17">
      <c r="Q21238" s="39"/>
    </row>
    <row r="21239" spans="17:17">
      <c r="Q21239" s="39"/>
    </row>
    <row r="21240" spans="17:17">
      <c r="Q21240" s="39"/>
    </row>
    <row r="21241" spans="17:17">
      <c r="Q21241" s="39"/>
    </row>
    <row r="21242" spans="17:17">
      <c r="Q21242" s="39"/>
    </row>
    <row r="21243" spans="17:17">
      <c r="Q21243" s="39"/>
    </row>
    <row r="21244" spans="17:17">
      <c r="Q21244" s="39"/>
    </row>
    <row r="21245" spans="17:17">
      <c r="Q21245" s="39"/>
    </row>
    <row r="21246" spans="17:17">
      <c r="Q21246" s="39"/>
    </row>
    <row r="21247" spans="17:17">
      <c r="Q21247" s="39"/>
    </row>
    <row r="21248" spans="17:17">
      <c r="Q21248" s="39"/>
    </row>
    <row r="21249" spans="17:17">
      <c r="Q21249" s="39"/>
    </row>
    <row r="21250" spans="17:17">
      <c r="Q21250" s="39"/>
    </row>
    <row r="21251" spans="17:17">
      <c r="Q21251" s="39"/>
    </row>
    <row r="21252" spans="17:17">
      <c r="Q21252" s="39"/>
    </row>
    <row r="21253" spans="17:17">
      <c r="Q21253" s="39"/>
    </row>
    <row r="21254" spans="17:17">
      <c r="Q21254" s="39"/>
    </row>
    <row r="21255" spans="17:17">
      <c r="Q21255" s="39"/>
    </row>
    <row r="21256" spans="17:17">
      <c r="Q21256" s="39"/>
    </row>
    <row r="21257" spans="17:17">
      <c r="Q21257" s="39"/>
    </row>
    <row r="21258" spans="17:17">
      <c r="Q21258" s="39"/>
    </row>
    <row r="21259" spans="17:17">
      <c r="Q21259" s="39"/>
    </row>
    <row r="21260" spans="17:17">
      <c r="Q21260" s="39"/>
    </row>
    <row r="21261" spans="17:17">
      <c r="Q21261" s="39"/>
    </row>
    <row r="21262" spans="17:17">
      <c r="Q21262" s="39"/>
    </row>
    <row r="21263" spans="17:17">
      <c r="Q21263" s="39"/>
    </row>
    <row r="21264" spans="17:17">
      <c r="Q21264" s="39"/>
    </row>
    <row r="21265" spans="17:17">
      <c r="Q21265" s="39"/>
    </row>
    <row r="21266" spans="17:17">
      <c r="Q21266" s="39"/>
    </row>
    <row r="21267" spans="17:17">
      <c r="Q21267" s="39"/>
    </row>
    <row r="21268" spans="17:17">
      <c r="Q21268" s="39"/>
    </row>
    <row r="21269" spans="17:17">
      <c r="Q21269" s="39"/>
    </row>
    <row r="21270" spans="17:17">
      <c r="Q21270" s="39"/>
    </row>
    <row r="21271" spans="17:17">
      <c r="Q21271" s="39"/>
    </row>
    <row r="21272" spans="17:17">
      <c r="Q21272" s="39"/>
    </row>
    <row r="21273" spans="17:17">
      <c r="Q21273" s="39"/>
    </row>
    <row r="21274" spans="17:17">
      <c r="Q21274" s="39"/>
    </row>
    <row r="21275" spans="17:17">
      <c r="Q21275" s="39"/>
    </row>
    <row r="21276" spans="17:17">
      <c r="Q21276" s="39"/>
    </row>
    <row r="21277" spans="17:17">
      <c r="Q21277" s="39"/>
    </row>
    <row r="21278" spans="17:17">
      <c r="Q21278" s="39"/>
    </row>
    <row r="21279" spans="17:17">
      <c r="Q21279" s="39"/>
    </row>
    <row r="21280" spans="17:17">
      <c r="Q21280" s="39"/>
    </row>
    <row r="21281" spans="17:17">
      <c r="Q21281" s="39"/>
    </row>
    <row r="21282" spans="17:17">
      <c r="Q21282" s="39"/>
    </row>
    <row r="21283" spans="17:17">
      <c r="Q21283" s="39"/>
    </row>
    <row r="21284" spans="17:17">
      <c r="Q21284" s="39"/>
    </row>
    <row r="21285" spans="17:17">
      <c r="Q21285" s="39"/>
    </row>
    <row r="21286" spans="17:17">
      <c r="Q21286" s="39"/>
    </row>
    <row r="21287" spans="17:17">
      <c r="Q21287" s="39"/>
    </row>
    <row r="21288" spans="17:17">
      <c r="Q21288" s="39"/>
    </row>
    <row r="21289" spans="17:17">
      <c r="Q21289" s="39"/>
    </row>
    <row r="21290" spans="17:17">
      <c r="Q21290" s="39"/>
    </row>
    <row r="21291" spans="17:17">
      <c r="Q21291" s="39"/>
    </row>
    <row r="21292" spans="17:17">
      <c r="Q21292" s="39"/>
    </row>
    <row r="21293" spans="17:17">
      <c r="Q21293" s="39"/>
    </row>
    <row r="21294" spans="17:17">
      <c r="Q21294" s="39"/>
    </row>
    <row r="21295" spans="17:17">
      <c r="Q21295" s="39"/>
    </row>
    <row r="21296" spans="17:17">
      <c r="Q21296" s="39"/>
    </row>
    <row r="21297" spans="17:17">
      <c r="Q21297" s="39"/>
    </row>
    <row r="21298" spans="17:17">
      <c r="Q21298" s="39"/>
    </row>
    <row r="21299" spans="17:17">
      <c r="Q21299" s="39"/>
    </row>
    <row r="21300" spans="17:17">
      <c r="Q21300" s="39"/>
    </row>
    <row r="21301" spans="17:17">
      <c r="Q21301" s="39"/>
    </row>
    <row r="21302" spans="17:17">
      <c r="Q21302" s="39"/>
    </row>
    <row r="21303" spans="17:17">
      <c r="Q21303" s="39"/>
    </row>
    <row r="21304" spans="17:17">
      <c r="Q21304" s="39"/>
    </row>
    <row r="21305" spans="17:17">
      <c r="Q21305" s="39"/>
    </row>
    <row r="21306" spans="17:17">
      <c r="Q21306" s="39"/>
    </row>
    <row r="21307" spans="17:17">
      <c r="Q21307" s="39"/>
    </row>
    <row r="21308" spans="17:17">
      <c r="Q21308" s="39"/>
    </row>
    <row r="21309" spans="17:17">
      <c r="Q21309" s="39"/>
    </row>
    <row r="21310" spans="17:17">
      <c r="Q21310" s="39"/>
    </row>
    <row r="21311" spans="17:17">
      <c r="Q21311" s="39"/>
    </row>
    <row r="21312" spans="17:17">
      <c r="Q21312" s="39"/>
    </row>
    <row r="21313" spans="17:17">
      <c r="Q21313" s="39"/>
    </row>
    <row r="21314" spans="17:17">
      <c r="Q21314" s="39"/>
    </row>
    <row r="21315" spans="17:17">
      <c r="Q21315" s="39"/>
    </row>
    <row r="21316" spans="17:17">
      <c r="Q21316" s="39"/>
    </row>
    <row r="21317" spans="17:17">
      <c r="Q21317" s="39"/>
    </row>
    <row r="21318" spans="17:17">
      <c r="Q21318" s="39"/>
    </row>
    <row r="21319" spans="17:17">
      <c r="Q21319" s="39"/>
    </row>
    <row r="21320" spans="17:17">
      <c r="Q21320" s="39"/>
    </row>
    <row r="21321" spans="17:17">
      <c r="Q21321" s="39"/>
    </row>
    <row r="21322" spans="17:17">
      <c r="Q21322" s="39"/>
    </row>
    <row r="21323" spans="17:17">
      <c r="Q21323" s="39"/>
    </row>
    <row r="21324" spans="17:17">
      <c r="Q21324" s="39"/>
    </row>
    <row r="21325" spans="17:17">
      <c r="Q21325" s="39"/>
    </row>
    <row r="21326" spans="17:17">
      <c r="Q21326" s="39"/>
    </row>
    <row r="21327" spans="17:17">
      <c r="Q21327" s="39"/>
    </row>
    <row r="21328" spans="17:17">
      <c r="Q21328" s="39"/>
    </row>
    <row r="21329" spans="17:17">
      <c r="Q21329" s="39"/>
    </row>
    <row r="21330" spans="17:17">
      <c r="Q21330" s="39"/>
    </row>
    <row r="21331" spans="17:17">
      <c r="Q21331" s="39"/>
    </row>
    <row r="21332" spans="17:17">
      <c r="Q21332" s="39"/>
    </row>
    <row r="21333" spans="17:17">
      <c r="Q21333" s="39"/>
    </row>
    <row r="21334" spans="17:17">
      <c r="Q21334" s="39"/>
    </row>
    <row r="21335" spans="17:17">
      <c r="Q21335" s="39"/>
    </row>
    <row r="21336" spans="17:17">
      <c r="Q21336" s="39"/>
    </row>
    <row r="21337" spans="17:17">
      <c r="Q21337" s="39"/>
    </row>
    <row r="21338" spans="17:17">
      <c r="Q21338" s="39"/>
    </row>
    <row r="21339" spans="17:17">
      <c r="Q21339" s="39"/>
    </row>
    <row r="21340" spans="17:17">
      <c r="Q21340" s="39"/>
    </row>
    <row r="21341" spans="17:17">
      <c r="Q21341" s="39"/>
    </row>
    <row r="21342" spans="17:17">
      <c r="Q21342" s="39"/>
    </row>
    <row r="21343" spans="17:17">
      <c r="Q21343" s="39"/>
    </row>
    <row r="21344" spans="17:17">
      <c r="Q21344" s="39"/>
    </row>
    <row r="21345" spans="17:17">
      <c r="Q21345" s="39"/>
    </row>
    <row r="21346" spans="17:17">
      <c r="Q21346" s="39"/>
    </row>
    <row r="21347" spans="17:17">
      <c r="Q21347" s="39"/>
    </row>
    <row r="21348" spans="17:17">
      <c r="Q21348" s="39"/>
    </row>
    <row r="21349" spans="17:17">
      <c r="Q21349" s="39"/>
    </row>
    <row r="21350" spans="17:17">
      <c r="Q21350" s="39"/>
    </row>
    <row r="21351" spans="17:17">
      <c r="Q21351" s="39"/>
    </row>
    <row r="21352" spans="17:17">
      <c r="Q21352" s="39"/>
    </row>
    <row r="21353" spans="17:17">
      <c r="Q21353" s="39"/>
    </row>
    <row r="21354" spans="17:17">
      <c r="Q21354" s="39"/>
    </row>
    <row r="21355" spans="17:17">
      <c r="Q21355" s="39"/>
    </row>
    <row r="21356" spans="17:17">
      <c r="Q21356" s="39"/>
    </row>
    <row r="21357" spans="17:17">
      <c r="Q21357" s="39"/>
    </row>
    <row r="21358" spans="17:17">
      <c r="Q21358" s="39"/>
    </row>
    <row r="21359" spans="17:17">
      <c r="Q21359" s="39"/>
    </row>
    <row r="21360" spans="17:17">
      <c r="Q21360" s="39"/>
    </row>
    <row r="21361" spans="17:17">
      <c r="Q21361" s="39"/>
    </row>
    <row r="21362" spans="17:17">
      <c r="Q21362" s="39"/>
    </row>
    <row r="21363" spans="17:17">
      <c r="Q21363" s="39"/>
    </row>
    <row r="21364" spans="17:17">
      <c r="Q21364" s="39"/>
    </row>
    <row r="21365" spans="17:17">
      <c r="Q21365" s="39"/>
    </row>
    <row r="21366" spans="17:17">
      <c r="Q21366" s="39"/>
    </row>
    <row r="21367" spans="17:17">
      <c r="Q21367" s="39"/>
    </row>
    <row r="21368" spans="17:17">
      <c r="Q21368" s="39"/>
    </row>
    <row r="21369" spans="17:17">
      <c r="Q21369" s="39"/>
    </row>
    <row r="21370" spans="17:17">
      <c r="Q21370" s="39"/>
    </row>
    <row r="21371" spans="17:17">
      <c r="Q21371" s="39"/>
    </row>
    <row r="21372" spans="17:17">
      <c r="Q21372" s="39"/>
    </row>
    <row r="21373" spans="17:17">
      <c r="Q21373" s="39"/>
    </row>
    <row r="21374" spans="17:17">
      <c r="Q21374" s="39"/>
    </row>
    <row r="21375" spans="17:17">
      <c r="Q21375" s="39"/>
    </row>
    <row r="21376" spans="17:17">
      <c r="Q21376" s="39"/>
    </row>
    <row r="21377" spans="17:17">
      <c r="Q21377" s="39"/>
    </row>
    <row r="21378" spans="17:17">
      <c r="Q21378" s="39"/>
    </row>
    <row r="21379" spans="17:17">
      <c r="Q21379" s="39"/>
    </row>
    <row r="21380" spans="17:17">
      <c r="Q21380" s="39"/>
    </row>
    <row r="21381" spans="17:17">
      <c r="Q21381" s="39"/>
    </row>
    <row r="21382" spans="17:17">
      <c r="Q21382" s="39"/>
    </row>
    <row r="21383" spans="17:17">
      <c r="Q21383" s="39"/>
    </row>
    <row r="21384" spans="17:17">
      <c r="Q21384" s="39"/>
    </row>
    <row r="21385" spans="17:17">
      <c r="Q21385" s="39"/>
    </row>
    <row r="21386" spans="17:17">
      <c r="Q21386" s="39"/>
    </row>
    <row r="21387" spans="17:17">
      <c r="Q21387" s="39"/>
    </row>
    <row r="21388" spans="17:17">
      <c r="Q21388" s="39"/>
    </row>
    <row r="21389" spans="17:17">
      <c r="Q21389" s="39"/>
    </row>
    <row r="21390" spans="17:17">
      <c r="Q21390" s="39"/>
    </row>
    <row r="21391" spans="17:17">
      <c r="Q21391" s="39"/>
    </row>
    <row r="21392" spans="17:17">
      <c r="Q21392" s="39"/>
    </row>
    <row r="21393" spans="17:17">
      <c r="Q21393" s="39"/>
    </row>
    <row r="21394" spans="17:17">
      <c r="Q21394" s="39"/>
    </row>
    <row r="21395" spans="17:17">
      <c r="Q21395" s="39"/>
    </row>
    <row r="21396" spans="17:17">
      <c r="Q21396" s="39"/>
    </row>
    <row r="21397" spans="17:17">
      <c r="Q21397" s="39"/>
    </row>
    <row r="21398" spans="17:17">
      <c r="Q21398" s="39"/>
    </row>
    <row r="21399" spans="17:17">
      <c r="Q21399" s="39"/>
    </row>
    <row r="21400" spans="17:17">
      <c r="Q21400" s="39"/>
    </row>
    <row r="21401" spans="17:17">
      <c r="Q21401" s="39"/>
    </row>
    <row r="21402" spans="17:17">
      <c r="Q21402" s="39"/>
    </row>
    <row r="21403" spans="17:17">
      <c r="Q21403" s="39"/>
    </row>
    <row r="21404" spans="17:17">
      <c r="Q21404" s="39"/>
    </row>
    <row r="21405" spans="17:17">
      <c r="Q21405" s="39"/>
    </row>
    <row r="21406" spans="17:17">
      <c r="Q21406" s="39"/>
    </row>
    <row r="21407" spans="17:17">
      <c r="Q21407" s="39"/>
    </row>
    <row r="21408" spans="17:17">
      <c r="Q21408" s="39"/>
    </row>
    <row r="21409" spans="17:17">
      <c r="Q21409" s="39"/>
    </row>
    <row r="21410" spans="17:17">
      <c r="Q21410" s="39"/>
    </row>
    <row r="21411" spans="17:17">
      <c r="Q21411" s="39"/>
    </row>
    <row r="21412" spans="17:17">
      <c r="Q21412" s="39"/>
    </row>
    <row r="21413" spans="17:17">
      <c r="Q21413" s="39"/>
    </row>
    <row r="21414" spans="17:17">
      <c r="Q21414" s="39"/>
    </row>
    <row r="21415" spans="17:17">
      <c r="Q21415" s="39"/>
    </row>
    <row r="21416" spans="17:17">
      <c r="Q21416" s="39"/>
    </row>
    <row r="21417" spans="17:17">
      <c r="Q21417" s="39"/>
    </row>
    <row r="21418" spans="17:17">
      <c r="Q21418" s="39"/>
    </row>
    <row r="21419" spans="17:17">
      <c r="Q21419" s="39"/>
    </row>
    <row r="21420" spans="17:17">
      <c r="Q21420" s="39"/>
    </row>
    <row r="21421" spans="17:17">
      <c r="Q21421" s="39"/>
    </row>
    <row r="21422" spans="17:17">
      <c r="Q21422" s="39"/>
    </row>
    <row r="21423" spans="17:17">
      <c r="Q21423" s="39"/>
    </row>
    <row r="21424" spans="17:17">
      <c r="Q21424" s="39"/>
    </row>
    <row r="21425" spans="17:17">
      <c r="Q21425" s="39"/>
    </row>
    <row r="21426" spans="17:17">
      <c r="Q21426" s="39"/>
    </row>
    <row r="21427" spans="17:17">
      <c r="Q21427" s="39"/>
    </row>
    <row r="21428" spans="17:17">
      <c r="Q21428" s="39"/>
    </row>
    <row r="21429" spans="17:17">
      <c r="Q21429" s="39"/>
    </row>
    <row r="21430" spans="17:17">
      <c r="Q21430" s="39"/>
    </row>
    <row r="21431" spans="17:17">
      <c r="Q21431" s="39"/>
    </row>
    <row r="21432" spans="17:17">
      <c r="Q21432" s="39"/>
    </row>
    <row r="21433" spans="17:17">
      <c r="Q21433" s="39"/>
    </row>
    <row r="21434" spans="17:17">
      <c r="Q21434" s="39"/>
    </row>
    <row r="21435" spans="17:17">
      <c r="Q21435" s="39"/>
    </row>
    <row r="21436" spans="17:17">
      <c r="Q21436" s="39"/>
    </row>
    <row r="21437" spans="17:17">
      <c r="Q21437" s="39"/>
    </row>
    <row r="21438" spans="17:17">
      <c r="Q21438" s="39"/>
    </row>
    <row r="21439" spans="17:17">
      <c r="Q21439" s="39"/>
    </row>
    <row r="21440" spans="17:17">
      <c r="Q21440" s="39"/>
    </row>
    <row r="21441" spans="17:17">
      <c r="Q21441" s="39"/>
    </row>
    <row r="21442" spans="17:17">
      <c r="Q21442" s="39"/>
    </row>
    <row r="21443" spans="17:17">
      <c r="Q21443" s="39"/>
    </row>
    <row r="21444" spans="17:17">
      <c r="Q21444" s="39"/>
    </row>
    <row r="21445" spans="17:17">
      <c r="Q21445" s="39"/>
    </row>
    <row r="21446" spans="17:17">
      <c r="Q21446" s="39"/>
    </row>
    <row r="21447" spans="17:17">
      <c r="Q21447" s="39"/>
    </row>
    <row r="21448" spans="17:17">
      <c r="Q21448" s="39"/>
    </row>
    <row r="21449" spans="17:17">
      <c r="Q21449" s="39"/>
    </row>
    <row r="21450" spans="17:17">
      <c r="Q21450" s="39"/>
    </row>
    <row r="21451" spans="17:17">
      <c r="Q21451" s="39"/>
    </row>
    <row r="21452" spans="17:17">
      <c r="Q21452" s="39"/>
    </row>
    <row r="21453" spans="17:17">
      <c r="Q21453" s="39"/>
    </row>
    <row r="21454" spans="17:17">
      <c r="Q21454" s="39"/>
    </row>
    <row r="21455" spans="17:17">
      <c r="Q21455" s="39"/>
    </row>
    <row r="21456" spans="17:17">
      <c r="Q21456" s="39"/>
    </row>
    <row r="21457" spans="17:17">
      <c r="Q21457" s="39"/>
    </row>
    <row r="21458" spans="17:17">
      <c r="Q21458" s="39"/>
    </row>
    <row r="21459" spans="17:17">
      <c r="Q21459" s="39"/>
    </row>
    <row r="21460" spans="17:17">
      <c r="Q21460" s="39"/>
    </row>
    <row r="21461" spans="17:17">
      <c r="Q21461" s="39"/>
    </row>
    <row r="21462" spans="17:17">
      <c r="Q21462" s="39"/>
    </row>
    <row r="21463" spans="17:17">
      <c r="Q21463" s="39"/>
    </row>
    <row r="21464" spans="17:17">
      <c r="Q21464" s="39"/>
    </row>
    <row r="21465" spans="17:17">
      <c r="Q21465" s="39"/>
    </row>
    <row r="21466" spans="17:17">
      <c r="Q21466" s="39"/>
    </row>
    <row r="21467" spans="17:17">
      <c r="Q21467" s="39"/>
    </row>
    <row r="21468" spans="17:17">
      <c r="Q21468" s="39"/>
    </row>
    <row r="21469" spans="17:17">
      <c r="Q21469" s="39"/>
    </row>
    <row r="21470" spans="17:17">
      <c r="Q21470" s="39"/>
    </row>
    <row r="21471" spans="17:17">
      <c r="Q21471" s="39"/>
    </row>
    <row r="21472" spans="17:17">
      <c r="Q21472" s="39"/>
    </row>
    <row r="21473" spans="17:17">
      <c r="Q21473" s="39"/>
    </row>
    <row r="21474" spans="17:17">
      <c r="Q21474" s="39"/>
    </row>
    <row r="21475" spans="17:17">
      <c r="Q21475" s="39"/>
    </row>
    <row r="21476" spans="17:17">
      <c r="Q21476" s="39"/>
    </row>
    <row r="21477" spans="17:17">
      <c r="Q21477" s="39"/>
    </row>
    <row r="21478" spans="17:17">
      <c r="Q21478" s="39"/>
    </row>
    <row r="21479" spans="17:17">
      <c r="Q21479" s="39"/>
    </row>
    <row r="21480" spans="17:17">
      <c r="Q21480" s="39"/>
    </row>
    <row r="21481" spans="17:17">
      <c r="Q21481" s="39"/>
    </row>
    <row r="21482" spans="17:17">
      <c r="Q21482" s="39"/>
    </row>
    <row r="21483" spans="17:17">
      <c r="Q21483" s="39"/>
    </row>
    <row r="21484" spans="17:17">
      <c r="Q21484" s="39"/>
    </row>
    <row r="21485" spans="17:17">
      <c r="Q21485" s="39"/>
    </row>
    <row r="21486" spans="17:17">
      <c r="Q21486" s="39"/>
    </row>
    <row r="21487" spans="17:17">
      <c r="Q21487" s="39"/>
    </row>
    <row r="21488" spans="17:17">
      <c r="Q21488" s="39"/>
    </row>
    <row r="21489" spans="17:17">
      <c r="Q21489" s="39"/>
    </row>
    <row r="21490" spans="17:17">
      <c r="Q21490" s="39"/>
    </row>
    <row r="21491" spans="17:17">
      <c r="Q21491" s="39"/>
    </row>
    <row r="21492" spans="17:17">
      <c r="Q21492" s="39"/>
    </row>
    <row r="21493" spans="17:17">
      <c r="Q21493" s="39"/>
    </row>
    <row r="21494" spans="17:17">
      <c r="Q21494" s="39"/>
    </row>
    <row r="21495" spans="17:17">
      <c r="Q21495" s="39"/>
    </row>
    <row r="21496" spans="17:17">
      <c r="Q21496" s="39"/>
    </row>
    <row r="21497" spans="17:17">
      <c r="Q21497" s="39"/>
    </row>
    <row r="21498" spans="17:17">
      <c r="Q21498" s="39"/>
    </row>
    <row r="21499" spans="17:17">
      <c r="Q21499" s="39"/>
    </row>
    <row r="21500" spans="17:17">
      <c r="Q21500" s="39"/>
    </row>
    <row r="21501" spans="17:17">
      <c r="Q21501" s="39"/>
    </row>
    <row r="21502" spans="17:17">
      <c r="Q21502" s="39"/>
    </row>
    <row r="21503" spans="17:17">
      <c r="Q21503" s="39"/>
    </row>
    <row r="21504" spans="17:17">
      <c r="Q21504" s="39"/>
    </row>
    <row r="21505" spans="17:17">
      <c r="Q21505" s="39"/>
    </row>
    <row r="21506" spans="17:17">
      <c r="Q21506" s="39"/>
    </row>
    <row r="21507" spans="17:17">
      <c r="Q21507" s="39"/>
    </row>
    <row r="21508" spans="17:17">
      <c r="Q21508" s="39"/>
    </row>
    <row r="21509" spans="17:17">
      <c r="Q21509" s="39"/>
    </row>
    <row r="21510" spans="17:17">
      <c r="Q21510" s="39"/>
    </row>
    <row r="21511" spans="17:17">
      <c r="Q21511" s="39"/>
    </row>
    <row r="21512" spans="17:17">
      <c r="Q21512" s="39"/>
    </row>
    <row r="21513" spans="17:17">
      <c r="Q21513" s="39"/>
    </row>
    <row r="21514" spans="17:17">
      <c r="Q21514" s="39"/>
    </row>
    <row r="21515" spans="17:17">
      <c r="Q21515" s="39"/>
    </row>
    <row r="21516" spans="17:17">
      <c r="Q21516" s="39"/>
    </row>
    <row r="21517" spans="17:17">
      <c r="Q21517" s="39"/>
    </row>
    <row r="21518" spans="17:17">
      <c r="Q21518" s="39"/>
    </row>
    <row r="21519" spans="17:17">
      <c r="Q21519" s="39"/>
    </row>
    <row r="21520" spans="17:17">
      <c r="Q21520" s="39"/>
    </row>
    <row r="21521" spans="17:17">
      <c r="Q21521" s="39"/>
    </row>
    <row r="21522" spans="17:17">
      <c r="Q21522" s="39"/>
    </row>
    <row r="21523" spans="17:17">
      <c r="Q21523" s="39"/>
    </row>
    <row r="21524" spans="17:17">
      <c r="Q21524" s="39"/>
    </row>
    <row r="21525" spans="17:17">
      <c r="Q21525" s="39"/>
    </row>
    <row r="21526" spans="17:17">
      <c r="Q21526" s="39"/>
    </row>
    <row r="21527" spans="17:17">
      <c r="Q21527" s="39"/>
    </row>
    <row r="21528" spans="17:17">
      <c r="Q21528" s="39"/>
    </row>
    <row r="21529" spans="17:17">
      <c r="Q21529" s="39"/>
    </row>
    <row r="21530" spans="17:17">
      <c r="Q21530" s="39"/>
    </row>
    <row r="21531" spans="17:17">
      <c r="Q21531" s="39"/>
    </row>
    <row r="21532" spans="17:17">
      <c r="Q21532" s="39"/>
    </row>
    <row r="21533" spans="17:17">
      <c r="Q21533" s="39"/>
    </row>
    <row r="21534" spans="17:17">
      <c r="Q21534" s="39"/>
    </row>
    <row r="21535" spans="17:17">
      <c r="Q21535" s="39"/>
    </row>
    <row r="21536" spans="17:17">
      <c r="Q21536" s="39"/>
    </row>
    <row r="21537" spans="17:17">
      <c r="Q21537" s="39"/>
    </row>
    <row r="21538" spans="17:17">
      <c r="Q21538" s="39"/>
    </row>
    <row r="21539" spans="17:17">
      <c r="Q21539" s="39"/>
    </row>
    <row r="21540" spans="17:17">
      <c r="Q21540" s="39"/>
    </row>
    <row r="21541" spans="17:17">
      <c r="Q21541" s="39"/>
    </row>
    <row r="21542" spans="17:17">
      <c r="Q21542" s="39"/>
    </row>
    <row r="21543" spans="17:17">
      <c r="Q21543" s="39"/>
    </row>
    <row r="21544" spans="17:17">
      <c r="Q21544" s="39"/>
    </row>
    <row r="21545" spans="17:17">
      <c r="Q21545" s="39"/>
    </row>
    <row r="21546" spans="17:17">
      <c r="Q21546" s="39"/>
    </row>
    <row r="21547" spans="17:17">
      <c r="Q21547" s="39"/>
    </row>
    <row r="21548" spans="17:17">
      <c r="Q21548" s="39"/>
    </row>
    <row r="21549" spans="17:17">
      <c r="Q21549" s="39"/>
    </row>
    <row r="21550" spans="17:17">
      <c r="Q21550" s="39"/>
    </row>
    <row r="21551" spans="17:17">
      <c r="Q21551" s="39"/>
    </row>
    <row r="21552" spans="17:17">
      <c r="Q21552" s="39"/>
    </row>
    <row r="21553" spans="17:17">
      <c r="Q21553" s="39"/>
    </row>
    <row r="21554" spans="17:17">
      <c r="Q21554" s="39"/>
    </row>
    <row r="21555" spans="17:17">
      <c r="Q21555" s="39"/>
    </row>
    <row r="21556" spans="17:17">
      <c r="Q21556" s="39"/>
    </row>
    <row r="21557" spans="17:17">
      <c r="Q21557" s="39"/>
    </row>
    <row r="21558" spans="17:17">
      <c r="Q21558" s="39"/>
    </row>
    <row r="21559" spans="17:17">
      <c r="Q21559" s="39"/>
    </row>
    <row r="21560" spans="17:17">
      <c r="Q21560" s="39"/>
    </row>
    <row r="21561" spans="17:17">
      <c r="Q21561" s="39"/>
    </row>
    <row r="21562" spans="17:17">
      <c r="Q21562" s="39"/>
    </row>
    <row r="21563" spans="17:17">
      <c r="Q21563" s="39"/>
    </row>
    <row r="21564" spans="17:17">
      <c r="Q21564" s="39"/>
    </row>
    <row r="21565" spans="17:17">
      <c r="Q21565" s="39"/>
    </row>
    <row r="21566" spans="17:17">
      <c r="Q21566" s="39"/>
    </row>
    <row r="21567" spans="17:17">
      <c r="Q21567" s="39"/>
    </row>
    <row r="21568" spans="17:17">
      <c r="Q21568" s="39"/>
    </row>
    <row r="21569" spans="17:17">
      <c r="Q21569" s="39"/>
    </row>
    <row r="21570" spans="17:17">
      <c r="Q21570" s="39"/>
    </row>
    <row r="21571" spans="17:17">
      <c r="Q21571" s="39"/>
    </row>
    <row r="21572" spans="17:17">
      <c r="Q21572" s="39"/>
    </row>
    <row r="21573" spans="17:17">
      <c r="Q21573" s="39"/>
    </row>
    <row r="21574" spans="17:17">
      <c r="Q21574" s="39"/>
    </row>
    <row r="21575" spans="17:17">
      <c r="Q21575" s="39"/>
    </row>
    <row r="21576" spans="17:17">
      <c r="Q21576" s="39"/>
    </row>
    <row r="21577" spans="17:17">
      <c r="Q21577" s="39"/>
    </row>
    <row r="21578" spans="17:17">
      <c r="Q21578" s="39"/>
    </row>
    <row r="21579" spans="17:17">
      <c r="Q21579" s="39"/>
    </row>
    <row r="21580" spans="17:17">
      <c r="Q21580" s="39"/>
    </row>
    <row r="21581" spans="17:17">
      <c r="Q21581" s="39"/>
    </row>
    <row r="21582" spans="17:17">
      <c r="Q21582" s="39"/>
    </row>
    <row r="21583" spans="17:17">
      <c r="Q21583" s="39"/>
    </row>
    <row r="21584" spans="17:17">
      <c r="Q21584" s="39"/>
    </row>
    <row r="21585" spans="17:17">
      <c r="Q21585" s="39"/>
    </row>
    <row r="21586" spans="17:17">
      <c r="Q21586" s="39"/>
    </row>
    <row r="21587" spans="17:17">
      <c r="Q21587" s="39"/>
    </row>
    <row r="21588" spans="17:17">
      <c r="Q21588" s="39"/>
    </row>
    <row r="21589" spans="17:17">
      <c r="Q21589" s="39"/>
    </row>
    <row r="21590" spans="17:17">
      <c r="Q21590" s="39"/>
    </row>
    <row r="21591" spans="17:17">
      <c r="Q21591" s="39"/>
    </row>
    <row r="21592" spans="17:17">
      <c r="Q21592" s="39"/>
    </row>
    <row r="21593" spans="17:17">
      <c r="Q21593" s="39"/>
    </row>
    <row r="21594" spans="17:17">
      <c r="Q21594" s="39"/>
    </row>
    <row r="21595" spans="17:17">
      <c r="Q21595" s="39"/>
    </row>
    <row r="21596" spans="17:17">
      <c r="Q21596" s="39"/>
    </row>
    <row r="21597" spans="17:17">
      <c r="Q21597" s="39"/>
    </row>
    <row r="21598" spans="17:17">
      <c r="Q21598" s="39"/>
    </row>
    <row r="21599" spans="17:17">
      <c r="Q21599" s="39"/>
    </row>
    <row r="21600" spans="17:17">
      <c r="Q21600" s="39"/>
    </row>
    <row r="21601" spans="17:17">
      <c r="Q21601" s="39"/>
    </row>
    <row r="21602" spans="17:17">
      <c r="Q21602" s="39"/>
    </row>
    <row r="21603" spans="17:17">
      <c r="Q21603" s="39"/>
    </row>
    <row r="21604" spans="17:17">
      <c r="Q21604" s="39"/>
    </row>
    <row r="21605" spans="17:17">
      <c r="Q21605" s="39"/>
    </row>
    <row r="21606" spans="17:17">
      <c r="Q21606" s="39"/>
    </row>
    <row r="21607" spans="17:17">
      <c r="Q21607" s="39"/>
    </row>
    <row r="21608" spans="17:17">
      <c r="Q21608" s="39"/>
    </row>
    <row r="21609" spans="17:17">
      <c r="Q21609" s="39"/>
    </row>
    <row r="21610" spans="17:17">
      <c r="Q21610" s="39"/>
    </row>
    <row r="21611" spans="17:17">
      <c r="Q21611" s="39"/>
    </row>
    <row r="21612" spans="17:17">
      <c r="Q21612" s="39"/>
    </row>
    <row r="21613" spans="17:17">
      <c r="Q21613" s="39"/>
    </row>
    <row r="21614" spans="17:17">
      <c r="Q21614" s="39"/>
    </row>
    <row r="21615" spans="17:17">
      <c r="Q21615" s="39"/>
    </row>
    <row r="21616" spans="17:17">
      <c r="Q21616" s="39"/>
    </row>
    <row r="21617" spans="17:17">
      <c r="Q21617" s="39"/>
    </row>
    <row r="21618" spans="17:17">
      <c r="Q21618" s="39"/>
    </row>
    <row r="21619" spans="17:17">
      <c r="Q21619" s="39"/>
    </row>
    <row r="21620" spans="17:17">
      <c r="Q21620" s="39"/>
    </row>
    <row r="21621" spans="17:17">
      <c r="Q21621" s="39"/>
    </row>
    <row r="21622" spans="17:17">
      <c r="Q21622" s="39"/>
    </row>
    <row r="21623" spans="17:17">
      <c r="Q21623" s="39"/>
    </row>
    <row r="21624" spans="17:17">
      <c r="Q21624" s="39"/>
    </row>
    <row r="21625" spans="17:17">
      <c r="Q21625" s="39"/>
    </row>
    <row r="21626" spans="17:17">
      <c r="Q21626" s="39"/>
    </row>
    <row r="21627" spans="17:17">
      <c r="Q21627" s="39"/>
    </row>
    <row r="21628" spans="17:17">
      <c r="Q21628" s="39"/>
    </row>
    <row r="21629" spans="17:17">
      <c r="Q21629" s="39"/>
    </row>
    <row r="21630" spans="17:17">
      <c r="Q21630" s="39"/>
    </row>
    <row r="21631" spans="17:17">
      <c r="Q21631" s="39"/>
    </row>
    <row r="21632" spans="17:17">
      <c r="Q21632" s="39"/>
    </row>
    <row r="21633" spans="17:17">
      <c r="Q21633" s="39"/>
    </row>
    <row r="21634" spans="17:17">
      <c r="Q21634" s="39"/>
    </row>
    <row r="21635" spans="17:17">
      <c r="Q21635" s="39"/>
    </row>
    <row r="21636" spans="17:17">
      <c r="Q21636" s="39"/>
    </row>
    <row r="21637" spans="17:17">
      <c r="Q21637" s="39"/>
    </row>
    <row r="21638" spans="17:17">
      <c r="Q21638" s="39"/>
    </row>
    <row r="21639" spans="17:17">
      <c r="Q21639" s="39"/>
    </row>
    <row r="21640" spans="17:17">
      <c r="Q21640" s="39"/>
    </row>
    <row r="21641" spans="17:17">
      <c r="Q21641" s="39"/>
    </row>
    <row r="21642" spans="17:17">
      <c r="Q21642" s="39"/>
    </row>
    <row r="21643" spans="17:17">
      <c r="Q21643" s="39"/>
    </row>
    <row r="21644" spans="17:17">
      <c r="Q21644" s="39"/>
    </row>
    <row r="21645" spans="17:17">
      <c r="Q21645" s="39"/>
    </row>
    <row r="21646" spans="17:17">
      <c r="Q21646" s="39"/>
    </row>
    <row r="21647" spans="17:17">
      <c r="Q21647" s="39"/>
    </row>
    <row r="21648" spans="17:17">
      <c r="Q21648" s="39"/>
    </row>
    <row r="21649" spans="17:17">
      <c r="Q21649" s="39"/>
    </row>
    <row r="21650" spans="17:17">
      <c r="Q21650" s="39"/>
    </row>
    <row r="21651" spans="17:17">
      <c r="Q21651" s="39"/>
    </row>
    <row r="21652" spans="17:17">
      <c r="Q21652" s="39"/>
    </row>
    <row r="21653" spans="17:17">
      <c r="Q21653" s="39"/>
    </row>
    <row r="21654" spans="17:17">
      <c r="Q21654" s="39"/>
    </row>
    <row r="21655" spans="17:17">
      <c r="Q21655" s="39"/>
    </row>
    <row r="21656" spans="17:17">
      <c r="Q21656" s="39"/>
    </row>
    <row r="21657" spans="17:17">
      <c r="Q21657" s="39"/>
    </row>
    <row r="21658" spans="17:17">
      <c r="Q21658" s="39"/>
    </row>
    <row r="21659" spans="17:17">
      <c r="Q21659" s="39"/>
    </row>
    <row r="21660" spans="17:17">
      <c r="Q21660" s="39"/>
    </row>
    <row r="21661" spans="17:17">
      <c r="Q21661" s="39"/>
    </row>
    <row r="21662" spans="17:17">
      <c r="Q21662" s="39"/>
    </row>
    <row r="21663" spans="17:17">
      <c r="Q21663" s="39"/>
    </row>
    <row r="21664" spans="17:17">
      <c r="Q21664" s="39"/>
    </row>
    <row r="21665" spans="17:17">
      <c r="Q21665" s="39"/>
    </row>
    <row r="21666" spans="17:17">
      <c r="Q21666" s="39"/>
    </row>
    <row r="21667" spans="17:17">
      <c r="Q21667" s="39"/>
    </row>
    <row r="21668" spans="17:17">
      <c r="Q21668" s="39"/>
    </row>
    <row r="21669" spans="17:17">
      <c r="Q21669" s="39"/>
    </row>
    <row r="21670" spans="17:17">
      <c r="Q21670" s="39"/>
    </row>
    <row r="21671" spans="17:17">
      <c r="Q21671" s="39"/>
    </row>
    <row r="21672" spans="17:17">
      <c r="Q21672" s="39"/>
    </row>
    <row r="21673" spans="17:17">
      <c r="Q21673" s="39"/>
    </row>
    <row r="21674" spans="17:17">
      <c r="Q21674" s="39"/>
    </row>
    <row r="21675" spans="17:17">
      <c r="Q21675" s="39"/>
    </row>
    <row r="21676" spans="17:17">
      <c r="Q21676" s="39"/>
    </row>
    <row r="21677" spans="17:17">
      <c r="Q21677" s="39"/>
    </row>
    <row r="21678" spans="17:17">
      <c r="Q21678" s="39"/>
    </row>
    <row r="21679" spans="17:17">
      <c r="Q21679" s="39"/>
    </row>
    <row r="21680" spans="17:17">
      <c r="Q21680" s="39"/>
    </row>
    <row r="21681" spans="17:17">
      <c r="Q21681" s="39"/>
    </row>
    <row r="21682" spans="17:17">
      <c r="Q21682" s="39"/>
    </row>
    <row r="21683" spans="17:17">
      <c r="Q21683" s="39"/>
    </row>
    <row r="21684" spans="17:17">
      <c r="Q21684" s="39"/>
    </row>
    <row r="21685" spans="17:17">
      <c r="Q21685" s="39"/>
    </row>
    <row r="21686" spans="17:17">
      <c r="Q21686" s="39"/>
    </row>
    <row r="21687" spans="17:17">
      <c r="Q21687" s="39"/>
    </row>
    <row r="21688" spans="17:17">
      <c r="Q21688" s="39"/>
    </row>
    <row r="21689" spans="17:17">
      <c r="Q21689" s="39"/>
    </row>
    <row r="21690" spans="17:17">
      <c r="Q21690" s="39"/>
    </row>
    <row r="21691" spans="17:17">
      <c r="Q21691" s="39"/>
    </row>
    <row r="21692" spans="17:17">
      <c r="Q21692" s="39"/>
    </row>
    <row r="21693" spans="17:17">
      <c r="Q21693" s="39"/>
    </row>
    <row r="21694" spans="17:17">
      <c r="Q21694" s="39"/>
    </row>
    <row r="21695" spans="17:17">
      <c r="Q21695" s="39"/>
    </row>
    <row r="21696" spans="17:17">
      <c r="Q21696" s="39"/>
    </row>
    <row r="21697" spans="17:17">
      <c r="Q21697" s="39"/>
    </row>
    <row r="21698" spans="17:17">
      <c r="Q21698" s="39"/>
    </row>
    <row r="21699" spans="17:17">
      <c r="Q21699" s="39"/>
    </row>
    <row r="21700" spans="17:17">
      <c r="Q21700" s="39"/>
    </row>
    <row r="21701" spans="17:17">
      <c r="Q21701" s="39"/>
    </row>
    <row r="21702" spans="17:17">
      <c r="Q21702" s="39"/>
    </row>
    <row r="21703" spans="17:17">
      <c r="Q21703" s="39"/>
    </row>
    <row r="21704" spans="17:17">
      <c r="Q21704" s="39"/>
    </row>
    <row r="21705" spans="17:17">
      <c r="Q21705" s="39"/>
    </row>
    <row r="21706" spans="17:17">
      <c r="Q21706" s="39"/>
    </row>
    <row r="21707" spans="17:17">
      <c r="Q21707" s="39"/>
    </row>
    <row r="21708" spans="17:17">
      <c r="Q21708" s="39"/>
    </row>
    <row r="21709" spans="17:17">
      <c r="Q21709" s="39"/>
    </row>
    <row r="21710" spans="17:17">
      <c r="Q21710" s="39"/>
    </row>
    <row r="21711" spans="17:17">
      <c r="Q21711" s="39"/>
    </row>
    <row r="21712" spans="17:17">
      <c r="Q21712" s="39"/>
    </row>
    <row r="21713" spans="17:17">
      <c r="Q21713" s="39"/>
    </row>
    <row r="21714" spans="17:17">
      <c r="Q21714" s="39"/>
    </row>
    <row r="21715" spans="17:17">
      <c r="Q21715" s="39"/>
    </row>
    <row r="21716" spans="17:17">
      <c r="Q21716" s="39"/>
    </row>
    <row r="21717" spans="17:17">
      <c r="Q21717" s="39"/>
    </row>
    <row r="21718" spans="17:17">
      <c r="Q21718" s="39"/>
    </row>
    <row r="21719" spans="17:17">
      <c r="Q21719" s="39"/>
    </row>
    <row r="21720" spans="17:17">
      <c r="Q21720" s="39"/>
    </row>
    <row r="21721" spans="17:17">
      <c r="Q21721" s="39"/>
    </row>
    <row r="21722" spans="17:17">
      <c r="Q21722" s="39"/>
    </row>
    <row r="21723" spans="17:17">
      <c r="Q21723" s="39"/>
    </row>
    <row r="21724" spans="17:17">
      <c r="Q21724" s="39"/>
    </row>
    <row r="21725" spans="17:17">
      <c r="Q21725" s="39"/>
    </row>
    <row r="21726" spans="17:17">
      <c r="Q21726" s="39"/>
    </row>
    <row r="21727" spans="17:17">
      <c r="Q21727" s="39"/>
    </row>
    <row r="21728" spans="17:17">
      <c r="Q21728" s="39"/>
    </row>
    <row r="21729" spans="17:17">
      <c r="Q21729" s="39"/>
    </row>
    <row r="21730" spans="17:17">
      <c r="Q21730" s="39"/>
    </row>
    <row r="21731" spans="17:17">
      <c r="Q21731" s="39"/>
    </row>
    <row r="21732" spans="17:17">
      <c r="Q21732" s="39"/>
    </row>
    <row r="21733" spans="17:17">
      <c r="Q21733" s="39"/>
    </row>
    <row r="21734" spans="17:17">
      <c r="Q21734" s="39"/>
    </row>
    <row r="21735" spans="17:17">
      <c r="Q21735" s="39"/>
    </row>
    <row r="21736" spans="17:17">
      <c r="Q21736" s="39"/>
    </row>
    <row r="21737" spans="17:17">
      <c r="Q21737" s="39"/>
    </row>
    <row r="21738" spans="17:17">
      <c r="Q21738" s="39"/>
    </row>
    <row r="21739" spans="17:17">
      <c r="Q21739" s="39"/>
    </row>
    <row r="21740" spans="17:17">
      <c r="Q21740" s="39"/>
    </row>
    <row r="21741" spans="17:17">
      <c r="Q21741" s="39"/>
    </row>
    <row r="21742" spans="17:17">
      <c r="Q21742" s="39"/>
    </row>
    <row r="21743" spans="17:17">
      <c r="Q21743" s="39"/>
    </row>
    <row r="21744" spans="17:17">
      <c r="Q21744" s="39"/>
    </row>
    <row r="21745" spans="17:17">
      <c r="Q21745" s="39"/>
    </row>
    <row r="21746" spans="17:17">
      <c r="Q21746" s="39"/>
    </row>
    <row r="21747" spans="17:17">
      <c r="Q21747" s="39"/>
    </row>
    <row r="21748" spans="17:17">
      <c r="Q21748" s="39"/>
    </row>
    <row r="21749" spans="17:17">
      <c r="Q21749" s="39"/>
    </row>
    <row r="21750" spans="17:17">
      <c r="Q21750" s="39"/>
    </row>
    <row r="21751" spans="17:17">
      <c r="Q21751" s="39"/>
    </row>
    <row r="21752" spans="17:17">
      <c r="Q21752" s="39"/>
    </row>
    <row r="21753" spans="17:17">
      <c r="Q21753" s="39"/>
    </row>
    <row r="21754" spans="17:17">
      <c r="Q21754" s="39"/>
    </row>
    <row r="21755" spans="17:17">
      <c r="Q21755" s="39"/>
    </row>
    <row r="21756" spans="17:17">
      <c r="Q21756" s="39"/>
    </row>
    <row r="21757" spans="17:17">
      <c r="Q21757" s="39"/>
    </row>
    <row r="21758" spans="17:17">
      <c r="Q21758" s="39"/>
    </row>
    <row r="21759" spans="17:17">
      <c r="Q21759" s="39"/>
    </row>
    <row r="21760" spans="17:17">
      <c r="Q21760" s="39"/>
    </row>
    <row r="21761" spans="17:17">
      <c r="Q21761" s="39"/>
    </row>
    <row r="21762" spans="17:17">
      <c r="Q21762" s="39"/>
    </row>
    <row r="21763" spans="17:17">
      <c r="Q21763" s="39"/>
    </row>
    <row r="21764" spans="17:17">
      <c r="Q21764" s="39"/>
    </row>
    <row r="21765" spans="17:17">
      <c r="Q21765" s="39"/>
    </row>
    <row r="21766" spans="17:17">
      <c r="Q21766" s="39"/>
    </row>
    <row r="21767" spans="17:17">
      <c r="Q21767" s="39"/>
    </row>
    <row r="21768" spans="17:17">
      <c r="Q21768" s="39"/>
    </row>
    <row r="21769" spans="17:17">
      <c r="Q21769" s="39"/>
    </row>
    <row r="21770" spans="17:17">
      <c r="Q21770" s="39"/>
    </row>
    <row r="21771" spans="17:17">
      <c r="Q21771" s="39"/>
    </row>
    <row r="21772" spans="17:17">
      <c r="Q21772" s="39"/>
    </row>
    <row r="21773" spans="17:17">
      <c r="Q21773" s="39"/>
    </row>
    <row r="21774" spans="17:17">
      <c r="Q21774" s="39"/>
    </row>
    <row r="21775" spans="17:17">
      <c r="Q21775" s="39"/>
    </row>
    <row r="21776" spans="17:17">
      <c r="Q21776" s="39"/>
    </row>
    <row r="21777" spans="17:17">
      <c r="Q21777" s="39"/>
    </row>
    <row r="21778" spans="17:17">
      <c r="Q21778" s="39"/>
    </row>
    <row r="21779" spans="17:17">
      <c r="Q21779" s="39"/>
    </row>
    <row r="21780" spans="17:17">
      <c r="Q21780" s="39"/>
    </row>
    <row r="21781" spans="17:17">
      <c r="Q21781" s="39"/>
    </row>
    <row r="21782" spans="17:17">
      <c r="Q21782" s="39"/>
    </row>
    <row r="21783" spans="17:17">
      <c r="Q21783" s="39"/>
    </row>
    <row r="21784" spans="17:17">
      <c r="Q21784" s="39"/>
    </row>
    <row r="21785" spans="17:17">
      <c r="Q21785" s="39"/>
    </row>
    <row r="21786" spans="17:17">
      <c r="Q21786" s="39"/>
    </row>
    <row r="21787" spans="17:17">
      <c r="Q21787" s="39"/>
    </row>
    <row r="21788" spans="17:17">
      <c r="Q21788" s="39"/>
    </row>
    <row r="21789" spans="17:17">
      <c r="Q21789" s="39"/>
    </row>
    <row r="21790" spans="17:17">
      <c r="Q21790" s="39"/>
    </row>
    <row r="21791" spans="17:17">
      <c r="Q21791" s="39"/>
    </row>
    <row r="21792" spans="17:17">
      <c r="Q21792" s="39"/>
    </row>
    <row r="21793" spans="17:17">
      <c r="Q21793" s="39"/>
    </row>
    <row r="21794" spans="17:17">
      <c r="Q21794" s="39"/>
    </row>
    <row r="21795" spans="17:17">
      <c r="Q21795" s="39"/>
    </row>
    <row r="21796" spans="17:17">
      <c r="Q21796" s="39"/>
    </row>
    <row r="21797" spans="17:17">
      <c r="Q21797" s="39"/>
    </row>
    <row r="21798" spans="17:17">
      <c r="Q21798" s="39"/>
    </row>
    <row r="21799" spans="17:17">
      <c r="Q21799" s="39"/>
    </row>
    <row r="21800" spans="17:17">
      <c r="Q21800" s="39"/>
    </row>
    <row r="21801" spans="17:17">
      <c r="Q21801" s="39"/>
    </row>
    <row r="21802" spans="17:17">
      <c r="Q21802" s="39"/>
    </row>
    <row r="21803" spans="17:17">
      <c r="Q21803" s="39"/>
    </row>
    <row r="21804" spans="17:17">
      <c r="Q21804" s="39"/>
    </row>
    <row r="21805" spans="17:17">
      <c r="Q21805" s="39"/>
    </row>
    <row r="21806" spans="17:17">
      <c r="Q21806" s="39"/>
    </row>
    <row r="21807" spans="17:17">
      <c r="Q21807" s="39"/>
    </row>
    <row r="21808" spans="17:17">
      <c r="Q21808" s="39"/>
    </row>
    <row r="21809" spans="17:17">
      <c r="Q21809" s="39"/>
    </row>
    <row r="21810" spans="17:17">
      <c r="Q21810" s="39"/>
    </row>
    <row r="21811" spans="17:17">
      <c r="Q21811" s="39"/>
    </row>
    <row r="21812" spans="17:17">
      <c r="Q21812" s="39"/>
    </row>
    <row r="21813" spans="17:17">
      <c r="Q21813" s="39"/>
    </row>
    <row r="21814" spans="17:17">
      <c r="Q21814" s="39"/>
    </row>
    <row r="21815" spans="17:17">
      <c r="Q21815" s="39"/>
    </row>
    <row r="21816" spans="17:17">
      <c r="Q21816" s="39"/>
    </row>
    <row r="21817" spans="17:17">
      <c r="Q21817" s="39"/>
    </row>
    <row r="21818" spans="17:17">
      <c r="Q21818" s="39"/>
    </row>
    <row r="21819" spans="17:17">
      <c r="Q21819" s="39"/>
    </row>
    <row r="21820" spans="17:17">
      <c r="Q21820" s="39"/>
    </row>
    <row r="21821" spans="17:17">
      <c r="Q21821" s="39"/>
    </row>
    <row r="21822" spans="17:17">
      <c r="Q21822" s="39"/>
    </row>
    <row r="21823" spans="17:17">
      <c r="Q21823" s="39"/>
    </row>
    <row r="21824" spans="17:17">
      <c r="Q21824" s="39"/>
    </row>
    <row r="21825" spans="17:17">
      <c r="Q21825" s="39"/>
    </row>
    <row r="21826" spans="17:17">
      <c r="Q21826" s="39"/>
    </row>
    <row r="21827" spans="17:17">
      <c r="Q21827" s="39"/>
    </row>
    <row r="21828" spans="17:17">
      <c r="Q21828" s="39"/>
    </row>
    <row r="21829" spans="17:17">
      <c r="Q21829" s="39"/>
    </row>
    <row r="21830" spans="17:17">
      <c r="Q21830" s="39"/>
    </row>
    <row r="21831" spans="17:17">
      <c r="Q21831" s="39"/>
    </row>
    <row r="21832" spans="17:17">
      <c r="Q21832" s="39"/>
    </row>
    <row r="21833" spans="17:17">
      <c r="Q21833" s="39"/>
    </row>
    <row r="21834" spans="17:17">
      <c r="Q21834" s="39"/>
    </row>
    <row r="21835" spans="17:17">
      <c r="Q21835" s="39"/>
    </row>
    <row r="21836" spans="17:17">
      <c r="Q21836" s="39"/>
    </row>
    <row r="21837" spans="17:17">
      <c r="Q21837" s="39"/>
    </row>
    <row r="21838" spans="17:17">
      <c r="Q21838" s="39"/>
    </row>
    <row r="21839" spans="17:17">
      <c r="Q21839" s="39"/>
    </row>
    <row r="21840" spans="17:17">
      <c r="Q21840" s="39"/>
    </row>
    <row r="21841" spans="17:17">
      <c r="Q21841" s="39"/>
    </row>
    <row r="21842" spans="17:17">
      <c r="Q21842" s="39"/>
    </row>
    <row r="21843" spans="17:17">
      <c r="Q21843" s="39"/>
    </row>
    <row r="21844" spans="17:17">
      <c r="Q21844" s="39"/>
    </row>
    <row r="21845" spans="17:17">
      <c r="Q21845" s="39"/>
    </row>
    <row r="21846" spans="17:17">
      <c r="Q21846" s="39"/>
    </row>
    <row r="21847" spans="17:17">
      <c r="Q21847" s="39"/>
    </row>
    <row r="21848" spans="17:17">
      <c r="Q21848" s="39"/>
    </row>
    <row r="21849" spans="17:17">
      <c r="Q21849" s="39"/>
    </row>
    <row r="21850" spans="17:17">
      <c r="Q21850" s="39"/>
    </row>
    <row r="21851" spans="17:17">
      <c r="Q21851" s="39"/>
    </row>
    <row r="21852" spans="17:17">
      <c r="Q21852" s="39"/>
    </row>
    <row r="21853" spans="17:17">
      <c r="Q21853" s="39"/>
    </row>
    <row r="21854" spans="17:17">
      <c r="Q21854" s="39"/>
    </row>
    <row r="21855" spans="17:17">
      <c r="Q21855" s="39"/>
    </row>
    <row r="21856" spans="17:17">
      <c r="Q21856" s="39"/>
    </row>
    <row r="21857" spans="17:17">
      <c r="Q21857" s="39"/>
    </row>
    <row r="21858" spans="17:17">
      <c r="Q21858" s="39"/>
    </row>
    <row r="21859" spans="17:17">
      <c r="Q21859" s="39"/>
    </row>
    <row r="21860" spans="17:17">
      <c r="Q21860" s="39"/>
    </row>
    <row r="21861" spans="17:17">
      <c r="Q21861" s="39"/>
    </row>
    <row r="21862" spans="17:17">
      <c r="Q21862" s="39"/>
    </row>
    <row r="21863" spans="17:17">
      <c r="Q21863" s="39"/>
    </row>
    <row r="21864" spans="17:17">
      <c r="Q21864" s="39"/>
    </row>
    <row r="21865" spans="17:17">
      <c r="Q21865" s="39"/>
    </row>
    <row r="21866" spans="17:17">
      <c r="Q21866" s="39"/>
    </row>
    <row r="21867" spans="17:17">
      <c r="Q21867" s="39"/>
    </row>
    <row r="21868" spans="17:17">
      <c r="Q21868" s="39"/>
    </row>
    <row r="21869" spans="17:17">
      <c r="Q21869" s="39"/>
    </row>
    <row r="21870" spans="17:17">
      <c r="Q21870" s="39"/>
    </row>
    <row r="21871" spans="17:17">
      <c r="Q21871" s="39"/>
    </row>
    <row r="21872" spans="17:17">
      <c r="Q21872" s="39"/>
    </row>
    <row r="21873" spans="17:17">
      <c r="Q21873" s="39"/>
    </row>
    <row r="21874" spans="17:17">
      <c r="Q21874" s="39"/>
    </row>
    <row r="21875" spans="17:17">
      <c r="Q21875" s="39"/>
    </row>
    <row r="21876" spans="17:17">
      <c r="Q21876" s="39"/>
    </row>
    <row r="21877" spans="17:17">
      <c r="Q21877" s="39"/>
    </row>
    <row r="21878" spans="17:17">
      <c r="Q21878" s="39"/>
    </row>
    <row r="21879" spans="17:17">
      <c r="Q21879" s="39"/>
    </row>
    <row r="21880" spans="17:17">
      <c r="Q21880" s="39"/>
    </row>
    <row r="21881" spans="17:17">
      <c r="Q21881" s="39"/>
    </row>
    <row r="21882" spans="17:17">
      <c r="Q21882" s="39"/>
    </row>
    <row r="21883" spans="17:17">
      <c r="Q21883" s="39"/>
    </row>
    <row r="21884" spans="17:17">
      <c r="Q21884" s="39"/>
    </row>
    <row r="21885" spans="17:17">
      <c r="Q21885" s="39"/>
    </row>
    <row r="21886" spans="17:17">
      <c r="Q21886" s="39"/>
    </row>
    <row r="21887" spans="17:17">
      <c r="Q21887" s="39"/>
    </row>
    <row r="21888" spans="17:17">
      <c r="Q21888" s="39"/>
    </row>
    <row r="21889" spans="17:17">
      <c r="Q21889" s="39"/>
    </row>
    <row r="21890" spans="17:17">
      <c r="Q21890" s="39"/>
    </row>
    <row r="21891" spans="17:17">
      <c r="Q21891" s="39"/>
    </row>
    <row r="21892" spans="17:17">
      <c r="Q21892" s="39"/>
    </row>
    <row r="21893" spans="17:17">
      <c r="Q21893" s="39"/>
    </row>
    <row r="21894" spans="17:17">
      <c r="Q21894" s="39"/>
    </row>
    <row r="21895" spans="17:17">
      <c r="Q21895" s="39"/>
    </row>
    <row r="21896" spans="17:17">
      <c r="Q21896" s="39"/>
    </row>
    <row r="21897" spans="17:17">
      <c r="Q21897" s="39"/>
    </row>
    <row r="21898" spans="17:17">
      <c r="Q21898" s="39"/>
    </row>
    <row r="21899" spans="17:17">
      <c r="Q21899" s="39"/>
    </row>
    <row r="21900" spans="17:17">
      <c r="Q21900" s="39"/>
    </row>
    <row r="21901" spans="17:17">
      <c r="Q21901" s="39"/>
    </row>
    <row r="21902" spans="17:17">
      <c r="Q21902" s="39"/>
    </row>
    <row r="21903" spans="17:17">
      <c r="Q21903" s="39"/>
    </row>
    <row r="21904" spans="17:17">
      <c r="Q21904" s="39"/>
    </row>
    <row r="21905" spans="17:17">
      <c r="Q21905" s="39"/>
    </row>
    <row r="21906" spans="17:17">
      <c r="Q21906" s="39"/>
    </row>
    <row r="21907" spans="17:17">
      <c r="Q21907" s="39"/>
    </row>
    <row r="21908" spans="17:17">
      <c r="Q21908" s="39"/>
    </row>
    <row r="21909" spans="17:17">
      <c r="Q21909" s="39"/>
    </row>
    <row r="21910" spans="17:17">
      <c r="Q21910" s="39"/>
    </row>
    <row r="21911" spans="17:17">
      <c r="Q21911" s="39"/>
    </row>
    <row r="21912" spans="17:17">
      <c r="Q21912" s="39"/>
    </row>
    <row r="21913" spans="17:17">
      <c r="Q21913" s="39"/>
    </row>
    <row r="21914" spans="17:17">
      <c r="Q21914" s="39"/>
    </row>
    <row r="21915" spans="17:17">
      <c r="Q21915" s="39"/>
    </row>
    <row r="21916" spans="17:17">
      <c r="Q21916" s="39"/>
    </row>
    <row r="21917" spans="17:17">
      <c r="Q21917" s="39"/>
    </row>
    <row r="21918" spans="17:17">
      <c r="Q21918" s="39"/>
    </row>
    <row r="21919" spans="17:17">
      <c r="Q21919" s="39"/>
    </row>
    <row r="21920" spans="17:17">
      <c r="Q21920" s="39"/>
    </row>
    <row r="21921" spans="17:17">
      <c r="Q21921" s="39"/>
    </row>
    <row r="21922" spans="17:17">
      <c r="Q21922" s="39"/>
    </row>
    <row r="21923" spans="17:17">
      <c r="Q21923" s="39"/>
    </row>
    <row r="21924" spans="17:17">
      <c r="Q21924" s="39"/>
    </row>
    <row r="21925" spans="17:17">
      <c r="Q21925" s="39"/>
    </row>
    <row r="21926" spans="17:17">
      <c r="Q21926" s="39"/>
    </row>
    <row r="21927" spans="17:17">
      <c r="Q21927" s="39"/>
    </row>
    <row r="21928" spans="17:17">
      <c r="Q21928" s="39"/>
    </row>
    <row r="21929" spans="17:17">
      <c r="Q21929" s="39"/>
    </row>
    <row r="21930" spans="17:17">
      <c r="Q21930" s="39"/>
    </row>
    <row r="21931" spans="17:17">
      <c r="Q21931" s="39"/>
    </row>
    <row r="21932" spans="17:17">
      <c r="Q21932" s="39"/>
    </row>
    <row r="21933" spans="17:17">
      <c r="Q21933" s="39"/>
    </row>
    <row r="21934" spans="17:17">
      <c r="Q21934" s="39"/>
    </row>
    <row r="21935" spans="17:17">
      <c r="Q21935" s="39"/>
    </row>
    <row r="21936" spans="17:17">
      <c r="Q21936" s="39"/>
    </row>
    <row r="21937" spans="17:17">
      <c r="Q21937" s="39"/>
    </row>
    <row r="21938" spans="17:17">
      <c r="Q21938" s="39"/>
    </row>
    <row r="21939" spans="17:17">
      <c r="Q21939" s="39"/>
    </row>
    <row r="21940" spans="17:17">
      <c r="Q21940" s="39"/>
    </row>
    <row r="21941" spans="17:17">
      <c r="Q21941" s="39"/>
    </row>
    <row r="21942" spans="17:17">
      <c r="Q21942" s="39"/>
    </row>
    <row r="21943" spans="17:17">
      <c r="Q21943" s="39"/>
    </row>
    <row r="21944" spans="17:17">
      <c r="Q21944" s="39"/>
    </row>
    <row r="21945" spans="17:17">
      <c r="Q21945" s="39"/>
    </row>
    <row r="21946" spans="17:17">
      <c r="Q21946" s="39"/>
    </row>
    <row r="21947" spans="17:17">
      <c r="Q21947" s="39"/>
    </row>
    <row r="21948" spans="17:17">
      <c r="Q21948" s="39"/>
    </row>
    <row r="21949" spans="17:17">
      <c r="Q21949" s="39"/>
    </row>
    <row r="21950" spans="17:17">
      <c r="Q21950" s="39"/>
    </row>
    <row r="21951" spans="17:17">
      <c r="Q21951" s="39"/>
    </row>
    <row r="21952" spans="17:17">
      <c r="Q21952" s="39"/>
    </row>
    <row r="21953" spans="17:17">
      <c r="Q21953" s="39"/>
    </row>
    <row r="21954" spans="17:17">
      <c r="Q21954" s="39"/>
    </row>
    <row r="21955" spans="17:17">
      <c r="Q21955" s="39"/>
    </row>
    <row r="21956" spans="17:17">
      <c r="Q21956" s="39"/>
    </row>
    <row r="21957" spans="17:17">
      <c r="Q21957" s="39"/>
    </row>
    <row r="21958" spans="17:17">
      <c r="Q21958" s="39"/>
    </row>
    <row r="21959" spans="17:17">
      <c r="Q21959" s="39"/>
    </row>
    <row r="21960" spans="17:17">
      <c r="Q21960" s="39"/>
    </row>
    <row r="21961" spans="17:17">
      <c r="Q21961" s="39"/>
    </row>
    <row r="21962" spans="17:17">
      <c r="Q21962" s="39"/>
    </row>
    <row r="21963" spans="17:17">
      <c r="Q21963" s="39"/>
    </row>
    <row r="21964" spans="17:17">
      <c r="Q21964" s="39"/>
    </row>
    <row r="21965" spans="17:17">
      <c r="Q21965" s="39"/>
    </row>
    <row r="21966" spans="17:17">
      <c r="Q21966" s="39"/>
    </row>
    <row r="21967" spans="17:17">
      <c r="Q21967" s="39"/>
    </row>
    <row r="21968" spans="17:17">
      <c r="Q21968" s="39"/>
    </row>
    <row r="21969" spans="17:17">
      <c r="Q21969" s="39"/>
    </row>
    <row r="21970" spans="17:17">
      <c r="Q21970" s="39"/>
    </row>
    <row r="21971" spans="17:17">
      <c r="Q21971" s="39"/>
    </row>
    <row r="21972" spans="17:17">
      <c r="Q21972" s="39"/>
    </row>
    <row r="21973" spans="17:17">
      <c r="Q21973" s="39"/>
    </row>
    <row r="21974" spans="17:17">
      <c r="Q21974" s="39"/>
    </row>
    <row r="21975" spans="17:17">
      <c r="Q21975" s="39"/>
    </row>
    <row r="21976" spans="17:17">
      <c r="Q21976" s="39"/>
    </row>
    <row r="21977" spans="17:17">
      <c r="Q21977" s="39"/>
    </row>
    <row r="21978" spans="17:17">
      <c r="Q21978" s="39"/>
    </row>
    <row r="21979" spans="17:17">
      <c r="Q21979" s="39"/>
    </row>
    <row r="21980" spans="17:17">
      <c r="Q21980" s="39"/>
    </row>
    <row r="21981" spans="17:17">
      <c r="Q21981" s="39"/>
    </row>
    <row r="21982" spans="17:17">
      <c r="Q21982" s="39"/>
    </row>
    <row r="21983" spans="17:17">
      <c r="Q21983" s="39"/>
    </row>
    <row r="21984" spans="17:17">
      <c r="Q21984" s="39"/>
    </row>
    <row r="21985" spans="17:17">
      <c r="Q21985" s="39"/>
    </row>
    <row r="21986" spans="17:17">
      <c r="Q21986" s="39"/>
    </row>
    <row r="21987" spans="17:17">
      <c r="Q21987" s="39"/>
    </row>
    <row r="21988" spans="17:17">
      <c r="Q21988" s="39"/>
    </row>
    <row r="21989" spans="17:17">
      <c r="Q21989" s="39"/>
    </row>
    <row r="21990" spans="17:17">
      <c r="Q21990" s="39"/>
    </row>
    <row r="21991" spans="17:17">
      <c r="Q21991" s="39"/>
    </row>
    <row r="21992" spans="17:17">
      <c r="Q21992" s="39"/>
    </row>
    <row r="21993" spans="17:17">
      <c r="Q21993" s="39"/>
    </row>
    <row r="21994" spans="17:17">
      <c r="Q21994" s="39"/>
    </row>
    <row r="21995" spans="17:17">
      <c r="Q21995" s="39"/>
    </row>
    <row r="21996" spans="17:17">
      <c r="Q21996" s="39"/>
    </row>
    <row r="21997" spans="17:17">
      <c r="Q21997" s="39"/>
    </row>
    <row r="21998" spans="17:17">
      <c r="Q21998" s="39"/>
    </row>
    <row r="21999" spans="17:17">
      <c r="Q21999" s="39"/>
    </row>
    <row r="22000" spans="17:17">
      <c r="Q22000" s="39"/>
    </row>
    <row r="22001" spans="17:17">
      <c r="Q22001" s="39"/>
    </row>
    <row r="22002" spans="17:17">
      <c r="Q22002" s="39"/>
    </row>
    <row r="22003" spans="17:17">
      <c r="Q22003" s="39"/>
    </row>
    <row r="22004" spans="17:17">
      <c r="Q22004" s="39"/>
    </row>
    <row r="22005" spans="17:17">
      <c r="Q22005" s="39"/>
    </row>
    <row r="22006" spans="17:17">
      <c r="Q22006" s="39"/>
    </row>
    <row r="22007" spans="17:17">
      <c r="Q22007" s="39"/>
    </row>
    <row r="22008" spans="17:17">
      <c r="Q22008" s="39"/>
    </row>
    <row r="22009" spans="17:17">
      <c r="Q22009" s="39"/>
    </row>
    <row r="22010" spans="17:17">
      <c r="Q22010" s="39"/>
    </row>
    <row r="22011" spans="17:17">
      <c r="Q22011" s="39"/>
    </row>
    <row r="22012" spans="17:17">
      <c r="Q22012" s="39"/>
    </row>
    <row r="22013" spans="17:17">
      <c r="Q22013" s="39"/>
    </row>
    <row r="22014" spans="17:17">
      <c r="Q22014" s="39"/>
    </row>
    <row r="22015" spans="17:17">
      <c r="Q22015" s="39"/>
    </row>
    <row r="22016" spans="17:17">
      <c r="Q22016" s="39"/>
    </row>
    <row r="22017" spans="17:17">
      <c r="Q22017" s="39"/>
    </row>
    <row r="22018" spans="17:17">
      <c r="Q22018" s="39"/>
    </row>
    <row r="22019" spans="17:17">
      <c r="Q22019" s="39"/>
    </row>
    <row r="22020" spans="17:17">
      <c r="Q22020" s="39"/>
    </row>
    <row r="22021" spans="17:17">
      <c r="Q22021" s="39"/>
    </row>
    <row r="22022" spans="17:17">
      <c r="Q22022" s="39"/>
    </row>
    <row r="22023" spans="17:17">
      <c r="Q22023" s="39"/>
    </row>
    <row r="22024" spans="17:17">
      <c r="Q22024" s="39"/>
    </row>
    <row r="22025" spans="17:17">
      <c r="Q22025" s="39"/>
    </row>
    <row r="22026" spans="17:17">
      <c r="Q22026" s="39"/>
    </row>
    <row r="22027" spans="17:17">
      <c r="Q22027" s="39"/>
    </row>
    <row r="22028" spans="17:17">
      <c r="Q22028" s="39"/>
    </row>
    <row r="22029" spans="17:17">
      <c r="Q22029" s="39"/>
    </row>
    <row r="22030" spans="17:17">
      <c r="Q22030" s="39"/>
    </row>
    <row r="22031" spans="17:17">
      <c r="Q22031" s="39"/>
    </row>
    <row r="22032" spans="17:17">
      <c r="Q22032" s="39"/>
    </row>
    <row r="22033" spans="17:17">
      <c r="Q22033" s="39"/>
    </row>
    <row r="22034" spans="17:17">
      <c r="Q22034" s="39"/>
    </row>
    <row r="22035" spans="17:17">
      <c r="Q22035" s="39"/>
    </row>
    <row r="22036" spans="17:17">
      <c r="Q22036" s="39"/>
    </row>
    <row r="22037" spans="17:17">
      <c r="Q22037" s="39"/>
    </row>
    <row r="22038" spans="17:17">
      <c r="Q22038" s="39"/>
    </row>
    <row r="22039" spans="17:17">
      <c r="Q22039" s="39"/>
    </row>
    <row r="22040" spans="17:17">
      <c r="Q22040" s="39"/>
    </row>
    <row r="22041" spans="17:17">
      <c r="Q22041" s="39"/>
    </row>
    <row r="22042" spans="17:17">
      <c r="Q22042" s="39"/>
    </row>
    <row r="22043" spans="17:17">
      <c r="Q22043" s="39"/>
    </row>
    <row r="22044" spans="17:17">
      <c r="Q22044" s="39"/>
    </row>
    <row r="22045" spans="17:17">
      <c r="Q22045" s="39"/>
    </row>
    <row r="22046" spans="17:17">
      <c r="Q22046" s="39"/>
    </row>
    <row r="22047" spans="17:17">
      <c r="Q22047" s="39"/>
    </row>
    <row r="22048" spans="17:17">
      <c r="Q22048" s="39"/>
    </row>
    <row r="22049" spans="17:17">
      <c r="Q22049" s="39"/>
    </row>
    <row r="22050" spans="17:17">
      <c r="Q22050" s="39"/>
    </row>
    <row r="22051" spans="17:17">
      <c r="Q22051" s="39"/>
    </row>
    <row r="22052" spans="17:17">
      <c r="Q22052" s="39"/>
    </row>
    <row r="22053" spans="17:17">
      <c r="Q22053" s="39"/>
    </row>
    <row r="22054" spans="17:17">
      <c r="Q22054" s="39"/>
    </row>
    <row r="22055" spans="17:17">
      <c r="Q22055" s="39"/>
    </row>
    <row r="22056" spans="17:17">
      <c r="Q22056" s="39"/>
    </row>
    <row r="22057" spans="17:17">
      <c r="Q22057" s="39"/>
    </row>
    <row r="22058" spans="17:17">
      <c r="Q22058" s="39"/>
    </row>
    <row r="22059" spans="17:17">
      <c r="Q22059" s="39"/>
    </row>
    <row r="22060" spans="17:17">
      <c r="Q22060" s="39"/>
    </row>
    <row r="22061" spans="17:17">
      <c r="Q22061" s="39"/>
    </row>
    <row r="22062" spans="17:17">
      <c r="Q22062" s="39"/>
    </row>
    <row r="22063" spans="17:17">
      <c r="Q22063" s="39"/>
    </row>
    <row r="22064" spans="17:17">
      <c r="Q22064" s="39"/>
    </row>
    <row r="22065" spans="17:17">
      <c r="Q22065" s="39"/>
    </row>
    <row r="22066" spans="17:17">
      <c r="Q22066" s="39"/>
    </row>
    <row r="22067" spans="17:17">
      <c r="Q22067" s="39"/>
    </row>
    <row r="22068" spans="17:17">
      <c r="Q22068" s="39"/>
    </row>
    <row r="22069" spans="17:17">
      <c r="Q22069" s="39"/>
    </row>
    <row r="22070" spans="17:17">
      <c r="Q22070" s="39"/>
    </row>
    <row r="22071" spans="17:17">
      <c r="Q22071" s="39"/>
    </row>
    <row r="22072" spans="17:17">
      <c r="Q22072" s="39"/>
    </row>
    <row r="22073" spans="17:17">
      <c r="Q22073" s="39"/>
    </row>
    <row r="22074" spans="17:17">
      <c r="Q22074" s="39"/>
    </row>
    <row r="22075" spans="17:17">
      <c r="Q22075" s="39"/>
    </row>
    <row r="22076" spans="17:17">
      <c r="Q22076" s="39"/>
    </row>
    <row r="22077" spans="17:17">
      <c r="Q22077" s="39"/>
    </row>
    <row r="22078" spans="17:17">
      <c r="Q22078" s="39"/>
    </row>
    <row r="22079" spans="17:17">
      <c r="Q22079" s="39"/>
    </row>
    <row r="22080" spans="17:17">
      <c r="Q22080" s="39"/>
    </row>
    <row r="22081" spans="17:17">
      <c r="Q22081" s="39"/>
    </row>
    <row r="22082" spans="17:17">
      <c r="Q22082" s="39"/>
    </row>
    <row r="22083" spans="17:17">
      <c r="Q22083" s="39"/>
    </row>
    <row r="22084" spans="17:17">
      <c r="Q22084" s="39"/>
    </row>
    <row r="22085" spans="17:17">
      <c r="Q22085" s="39"/>
    </row>
    <row r="22086" spans="17:17">
      <c r="Q22086" s="39"/>
    </row>
    <row r="22087" spans="17:17">
      <c r="Q22087" s="39"/>
    </row>
    <row r="22088" spans="17:17">
      <c r="Q22088" s="39"/>
    </row>
    <row r="22089" spans="17:17">
      <c r="Q22089" s="39"/>
    </row>
    <row r="22090" spans="17:17">
      <c r="Q22090" s="39"/>
    </row>
    <row r="22091" spans="17:17">
      <c r="Q22091" s="39"/>
    </row>
    <row r="22092" spans="17:17">
      <c r="Q22092" s="39"/>
    </row>
    <row r="22093" spans="17:17">
      <c r="Q22093" s="39"/>
    </row>
    <row r="22094" spans="17:17">
      <c r="Q22094" s="39"/>
    </row>
    <row r="22095" spans="17:17">
      <c r="Q22095" s="39"/>
    </row>
    <row r="22096" spans="17:17">
      <c r="Q22096" s="39"/>
    </row>
    <row r="22097" spans="17:17">
      <c r="Q22097" s="39"/>
    </row>
    <row r="22098" spans="17:17">
      <c r="Q22098" s="39"/>
    </row>
    <row r="22099" spans="17:17">
      <c r="Q22099" s="39"/>
    </row>
    <row r="22100" spans="17:17">
      <c r="Q22100" s="39"/>
    </row>
    <row r="22101" spans="17:17">
      <c r="Q22101" s="39"/>
    </row>
    <row r="22102" spans="17:17">
      <c r="Q22102" s="39"/>
    </row>
    <row r="22103" spans="17:17">
      <c r="Q22103" s="39"/>
    </row>
    <row r="22104" spans="17:17">
      <c r="Q22104" s="39"/>
    </row>
    <row r="22105" spans="17:17">
      <c r="Q22105" s="39"/>
    </row>
    <row r="22106" spans="17:17">
      <c r="Q22106" s="39"/>
    </row>
    <row r="22107" spans="17:17">
      <c r="Q22107" s="39"/>
    </row>
    <row r="22108" spans="17:17">
      <c r="Q22108" s="39"/>
    </row>
    <row r="22109" spans="17:17">
      <c r="Q22109" s="39"/>
    </row>
    <row r="22110" spans="17:17">
      <c r="Q22110" s="39"/>
    </row>
    <row r="22111" spans="17:17">
      <c r="Q22111" s="39"/>
    </row>
    <row r="22112" spans="17:17">
      <c r="Q22112" s="39"/>
    </row>
    <row r="22113" spans="17:17">
      <c r="Q22113" s="39"/>
    </row>
    <row r="22114" spans="17:17">
      <c r="Q22114" s="39"/>
    </row>
    <row r="22115" spans="17:17">
      <c r="Q22115" s="39"/>
    </row>
    <row r="22116" spans="17:17">
      <c r="Q22116" s="39"/>
    </row>
    <row r="22117" spans="17:17">
      <c r="Q22117" s="39"/>
    </row>
    <row r="22118" spans="17:17">
      <c r="Q22118" s="39"/>
    </row>
    <row r="22119" spans="17:17">
      <c r="Q22119" s="39"/>
    </row>
    <row r="22120" spans="17:17">
      <c r="Q22120" s="39"/>
    </row>
    <row r="22121" spans="17:17">
      <c r="Q22121" s="39"/>
    </row>
    <row r="22122" spans="17:17">
      <c r="Q22122" s="39"/>
    </row>
    <row r="22123" spans="17:17">
      <c r="Q22123" s="39"/>
    </row>
    <row r="22124" spans="17:17">
      <c r="Q22124" s="39"/>
    </row>
    <row r="22125" spans="17:17">
      <c r="Q22125" s="39"/>
    </row>
    <row r="22126" spans="17:17">
      <c r="Q22126" s="39"/>
    </row>
    <row r="22127" spans="17:17">
      <c r="Q22127" s="39"/>
    </row>
    <row r="22128" spans="17:17">
      <c r="Q22128" s="39"/>
    </row>
    <row r="22129" spans="17:17">
      <c r="Q22129" s="39"/>
    </row>
    <row r="22130" spans="17:17">
      <c r="Q22130" s="39"/>
    </row>
    <row r="22131" spans="17:17">
      <c r="Q22131" s="39"/>
    </row>
    <row r="22132" spans="17:17">
      <c r="Q22132" s="39"/>
    </row>
    <row r="22133" spans="17:17">
      <c r="Q22133" s="39"/>
    </row>
    <row r="22134" spans="17:17">
      <c r="Q22134" s="39"/>
    </row>
    <row r="22135" spans="17:17">
      <c r="Q22135" s="39"/>
    </row>
    <row r="22136" spans="17:17">
      <c r="Q22136" s="39"/>
    </row>
    <row r="22137" spans="17:17">
      <c r="Q22137" s="39"/>
    </row>
    <row r="22138" spans="17:17">
      <c r="Q22138" s="39"/>
    </row>
    <row r="22139" spans="17:17">
      <c r="Q22139" s="39"/>
    </row>
    <row r="22140" spans="17:17">
      <c r="Q22140" s="39"/>
    </row>
    <row r="22141" spans="17:17">
      <c r="Q22141" s="39"/>
    </row>
    <row r="22142" spans="17:17">
      <c r="Q22142" s="39"/>
    </row>
    <row r="22143" spans="17:17">
      <c r="Q22143" s="39"/>
    </row>
    <row r="22144" spans="17:17">
      <c r="Q22144" s="39"/>
    </row>
    <row r="22145" spans="17:17">
      <c r="Q22145" s="39"/>
    </row>
    <row r="22146" spans="17:17">
      <c r="Q22146" s="39"/>
    </row>
    <row r="22147" spans="17:17">
      <c r="Q22147" s="39"/>
    </row>
    <row r="22148" spans="17:17">
      <c r="Q22148" s="39"/>
    </row>
    <row r="22149" spans="17:17">
      <c r="Q22149" s="39"/>
    </row>
    <row r="22150" spans="17:17">
      <c r="Q22150" s="39"/>
    </row>
    <row r="22151" spans="17:17">
      <c r="Q22151" s="39"/>
    </row>
    <row r="22152" spans="17:17">
      <c r="Q22152" s="39"/>
    </row>
    <row r="22153" spans="17:17">
      <c r="Q22153" s="39"/>
    </row>
    <row r="22154" spans="17:17">
      <c r="Q22154" s="39"/>
    </row>
    <row r="22155" spans="17:17">
      <c r="Q22155" s="39"/>
    </row>
    <row r="22156" spans="17:17">
      <c r="Q22156" s="39"/>
    </row>
    <row r="22157" spans="17:17">
      <c r="Q22157" s="39"/>
    </row>
    <row r="22158" spans="17:17">
      <c r="Q22158" s="39"/>
    </row>
    <row r="22159" spans="17:17">
      <c r="Q22159" s="39"/>
    </row>
    <row r="22160" spans="17:17">
      <c r="Q22160" s="39"/>
    </row>
    <row r="22161" spans="17:17">
      <c r="Q22161" s="39"/>
    </row>
    <row r="22162" spans="17:17">
      <c r="Q22162" s="39"/>
    </row>
    <row r="22163" spans="17:17">
      <c r="Q22163" s="39"/>
    </row>
    <row r="22164" spans="17:17">
      <c r="Q22164" s="39"/>
    </row>
    <row r="22165" spans="17:17">
      <c r="Q22165" s="39"/>
    </row>
    <row r="22166" spans="17:17">
      <c r="Q22166" s="39"/>
    </row>
    <row r="22167" spans="17:17">
      <c r="Q22167" s="39"/>
    </row>
    <row r="22168" spans="17:17">
      <c r="Q22168" s="39"/>
    </row>
    <row r="22169" spans="17:17">
      <c r="Q22169" s="39"/>
    </row>
    <row r="22170" spans="17:17">
      <c r="Q22170" s="39"/>
    </row>
    <row r="22171" spans="17:17">
      <c r="Q22171" s="39"/>
    </row>
    <row r="22172" spans="17:17">
      <c r="Q22172" s="39"/>
    </row>
    <row r="22173" spans="17:17">
      <c r="Q22173" s="39"/>
    </row>
    <row r="22174" spans="17:17">
      <c r="Q22174" s="39"/>
    </row>
    <row r="22175" spans="17:17">
      <c r="Q22175" s="39"/>
    </row>
    <row r="22176" spans="17:17">
      <c r="Q22176" s="39"/>
    </row>
    <row r="22177" spans="17:17">
      <c r="Q22177" s="39"/>
    </row>
    <row r="22178" spans="17:17">
      <c r="Q22178" s="39"/>
    </row>
    <row r="22179" spans="17:17">
      <c r="Q22179" s="39"/>
    </row>
    <row r="22180" spans="17:17">
      <c r="Q22180" s="39"/>
    </row>
    <row r="22181" spans="17:17">
      <c r="Q22181" s="39"/>
    </row>
    <row r="22182" spans="17:17">
      <c r="Q22182" s="39"/>
    </row>
    <row r="22183" spans="17:17">
      <c r="Q22183" s="39"/>
    </row>
    <row r="22184" spans="17:17">
      <c r="Q22184" s="39"/>
    </row>
    <row r="22185" spans="17:17">
      <c r="Q22185" s="39"/>
    </row>
    <row r="22186" spans="17:17">
      <c r="Q22186" s="39"/>
    </row>
    <row r="22187" spans="17:17">
      <c r="Q22187" s="39"/>
    </row>
    <row r="22188" spans="17:17">
      <c r="Q22188" s="39"/>
    </row>
    <row r="22189" spans="17:17">
      <c r="Q22189" s="39"/>
    </row>
    <row r="22190" spans="17:17">
      <c r="Q22190" s="39"/>
    </row>
    <row r="22191" spans="17:17">
      <c r="Q22191" s="39"/>
    </row>
    <row r="22192" spans="17:17">
      <c r="Q22192" s="39"/>
    </row>
    <row r="22193" spans="17:17">
      <c r="Q22193" s="39"/>
    </row>
    <row r="22194" spans="17:17">
      <c r="Q22194" s="39"/>
    </row>
    <row r="22195" spans="17:17">
      <c r="Q22195" s="39"/>
    </row>
    <row r="22196" spans="17:17">
      <c r="Q22196" s="39"/>
    </row>
    <row r="22197" spans="17:17">
      <c r="Q22197" s="39"/>
    </row>
    <row r="22198" spans="17:17">
      <c r="Q22198" s="39"/>
    </row>
    <row r="22199" spans="17:17">
      <c r="Q22199" s="39"/>
    </row>
    <row r="22200" spans="17:17">
      <c r="Q22200" s="39"/>
    </row>
    <row r="22201" spans="17:17">
      <c r="Q22201" s="39"/>
    </row>
    <row r="22202" spans="17:17">
      <c r="Q22202" s="39"/>
    </row>
    <row r="22203" spans="17:17">
      <c r="Q22203" s="39"/>
    </row>
    <row r="22204" spans="17:17">
      <c r="Q22204" s="39"/>
    </row>
    <row r="22205" spans="17:17">
      <c r="Q22205" s="39"/>
    </row>
    <row r="22206" spans="17:17">
      <c r="Q22206" s="39"/>
    </row>
    <row r="22207" spans="17:17">
      <c r="Q22207" s="39"/>
    </row>
    <row r="22208" spans="17:17">
      <c r="Q22208" s="39"/>
    </row>
    <row r="22209" spans="17:17">
      <c r="Q22209" s="39"/>
    </row>
    <row r="22210" spans="17:17">
      <c r="Q22210" s="39"/>
    </row>
    <row r="22211" spans="17:17">
      <c r="Q22211" s="39"/>
    </row>
    <row r="22212" spans="17:17">
      <c r="Q22212" s="39"/>
    </row>
    <row r="22213" spans="17:17">
      <c r="Q22213" s="39"/>
    </row>
    <row r="22214" spans="17:17">
      <c r="Q22214" s="39"/>
    </row>
    <row r="22215" spans="17:17">
      <c r="Q22215" s="39"/>
    </row>
    <row r="22216" spans="17:17">
      <c r="Q22216" s="39"/>
    </row>
    <row r="22217" spans="17:17">
      <c r="Q22217" s="39"/>
    </row>
    <row r="22218" spans="17:17">
      <c r="Q22218" s="39"/>
    </row>
    <row r="22219" spans="17:17">
      <c r="Q22219" s="39"/>
    </row>
    <row r="22220" spans="17:17">
      <c r="Q22220" s="39"/>
    </row>
    <row r="22221" spans="17:17">
      <c r="Q22221" s="39"/>
    </row>
    <row r="22222" spans="17:17">
      <c r="Q22222" s="39"/>
    </row>
    <row r="22223" spans="17:17">
      <c r="Q22223" s="39"/>
    </row>
    <row r="22224" spans="17:17">
      <c r="Q22224" s="39"/>
    </row>
    <row r="22225" spans="17:17">
      <c r="Q22225" s="39"/>
    </row>
    <row r="22226" spans="17:17">
      <c r="Q22226" s="39"/>
    </row>
    <row r="22227" spans="17:17">
      <c r="Q22227" s="39"/>
    </row>
    <row r="22228" spans="17:17">
      <c r="Q22228" s="39"/>
    </row>
    <row r="22229" spans="17:17">
      <c r="Q22229" s="39"/>
    </row>
    <row r="22230" spans="17:17">
      <c r="Q22230" s="39"/>
    </row>
    <row r="22231" spans="17:17">
      <c r="Q22231" s="39"/>
    </row>
    <row r="22232" spans="17:17">
      <c r="Q22232" s="39"/>
    </row>
    <row r="22233" spans="17:17">
      <c r="Q22233" s="39"/>
    </row>
    <row r="22234" spans="17:17">
      <c r="Q22234" s="39"/>
    </row>
    <row r="22235" spans="17:17">
      <c r="Q22235" s="39"/>
    </row>
    <row r="22236" spans="17:17">
      <c r="Q22236" s="39"/>
    </row>
    <row r="22237" spans="17:17">
      <c r="Q22237" s="39"/>
    </row>
    <row r="22238" spans="17:17">
      <c r="Q22238" s="39"/>
    </row>
    <row r="22239" spans="17:17">
      <c r="Q22239" s="39"/>
    </row>
    <row r="22240" spans="17:17">
      <c r="Q22240" s="39"/>
    </row>
    <row r="22241" spans="17:17">
      <c r="Q22241" s="39"/>
    </row>
    <row r="22242" spans="17:17">
      <c r="Q22242" s="39"/>
    </row>
    <row r="22243" spans="17:17">
      <c r="Q22243" s="39"/>
    </row>
    <row r="22244" spans="17:17">
      <c r="Q22244" s="39"/>
    </row>
    <row r="22245" spans="17:17">
      <c r="Q22245" s="39"/>
    </row>
    <row r="22246" spans="17:17">
      <c r="Q22246" s="39"/>
    </row>
    <row r="22247" spans="17:17">
      <c r="Q22247" s="39"/>
    </row>
    <row r="22248" spans="17:17">
      <c r="Q22248" s="39"/>
    </row>
    <row r="22249" spans="17:17">
      <c r="Q22249" s="39"/>
    </row>
    <row r="22250" spans="17:17">
      <c r="Q22250" s="39"/>
    </row>
    <row r="22251" spans="17:17">
      <c r="Q22251" s="39"/>
    </row>
    <row r="22252" spans="17:17">
      <c r="Q22252" s="39"/>
    </row>
    <row r="22253" spans="17:17">
      <c r="Q22253" s="39"/>
    </row>
    <row r="22254" spans="17:17">
      <c r="Q22254" s="39"/>
    </row>
    <row r="22255" spans="17:17">
      <c r="Q22255" s="39"/>
    </row>
    <row r="22256" spans="17:17">
      <c r="Q22256" s="39"/>
    </row>
    <row r="22257" spans="17:17">
      <c r="Q22257" s="39"/>
    </row>
    <row r="22258" spans="17:17">
      <c r="Q22258" s="39"/>
    </row>
    <row r="22259" spans="17:17">
      <c r="Q22259" s="39"/>
    </row>
    <row r="22260" spans="17:17">
      <c r="Q22260" s="39"/>
    </row>
    <row r="22261" spans="17:17">
      <c r="Q22261" s="39"/>
    </row>
    <row r="22262" spans="17:17">
      <c r="Q22262" s="39"/>
    </row>
    <row r="22263" spans="17:17">
      <c r="Q22263" s="39"/>
    </row>
    <row r="22264" spans="17:17">
      <c r="Q22264" s="39"/>
    </row>
    <row r="22265" spans="17:17">
      <c r="Q22265" s="39"/>
    </row>
    <row r="22266" spans="17:17">
      <c r="Q22266" s="39"/>
    </row>
    <row r="22267" spans="17:17">
      <c r="Q22267" s="39"/>
    </row>
    <row r="22268" spans="17:17">
      <c r="Q22268" s="39"/>
    </row>
    <row r="22269" spans="17:17">
      <c r="Q22269" s="39"/>
    </row>
    <row r="22270" spans="17:17">
      <c r="Q22270" s="39"/>
    </row>
    <row r="22271" spans="17:17">
      <c r="Q22271" s="39"/>
    </row>
    <row r="22272" spans="17:17">
      <c r="Q22272" s="39"/>
    </row>
    <row r="22273" spans="17:17">
      <c r="Q22273" s="39"/>
    </row>
    <row r="22274" spans="17:17">
      <c r="Q22274" s="39"/>
    </row>
    <row r="22275" spans="17:17">
      <c r="Q22275" s="39"/>
    </row>
    <row r="22276" spans="17:17">
      <c r="Q22276" s="39"/>
    </row>
    <row r="22277" spans="17:17">
      <c r="Q22277" s="39"/>
    </row>
    <row r="22278" spans="17:17">
      <c r="Q22278" s="39"/>
    </row>
    <row r="22279" spans="17:17">
      <c r="Q22279" s="39"/>
    </row>
    <row r="22280" spans="17:17">
      <c r="Q22280" s="39"/>
    </row>
    <row r="22281" spans="17:17">
      <c r="Q22281" s="39"/>
    </row>
    <row r="22282" spans="17:17">
      <c r="Q22282" s="39"/>
    </row>
    <row r="22283" spans="17:17">
      <c r="Q22283" s="39"/>
    </row>
    <row r="22284" spans="17:17">
      <c r="Q22284" s="39"/>
    </row>
    <row r="22285" spans="17:17">
      <c r="Q22285" s="39"/>
    </row>
    <row r="22286" spans="17:17">
      <c r="Q22286" s="39"/>
    </row>
    <row r="22287" spans="17:17">
      <c r="Q22287" s="39"/>
    </row>
    <row r="22288" spans="17:17">
      <c r="Q22288" s="39"/>
    </row>
    <row r="22289" spans="17:17">
      <c r="Q22289" s="39"/>
    </row>
    <row r="22290" spans="17:17">
      <c r="Q22290" s="39"/>
    </row>
    <row r="22291" spans="17:17">
      <c r="Q22291" s="39"/>
    </row>
    <row r="22292" spans="17:17">
      <c r="Q22292" s="39"/>
    </row>
    <row r="22293" spans="17:17">
      <c r="Q22293" s="39"/>
    </row>
    <row r="22294" spans="17:17">
      <c r="Q22294" s="39"/>
    </row>
    <row r="22295" spans="17:17">
      <c r="Q22295" s="39"/>
    </row>
    <row r="22296" spans="17:17">
      <c r="Q22296" s="39"/>
    </row>
    <row r="22297" spans="17:17">
      <c r="Q22297" s="39"/>
    </row>
    <row r="22298" spans="17:17">
      <c r="Q22298" s="39"/>
    </row>
    <row r="22299" spans="17:17">
      <c r="Q22299" s="39"/>
    </row>
    <row r="22300" spans="17:17">
      <c r="Q22300" s="39"/>
    </row>
    <row r="22301" spans="17:17">
      <c r="Q22301" s="39"/>
    </row>
    <row r="22302" spans="17:17">
      <c r="Q22302" s="39"/>
    </row>
    <row r="22303" spans="17:17">
      <c r="Q22303" s="39"/>
    </row>
    <row r="22304" spans="17:17">
      <c r="Q22304" s="39"/>
    </row>
    <row r="22305" spans="17:17">
      <c r="Q22305" s="39"/>
    </row>
    <row r="22306" spans="17:17">
      <c r="Q22306" s="39"/>
    </row>
    <row r="22307" spans="17:17">
      <c r="Q22307" s="39"/>
    </row>
    <row r="22308" spans="17:17">
      <c r="Q22308" s="39"/>
    </row>
    <row r="22309" spans="17:17">
      <c r="Q22309" s="39"/>
    </row>
    <row r="22310" spans="17:17">
      <c r="Q22310" s="39"/>
    </row>
    <row r="22311" spans="17:17">
      <c r="Q22311" s="39"/>
    </row>
    <row r="22312" spans="17:17">
      <c r="Q22312" s="39"/>
    </row>
    <row r="22313" spans="17:17">
      <c r="Q22313" s="39"/>
    </row>
    <row r="22314" spans="17:17">
      <c r="Q22314" s="39"/>
    </row>
    <row r="22315" spans="17:17">
      <c r="Q22315" s="39"/>
    </row>
    <row r="22316" spans="17:17">
      <c r="Q22316" s="39"/>
    </row>
    <row r="22317" spans="17:17">
      <c r="Q22317" s="39"/>
    </row>
    <row r="22318" spans="17:17">
      <c r="Q22318" s="39"/>
    </row>
    <row r="22319" spans="17:17">
      <c r="Q22319" s="39"/>
    </row>
    <row r="22320" spans="17:17">
      <c r="Q22320" s="39"/>
    </row>
    <row r="22321" spans="17:17">
      <c r="Q22321" s="39"/>
    </row>
    <row r="22322" spans="17:17">
      <c r="Q22322" s="39"/>
    </row>
    <row r="22323" spans="17:17">
      <c r="Q22323" s="39"/>
    </row>
    <row r="22324" spans="17:17">
      <c r="Q22324" s="39"/>
    </row>
    <row r="22325" spans="17:17">
      <c r="Q22325" s="39"/>
    </row>
    <row r="22326" spans="17:17">
      <c r="Q22326" s="39"/>
    </row>
    <row r="22327" spans="17:17">
      <c r="Q22327" s="39"/>
    </row>
    <row r="22328" spans="17:17">
      <c r="Q22328" s="39"/>
    </row>
    <row r="22329" spans="17:17">
      <c r="Q22329" s="39"/>
    </row>
    <row r="22330" spans="17:17">
      <c r="Q22330" s="39"/>
    </row>
    <row r="22331" spans="17:17">
      <c r="Q22331" s="39"/>
    </row>
    <row r="22332" spans="17:17">
      <c r="Q22332" s="39"/>
    </row>
    <row r="22333" spans="17:17">
      <c r="Q22333" s="39"/>
    </row>
    <row r="22334" spans="17:17">
      <c r="Q22334" s="39"/>
    </row>
    <row r="22335" spans="17:17">
      <c r="Q22335" s="39"/>
    </row>
    <row r="22336" spans="17:17">
      <c r="Q22336" s="39"/>
    </row>
    <row r="22337" spans="17:17">
      <c r="Q22337" s="39"/>
    </row>
    <row r="22338" spans="17:17">
      <c r="Q22338" s="39"/>
    </row>
    <row r="22339" spans="17:17">
      <c r="Q22339" s="39"/>
    </row>
    <row r="22340" spans="17:17">
      <c r="Q22340" s="39"/>
    </row>
    <row r="22341" spans="17:17">
      <c r="Q22341" s="39"/>
    </row>
    <row r="22342" spans="17:17">
      <c r="Q22342" s="39"/>
    </row>
    <row r="22343" spans="17:17">
      <c r="Q22343" s="39"/>
    </row>
    <row r="22344" spans="17:17">
      <c r="Q22344" s="39"/>
    </row>
    <row r="22345" spans="17:17">
      <c r="Q22345" s="39"/>
    </row>
    <row r="22346" spans="17:17">
      <c r="Q22346" s="39"/>
    </row>
    <row r="22347" spans="17:17">
      <c r="Q22347" s="39"/>
    </row>
    <row r="22348" spans="17:17">
      <c r="Q22348" s="39"/>
    </row>
    <row r="22349" spans="17:17">
      <c r="Q22349" s="39"/>
    </row>
    <row r="22350" spans="17:17">
      <c r="Q22350" s="39"/>
    </row>
    <row r="22351" spans="17:17">
      <c r="Q22351" s="39"/>
    </row>
    <row r="22352" spans="17:17">
      <c r="Q22352" s="39"/>
    </row>
    <row r="22353" spans="17:17">
      <c r="Q22353" s="39"/>
    </row>
    <row r="22354" spans="17:17">
      <c r="Q22354" s="39"/>
    </row>
    <row r="22355" spans="17:17">
      <c r="Q22355" s="39"/>
    </row>
    <row r="22356" spans="17:17">
      <c r="Q22356" s="39"/>
    </row>
    <row r="22357" spans="17:17">
      <c r="Q22357" s="39"/>
    </row>
    <row r="22358" spans="17:17">
      <c r="Q22358" s="39"/>
    </row>
    <row r="22359" spans="17:17">
      <c r="Q22359" s="39"/>
    </row>
    <row r="22360" spans="17:17">
      <c r="Q22360" s="39"/>
    </row>
    <row r="22361" spans="17:17">
      <c r="Q22361" s="39"/>
    </row>
    <row r="22362" spans="17:17">
      <c r="Q22362" s="39"/>
    </row>
    <row r="22363" spans="17:17">
      <c r="Q22363" s="39"/>
    </row>
    <row r="22364" spans="17:17">
      <c r="Q22364" s="39"/>
    </row>
    <row r="22365" spans="17:17">
      <c r="Q22365" s="39"/>
    </row>
    <row r="22366" spans="17:17">
      <c r="Q22366" s="39"/>
    </row>
    <row r="22367" spans="17:17">
      <c r="Q22367" s="39"/>
    </row>
    <row r="22368" spans="17:17">
      <c r="Q22368" s="39"/>
    </row>
    <row r="22369" spans="17:17">
      <c r="Q22369" s="39"/>
    </row>
    <row r="22370" spans="17:17">
      <c r="Q22370" s="39"/>
    </row>
    <row r="22371" spans="17:17">
      <c r="Q22371" s="39"/>
    </row>
    <row r="22372" spans="17:17">
      <c r="Q22372" s="39"/>
    </row>
    <row r="22373" spans="17:17">
      <c r="Q22373" s="39"/>
    </row>
    <row r="22374" spans="17:17">
      <c r="Q22374" s="39"/>
    </row>
    <row r="22375" spans="17:17">
      <c r="Q22375" s="39"/>
    </row>
    <row r="22376" spans="17:17">
      <c r="Q22376" s="39"/>
    </row>
    <row r="22377" spans="17:17">
      <c r="Q22377" s="39"/>
    </row>
    <row r="22378" spans="17:17">
      <c r="Q22378" s="39"/>
    </row>
    <row r="22379" spans="17:17">
      <c r="Q22379" s="39"/>
    </row>
    <row r="22380" spans="17:17">
      <c r="Q22380" s="39"/>
    </row>
    <row r="22381" spans="17:17">
      <c r="Q22381" s="39"/>
    </row>
    <row r="22382" spans="17:17">
      <c r="Q22382" s="39"/>
    </row>
    <row r="22383" spans="17:17">
      <c r="Q22383" s="39"/>
    </row>
    <row r="22384" spans="17:17">
      <c r="Q22384" s="39"/>
    </row>
    <row r="22385" spans="17:17">
      <c r="Q22385" s="39"/>
    </row>
    <row r="22386" spans="17:17">
      <c r="Q22386" s="39"/>
    </row>
    <row r="22387" spans="17:17">
      <c r="Q22387" s="39"/>
    </row>
    <row r="22388" spans="17:17">
      <c r="Q22388" s="39"/>
    </row>
    <row r="22389" spans="17:17">
      <c r="Q22389" s="39"/>
    </row>
    <row r="22390" spans="17:17">
      <c r="Q22390" s="39"/>
    </row>
    <row r="22391" spans="17:17">
      <c r="Q22391" s="39"/>
    </row>
    <row r="22392" spans="17:17">
      <c r="Q22392" s="39"/>
    </row>
    <row r="22393" spans="17:17">
      <c r="Q22393" s="39"/>
    </row>
    <row r="22394" spans="17:17">
      <c r="Q22394" s="39"/>
    </row>
    <row r="22395" spans="17:17">
      <c r="Q22395" s="39"/>
    </row>
    <row r="22396" spans="17:17">
      <c r="Q22396" s="39"/>
    </row>
    <row r="22397" spans="17:17">
      <c r="Q22397" s="39"/>
    </row>
    <row r="22398" spans="17:17">
      <c r="Q22398" s="39"/>
    </row>
    <row r="22399" spans="17:17">
      <c r="Q22399" s="39"/>
    </row>
    <row r="22400" spans="17:17">
      <c r="Q22400" s="39"/>
    </row>
    <row r="22401" spans="17:17">
      <c r="Q22401" s="39"/>
    </row>
    <row r="22402" spans="17:17">
      <c r="Q22402" s="39"/>
    </row>
    <row r="22403" spans="17:17">
      <c r="Q22403" s="39"/>
    </row>
    <row r="22404" spans="17:17">
      <c r="Q22404" s="39"/>
    </row>
    <row r="22405" spans="17:17">
      <c r="Q22405" s="39"/>
    </row>
    <row r="22406" spans="17:17">
      <c r="Q22406" s="39"/>
    </row>
    <row r="22407" spans="17:17">
      <c r="Q22407" s="39"/>
    </row>
    <row r="22408" spans="17:17">
      <c r="Q22408" s="39"/>
    </row>
    <row r="22409" spans="17:17">
      <c r="Q22409" s="39"/>
    </row>
    <row r="22410" spans="17:17">
      <c r="Q22410" s="39"/>
    </row>
    <row r="22411" spans="17:17">
      <c r="Q22411" s="39"/>
    </row>
    <row r="22412" spans="17:17">
      <c r="Q22412" s="39"/>
    </row>
    <row r="22413" spans="17:17">
      <c r="Q22413" s="39"/>
    </row>
    <row r="22414" spans="17:17">
      <c r="Q22414" s="39"/>
    </row>
    <row r="22415" spans="17:17">
      <c r="Q22415" s="39"/>
    </row>
    <row r="22416" spans="17:17">
      <c r="Q22416" s="39"/>
    </row>
    <row r="22417" spans="17:17">
      <c r="Q22417" s="39"/>
    </row>
    <row r="22418" spans="17:17">
      <c r="Q22418" s="39"/>
    </row>
    <row r="22419" spans="17:17">
      <c r="Q22419" s="39"/>
    </row>
    <row r="22420" spans="17:17">
      <c r="Q22420" s="39"/>
    </row>
    <row r="22421" spans="17:17">
      <c r="Q22421" s="39"/>
    </row>
    <row r="22422" spans="17:17">
      <c r="Q22422" s="39"/>
    </row>
    <row r="22423" spans="17:17">
      <c r="Q22423" s="39"/>
    </row>
    <row r="22424" spans="17:17">
      <c r="Q22424" s="39"/>
    </row>
    <row r="22425" spans="17:17">
      <c r="Q22425" s="39"/>
    </row>
    <row r="22426" spans="17:17">
      <c r="Q22426" s="39"/>
    </row>
    <row r="22427" spans="17:17">
      <c r="Q22427" s="39"/>
    </row>
    <row r="22428" spans="17:17">
      <c r="Q22428" s="39"/>
    </row>
    <row r="22429" spans="17:17">
      <c r="Q22429" s="39"/>
    </row>
    <row r="22430" spans="17:17">
      <c r="Q22430" s="39"/>
    </row>
    <row r="22431" spans="17:17">
      <c r="Q22431" s="39"/>
    </row>
    <row r="22432" spans="17:17">
      <c r="Q22432" s="39"/>
    </row>
    <row r="22433" spans="17:17">
      <c r="Q22433" s="39"/>
    </row>
    <row r="22434" spans="17:17">
      <c r="Q22434" s="39"/>
    </row>
    <row r="22435" spans="17:17">
      <c r="Q22435" s="39"/>
    </row>
    <row r="22436" spans="17:17">
      <c r="Q22436" s="39"/>
    </row>
    <row r="22437" spans="17:17">
      <c r="Q22437" s="39"/>
    </row>
    <row r="22438" spans="17:17">
      <c r="Q22438" s="39"/>
    </row>
    <row r="22439" spans="17:17">
      <c r="Q22439" s="39"/>
    </row>
    <row r="22440" spans="17:17">
      <c r="Q22440" s="39"/>
    </row>
    <row r="22441" spans="17:17">
      <c r="Q22441" s="39"/>
    </row>
    <row r="22442" spans="17:17">
      <c r="Q22442" s="39"/>
    </row>
    <row r="22443" spans="17:17">
      <c r="Q22443" s="39"/>
    </row>
    <row r="22444" spans="17:17">
      <c r="Q22444" s="39"/>
    </row>
    <row r="22445" spans="17:17">
      <c r="Q22445" s="39"/>
    </row>
    <row r="22446" spans="17:17">
      <c r="Q22446" s="39"/>
    </row>
    <row r="22447" spans="17:17">
      <c r="Q22447" s="39"/>
    </row>
    <row r="22448" spans="17:17">
      <c r="Q22448" s="39"/>
    </row>
    <row r="22449" spans="17:17">
      <c r="Q22449" s="39"/>
    </row>
    <row r="22450" spans="17:17">
      <c r="Q22450" s="39"/>
    </row>
    <row r="22451" spans="17:17">
      <c r="Q22451" s="39"/>
    </row>
    <row r="22452" spans="17:17">
      <c r="Q22452" s="39"/>
    </row>
    <row r="22453" spans="17:17">
      <c r="Q22453" s="39"/>
    </row>
    <row r="22454" spans="17:17">
      <c r="Q22454" s="39"/>
    </row>
    <row r="22455" spans="17:17">
      <c r="Q22455" s="39"/>
    </row>
    <row r="22456" spans="17:17">
      <c r="Q22456" s="39"/>
    </row>
    <row r="22457" spans="17:17">
      <c r="Q22457" s="39"/>
    </row>
    <row r="22458" spans="17:17">
      <c r="Q22458" s="39"/>
    </row>
    <row r="22459" spans="17:17">
      <c r="Q22459" s="39"/>
    </row>
    <row r="22460" spans="17:17">
      <c r="Q22460" s="39"/>
    </row>
    <row r="22461" spans="17:17">
      <c r="Q22461" s="39"/>
    </row>
    <row r="22462" spans="17:17">
      <c r="Q22462" s="39"/>
    </row>
    <row r="22463" spans="17:17">
      <c r="Q22463" s="39"/>
    </row>
    <row r="22464" spans="17:17">
      <c r="Q22464" s="39"/>
    </row>
    <row r="22465" spans="17:17">
      <c r="Q22465" s="39"/>
    </row>
    <row r="22466" spans="17:17">
      <c r="Q22466" s="39"/>
    </row>
    <row r="22467" spans="17:17">
      <c r="Q22467" s="39"/>
    </row>
    <row r="22468" spans="17:17">
      <c r="Q22468" s="39"/>
    </row>
    <row r="22469" spans="17:17">
      <c r="Q22469" s="39"/>
    </row>
    <row r="22470" spans="17:17">
      <c r="Q22470" s="39"/>
    </row>
    <row r="22471" spans="17:17">
      <c r="Q22471" s="39"/>
    </row>
    <row r="22472" spans="17:17">
      <c r="Q22472" s="39"/>
    </row>
    <row r="22473" spans="17:17">
      <c r="Q22473" s="39"/>
    </row>
    <row r="22474" spans="17:17">
      <c r="Q22474" s="39"/>
    </row>
    <row r="22475" spans="17:17">
      <c r="Q22475" s="39"/>
    </row>
    <row r="22476" spans="17:17">
      <c r="Q22476" s="39"/>
    </row>
    <row r="22477" spans="17:17">
      <c r="Q22477" s="39"/>
    </row>
    <row r="22478" spans="17:17">
      <c r="Q22478" s="39"/>
    </row>
    <row r="22479" spans="17:17">
      <c r="Q22479" s="39"/>
    </row>
    <row r="22480" spans="17:17">
      <c r="Q22480" s="39"/>
    </row>
    <row r="22481" spans="17:17">
      <c r="Q22481" s="39"/>
    </row>
    <row r="22482" spans="17:17">
      <c r="Q22482" s="39"/>
    </row>
    <row r="22483" spans="17:17">
      <c r="Q22483" s="39"/>
    </row>
    <row r="22484" spans="17:17">
      <c r="Q22484" s="39"/>
    </row>
    <row r="22485" spans="17:17">
      <c r="Q22485" s="39"/>
    </row>
    <row r="22486" spans="17:17">
      <c r="Q22486" s="39"/>
    </row>
    <row r="22487" spans="17:17">
      <c r="Q22487" s="39"/>
    </row>
    <row r="22488" spans="17:17">
      <c r="Q22488" s="39"/>
    </row>
    <row r="22489" spans="17:17">
      <c r="Q22489" s="39"/>
    </row>
    <row r="22490" spans="17:17">
      <c r="Q22490" s="39"/>
    </row>
    <row r="22491" spans="17:17">
      <c r="Q22491" s="39"/>
    </row>
    <row r="22492" spans="17:17">
      <c r="Q22492" s="39"/>
    </row>
    <row r="22493" spans="17:17">
      <c r="Q22493" s="39"/>
    </row>
    <row r="22494" spans="17:17">
      <c r="Q22494" s="39"/>
    </row>
    <row r="22495" spans="17:17">
      <c r="Q22495" s="39"/>
    </row>
    <row r="22496" spans="17:17">
      <c r="Q22496" s="39"/>
    </row>
    <row r="22497" spans="17:17">
      <c r="Q22497" s="39"/>
    </row>
    <row r="22498" spans="17:17">
      <c r="Q22498" s="39"/>
    </row>
    <row r="22499" spans="17:17">
      <c r="Q22499" s="39"/>
    </row>
    <row r="22500" spans="17:17">
      <c r="Q22500" s="39"/>
    </row>
    <row r="22501" spans="17:17">
      <c r="Q22501" s="39"/>
    </row>
    <row r="22502" spans="17:17">
      <c r="Q22502" s="39"/>
    </row>
    <row r="22503" spans="17:17">
      <c r="Q22503" s="39"/>
    </row>
    <row r="22504" spans="17:17">
      <c r="Q22504" s="39"/>
    </row>
    <row r="22505" spans="17:17">
      <c r="Q22505" s="39"/>
    </row>
    <row r="22506" spans="17:17">
      <c r="Q22506" s="39"/>
    </row>
    <row r="22507" spans="17:17">
      <c r="Q22507" s="39"/>
    </row>
    <row r="22508" spans="17:17">
      <c r="Q22508" s="39"/>
    </row>
    <row r="22509" spans="17:17">
      <c r="Q22509" s="39"/>
    </row>
    <row r="22510" spans="17:17">
      <c r="Q22510" s="39"/>
    </row>
    <row r="22511" spans="17:17">
      <c r="Q22511" s="39"/>
    </row>
    <row r="22512" spans="17:17">
      <c r="Q22512" s="39"/>
    </row>
    <row r="22513" spans="17:17">
      <c r="Q22513" s="39"/>
    </row>
    <row r="22514" spans="17:17">
      <c r="Q22514" s="39"/>
    </row>
    <row r="22515" spans="17:17">
      <c r="Q22515" s="39"/>
    </row>
    <row r="22516" spans="17:17">
      <c r="Q22516" s="39"/>
    </row>
    <row r="22517" spans="17:17">
      <c r="Q22517" s="39"/>
    </row>
    <row r="22518" spans="17:17">
      <c r="Q22518" s="39"/>
    </row>
    <row r="22519" spans="17:17">
      <c r="Q22519" s="39"/>
    </row>
    <row r="22520" spans="17:17">
      <c r="Q22520" s="39"/>
    </row>
    <row r="22521" spans="17:17">
      <c r="Q22521" s="39"/>
    </row>
    <row r="22522" spans="17:17">
      <c r="Q22522" s="39"/>
    </row>
    <row r="22523" spans="17:17">
      <c r="Q22523" s="39"/>
    </row>
    <row r="22524" spans="17:17">
      <c r="Q22524" s="39"/>
    </row>
    <row r="22525" spans="17:17">
      <c r="Q22525" s="39"/>
    </row>
    <row r="22526" spans="17:17">
      <c r="Q22526" s="39"/>
    </row>
    <row r="22527" spans="17:17">
      <c r="Q22527" s="39"/>
    </row>
    <row r="22528" spans="17:17">
      <c r="Q22528" s="39"/>
    </row>
    <row r="22529" spans="17:17">
      <c r="Q22529" s="39"/>
    </row>
    <row r="22530" spans="17:17">
      <c r="Q22530" s="39"/>
    </row>
    <row r="22531" spans="17:17">
      <c r="Q22531" s="39"/>
    </row>
    <row r="22532" spans="17:17">
      <c r="Q22532" s="39"/>
    </row>
    <row r="22533" spans="17:17">
      <c r="Q22533" s="39"/>
    </row>
    <row r="22534" spans="17:17">
      <c r="Q22534" s="39"/>
    </row>
    <row r="22535" spans="17:17">
      <c r="Q22535" s="39"/>
    </row>
    <row r="22536" spans="17:17">
      <c r="Q22536" s="39"/>
    </row>
    <row r="22537" spans="17:17">
      <c r="Q22537" s="39"/>
    </row>
    <row r="22538" spans="17:17">
      <c r="Q22538" s="39"/>
    </row>
    <row r="22539" spans="17:17">
      <c r="Q22539" s="39"/>
    </row>
    <row r="22540" spans="17:17">
      <c r="Q22540" s="39"/>
    </row>
    <row r="22541" spans="17:17">
      <c r="Q22541" s="39"/>
    </row>
    <row r="22542" spans="17:17">
      <c r="Q22542" s="39"/>
    </row>
    <row r="22543" spans="17:17">
      <c r="Q22543" s="39"/>
    </row>
    <row r="22544" spans="17:17">
      <c r="Q22544" s="39"/>
    </row>
    <row r="22545" spans="17:17">
      <c r="Q22545" s="39"/>
    </row>
    <row r="22546" spans="17:17">
      <c r="Q22546" s="39"/>
    </row>
    <row r="22547" spans="17:17">
      <c r="Q22547" s="39"/>
    </row>
    <row r="22548" spans="17:17">
      <c r="Q22548" s="39"/>
    </row>
    <row r="22549" spans="17:17">
      <c r="Q22549" s="39"/>
    </row>
    <row r="22550" spans="17:17">
      <c r="Q22550" s="39"/>
    </row>
    <row r="22551" spans="17:17">
      <c r="Q22551" s="39"/>
    </row>
    <row r="22552" spans="17:17">
      <c r="Q22552" s="39"/>
    </row>
    <row r="22553" spans="17:17">
      <c r="Q22553" s="39"/>
    </row>
    <row r="22554" spans="17:17">
      <c r="Q22554" s="39"/>
    </row>
    <row r="22555" spans="17:17">
      <c r="Q22555" s="39"/>
    </row>
    <row r="22556" spans="17:17">
      <c r="Q22556" s="39"/>
    </row>
    <row r="22557" spans="17:17">
      <c r="Q22557" s="39"/>
    </row>
    <row r="22558" spans="17:17">
      <c r="Q22558" s="39"/>
    </row>
    <row r="22559" spans="17:17">
      <c r="Q22559" s="39"/>
    </row>
    <row r="22560" spans="17:17">
      <c r="Q22560" s="39"/>
    </row>
    <row r="22561" spans="17:17">
      <c r="Q22561" s="39"/>
    </row>
    <row r="22562" spans="17:17">
      <c r="Q22562" s="39"/>
    </row>
    <row r="22563" spans="17:17">
      <c r="Q22563" s="39"/>
    </row>
    <row r="22564" spans="17:17">
      <c r="Q22564" s="39"/>
    </row>
    <row r="22565" spans="17:17">
      <c r="Q22565" s="39"/>
    </row>
    <row r="22566" spans="17:17">
      <c r="Q22566" s="39"/>
    </row>
    <row r="22567" spans="17:17">
      <c r="Q22567" s="39"/>
    </row>
    <row r="22568" spans="17:17">
      <c r="Q22568" s="39"/>
    </row>
    <row r="22569" spans="17:17">
      <c r="Q22569" s="39"/>
    </row>
    <row r="22570" spans="17:17">
      <c r="Q22570" s="39"/>
    </row>
    <row r="22571" spans="17:17">
      <c r="Q22571" s="39"/>
    </row>
    <row r="22572" spans="17:17">
      <c r="Q22572" s="39"/>
    </row>
    <row r="22573" spans="17:17">
      <c r="Q22573" s="39"/>
    </row>
    <row r="22574" spans="17:17">
      <c r="Q22574" s="39"/>
    </row>
    <row r="22575" spans="17:17">
      <c r="Q22575" s="39"/>
    </row>
    <row r="22576" spans="17:17">
      <c r="Q22576" s="39"/>
    </row>
    <row r="22577" spans="17:17">
      <c r="Q22577" s="39"/>
    </row>
    <row r="22578" spans="17:17">
      <c r="Q22578" s="39"/>
    </row>
    <row r="22579" spans="17:17">
      <c r="Q22579" s="39"/>
    </row>
    <row r="22580" spans="17:17">
      <c r="Q22580" s="39"/>
    </row>
    <row r="22581" spans="17:17">
      <c r="Q22581" s="39"/>
    </row>
    <row r="22582" spans="17:17">
      <c r="Q22582" s="39"/>
    </row>
    <row r="22583" spans="17:17">
      <c r="Q22583" s="39"/>
    </row>
    <row r="22584" spans="17:17">
      <c r="Q22584" s="39"/>
    </row>
    <row r="22585" spans="17:17">
      <c r="Q22585" s="39"/>
    </row>
    <row r="22586" spans="17:17">
      <c r="Q22586" s="39"/>
    </row>
    <row r="22587" spans="17:17">
      <c r="Q22587" s="39"/>
    </row>
    <row r="22588" spans="17:17">
      <c r="Q22588" s="39"/>
    </row>
    <row r="22589" spans="17:17">
      <c r="Q22589" s="39"/>
    </row>
    <row r="22590" spans="17:17">
      <c r="Q22590" s="39"/>
    </row>
    <row r="22591" spans="17:17">
      <c r="Q22591" s="39"/>
    </row>
    <row r="22592" spans="17:17">
      <c r="Q22592" s="39"/>
    </row>
    <row r="22593" spans="17:17">
      <c r="Q22593" s="39"/>
    </row>
    <row r="22594" spans="17:17">
      <c r="Q22594" s="39"/>
    </row>
    <row r="22595" spans="17:17">
      <c r="Q22595" s="39"/>
    </row>
    <row r="22596" spans="17:17">
      <c r="Q22596" s="39"/>
    </row>
    <row r="22597" spans="17:17">
      <c r="Q22597" s="39"/>
    </row>
    <row r="22598" spans="17:17">
      <c r="Q22598" s="39"/>
    </row>
    <row r="22599" spans="17:17">
      <c r="Q22599" s="39"/>
    </row>
    <row r="22600" spans="17:17">
      <c r="Q22600" s="39"/>
    </row>
    <row r="22601" spans="17:17">
      <c r="Q22601" s="39"/>
    </row>
    <row r="22602" spans="17:17">
      <c r="Q22602" s="39"/>
    </row>
    <row r="22603" spans="17:17">
      <c r="Q22603" s="39"/>
    </row>
    <row r="22604" spans="17:17">
      <c r="Q22604" s="39"/>
    </row>
    <row r="22605" spans="17:17">
      <c r="Q22605" s="39"/>
    </row>
    <row r="22606" spans="17:17">
      <c r="Q22606" s="39"/>
    </row>
    <row r="22607" spans="17:17">
      <c r="Q22607" s="39"/>
    </row>
    <row r="22608" spans="17:17">
      <c r="Q22608" s="39"/>
    </row>
    <row r="22609" spans="17:17">
      <c r="Q22609" s="39"/>
    </row>
    <row r="22610" spans="17:17">
      <c r="Q22610" s="39"/>
    </row>
    <row r="22611" spans="17:17">
      <c r="Q22611" s="39"/>
    </row>
    <row r="22612" spans="17:17">
      <c r="Q22612" s="39"/>
    </row>
    <row r="22613" spans="17:17">
      <c r="Q22613" s="39"/>
    </row>
    <row r="22614" spans="17:17">
      <c r="Q22614" s="39"/>
    </row>
    <row r="22615" spans="17:17">
      <c r="Q22615" s="39"/>
    </row>
    <row r="22616" spans="17:17">
      <c r="Q22616" s="39"/>
    </row>
    <row r="22617" spans="17:17">
      <c r="Q22617" s="39"/>
    </row>
    <row r="22618" spans="17:17">
      <c r="Q22618" s="39"/>
    </row>
    <row r="22619" spans="17:17">
      <c r="Q22619" s="39"/>
    </row>
    <row r="22620" spans="17:17">
      <c r="Q22620" s="39"/>
    </row>
    <row r="22621" spans="17:17">
      <c r="Q22621" s="39"/>
    </row>
    <row r="22622" spans="17:17">
      <c r="Q22622" s="39"/>
    </row>
    <row r="22623" spans="17:17">
      <c r="Q22623" s="39"/>
    </row>
    <row r="22624" spans="17:17">
      <c r="Q22624" s="39"/>
    </row>
    <row r="22625" spans="17:17">
      <c r="Q22625" s="39"/>
    </row>
    <row r="22626" spans="17:17">
      <c r="Q22626" s="39"/>
    </row>
    <row r="22627" spans="17:17">
      <c r="Q22627" s="39"/>
    </row>
    <row r="22628" spans="17:17">
      <c r="Q22628" s="39"/>
    </row>
    <row r="22629" spans="17:17">
      <c r="Q22629" s="39"/>
    </row>
    <row r="22630" spans="17:17">
      <c r="Q22630" s="39"/>
    </row>
    <row r="22631" spans="17:17">
      <c r="Q22631" s="39"/>
    </row>
    <row r="22632" spans="17:17">
      <c r="Q22632" s="39"/>
    </row>
    <row r="22633" spans="17:17">
      <c r="Q22633" s="39"/>
    </row>
    <row r="22634" spans="17:17">
      <c r="Q22634" s="39"/>
    </row>
    <row r="22635" spans="17:17">
      <c r="Q22635" s="39"/>
    </row>
    <row r="22636" spans="17:17">
      <c r="Q22636" s="39"/>
    </row>
    <row r="22637" spans="17:17">
      <c r="Q22637" s="39"/>
    </row>
    <row r="22638" spans="17:17">
      <c r="Q22638" s="39"/>
    </row>
    <row r="22639" spans="17:17">
      <c r="Q22639" s="39"/>
    </row>
    <row r="22640" spans="17:17">
      <c r="Q22640" s="39"/>
    </row>
    <row r="22641" spans="17:17">
      <c r="Q22641" s="39"/>
    </row>
    <row r="22642" spans="17:17">
      <c r="Q22642" s="39"/>
    </row>
    <row r="22643" spans="17:17">
      <c r="Q22643" s="39"/>
    </row>
    <row r="22644" spans="17:17">
      <c r="Q22644" s="39"/>
    </row>
    <row r="22645" spans="17:17">
      <c r="Q22645" s="39"/>
    </row>
    <row r="22646" spans="17:17">
      <c r="Q22646" s="39"/>
    </row>
    <row r="22647" spans="17:17">
      <c r="Q22647" s="39"/>
    </row>
    <row r="22648" spans="17:17">
      <c r="Q22648" s="39"/>
    </row>
    <row r="22649" spans="17:17">
      <c r="Q22649" s="39"/>
    </row>
    <row r="22650" spans="17:17">
      <c r="Q22650" s="39"/>
    </row>
    <row r="22651" spans="17:17">
      <c r="Q22651" s="39"/>
    </row>
    <row r="22652" spans="17:17">
      <c r="Q22652" s="39"/>
    </row>
    <row r="22653" spans="17:17">
      <c r="Q22653" s="39"/>
    </row>
    <row r="22654" spans="17:17">
      <c r="Q22654" s="39"/>
    </row>
    <row r="22655" spans="17:17">
      <c r="Q22655" s="39"/>
    </row>
    <row r="22656" spans="17:17">
      <c r="Q22656" s="39"/>
    </row>
    <row r="22657" spans="17:17">
      <c r="Q22657" s="39"/>
    </row>
    <row r="22658" spans="17:17">
      <c r="Q22658" s="39"/>
    </row>
    <row r="22659" spans="17:17">
      <c r="Q22659" s="39"/>
    </row>
    <row r="22660" spans="17:17">
      <c r="Q22660" s="39"/>
    </row>
    <row r="22661" spans="17:17">
      <c r="Q22661" s="39"/>
    </row>
    <row r="22662" spans="17:17">
      <c r="Q22662" s="39"/>
    </row>
    <row r="22663" spans="17:17">
      <c r="Q22663" s="39"/>
    </row>
    <row r="22664" spans="17:17">
      <c r="Q22664" s="39"/>
    </row>
    <row r="22665" spans="17:17">
      <c r="Q22665" s="39"/>
    </row>
    <row r="22666" spans="17:17">
      <c r="Q22666" s="39"/>
    </row>
    <row r="22667" spans="17:17">
      <c r="Q22667" s="39"/>
    </row>
    <row r="22668" spans="17:17">
      <c r="Q22668" s="39"/>
    </row>
    <row r="22669" spans="17:17">
      <c r="Q22669" s="39"/>
    </row>
    <row r="22670" spans="17:17">
      <c r="Q22670" s="39"/>
    </row>
    <row r="22671" spans="17:17">
      <c r="Q22671" s="39"/>
    </row>
    <row r="22672" spans="17:17">
      <c r="Q22672" s="39"/>
    </row>
    <row r="22673" spans="17:17">
      <c r="Q22673" s="39"/>
    </row>
    <row r="22674" spans="17:17">
      <c r="Q22674" s="39"/>
    </row>
    <row r="22675" spans="17:17">
      <c r="Q22675" s="39"/>
    </row>
    <row r="22676" spans="17:17">
      <c r="Q22676" s="39"/>
    </row>
    <row r="22677" spans="17:17">
      <c r="Q22677" s="39"/>
    </row>
    <row r="22678" spans="17:17">
      <c r="Q22678" s="39"/>
    </row>
    <row r="22679" spans="17:17">
      <c r="Q22679" s="39"/>
    </row>
    <row r="22680" spans="17:17">
      <c r="Q22680" s="39"/>
    </row>
    <row r="22681" spans="17:17">
      <c r="Q22681" s="39"/>
    </row>
    <row r="22682" spans="17:17">
      <c r="Q22682" s="39"/>
    </row>
    <row r="22683" spans="17:17">
      <c r="Q22683" s="39"/>
    </row>
    <row r="22684" spans="17:17">
      <c r="Q22684" s="39"/>
    </row>
    <row r="22685" spans="17:17">
      <c r="Q22685" s="39"/>
    </row>
    <row r="22686" spans="17:17">
      <c r="Q22686" s="39"/>
    </row>
    <row r="22687" spans="17:17">
      <c r="Q22687" s="39"/>
    </row>
    <row r="22688" spans="17:17">
      <c r="Q22688" s="39"/>
    </row>
    <row r="22689" spans="17:17">
      <c r="Q22689" s="39"/>
    </row>
    <row r="22690" spans="17:17">
      <c r="Q22690" s="39"/>
    </row>
    <row r="22691" spans="17:17">
      <c r="Q22691" s="39"/>
    </row>
    <row r="22692" spans="17:17">
      <c r="Q22692" s="39"/>
    </row>
    <row r="22693" spans="17:17">
      <c r="Q22693" s="39"/>
    </row>
    <row r="22694" spans="17:17">
      <c r="Q22694" s="39"/>
    </row>
    <row r="22695" spans="17:17">
      <c r="Q22695" s="39"/>
    </row>
    <row r="22696" spans="17:17">
      <c r="Q22696" s="39"/>
    </row>
    <row r="22697" spans="17:17">
      <c r="Q22697" s="39"/>
    </row>
    <row r="22698" spans="17:17">
      <c r="Q22698" s="39"/>
    </row>
    <row r="22699" spans="17:17">
      <c r="Q22699" s="39"/>
    </row>
    <row r="22700" spans="17:17">
      <c r="Q22700" s="39"/>
    </row>
    <row r="22701" spans="17:17">
      <c r="Q22701" s="39"/>
    </row>
    <row r="22702" spans="17:17">
      <c r="Q22702" s="39"/>
    </row>
    <row r="22703" spans="17:17">
      <c r="Q22703" s="39"/>
    </row>
    <row r="22704" spans="17:17">
      <c r="Q22704" s="39"/>
    </row>
    <row r="22705" spans="17:17">
      <c r="Q22705" s="39"/>
    </row>
    <row r="22706" spans="17:17">
      <c r="Q22706" s="39"/>
    </row>
    <row r="22707" spans="17:17">
      <c r="Q22707" s="39"/>
    </row>
    <row r="22708" spans="17:17">
      <c r="Q22708" s="39"/>
    </row>
    <row r="22709" spans="17:17">
      <c r="Q22709" s="39"/>
    </row>
    <row r="22710" spans="17:17">
      <c r="Q22710" s="39"/>
    </row>
    <row r="22711" spans="17:17">
      <c r="Q22711" s="39"/>
    </row>
    <row r="22712" spans="17:17">
      <c r="Q22712" s="39"/>
    </row>
    <row r="22713" spans="17:17">
      <c r="Q22713" s="39"/>
    </row>
    <row r="22714" spans="17:17">
      <c r="Q22714" s="39"/>
    </row>
    <row r="22715" spans="17:17">
      <c r="Q22715" s="39"/>
    </row>
    <row r="22716" spans="17:17">
      <c r="Q22716" s="39"/>
    </row>
    <row r="22717" spans="17:17">
      <c r="Q22717" s="39"/>
    </row>
    <row r="22718" spans="17:17">
      <c r="Q22718" s="39"/>
    </row>
    <row r="22719" spans="17:17">
      <c r="Q22719" s="39"/>
    </row>
    <row r="22720" spans="17:17">
      <c r="Q22720" s="39"/>
    </row>
    <row r="22721" spans="17:17">
      <c r="Q22721" s="39"/>
    </row>
    <row r="22722" spans="17:17">
      <c r="Q22722" s="39"/>
    </row>
    <row r="22723" spans="17:17">
      <c r="Q22723" s="39"/>
    </row>
    <row r="22724" spans="17:17">
      <c r="Q22724" s="39"/>
    </row>
    <row r="22725" spans="17:17">
      <c r="Q22725" s="39"/>
    </row>
    <row r="22726" spans="17:17">
      <c r="Q22726" s="39"/>
    </row>
    <row r="22727" spans="17:17">
      <c r="Q22727" s="39"/>
    </row>
    <row r="22728" spans="17:17">
      <c r="Q22728" s="39"/>
    </row>
    <row r="22729" spans="17:17">
      <c r="Q22729" s="39"/>
    </row>
    <row r="22730" spans="17:17">
      <c r="Q22730" s="39"/>
    </row>
    <row r="22731" spans="17:17">
      <c r="Q22731" s="39"/>
    </row>
    <row r="22732" spans="17:17">
      <c r="Q22732" s="39"/>
    </row>
    <row r="22733" spans="17:17">
      <c r="Q22733" s="39"/>
    </row>
    <row r="22734" spans="17:17">
      <c r="Q22734" s="39"/>
    </row>
    <row r="22735" spans="17:17">
      <c r="Q22735" s="39"/>
    </row>
    <row r="22736" spans="17:17">
      <c r="Q22736" s="39"/>
    </row>
    <row r="22737" spans="17:17">
      <c r="Q22737" s="39"/>
    </row>
    <row r="22738" spans="17:17">
      <c r="Q22738" s="39"/>
    </row>
    <row r="22739" spans="17:17">
      <c r="Q22739" s="39"/>
    </row>
    <row r="22740" spans="17:17">
      <c r="Q22740" s="39"/>
    </row>
    <row r="22741" spans="17:17">
      <c r="Q22741" s="39"/>
    </row>
    <row r="22742" spans="17:17">
      <c r="Q22742" s="39"/>
    </row>
    <row r="22743" spans="17:17">
      <c r="Q22743" s="39"/>
    </row>
    <row r="22744" spans="17:17">
      <c r="Q22744" s="39"/>
    </row>
    <row r="22745" spans="17:17">
      <c r="Q22745" s="39"/>
    </row>
    <row r="22746" spans="17:17">
      <c r="Q22746" s="39"/>
    </row>
    <row r="22747" spans="17:17">
      <c r="Q22747" s="39"/>
    </row>
    <row r="22748" spans="17:17">
      <c r="Q22748" s="39"/>
    </row>
    <row r="22749" spans="17:17">
      <c r="Q22749" s="39"/>
    </row>
    <row r="22750" spans="17:17">
      <c r="Q22750" s="39"/>
    </row>
    <row r="22751" spans="17:17">
      <c r="Q22751" s="39"/>
    </row>
    <row r="22752" spans="17:17">
      <c r="Q22752" s="39"/>
    </row>
    <row r="22753" spans="17:17">
      <c r="Q22753" s="39"/>
    </row>
    <row r="22754" spans="17:17">
      <c r="Q22754" s="39"/>
    </row>
    <row r="22755" spans="17:17">
      <c r="Q22755" s="39"/>
    </row>
    <row r="22756" spans="17:17">
      <c r="Q22756" s="39"/>
    </row>
    <row r="22757" spans="17:17">
      <c r="Q22757" s="39"/>
    </row>
    <row r="22758" spans="17:17">
      <c r="Q22758" s="39"/>
    </row>
    <row r="22759" spans="17:17">
      <c r="Q22759" s="39"/>
    </row>
    <row r="22760" spans="17:17">
      <c r="Q22760" s="39"/>
    </row>
    <row r="22761" spans="17:17">
      <c r="Q22761" s="39"/>
    </row>
    <row r="22762" spans="17:17">
      <c r="Q22762" s="39"/>
    </row>
    <row r="22763" spans="17:17">
      <c r="Q22763" s="39"/>
    </row>
    <row r="22764" spans="17:17">
      <c r="Q22764" s="39"/>
    </row>
    <row r="22765" spans="17:17">
      <c r="Q22765" s="39"/>
    </row>
    <row r="22766" spans="17:17">
      <c r="Q22766" s="39"/>
    </row>
    <row r="22767" spans="17:17">
      <c r="Q22767" s="39"/>
    </row>
    <row r="22768" spans="17:17">
      <c r="Q22768" s="39"/>
    </row>
    <row r="22769" spans="17:17">
      <c r="Q22769" s="39"/>
    </row>
    <row r="22770" spans="17:17">
      <c r="Q22770" s="39"/>
    </row>
    <row r="22771" spans="17:17">
      <c r="Q22771" s="39"/>
    </row>
    <row r="22772" spans="17:17">
      <c r="Q22772" s="39"/>
    </row>
    <row r="22773" spans="17:17">
      <c r="Q22773" s="39"/>
    </row>
    <row r="22774" spans="17:17">
      <c r="Q22774" s="39"/>
    </row>
    <row r="22775" spans="17:17">
      <c r="Q22775" s="39"/>
    </row>
    <row r="22776" spans="17:17">
      <c r="Q22776" s="39"/>
    </row>
    <row r="22777" spans="17:17">
      <c r="Q22777" s="39"/>
    </row>
    <row r="22778" spans="17:17">
      <c r="Q22778" s="39"/>
    </row>
    <row r="22779" spans="17:17">
      <c r="Q22779" s="39"/>
    </row>
    <row r="22780" spans="17:17">
      <c r="Q22780" s="39"/>
    </row>
    <row r="22781" spans="17:17">
      <c r="Q22781" s="39"/>
    </row>
    <row r="22782" spans="17:17">
      <c r="Q22782" s="39"/>
    </row>
    <row r="22783" spans="17:17">
      <c r="Q22783" s="39"/>
    </row>
    <row r="22784" spans="17:17">
      <c r="Q22784" s="39"/>
    </row>
    <row r="22785" spans="17:17">
      <c r="Q22785" s="39"/>
    </row>
    <row r="22786" spans="17:17">
      <c r="Q22786" s="39"/>
    </row>
    <row r="22787" spans="17:17">
      <c r="Q22787" s="39"/>
    </row>
    <row r="22788" spans="17:17">
      <c r="Q22788" s="39"/>
    </row>
    <row r="22789" spans="17:17">
      <c r="Q22789" s="39"/>
    </row>
    <row r="22790" spans="17:17">
      <c r="Q22790" s="39"/>
    </row>
    <row r="22791" spans="17:17">
      <c r="Q22791" s="39"/>
    </row>
    <row r="22792" spans="17:17">
      <c r="Q22792" s="39"/>
    </row>
    <row r="22793" spans="17:17">
      <c r="Q22793" s="39"/>
    </row>
    <row r="22794" spans="17:17">
      <c r="Q22794" s="39"/>
    </row>
    <row r="22795" spans="17:17">
      <c r="Q22795" s="39"/>
    </row>
    <row r="22796" spans="17:17">
      <c r="Q22796" s="39"/>
    </row>
    <row r="22797" spans="17:17">
      <c r="Q22797" s="39"/>
    </row>
    <row r="22798" spans="17:17">
      <c r="Q22798" s="39"/>
    </row>
    <row r="22799" spans="17:17">
      <c r="Q22799" s="39"/>
    </row>
    <row r="22800" spans="17:17">
      <c r="Q22800" s="39"/>
    </row>
    <row r="22801" spans="17:17">
      <c r="Q22801" s="39"/>
    </row>
    <row r="22802" spans="17:17">
      <c r="Q22802" s="39"/>
    </row>
    <row r="22803" spans="17:17">
      <c r="Q22803" s="39"/>
    </row>
    <row r="22804" spans="17:17">
      <c r="Q22804" s="39"/>
    </row>
    <row r="22805" spans="17:17">
      <c r="Q22805" s="39"/>
    </row>
    <row r="22806" spans="17:17">
      <c r="Q22806" s="39"/>
    </row>
    <row r="22807" spans="17:17">
      <c r="Q22807" s="39"/>
    </row>
    <row r="22808" spans="17:17">
      <c r="Q22808" s="39"/>
    </row>
    <row r="22809" spans="17:17">
      <c r="Q22809" s="39"/>
    </row>
    <row r="22810" spans="17:17">
      <c r="Q22810" s="39"/>
    </row>
    <row r="22811" spans="17:17">
      <c r="Q22811" s="39"/>
    </row>
    <row r="22812" spans="17:17">
      <c r="Q22812" s="39"/>
    </row>
    <row r="22813" spans="17:17">
      <c r="Q22813" s="39"/>
    </row>
    <row r="22814" spans="17:17">
      <c r="Q22814" s="39"/>
    </row>
    <row r="22815" spans="17:17">
      <c r="Q22815" s="39"/>
    </row>
    <row r="22816" spans="17:17">
      <c r="Q22816" s="39"/>
    </row>
    <row r="22817" spans="17:17">
      <c r="Q22817" s="39"/>
    </row>
    <row r="22818" spans="17:17">
      <c r="Q22818" s="39"/>
    </row>
    <row r="22819" spans="17:17">
      <c r="Q22819" s="39"/>
    </row>
    <row r="22820" spans="17:17">
      <c r="Q22820" s="39"/>
    </row>
    <row r="22821" spans="17:17">
      <c r="Q22821" s="39"/>
    </row>
    <row r="22822" spans="17:17">
      <c r="Q22822" s="39"/>
    </row>
    <row r="22823" spans="17:17">
      <c r="Q22823" s="39"/>
    </row>
    <row r="22824" spans="17:17">
      <c r="Q22824" s="39"/>
    </row>
    <row r="22825" spans="17:17">
      <c r="Q22825" s="39"/>
    </row>
    <row r="22826" spans="17:17">
      <c r="Q22826" s="39"/>
    </row>
    <row r="22827" spans="17:17">
      <c r="Q22827" s="39"/>
    </row>
    <row r="22828" spans="17:17">
      <c r="Q22828" s="39"/>
    </row>
    <row r="22829" spans="17:17">
      <c r="Q22829" s="39"/>
    </row>
    <row r="22830" spans="17:17">
      <c r="Q22830" s="39"/>
    </row>
    <row r="22831" spans="17:17">
      <c r="Q22831" s="39"/>
    </row>
    <row r="22832" spans="17:17">
      <c r="Q22832" s="39"/>
    </row>
    <row r="22833" spans="17:17">
      <c r="Q22833" s="39"/>
    </row>
    <row r="22834" spans="17:17">
      <c r="Q22834" s="39"/>
    </row>
    <row r="22835" spans="17:17">
      <c r="Q22835" s="39"/>
    </row>
    <row r="22836" spans="17:17">
      <c r="Q22836" s="39"/>
    </row>
    <row r="22837" spans="17:17">
      <c r="Q22837" s="39"/>
    </row>
    <row r="22838" spans="17:17">
      <c r="Q22838" s="39"/>
    </row>
    <row r="22839" spans="17:17">
      <c r="Q22839" s="39"/>
    </row>
    <row r="22840" spans="17:17">
      <c r="Q22840" s="39"/>
    </row>
    <row r="22841" spans="17:17">
      <c r="Q22841" s="39"/>
    </row>
    <row r="22842" spans="17:17">
      <c r="Q22842" s="39"/>
    </row>
    <row r="22843" spans="17:17">
      <c r="Q22843" s="39"/>
    </row>
    <row r="22844" spans="17:17">
      <c r="Q22844" s="39"/>
    </row>
    <row r="22845" spans="17:17">
      <c r="Q22845" s="39"/>
    </row>
    <row r="22846" spans="17:17">
      <c r="Q22846" s="39"/>
    </row>
    <row r="22847" spans="17:17">
      <c r="Q22847" s="39"/>
    </row>
    <row r="22848" spans="17:17">
      <c r="Q22848" s="39"/>
    </row>
    <row r="22849" spans="17:17">
      <c r="Q22849" s="39"/>
    </row>
    <row r="22850" spans="17:17">
      <c r="Q22850" s="39"/>
    </row>
    <row r="22851" spans="17:17">
      <c r="Q22851" s="39"/>
    </row>
    <row r="22852" spans="17:17">
      <c r="Q22852" s="39"/>
    </row>
    <row r="22853" spans="17:17">
      <c r="Q22853" s="39"/>
    </row>
    <row r="22854" spans="17:17">
      <c r="Q22854" s="39"/>
    </row>
    <row r="22855" spans="17:17">
      <c r="Q22855" s="39"/>
    </row>
    <row r="22856" spans="17:17">
      <c r="Q22856" s="39"/>
    </row>
    <row r="22857" spans="17:17">
      <c r="Q22857" s="39"/>
    </row>
    <row r="22858" spans="17:17">
      <c r="Q22858" s="39"/>
    </row>
    <row r="22859" spans="17:17">
      <c r="Q22859" s="39"/>
    </row>
    <row r="22860" spans="17:17">
      <c r="Q22860" s="39"/>
    </row>
    <row r="22861" spans="17:17">
      <c r="Q22861" s="39"/>
    </row>
    <row r="22862" spans="17:17">
      <c r="Q22862" s="39"/>
    </row>
    <row r="22863" spans="17:17">
      <c r="Q22863" s="39"/>
    </row>
    <row r="22864" spans="17:17">
      <c r="Q22864" s="39"/>
    </row>
    <row r="22865" spans="17:17">
      <c r="Q22865" s="39"/>
    </row>
    <row r="22866" spans="17:17">
      <c r="Q22866" s="39"/>
    </row>
    <row r="22867" spans="17:17">
      <c r="Q22867" s="39"/>
    </row>
    <row r="22868" spans="17:17">
      <c r="Q22868" s="39"/>
    </row>
    <row r="22869" spans="17:17">
      <c r="Q22869" s="39"/>
    </row>
    <row r="22870" spans="17:17">
      <c r="Q22870" s="39"/>
    </row>
    <row r="22871" spans="17:17">
      <c r="Q22871" s="39"/>
    </row>
    <row r="22872" spans="17:17">
      <c r="Q22872" s="39"/>
    </row>
    <row r="22873" spans="17:17">
      <c r="Q22873" s="39"/>
    </row>
    <row r="22874" spans="17:17">
      <c r="Q22874" s="39"/>
    </row>
    <row r="22875" spans="17:17">
      <c r="Q22875" s="39"/>
    </row>
    <row r="22876" spans="17:17">
      <c r="Q22876" s="39"/>
    </row>
    <row r="22877" spans="17:17">
      <c r="Q22877" s="39"/>
    </row>
    <row r="22878" spans="17:17">
      <c r="Q22878" s="39"/>
    </row>
    <row r="22879" spans="17:17">
      <c r="Q22879" s="39"/>
    </row>
    <row r="22880" spans="17:17">
      <c r="Q22880" s="39"/>
    </row>
    <row r="22881" spans="17:17">
      <c r="Q22881" s="39"/>
    </row>
    <row r="22882" spans="17:17">
      <c r="Q22882" s="39"/>
    </row>
    <row r="22883" spans="17:17">
      <c r="Q22883" s="39"/>
    </row>
    <row r="22884" spans="17:17">
      <c r="Q22884" s="39"/>
    </row>
    <row r="22885" spans="17:17">
      <c r="Q22885" s="39"/>
    </row>
    <row r="22886" spans="17:17">
      <c r="Q22886" s="39"/>
    </row>
    <row r="22887" spans="17:17">
      <c r="Q22887" s="39"/>
    </row>
    <row r="22888" spans="17:17">
      <c r="Q22888" s="39"/>
    </row>
    <row r="22889" spans="17:17">
      <c r="Q22889" s="39"/>
    </row>
    <row r="22890" spans="17:17">
      <c r="Q22890" s="39"/>
    </row>
    <row r="22891" spans="17:17">
      <c r="Q22891" s="39"/>
    </row>
    <row r="22892" spans="17:17">
      <c r="Q22892" s="39"/>
    </row>
    <row r="22893" spans="17:17">
      <c r="Q22893" s="39"/>
    </row>
    <row r="22894" spans="17:17">
      <c r="Q22894" s="39"/>
    </row>
    <row r="22895" spans="17:17">
      <c r="Q22895" s="39"/>
    </row>
    <row r="22896" spans="17:17">
      <c r="Q22896" s="39"/>
    </row>
    <row r="22897" spans="17:17">
      <c r="Q22897" s="39"/>
    </row>
    <row r="22898" spans="17:17">
      <c r="Q22898" s="39"/>
    </row>
    <row r="22899" spans="17:17">
      <c r="Q22899" s="39"/>
    </row>
    <row r="22900" spans="17:17">
      <c r="Q22900" s="39"/>
    </row>
    <row r="22901" spans="17:17">
      <c r="Q22901" s="39"/>
    </row>
    <row r="22902" spans="17:17">
      <c r="Q22902" s="39"/>
    </row>
    <row r="22903" spans="17:17">
      <c r="Q22903" s="39"/>
    </row>
    <row r="22904" spans="17:17">
      <c r="Q22904" s="39"/>
    </row>
    <row r="22905" spans="17:17">
      <c r="Q22905" s="39"/>
    </row>
    <row r="22906" spans="17:17">
      <c r="Q22906" s="39"/>
    </row>
    <row r="22907" spans="17:17">
      <c r="Q22907" s="39"/>
    </row>
    <row r="22908" spans="17:17">
      <c r="Q22908" s="39"/>
    </row>
    <row r="22909" spans="17:17">
      <c r="Q22909" s="39"/>
    </row>
    <row r="22910" spans="17:17">
      <c r="Q22910" s="39"/>
    </row>
    <row r="22911" spans="17:17">
      <c r="Q22911" s="39"/>
    </row>
    <row r="22912" spans="17:17">
      <c r="Q22912" s="39"/>
    </row>
    <row r="22913" spans="17:17">
      <c r="Q22913" s="39"/>
    </row>
    <row r="22914" spans="17:17">
      <c r="Q22914" s="39"/>
    </row>
    <row r="22915" spans="17:17">
      <c r="Q22915" s="39"/>
    </row>
    <row r="22916" spans="17:17">
      <c r="Q22916" s="39"/>
    </row>
    <row r="22917" spans="17:17">
      <c r="Q22917" s="39"/>
    </row>
    <row r="22918" spans="17:17">
      <c r="Q22918" s="39"/>
    </row>
    <row r="22919" spans="17:17">
      <c r="Q22919" s="39"/>
    </row>
    <row r="22920" spans="17:17">
      <c r="Q22920" s="39"/>
    </row>
    <row r="22921" spans="17:17">
      <c r="Q22921" s="39"/>
    </row>
    <row r="22922" spans="17:17">
      <c r="Q22922" s="39"/>
    </row>
    <row r="22923" spans="17:17">
      <c r="Q22923" s="39"/>
    </row>
    <row r="22924" spans="17:17">
      <c r="Q22924" s="39"/>
    </row>
    <row r="22925" spans="17:17">
      <c r="Q22925" s="39"/>
    </row>
    <row r="22926" spans="17:17">
      <c r="Q22926" s="39"/>
    </row>
    <row r="22927" spans="17:17">
      <c r="Q22927" s="39"/>
    </row>
    <row r="22928" spans="17:17">
      <c r="Q22928" s="39"/>
    </row>
    <row r="22929" spans="17:17">
      <c r="Q22929" s="39"/>
    </row>
    <row r="22930" spans="17:17">
      <c r="Q22930" s="39"/>
    </row>
    <row r="22931" spans="17:17">
      <c r="Q22931" s="39"/>
    </row>
    <row r="22932" spans="17:17">
      <c r="Q22932" s="39"/>
    </row>
    <row r="22933" spans="17:17">
      <c r="Q22933" s="39"/>
    </row>
    <row r="22934" spans="17:17">
      <c r="Q22934" s="39"/>
    </row>
    <row r="22935" spans="17:17">
      <c r="Q22935" s="39"/>
    </row>
    <row r="22936" spans="17:17">
      <c r="Q22936" s="39"/>
    </row>
    <row r="22937" spans="17:17">
      <c r="Q22937" s="39"/>
    </row>
    <row r="22938" spans="17:17">
      <c r="Q22938" s="39"/>
    </row>
    <row r="22939" spans="17:17">
      <c r="Q22939" s="39"/>
    </row>
    <row r="22940" spans="17:17">
      <c r="Q22940" s="39"/>
    </row>
    <row r="22941" spans="17:17">
      <c r="Q22941" s="39"/>
    </row>
    <row r="22942" spans="17:17">
      <c r="Q22942" s="39"/>
    </row>
    <row r="22943" spans="17:17">
      <c r="Q22943" s="39"/>
    </row>
    <row r="22944" spans="17:17">
      <c r="Q22944" s="39"/>
    </row>
    <row r="22945" spans="17:17">
      <c r="Q22945" s="39"/>
    </row>
    <row r="22946" spans="17:17">
      <c r="Q22946" s="39"/>
    </row>
    <row r="22947" spans="17:17">
      <c r="Q22947" s="39"/>
    </row>
    <row r="22948" spans="17:17">
      <c r="Q22948" s="39"/>
    </row>
    <row r="22949" spans="17:17">
      <c r="Q22949" s="39"/>
    </row>
    <row r="22950" spans="17:17">
      <c r="Q22950" s="39"/>
    </row>
    <row r="22951" spans="17:17">
      <c r="Q22951" s="39"/>
    </row>
    <row r="22952" spans="17:17">
      <c r="Q22952" s="39"/>
    </row>
    <row r="22953" spans="17:17">
      <c r="Q22953" s="39"/>
    </row>
    <row r="22954" spans="17:17">
      <c r="Q22954" s="39"/>
    </row>
    <row r="22955" spans="17:17">
      <c r="Q22955" s="39"/>
    </row>
    <row r="22956" spans="17:17">
      <c r="Q22956" s="39"/>
    </row>
    <row r="22957" spans="17:17">
      <c r="Q22957" s="39"/>
    </row>
    <row r="22958" spans="17:17">
      <c r="Q22958" s="39"/>
    </row>
    <row r="22959" spans="17:17">
      <c r="Q22959" s="39"/>
    </row>
    <row r="22960" spans="17:17">
      <c r="Q22960" s="39"/>
    </row>
    <row r="22961" spans="17:17">
      <c r="Q22961" s="39"/>
    </row>
    <row r="22962" spans="17:17">
      <c r="Q22962" s="39"/>
    </row>
    <row r="22963" spans="17:17">
      <c r="Q22963" s="39"/>
    </row>
    <row r="22964" spans="17:17">
      <c r="Q22964" s="39"/>
    </row>
    <row r="22965" spans="17:17">
      <c r="Q22965" s="39"/>
    </row>
    <row r="22966" spans="17:17">
      <c r="Q22966" s="39"/>
    </row>
    <row r="22967" spans="17:17">
      <c r="Q22967" s="39"/>
    </row>
    <row r="22968" spans="17:17">
      <c r="Q22968" s="39"/>
    </row>
    <row r="22969" spans="17:17">
      <c r="Q22969" s="39"/>
    </row>
    <row r="22970" spans="17:17">
      <c r="Q22970" s="39"/>
    </row>
    <row r="22971" spans="17:17">
      <c r="Q22971" s="39"/>
    </row>
    <row r="22972" spans="17:17">
      <c r="Q22972" s="39"/>
    </row>
    <row r="22973" spans="17:17">
      <c r="Q22973" s="39"/>
    </row>
    <row r="22974" spans="17:17">
      <c r="Q22974" s="39"/>
    </row>
    <row r="22975" spans="17:17">
      <c r="Q22975" s="39"/>
    </row>
    <row r="22976" spans="17:17">
      <c r="Q22976" s="39"/>
    </row>
    <row r="22977" spans="17:17">
      <c r="Q22977" s="39"/>
    </row>
    <row r="22978" spans="17:17">
      <c r="Q22978" s="39"/>
    </row>
    <row r="22979" spans="17:17">
      <c r="Q22979" s="39"/>
    </row>
    <row r="22980" spans="17:17">
      <c r="Q22980" s="39"/>
    </row>
    <row r="22981" spans="17:17">
      <c r="Q22981" s="39"/>
    </row>
    <row r="22982" spans="17:17">
      <c r="Q22982" s="39"/>
    </row>
    <row r="22983" spans="17:17">
      <c r="Q22983" s="39"/>
    </row>
    <row r="22984" spans="17:17">
      <c r="Q22984" s="39"/>
    </row>
    <row r="22985" spans="17:17">
      <c r="Q22985" s="39"/>
    </row>
    <row r="22986" spans="17:17">
      <c r="Q22986" s="39"/>
    </row>
    <row r="22987" spans="17:17">
      <c r="Q22987" s="39"/>
    </row>
    <row r="22988" spans="17:17">
      <c r="Q22988" s="39"/>
    </row>
    <row r="22989" spans="17:17">
      <c r="Q22989" s="39"/>
    </row>
    <row r="22990" spans="17:17">
      <c r="Q22990" s="39"/>
    </row>
    <row r="22991" spans="17:17">
      <c r="Q22991" s="39"/>
    </row>
    <row r="22992" spans="17:17">
      <c r="Q22992" s="39"/>
    </row>
    <row r="22993" spans="17:17">
      <c r="Q22993" s="39"/>
    </row>
    <row r="22994" spans="17:17">
      <c r="Q22994" s="39"/>
    </row>
    <row r="22995" spans="17:17">
      <c r="Q22995" s="39"/>
    </row>
    <row r="22996" spans="17:17">
      <c r="Q22996" s="39"/>
    </row>
    <row r="22997" spans="17:17">
      <c r="Q22997" s="39"/>
    </row>
    <row r="22998" spans="17:17">
      <c r="Q22998" s="39"/>
    </row>
    <row r="22999" spans="17:17">
      <c r="Q22999" s="39"/>
    </row>
    <row r="23000" spans="17:17">
      <c r="Q23000" s="39"/>
    </row>
    <row r="23001" spans="17:17">
      <c r="Q23001" s="39"/>
    </row>
    <row r="23002" spans="17:17">
      <c r="Q23002" s="39"/>
    </row>
    <row r="23003" spans="17:17">
      <c r="Q23003" s="39"/>
    </row>
    <row r="23004" spans="17:17">
      <c r="Q23004" s="39"/>
    </row>
    <row r="23005" spans="17:17">
      <c r="Q23005" s="39"/>
    </row>
    <row r="23006" spans="17:17">
      <c r="Q23006" s="39"/>
    </row>
    <row r="23007" spans="17:17">
      <c r="Q23007" s="39"/>
    </row>
    <row r="23008" spans="17:17">
      <c r="Q23008" s="39"/>
    </row>
    <row r="23009" spans="17:17">
      <c r="Q23009" s="39"/>
    </row>
    <row r="23010" spans="17:17">
      <c r="Q23010" s="39"/>
    </row>
    <row r="23011" spans="17:17">
      <c r="Q23011" s="39"/>
    </row>
    <row r="23012" spans="17:17">
      <c r="Q23012" s="39"/>
    </row>
    <row r="23013" spans="17:17">
      <c r="Q23013" s="39"/>
    </row>
    <row r="23014" spans="17:17">
      <c r="Q23014" s="39"/>
    </row>
    <row r="23015" spans="17:17">
      <c r="Q23015" s="39"/>
    </row>
    <row r="23016" spans="17:17">
      <c r="Q23016" s="39"/>
    </row>
    <row r="23017" spans="17:17">
      <c r="Q23017" s="39"/>
    </row>
    <row r="23018" spans="17:17">
      <c r="Q23018" s="39"/>
    </row>
    <row r="23019" spans="17:17">
      <c r="Q23019" s="39"/>
    </row>
    <row r="23020" spans="17:17">
      <c r="Q23020" s="39"/>
    </row>
    <row r="23021" spans="17:17">
      <c r="Q23021" s="39"/>
    </row>
    <row r="23022" spans="17:17">
      <c r="Q23022" s="39"/>
    </row>
    <row r="23023" spans="17:17">
      <c r="Q23023" s="39"/>
    </row>
    <row r="23024" spans="17:17">
      <c r="Q23024" s="39"/>
    </row>
    <row r="23025" spans="17:17">
      <c r="Q23025" s="39"/>
    </row>
    <row r="23026" spans="17:17">
      <c r="Q23026" s="39"/>
    </row>
    <row r="23027" spans="17:17">
      <c r="Q23027" s="39"/>
    </row>
    <row r="23028" spans="17:17">
      <c r="Q23028" s="39"/>
    </row>
    <row r="23029" spans="17:17">
      <c r="Q23029" s="39"/>
    </row>
    <row r="23030" spans="17:17">
      <c r="Q23030" s="39"/>
    </row>
    <row r="23031" spans="17:17">
      <c r="Q23031" s="39"/>
    </row>
    <row r="23032" spans="17:17">
      <c r="Q23032" s="39"/>
    </row>
    <row r="23033" spans="17:17">
      <c r="Q23033" s="39"/>
    </row>
    <row r="23034" spans="17:17">
      <c r="Q23034" s="39"/>
    </row>
    <row r="23035" spans="17:17">
      <c r="Q23035" s="39"/>
    </row>
    <row r="23036" spans="17:17">
      <c r="Q23036" s="39"/>
    </row>
    <row r="23037" spans="17:17">
      <c r="Q23037" s="39"/>
    </row>
    <row r="23038" spans="17:17">
      <c r="Q23038" s="39"/>
    </row>
    <row r="23039" spans="17:17">
      <c r="Q23039" s="39"/>
    </row>
    <row r="23040" spans="17:17">
      <c r="Q23040" s="39"/>
    </row>
    <row r="23041" spans="17:17">
      <c r="Q23041" s="39"/>
    </row>
    <row r="23042" spans="17:17">
      <c r="Q23042" s="39"/>
    </row>
    <row r="23043" spans="17:17">
      <c r="Q23043" s="39"/>
    </row>
    <row r="23044" spans="17:17">
      <c r="Q23044" s="39"/>
    </row>
    <row r="23045" spans="17:17">
      <c r="Q23045" s="39"/>
    </row>
    <row r="23046" spans="17:17">
      <c r="Q23046" s="39"/>
    </row>
    <row r="23047" spans="17:17">
      <c r="Q23047" s="39"/>
    </row>
    <row r="23048" spans="17:17">
      <c r="Q23048" s="39"/>
    </row>
    <row r="23049" spans="17:17">
      <c r="Q23049" s="39"/>
    </row>
    <row r="23050" spans="17:17">
      <c r="Q23050" s="39"/>
    </row>
    <row r="23051" spans="17:17">
      <c r="Q23051" s="39"/>
    </row>
    <row r="23052" spans="17:17">
      <c r="Q23052" s="39"/>
    </row>
    <row r="23053" spans="17:17">
      <c r="Q23053" s="39"/>
    </row>
    <row r="23054" spans="17:17">
      <c r="Q23054" s="39"/>
    </row>
    <row r="23055" spans="17:17">
      <c r="Q23055" s="39"/>
    </row>
    <row r="23056" spans="17:17">
      <c r="Q23056" s="39"/>
    </row>
    <row r="23057" spans="17:17">
      <c r="Q23057" s="39"/>
    </row>
    <row r="23058" spans="17:17">
      <c r="Q23058" s="39"/>
    </row>
    <row r="23059" spans="17:17">
      <c r="Q23059" s="39"/>
    </row>
    <row r="23060" spans="17:17">
      <c r="Q23060" s="39"/>
    </row>
    <row r="23061" spans="17:17">
      <c r="Q23061" s="39"/>
    </row>
    <row r="23062" spans="17:17">
      <c r="Q23062" s="39"/>
    </row>
    <row r="23063" spans="17:17">
      <c r="Q23063" s="39"/>
    </row>
    <row r="23064" spans="17:17">
      <c r="Q23064" s="39"/>
    </row>
    <row r="23065" spans="17:17">
      <c r="Q23065" s="39"/>
    </row>
    <row r="23066" spans="17:17">
      <c r="Q23066" s="39"/>
    </row>
    <row r="23067" spans="17:17">
      <c r="Q23067" s="39"/>
    </row>
    <row r="23068" spans="17:17">
      <c r="Q23068" s="39"/>
    </row>
    <row r="23069" spans="17:17">
      <c r="Q23069" s="39"/>
    </row>
    <row r="23070" spans="17:17">
      <c r="Q23070" s="39"/>
    </row>
    <row r="23071" spans="17:17">
      <c r="Q23071" s="39"/>
    </row>
    <row r="23072" spans="17:17">
      <c r="Q23072" s="39"/>
    </row>
    <row r="23073" spans="17:17">
      <c r="Q23073" s="39"/>
    </row>
    <row r="23074" spans="17:17">
      <c r="Q23074" s="39"/>
    </row>
    <row r="23075" spans="17:17">
      <c r="Q23075" s="39"/>
    </row>
    <row r="23076" spans="17:17">
      <c r="Q23076" s="39"/>
    </row>
    <row r="23077" spans="17:17">
      <c r="Q23077" s="39"/>
    </row>
    <row r="23078" spans="17:17">
      <c r="Q23078" s="39"/>
    </row>
    <row r="23079" spans="17:17">
      <c r="Q23079" s="39"/>
    </row>
    <row r="23080" spans="17:17">
      <c r="Q23080" s="39"/>
    </row>
    <row r="23081" spans="17:17">
      <c r="Q23081" s="39"/>
    </row>
    <row r="23082" spans="17:17">
      <c r="Q23082" s="39"/>
    </row>
    <row r="23083" spans="17:17">
      <c r="Q23083" s="39"/>
    </row>
    <row r="23084" spans="17:17">
      <c r="Q23084" s="39"/>
    </row>
    <row r="23085" spans="17:17">
      <c r="Q23085" s="39"/>
    </row>
    <row r="23086" spans="17:17">
      <c r="Q23086" s="39"/>
    </row>
    <row r="23087" spans="17:17">
      <c r="Q23087" s="39"/>
    </row>
    <row r="23088" spans="17:17">
      <c r="Q23088" s="39"/>
    </row>
    <row r="23089" spans="17:17">
      <c r="Q23089" s="39"/>
    </row>
    <row r="23090" spans="17:17">
      <c r="Q23090" s="39"/>
    </row>
    <row r="23091" spans="17:17">
      <c r="Q23091" s="39"/>
    </row>
    <row r="23092" spans="17:17">
      <c r="Q23092" s="39"/>
    </row>
    <row r="23093" spans="17:17">
      <c r="Q23093" s="39"/>
    </row>
    <row r="23094" spans="17:17">
      <c r="Q23094" s="39"/>
    </row>
    <row r="23095" spans="17:17">
      <c r="Q23095" s="39"/>
    </row>
    <row r="23096" spans="17:17">
      <c r="Q23096" s="39"/>
    </row>
    <row r="23097" spans="17:17">
      <c r="Q23097" s="39"/>
    </row>
    <row r="23098" spans="17:17">
      <c r="Q23098" s="39"/>
    </row>
    <row r="23099" spans="17:17">
      <c r="Q23099" s="39"/>
    </row>
    <row r="23100" spans="17:17">
      <c r="Q23100" s="39"/>
    </row>
    <row r="23101" spans="17:17">
      <c r="Q23101" s="39"/>
    </row>
    <row r="23102" spans="17:17">
      <c r="Q23102" s="39"/>
    </row>
    <row r="23103" spans="17:17">
      <c r="Q23103" s="39"/>
    </row>
    <row r="23104" spans="17:17">
      <c r="Q23104" s="39"/>
    </row>
    <row r="23105" spans="17:17">
      <c r="Q23105" s="39"/>
    </row>
    <row r="23106" spans="17:17">
      <c r="Q23106" s="39"/>
    </row>
    <row r="23107" spans="17:17">
      <c r="Q23107" s="39"/>
    </row>
    <row r="23108" spans="17:17">
      <c r="Q23108" s="39"/>
    </row>
    <row r="23109" spans="17:17">
      <c r="Q23109" s="39"/>
    </row>
    <row r="23110" spans="17:17">
      <c r="Q23110" s="39"/>
    </row>
    <row r="23111" spans="17:17">
      <c r="Q23111" s="39"/>
    </row>
    <row r="23112" spans="17:17">
      <c r="Q23112" s="39"/>
    </row>
    <row r="23113" spans="17:17">
      <c r="Q23113" s="39"/>
    </row>
    <row r="23114" spans="17:17">
      <c r="Q23114" s="39"/>
    </row>
    <row r="23115" spans="17:17">
      <c r="Q23115" s="39"/>
    </row>
    <row r="23116" spans="17:17">
      <c r="Q23116" s="39"/>
    </row>
    <row r="23117" spans="17:17">
      <c r="Q23117" s="39"/>
    </row>
    <row r="23118" spans="17:17">
      <c r="Q23118" s="39"/>
    </row>
    <row r="23119" spans="17:17">
      <c r="Q23119" s="39"/>
    </row>
    <row r="23120" spans="17:17">
      <c r="Q23120" s="39"/>
    </row>
    <row r="23121" spans="17:17">
      <c r="Q23121" s="39"/>
    </row>
    <row r="23122" spans="17:17">
      <c r="Q23122" s="39"/>
    </row>
    <row r="23123" spans="17:17">
      <c r="Q23123" s="39"/>
    </row>
    <row r="23124" spans="17:17">
      <c r="Q23124" s="39"/>
    </row>
    <row r="23125" spans="17:17">
      <c r="Q23125" s="39"/>
    </row>
    <row r="23126" spans="17:17">
      <c r="Q23126" s="39"/>
    </row>
    <row r="23127" spans="17:17">
      <c r="Q23127" s="39"/>
    </row>
    <row r="23128" spans="17:17">
      <c r="Q23128" s="39"/>
    </row>
    <row r="23129" spans="17:17">
      <c r="Q23129" s="39"/>
    </row>
    <row r="23130" spans="17:17">
      <c r="Q23130" s="39"/>
    </row>
    <row r="23131" spans="17:17">
      <c r="Q23131" s="39"/>
    </row>
    <row r="23132" spans="17:17">
      <c r="Q23132" s="39"/>
    </row>
    <row r="23133" spans="17:17">
      <c r="Q23133" s="39"/>
    </row>
    <row r="23134" spans="17:17">
      <c r="Q23134" s="39"/>
    </row>
    <row r="23135" spans="17:17">
      <c r="Q23135" s="39"/>
    </row>
    <row r="23136" spans="17:17">
      <c r="Q23136" s="39"/>
    </row>
    <row r="23137" spans="17:17">
      <c r="Q23137" s="39"/>
    </row>
    <row r="23138" spans="17:17">
      <c r="Q23138" s="39"/>
    </row>
    <row r="23139" spans="17:17">
      <c r="Q23139" s="39"/>
    </row>
    <row r="23140" spans="17:17">
      <c r="Q23140" s="39"/>
    </row>
    <row r="23141" spans="17:17">
      <c r="Q23141" s="39"/>
    </row>
    <row r="23142" spans="17:17">
      <c r="Q23142" s="39"/>
    </row>
    <row r="23143" spans="17:17">
      <c r="Q23143" s="39"/>
    </row>
    <row r="23144" spans="17:17">
      <c r="Q23144" s="39"/>
    </row>
    <row r="23145" spans="17:17">
      <c r="Q23145" s="39"/>
    </row>
    <row r="23146" spans="17:17">
      <c r="Q23146" s="39"/>
    </row>
    <row r="23147" spans="17:17">
      <c r="Q23147" s="39"/>
    </row>
    <row r="23148" spans="17:17">
      <c r="Q23148" s="39"/>
    </row>
    <row r="23149" spans="17:17">
      <c r="Q23149" s="39"/>
    </row>
    <row r="23150" spans="17:17">
      <c r="Q23150" s="39"/>
    </row>
    <row r="23151" spans="17:17">
      <c r="Q23151" s="39"/>
    </row>
    <row r="23152" spans="17:17">
      <c r="Q23152" s="39"/>
    </row>
    <row r="23153" spans="17:17">
      <c r="Q23153" s="39"/>
    </row>
    <row r="23154" spans="17:17">
      <c r="Q23154" s="39"/>
    </row>
    <row r="23155" spans="17:17">
      <c r="Q23155" s="39"/>
    </row>
    <row r="23156" spans="17:17">
      <c r="Q23156" s="39"/>
    </row>
    <row r="23157" spans="17:17">
      <c r="Q23157" s="39"/>
    </row>
    <row r="23158" spans="17:17">
      <c r="Q23158" s="39"/>
    </row>
    <row r="23159" spans="17:17">
      <c r="Q23159" s="39"/>
    </row>
    <row r="23160" spans="17:17">
      <c r="Q23160" s="39"/>
    </row>
    <row r="23161" spans="17:17">
      <c r="Q23161" s="39"/>
    </row>
    <row r="23162" spans="17:17">
      <c r="Q23162" s="39"/>
    </row>
    <row r="23163" spans="17:17">
      <c r="Q23163" s="39"/>
    </row>
    <row r="23164" spans="17:17">
      <c r="Q23164" s="39"/>
    </row>
    <row r="23165" spans="17:17">
      <c r="Q23165" s="39"/>
    </row>
    <row r="23166" spans="17:17">
      <c r="Q23166" s="39"/>
    </row>
    <row r="23167" spans="17:17">
      <c r="Q23167" s="39"/>
    </row>
    <row r="23168" spans="17:17">
      <c r="Q23168" s="39"/>
    </row>
    <row r="23169" spans="17:17">
      <c r="Q23169" s="39"/>
    </row>
    <row r="23170" spans="17:17">
      <c r="Q23170" s="39"/>
    </row>
    <row r="23171" spans="17:17">
      <c r="Q23171" s="39"/>
    </row>
    <row r="23172" spans="17:17">
      <c r="Q23172" s="39"/>
    </row>
    <row r="23173" spans="17:17">
      <c r="Q23173" s="39"/>
    </row>
    <row r="23174" spans="17:17">
      <c r="Q23174" s="39"/>
    </row>
    <row r="23175" spans="17:17">
      <c r="Q23175" s="39"/>
    </row>
    <row r="23176" spans="17:17">
      <c r="Q23176" s="39"/>
    </row>
    <row r="23177" spans="17:17">
      <c r="Q23177" s="39"/>
    </row>
    <row r="23178" spans="17:17">
      <c r="Q23178" s="39"/>
    </row>
    <row r="23179" spans="17:17">
      <c r="Q23179" s="39"/>
    </row>
    <row r="23180" spans="17:17">
      <c r="Q23180" s="39"/>
    </row>
    <row r="23181" spans="17:17">
      <c r="Q23181" s="39"/>
    </row>
    <row r="23182" spans="17:17">
      <c r="Q23182" s="39"/>
    </row>
    <row r="23183" spans="17:17">
      <c r="Q23183" s="39"/>
    </row>
    <row r="23184" spans="17:17">
      <c r="Q23184" s="39"/>
    </row>
    <row r="23185" spans="17:17">
      <c r="Q23185" s="39"/>
    </row>
    <row r="23186" spans="17:17">
      <c r="Q23186" s="39"/>
    </row>
    <row r="23187" spans="17:17">
      <c r="Q23187" s="39"/>
    </row>
    <row r="23188" spans="17:17">
      <c r="Q23188" s="39"/>
    </row>
    <row r="23189" spans="17:17">
      <c r="Q23189" s="39"/>
    </row>
    <row r="23190" spans="17:17">
      <c r="Q23190" s="39"/>
    </row>
    <row r="23191" spans="17:17">
      <c r="Q23191" s="39"/>
    </row>
    <row r="23192" spans="17:17">
      <c r="Q23192" s="39"/>
    </row>
    <row r="23193" spans="17:17">
      <c r="Q23193" s="39"/>
    </row>
    <row r="23194" spans="17:17">
      <c r="Q23194" s="39"/>
    </row>
    <row r="23195" spans="17:17">
      <c r="Q23195" s="39"/>
    </row>
    <row r="23196" spans="17:17">
      <c r="Q23196" s="39"/>
    </row>
    <row r="23197" spans="17:17">
      <c r="Q23197" s="39"/>
    </row>
    <row r="23198" spans="17:17">
      <c r="Q23198" s="39"/>
    </row>
    <row r="23199" spans="17:17">
      <c r="Q23199" s="39"/>
    </row>
    <row r="23200" spans="17:17">
      <c r="Q23200" s="39"/>
    </row>
    <row r="23201" spans="17:17">
      <c r="Q23201" s="39"/>
    </row>
    <row r="23202" spans="17:17">
      <c r="Q23202" s="39"/>
    </row>
    <row r="23203" spans="17:17">
      <c r="Q23203" s="39"/>
    </row>
    <row r="23204" spans="17:17">
      <c r="Q23204" s="39"/>
    </row>
    <row r="23205" spans="17:17">
      <c r="Q23205" s="39"/>
    </row>
    <row r="23206" spans="17:17">
      <c r="Q23206" s="39"/>
    </row>
    <row r="23207" spans="17:17">
      <c r="Q23207" s="39"/>
    </row>
    <row r="23208" spans="17:17">
      <c r="Q23208" s="39"/>
    </row>
    <row r="23209" spans="17:17">
      <c r="Q23209" s="39"/>
    </row>
    <row r="23210" spans="17:17">
      <c r="Q23210" s="39"/>
    </row>
    <row r="23211" spans="17:17">
      <c r="Q23211" s="39"/>
    </row>
    <row r="23212" spans="17:17">
      <c r="Q23212" s="39"/>
    </row>
    <row r="23213" spans="17:17">
      <c r="Q23213" s="39"/>
    </row>
    <row r="23214" spans="17:17">
      <c r="Q23214" s="39"/>
    </row>
    <row r="23215" spans="17:17">
      <c r="Q23215" s="39"/>
    </row>
    <row r="23216" spans="17:17">
      <c r="Q23216" s="39"/>
    </row>
    <row r="23217" spans="17:17">
      <c r="Q23217" s="39"/>
    </row>
    <row r="23218" spans="17:17">
      <c r="Q23218" s="39"/>
    </row>
    <row r="23219" spans="17:17">
      <c r="Q23219" s="39"/>
    </row>
    <row r="23220" spans="17:17">
      <c r="Q23220" s="39"/>
    </row>
    <row r="23221" spans="17:17">
      <c r="Q23221" s="39"/>
    </row>
    <row r="23222" spans="17:17">
      <c r="Q23222" s="39"/>
    </row>
    <row r="23223" spans="17:17">
      <c r="Q23223" s="39"/>
    </row>
    <row r="23224" spans="17:17">
      <c r="Q23224" s="39"/>
    </row>
    <row r="23225" spans="17:17">
      <c r="Q23225" s="39"/>
    </row>
    <row r="23226" spans="17:17">
      <c r="Q23226" s="39"/>
    </row>
    <row r="23227" spans="17:17">
      <c r="Q23227" s="39"/>
    </row>
    <row r="23228" spans="17:17">
      <c r="Q23228" s="39"/>
    </row>
    <row r="23229" spans="17:17">
      <c r="Q23229" s="39"/>
    </row>
    <row r="23230" spans="17:17">
      <c r="Q23230" s="39"/>
    </row>
    <row r="23231" spans="17:17">
      <c r="Q23231" s="39"/>
    </row>
    <row r="23232" spans="17:17">
      <c r="Q23232" s="39"/>
    </row>
    <row r="23233" spans="17:17">
      <c r="Q23233" s="39"/>
    </row>
    <row r="23234" spans="17:17">
      <c r="Q23234" s="39"/>
    </row>
    <row r="23235" spans="17:17">
      <c r="Q23235" s="39"/>
    </row>
    <row r="23236" spans="17:17">
      <c r="Q23236" s="39"/>
    </row>
    <row r="23237" spans="17:17">
      <c r="Q23237" s="39"/>
    </row>
    <row r="23238" spans="17:17">
      <c r="Q23238" s="39"/>
    </row>
    <row r="23239" spans="17:17">
      <c r="Q23239" s="39"/>
    </row>
    <row r="23240" spans="17:17">
      <c r="Q23240" s="39"/>
    </row>
    <row r="23241" spans="17:17">
      <c r="Q23241" s="39"/>
    </row>
    <row r="23242" spans="17:17">
      <c r="Q23242" s="39"/>
    </row>
    <row r="23243" spans="17:17">
      <c r="Q23243" s="39"/>
    </row>
    <row r="23244" spans="17:17">
      <c r="Q23244" s="39"/>
    </row>
    <row r="23245" spans="17:17">
      <c r="Q23245" s="39"/>
    </row>
    <row r="23246" spans="17:17">
      <c r="Q23246" s="39"/>
    </row>
    <row r="23247" spans="17:17">
      <c r="Q23247" s="39"/>
    </row>
    <row r="23248" spans="17:17">
      <c r="Q23248" s="39"/>
    </row>
    <row r="23249" spans="17:17">
      <c r="Q23249" s="39"/>
    </row>
    <row r="23250" spans="17:17">
      <c r="Q23250" s="39"/>
    </row>
    <row r="23251" spans="17:17">
      <c r="Q23251" s="39"/>
    </row>
    <row r="23252" spans="17:17">
      <c r="Q23252" s="39"/>
    </row>
    <row r="23253" spans="17:17">
      <c r="Q23253" s="39"/>
    </row>
    <row r="23254" spans="17:17">
      <c r="Q23254" s="39"/>
    </row>
    <row r="23255" spans="17:17">
      <c r="Q23255" s="39"/>
    </row>
    <row r="23256" spans="17:17">
      <c r="Q23256" s="39"/>
    </row>
    <row r="23257" spans="17:17">
      <c r="Q23257" s="39"/>
    </row>
    <row r="23258" spans="17:17">
      <c r="Q23258" s="39"/>
    </row>
    <row r="23259" spans="17:17">
      <c r="Q23259" s="39"/>
    </row>
    <row r="23260" spans="17:17">
      <c r="Q23260" s="39"/>
    </row>
    <row r="23261" spans="17:17">
      <c r="Q23261" s="39"/>
    </row>
    <row r="23262" spans="17:17">
      <c r="Q23262" s="39"/>
    </row>
    <row r="23263" spans="17:17">
      <c r="Q23263" s="39"/>
    </row>
    <row r="23264" spans="17:17">
      <c r="Q23264" s="39"/>
    </row>
    <row r="23265" spans="17:17">
      <c r="Q23265" s="39"/>
    </row>
    <row r="23266" spans="17:17">
      <c r="Q23266" s="39"/>
    </row>
    <row r="23267" spans="17:17">
      <c r="Q23267" s="39"/>
    </row>
    <row r="23268" spans="17:17">
      <c r="Q23268" s="39"/>
    </row>
    <row r="23269" spans="17:17">
      <c r="Q23269" s="39"/>
    </row>
    <row r="23270" spans="17:17">
      <c r="Q23270" s="39"/>
    </row>
    <row r="23271" spans="17:17">
      <c r="Q23271" s="39"/>
    </row>
    <row r="23272" spans="17:17">
      <c r="Q23272" s="39"/>
    </row>
    <row r="23273" spans="17:17">
      <c r="Q23273" s="39"/>
    </row>
    <row r="23274" spans="17:17">
      <c r="Q23274" s="39"/>
    </row>
    <row r="23275" spans="17:17">
      <c r="Q23275" s="39"/>
    </row>
    <row r="23276" spans="17:17">
      <c r="Q23276" s="39"/>
    </row>
    <row r="23277" spans="17:17">
      <c r="Q23277" s="39"/>
    </row>
    <row r="23278" spans="17:17">
      <c r="Q23278" s="39"/>
    </row>
    <row r="23279" spans="17:17">
      <c r="Q23279" s="39"/>
    </row>
    <row r="23280" spans="17:17">
      <c r="Q23280" s="39"/>
    </row>
    <row r="23281" spans="17:17">
      <c r="Q23281" s="39"/>
    </row>
    <row r="23282" spans="17:17">
      <c r="Q23282" s="39"/>
    </row>
    <row r="23283" spans="17:17">
      <c r="Q23283" s="39"/>
    </row>
    <row r="23284" spans="17:17">
      <c r="Q23284" s="39"/>
    </row>
    <row r="23285" spans="17:17">
      <c r="Q23285" s="39"/>
    </row>
    <row r="23286" spans="17:17">
      <c r="Q23286" s="39"/>
    </row>
    <row r="23287" spans="17:17">
      <c r="Q23287" s="39"/>
    </row>
    <row r="23288" spans="17:17">
      <c r="Q23288" s="39"/>
    </row>
    <row r="23289" spans="17:17">
      <c r="Q23289" s="39"/>
    </row>
    <row r="23290" spans="17:17">
      <c r="Q23290" s="39"/>
    </row>
    <row r="23291" spans="17:17">
      <c r="Q23291" s="39"/>
    </row>
    <row r="23292" spans="17:17">
      <c r="Q23292" s="39"/>
    </row>
    <row r="23293" spans="17:17">
      <c r="Q23293" s="39"/>
    </row>
    <row r="23294" spans="17:17">
      <c r="Q23294" s="39"/>
    </row>
    <row r="23295" spans="17:17">
      <c r="Q23295" s="39"/>
    </row>
    <row r="23296" spans="17:17">
      <c r="Q23296" s="39"/>
    </row>
    <row r="23297" spans="17:17">
      <c r="Q23297" s="39"/>
    </row>
    <row r="23298" spans="17:17">
      <c r="Q23298" s="39"/>
    </row>
    <row r="23299" spans="17:17">
      <c r="Q23299" s="39"/>
    </row>
    <row r="23300" spans="17:17">
      <c r="Q23300" s="39"/>
    </row>
    <row r="23301" spans="17:17">
      <c r="Q23301" s="39"/>
    </row>
    <row r="23302" spans="17:17">
      <c r="Q23302" s="39"/>
    </row>
    <row r="23303" spans="17:17">
      <c r="Q23303" s="39"/>
    </row>
    <row r="23304" spans="17:17">
      <c r="Q23304" s="39"/>
    </row>
    <row r="23305" spans="17:17">
      <c r="Q23305" s="39"/>
    </row>
    <row r="23306" spans="17:17">
      <c r="Q23306" s="39"/>
    </row>
    <row r="23307" spans="17:17">
      <c r="Q23307" s="39"/>
    </row>
    <row r="23308" spans="17:17">
      <c r="Q23308" s="39"/>
    </row>
    <row r="23309" spans="17:17">
      <c r="Q23309" s="39"/>
    </row>
    <row r="23310" spans="17:17">
      <c r="Q23310" s="39"/>
    </row>
    <row r="23311" spans="17:17">
      <c r="Q23311" s="39"/>
    </row>
    <row r="23312" spans="17:17">
      <c r="Q23312" s="39"/>
    </row>
    <row r="23313" spans="17:17">
      <c r="Q23313" s="39"/>
    </row>
    <row r="23314" spans="17:17">
      <c r="Q23314" s="39"/>
    </row>
    <row r="23315" spans="17:17">
      <c r="Q23315" s="39"/>
    </row>
    <row r="23316" spans="17:17">
      <c r="Q23316" s="39"/>
    </row>
    <row r="23317" spans="17:17">
      <c r="Q23317" s="39"/>
    </row>
    <row r="23318" spans="17:17">
      <c r="Q23318" s="39"/>
    </row>
    <row r="23319" spans="17:17">
      <c r="Q23319" s="39"/>
    </row>
    <row r="23320" spans="17:17">
      <c r="Q23320" s="39"/>
    </row>
    <row r="23321" spans="17:17">
      <c r="Q23321" s="39"/>
    </row>
    <row r="23322" spans="17:17">
      <c r="Q23322" s="39"/>
    </row>
    <row r="23323" spans="17:17">
      <c r="Q23323" s="39"/>
    </row>
    <row r="23324" spans="17:17">
      <c r="Q23324" s="39"/>
    </row>
    <row r="23325" spans="17:17">
      <c r="Q23325" s="39"/>
    </row>
    <row r="23326" spans="17:17">
      <c r="Q23326" s="39"/>
    </row>
    <row r="23327" spans="17:17">
      <c r="Q23327" s="39"/>
    </row>
    <row r="23328" spans="17:17">
      <c r="Q23328" s="39"/>
    </row>
    <row r="23329" spans="17:17">
      <c r="Q23329" s="39"/>
    </row>
    <row r="23330" spans="17:17">
      <c r="Q23330" s="39"/>
    </row>
    <row r="23331" spans="17:17">
      <c r="Q23331" s="39"/>
    </row>
    <row r="23332" spans="17:17">
      <c r="Q23332" s="39"/>
    </row>
    <row r="23333" spans="17:17">
      <c r="Q23333" s="39"/>
    </row>
    <row r="23334" spans="17:17">
      <c r="Q23334" s="39"/>
    </row>
    <row r="23335" spans="17:17">
      <c r="Q23335" s="39"/>
    </row>
    <row r="23336" spans="17:17">
      <c r="Q23336" s="39"/>
    </row>
    <row r="23337" spans="17:17">
      <c r="Q23337" s="39"/>
    </row>
    <row r="23338" spans="17:17">
      <c r="Q23338" s="39"/>
    </row>
    <row r="23339" spans="17:17">
      <c r="Q23339" s="39"/>
    </row>
    <row r="23340" spans="17:17">
      <c r="Q23340" s="39"/>
    </row>
    <row r="23341" spans="17:17">
      <c r="Q23341" s="39"/>
    </row>
    <row r="23342" spans="17:17">
      <c r="Q23342" s="39"/>
    </row>
    <row r="23343" spans="17:17">
      <c r="Q23343" s="39"/>
    </row>
    <row r="23344" spans="17:17">
      <c r="Q23344" s="39"/>
    </row>
    <row r="23345" spans="17:17">
      <c r="Q23345" s="39"/>
    </row>
    <row r="23346" spans="17:17">
      <c r="Q23346" s="39"/>
    </row>
    <row r="23347" spans="17:17">
      <c r="Q23347" s="39"/>
    </row>
    <row r="23348" spans="17:17">
      <c r="Q23348" s="39"/>
    </row>
    <row r="23349" spans="17:17">
      <c r="Q23349" s="39"/>
    </row>
    <row r="23350" spans="17:17">
      <c r="Q23350" s="39"/>
    </row>
    <row r="23351" spans="17:17">
      <c r="Q23351" s="39"/>
    </row>
    <row r="23352" spans="17:17">
      <c r="Q23352" s="39"/>
    </row>
    <row r="23353" spans="17:17">
      <c r="Q23353" s="39"/>
    </row>
    <row r="23354" spans="17:17">
      <c r="Q23354" s="39"/>
    </row>
    <row r="23355" spans="17:17">
      <c r="Q23355" s="39"/>
    </row>
    <row r="23356" spans="17:17">
      <c r="Q23356" s="39"/>
    </row>
    <row r="23357" spans="17:17">
      <c r="Q23357" s="39"/>
    </row>
    <row r="23358" spans="17:17">
      <c r="Q23358" s="39"/>
    </row>
    <row r="23359" spans="17:17">
      <c r="Q23359" s="39"/>
    </row>
    <row r="23360" spans="17:17">
      <c r="Q23360" s="39"/>
    </row>
    <row r="23361" spans="17:17">
      <c r="Q23361" s="39"/>
    </row>
    <row r="23362" spans="17:17">
      <c r="Q23362" s="39"/>
    </row>
    <row r="23363" spans="17:17">
      <c r="Q23363" s="39"/>
    </row>
    <row r="23364" spans="17:17">
      <c r="Q23364" s="39"/>
    </row>
    <row r="23365" spans="17:17">
      <c r="Q23365" s="39"/>
    </row>
    <row r="23366" spans="17:17">
      <c r="Q23366" s="39"/>
    </row>
    <row r="23367" spans="17:17">
      <c r="Q23367" s="39"/>
    </row>
    <row r="23368" spans="17:17">
      <c r="Q23368" s="39"/>
    </row>
    <row r="23369" spans="17:17">
      <c r="Q23369" s="39"/>
    </row>
    <row r="23370" spans="17:17">
      <c r="Q23370" s="39"/>
    </row>
    <row r="23371" spans="17:17">
      <c r="Q23371" s="39"/>
    </row>
    <row r="23372" spans="17:17">
      <c r="Q23372" s="39"/>
    </row>
    <row r="23373" spans="17:17">
      <c r="Q23373" s="39"/>
    </row>
    <row r="23374" spans="17:17">
      <c r="Q23374" s="39"/>
    </row>
    <row r="23375" spans="17:17">
      <c r="Q23375" s="39"/>
    </row>
    <row r="23376" spans="17:17">
      <c r="Q23376" s="39"/>
    </row>
    <row r="23377" spans="17:17">
      <c r="Q23377" s="39"/>
    </row>
    <row r="23378" spans="17:17">
      <c r="Q23378" s="39"/>
    </row>
    <row r="23379" spans="17:17">
      <c r="Q23379" s="39"/>
    </row>
    <row r="23380" spans="17:17">
      <c r="Q23380" s="39"/>
    </row>
    <row r="23381" spans="17:17">
      <c r="Q23381" s="39"/>
    </row>
    <row r="23382" spans="17:17">
      <c r="Q23382" s="39"/>
    </row>
    <row r="23383" spans="17:17">
      <c r="Q23383" s="39"/>
    </row>
    <row r="23384" spans="17:17">
      <c r="Q23384" s="39"/>
    </row>
    <row r="23385" spans="17:17">
      <c r="Q23385" s="39"/>
    </row>
    <row r="23386" spans="17:17">
      <c r="Q23386" s="39"/>
    </row>
    <row r="23387" spans="17:17">
      <c r="Q23387" s="39"/>
    </row>
    <row r="23388" spans="17:17">
      <c r="Q23388" s="39"/>
    </row>
    <row r="23389" spans="17:17">
      <c r="Q23389" s="39"/>
    </row>
    <row r="23390" spans="17:17">
      <c r="Q23390" s="39"/>
    </row>
    <row r="23391" spans="17:17">
      <c r="Q23391" s="39"/>
    </row>
    <row r="23392" spans="17:17">
      <c r="Q23392" s="39"/>
    </row>
    <row r="23393" spans="17:17">
      <c r="Q23393" s="39"/>
    </row>
    <row r="23394" spans="17:17">
      <c r="Q23394" s="39"/>
    </row>
    <row r="23395" spans="17:17">
      <c r="Q23395" s="39"/>
    </row>
    <row r="23396" spans="17:17">
      <c r="Q23396" s="39"/>
    </row>
    <row r="23397" spans="17:17">
      <c r="Q23397" s="39"/>
    </row>
    <row r="23398" spans="17:17">
      <c r="Q23398" s="39"/>
    </row>
    <row r="23399" spans="17:17">
      <c r="Q23399" s="39"/>
    </row>
    <row r="23400" spans="17:17">
      <c r="Q23400" s="39"/>
    </row>
    <row r="23401" spans="17:17">
      <c r="Q23401" s="39"/>
    </row>
    <row r="23402" spans="17:17">
      <c r="Q23402" s="39"/>
    </row>
    <row r="23403" spans="17:17">
      <c r="Q23403" s="39"/>
    </row>
    <row r="23404" spans="17:17">
      <c r="Q23404" s="39"/>
    </row>
    <row r="23405" spans="17:17">
      <c r="Q23405" s="39"/>
    </row>
    <row r="23406" spans="17:17">
      <c r="Q23406" s="39"/>
    </row>
    <row r="23407" spans="17:17">
      <c r="Q23407" s="39"/>
    </row>
    <row r="23408" spans="17:17">
      <c r="Q23408" s="39"/>
    </row>
    <row r="23409" spans="17:17">
      <c r="Q23409" s="39"/>
    </row>
    <row r="23410" spans="17:17">
      <c r="Q23410" s="39"/>
    </row>
    <row r="23411" spans="17:17">
      <c r="Q23411" s="39"/>
    </row>
    <row r="23412" spans="17:17">
      <c r="Q23412" s="39"/>
    </row>
    <row r="23413" spans="17:17">
      <c r="Q23413" s="39"/>
    </row>
    <row r="23414" spans="17:17">
      <c r="Q23414" s="39"/>
    </row>
    <row r="23415" spans="17:17">
      <c r="Q23415" s="39"/>
    </row>
    <row r="23416" spans="17:17">
      <c r="Q23416" s="39"/>
    </row>
    <row r="23417" spans="17:17">
      <c r="Q23417" s="39"/>
    </row>
    <row r="23418" spans="17:17">
      <c r="Q23418" s="39"/>
    </row>
    <row r="23419" spans="17:17">
      <c r="Q23419" s="39"/>
    </row>
    <row r="23420" spans="17:17">
      <c r="Q23420" s="39"/>
    </row>
    <row r="23421" spans="17:17">
      <c r="Q23421" s="39"/>
    </row>
    <row r="23422" spans="17:17">
      <c r="Q23422" s="39"/>
    </row>
    <row r="23423" spans="17:17">
      <c r="Q23423" s="39"/>
    </row>
    <row r="23424" spans="17:17">
      <c r="Q23424" s="39"/>
    </row>
    <row r="23425" spans="17:17">
      <c r="Q23425" s="39"/>
    </row>
    <row r="23426" spans="17:17">
      <c r="Q23426" s="39"/>
    </row>
    <row r="23427" spans="17:17">
      <c r="Q23427" s="39"/>
    </row>
    <row r="23428" spans="17:17">
      <c r="Q23428" s="39"/>
    </row>
    <row r="23429" spans="17:17">
      <c r="Q23429" s="39"/>
    </row>
    <row r="23430" spans="17:17">
      <c r="Q23430" s="39"/>
    </row>
    <row r="23431" spans="17:17">
      <c r="Q23431" s="39"/>
    </row>
    <row r="23432" spans="17:17">
      <c r="Q23432" s="39"/>
    </row>
    <row r="23433" spans="17:17">
      <c r="Q23433" s="39"/>
    </row>
    <row r="23434" spans="17:17">
      <c r="Q23434" s="39"/>
    </row>
    <row r="23435" spans="17:17">
      <c r="Q23435" s="39"/>
    </row>
    <row r="23436" spans="17:17">
      <c r="Q23436" s="39"/>
    </row>
    <row r="23437" spans="17:17">
      <c r="Q23437" s="39"/>
    </row>
    <row r="23438" spans="17:17">
      <c r="Q23438" s="39"/>
    </row>
    <row r="23439" spans="17:17">
      <c r="Q23439" s="39"/>
    </row>
    <row r="23440" spans="17:17">
      <c r="Q23440" s="39"/>
    </row>
    <row r="23441" spans="17:17">
      <c r="Q23441" s="39"/>
    </row>
    <row r="23442" spans="17:17">
      <c r="Q23442" s="39"/>
    </row>
    <row r="23443" spans="17:17">
      <c r="Q23443" s="39"/>
    </row>
    <row r="23444" spans="17:17">
      <c r="Q23444" s="39"/>
    </row>
    <row r="23445" spans="17:17">
      <c r="Q23445" s="39"/>
    </row>
    <row r="23446" spans="17:17">
      <c r="Q23446" s="39"/>
    </row>
    <row r="23447" spans="17:17">
      <c r="Q23447" s="39"/>
    </row>
    <row r="23448" spans="17:17">
      <c r="Q23448" s="39"/>
    </row>
    <row r="23449" spans="17:17">
      <c r="Q23449" s="39"/>
    </row>
    <row r="23450" spans="17:17">
      <c r="Q23450" s="39"/>
    </row>
    <row r="23451" spans="17:17">
      <c r="Q23451" s="39"/>
    </row>
    <row r="23452" spans="17:17">
      <c r="Q23452" s="39"/>
    </row>
    <row r="23453" spans="17:17">
      <c r="Q23453" s="39"/>
    </row>
    <row r="23454" spans="17:17">
      <c r="Q23454" s="39"/>
    </row>
    <row r="23455" spans="17:17">
      <c r="Q23455" s="39"/>
    </row>
    <row r="23456" spans="17:17">
      <c r="Q23456" s="39"/>
    </row>
    <row r="23457" spans="17:17">
      <c r="Q23457" s="39"/>
    </row>
    <row r="23458" spans="17:17">
      <c r="Q23458" s="39"/>
    </row>
    <row r="23459" spans="17:17">
      <c r="Q23459" s="39"/>
    </row>
    <row r="23460" spans="17:17">
      <c r="Q23460" s="39"/>
    </row>
    <row r="23461" spans="17:17">
      <c r="Q23461" s="39"/>
    </row>
    <row r="23462" spans="17:17">
      <c r="Q23462" s="39"/>
    </row>
    <row r="23463" spans="17:17">
      <c r="Q23463" s="39"/>
    </row>
    <row r="23464" spans="17:17">
      <c r="Q23464" s="39"/>
    </row>
    <row r="23465" spans="17:17">
      <c r="Q23465" s="39"/>
    </row>
    <row r="23466" spans="17:17">
      <c r="Q23466" s="39"/>
    </row>
    <row r="23467" spans="17:17">
      <c r="Q23467" s="39"/>
    </row>
    <row r="23468" spans="17:17">
      <c r="Q23468" s="39"/>
    </row>
    <row r="23469" spans="17:17">
      <c r="Q23469" s="39"/>
    </row>
    <row r="23470" spans="17:17">
      <c r="Q23470" s="39"/>
    </row>
    <row r="23471" spans="17:17">
      <c r="Q23471" s="39"/>
    </row>
    <row r="23472" spans="17:17">
      <c r="Q23472" s="39"/>
    </row>
    <row r="23473" spans="17:17">
      <c r="Q23473" s="39"/>
    </row>
    <row r="23474" spans="17:17">
      <c r="Q23474" s="39"/>
    </row>
    <row r="23475" spans="17:17">
      <c r="Q23475" s="39"/>
    </row>
    <row r="23476" spans="17:17">
      <c r="Q23476" s="39"/>
    </row>
    <row r="23477" spans="17:17">
      <c r="Q23477" s="39"/>
    </row>
    <row r="23478" spans="17:17">
      <c r="Q23478" s="39"/>
    </row>
    <row r="23479" spans="17:17">
      <c r="Q23479" s="39"/>
    </row>
    <row r="23480" spans="17:17">
      <c r="Q23480" s="39"/>
    </row>
    <row r="23481" spans="17:17">
      <c r="Q23481" s="39"/>
    </row>
    <row r="23482" spans="17:17">
      <c r="Q23482" s="39"/>
    </row>
    <row r="23483" spans="17:17">
      <c r="Q23483" s="39"/>
    </row>
    <row r="23484" spans="17:17">
      <c r="Q23484" s="39"/>
    </row>
    <row r="23485" spans="17:17">
      <c r="Q23485" s="39"/>
    </row>
    <row r="23486" spans="17:17">
      <c r="Q23486" s="39"/>
    </row>
    <row r="23487" spans="17:17">
      <c r="Q23487" s="39"/>
    </row>
    <row r="23488" spans="17:17">
      <c r="Q23488" s="39"/>
    </row>
    <row r="23489" spans="17:17">
      <c r="Q23489" s="39"/>
    </row>
    <row r="23490" spans="17:17">
      <c r="Q23490" s="39"/>
    </row>
    <row r="23491" spans="17:17">
      <c r="Q23491" s="39"/>
    </row>
    <row r="23492" spans="17:17">
      <c r="Q23492" s="39"/>
    </row>
    <row r="23493" spans="17:17">
      <c r="Q23493" s="39"/>
    </row>
    <row r="23494" spans="17:17">
      <c r="Q23494" s="39"/>
    </row>
    <row r="23495" spans="17:17">
      <c r="Q23495" s="39"/>
    </row>
    <row r="23496" spans="17:17">
      <c r="Q23496" s="39"/>
    </row>
    <row r="23497" spans="17:17">
      <c r="Q23497" s="39"/>
    </row>
    <row r="23498" spans="17:17">
      <c r="Q23498" s="39"/>
    </row>
    <row r="23499" spans="17:17">
      <c r="Q23499" s="39"/>
    </row>
    <row r="23500" spans="17:17">
      <c r="Q23500" s="39"/>
    </row>
    <row r="23501" spans="17:17">
      <c r="Q23501" s="39"/>
    </row>
    <row r="23502" spans="17:17">
      <c r="Q23502" s="39"/>
    </row>
    <row r="23503" spans="17:17">
      <c r="Q23503" s="39"/>
    </row>
    <row r="23504" spans="17:17">
      <c r="Q23504" s="39"/>
    </row>
    <row r="23505" spans="17:17">
      <c r="Q23505" s="39"/>
    </row>
    <row r="23506" spans="17:17">
      <c r="Q23506" s="39"/>
    </row>
    <row r="23507" spans="17:17">
      <c r="Q23507" s="39"/>
    </row>
    <row r="23508" spans="17:17">
      <c r="Q23508" s="39"/>
    </row>
    <row r="23509" spans="17:17">
      <c r="Q23509" s="39"/>
    </row>
    <row r="23510" spans="17:17">
      <c r="Q23510" s="39"/>
    </row>
    <row r="23511" spans="17:17">
      <c r="Q23511" s="39"/>
    </row>
    <row r="23512" spans="17:17">
      <c r="Q23512" s="39"/>
    </row>
    <row r="23513" spans="17:17">
      <c r="Q23513" s="39"/>
    </row>
    <row r="23514" spans="17:17">
      <c r="Q23514" s="39"/>
    </row>
    <row r="23515" spans="17:17">
      <c r="Q23515" s="39"/>
    </row>
    <row r="23516" spans="17:17">
      <c r="Q23516" s="39"/>
    </row>
    <row r="23517" spans="17:17">
      <c r="Q23517" s="39"/>
    </row>
    <row r="23518" spans="17:17">
      <c r="Q23518" s="39"/>
    </row>
    <row r="23519" spans="17:17">
      <c r="Q23519" s="39"/>
    </row>
    <row r="23520" spans="17:17">
      <c r="Q23520" s="39"/>
    </row>
    <row r="23521" spans="17:17">
      <c r="Q23521" s="39"/>
    </row>
    <row r="23522" spans="17:17">
      <c r="Q23522" s="39"/>
    </row>
    <row r="23523" spans="17:17">
      <c r="Q23523" s="39"/>
    </row>
    <row r="23524" spans="17:17">
      <c r="Q23524" s="39"/>
    </row>
    <row r="23525" spans="17:17">
      <c r="Q23525" s="39"/>
    </row>
    <row r="23526" spans="17:17">
      <c r="Q23526" s="39"/>
    </row>
    <row r="23527" spans="17:17">
      <c r="Q23527" s="39"/>
    </row>
    <row r="23528" spans="17:17">
      <c r="Q23528" s="39"/>
    </row>
    <row r="23529" spans="17:17">
      <c r="Q23529" s="39"/>
    </row>
    <row r="23530" spans="17:17">
      <c r="Q23530" s="39"/>
    </row>
    <row r="23531" spans="17:17">
      <c r="Q23531" s="39"/>
    </row>
    <row r="23532" spans="17:17">
      <c r="Q23532" s="39"/>
    </row>
    <row r="23533" spans="17:17">
      <c r="Q23533" s="39"/>
    </row>
    <row r="23534" spans="17:17">
      <c r="Q23534" s="39"/>
    </row>
    <row r="23535" spans="17:17">
      <c r="Q23535" s="39"/>
    </row>
    <row r="23536" spans="17:17">
      <c r="Q23536" s="39"/>
    </row>
    <row r="23537" spans="17:17">
      <c r="Q23537" s="39"/>
    </row>
    <row r="23538" spans="17:17">
      <c r="Q23538" s="39"/>
    </row>
    <row r="23539" spans="17:17">
      <c r="Q23539" s="39"/>
    </row>
    <row r="23540" spans="17:17">
      <c r="Q23540" s="39"/>
    </row>
    <row r="23541" spans="17:17">
      <c r="Q23541" s="39"/>
    </row>
    <row r="23542" spans="17:17">
      <c r="Q23542" s="39"/>
    </row>
    <row r="23543" spans="17:17">
      <c r="Q23543" s="39"/>
    </row>
    <row r="23544" spans="17:17">
      <c r="Q23544" s="39"/>
    </row>
    <row r="23545" spans="17:17">
      <c r="Q23545" s="39"/>
    </row>
    <row r="23546" spans="17:17">
      <c r="Q23546" s="39"/>
    </row>
    <row r="23547" spans="17:17">
      <c r="Q23547" s="39"/>
    </row>
    <row r="23548" spans="17:17">
      <c r="Q23548" s="39"/>
    </row>
    <row r="23549" spans="17:17">
      <c r="Q23549" s="39"/>
    </row>
    <row r="23550" spans="17:17">
      <c r="Q23550" s="39"/>
    </row>
    <row r="23551" spans="17:17">
      <c r="Q23551" s="39"/>
    </row>
    <row r="23552" spans="17:17">
      <c r="Q23552" s="39"/>
    </row>
    <row r="23553" spans="17:17">
      <c r="Q23553" s="39"/>
    </row>
    <row r="23554" spans="17:17">
      <c r="Q23554" s="39"/>
    </row>
    <row r="23555" spans="17:17">
      <c r="Q23555" s="39"/>
    </row>
    <row r="23556" spans="17:17">
      <c r="Q23556" s="39"/>
    </row>
    <row r="23557" spans="17:17">
      <c r="Q23557" s="39"/>
    </row>
    <row r="23558" spans="17:17">
      <c r="Q23558" s="39"/>
    </row>
    <row r="23559" spans="17:17">
      <c r="Q23559" s="39"/>
    </row>
    <row r="23560" spans="17:17">
      <c r="Q23560" s="39"/>
    </row>
    <row r="23561" spans="17:17">
      <c r="Q23561" s="39"/>
    </row>
    <row r="23562" spans="17:17">
      <c r="Q23562" s="39"/>
    </row>
    <row r="23563" spans="17:17">
      <c r="Q23563" s="39"/>
    </row>
    <row r="23564" spans="17:17">
      <c r="Q23564" s="39"/>
    </row>
    <row r="23565" spans="17:17">
      <c r="Q23565" s="39"/>
    </row>
    <row r="23566" spans="17:17">
      <c r="Q23566" s="39"/>
    </row>
    <row r="23567" spans="17:17">
      <c r="Q23567" s="39"/>
    </row>
    <row r="23568" spans="17:17">
      <c r="Q23568" s="39"/>
    </row>
    <row r="23569" spans="17:17">
      <c r="Q23569" s="39"/>
    </row>
    <row r="23570" spans="17:17">
      <c r="Q23570" s="39"/>
    </row>
    <row r="23571" spans="17:17">
      <c r="Q23571" s="39"/>
    </row>
    <row r="23572" spans="17:17">
      <c r="Q23572" s="39"/>
    </row>
    <row r="23573" spans="17:17">
      <c r="Q23573" s="39"/>
    </row>
    <row r="23574" spans="17:17">
      <c r="Q23574" s="39"/>
    </row>
    <row r="23575" spans="17:17">
      <c r="Q23575" s="39"/>
    </row>
    <row r="23576" spans="17:17">
      <c r="Q23576" s="39"/>
    </row>
    <row r="23577" spans="17:17">
      <c r="Q23577" s="39"/>
    </row>
    <row r="23578" spans="17:17">
      <c r="Q23578" s="39"/>
    </row>
    <row r="23579" spans="17:17">
      <c r="Q23579" s="39"/>
    </row>
    <row r="23580" spans="17:17">
      <c r="Q23580" s="39"/>
    </row>
    <row r="23581" spans="17:17">
      <c r="Q23581" s="39"/>
    </row>
    <row r="23582" spans="17:17">
      <c r="Q23582" s="39"/>
    </row>
    <row r="23583" spans="17:17">
      <c r="Q23583" s="39"/>
    </row>
    <row r="23584" spans="17:17">
      <c r="Q23584" s="39"/>
    </row>
    <row r="23585" spans="17:17">
      <c r="Q23585" s="39"/>
    </row>
    <row r="23586" spans="17:17">
      <c r="Q23586" s="39"/>
    </row>
    <row r="23587" spans="17:17">
      <c r="Q23587" s="39"/>
    </row>
    <row r="23588" spans="17:17">
      <c r="Q23588" s="39"/>
    </row>
    <row r="23589" spans="17:17">
      <c r="Q23589" s="39"/>
    </row>
    <row r="23590" spans="17:17">
      <c r="Q23590" s="39"/>
    </row>
    <row r="23591" spans="17:17">
      <c r="Q23591" s="39"/>
    </row>
    <row r="23592" spans="17:17">
      <c r="Q23592" s="39"/>
    </row>
    <row r="23593" spans="17:17">
      <c r="Q23593" s="39"/>
    </row>
    <row r="23594" spans="17:17">
      <c r="Q23594" s="39"/>
    </row>
    <row r="23595" spans="17:17">
      <c r="Q23595" s="39"/>
    </row>
    <row r="23596" spans="17:17">
      <c r="Q23596" s="39"/>
    </row>
    <row r="23597" spans="17:17">
      <c r="Q23597" s="39"/>
    </row>
    <row r="23598" spans="17:17">
      <c r="Q23598" s="39"/>
    </row>
    <row r="23599" spans="17:17">
      <c r="Q23599" s="39"/>
    </row>
    <row r="23600" spans="17:17">
      <c r="Q23600" s="39"/>
    </row>
    <row r="23601" spans="17:17">
      <c r="Q23601" s="39"/>
    </row>
    <row r="23602" spans="17:17">
      <c r="Q23602" s="39"/>
    </row>
    <row r="23603" spans="17:17">
      <c r="Q23603" s="39"/>
    </row>
    <row r="23604" spans="17:17">
      <c r="Q23604" s="39"/>
    </row>
    <row r="23605" spans="17:17">
      <c r="Q23605" s="39"/>
    </row>
    <row r="23606" spans="17:17">
      <c r="Q23606" s="39"/>
    </row>
    <row r="23607" spans="17:17">
      <c r="Q23607" s="39"/>
    </row>
    <row r="23608" spans="17:17">
      <c r="Q23608" s="39"/>
    </row>
    <row r="23609" spans="17:17">
      <c r="Q23609" s="39"/>
    </row>
    <row r="23610" spans="17:17">
      <c r="Q23610" s="39"/>
    </row>
    <row r="23611" spans="17:17">
      <c r="Q23611" s="39"/>
    </row>
    <row r="23612" spans="17:17">
      <c r="Q23612" s="39"/>
    </row>
    <row r="23613" spans="17:17">
      <c r="Q23613" s="39"/>
    </row>
    <row r="23614" spans="17:17">
      <c r="Q23614" s="39"/>
    </row>
    <row r="23615" spans="17:17">
      <c r="Q23615" s="39"/>
    </row>
    <row r="23616" spans="17:17">
      <c r="Q23616" s="39"/>
    </row>
    <row r="23617" spans="17:17">
      <c r="Q23617" s="39"/>
    </row>
    <row r="23618" spans="17:17">
      <c r="Q23618" s="39"/>
    </row>
    <row r="23619" spans="17:17">
      <c r="Q23619" s="39"/>
    </row>
    <row r="23620" spans="17:17">
      <c r="Q23620" s="39"/>
    </row>
    <row r="23621" spans="17:17">
      <c r="Q23621" s="39"/>
    </row>
    <row r="23622" spans="17:17">
      <c r="Q23622" s="39"/>
    </row>
    <row r="23623" spans="17:17">
      <c r="Q23623" s="39"/>
    </row>
    <row r="23624" spans="17:17">
      <c r="Q23624" s="39"/>
    </row>
    <row r="23625" spans="17:17">
      <c r="Q23625" s="39"/>
    </row>
    <row r="23626" spans="17:17">
      <c r="Q23626" s="39"/>
    </row>
    <row r="23627" spans="17:17">
      <c r="Q23627" s="39"/>
    </row>
    <row r="23628" spans="17:17">
      <c r="Q23628" s="39"/>
    </row>
    <row r="23629" spans="17:17">
      <c r="Q23629" s="39"/>
    </row>
    <row r="23630" spans="17:17">
      <c r="Q23630" s="39"/>
    </row>
    <row r="23631" spans="17:17">
      <c r="Q23631" s="39"/>
    </row>
    <row r="23632" spans="17:17">
      <c r="Q23632" s="39"/>
    </row>
    <row r="23633" spans="17:17">
      <c r="Q23633" s="39"/>
    </row>
    <row r="23634" spans="17:17">
      <c r="Q23634" s="39"/>
    </row>
    <row r="23635" spans="17:17">
      <c r="Q23635" s="39"/>
    </row>
    <row r="23636" spans="17:17">
      <c r="Q23636" s="39"/>
    </row>
    <row r="23637" spans="17:17">
      <c r="Q23637" s="39"/>
    </row>
    <row r="23638" spans="17:17">
      <c r="Q23638" s="39"/>
    </row>
    <row r="23639" spans="17:17">
      <c r="Q23639" s="39"/>
    </row>
    <row r="23640" spans="17:17">
      <c r="Q23640" s="39"/>
    </row>
    <row r="23641" spans="17:17">
      <c r="Q23641" s="39"/>
    </row>
    <row r="23642" spans="17:17">
      <c r="Q23642" s="39"/>
    </row>
    <row r="23643" spans="17:17">
      <c r="Q23643" s="39"/>
    </row>
    <row r="23644" spans="17:17">
      <c r="Q23644" s="39"/>
    </row>
    <row r="23645" spans="17:17">
      <c r="Q23645" s="39"/>
    </row>
    <row r="23646" spans="17:17">
      <c r="Q23646" s="39"/>
    </row>
    <row r="23647" spans="17:17">
      <c r="Q23647" s="39"/>
    </row>
    <row r="23648" spans="17:17">
      <c r="Q23648" s="39"/>
    </row>
    <row r="23649" spans="17:17">
      <c r="Q23649" s="39"/>
    </row>
    <row r="23650" spans="17:17">
      <c r="Q23650" s="39"/>
    </row>
    <row r="23651" spans="17:17">
      <c r="Q23651" s="39"/>
    </row>
    <row r="23652" spans="17:17">
      <c r="Q23652" s="39"/>
    </row>
    <row r="23653" spans="17:17">
      <c r="Q23653" s="39"/>
    </row>
    <row r="23654" spans="17:17">
      <c r="Q23654" s="39"/>
    </row>
    <row r="23655" spans="17:17">
      <c r="Q23655" s="39"/>
    </row>
    <row r="23656" spans="17:17">
      <c r="Q23656" s="39"/>
    </row>
    <row r="23657" spans="17:17">
      <c r="Q23657" s="39"/>
    </row>
    <row r="23658" spans="17:17">
      <c r="Q23658" s="39"/>
    </row>
    <row r="23659" spans="17:17">
      <c r="Q23659" s="39"/>
    </row>
    <row r="23660" spans="17:17">
      <c r="Q23660" s="39"/>
    </row>
    <row r="23661" spans="17:17">
      <c r="Q23661" s="39"/>
    </row>
    <row r="23662" spans="17:17">
      <c r="Q23662" s="39"/>
    </row>
    <row r="23663" spans="17:17">
      <c r="Q23663" s="39"/>
    </row>
    <row r="23664" spans="17:17">
      <c r="Q23664" s="39"/>
    </row>
    <row r="23665" spans="17:17">
      <c r="Q23665" s="39"/>
    </row>
    <row r="23666" spans="17:17">
      <c r="Q23666" s="39"/>
    </row>
    <row r="23667" spans="17:17">
      <c r="Q23667" s="39"/>
    </row>
    <row r="23668" spans="17:17">
      <c r="Q23668" s="39"/>
    </row>
    <row r="23669" spans="17:17">
      <c r="Q23669" s="39"/>
    </row>
    <row r="23670" spans="17:17">
      <c r="Q23670" s="39"/>
    </row>
    <row r="23671" spans="17:17">
      <c r="Q23671" s="39"/>
    </row>
    <row r="23672" spans="17:17">
      <c r="Q23672" s="39"/>
    </row>
    <row r="23673" spans="17:17">
      <c r="Q23673" s="39"/>
    </row>
    <row r="23674" spans="17:17">
      <c r="Q23674" s="39"/>
    </row>
    <row r="23675" spans="17:17">
      <c r="Q23675" s="39"/>
    </row>
    <row r="23676" spans="17:17">
      <c r="Q23676" s="39"/>
    </row>
    <row r="23677" spans="17:17">
      <c r="Q23677" s="39"/>
    </row>
    <row r="23678" spans="17:17">
      <c r="Q23678" s="39"/>
    </row>
    <row r="23679" spans="17:17">
      <c r="Q23679" s="39"/>
    </row>
    <row r="23680" spans="17:17">
      <c r="Q23680" s="39"/>
    </row>
    <row r="23681" spans="17:17">
      <c r="Q23681" s="39"/>
    </row>
    <row r="23682" spans="17:17">
      <c r="Q23682" s="39"/>
    </row>
    <row r="23683" spans="17:17">
      <c r="Q23683" s="39"/>
    </row>
    <row r="23684" spans="17:17">
      <c r="Q23684" s="39"/>
    </row>
    <row r="23685" spans="17:17">
      <c r="Q23685" s="39"/>
    </row>
    <row r="23686" spans="17:17">
      <c r="Q23686" s="39"/>
    </row>
    <row r="23687" spans="17:17">
      <c r="Q23687" s="39"/>
    </row>
    <row r="23688" spans="17:17">
      <c r="Q23688" s="39"/>
    </row>
    <row r="23689" spans="17:17">
      <c r="Q23689" s="39"/>
    </row>
    <row r="23690" spans="17:17">
      <c r="Q23690" s="39"/>
    </row>
    <row r="23691" spans="17:17">
      <c r="Q23691" s="39"/>
    </row>
    <row r="23692" spans="17:17">
      <c r="Q23692" s="39"/>
    </row>
    <row r="23693" spans="17:17">
      <c r="Q23693" s="39"/>
    </row>
    <row r="23694" spans="17:17">
      <c r="Q23694" s="39"/>
    </row>
    <row r="23695" spans="17:17">
      <c r="Q23695" s="39"/>
    </row>
    <row r="23696" spans="17:17">
      <c r="Q23696" s="39"/>
    </row>
    <row r="23697" spans="17:17">
      <c r="Q23697" s="39"/>
    </row>
    <row r="23698" spans="17:17">
      <c r="Q23698" s="39"/>
    </row>
    <row r="23699" spans="17:17">
      <c r="Q23699" s="39"/>
    </row>
    <row r="23700" spans="17:17">
      <c r="Q23700" s="39"/>
    </row>
    <row r="23701" spans="17:17">
      <c r="Q23701" s="39"/>
    </row>
    <row r="23702" spans="17:17">
      <c r="Q23702" s="39"/>
    </row>
    <row r="23703" spans="17:17">
      <c r="Q23703" s="39"/>
    </row>
    <row r="23704" spans="17:17">
      <c r="Q23704" s="39"/>
    </row>
    <row r="23705" spans="17:17">
      <c r="Q23705" s="39"/>
    </row>
    <row r="23706" spans="17:17">
      <c r="Q23706" s="39"/>
    </row>
    <row r="23707" spans="17:17">
      <c r="Q23707" s="39"/>
    </row>
    <row r="23708" spans="17:17">
      <c r="Q23708" s="39"/>
    </row>
    <row r="23709" spans="17:17">
      <c r="Q23709" s="39"/>
    </row>
    <row r="23710" spans="17:17">
      <c r="Q23710" s="39"/>
    </row>
    <row r="23711" spans="17:17">
      <c r="Q23711" s="39"/>
    </row>
    <row r="23712" spans="17:17">
      <c r="Q23712" s="39"/>
    </row>
    <row r="23713" spans="17:17">
      <c r="Q23713" s="39"/>
    </row>
    <row r="23714" spans="17:17">
      <c r="Q23714" s="39"/>
    </row>
    <row r="23715" spans="17:17">
      <c r="Q23715" s="39"/>
    </row>
    <row r="23716" spans="17:17">
      <c r="Q23716" s="39"/>
    </row>
    <row r="23717" spans="17:17">
      <c r="Q23717" s="39"/>
    </row>
    <row r="23718" spans="17:17">
      <c r="Q23718" s="39"/>
    </row>
    <row r="23719" spans="17:17">
      <c r="Q23719" s="39"/>
    </row>
    <row r="23720" spans="17:17">
      <c r="Q23720" s="39"/>
    </row>
    <row r="23721" spans="17:17">
      <c r="Q23721" s="39"/>
    </row>
    <row r="23722" spans="17:17">
      <c r="Q23722" s="39"/>
    </row>
    <row r="23723" spans="17:17">
      <c r="Q23723" s="39"/>
    </row>
    <row r="23724" spans="17:17">
      <c r="Q23724" s="39"/>
    </row>
    <row r="23725" spans="17:17">
      <c r="Q23725" s="39"/>
    </row>
    <row r="23726" spans="17:17">
      <c r="Q23726" s="39"/>
    </row>
    <row r="23727" spans="17:17">
      <c r="Q23727" s="39"/>
    </row>
    <row r="23728" spans="17:17">
      <c r="Q23728" s="39"/>
    </row>
    <row r="23729" spans="17:17">
      <c r="Q23729" s="39"/>
    </row>
    <row r="23730" spans="17:17">
      <c r="Q23730" s="39"/>
    </row>
    <row r="23731" spans="17:17">
      <c r="Q23731" s="39"/>
    </row>
    <row r="23732" spans="17:17">
      <c r="Q23732" s="39"/>
    </row>
    <row r="23733" spans="17:17">
      <c r="Q23733" s="39"/>
    </row>
    <row r="23734" spans="17:17">
      <c r="Q23734" s="39"/>
    </row>
    <row r="23735" spans="17:17">
      <c r="Q23735" s="39"/>
    </row>
    <row r="23736" spans="17:17">
      <c r="Q23736" s="39"/>
    </row>
    <row r="23737" spans="17:17">
      <c r="Q23737" s="39"/>
    </row>
    <row r="23738" spans="17:17">
      <c r="Q23738" s="39"/>
    </row>
    <row r="23739" spans="17:17">
      <c r="Q23739" s="39"/>
    </row>
    <row r="23740" spans="17:17">
      <c r="Q23740" s="39"/>
    </row>
    <row r="23741" spans="17:17">
      <c r="Q23741" s="39"/>
    </row>
    <row r="23742" spans="17:17">
      <c r="Q23742" s="39"/>
    </row>
    <row r="23743" spans="17:17">
      <c r="Q23743" s="39"/>
    </row>
    <row r="23744" spans="17:17">
      <c r="Q23744" s="39"/>
    </row>
    <row r="23745" spans="17:17">
      <c r="Q23745" s="39"/>
    </row>
    <row r="23746" spans="17:17">
      <c r="Q23746" s="39"/>
    </row>
    <row r="23747" spans="17:17">
      <c r="Q23747" s="39"/>
    </row>
    <row r="23748" spans="17:17">
      <c r="Q23748" s="39"/>
    </row>
    <row r="23749" spans="17:17">
      <c r="Q23749" s="39"/>
    </row>
    <row r="23750" spans="17:17">
      <c r="Q23750" s="39"/>
    </row>
    <row r="23751" spans="17:17">
      <c r="Q23751" s="39"/>
    </row>
    <row r="23752" spans="17:17">
      <c r="Q23752" s="39"/>
    </row>
    <row r="23753" spans="17:17">
      <c r="Q23753" s="39"/>
    </row>
    <row r="23754" spans="17:17">
      <c r="Q23754" s="39"/>
    </row>
    <row r="23755" spans="17:17">
      <c r="Q23755" s="39"/>
    </row>
    <row r="23756" spans="17:17">
      <c r="Q23756" s="39"/>
    </row>
    <row r="23757" spans="17:17">
      <c r="Q23757" s="39"/>
    </row>
    <row r="23758" spans="17:17">
      <c r="Q23758" s="39"/>
    </row>
    <row r="23759" spans="17:17">
      <c r="Q23759" s="39"/>
    </row>
    <row r="23760" spans="17:17">
      <c r="Q23760" s="39"/>
    </row>
    <row r="23761" spans="17:17">
      <c r="Q23761" s="39"/>
    </row>
    <row r="23762" spans="17:17">
      <c r="Q23762" s="39"/>
    </row>
    <row r="23763" spans="17:17">
      <c r="Q23763" s="39"/>
    </row>
    <row r="23764" spans="17:17">
      <c r="Q23764" s="39"/>
    </row>
    <row r="23765" spans="17:17">
      <c r="Q23765" s="39"/>
    </row>
    <row r="23766" spans="17:17">
      <c r="Q23766" s="39"/>
    </row>
    <row r="23767" spans="17:17">
      <c r="Q23767" s="39"/>
    </row>
    <row r="23768" spans="17:17">
      <c r="Q23768" s="39"/>
    </row>
    <row r="23769" spans="17:17">
      <c r="Q23769" s="39"/>
    </row>
    <row r="23770" spans="17:17">
      <c r="Q23770" s="39"/>
    </row>
    <row r="23771" spans="17:17">
      <c r="Q23771" s="39"/>
    </row>
    <row r="23772" spans="17:17">
      <c r="Q23772" s="39"/>
    </row>
    <row r="23773" spans="17:17">
      <c r="Q23773" s="39"/>
    </row>
    <row r="23774" spans="17:17">
      <c r="Q23774" s="39"/>
    </row>
    <row r="23775" spans="17:17">
      <c r="Q23775" s="39"/>
    </row>
    <row r="23776" spans="17:17">
      <c r="Q23776" s="39"/>
    </row>
    <row r="23777" spans="17:17">
      <c r="Q23777" s="39"/>
    </row>
    <row r="23778" spans="17:17">
      <c r="Q23778" s="39"/>
    </row>
    <row r="23779" spans="17:17">
      <c r="Q23779" s="39"/>
    </row>
    <row r="23780" spans="17:17">
      <c r="Q23780" s="39"/>
    </row>
    <row r="23781" spans="17:17">
      <c r="Q23781" s="39"/>
    </row>
    <row r="23782" spans="17:17">
      <c r="Q23782" s="39"/>
    </row>
    <row r="23783" spans="17:17">
      <c r="Q23783" s="39"/>
    </row>
    <row r="23784" spans="17:17">
      <c r="Q23784" s="39"/>
    </row>
    <row r="23785" spans="17:17">
      <c r="Q23785" s="39"/>
    </row>
    <row r="23786" spans="17:17">
      <c r="Q23786" s="39"/>
    </row>
    <row r="23787" spans="17:17">
      <c r="Q23787" s="39"/>
    </row>
    <row r="23788" spans="17:17">
      <c r="Q23788" s="39"/>
    </row>
    <row r="23789" spans="17:17">
      <c r="Q23789" s="39"/>
    </row>
    <row r="23790" spans="17:17">
      <c r="Q23790" s="39"/>
    </row>
    <row r="23791" spans="17:17">
      <c r="Q23791" s="39"/>
    </row>
    <row r="23792" spans="17:17">
      <c r="Q23792" s="39"/>
    </row>
    <row r="23793" spans="17:17">
      <c r="Q23793" s="39"/>
    </row>
    <row r="23794" spans="17:17">
      <c r="Q23794" s="39"/>
    </row>
    <row r="23795" spans="17:17">
      <c r="Q23795" s="39"/>
    </row>
    <row r="23796" spans="17:17">
      <c r="Q23796" s="39"/>
    </row>
    <row r="23797" spans="17:17">
      <c r="Q23797" s="39"/>
    </row>
    <row r="23798" spans="17:17">
      <c r="Q23798" s="39"/>
    </row>
    <row r="23799" spans="17:17">
      <c r="Q23799" s="39"/>
    </row>
    <row r="23800" spans="17:17">
      <c r="Q23800" s="39"/>
    </row>
    <row r="23801" spans="17:17">
      <c r="Q23801" s="39"/>
    </row>
    <row r="23802" spans="17:17">
      <c r="Q23802" s="39"/>
    </row>
    <row r="23803" spans="17:17">
      <c r="Q23803" s="39"/>
    </row>
    <row r="23804" spans="17:17">
      <c r="Q23804" s="39"/>
    </row>
    <row r="23805" spans="17:17">
      <c r="Q23805" s="39"/>
    </row>
    <row r="23806" spans="17:17">
      <c r="Q23806" s="39"/>
    </row>
    <row r="23807" spans="17:17">
      <c r="Q23807" s="39"/>
    </row>
    <row r="23808" spans="17:17">
      <c r="Q23808" s="39"/>
    </row>
    <row r="23809" spans="17:17">
      <c r="Q23809" s="39"/>
    </row>
    <row r="23810" spans="17:17">
      <c r="Q23810" s="39"/>
    </row>
    <row r="23811" spans="17:17">
      <c r="Q23811" s="39"/>
    </row>
    <row r="23812" spans="17:17">
      <c r="Q23812" s="39"/>
    </row>
    <row r="23813" spans="17:17">
      <c r="Q23813" s="39"/>
    </row>
    <row r="23814" spans="17:17">
      <c r="Q23814" s="39"/>
    </row>
    <row r="23815" spans="17:17">
      <c r="Q23815" s="39"/>
    </row>
    <row r="23816" spans="17:17">
      <c r="Q23816" s="39"/>
    </row>
    <row r="23817" spans="17:17">
      <c r="Q23817" s="39"/>
    </row>
    <row r="23818" spans="17:17">
      <c r="Q23818" s="39"/>
    </row>
    <row r="23819" spans="17:17">
      <c r="Q23819" s="39"/>
    </row>
    <row r="23820" spans="17:17">
      <c r="Q23820" s="39"/>
    </row>
    <row r="23821" spans="17:17">
      <c r="Q23821" s="39"/>
    </row>
    <row r="23822" spans="17:17">
      <c r="Q23822" s="39"/>
    </row>
    <row r="23823" spans="17:17">
      <c r="Q23823" s="39"/>
    </row>
    <row r="23824" spans="17:17">
      <c r="Q23824" s="39"/>
    </row>
    <row r="23825" spans="17:17">
      <c r="Q23825" s="39"/>
    </row>
    <row r="23826" spans="17:17">
      <c r="Q23826" s="39"/>
    </row>
    <row r="23827" spans="17:17">
      <c r="Q23827" s="39"/>
    </row>
    <row r="23828" spans="17:17">
      <c r="Q23828" s="39"/>
    </row>
    <row r="23829" spans="17:17">
      <c r="Q23829" s="39"/>
    </row>
    <row r="23830" spans="17:17">
      <c r="Q23830" s="39"/>
    </row>
    <row r="23831" spans="17:17">
      <c r="Q23831" s="39"/>
    </row>
    <row r="23832" spans="17:17">
      <c r="Q23832" s="39"/>
    </row>
    <row r="23833" spans="17:17">
      <c r="Q23833" s="39"/>
    </row>
    <row r="23834" spans="17:17">
      <c r="Q23834" s="39"/>
    </row>
    <row r="23835" spans="17:17">
      <c r="Q23835" s="39"/>
    </row>
    <row r="23836" spans="17:17">
      <c r="Q23836" s="39"/>
    </row>
    <row r="23837" spans="17:17">
      <c r="Q23837" s="39"/>
    </row>
    <row r="23838" spans="17:17">
      <c r="Q23838" s="39"/>
    </row>
    <row r="23839" spans="17:17">
      <c r="Q23839" s="39"/>
    </row>
    <row r="23840" spans="17:17">
      <c r="Q23840" s="39"/>
    </row>
    <row r="23841" spans="17:17">
      <c r="Q23841" s="39"/>
    </row>
    <row r="23842" spans="17:17">
      <c r="Q23842" s="39"/>
    </row>
    <row r="23843" spans="17:17">
      <c r="Q23843" s="39"/>
    </row>
    <row r="23844" spans="17:17">
      <c r="Q23844" s="39"/>
    </row>
    <row r="23845" spans="17:17">
      <c r="Q23845" s="39"/>
    </row>
    <row r="23846" spans="17:17">
      <c r="Q23846" s="39"/>
    </row>
    <row r="23847" spans="17:17">
      <c r="Q23847" s="39"/>
    </row>
    <row r="23848" spans="17:17">
      <c r="Q23848" s="39"/>
    </row>
    <row r="23849" spans="17:17">
      <c r="Q23849" s="39"/>
    </row>
    <row r="23850" spans="17:17">
      <c r="Q23850" s="39"/>
    </row>
    <row r="23851" spans="17:17">
      <c r="Q23851" s="39"/>
    </row>
    <row r="23852" spans="17:17">
      <c r="Q23852" s="39"/>
    </row>
    <row r="23853" spans="17:17">
      <c r="Q23853" s="39"/>
    </row>
    <row r="23854" spans="17:17">
      <c r="Q23854" s="39"/>
    </row>
    <row r="23855" spans="17:17">
      <c r="Q23855" s="39"/>
    </row>
    <row r="23856" spans="17:17">
      <c r="Q23856" s="39"/>
    </row>
    <row r="23857" spans="17:17">
      <c r="Q23857" s="39"/>
    </row>
    <row r="23858" spans="17:17">
      <c r="Q23858" s="39"/>
    </row>
    <row r="23859" spans="17:17">
      <c r="Q23859" s="39"/>
    </row>
    <row r="23860" spans="17:17">
      <c r="Q23860" s="39"/>
    </row>
    <row r="23861" spans="17:17">
      <c r="Q23861" s="39"/>
    </row>
    <row r="23862" spans="17:17">
      <c r="Q23862" s="39"/>
    </row>
    <row r="23863" spans="17:17">
      <c r="Q23863" s="39"/>
    </row>
    <row r="23864" spans="17:17">
      <c r="Q23864" s="39"/>
    </row>
    <row r="23865" spans="17:17">
      <c r="Q23865" s="39"/>
    </row>
    <row r="23866" spans="17:17">
      <c r="Q23866" s="39"/>
    </row>
    <row r="23867" spans="17:17">
      <c r="Q23867" s="39"/>
    </row>
    <row r="23868" spans="17:17">
      <c r="Q23868" s="39"/>
    </row>
    <row r="23869" spans="17:17">
      <c r="Q23869" s="39"/>
    </row>
    <row r="23870" spans="17:17">
      <c r="Q23870" s="39"/>
    </row>
    <row r="23871" spans="17:17">
      <c r="Q23871" s="39"/>
    </row>
    <row r="23872" spans="17:17">
      <c r="Q23872" s="39"/>
    </row>
    <row r="23873" spans="17:17">
      <c r="Q23873" s="39"/>
    </row>
    <row r="23874" spans="17:17">
      <c r="Q23874" s="39"/>
    </row>
    <row r="23875" spans="17:17">
      <c r="Q23875" s="39"/>
    </row>
    <row r="23876" spans="17:17">
      <c r="Q23876" s="39"/>
    </row>
    <row r="23877" spans="17:17">
      <c r="Q23877" s="39"/>
    </row>
    <row r="23878" spans="17:17">
      <c r="Q23878" s="39"/>
    </row>
    <row r="23879" spans="17:17">
      <c r="Q23879" s="39"/>
    </row>
    <row r="23880" spans="17:17">
      <c r="Q23880" s="39"/>
    </row>
    <row r="23881" spans="17:17">
      <c r="Q23881" s="39"/>
    </row>
    <row r="23882" spans="17:17">
      <c r="Q23882" s="39"/>
    </row>
    <row r="23883" spans="17:17">
      <c r="Q23883" s="39"/>
    </row>
    <row r="23884" spans="17:17">
      <c r="Q23884" s="39"/>
    </row>
    <row r="23885" spans="17:17">
      <c r="Q23885" s="39"/>
    </row>
    <row r="23886" spans="17:17">
      <c r="Q23886" s="39"/>
    </row>
    <row r="23887" spans="17:17">
      <c r="Q23887" s="39"/>
    </row>
    <row r="23888" spans="17:17">
      <c r="Q23888" s="39"/>
    </row>
    <row r="23889" spans="17:17">
      <c r="Q23889" s="39"/>
    </row>
    <row r="23890" spans="17:17">
      <c r="Q23890" s="39"/>
    </row>
    <row r="23891" spans="17:17">
      <c r="Q23891" s="39"/>
    </row>
    <row r="23892" spans="17:17">
      <c r="Q23892" s="39"/>
    </row>
    <row r="23893" spans="17:17">
      <c r="Q23893" s="39"/>
    </row>
    <row r="23894" spans="17:17">
      <c r="Q23894" s="39"/>
    </row>
    <row r="23895" spans="17:17">
      <c r="Q23895" s="39"/>
    </row>
    <row r="23896" spans="17:17">
      <c r="Q23896" s="39"/>
    </row>
    <row r="23897" spans="17:17">
      <c r="Q23897" s="39"/>
    </row>
    <row r="23898" spans="17:17">
      <c r="Q23898" s="39"/>
    </row>
    <row r="23899" spans="17:17">
      <c r="Q23899" s="39"/>
    </row>
    <row r="23900" spans="17:17">
      <c r="Q23900" s="39"/>
    </row>
    <row r="23901" spans="17:17">
      <c r="Q23901" s="39"/>
    </row>
    <row r="23902" spans="17:17">
      <c r="Q23902" s="39"/>
    </row>
    <row r="23903" spans="17:17">
      <c r="Q23903" s="39"/>
    </row>
    <row r="23904" spans="17:17">
      <c r="Q23904" s="39"/>
    </row>
    <row r="23905" spans="17:17">
      <c r="Q23905" s="39"/>
    </row>
    <row r="23906" spans="17:17">
      <c r="Q23906" s="39"/>
    </row>
    <row r="23907" spans="17:17">
      <c r="Q23907" s="39"/>
    </row>
    <row r="23908" spans="17:17">
      <c r="Q23908" s="39"/>
    </row>
    <row r="23909" spans="17:17">
      <c r="Q23909" s="39"/>
    </row>
    <row r="23910" spans="17:17">
      <c r="Q23910" s="39"/>
    </row>
    <row r="23911" spans="17:17">
      <c r="Q23911" s="39"/>
    </row>
    <row r="23912" spans="17:17">
      <c r="Q23912" s="39"/>
    </row>
    <row r="23913" spans="17:17">
      <c r="Q23913" s="39"/>
    </row>
    <row r="23914" spans="17:17">
      <c r="Q23914" s="39"/>
    </row>
    <row r="23915" spans="17:17">
      <c r="Q23915" s="39"/>
    </row>
    <row r="23916" spans="17:17">
      <c r="Q23916" s="39"/>
    </row>
    <row r="23917" spans="17:17">
      <c r="Q23917" s="39"/>
    </row>
    <row r="23918" spans="17:17">
      <c r="Q23918" s="39"/>
    </row>
    <row r="23919" spans="17:17">
      <c r="Q23919" s="39"/>
    </row>
    <row r="23920" spans="17:17">
      <c r="Q23920" s="39"/>
    </row>
    <row r="23921" spans="17:17">
      <c r="Q23921" s="39"/>
    </row>
    <row r="23922" spans="17:17">
      <c r="Q23922" s="39"/>
    </row>
    <row r="23923" spans="17:17">
      <c r="Q23923" s="39"/>
    </row>
    <row r="23924" spans="17:17">
      <c r="Q23924" s="39"/>
    </row>
    <row r="23925" spans="17:17">
      <c r="Q23925" s="39"/>
    </row>
    <row r="23926" spans="17:17">
      <c r="Q23926" s="39"/>
    </row>
    <row r="23927" spans="17:17">
      <c r="Q23927" s="39"/>
    </row>
    <row r="23928" spans="17:17">
      <c r="Q23928" s="39"/>
    </row>
    <row r="23929" spans="17:17">
      <c r="Q23929" s="39"/>
    </row>
    <row r="23930" spans="17:17">
      <c r="Q23930" s="39"/>
    </row>
    <row r="23931" spans="17:17">
      <c r="Q23931" s="39"/>
    </row>
    <row r="23932" spans="17:17">
      <c r="Q23932" s="39"/>
    </row>
    <row r="23933" spans="17:17">
      <c r="Q23933" s="39"/>
    </row>
    <row r="23934" spans="17:17">
      <c r="Q23934" s="39"/>
    </row>
    <row r="23935" spans="17:17">
      <c r="Q23935" s="39"/>
    </row>
    <row r="23936" spans="17:17">
      <c r="Q23936" s="39"/>
    </row>
    <row r="23937" spans="17:17">
      <c r="Q23937" s="39"/>
    </row>
    <row r="23938" spans="17:17">
      <c r="Q23938" s="39"/>
    </row>
    <row r="23939" spans="17:17">
      <c r="Q23939" s="39"/>
    </row>
    <row r="23940" spans="17:17">
      <c r="Q23940" s="39"/>
    </row>
    <row r="23941" spans="17:17">
      <c r="Q23941" s="39"/>
    </row>
    <row r="23942" spans="17:17">
      <c r="Q23942" s="39"/>
    </row>
    <row r="23943" spans="17:17">
      <c r="Q23943" s="39"/>
    </row>
    <row r="23944" spans="17:17">
      <c r="Q23944" s="39"/>
    </row>
    <row r="23945" spans="17:17">
      <c r="Q23945" s="39"/>
    </row>
    <row r="23946" spans="17:17">
      <c r="Q23946" s="39"/>
    </row>
    <row r="23947" spans="17:17">
      <c r="Q23947" s="39"/>
    </row>
    <row r="23948" spans="17:17">
      <c r="Q23948" s="39"/>
    </row>
    <row r="23949" spans="17:17">
      <c r="Q23949" s="39"/>
    </row>
    <row r="23950" spans="17:17">
      <c r="Q23950" s="39"/>
    </row>
    <row r="23951" spans="17:17">
      <c r="Q23951" s="39"/>
    </row>
    <row r="23952" spans="17:17">
      <c r="Q23952" s="39"/>
    </row>
    <row r="23953" spans="17:17">
      <c r="Q23953" s="39"/>
    </row>
    <row r="23954" spans="17:17">
      <c r="Q23954" s="39"/>
    </row>
    <row r="23955" spans="17:17">
      <c r="Q23955" s="39"/>
    </row>
    <row r="23956" spans="17:17">
      <c r="Q23956" s="39"/>
    </row>
    <row r="23957" spans="17:17">
      <c r="Q23957" s="39"/>
    </row>
    <row r="23958" spans="17:17">
      <c r="Q23958" s="39"/>
    </row>
    <row r="23959" spans="17:17">
      <c r="Q23959" s="39"/>
    </row>
    <row r="23960" spans="17:17">
      <c r="Q23960" s="39"/>
    </row>
    <row r="23961" spans="17:17">
      <c r="Q23961" s="39"/>
    </row>
    <row r="23962" spans="17:17">
      <c r="Q23962" s="39"/>
    </row>
    <row r="23963" spans="17:17">
      <c r="Q23963" s="39"/>
    </row>
    <row r="23964" spans="17:17">
      <c r="Q23964" s="39"/>
    </row>
    <row r="23965" spans="17:17">
      <c r="Q23965" s="39"/>
    </row>
    <row r="23966" spans="17:17">
      <c r="Q23966" s="39"/>
    </row>
    <row r="23967" spans="17:17">
      <c r="Q23967" s="39"/>
    </row>
    <row r="23968" spans="17:17">
      <c r="Q23968" s="39"/>
    </row>
    <row r="23969" spans="17:17">
      <c r="Q23969" s="39"/>
    </row>
    <row r="23970" spans="17:17">
      <c r="Q23970" s="39"/>
    </row>
    <row r="23971" spans="17:17">
      <c r="Q23971" s="39"/>
    </row>
    <row r="23972" spans="17:17">
      <c r="Q23972" s="39"/>
    </row>
    <row r="23973" spans="17:17">
      <c r="Q23973" s="39"/>
    </row>
    <row r="23974" spans="17:17">
      <c r="Q23974" s="39"/>
    </row>
    <row r="23975" spans="17:17">
      <c r="Q23975" s="39"/>
    </row>
    <row r="23976" spans="17:17">
      <c r="Q23976" s="39"/>
    </row>
    <row r="23977" spans="17:17">
      <c r="Q23977" s="39"/>
    </row>
    <row r="23978" spans="17:17">
      <c r="Q23978" s="39"/>
    </row>
    <row r="23979" spans="17:17">
      <c r="Q23979" s="39"/>
    </row>
    <row r="23980" spans="17:17">
      <c r="Q23980" s="39"/>
    </row>
    <row r="23981" spans="17:17">
      <c r="Q23981" s="39"/>
    </row>
    <row r="23982" spans="17:17">
      <c r="Q23982" s="39"/>
    </row>
    <row r="23983" spans="17:17">
      <c r="Q23983" s="39"/>
    </row>
    <row r="23984" spans="17:17">
      <c r="Q23984" s="39"/>
    </row>
    <row r="23985" spans="17:17">
      <c r="Q23985" s="39"/>
    </row>
    <row r="23986" spans="17:17">
      <c r="Q23986" s="39"/>
    </row>
    <row r="23987" spans="17:17">
      <c r="Q23987" s="39"/>
    </row>
    <row r="23988" spans="17:17">
      <c r="Q23988" s="39"/>
    </row>
    <row r="23989" spans="17:17">
      <c r="Q23989" s="39"/>
    </row>
    <row r="23990" spans="17:17">
      <c r="Q23990" s="39"/>
    </row>
    <row r="23991" spans="17:17">
      <c r="Q23991" s="39"/>
    </row>
    <row r="23992" spans="17:17">
      <c r="Q23992" s="39"/>
    </row>
    <row r="23993" spans="17:17">
      <c r="Q23993" s="39"/>
    </row>
    <row r="23994" spans="17:17">
      <c r="Q23994" s="39"/>
    </row>
    <row r="23995" spans="17:17">
      <c r="Q23995" s="39"/>
    </row>
    <row r="23996" spans="17:17">
      <c r="Q23996" s="39"/>
    </row>
    <row r="23997" spans="17:17">
      <c r="Q23997" s="39"/>
    </row>
    <row r="23998" spans="17:17">
      <c r="Q23998" s="39"/>
    </row>
    <row r="23999" spans="17:17">
      <c r="Q23999" s="39"/>
    </row>
    <row r="24000" spans="17:17">
      <c r="Q24000" s="39"/>
    </row>
    <row r="24001" spans="17:17">
      <c r="Q24001" s="39"/>
    </row>
    <row r="24002" spans="17:17">
      <c r="Q24002" s="39"/>
    </row>
    <row r="24003" spans="17:17">
      <c r="Q24003" s="39"/>
    </row>
    <row r="24004" spans="17:17">
      <c r="Q24004" s="39"/>
    </row>
    <row r="24005" spans="17:17">
      <c r="Q24005" s="39"/>
    </row>
    <row r="24006" spans="17:17">
      <c r="Q24006" s="39"/>
    </row>
    <row r="24007" spans="17:17">
      <c r="Q24007" s="39"/>
    </row>
    <row r="24008" spans="17:17">
      <c r="Q24008" s="39"/>
    </row>
    <row r="24009" spans="17:17">
      <c r="Q24009" s="39"/>
    </row>
    <row r="24010" spans="17:17">
      <c r="Q24010" s="39"/>
    </row>
    <row r="24011" spans="17:17">
      <c r="Q24011" s="39"/>
    </row>
    <row r="24012" spans="17:17">
      <c r="Q24012" s="39"/>
    </row>
    <row r="24013" spans="17:17">
      <c r="Q24013" s="39"/>
    </row>
    <row r="24014" spans="17:17">
      <c r="Q24014" s="39"/>
    </row>
    <row r="24015" spans="17:17">
      <c r="Q24015" s="39"/>
    </row>
    <row r="24016" spans="17:17">
      <c r="Q24016" s="39"/>
    </row>
    <row r="24017" spans="17:17">
      <c r="Q24017" s="39"/>
    </row>
    <row r="24018" spans="17:17">
      <c r="Q24018" s="39"/>
    </row>
    <row r="24019" spans="17:17">
      <c r="Q24019" s="39"/>
    </row>
    <row r="24020" spans="17:17">
      <c r="Q24020" s="39"/>
    </row>
    <row r="24021" spans="17:17">
      <c r="Q24021" s="39"/>
    </row>
    <row r="24022" spans="17:17">
      <c r="Q24022" s="39"/>
    </row>
    <row r="24023" spans="17:17">
      <c r="Q24023" s="39"/>
    </row>
    <row r="24024" spans="17:17">
      <c r="Q24024" s="39"/>
    </row>
    <row r="24025" spans="17:17">
      <c r="Q24025" s="39"/>
    </row>
    <row r="24026" spans="17:17">
      <c r="Q24026" s="39"/>
    </row>
    <row r="24027" spans="17:17">
      <c r="Q24027" s="39"/>
    </row>
    <row r="24028" spans="17:17">
      <c r="Q24028" s="39"/>
    </row>
    <row r="24029" spans="17:17">
      <c r="Q24029" s="39"/>
    </row>
    <row r="24030" spans="17:17">
      <c r="Q24030" s="39"/>
    </row>
    <row r="24031" spans="17:17">
      <c r="Q24031" s="39"/>
    </row>
    <row r="24032" spans="17:17">
      <c r="Q24032" s="39"/>
    </row>
    <row r="24033" spans="17:17">
      <c r="Q24033" s="39"/>
    </row>
    <row r="24034" spans="17:17">
      <c r="Q24034" s="39"/>
    </row>
    <row r="24035" spans="17:17">
      <c r="Q24035" s="39"/>
    </row>
    <row r="24036" spans="17:17">
      <c r="Q24036" s="39"/>
    </row>
    <row r="24037" spans="17:17">
      <c r="Q24037" s="39"/>
    </row>
    <row r="24038" spans="17:17">
      <c r="Q24038" s="39"/>
    </row>
    <row r="24039" spans="17:17">
      <c r="Q24039" s="39"/>
    </row>
    <row r="24040" spans="17:17">
      <c r="Q24040" s="39"/>
    </row>
    <row r="24041" spans="17:17">
      <c r="Q24041" s="39"/>
    </row>
    <row r="24042" spans="17:17">
      <c r="Q24042" s="39"/>
    </row>
    <row r="24043" spans="17:17">
      <c r="Q24043" s="39"/>
    </row>
    <row r="24044" spans="17:17">
      <c r="Q24044" s="39"/>
    </row>
    <row r="24045" spans="17:17">
      <c r="Q24045" s="39"/>
    </row>
    <row r="24046" spans="17:17">
      <c r="Q24046" s="39"/>
    </row>
    <row r="24047" spans="17:17">
      <c r="Q24047" s="39"/>
    </row>
    <row r="24048" spans="17:17">
      <c r="Q24048" s="39"/>
    </row>
    <row r="24049" spans="17:17">
      <c r="Q24049" s="39"/>
    </row>
    <row r="24050" spans="17:17">
      <c r="Q24050" s="39"/>
    </row>
    <row r="24051" spans="17:17">
      <c r="Q24051" s="39"/>
    </row>
    <row r="24052" spans="17:17">
      <c r="Q24052" s="39"/>
    </row>
    <row r="24053" spans="17:17">
      <c r="Q24053" s="39"/>
    </row>
    <row r="24054" spans="17:17">
      <c r="Q24054" s="39"/>
    </row>
    <row r="24055" spans="17:17">
      <c r="Q24055" s="39"/>
    </row>
    <row r="24056" spans="17:17">
      <c r="Q24056" s="39"/>
    </row>
    <row r="24057" spans="17:17">
      <c r="Q24057" s="39"/>
    </row>
    <row r="24058" spans="17:17">
      <c r="Q24058" s="39"/>
    </row>
    <row r="24059" spans="17:17">
      <c r="Q24059" s="39"/>
    </row>
    <row r="24060" spans="17:17">
      <c r="Q24060" s="39"/>
    </row>
    <row r="24061" spans="17:17">
      <c r="Q24061" s="39"/>
    </row>
    <row r="24062" spans="17:17">
      <c r="Q24062" s="39"/>
    </row>
    <row r="24063" spans="17:17">
      <c r="Q24063" s="39"/>
    </row>
    <row r="24064" spans="17:17">
      <c r="Q24064" s="39"/>
    </row>
    <row r="24065" spans="17:17">
      <c r="Q24065" s="39"/>
    </row>
    <row r="24066" spans="17:17">
      <c r="Q24066" s="39"/>
    </row>
    <row r="24067" spans="17:17">
      <c r="Q24067" s="39"/>
    </row>
    <row r="24068" spans="17:17">
      <c r="Q24068" s="39"/>
    </row>
    <row r="24069" spans="17:17">
      <c r="Q24069" s="39"/>
    </row>
    <row r="24070" spans="17:17">
      <c r="Q24070" s="39"/>
    </row>
    <row r="24071" spans="17:17">
      <c r="Q24071" s="39"/>
    </row>
    <row r="24072" spans="17:17">
      <c r="Q24072" s="39"/>
    </row>
    <row r="24073" spans="17:17">
      <c r="Q24073" s="39"/>
    </row>
    <row r="24074" spans="17:17">
      <c r="Q24074" s="39"/>
    </row>
    <row r="24075" spans="17:17">
      <c r="Q24075" s="39"/>
    </row>
    <row r="24076" spans="17:17">
      <c r="Q24076" s="39"/>
    </row>
    <row r="24077" spans="17:17">
      <c r="Q24077" s="39"/>
    </row>
    <row r="24078" spans="17:17">
      <c r="Q24078" s="39"/>
    </row>
    <row r="24079" spans="17:17">
      <c r="Q24079" s="39"/>
    </row>
    <row r="24080" spans="17:17">
      <c r="Q24080" s="39"/>
    </row>
    <row r="24081" spans="17:17">
      <c r="Q24081" s="39"/>
    </row>
    <row r="24082" spans="17:17">
      <c r="Q24082" s="39"/>
    </row>
    <row r="24083" spans="17:17">
      <c r="Q24083" s="39"/>
    </row>
    <row r="24084" spans="17:17">
      <c r="Q24084" s="39"/>
    </row>
    <row r="24085" spans="17:17">
      <c r="Q24085" s="39"/>
    </row>
    <row r="24086" spans="17:17">
      <c r="Q24086" s="39"/>
    </row>
    <row r="24087" spans="17:17">
      <c r="Q24087" s="39"/>
    </row>
    <row r="24088" spans="17:17">
      <c r="Q24088" s="39"/>
    </row>
    <row r="24089" spans="17:17">
      <c r="Q24089" s="39"/>
    </row>
    <row r="24090" spans="17:17">
      <c r="Q24090" s="39"/>
    </row>
    <row r="24091" spans="17:17">
      <c r="Q24091" s="39"/>
    </row>
    <row r="24092" spans="17:17">
      <c r="Q24092" s="39"/>
    </row>
    <row r="24093" spans="17:17">
      <c r="Q24093" s="39"/>
    </row>
    <row r="24094" spans="17:17">
      <c r="Q24094" s="39"/>
    </row>
    <row r="24095" spans="17:17">
      <c r="Q24095" s="39"/>
    </row>
    <row r="24096" spans="17:17">
      <c r="Q24096" s="39"/>
    </row>
    <row r="24097" spans="17:17">
      <c r="Q24097" s="39"/>
    </row>
    <row r="24098" spans="17:17">
      <c r="Q24098" s="39"/>
    </row>
    <row r="24099" spans="17:17">
      <c r="Q24099" s="39"/>
    </row>
    <row r="24100" spans="17:17">
      <c r="Q24100" s="39"/>
    </row>
    <row r="24101" spans="17:17">
      <c r="Q24101" s="39"/>
    </row>
    <row r="24102" spans="17:17">
      <c r="Q24102" s="39"/>
    </row>
    <row r="24103" spans="17:17">
      <c r="Q24103" s="39"/>
    </row>
    <row r="24104" spans="17:17">
      <c r="Q24104" s="39"/>
    </row>
    <row r="24105" spans="17:17">
      <c r="Q24105" s="39"/>
    </row>
    <row r="24106" spans="17:17">
      <c r="Q24106" s="39"/>
    </row>
    <row r="24107" spans="17:17">
      <c r="Q24107" s="39"/>
    </row>
    <row r="24108" spans="17:17">
      <c r="Q24108" s="39"/>
    </row>
    <row r="24109" spans="17:17">
      <c r="Q24109" s="39"/>
    </row>
    <row r="24110" spans="17:17">
      <c r="Q24110" s="39"/>
    </row>
    <row r="24111" spans="17:17">
      <c r="Q24111" s="39"/>
    </row>
    <row r="24112" spans="17:17">
      <c r="Q24112" s="39"/>
    </row>
    <row r="24113" spans="17:17">
      <c r="Q24113" s="39"/>
    </row>
    <row r="24114" spans="17:17">
      <c r="Q24114" s="39"/>
    </row>
    <row r="24115" spans="17:17">
      <c r="Q24115" s="39"/>
    </row>
    <row r="24116" spans="17:17">
      <c r="Q24116" s="39"/>
    </row>
    <row r="24117" spans="17:17">
      <c r="Q24117" s="39"/>
    </row>
    <row r="24118" spans="17:17">
      <c r="Q24118" s="39"/>
    </row>
    <row r="24119" spans="17:17">
      <c r="Q24119" s="39"/>
    </row>
    <row r="24120" spans="17:17">
      <c r="Q24120" s="39"/>
    </row>
    <row r="24121" spans="17:17">
      <c r="Q24121" s="39"/>
    </row>
    <row r="24122" spans="17:17">
      <c r="Q24122" s="39"/>
    </row>
    <row r="24123" spans="17:17">
      <c r="Q24123" s="39"/>
    </row>
    <row r="24124" spans="17:17">
      <c r="Q24124" s="39"/>
    </row>
    <row r="24125" spans="17:17">
      <c r="Q24125" s="39"/>
    </row>
    <row r="24126" spans="17:17">
      <c r="Q24126" s="39"/>
    </row>
    <row r="24127" spans="17:17">
      <c r="Q24127" s="39"/>
    </row>
    <row r="24128" spans="17:17">
      <c r="Q24128" s="39"/>
    </row>
    <row r="24129" spans="17:17">
      <c r="Q24129" s="39"/>
    </row>
    <row r="24130" spans="17:17">
      <c r="Q24130" s="39"/>
    </row>
    <row r="24131" spans="17:17">
      <c r="Q24131" s="39"/>
    </row>
    <row r="24132" spans="17:17">
      <c r="Q24132" s="39"/>
    </row>
    <row r="24133" spans="17:17">
      <c r="Q24133" s="39"/>
    </row>
    <row r="24134" spans="17:17">
      <c r="Q24134" s="39"/>
    </row>
    <row r="24135" spans="17:17">
      <c r="Q24135" s="39"/>
    </row>
    <row r="24136" spans="17:17">
      <c r="Q24136" s="39"/>
    </row>
    <row r="24137" spans="17:17">
      <c r="Q24137" s="39"/>
    </row>
    <row r="24138" spans="17:17">
      <c r="Q24138" s="39"/>
    </row>
    <row r="24139" spans="17:17">
      <c r="Q24139" s="39"/>
    </row>
    <row r="24140" spans="17:17">
      <c r="Q24140" s="39"/>
    </row>
    <row r="24141" spans="17:17">
      <c r="Q24141" s="39"/>
    </row>
    <row r="24142" spans="17:17">
      <c r="Q24142" s="39"/>
    </row>
    <row r="24143" spans="17:17">
      <c r="Q24143" s="39"/>
    </row>
    <row r="24144" spans="17:17">
      <c r="Q24144" s="39"/>
    </row>
    <row r="24145" spans="17:17">
      <c r="Q24145" s="39"/>
    </row>
    <row r="24146" spans="17:17">
      <c r="Q24146" s="39"/>
    </row>
    <row r="24147" spans="17:17">
      <c r="Q24147" s="39"/>
    </row>
    <row r="24148" spans="17:17">
      <c r="Q24148" s="39"/>
    </row>
    <row r="24149" spans="17:17">
      <c r="Q24149" s="39"/>
    </row>
    <row r="24150" spans="17:17">
      <c r="Q24150" s="39"/>
    </row>
    <row r="24151" spans="17:17">
      <c r="Q24151" s="39"/>
    </row>
    <row r="24152" spans="17:17">
      <c r="Q24152" s="39"/>
    </row>
    <row r="24153" spans="17:17">
      <c r="Q24153" s="39"/>
    </row>
    <row r="24154" spans="17:17">
      <c r="Q24154" s="39"/>
    </row>
    <row r="24155" spans="17:17">
      <c r="Q24155" s="39"/>
    </row>
    <row r="24156" spans="17:17">
      <c r="Q24156" s="39"/>
    </row>
    <row r="24157" spans="17:17">
      <c r="Q24157" s="39"/>
    </row>
    <row r="24158" spans="17:17">
      <c r="Q24158" s="39"/>
    </row>
    <row r="24159" spans="17:17">
      <c r="Q24159" s="39"/>
    </row>
    <row r="24160" spans="17:17">
      <c r="Q24160" s="39"/>
    </row>
    <row r="24161" spans="17:17">
      <c r="Q24161" s="39"/>
    </row>
    <row r="24162" spans="17:17">
      <c r="Q24162" s="39"/>
    </row>
    <row r="24163" spans="17:17">
      <c r="Q24163" s="39"/>
    </row>
    <row r="24164" spans="17:17">
      <c r="Q24164" s="39"/>
    </row>
    <row r="24165" spans="17:17">
      <c r="Q24165" s="39"/>
    </row>
    <row r="24166" spans="17:17">
      <c r="Q24166" s="39"/>
    </row>
    <row r="24167" spans="17:17">
      <c r="Q24167" s="39"/>
    </row>
    <row r="24168" spans="17:17">
      <c r="Q24168" s="39"/>
    </row>
    <row r="24169" spans="17:17">
      <c r="Q24169" s="39"/>
    </row>
    <row r="24170" spans="17:17">
      <c r="Q24170" s="39"/>
    </row>
    <row r="24171" spans="17:17">
      <c r="Q24171" s="39"/>
    </row>
    <row r="24172" spans="17:17">
      <c r="Q24172" s="39"/>
    </row>
    <row r="24173" spans="17:17">
      <c r="Q24173" s="39"/>
    </row>
    <row r="24174" spans="17:17">
      <c r="Q24174" s="39"/>
    </row>
    <row r="24175" spans="17:17">
      <c r="Q24175" s="39"/>
    </row>
    <row r="24176" spans="17:17">
      <c r="Q24176" s="39"/>
    </row>
    <row r="24177" spans="17:17">
      <c r="Q24177" s="39"/>
    </row>
    <row r="24178" spans="17:17">
      <c r="Q24178" s="39"/>
    </row>
    <row r="24179" spans="17:17">
      <c r="Q24179" s="39"/>
    </row>
    <row r="24180" spans="17:17">
      <c r="Q24180" s="39"/>
    </row>
    <row r="24181" spans="17:17">
      <c r="Q24181" s="39"/>
    </row>
    <row r="24182" spans="17:17">
      <c r="Q24182" s="39"/>
    </row>
    <row r="24183" spans="17:17">
      <c r="Q24183" s="39"/>
    </row>
    <row r="24184" spans="17:17">
      <c r="Q24184" s="39"/>
    </row>
    <row r="24185" spans="17:17">
      <c r="Q24185" s="39"/>
    </row>
    <row r="24186" spans="17:17">
      <c r="Q24186" s="39"/>
    </row>
    <row r="24187" spans="17:17">
      <c r="Q24187" s="39"/>
    </row>
    <row r="24188" spans="17:17">
      <c r="Q24188" s="39"/>
    </row>
    <row r="24189" spans="17:17">
      <c r="Q24189" s="39"/>
    </row>
    <row r="24190" spans="17:17">
      <c r="Q24190" s="39"/>
    </row>
    <row r="24191" spans="17:17">
      <c r="Q24191" s="39"/>
    </row>
    <row r="24192" spans="17:17">
      <c r="Q24192" s="39"/>
    </row>
    <row r="24193" spans="17:17">
      <c r="Q24193" s="39"/>
    </row>
    <row r="24194" spans="17:17">
      <c r="Q24194" s="39"/>
    </row>
    <row r="24195" spans="17:17">
      <c r="Q24195" s="39"/>
    </row>
    <row r="24196" spans="17:17">
      <c r="Q24196" s="39"/>
    </row>
    <row r="24197" spans="17:17">
      <c r="Q24197" s="39"/>
    </row>
    <row r="24198" spans="17:17">
      <c r="Q24198" s="39"/>
    </row>
    <row r="24199" spans="17:17">
      <c r="Q24199" s="39"/>
    </row>
    <row r="24200" spans="17:17">
      <c r="Q24200" s="39"/>
    </row>
    <row r="24201" spans="17:17">
      <c r="Q24201" s="39"/>
    </row>
    <row r="24202" spans="17:17">
      <c r="Q24202" s="39"/>
    </row>
    <row r="24203" spans="17:17">
      <c r="Q24203" s="39"/>
    </row>
    <row r="24204" spans="17:17">
      <c r="Q24204" s="39"/>
    </row>
    <row r="24205" spans="17:17">
      <c r="Q24205" s="39"/>
    </row>
    <row r="24206" spans="17:17">
      <c r="Q24206" s="39"/>
    </row>
    <row r="24207" spans="17:17">
      <c r="Q24207" s="39"/>
    </row>
    <row r="24208" spans="17:17">
      <c r="Q24208" s="39"/>
    </row>
    <row r="24209" spans="17:17">
      <c r="Q24209" s="39"/>
    </row>
    <row r="24210" spans="17:17">
      <c r="Q24210" s="39"/>
    </row>
    <row r="24211" spans="17:17">
      <c r="Q24211" s="39"/>
    </row>
    <row r="24212" spans="17:17">
      <c r="Q24212" s="39"/>
    </row>
    <row r="24213" spans="17:17">
      <c r="Q24213" s="39"/>
    </row>
    <row r="24214" spans="17:17">
      <c r="Q24214" s="39"/>
    </row>
    <row r="24215" spans="17:17">
      <c r="Q24215" s="39"/>
    </row>
    <row r="24216" spans="17:17">
      <c r="Q24216" s="39"/>
    </row>
    <row r="24217" spans="17:17">
      <c r="Q24217" s="39"/>
    </row>
    <row r="24218" spans="17:17">
      <c r="Q24218" s="39"/>
    </row>
    <row r="24219" spans="17:17">
      <c r="Q24219" s="39"/>
    </row>
    <row r="24220" spans="17:17">
      <c r="Q24220" s="39"/>
    </row>
    <row r="24221" spans="17:17">
      <c r="Q24221" s="39"/>
    </row>
    <row r="24222" spans="17:17">
      <c r="Q24222" s="39"/>
    </row>
    <row r="24223" spans="17:17">
      <c r="Q24223" s="39"/>
    </row>
    <row r="24224" spans="17:17">
      <c r="Q24224" s="39"/>
    </row>
    <row r="24225" spans="17:17">
      <c r="Q24225" s="39"/>
    </row>
    <row r="24226" spans="17:17">
      <c r="Q24226" s="39"/>
    </row>
    <row r="24227" spans="17:17">
      <c r="Q24227" s="39"/>
    </row>
    <row r="24228" spans="17:17">
      <c r="Q24228" s="39"/>
    </row>
    <row r="24229" spans="17:17">
      <c r="Q24229" s="39"/>
    </row>
    <row r="24230" spans="17:17">
      <c r="Q24230" s="39"/>
    </row>
    <row r="24231" spans="17:17">
      <c r="Q24231" s="39"/>
    </row>
    <row r="24232" spans="17:17">
      <c r="Q24232" s="39"/>
    </row>
    <row r="24233" spans="17:17">
      <c r="Q24233" s="39"/>
    </row>
    <row r="24234" spans="17:17">
      <c r="Q24234" s="39"/>
    </row>
    <row r="24235" spans="17:17">
      <c r="Q24235" s="39"/>
    </row>
    <row r="24236" spans="17:17">
      <c r="Q24236" s="39"/>
    </row>
    <row r="24237" spans="17:17">
      <c r="Q24237" s="39"/>
    </row>
    <row r="24238" spans="17:17">
      <c r="Q24238" s="39"/>
    </row>
    <row r="24239" spans="17:17">
      <c r="Q24239" s="39"/>
    </row>
    <row r="24240" spans="17:17">
      <c r="Q24240" s="39"/>
    </row>
    <row r="24241" spans="17:17">
      <c r="Q24241" s="39"/>
    </row>
    <row r="24242" spans="17:17">
      <c r="Q24242" s="39"/>
    </row>
    <row r="24243" spans="17:17">
      <c r="Q24243" s="39"/>
    </row>
    <row r="24244" spans="17:17">
      <c r="Q24244" s="39"/>
    </row>
    <row r="24245" spans="17:17">
      <c r="Q24245" s="39"/>
    </row>
    <row r="24246" spans="17:17">
      <c r="Q24246" s="39"/>
    </row>
    <row r="24247" spans="17:17">
      <c r="Q24247" s="39"/>
    </row>
    <row r="24248" spans="17:17">
      <c r="Q24248" s="39"/>
    </row>
    <row r="24249" spans="17:17">
      <c r="Q24249" s="39"/>
    </row>
    <row r="24250" spans="17:17">
      <c r="Q24250" s="39"/>
    </row>
    <row r="24251" spans="17:17">
      <c r="Q24251" s="39"/>
    </row>
    <row r="24252" spans="17:17">
      <c r="Q24252" s="39"/>
    </row>
    <row r="24253" spans="17:17">
      <c r="Q24253" s="39"/>
    </row>
    <row r="24254" spans="17:17">
      <c r="Q24254" s="39"/>
    </row>
    <row r="24255" spans="17:17">
      <c r="Q24255" s="39"/>
    </row>
    <row r="24256" spans="17:17">
      <c r="Q24256" s="39"/>
    </row>
    <row r="24257" spans="17:17">
      <c r="Q24257" s="39"/>
    </row>
    <row r="24258" spans="17:17">
      <c r="Q24258" s="39"/>
    </row>
    <row r="24259" spans="17:17">
      <c r="Q24259" s="39"/>
    </row>
    <row r="24260" spans="17:17">
      <c r="Q24260" s="39"/>
    </row>
    <row r="24261" spans="17:17">
      <c r="Q24261" s="39"/>
    </row>
    <row r="24262" spans="17:17">
      <c r="Q24262" s="39"/>
    </row>
    <row r="24263" spans="17:17">
      <c r="Q24263" s="39"/>
    </row>
    <row r="24264" spans="17:17">
      <c r="Q24264" s="39"/>
    </row>
    <row r="24265" spans="17:17">
      <c r="Q24265" s="39"/>
    </row>
    <row r="24266" spans="17:17">
      <c r="Q24266" s="39"/>
    </row>
    <row r="24267" spans="17:17">
      <c r="Q24267" s="39"/>
    </row>
    <row r="24268" spans="17:17">
      <c r="Q24268" s="39"/>
    </row>
    <row r="24269" spans="17:17">
      <c r="Q24269" s="39"/>
    </row>
    <row r="24270" spans="17:17">
      <c r="Q24270" s="39"/>
    </row>
    <row r="24271" spans="17:17">
      <c r="Q24271" s="39"/>
    </row>
    <row r="24272" spans="17:17">
      <c r="Q24272" s="39"/>
    </row>
    <row r="24273" spans="17:17">
      <c r="Q24273" s="39"/>
    </row>
    <row r="24274" spans="17:17">
      <c r="Q24274" s="39"/>
    </row>
    <row r="24275" spans="17:17">
      <c r="Q24275" s="39"/>
    </row>
    <row r="24276" spans="17:17">
      <c r="Q24276" s="39"/>
    </row>
    <row r="24277" spans="17:17">
      <c r="Q24277" s="39"/>
    </row>
    <row r="24278" spans="17:17">
      <c r="Q24278" s="39"/>
    </row>
    <row r="24279" spans="17:17">
      <c r="Q24279" s="39"/>
    </row>
    <row r="24280" spans="17:17">
      <c r="Q24280" s="39"/>
    </row>
    <row r="24281" spans="17:17">
      <c r="Q24281" s="39"/>
    </row>
    <row r="24282" spans="17:17">
      <c r="Q24282" s="39"/>
    </row>
    <row r="24283" spans="17:17">
      <c r="Q24283" s="39"/>
    </row>
    <row r="24284" spans="17:17">
      <c r="Q24284" s="39"/>
    </row>
    <row r="24285" spans="17:17">
      <c r="Q24285" s="39"/>
    </row>
    <row r="24286" spans="17:17">
      <c r="Q24286" s="39"/>
    </row>
    <row r="24287" spans="17:17">
      <c r="Q24287" s="39"/>
    </row>
    <row r="24288" spans="17:17">
      <c r="Q24288" s="39"/>
    </row>
    <row r="24289" spans="17:17">
      <c r="Q24289" s="39"/>
    </row>
    <row r="24290" spans="17:17">
      <c r="Q24290" s="39"/>
    </row>
    <row r="24291" spans="17:17">
      <c r="Q24291" s="39"/>
    </row>
    <row r="24292" spans="17:17">
      <c r="Q24292" s="39"/>
    </row>
    <row r="24293" spans="17:17">
      <c r="Q24293" s="39"/>
    </row>
    <row r="24294" spans="17:17">
      <c r="Q24294" s="39"/>
    </row>
    <row r="24295" spans="17:17">
      <c r="Q24295" s="39"/>
    </row>
    <row r="24296" spans="17:17">
      <c r="Q24296" s="39"/>
    </row>
    <row r="24297" spans="17:17">
      <c r="Q24297" s="39"/>
    </row>
    <row r="24298" spans="17:17">
      <c r="Q24298" s="39"/>
    </row>
    <row r="24299" spans="17:17">
      <c r="Q24299" s="39"/>
    </row>
    <row r="24300" spans="17:17">
      <c r="Q24300" s="39"/>
    </row>
    <row r="24301" spans="17:17">
      <c r="Q24301" s="39"/>
    </row>
    <row r="24302" spans="17:17">
      <c r="Q24302" s="39"/>
    </row>
    <row r="24303" spans="17:17">
      <c r="Q24303" s="39"/>
    </row>
    <row r="24304" spans="17:17">
      <c r="Q24304" s="39"/>
    </row>
    <row r="24305" spans="17:17">
      <c r="Q24305" s="39"/>
    </row>
    <row r="24306" spans="17:17">
      <c r="Q24306" s="39"/>
    </row>
    <row r="24307" spans="17:17">
      <c r="Q24307" s="39"/>
    </row>
    <row r="24308" spans="17:17">
      <c r="Q24308" s="39"/>
    </row>
    <row r="24309" spans="17:17">
      <c r="Q24309" s="39"/>
    </row>
    <row r="24310" spans="17:17">
      <c r="Q24310" s="39"/>
    </row>
    <row r="24311" spans="17:17">
      <c r="Q24311" s="39"/>
    </row>
    <row r="24312" spans="17:17">
      <c r="Q24312" s="39"/>
    </row>
    <row r="24313" spans="17:17">
      <c r="Q24313" s="39"/>
    </row>
    <row r="24314" spans="17:17">
      <c r="Q24314" s="39"/>
    </row>
    <row r="24315" spans="17:17">
      <c r="Q24315" s="39"/>
    </row>
    <row r="24316" spans="17:17">
      <c r="Q24316" s="39"/>
    </row>
    <row r="24317" spans="17:17">
      <c r="Q24317" s="39"/>
    </row>
    <row r="24318" spans="17:17">
      <c r="Q24318" s="39"/>
    </row>
    <row r="24319" spans="17:17">
      <c r="Q24319" s="39"/>
    </row>
    <row r="24320" spans="17:17">
      <c r="Q24320" s="39"/>
    </row>
    <row r="24321" spans="17:17">
      <c r="Q24321" s="39"/>
    </row>
    <row r="24322" spans="17:17">
      <c r="Q24322" s="39"/>
    </row>
    <row r="24323" spans="17:17">
      <c r="Q24323" s="39"/>
    </row>
    <row r="24324" spans="17:17">
      <c r="Q24324" s="39"/>
    </row>
    <row r="24325" spans="17:17">
      <c r="Q24325" s="39"/>
    </row>
    <row r="24326" spans="17:17">
      <c r="Q24326" s="39"/>
    </row>
    <row r="24327" spans="17:17">
      <c r="Q24327" s="39"/>
    </row>
    <row r="24328" spans="17:17">
      <c r="Q24328" s="39"/>
    </row>
    <row r="24329" spans="17:17">
      <c r="Q24329" s="39"/>
    </row>
    <row r="24330" spans="17:17">
      <c r="Q24330" s="39"/>
    </row>
    <row r="24331" spans="17:17">
      <c r="Q24331" s="39"/>
    </row>
    <row r="24332" spans="17:17">
      <c r="Q24332" s="39"/>
    </row>
    <row r="24333" spans="17:17">
      <c r="Q24333" s="39"/>
    </row>
    <row r="24334" spans="17:17">
      <c r="Q24334" s="39"/>
    </row>
    <row r="24335" spans="17:17">
      <c r="Q24335" s="39"/>
    </row>
    <row r="24336" spans="17:17">
      <c r="Q24336" s="39"/>
    </row>
    <row r="24337" spans="17:17">
      <c r="Q24337" s="39"/>
    </row>
    <row r="24338" spans="17:17">
      <c r="Q24338" s="39"/>
    </row>
    <row r="24339" spans="17:17">
      <c r="Q24339" s="39"/>
    </row>
    <row r="24340" spans="17:17">
      <c r="Q24340" s="39"/>
    </row>
    <row r="24341" spans="17:17">
      <c r="Q24341" s="39"/>
    </row>
    <row r="24342" spans="17:17">
      <c r="Q24342" s="39"/>
    </row>
    <row r="24343" spans="17:17">
      <c r="Q24343" s="39"/>
    </row>
    <row r="24344" spans="17:17">
      <c r="Q24344" s="39"/>
    </row>
    <row r="24345" spans="17:17">
      <c r="Q24345" s="39"/>
    </row>
    <row r="24346" spans="17:17">
      <c r="Q24346" s="39"/>
    </row>
    <row r="24347" spans="17:17">
      <c r="Q24347" s="39"/>
    </row>
    <row r="24348" spans="17:17">
      <c r="Q24348" s="39"/>
    </row>
    <row r="24349" spans="17:17">
      <c r="Q24349" s="39"/>
    </row>
    <row r="24350" spans="17:17">
      <c r="Q24350" s="39"/>
    </row>
    <row r="24351" spans="17:17">
      <c r="Q24351" s="39"/>
    </row>
    <row r="24352" spans="17:17">
      <c r="Q24352" s="39"/>
    </row>
    <row r="24353" spans="17:17">
      <c r="Q24353" s="39"/>
    </row>
    <row r="24354" spans="17:17">
      <c r="Q24354" s="39"/>
    </row>
    <row r="24355" spans="17:17">
      <c r="Q24355" s="39"/>
    </row>
    <row r="24356" spans="17:17">
      <c r="Q24356" s="39"/>
    </row>
    <row r="24357" spans="17:17">
      <c r="Q24357" s="39"/>
    </row>
    <row r="24358" spans="17:17">
      <c r="Q24358" s="39"/>
    </row>
    <row r="24359" spans="17:17">
      <c r="Q24359" s="39"/>
    </row>
    <row r="24360" spans="17:17">
      <c r="Q24360" s="39"/>
    </row>
    <row r="24361" spans="17:17">
      <c r="Q24361" s="39"/>
    </row>
    <row r="24362" spans="17:17">
      <c r="Q24362" s="39"/>
    </row>
    <row r="24363" spans="17:17">
      <c r="Q24363" s="39"/>
    </row>
    <row r="24364" spans="17:17">
      <c r="Q24364" s="39"/>
    </row>
    <row r="24365" spans="17:17">
      <c r="Q24365" s="39"/>
    </row>
    <row r="24366" spans="17:17">
      <c r="Q24366" s="39"/>
    </row>
    <row r="24367" spans="17:17">
      <c r="Q24367" s="39"/>
    </row>
    <row r="24368" spans="17:17">
      <c r="Q24368" s="39"/>
    </row>
    <row r="24369" spans="17:17">
      <c r="Q24369" s="39"/>
    </row>
    <row r="24370" spans="17:17">
      <c r="Q24370" s="39"/>
    </row>
    <row r="24371" spans="17:17">
      <c r="Q24371" s="39"/>
    </row>
    <row r="24372" spans="17:17">
      <c r="Q24372" s="39"/>
    </row>
    <row r="24373" spans="17:17">
      <c r="Q24373" s="39"/>
    </row>
    <row r="24374" spans="17:17">
      <c r="Q24374" s="39"/>
    </row>
    <row r="24375" spans="17:17">
      <c r="Q24375" s="39"/>
    </row>
    <row r="24376" spans="17:17">
      <c r="Q24376" s="39"/>
    </row>
    <row r="24377" spans="17:17">
      <c r="Q24377" s="39"/>
    </row>
    <row r="24378" spans="17:17">
      <c r="Q24378" s="39"/>
    </row>
    <row r="24379" spans="17:17">
      <c r="Q24379" s="39"/>
    </row>
    <row r="24380" spans="17:17">
      <c r="Q24380" s="39"/>
    </row>
    <row r="24381" spans="17:17">
      <c r="Q24381" s="39"/>
    </row>
    <row r="24382" spans="17:17">
      <c r="Q24382" s="39"/>
    </row>
    <row r="24383" spans="17:17">
      <c r="Q24383" s="39"/>
    </row>
    <row r="24384" spans="17:17">
      <c r="Q24384" s="39"/>
    </row>
    <row r="24385" spans="17:17">
      <c r="Q24385" s="39"/>
    </row>
    <row r="24386" spans="17:17">
      <c r="Q24386" s="39"/>
    </row>
    <row r="24387" spans="17:17">
      <c r="Q24387" s="39"/>
    </row>
    <row r="24388" spans="17:17">
      <c r="Q24388" s="39"/>
    </row>
    <row r="24389" spans="17:17">
      <c r="Q24389" s="39"/>
    </row>
    <row r="24390" spans="17:17">
      <c r="Q24390" s="39"/>
    </row>
    <row r="24391" spans="17:17">
      <c r="Q24391" s="39"/>
    </row>
    <row r="24392" spans="17:17">
      <c r="Q24392" s="39"/>
    </row>
    <row r="24393" spans="17:17">
      <c r="Q24393" s="39"/>
    </row>
    <row r="24394" spans="17:17">
      <c r="Q24394" s="39"/>
    </row>
    <row r="24395" spans="17:17">
      <c r="Q24395" s="39"/>
    </row>
    <row r="24396" spans="17:17">
      <c r="Q24396" s="39"/>
    </row>
    <row r="24397" spans="17:17">
      <c r="Q24397" s="39"/>
    </row>
    <row r="24398" spans="17:17">
      <c r="Q24398" s="39"/>
    </row>
    <row r="24399" spans="17:17">
      <c r="Q24399" s="39"/>
    </row>
    <row r="24400" spans="17:17">
      <c r="Q24400" s="39"/>
    </row>
    <row r="24401" spans="17:17">
      <c r="Q24401" s="39"/>
    </row>
    <row r="24402" spans="17:17">
      <c r="Q24402" s="39"/>
    </row>
    <row r="24403" spans="17:17">
      <c r="Q24403" s="39"/>
    </row>
    <row r="24404" spans="17:17">
      <c r="Q24404" s="39"/>
    </row>
    <row r="24405" spans="17:17">
      <c r="Q24405" s="39"/>
    </row>
    <row r="24406" spans="17:17">
      <c r="Q24406" s="39"/>
    </row>
    <row r="24407" spans="17:17">
      <c r="Q24407" s="39"/>
    </row>
    <row r="24408" spans="17:17">
      <c r="Q24408" s="39"/>
    </row>
    <row r="24409" spans="17:17">
      <c r="Q24409" s="39"/>
    </row>
    <row r="24410" spans="17:17">
      <c r="Q24410" s="39"/>
    </row>
    <row r="24411" spans="17:17">
      <c r="Q24411" s="39"/>
    </row>
    <row r="24412" spans="17:17">
      <c r="Q24412" s="39"/>
    </row>
    <row r="24413" spans="17:17">
      <c r="Q24413" s="39"/>
    </row>
    <row r="24414" spans="17:17">
      <c r="Q24414" s="39"/>
    </row>
    <row r="24415" spans="17:17">
      <c r="Q24415" s="39"/>
    </row>
    <row r="24416" spans="17:17">
      <c r="Q24416" s="39"/>
    </row>
    <row r="24417" spans="17:17">
      <c r="Q24417" s="39"/>
    </row>
    <row r="24418" spans="17:17">
      <c r="Q24418" s="39"/>
    </row>
    <row r="24419" spans="17:17">
      <c r="Q24419" s="39"/>
    </row>
    <row r="24420" spans="17:17">
      <c r="Q24420" s="39"/>
    </row>
    <row r="24421" spans="17:17">
      <c r="Q24421" s="39"/>
    </row>
    <row r="24422" spans="17:17">
      <c r="Q24422" s="39"/>
    </row>
    <row r="24423" spans="17:17">
      <c r="Q24423" s="39"/>
    </row>
    <row r="24424" spans="17:17">
      <c r="Q24424" s="39"/>
    </row>
    <row r="24425" spans="17:17">
      <c r="Q24425" s="39"/>
    </row>
    <row r="24426" spans="17:17">
      <c r="Q24426" s="39"/>
    </row>
    <row r="24427" spans="17:17">
      <c r="Q24427" s="39"/>
    </row>
    <row r="24428" spans="17:17">
      <c r="Q24428" s="39"/>
    </row>
    <row r="24429" spans="17:17">
      <c r="Q24429" s="39"/>
    </row>
    <row r="24430" spans="17:17">
      <c r="Q24430" s="39"/>
    </row>
    <row r="24431" spans="17:17">
      <c r="Q24431" s="39"/>
    </row>
    <row r="24432" spans="17:17">
      <c r="Q24432" s="39"/>
    </row>
    <row r="24433" spans="17:17">
      <c r="Q24433" s="39"/>
    </row>
    <row r="24434" spans="17:17">
      <c r="Q24434" s="39"/>
    </row>
    <row r="24435" spans="17:17">
      <c r="Q24435" s="39"/>
    </row>
    <row r="24436" spans="17:17">
      <c r="Q24436" s="39"/>
    </row>
    <row r="24437" spans="17:17">
      <c r="Q24437" s="39"/>
    </row>
    <row r="24438" spans="17:17">
      <c r="Q24438" s="39"/>
    </row>
    <row r="24439" spans="17:17">
      <c r="Q24439" s="39"/>
    </row>
    <row r="24440" spans="17:17">
      <c r="Q24440" s="39"/>
    </row>
    <row r="24441" spans="17:17">
      <c r="Q24441" s="39"/>
    </row>
    <row r="24442" spans="17:17">
      <c r="Q24442" s="39"/>
    </row>
    <row r="24443" spans="17:17">
      <c r="Q24443" s="39"/>
    </row>
    <row r="24444" spans="17:17">
      <c r="Q24444" s="39"/>
    </row>
    <row r="24445" spans="17:17">
      <c r="Q24445" s="39"/>
    </row>
    <row r="24446" spans="17:17">
      <c r="Q24446" s="39"/>
    </row>
    <row r="24447" spans="17:17">
      <c r="Q24447" s="39"/>
    </row>
    <row r="24448" spans="17:17">
      <c r="Q24448" s="39"/>
    </row>
    <row r="24449" spans="17:17">
      <c r="Q24449" s="39"/>
    </row>
    <row r="24450" spans="17:17">
      <c r="Q24450" s="39"/>
    </row>
    <row r="24451" spans="17:17">
      <c r="Q24451" s="39"/>
    </row>
    <row r="24452" spans="17:17">
      <c r="Q24452" s="39"/>
    </row>
    <row r="24453" spans="17:17">
      <c r="Q24453" s="39"/>
    </row>
    <row r="24454" spans="17:17">
      <c r="Q24454" s="39"/>
    </row>
    <row r="24455" spans="17:17">
      <c r="Q24455" s="39"/>
    </row>
    <row r="24456" spans="17:17">
      <c r="Q24456" s="39"/>
    </row>
    <row r="24457" spans="17:17">
      <c r="Q24457" s="39"/>
    </row>
    <row r="24458" spans="17:17">
      <c r="Q24458" s="39"/>
    </row>
    <row r="24459" spans="17:17">
      <c r="Q24459" s="39"/>
    </row>
    <row r="24460" spans="17:17">
      <c r="Q24460" s="39"/>
    </row>
    <row r="24461" spans="17:17">
      <c r="Q24461" s="39"/>
    </row>
    <row r="24462" spans="17:17">
      <c r="Q24462" s="39"/>
    </row>
    <row r="24463" spans="17:17">
      <c r="Q24463" s="39"/>
    </row>
    <row r="24464" spans="17:17">
      <c r="Q24464" s="39"/>
    </row>
    <row r="24465" spans="17:17">
      <c r="Q24465" s="39"/>
    </row>
    <row r="24466" spans="17:17">
      <c r="Q24466" s="39"/>
    </row>
    <row r="24467" spans="17:17">
      <c r="Q24467" s="39"/>
    </row>
    <row r="24468" spans="17:17">
      <c r="Q24468" s="39"/>
    </row>
    <row r="24469" spans="17:17">
      <c r="Q24469" s="39"/>
    </row>
    <row r="24470" spans="17:17">
      <c r="Q24470" s="39"/>
    </row>
    <row r="24471" spans="17:17">
      <c r="Q24471" s="39"/>
    </row>
    <row r="24472" spans="17:17">
      <c r="Q24472" s="39"/>
    </row>
    <row r="24473" spans="17:17">
      <c r="Q24473" s="39"/>
    </row>
    <row r="24474" spans="17:17">
      <c r="Q24474" s="39"/>
    </row>
    <row r="24475" spans="17:17">
      <c r="Q24475" s="39"/>
    </row>
    <row r="24476" spans="17:17">
      <c r="Q24476" s="39"/>
    </row>
    <row r="24477" spans="17:17">
      <c r="Q24477" s="39"/>
    </row>
    <row r="24478" spans="17:17">
      <c r="Q24478" s="39"/>
    </row>
    <row r="24479" spans="17:17">
      <c r="Q24479" s="39"/>
    </row>
    <row r="24480" spans="17:17">
      <c r="Q24480" s="39"/>
    </row>
    <row r="24481" spans="17:17">
      <c r="Q24481" s="39"/>
    </row>
    <row r="24482" spans="17:17">
      <c r="Q24482" s="39"/>
    </row>
    <row r="24483" spans="17:17">
      <c r="Q24483" s="39"/>
    </row>
    <row r="24484" spans="17:17">
      <c r="Q24484" s="39"/>
    </row>
    <row r="24485" spans="17:17">
      <c r="Q24485" s="39"/>
    </row>
    <row r="24486" spans="17:17">
      <c r="Q24486" s="39"/>
    </row>
    <row r="24487" spans="17:17">
      <c r="Q24487" s="39"/>
    </row>
    <row r="24488" spans="17:17">
      <c r="Q24488" s="39"/>
    </row>
    <row r="24489" spans="17:17">
      <c r="Q24489" s="39"/>
    </row>
    <row r="24490" spans="17:17">
      <c r="Q24490" s="39"/>
    </row>
    <row r="24491" spans="17:17">
      <c r="Q24491" s="39"/>
    </row>
    <row r="24492" spans="17:17">
      <c r="Q24492" s="39"/>
    </row>
    <row r="24493" spans="17:17">
      <c r="Q24493" s="39"/>
    </row>
    <row r="24494" spans="17:17">
      <c r="Q24494" s="39"/>
    </row>
    <row r="24495" spans="17:17">
      <c r="Q24495" s="39"/>
    </row>
    <row r="24496" spans="17:17">
      <c r="Q24496" s="39"/>
    </row>
    <row r="24497" spans="17:17">
      <c r="Q24497" s="39"/>
    </row>
    <row r="24498" spans="17:17">
      <c r="Q24498" s="39"/>
    </row>
    <row r="24499" spans="17:17">
      <c r="Q24499" s="39"/>
    </row>
    <row r="24500" spans="17:17">
      <c r="Q24500" s="39"/>
    </row>
    <row r="24501" spans="17:17">
      <c r="Q24501" s="39"/>
    </row>
    <row r="24502" spans="17:17">
      <c r="Q24502" s="39"/>
    </row>
    <row r="24503" spans="17:17">
      <c r="Q24503" s="39"/>
    </row>
    <row r="24504" spans="17:17">
      <c r="Q24504" s="39"/>
    </row>
    <row r="24505" spans="17:17">
      <c r="Q24505" s="39"/>
    </row>
    <row r="24506" spans="17:17">
      <c r="Q24506" s="39"/>
    </row>
    <row r="24507" spans="17:17">
      <c r="Q24507" s="39"/>
    </row>
    <row r="24508" spans="17:17">
      <c r="Q24508" s="39"/>
    </row>
    <row r="24509" spans="17:17">
      <c r="Q24509" s="39"/>
    </row>
    <row r="24510" spans="17:17">
      <c r="Q24510" s="39"/>
    </row>
    <row r="24511" spans="17:17">
      <c r="Q24511" s="39"/>
    </row>
    <row r="24512" spans="17:17">
      <c r="Q24512" s="39"/>
    </row>
    <row r="24513" spans="17:17">
      <c r="Q24513" s="39"/>
    </row>
    <row r="24514" spans="17:17">
      <c r="Q24514" s="39"/>
    </row>
    <row r="24515" spans="17:17">
      <c r="Q24515" s="39"/>
    </row>
    <row r="24516" spans="17:17">
      <c r="Q24516" s="39"/>
    </row>
    <row r="24517" spans="17:17">
      <c r="Q24517" s="39"/>
    </row>
    <row r="24518" spans="17:17">
      <c r="Q24518" s="39"/>
    </row>
    <row r="24519" spans="17:17">
      <c r="Q24519" s="39"/>
    </row>
    <row r="24520" spans="17:17">
      <c r="Q24520" s="39"/>
    </row>
    <row r="24521" spans="17:17">
      <c r="Q24521" s="39"/>
    </row>
    <row r="24522" spans="17:17">
      <c r="Q24522" s="39"/>
    </row>
    <row r="24523" spans="17:17">
      <c r="Q24523" s="39"/>
    </row>
    <row r="24524" spans="17:17">
      <c r="Q24524" s="39"/>
    </row>
    <row r="24525" spans="17:17">
      <c r="Q24525" s="39"/>
    </row>
    <row r="24526" spans="17:17">
      <c r="Q24526" s="39"/>
    </row>
    <row r="24527" spans="17:17">
      <c r="Q24527" s="39"/>
    </row>
    <row r="24528" spans="17:17">
      <c r="Q24528" s="39"/>
    </row>
    <row r="24529" spans="17:17">
      <c r="Q24529" s="39"/>
    </row>
    <row r="24530" spans="17:17">
      <c r="Q24530" s="39"/>
    </row>
    <row r="24531" spans="17:17">
      <c r="Q24531" s="39"/>
    </row>
    <row r="24532" spans="17:17">
      <c r="Q24532" s="39"/>
    </row>
    <row r="24533" spans="17:17">
      <c r="Q24533" s="39"/>
    </row>
    <row r="24534" spans="17:17">
      <c r="Q24534" s="39"/>
    </row>
    <row r="24535" spans="17:17">
      <c r="Q24535" s="39"/>
    </row>
    <row r="24536" spans="17:17">
      <c r="Q24536" s="39"/>
    </row>
    <row r="24537" spans="17:17">
      <c r="Q24537" s="39"/>
    </row>
    <row r="24538" spans="17:17">
      <c r="Q24538" s="39"/>
    </row>
    <row r="24539" spans="17:17">
      <c r="Q24539" s="39"/>
    </row>
    <row r="24540" spans="17:17">
      <c r="Q24540" s="39"/>
    </row>
    <row r="24541" spans="17:17">
      <c r="Q24541" s="39"/>
    </row>
    <row r="24542" spans="17:17">
      <c r="Q24542" s="39"/>
    </row>
    <row r="24543" spans="17:17">
      <c r="Q24543" s="39"/>
    </row>
    <row r="24544" spans="17:17">
      <c r="Q24544" s="39"/>
    </row>
    <row r="24545" spans="17:17">
      <c r="Q24545" s="39"/>
    </row>
    <row r="24546" spans="17:17">
      <c r="Q24546" s="39"/>
    </row>
    <row r="24547" spans="17:17">
      <c r="Q24547" s="39"/>
    </row>
    <row r="24548" spans="17:17">
      <c r="Q24548" s="39"/>
    </row>
    <row r="24549" spans="17:17">
      <c r="Q24549" s="39"/>
    </row>
    <row r="24550" spans="17:17">
      <c r="Q24550" s="39"/>
    </row>
    <row r="24551" spans="17:17">
      <c r="Q24551" s="39"/>
    </row>
    <row r="24552" spans="17:17">
      <c r="Q24552" s="39"/>
    </row>
    <row r="24553" spans="17:17">
      <c r="Q24553" s="39"/>
    </row>
    <row r="24554" spans="17:17">
      <c r="Q24554" s="39"/>
    </row>
    <row r="24555" spans="17:17">
      <c r="Q24555" s="39"/>
    </row>
    <row r="24556" spans="17:17">
      <c r="Q24556" s="39"/>
    </row>
    <row r="24557" spans="17:17">
      <c r="Q24557" s="39"/>
    </row>
    <row r="24558" spans="17:17">
      <c r="Q24558" s="39"/>
    </row>
    <row r="24559" spans="17:17">
      <c r="Q24559" s="39"/>
    </row>
    <row r="24560" spans="17:17">
      <c r="Q24560" s="39"/>
    </row>
    <row r="24561" spans="17:17">
      <c r="Q24561" s="39"/>
    </row>
    <row r="24562" spans="17:17">
      <c r="Q24562" s="39"/>
    </row>
    <row r="24563" spans="17:17">
      <c r="Q24563" s="39"/>
    </row>
    <row r="24564" spans="17:17">
      <c r="Q24564" s="39"/>
    </row>
    <row r="24565" spans="17:17">
      <c r="Q24565" s="39"/>
    </row>
    <row r="24566" spans="17:17">
      <c r="Q24566" s="39"/>
    </row>
    <row r="24567" spans="17:17">
      <c r="Q24567" s="39"/>
    </row>
    <row r="24568" spans="17:17">
      <c r="Q24568" s="39"/>
    </row>
    <row r="24569" spans="17:17">
      <c r="Q24569" s="39"/>
    </row>
    <row r="24570" spans="17:17">
      <c r="Q24570" s="39"/>
    </row>
    <row r="24571" spans="17:17">
      <c r="Q24571" s="39"/>
    </row>
    <row r="24572" spans="17:17">
      <c r="Q24572" s="39"/>
    </row>
    <row r="24573" spans="17:17">
      <c r="Q24573" s="39"/>
    </row>
    <row r="24574" spans="17:17">
      <c r="Q24574" s="39"/>
    </row>
    <row r="24575" spans="17:17">
      <c r="Q24575" s="39"/>
    </row>
    <row r="24576" spans="17:17">
      <c r="Q24576" s="39"/>
    </row>
    <row r="24577" spans="17:17">
      <c r="Q24577" s="39"/>
    </row>
    <row r="24578" spans="17:17">
      <c r="Q24578" s="39"/>
    </row>
    <row r="24579" spans="17:17">
      <c r="Q24579" s="39"/>
    </row>
    <row r="24580" spans="17:17">
      <c r="Q24580" s="39"/>
    </row>
    <row r="24581" spans="17:17">
      <c r="Q24581" s="39"/>
    </row>
    <row r="24582" spans="17:17">
      <c r="Q24582" s="39"/>
    </row>
    <row r="24583" spans="17:17">
      <c r="Q24583" s="39"/>
    </row>
    <row r="24584" spans="17:17">
      <c r="Q24584" s="39"/>
    </row>
    <row r="24585" spans="17:17">
      <c r="Q24585" s="39"/>
    </row>
    <row r="24586" spans="17:17">
      <c r="Q24586" s="39"/>
    </row>
    <row r="24587" spans="17:17">
      <c r="Q24587" s="39"/>
    </row>
    <row r="24588" spans="17:17">
      <c r="Q24588" s="39"/>
    </row>
    <row r="24589" spans="17:17">
      <c r="Q24589" s="39"/>
    </row>
    <row r="24590" spans="17:17">
      <c r="Q24590" s="39"/>
    </row>
    <row r="24591" spans="17:17">
      <c r="Q24591" s="39"/>
    </row>
    <row r="24592" spans="17:17">
      <c r="Q24592" s="39"/>
    </row>
    <row r="24593" spans="17:17">
      <c r="Q24593" s="39"/>
    </row>
    <row r="24594" spans="17:17">
      <c r="Q24594" s="39"/>
    </row>
    <row r="24595" spans="17:17">
      <c r="Q24595" s="39"/>
    </row>
    <row r="24596" spans="17:17">
      <c r="Q24596" s="39"/>
    </row>
    <row r="24597" spans="17:17">
      <c r="Q24597" s="39"/>
    </row>
    <row r="24598" spans="17:17">
      <c r="Q24598" s="39"/>
    </row>
    <row r="24599" spans="17:17">
      <c r="Q24599" s="39"/>
    </row>
    <row r="24600" spans="17:17">
      <c r="Q24600" s="39"/>
    </row>
    <row r="24601" spans="17:17">
      <c r="Q24601" s="39"/>
    </row>
    <row r="24602" spans="17:17">
      <c r="Q24602" s="39"/>
    </row>
    <row r="24603" spans="17:17">
      <c r="Q24603" s="39"/>
    </row>
    <row r="24604" spans="17:17">
      <c r="Q24604" s="39"/>
    </row>
    <row r="24605" spans="17:17">
      <c r="Q24605" s="39"/>
    </row>
    <row r="24606" spans="17:17">
      <c r="Q24606" s="39"/>
    </row>
    <row r="24607" spans="17:17">
      <c r="Q24607" s="39"/>
    </row>
    <row r="24608" spans="17:17">
      <c r="Q24608" s="39"/>
    </row>
    <row r="24609" spans="17:17">
      <c r="Q24609" s="39"/>
    </row>
    <row r="24610" spans="17:17">
      <c r="Q24610" s="39"/>
    </row>
    <row r="24611" spans="17:17">
      <c r="Q24611" s="39"/>
    </row>
    <row r="24612" spans="17:17">
      <c r="Q24612" s="39"/>
    </row>
    <row r="24613" spans="17:17">
      <c r="Q24613" s="39"/>
    </row>
    <row r="24614" spans="17:17">
      <c r="Q24614" s="39"/>
    </row>
    <row r="24615" spans="17:17">
      <c r="Q24615" s="39"/>
    </row>
    <row r="24616" spans="17:17">
      <c r="Q24616" s="39"/>
    </row>
    <row r="24617" spans="17:17">
      <c r="Q24617" s="39"/>
    </row>
    <row r="24618" spans="17:17">
      <c r="Q24618" s="39"/>
    </row>
    <row r="24619" spans="17:17">
      <c r="Q24619" s="39"/>
    </row>
    <row r="24620" spans="17:17">
      <c r="Q24620" s="39"/>
    </row>
    <row r="24621" spans="17:17">
      <c r="Q24621" s="39"/>
    </row>
    <row r="24622" spans="17:17">
      <c r="Q24622" s="39"/>
    </row>
    <row r="24623" spans="17:17">
      <c r="Q24623" s="39"/>
    </row>
    <row r="24624" spans="17:17">
      <c r="Q24624" s="39"/>
    </row>
    <row r="24625" spans="17:17">
      <c r="Q24625" s="39"/>
    </row>
    <row r="24626" spans="17:17">
      <c r="Q24626" s="39"/>
    </row>
    <row r="24627" spans="17:17">
      <c r="Q24627" s="39"/>
    </row>
    <row r="24628" spans="17:17">
      <c r="Q24628" s="39"/>
    </row>
    <row r="24629" spans="17:17">
      <c r="Q24629" s="39"/>
    </row>
    <row r="24630" spans="17:17">
      <c r="Q24630" s="39"/>
    </row>
    <row r="24631" spans="17:17">
      <c r="Q24631" s="39"/>
    </row>
    <row r="24632" spans="17:17">
      <c r="Q24632" s="39"/>
    </row>
    <row r="24633" spans="17:17">
      <c r="Q24633" s="39"/>
    </row>
    <row r="24634" spans="17:17">
      <c r="Q24634" s="39"/>
    </row>
    <row r="24635" spans="17:17">
      <c r="Q24635" s="39"/>
    </row>
    <row r="24636" spans="17:17">
      <c r="Q24636" s="39"/>
    </row>
    <row r="24637" spans="17:17">
      <c r="Q24637" s="39"/>
    </row>
    <row r="24638" spans="17:17">
      <c r="Q24638" s="39"/>
    </row>
    <row r="24639" spans="17:17">
      <c r="Q24639" s="39"/>
    </row>
    <row r="24640" spans="17:17">
      <c r="Q24640" s="39"/>
    </row>
    <row r="24641" spans="17:17">
      <c r="Q24641" s="39"/>
    </row>
    <row r="24642" spans="17:17">
      <c r="Q24642" s="39"/>
    </row>
    <row r="24643" spans="17:17">
      <c r="Q24643" s="39"/>
    </row>
    <row r="24644" spans="17:17">
      <c r="Q24644" s="39"/>
    </row>
    <row r="24645" spans="17:17">
      <c r="Q24645" s="39"/>
    </row>
    <row r="24646" spans="17:17">
      <c r="Q24646" s="39"/>
    </row>
    <row r="24647" spans="17:17">
      <c r="Q24647" s="39"/>
    </row>
    <row r="24648" spans="17:17">
      <c r="Q24648" s="39"/>
    </row>
    <row r="24649" spans="17:17">
      <c r="Q24649" s="39"/>
    </row>
    <row r="24650" spans="17:17">
      <c r="Q24650" s="39"/>
    </row>
    <row r="24651" spans="17:17">
      <c r="Q24651" s="39"/>
    </row>
    <row r="24652" spans="17:17">
      <c r="Q24652" s="39"/>
    </row>
    <row r="24653" spans="17:17">
      <c r="Q24653" s="39"/>
    </row>
    <row r="24654" spans="17:17">
      <c r="Q24654" s="39"/>
    </row>
    <row r="24655" spans="17:17">
      <c r="Q24655" s="39"/>
    </row>
    <row r="24656" spans="17:17">
      <c r="Q24656" s="39"/>
    </row>
    <row r="24657" spans="17:17">
      <c r="Q24657" s="39"/>
    </row>
    <row r="24658" spans="17:17">
      <c r="Q24658" s="39"/>
    </row>
    <row r="24659" spans="17:17">
      <c r="Q24659" s="39"/>
    </row>
    <row r="24660" spans="17:17">
      <c r="Q24660" s="39"/>
    </row>
    <row r="24661" spans="17:17">
      <c r="Q24661" s="39"/>
    </row>
    <row r="24662" spans="17:17">
      <c r="Q24662" s="39"/>
    </row>
    <row r="24663" spans="17:17">
      <c r="Q24663" s="39"/>
    </row>
    <row r="24664" spans="17:17">
      <c r="Q24664" s="39"/>
    </row>
    <row r="24665" spans="17:17">
      <c r="Q24665" s="39"/>
    </row>
    <row r="24666" spans="17:17">
      <c r="Q24666" s="39"/>
    </row>
    <row r="24667" spans="17:17">
      <c r="Q24667" s="39"/>
    </row>
    <row r="24668" spans="17:17">
      <c r="Q24668" s="39"/>
    </row>
    <row r="24669" spans="17:17">
      <c r="Q24669" s="39"/>
    </row>
    <row r="24670" spans="17:17">
      <c r="Q24670" s="39"/>
    </row>
    <row r="24671" spans="17:17">
      <c r="Q24671" s="39"/>
    </row>
    <row r="24672" spans="17:17">
      <c r="Q24672" s="39"/>
    </row>
    <row r="24673" spans="17:17">
      <c r="Q24673" s="39"/>
    </row>
    <row r="24674" spans="17:17">
      <c r="Q24674" s="39"/>
    </row>
    <row r="24675" spans="17:17">
      <c r="Q24675" s="39"/>
    </row>
    <row r="24676" spans="17:17">
      <c r="Q24676" s="39"/>
    </row>
    <row r="24677" spans="17:17">
      <c r="Q24677" s="39"/>
    </row>
    <row r="24678" spans="17:17">
      <c r="Q24678" s="39"/>
    </row>
    <row r="24679" spans="17:17">
      <c r="Q24679" s="39"/>
    </row>
    <row r="24680" spans="17:17">
      <c r="Q24680" s="39"/>
    </row>
    <row r="24681" spans="17:17">
      <c r="Q24681" s="39"/>
    </row>
    <row r="24682" spans="17:17">
      <c r="Q24682" s="39"/>
    </row>
    <row r="24683" spans="17:17">
      <c r="Q24683" s="39"/>
    </row>
    <row r="24684" spans="17:17">
      <c r="Q24684" s="39"/>
    </row>
    <row r="24685" spans="17:17">
      <c r="Q24685" s="39"/>
    </row>
    <row r="24686" spans="17:17">
      <c r="Q24686" s="39"/>
    </row>
    <row r="24687" spans="17:17">
      <c r="Q24687" s="39"/>
    </row>
    <row r="24688" spans="17:17">
      <c r="Q24688" s="39"/>
    </row>
    <row r="24689" spans="17:17">
      <c r="Q24689" s="39"/>
    </row>
    <row r="24690" spans="17:17">
      <c r="Q24690" s="39"/>
    </row>
    <row r="24691" spans="17:17">
      <c r="Q24691" s="39"/>
    </row>
    <row r="24692" spans="17:17">
      <c r="Q24692" s="39"/>
    </row>
    <row r="24693" spans="17:17">
      <c r="Q24693" s="39"/>
    </row>
    <row r="24694" spans="17:17">
      <c r="Q24694" s="39"/>
    </row>
    <row r="24695" spans="17:17">
      <c r="Q24695" s="39"/>
    </row>
    <row r="24696" spans="17:17">
      <c r="Q24696" s="39"/>
    </row>
    <row r="24697" spans="17:17">
      <c r="Q24697" s="39"/>
    </row>
    <row r="24698" spans="17:17">
      <c r="Q24698" s="39"/>
    </row>
    <row r="24699" spans="17:17">
      <c r="Q24699" s="39"/>
    </row>
    <row r="24700" spans="17:17">
      <c r="Q24700" s="39"/>
    </row>
    <row r="24701" spans="17:17">
      <c r="Q24701" s="39"/>
    </row>
    <row r="24702" spans="17:17">
      <c r="Q24702" s="39"/>
    </row>
    <row r="24703" spans="17:17">
      <c r="Q24703" s="39"/>
    </row>
    <row r="24704" spans="17:17">
      <c r="Q24704" s="39"/>
    </row>
    <row r="24705" spans="17:17">
      <c r="Q24705" s="39"/>
    </row>
    <row r="24706" spans="17:17">
      <c r="Q24706" s="39"/>
    </row>
    <row r="24707" spans="17:17">
      <c r="Q24707" s="39"/>
    </row>
    <row r="24708" spans="17:17">
      <c r="Q24708" s="39"/>
    </row>
    <row r="24709" spans="17:17">
      <c r="Q24709" s="39"/>
    </row>
    <row r="24710" spans="17:17">
      <c r="Q24710" s="39"/>
    </row>
    <row r="24711" spans="17:17">
      <c r="Q24711" s="39"/>
    </row>
    <row r="24712" spans="17:17">
      <c r="Q24712" s="39"/>
    </row>
    <row r="24713" spans="17:17">
      <c r="Q24713" s="39"/>
    </row>
    <row r="24714" spans="17:17">
      <c r="Q24714" s="39"/>
    </row>
    <row r="24715" spans="17:17">
      <c r="Q24715" s="39"/>
    </row>
    <row r="24716" spans="17:17">
      <c r="Q24716" s="39"/>
    </row>
    <row r="24717" spans="17:17">
      <c r="Q24717" s="39"/>
    </row>
    <row r="24718" spans="17:17">
      <c r="Q24718" s="39"/>
    </row>
    <row r="24719" spans="17:17">
      <c r="Q24719" s="39"/>
    </row>
    <row r="24720" spans="17:17">
      <c r="Q24720" s="39"/>
    </row>
    <row r="24721" spans="17:17">
      <c r="Q24721" s="39"/>
    </row>
    <row r="24722" spans="17:17">
      <c r="Q24722" s="39"/>
    </row>
    <row r="24723" spans="17:17">
      <c r="Q24723" s="39"/>
    </row>
    <row r="24724" spans="17:17">
      <c r="Q24724" s="39"/>
    </row>
    <row r="24725" spans="17:17">
      <c r="Q24725" s="39"/>
    </row>
    <row r="24726" spans="17:17">
      <c r="Q24726" s="39"/>
    </row>
    <row r="24727" spans="17:17">
      <c r="Q24727" s="39"/>
    </row>
    <row r="24728" spans="17:17">
      <c r="Q24728" s="39"/>
    </row>
    <row r="24729" spans="17:17">
      <c r="Q24729" s="39"/>
    </row>
    <row r="24730" spans="17:17">
      <c r="Q24730" s="39"/>
    </row>
    <row r="24731" spans="17:17">
      <c r="Q24731" s="39"/>
    </row>
    <row r="24732" spans="17:17">
      <c r="Q24732" s="39"/>
    </row>
    <row r="24733" spans="17:17">
      <c r="Q24733" s="39"/>
    </row>
    <row r="24734" spans="17:17">
      <c r="Q24734" s="39"/>
    </row>
    <row r="24735" spans="17:17">
      <c r="Q24735" s="39"/>
    </row>
    <row r="24736" spans="17:17">
      <c r="Q24736" s="39"/>
    </row>
    <row r="24737" spans="17:17">
      <c r="Q24737" s="39"/>
    </row>
    <row r="24738" spans="17:17">
      <c r="Q24738" s="39"/>
    </row>
    <row r="24739" spans="17:17">
      <c r="Q24739" s="39"/>
    </row>
    <row r="24740" spans="17:17">
      <c r="Q24740" s="39"/>
    </row>
    <row r="24741" spans="17:17">
      <c r="Q24741" s="39"/>
    </row>
    <row r="24742" spans="17:17">
      <c r="Q24742" s="39"/>
    </row>
    <row r="24743" spans="17:17">
      <c r="Q24743" s="39"/>
    </row>
    <row r="24744" spans="17:17">
      <c r="Q24744" s="39"/>
    </row>
    <row r="24745" spans="17:17">
      <c r="Q24745" s="39"/>
    </row>
    <row r="24746" spans="17:17">
      <c r="Q24746" s="39"/>
    </row>
    <row r="24747" spans="17:17">
      <c r="Q24747" s="39"/>
    </row>
    <row r="24748" spans="17:17">
      <c r="Q24748" s="39"/>
    </row>
    <row r="24749" spans="17:17">
      <c r="Q24749" s="39"/>
    </row>
    <row r="24750" spans="17:17">
      <c r="Q24750" s="39"/>
    </row>
    <row r="24751" spans="17:17">
      <c r="Q24751" s="39"/>
    </row>
    <row r="24752" spans="17:17">
      <c r="Q24752" s="39"/>
    </row>
    <row r="24753" spans="17:17">
      <c r="Q24753" s="39"/>
    </row>
    <row r="24754" spans="17:17">
      <c r="Q24754" s="39"/>
    </row>
    <row r="24755" spans="17:17">
      <c r="Q24755" s="39"/>
    </row>
    <row r="24756" spans="17:17">
      <c r="Q24756" s="39"/>
    </row>
    <row r="24757" spans="17:17">
      <c r="Q24757" s="39"/>
    </row>
    <row r="24758" spans="17:17">
      <c r="Q24758" s="39"/>
    </row>
    <row r="24759" spans="17:17">
      <c r="Q24759" s="39"/>
    </row>
    <row r="24760" spans="17:17">
      <c r="Q24760" s="39"/>
    </row>
    <row r="24761" spans="17:17">
      <c r="Q24761" s="39"/>
    </row>
    <row r="24762" spans="17:17">
      <c r="Q24762" s="39"/>
    </row>
    <row r="24763" spans="17:17">
      <c r="Q24763" s="39"/>
    </row>
    <row r="24764" spans="17:17">
      <c r="Q24764" s="39"/>
    </row>
    <row r="24765" spans="17:17">
      <c r="Q24765" s="39"/>
    </row>
    <row r="24766" spans="17:17">
      <c r="Q24766" s="39"/>
    </row>
    <row r="24767" spans="17:17">
      <c r="Q24767" s="39"/>
    </row>
    <row r="24768" spans="17:17">
      <c r="Q24768" s="39"/>
    </row>
    <row r="24769" spans="17:17">
      <c r="Q24769" s="39"/>
    </row>
    <row r="24770" spans="17:17">
      <c r="Q24770" s="39"/>
    </row>
    <row r="24771" spans="17:17">
      <c r="Q24771" s="39"/>
    </row>
    <row r="24772" spans="17:17">
      <c r="Q24772" s="39"/>
    </row>
    <row r="24773" spans="17:17">
      <c r="Q24773" s="39"/>
    </row>
    <row r="24774" spans="17:17">
      <c r="Q24774" s="39"/>
    </row>
    <row r="24775" spans="17:17">
      <c r="Q24775" s="39"/>
    </row>
    <row r="24776" spans="17:17">
      <c r="Q24776" s="39"/>
    </row>
    <row r="24777" spans="17:17">
      <c r="Q24777" s="39"/>
    </row>
    <row r="24778" spans="17:17">
      <c r="Q24778" s="39"/>
    </row>
    <row r="24779" spans="17:17">
      <c r="Q24779" s="39"/>
    </row>
    <row r="24780" spans="17:17">
      <c r="Q24780" s="39"/>
    </row>
    <row r="24781" spans="17:17">
      <c r="Q24781" s="39"/>
    </row>
    <row r="24782" spans="17:17">
      <c r="Q24782" s="39"/>
    </row>
    <row r="24783" spans="17:17">
      <c r="Q24783" s="39"/>
    </row>
    <row r="24784" spans="17:17">
      <c r="Q24784" s="39"/>
    </row>
    <row r="24785" spans="17:17">
      <c r="Q24785" s="39"/>
    </row>
    <row r="24786" spans="17:17">
      <c r="Q24786" s="39"/>
    </row>
    <row r="24787" spans="17:17">
      <c r="Q24787" s="39"/>
    </row>
    <row r="24788" spans="17:17">
      <c r="Q24788" s="39"/>
    </row>
    <row r="24789" spans="17:17">
      <c r="Q24789" s="39"/>
    </row>
    <row r="24790" spans="17:17">
      <c r="Q24790" s="39"/>
    </row>
    <row r="24791" spans="17:17">
      <c r="Q24791" s="39"/>
    </row>
    <row r="24792" spans="17:17">
      <c r="Q24792" s="39"/>
    </row>
    <row r="24793" spans="17:17">
      <c r="Q24793" s="39"/>
    </row>
    <row r="24794" spans="17:17">
      <c r="Q24794" s="39"/>
    </row>
    <row r="24795" spans="17:17">
      <c r="Q24795" s="39"/>
    </row>
    <row r="24796" spans="17:17">
      <c r="Q24796" s="39"/>
    </row>
    <row r="24797" spans="17:17">
      <c r="Q24797" s="39"/>
    </row>
    <row r="24798" spans="17:17">
      <c r="Q24798" s="39"/>
    </row>
    <row r="24799" spans="17:17">
      <c r="Q24799" s="39"/>
    </row>
    <row r="24800" spans="17:17">
      <c r="Q24800" s="39"/>
    </row>
    <row r="24801" spans="17:17">
      <c r="Q24801" s="39"/>
    </row>
    <row r="24802" spans="17:17">
      <c r="Q24802" s="39"/>
    </row>
    <row r="24803" spans="17:17">
      <c r="Q24803" s="39"/>
    </row>
    <row r="24804" spans="17:17">
      <c r="Q24804" s="39"/>
    </row>
    <row r="24805" spans="17:17">
      <c r="Q24805" s="39"/>
    </row>
    <row r="24806" spans="17:17">
      <c r="Q24806" s="39"/>
    </row>
    <row r="24807" spans="17:17">
      <c r="Q24807" s="39"/>
    </row>
    <row r="24808" spans="17:17">
      <c r="Q24808" s="39"/>
    </row>
    <row r="24809" spans="17:17">
      <c r="Q24809" s="39"/>
    </row>
    <row r="24810" spans="17:17">
      <c r="Q24810" s="39"/>
    </row>
    <row r="24811" spans="17:17">
      <c r="Q24811" s="39"/>
    </row>
    <row r="24812" spans="17:17">
      <c r="Q24812" s="39"/>
    </row>
    <row r="24813" spans="17:17">
      <c r="Q24813" s="39"/>
    </row>
    <row r="24814" spans="17:17">
      <c r="Q24814" s="39"/>
    </row>
    <row r="24815" spans="17:17">
      <c r="Q24815" s="39"/>
    </row>
    <row r="24816" spans="17:17">
      <c r="Q24816" s="39"/>
    </row>
    <row r="24817" spans="17:17">
      <c r="Q24817" s="39"/>
    </row>
    <row r="24818" spans="17:17">
      <c r="Q24818" s="39"/>
    </row>
    <row r="24819" spans="17:17">
      <c r="Q24819" s="39"/>
    </row>
    <row r="24820" spans="17:17">
      <c r="Q24820" s="39"/>
    </row>
    <row r="24821" spans="17:17">
      <c r="Q24821" s="39"/>
    </row>
    <row r="24822" spans="17:17">
      <c r="Q24822" s="39"/>
    </row>
    <row r="24823" spans="17:17">
      <c r="Q24823" s="39"/>
    </row>
    <row r="24824" spans="17:17">
      <c r="Q24824" s="39"/>
    </row>
    <row r="24825" spans="17:17">
      <c r="Q24825" s="39"/>
    </row>
    <row r="24826" spans="17:17">
      <c r="Q24826" s="39"/>
    </row>
    <row r="24827" spans="17:17">
      <c r="Q24827" s="39"/>
    </row>
    <row r="24828" spans="17:17">
      <c r="Q24828" s="39"/>
    </row>
    <row r="24829" spans="17:17">
      <c r="Q24829" s="39"/>
    </row>
    <row r="24830" spans="17:17">
      <c r="Q24830" s="39"/>
    </row>
    <row r="24831" spans="17:17">
      <c r="Q24831" s="39"/>
    </row>
    <row r="24832" spans="17:17">
      <c r="Q24832" s="39"/>
    </row>
    <row r="24833" spans="17:17">
      <c r="Q24833" s="39"/>
    </row>
    <row r="24834" spans="17:17">
      <c r="Q24834" s="39"/>
    </row>
    <row r="24835" spans="17:17">
      <c r="Q24835" s="39"/>
    </row>
    <row r="24836" spans="17:17">
      <c r="Q24836" s="39"/>
    </row>
    <row r="24837" spans="17:17">
      <c r="Q24837" s="39"/>
    </row>
    <row r="24838" spans="17:17">
      <c r="Q24838" s="39"/>
    </row>
    <row r="24839" spans="17:17">
      <c r="Q24839" s="39"/>
    </row>
    <row r="24840" spans="17:17">
      <c r="Q24840" s="39"/>
    </row>
    <row r="24841" spans="17:17">
      <c r="Q24841" s="39"/>
    </row>
    <row r="24842" spans="17:17">
      <c r="Q24842" s="39"/>
    </row>
    <row r="24843" spans="17:17">
      <c r="Q24843" s="39"/>
    </row>
    <row r="24844" spans="17:17">
      <c r="Q24844" s="39"/>
    </row>
    <row r="24845" spans="17:17">
      <c r="Q24845" s="39"/>
    </row>
    <row r="24846" spans="17:17">
      <c r="Q24846" s="39"/>
    </row>
    <row r="24847" spans="17:17">
      <c r="Q24847" s="39"/>
    </row>
    <row r="24848" spans="17:17">
      <c r="Q24848" s="39"/>
    </row>
    <row r="24849" spans="17:17">
      <c r="Q24849" s="39"/>
    </row>
    <row r="24850" spans="17:17">
      <c r="Q24850" s="39"/>
    </row>
    <row r="24851" spans="17:17">
      <c r="Q24851" s="39"/>
    </row>
    <row r="24852" spans="17:17">
      <c r="Q24852" s="39"/>
    </row>
    <row r="24853" spans="17:17">
      <c r="Q24853" s="39"/>
    </row>
    <row r="24854" spans="17:17">
      <c r="Q24854" s="39"/>
    </row>
    <row r="24855" spans="17:17">
      <c r="Q24855" s="39"/>
    </row>
    <row r="24856" spans="17:17">
      <c r="Q24856" s="39"/>
    </row>
    <row r="24857" spans="17:17">
      <c r="Q24857" s="39"/>
    </row>
    <row r="24858" spans="17:17">
      <c r="Q24858" s="39"/>
    </row>
    <row r="24859" spans="17:17">
      <c r="Q24859" s="39"/>
    </row>
    <row r="24860" spans="17:17">
      <c r="Q24860" s="39"/>
    </row>
    <row r="24861" spans="17:17">
      <c r="Q24861" s="39"/>
    </row>
    <row r="24862" spans="17:17">
      <c r="Q24862" s="39"/>
    </row>
    <row r="24863" spans="17:17">
      <c r="Q24863" s="39"/>
    </row>
    <row r="24864" spans="17:17">
      <c r="Q24864" s="39"/>
    </row>
    <row r="24865" spans="17:17">
      <c r="Q24865" s="39"/>
    </row>
    <row r="24866" spans="17:17">
      <c r="Q24866" s="39"/>
    </row>
    <row r="24867" spans="17:17">
      <c r="Q24867" s="39"/>
    </row>
    <row r="24868" spans="17:17">
      <c r="Q24868" s="39"/>
    </row>
    <row r="24869" spans="17:17">
      <c r="Q24869" s="39"/>
    </row>
    <row r="24870" spans="17:17">
      <c r="Q24870" s="39"/>
    </row>
    <row r="24871" spans="17:17">
      <c r="Q24871" s="39"/>
    </row>
    <row r="24872" spans="17:17">
      <c r="Q24872" s="39"/>
    </row>
    <row r="24873" spans="17:17">
      <c r="Q24873" s="39"/>
    </row>
    <row r="24874" spans="17:17">
      <c r="Q24874" s="39"/>
    </row>
    <row r="24875" spans="17:17">
      <c r="Q24875" s="39"/>
    </row>
    <row r="24876" spans="17:17">
      <c r="Q24876" s="39"/>
    </row>
    <row r="24877" spans="17:17">
      <c r="Q24877" s="39"/>
    </row>
    <row r="24878" spans="17:17">
      <c r="Q24878" s="39"/>
    </row>
    <row r="24879" spans="17:17">
      <c r="Q24879" s="39"/>
    </row>
    <row r="24880" spans="17:17">
      <c r="Q24880" s="39"/>
    </row>
    <row r="24881" spans="17:17">
      <c r="Q24881" s="39"/>
    </row>
    <row r="24882" spans="17:17">
      <c r="Q24882" s="39"/>
    </row>
    <row r="24883" spans="17:17">
      <c r="Q24883" s="39"/>
    </row>
    <row r="24884" spans="17:17">
      <c r="Q24884" s="39"/>
    </row>
    <row r="24885" spans="17:17">
      <c r="Q24885" s="39"/>
    </row>
    <row r="24886" spans="17:17">
      <c r="Q24886" s="39"/>
    </row>
    <row r="24887" spans="17:17">
      <c r="Q24887" s="39"/>
    </row>
    <row r="24888" spans="17:17">
      <c r="Q24888" s="39"/>
    </row>
    <row r="24889" spans="17:17">
      <c r="Q24889" s="39"/>
    </row>
    <row r="24890" spans="17:17">
      <c r="Q24890" s="39"/>
    </row>
    <row r="24891" spans="17:17">
      <c r="Q24891" s="39"/>
    </row>
    <row r="24892" spans="17:17">
      <c r="Q24892" s="39"/>
    </row>
    <row r="24893" spans="17:17">
      <c r="Q24893" s="39"/>
    </row>
    <row r="24894" spans="17:17">
      <c r="Q24894" s="39"/>
    </row>
    <row r="24895" spans="17:17">
      <c r="Q24895" s="39"/>
    </row>
    <row r="24896" spans="17:17">
      <c r="Q24896" s="39"/>
    </row>
    <row r="24897" spans="17:17">
      <c r="Q24897" s="39"/>
    </row>
    <row r="24898" spans="17:17">
      <c r="Q24898" s="39"/>
    </row>
    <row r="24899" spans="17:17">
      <c r="Q24899" s="39"/>
    </row>
    <row r="24900" spans="17:17">
      <c r="Q24900" s="39"/>
    </row>
    <row r="24901" spans="17:17">
      <c r="Q24901" s="39"/>
    </row>
    <row r="24902" spans="17:17">
      <c r="Q24902" s="39"/>
    </row>
    <row r="24903" spans="17:17">
      <c r="Q24903" s="39"/>
    </row>
    <row r="24904" spans="17:17">
      <c r="Q24904" s="39"/>
    </row>
    <row r="24905" spans="17:17">
      <c r="Q24905" s="39"/>
    </row>
    <row r="24906" spans="17:17">
      <c r="Q24906" s="39"/>
    </row>
    <row r="24907" spans="17:17">
      <c r="Q24907" s="39"/>
    </row>
    <row r="24908" spans="17:17">
      <c r="Q24908" s="39"/>
    </row>
    <row r="24909" spans="17:17">
      <c r="Q24909" s="39"/>
    </row>
    <row r="24910" spans="17:17">
      <c r="Q24910" s="39"/>
    </row>
    <row r="24911" spans="17:17">
      <c r="Q24911" s="39"/>
    </row>
    <row r="24912" spans="17:17">
      <c r="Q24912" s="39"/>
    </row>
    <row r="24913" spans="17:17">
      <c r="Q24913" s="39"/>
    </row>
    <row r="24914" spans="17:17">
      <c r="Q24914" s="39"/>
    </row>
    <row r="24915" spans="17:17">
      <c r="Q24915" s="39"/>
    </row>
    <row r="24916" spans="17:17">
      <c r="Q24916" s="39"/>
    </row>
    <row r="24917" spans="17:17">
      <c r="Q24917" s="39"/>
    </row>
    <row r="24918" spans="17:17">
      <c r="Q24918" s="39"/>
    </row>
    <row r="24919" spans="17:17">
      <c r="Q24919" s="39"/>
    </row>
    <row r="24920" spans="17:17">
      <c r="Q24920" s="39"/>
    </row>
    <row r="24921" spans="17:17">
      <c r="Q24921" s="39"/>
    </row>
    <row r="24922" spans="17:17">
      <c r="Q24922" s="39"/>
    </row>
    <row r="24923" spans="17:17">
      <c r="Q24923" s="39"/>
    </row>
    <row r="24924" spans="17:17">
      <c r="Q24924" s="39"/>
    </row>
    <row r="24925" spans="17:17">
      <c r="Q24925" s="39"/>
    </row>
    <row r="24926" spans="17:17">
      <c r="Q24926" s="39"/>
    </row>
    <row r="24927" spans="17:17">
      <c r="Q24927" s="39"/>
    </row>
    <row r="24928" spans="17:17">
      <c r="Q24928" s="39"/>
    </row>
    <row r="24929" spans="17:17">
      <c r="Q24929" s="39"/>
    </row>
    <row r="24930" spans="17:17">
      <c r="Q24930" s="39"/>
    </row>
    <row r="24931" spans="17:17">
      <c r="Q24931" s="39"/>
    </row>
    <row r="24932" spans="17:17">
      <c r="Q24932" s="39"/>
    </row>
    <row r="24933" spans="17:17">
      <c r="Q24933" s="39"/>
    </row>
    <row r="24934" spans="17:17">
      <c r="Q24934" s="39"/>
    </row>
    <row r="24935" spans="17:17">
      <c r="Q24935" s="39"/>
    </row>
    <row r="24936" spans="17:17">
      <c r="Q24936" s="39"/>
    </row>
    <row r="24937" spans="17:17">
      <c r="Q24937" s="39"/>
    </row>
    <row r="24938" spans="17:17">
      <c r="Q24938" s="39"/>
    </row>
    <row r="24939" spans="17:17">
      <c r="Q24939" s="39"/>
    </row>
    <row r="24940" spans="17:17">
      <c r="Q24940" s="39"/>
    </row>
    <row r="24941" spans="17:17">
      <c r="Q24941" s="39"/>
    </row>
    <row r="24942" spans="17:17">
      <c r="Q24942" s="39"/>
    </row>
    <row r="24943" spans="17:17">
      <c r="Q24943" s="39"/>
    </row>
    <row r="24944" spans="17:17">
      <c r="Q24944" s="39"/>
    </row>
    <row r="24945" spans="17:17">
      <c r="Q24945" s="39"/>
    </row>
    <row r="24946" spans="17:17">
      <c r="Q24946" s="39"/>
    </row>
    <row r="24947" spans="17:17">
      <c r="Q24947" s="39"/>
    </row>
    <row r="24948" spans="17:17">
      <c r="Q24948" s="39"/>
    </row>
    <row r="24949" spans="17:17">
      <c r="Q24949" s="39"/>
    </row>
    <row r="24950" spans="17:17">
      <c r="Q24950" s="39"/>
    </row>
    <row r="24951" spans="17:17">
      <c r="Q24951" s="39"/>
    </row>
    <row r="24952" spans="17:17">
      <c r="Q24952" s="39"/>
    </row>
    <row r="24953" spans="17:17">
      <c r="Q24953" s="39"/>
    </row>
    <row r="24954" spans="17:17">
      <c r="Q24954" s="39"/>
    </row>
    <row r="24955" spans="17:17">
      <c r="Q24955" s="39"/>
    </row>
    <row r="24956" spans="17:17">
      <c r="Q24956" s="39"/>
    </row>
    <row r="24957" spans="17:17">
      <c r="Q24957" s="39"/>
    </row>
    <row r="24958" spans="17:17">
      <c r="Q24958" s="39"/>
    </row>
    <row r="24959" spans="17:17">
      <c r="Q24959" s="39"/>
    </row>
    <row r="24960" spans="17:17">
      <c r="Q24960" s="39"/>
    </row>
    <row r="24961" spans="17:17">
      <c r="Q24961" s="39"/>
    </row>
    <row r="24962" spans="17:17">
      <c r="Q24962" s="39"/>
    </row>
    <row r="24963" spans="17:17">
      <c r="Q24963" s="39"/>
    </row>
    <row r="24964" spans="17:17">
      <c r="Q24964" s="39"/>
    </row>
    <row r="24965" spans="17:17">
      <c r="Q24965" s="39"/>
    </row>
    <row r="24966" spans="17:17">
      <c r="Q24966" s="39"/>
    </row>
    <row r="24967" spans="17:17">
      <c r="Q24967" s="39"/>
    </row>
    <row r="24968" spans="17:17">
      <c r="Q24968" s="39"/>
    </row>
    <row r="24969" spans="17:17">
      <c r="Q24969" s="39"/>
    </row>
    <row r="24970" spans="17:17">
      <c r="Q24970" s="39"/>
    </row>
    <row r="24971" spans="17:17">
      <c r="Q24971" s="39"/>
    </row>
    <row r="24972" spans="17:17">
      <c r="Q24972" s="39"/>
    </row>
    <row r="24973" spans="17:17">
      <c r="Q24973" s="39"/>
    </row>
    <row r="24974" spans="17:17">
      <c r="Q24974" s="39"/>
    </row>
    <row r="24975" spans="17:17">
      <c r="Q24975" s="39"/>
    </row>
    <row r="24976" spans="17:17">
      <c r="Q24976" s="39"/>
    </row>
    <row r="24977" spans="17:17">
      <c r="Q24977" s="39"/>
    </row>
    <row r="24978" spans="17:17">
      <c r="Q24978" s="39"/>
    </row>
    <row r="24979" spans="17:17">
      <c r="Q24979" s="39"/>
    </row>
    <row r="24980" spans="17:17">
      <c r="Q24980" s="39"/>
    </row>
    <row r="24981" spans="17:17">
      <c r="Q24981" s="39"/>
    </row>
    <row r="24982" spans="17:17">
      <c r="Q24982" s="39"/>
    </row>
    <row r="24983" spans="17:17">
      <c r="Q24983" s="39"/>
    </row>
    <row r="24984" spans="17:17">
      <c r="Q24984" s="39"/>
    </row>
    <row r="24985" spans="17:17">
      <c r="Q24985" s="39"/>
    </row>
    <row r="24986" spans="17:17">
      <c r="Q24986" s="39"/>
    </row>
    <row r="24987" spans="17:17">
      <c r="Q24987" s="39"/>
    </row>
    <row r="24988" spans="17:17">
      <c r="Q24988" s="39"/>
    </row>
    <row r="24989" spans="17:17">
      <c r="Q24989" s="39"/>
    </row>
    <row r="24990" spans="17:17">
      <c r="Q24990" s="39"/>
    </row>
    <row r="24991" spans="17:17">
      <c r="Q24991" s="39"/>
    </row>
    <row r="24992" spans="17:17">
      <c r="Q24992" s="39"/>
    </row>
    <row r="24993" spans="17:17">
      <c r="Q24993" s="39"/>
    </row>
    <row r="24994" spans="17:17">
      <c r="Q24994" s="39"/>
    </row>
    <row r="24995" spans="17:17">
      <c r="Q24995" s="39"/>
    </row>
    <row r="24996" spans="17:17">
      <c r="Q24996" s="39"/>
    </row>
    <row r="24997" spans="17:17">
      <c r="Q24997" s="39"/>
    </row>
    <row r="24998" spans="17:17">
      <c r="Q24998" s="39"/>
    </row>
    <row r="24999" spans="17:17">
      <c r="Q24999" s="39"/>
    </row>
    <row r="25000" spans="17:17">
      <c r="Q25000" s="39"/>
    </row>
    <row r="25001" spans="17:17">
      <c r="Q25001" s="39"/>
    </row>
    <row r="25002" spans="17:17">
      <c r="Q25002" s="39"/>
    </row>
    <row r="25003" spans="17:17">
      <c r="Q25003" s="39"/>
    </row>
    <row r="25004" spans="17:17">
      <c r="Q25004" s="39"/>
    </row>
    <row r="25005" spans="17:17">
      <c r="Q25005" s="39"/>
    </row>
    <row r="25006" spans="17:17">
      <c r="Q25006" s="39"/>
    </row>
    <row r="25007" spans="17:17">
      <c r="Q25007" s="39"/>
    </row>
    <row r="25008" spans="17:17">
      <c r="Q25008" s="39"/>
    </row>
    <row r="25009" spans="17:17">
      <c r="Q25009" s="39"/>
    </row>
    <row r="25010" spans="17:17">
      <c r="Q25010" s="39"/>
    </row>
    <row r="25011" spans="17:17">
      <c r="Q25011" s="39"/>
    </row>
    <row r="25012" spans="17:17">
      <c r="Q25012" s="39"/>
    </row>
    <row r="25013" spans="17:17">
      <c r="Q25013" s="39"/>
    </row>
    <row r="25014" spans="17:17">
      <c r="Q25014" s="39"/>
    </row>
    <row r="25015" spans="17:17">
      <c r="Q25015" s="39"/>
    </row>
    <row r="25016" spans="17:17">
      <c r="Q25016" s="39"/>
    </row>
    <row r="25017" spans="17:17">
      <c r="Q25017" s="39"/>
    </row>
    <row r="25018" spans="17:17">
      <c r="Q25018" s="39"/>
    </row>
    <row r="25019" spans="17:17">
      <c r="Q25019" s="39"/>
    </row>
    <row r="25020" spans="17:17">
      <c r="Q25020" s="39"/>
    </row>
    <row r="25021" spans="17:17">
      <c r="Q25021" s="39"/>
    </row>
    <row r="25022" spans="17:17">
      <c r="Q25022" s="39"/>
    </row>
    <row r="25023" spans="17:17">
      <c r="Q25023" s="39"/>
    </row>
    <row r="25024" spans="17:17">
      <c r="Q25024" s="39"/>
    </row>
    <row r="25025" spans="17:17">
      <c r="Q25025" s="39"/>
    </row>
    <row r="25026" spans="17:17">
      <c r="Q25026" s="39"/>
    </row>
    <row r="25027" spans="17:17">
      <c r="Q25027" s="39"/>
    </row>
    <row r="25028" spans="17:17">
      <c r="Q25028" s="39"/>
    </row>
    <row r="25029" spans="17:17">
      <c r="Q25029" s="39"/>
    </row>
    <row r="25030" spans="17:17">
      <c r="Q25030" s="39"/>
    </row>
    <row r="25031" spans="17:17">
      <c r="Q25031" s="39"/>
    </row>
    <row r="25032" spans="17:17">
      <c r="Q25032" s="39"/>
    </row>
    <row r="25033" spans="17:17">
      <c r="Q25033" s="39"/>
    </row>
    <row r="25034" spans="17:17">
      <c r="Q25034" s="39"/>
    </row>
    <row r="25035" spans="17:17">
      <c r="Q25035" s="39"/>
    </row>
    <row r="25036" spans="17:17">
      <c r="Q25036" s="39"/>
    </row>
    <row r="25037" spans="17:17">
      <c r="Q25037" s="39"/>
    </row>
    <row r="25038" spans="17:17">
      <c r="Q25038" s="39"/>
    </row>
    <row r="25039" spans="17:17">
      <c r="Q25039" s="39"/>
    </row>
    <row r="25040" spans="17:17">
      <c r="Q25040" s="39"/>
    </row>
    <row r="25041" spans="17:17">
      <c r="Q25041" s="39"/>
    </row>
    <row r="25042" spans="17:17">
      <c r="Q25042" s="39"/>
    </row>
    <row r="25043" spans="17:17">
      <c r="Q25043" s="39"/>
    </row>
    <row r="25044" spans="17:17">
      <c r="Q25044" s="39"/>
    </row>
    <row r="25045" spans="17:17">
      <c r="Q25045" s="39"/>
    </row>
    <row r="25046" spans="17:17">
      <c r="Q25046" s="39"/>
    </row>
    <row r="25047" spans="17:17">
      <c r="Q25047" s="39"/>
    </row>
    <row r="25048" spans="17:17">
      <c r="Q25048" s="39"/>
    </row>
    <row r="25049" spans="17:17">
      <c r="Q25049" s="39"/>
    </row>
    <row r="25050" spans="17:17">
      <c r="Q25050" s="39"/>
    </row>
    <row r="25051" spans="17:17">
      <c r="Q25051" s="39"/>
    </row>
    <row r="25052" spans="17:17">
      <c r="Q25052" s="39"/>
    </row>
    <row r="25053" spans="17:17">
      <c r="Q25053" s="39"/>
    </row>
    <row r="25054" spans="17:17">
      <c r="Q25054" s="39"/>
    </row>
    <row r="25055" spans="17:17">
      <c r="Q25055" s="39"/>
    </row>
    <row r="25056" spans="17:17">
      <c r="Q25056" s="39"/>
    </row>
    <row r="25057" spans="17:17">
      <c r="Q25057" s="39"/>
    </row>
    <row r="25058" spans="17:17">
      <c r="Q25058" s="39"/>
    </row>
    <row r="25059" spans="17:17">
      <c r="Q25059" s="39"/>
    </row>
    <row r="25060" spans="17:17">
      <c r="Q25060" s="39"/>
    </row>
    <row r="25061" spans="17:17">
      <c r="Q25061" s="39"/>
    </row>
    <row r="25062" spans="17:17">
      <c r="Q25062" s="39"/>
    </row>
    <row r="25063" spans="17:17">
      <c r="Q25063" s="39"/>
    </row>
    <row r="25064" spans="17:17">
      <c r="Q25064" s="39"/>
    </row>
    <row r="25065" spans="17:17">
      <c r="Q25065" s="39"/>
    </row>
    <row r="25066" spans="17:17">
      <c r="Q25066" s="39"/>
    </row>
    <row r="25067" spans="17:17">
      <c r="Q25067" s="39"/>
    </row>
    <row r="25068" spans="17:17">
      <c r="Q25068" s="39"/>
    </row>
    <row r="25069" spans="17:17">
      <c r="Q25069" s="39"/>
    </row>
    <row r="25070" spans="17:17">
      <c r="Q25070" s="39"/>
    </row>
    <row r="25071" spans="17:17">
      <c r="Q25071" s="39"/>
    </row>
    <row r="25072" spans="17:17">
      <c r="Q25072" s="39"/>
    </row>
    <row r="25073" spans="17:17">
      <c r="Q25073" s="39"/>
    </row>
    <row r="25074" spans="17:17">
      <c r="Q25074" s="39"/>
    </row>
    <row r="25075" spans="17:17">
      <c r="Q25075" s="39"/>
    </row>
    <row r="25076" spans="17:17">
      <c r="Q25076" s="39"/>
    </row>
    <row r="25077" spans="17:17">
      <c r="Q25077" s="39"/>
    </row>
    <row r="25078" spans="17:17">
      <c r="Q25078" s="39"/>
    </row>
    <row r="25079" spans="17:17">
      <c r="Q25079" s="39"/>
    </row>
    <row r="25080" spans="17:17">
      <c r="Q25080" s="39"/>
    </row>
    <row r="25081" spans="17:17">
      <c r="Q25081" s="39"/>
    </row>
    <row r="25082" spans="17:17">
      <c r="Q25082" s="39"/>
    </row>
    <row r="25083" spans="17:17">
      <c r="Q25083" s="39"/>
    </row>
    <row r="25084" spans="17:17">
      <c r="Q25084" s="39"/>
    </row>
    <row r="25085" spans="17:17">
      <c r="Q25085" s="39"/>
    </row>
    <row r="25086" spans="17:17">
      <c r="Q25086" s="39"/>
    </row>
    <row r="25087" spans="17:17">
      <c r="Q25087" s="39"/>
    </row>
    <row r="25088" spans="17:17">
      <c r="Q25088" s="39"/>
    </row>
    <row r="25089" spans="17:17">
      <c r="Q25089" s="39"/>
    </row>
    <row r="25090" spans="17:17">
      <c r="Q25090" s="39"/>
    </row>
    <row r="25091" spans="17:17">
      <c r="Q25091" s="39"/>
    </row>
    <row r="25092" spans="17:17">
      <c r="Q25092" s="39"/>
    </row>
    <row r="25093" spans="17:17">
      <c r="Q25093" s="39"/>
    </row>
    <row r="25094" spans="17:17">
      <c r="Q25094" s="39"/>
    </row>
    <row r="25095" spans="17:17">
      <c r="Q25095" s="39"/>
    </row>
    <row r="25096" spans="17:17">
      <c r="Q25096" s="39"/>
    </row>
    <row r="25097" spans="17:17">
      <c r="Q25097" s="39"/>
    </row>
    <row r="25098" spans="17:17">
      <c r="Q25098" s="39"/>
    </row>
    <row r="25099" spans="17:17">
      <c r="Q25099" s="39"/>
    </row>
    <row r="25100" spans="17:17">
      <c r="Q25100" s="39"/>
    </row>
    <row r="25101" spans="17:17">
      <c r="Q25101" s="39"/>
    </row>
    <row r="25102" spans="17:17">
      <c r="Q25102" s="39"/>
    </row>
    <row r="25103" spans="17:17">
      <c r="Q25103" s="39"/>
    </row>
    <row r="25104" spans="17:17">
      <c r="Q25104" s="39"/>
    </row>
    <row r="25105" spans="17:17">
      <c r="Q25105" s="39"/>
    </row>
    <row r="25106" spans="17:17">
      <c r="Q25106" s="39"/>
    </row>
    <row r="25107" spans="17:17">
      <c r="Q25107" s="39"/>
    </row>
    <row r="25108" spans="17:17">
      <c r="Q25108" s="39"/>
    </row>
    <row r="25109" spans="17:17">
      <c r="Q25109" s="39"/>
    </row>
    <row r="25110" spans="17:17">
      <c r="Q25110" s="39"/>
    </row>
    <row r="25111" spans="17:17">
      <c r="Q25111" s="39"/>
    </row>
    <row r="25112" spans="17:17">
      <c r="Q25112" s="39"/>
    </row>
    <row r="25113" spans="17:17">
      <c r="Q25113" s="39"/>
    </row>
    <row r="25114" spans="17:17">
      <c r="Q25114" s="39"/>
    </row>
    <row r="25115" spans="17:17">
      <c r="Q25115" s="39"/>
    </row>
    <row r="25116" spans="17:17">
      <c r="Q25116" s="39"/>
    </row>
    <row r="25117" spans="17:17">
      <c r="Q25117" s="39"/>
    </row>
    <row r="25118" spans="17:17">
      <c r="Q25118" s="39"/>
    </row>
    <row r="25119" spans="17:17">
      <c r="Q25119" s="39"/>
    </row>
    <row r="25120" spans="17:17">
      <c r="Q25120" s="39"/>
    </row>
    <row r="25121" spans="17:17">
      <c r="Q25121" s="39"/>
    </row>
    <row r="25122" spans="17:17">
      <c r="Q25122" s="39"/>
    </row>
    <row r="25123" spans="17:17">
      <c r="Q25123" s="39"/>
    </row>
    <row r="25124" spans="17:17">
      <c r="Q25124" s="39"/>
    </row>
    <row r="25125" spans="17:17">
      <c r="Q25125" s="39"/>
    </row>
    <row r="25126" spans="17:17">
      <c r="Q25126" s="39"/>
    </row>
    <row r="25127" spans="17:17">
      <c r="Q25127" s="39"/>
    </row>
    <row r="25128" spans="17:17">
      <c r="Q25128" s="39"/>
    </row>
    <row r="25129" spans="17:17">
      <c r="Q25129" s="39"/>
    </row>
    <row r="25130" spans="17:17">
      <c r="Q25130" s="39"/>
    </row>
    <row r="25131" spans="17:17">
      <c r="Q25131" s="39"/>
    </row>
    <row r="25132" spans="17:17">
      <c r="Q25132" s="39"/>
    </row>
    <row r="25133" spans="17:17">
      <c r="Q25133" s="39"/>
    </row>
    <row r="25134" spans="17:17">
      <c r="Q25134" s="39"/>
    </row>
    <row r="25135" spans="17:17">
      <c r="Q25135" s="39"/>
    </row>
    <row r="25136" spans="17:17">
      <c r="Q25136" s="39"/>
    </row>
    <row r="25137" spans="17:17">
      <c r="Q25137" s="39"/>
    </row>
    <row r="25138" spans="17:17">
      <c r="Q25138" s="39"/>
    </row>
    <row r="25139" spans="17:17">
      <c r="Q25139" s="39"/>
    </row>
    <row r="25140" spans="17:17">
      <c r="Q25140" s="39"/>
    </row>
    <row r="25141" spans="17:17">
      <c r="Q25141" s="39"/>
    </row>
    <row r="25142" spans="17:17">
      <c r="Q25142" s="39"/>
    </row>
    <row r="25143" spans="17:17">
      <c r="Q25143" s="39"/>
    </row>
    <row r="25144" spans="17:17">
      <c r="Q25144" s="39"/>
    </row>
    <row r="25145" spans="17:17">
      <c r="Q25145" s="39"/>
    </row>
    <row r="25146" spans="17:17">
      <c r="Q25146" s="39"/>
    </row>
    <row r="25147" spans="17:17">
      <c r="Q25147" s="39"/>
    </row>
    <row r="25148" spans="17:17">
      <c r="Q25148" s="39"/>
    </row>
    <row r="25149" spans="17:17">
      <c r="Q25149" s="39"/>
    </row>
    <row r="25150" spans="17:17">
      <c r="Q25150" s="39"/>
    </row>
    <row r="25151" spans="17:17">
      <c r="Q25151" s="39"/>
    </row>
    <row r="25152" spans="17:17">
      <c r="Q25152" s="39"/>
    </row>
    <row r="25153" spans="17:17">
      <c r="Q25153" s="39"/>
    </row>
    <row r="25154" spans="17:17">
      <c r="Q25154" s="39"/>
    </row>
    <row r="25155" spans="17:17">
      <c r="Q25155" s="39"/>
    </row>
    <row r="25156" spans="17:17">
      <c r="Q25156" s="39"/>
    </row>
    <row r="25157" spans="17:17">
      <c r="Q25157" s="39"/>
    </row>
    <row r="25158" spans="17:17">
      <c r="Q25158" s="39"/>
    </row>
    <row r="25159" spans="17:17">
      <c r="Q25159" s="39"/>
    </row>
    <row r="25160" spans="17:17">
      <c r="Q25160" s="39"/>
    </row>
    <row r="25161" spans="17:17">
      <c r="Q25161" s="39"/>
    </row>
    <row r="25162" spans="17:17">
      <c r="Q25162" s="39"/>
    </row>
    <row r="25163" spans="17:17">
      <c r="Q25163" s="39"/>
    </row>
    <row r="25164" spans="17:17">
      <c r="Q25164" s="39"/>
    </row>
    <row r="25165" spans="17:17">
      <c r="Q25165" s="39"/>
    </row>
    <row r="25166" spans="17:17">
      <c r="Q25166" s="39"/>
    </row>
    <row r="25167" spans="17:17">
      <c r="Q25167" s="39"/>
    </row>
    <row r="25168" spans="17:17">
      <c r="Q25168" s="39"/>
    </row>
    <row r="25169" spans="17:17">
      <c r="Q25169" s="39"/>
    </row>
    <row r="25170" spans="17:17">
      <c r="Q25170" s="39"/>
    </row>
    <row r="25171" spans="17:17">
      <c r="Q25171" s="39"/>
    </row>
    <row r="25172" spans="17:17">
      <c r="Q25172" s="39"/>
    </row>
    <row r="25173" spans="17:17">
      <c r="Q25173" s="39"/>
    </row>
    <row r="25174" spans="17:17">
      <c r="Q25174" s="39"/>
    </row>
    <row r="25175" spans="17:17">
      <c r="Q25175" s="39"/>
    </row>
    <row r="25176" spans="17:17">
      <c r="Q25176" s="39"/>
    </row>
    <row r="25177" spans="17:17">
      <c r="Q25177" s="39"/>
    </row>
    <row r="25178" spans="17:17">
      <c r="Q25178" s="39"/>
    </row>
    <row r="25179" spans="17:17">
      <c r="Q25179" s="39"/>
    </row>
    <row r="25180" spans="17:17">
      <c r="Q25180" s="39"/>
    </row>
    <row r="25181" spans="17:17">
      <c r="Q25181" s="39"/>
    </row>
    <row r="25182" spans="17:17">
      <c r="Q25182" s="39"/>
    </row>
    <row r="25183" spans="17:17">
      <c r="Q25183" s="39"/>
    </row>
    <row r="25184" spans="17:17">
      <c r="Q25184" s="39"/>
    </row>
    <row r="25185" spans="17:17">
      <c r="Q25185" s="39"/>
    </row>
    <row r="25186" spans="17:17">
      <c r="Q25186" s="39"/>
    </row>
    <row r="25187" spans="17:17">
      <c r="Q25187" s="39"/>
    </row>
    <row r="25188" spans="17:17">
      <c r="Q25188" s="39"/>
    </row>
    <row r="25189" spans="17:17">
      <c r="Q25189" s="39"/>
    </row>
    <row r="25190" spans="17:17">
      <c r="Q25190" s="39"/>
    </row>
    <row r="25191" spans="17:17">
      <c r="Q25191" s="39"/>
    </row>
    <row r="25192" spans="17:17">
      <c r="Q25192" s="39"/>
    </row>
    <row r="25193" spans="17:17">
      <c r="Q25193" s="39"/>
    </row>
    <row r="25194" spans="17:17">
      <c r="Q25194" s="39"/>
    </row>
    <row r="25195" spans="17:17">
      <c r="Q25195" s="39"/>
    </row>
    <row r="25196" spans="17:17">
      <c r="Q25196" s="39"/>
    </row>
    <row r="25197" spans="17:17">
      <c r="Q25197" s="39"/>
    </row>
    <row r="25198" spans="17:17">
      <c r="Q25198" s="39"/>
    </row>
    <row r="25199" spans="17:17">
      <c r="Q25199" s="39"/>
    </row>
    <row r="25200" spans="17:17">
      <c r="Q25200" s="39"/>
    </row>
    <row r="25201" spans="17:17">
      <c r="Q25201" s="39"/>
    </row>
    <row r="25202" spans="17:17">
      <c r="Q25202" s="39"/>
    </row>
    <row r="25203" spans="17:17">
      <c r="Q25203" s="39"/>
    </row>
    <row r="25204" spans="17:17">
      <c r="Q25204" s="39"/>
    </row>
    <row r="25205" spans="17:17">
      <c r="Q25205" s="39"/>
    </row>
    <row r="25206" spans="17:17">
      <c r="Q25206" s="39"/>
    </row>
    <row r="25207" spans="17:17">
      <c r="Q25207" s="39"/>
    </row>
    <row r="25208" spans="17:17">
      <c r="Q25208" s="39"/>
    </row>
    <row r="25209" spans="17:17">
      <c r="Q25209" s="39"/>
    </row>
    <row r="25210" spans="17:17">
      <c r="Q25210" s="39"/>
    </row>
    <row r="25211" spans="17:17">
      <c r="Q25211" s="39"/>
    </row>
    <row r="25212" spans="17:17">
      <c r="Q25212" s="39"/>
    </row>
    <row r="25213" spans="17:17">
      <c r="Q25213" s="39"/>
    </row>
    <row r="25214" spans="17:17">
      <c r="Q25214" s="39"/>
    </row>
    <row r="25215" spans="17:17">
      <c r="Q25215" s="39"/>
    </row>
    <row r="25216" spans="17:17">
      <c r="Q25216" s="39"/>
    </row>
    <row r="25217" spans="17:17">
      <c r="Q25217" s="39"/>
    </row>
    <row r="25218" spans="17:17">
      <c r="Q25218" s="39"/>
    </row>
    <row r="25219" spans="17:17">
      <c r="Q25219" s="39"/>
    </row>
    <row r="25220" spans="17:17">
      <c r="Q25220" s="39"/>
    </row>
    <row r="25221" spans="17:17">
      <c r="Q25221" s="39"/>
    </row>
    <row r="25222" spans="17:17">
      <c r="Q25222" s="39"/>
    </row>
    <row r="25223" spans="17:17">
      <c r="Q25223" s="39"/>
    </row>
    <row r="25224" spans="17:17">
      <c r="Q25224" s="39"/>
    </row>
    <row r="25225" spans="17:17">
      <c r="Q25225" s="39"/>
    </row>
    <row r="25226" spans="17:17">
      <c r="Q25226" s="39"/>
    </row>
    <row r="25227" spans="17:17">
      <c r="Q25227" s="39"/>
    </row>
    <row r="25228" spans="17:17">
      <c r="Q25228" s="39"/>
    </row>
    <row r="25229" spans="17:17">
      <c r="Q25229" s="39"/>
    </row>
    <row r="25230" spans="17:17">
      <c r="Q25230" s="39"/>
    </row>
    <row r="25231" spans="17:17">
      <c r="Q25231" s="39"/>
    </row>
    <row r="25232" spans="17:17">
      <c r="Q25232" s="39"/>
    </row>
    <row r="25233" spans="17:17">
      <c r="Q25233" s="39"/>
    </row>
    <row r="25234" spans="17:17">
      <c r="Q25234" s="39"/>
    </row>
    <row r="25235" spans="17:17">
      <c r="Q25235" s="39"/>
    </row>
    <row r="25236" spans="17:17">
      <c r="Q25236" s="39"/>
    </row>
    <row r="25237" spans="17:17">
      <c r="Q25237" s="39"/>
    </row>
    <row r="25238" spans="17:17">
      <c r="Q25238" s="39"/>
    </row>
    <row r="25239" spans="17:17">
      <c r="Q25239" s="39"/>
    </row>
    <row r="25240" spans="17:17">
      <c r="Q25240" s="39"/>
    </row>
    <row r="25241" spans="17:17">
      <c r="Q25241" s="39"/>
    </row>
    <row r="25242" spans="17:17">
      <c r="Q25242" s="39"/>
    </row>
    <row r="25243" spans="17:17">
      <c r="Q25243" s="39"/>
    </row>
    <row r="25244" spans="17:17">
      <c r="Q25244" s="39"/>
    </row>
    <row r="25245" spans="17:17">
      <c r="Q25245" s="39"/>
    </row>
    <row r="25246" spans="17:17">
      <c r="Q25246" s="39"/>
    </row>
    <row r="25247" spans="17:17">
      <c r="Q25247" s="39"/>
    </row>
    <row r="25248" spans="17:17">
      <c r="Q25248" s="39"/>
    </row>
    <row r="25249" spans="17:17">
      <c r="Q25249" s="39"/>
    </row>
    <row r="25250" spans="17:17">
      <c r="Q25250" s="39"/>
    </row>
    <row r="25251" spans="17:17">
      <c r="Q25251" s="39"/>
    </row>
    <row r="25252" spans="17:17">
      <c r="Q25252" s="39"/>
    </row>
    <row r="25253" spans="17:17">
      <c r="Q25253" s="39"/>
    </row>
    <row r="25254" spans="17:17">
      <c r="Q25254" s="39"/>
    </row>
    <row r="25255" spans="17:17">
      <c r="Q25255" s="39"/>
    </row>
    <row r="25256" spans="17:17">
      <c r="Q25256" s="39"/>
    </row>
    <row r="25257" spans="17:17">
      <c r="Q25257" s="39"/>
    </row>
    <row r="25258" spans="17:17">
      <c r="Q25258" s="39"/>
    </row>
    <row r="25259" spans="17:17">
      <c r="Q25259" s="39"/>
    </row>
    <row r="25260" spans="17:17">
      <c r="Q25260" s="39"/>
    </row>
    <row r="25261" spans="17:17">
      <c r="Q25261" s="39"/>
    </row>
    <row r="25262" spans="17:17">
      <c r="Q25262" s="39"/>
    </row>
    <row r="25263" spans="17:17">
      <c r="Q25263" s="39"/>
    </row>
    <row r="25264" spans="17:17">
      <c r="Q25264" s="39"/>
    </row>
    <row r="25265" spans="17:17">
      <c r="Q25265" s="39"/>
    </row>
    <row r="25266" spans="17:17">
      <c r="Q25266" s="39"/>
    </row>
    <row r="25267" spans="17:17">
      <c r="Q25267" s="39"/>
    </row>
    <row r="25268" spans="17:17">
      <c r="Q25268" s="39"/>
    </row>
    <row r="25269" spans="17:17">
      <c r="Q25269" s="39"/>
    </row>
    <row r="25270" spans="17:17">
      <c r="Q25270" s="39"/>
    </row>
    <row r="25271" spans="17:17">
      <c r="Q25271" s="39"/>
    </row>
    <row r="25272" spans="17:17">
      <c r="Q25272" s="39"/>
    </row>
    <row r="25273" spans="17:17">
      <c r="Q25273" s="39"/>
    </row>
    <row r="25274" spans="17:17">
      <c r="Q25274" s="39"/>
    </row>
    <row r="25275" spans="17:17">
      <c r="Q25275" s="39"/>
    </row>
    <row r="25276" spans="17:17">
      <c r="Q25276" s="39"/>
    </row>
    <row r="25277" spans="17:17">
      <c r="Q25277" s="39"/>
    </row>
    <row r="25278" spans="17:17">
      <c r="Q25278" s="39"/>
    </row>
    <row r="25279" spans="17:17">
      <c r="Q25279" s="39"/>
    </row>
    <row r="25280" spans="17:17">
      <c r="Q25280" s="39"/>
    </row>
    <row r="25281" spans="17:17">
      <c r="Q25281" s="39"/>
    </row>
    <row r="25282" spans="17:17">
      <c r="Q25282" s="39"/>
    </row>
    <row r="25283" spans="17:17">
      <c r="Q25283" s="39"/>
    </row>
    <row r="25284" spans="17:17">
      <c r="Q25284" s="39"/>
    </row>
    <row r="25285" spans="17:17">
      <c r="Q25285" s="39"/>
    </row>
    <row r="25286" spans="17:17">
      <c r="Q25286" s="39"/>
    </row>
    <row r="25287" spans="17:17">
      <c r="Q25287" s="39"/>
    </row>
    <row r="25288" spans="17:17">
      <c r="Q25288" s="39"/>
    </row>
    <row r="25289" spans="17:17">
      <c r="Q25289" s="39"/>
    </row>
    <row r="25290" spans="17:17">
      <c r="Q25290" s="39"/>
    </row>
    <row r="25291" spans="17:17">
      <c r="Q25291" s="39"/>
    </row>
    <row r="25292" spans="17:17">
      <c r="Q25292" s="39"/>
    </row>
    <row r="25293" spans="17:17">
      <c r="Q25293" s="39"/>
    </row>
    <row r="25294" spans="17:17">
      <c r="Q25294" s="39"/>
    </row>
    <row r="25295" spans="17:17">
      <c r="Q25295" s="39"/>
    </row>
    <row r="25296" spans="17:17">
      <c r="Q25296" s="39"/>
    </row>
    <row r="25297" spans="17:17">
      <c r="Q25297" s="39"/>
    </row>
    <row r="25298" spans="17:17">
      <c r="Q25298" s="39"/>
    </row>
    <row r="25299" spans="17:17">
      <c r="Q25299" s="39"/>
    </row>
    <row r="25300" spans="17:17">
      <c r="Q25300" s="39"/>
    </row>
    <row r="25301" spans="17:17">
      <c r="Q25301" s="39"/>
    </row>
    <row r="25302" spans="17:17">
      <c r="Q25302" s="39"/>
    </row>
    <row r="25303" spans="17:17">
      <c r="Q25303" s="39"/>
    </row>
    <row r="25304" spans="17:17">
      <c r="Q25304" s="39"/>
    </row>
    <row r="25305" spans="17:17">
      <c r="Q25305" s="39"/>
    </row>
    <row r="25306" spans="17:17">
      <c r="Q25306" s="39"/>
    </row>
    <row r="25307" spans="17:17">
      <c r="Q25307" s="39"/>
    </row>
    <row r="25308" spans="17:17">
      <c r="Q25308" s="39"/>
    </row>
    <row r="25309" spans="17:17">
      <c r="Q25309" s="39"/>
    </row>
    <row r="25310" spans="17:17">
      <c r="Q25310" s="39"/>
    </row>
    <row r="25311" spans="17:17">
      <c r="Q25311" s="39"/>
    </row>
    <row r="25312" spans="17:17">
      <c r="Q25312" s="39"/>
    </row>
    <row r="25313" spans="17:17">
      <c r="Q25313" s="39"/>
    </row>
    <row r="25314" spans="17:17">
      <c r="Q25314" s="39"/>
    </row>
    <row r="25315" spans="17:17">
      <c r="Q25315" s="39"/>
    </row>
    <row r="25316" spans="17:17">
      <c r="Q25316" s="39"/>
    </row>
    <row r="25317" spans="17:17">
      <c r="Q25317" s="39"/>
    </row>
    <row r="25318" spans="17:17">
      <c r="Q25318" s="39"/>
    </row>
    <row r="25319" spans="17:17">
      <c r="Q25319" s="39"/>
    </row>
    <row r="25320" spans="17:17">
      <c r="Q25320" s="39"/>
    </row>
    <row r="25321" spans="17:17">
      <c r="Q25321" s="39"/>
    </row>
    <row r="25322" spans="17:17">
      <c r="Q25322" s="39"/>
    </row>
    <row r="25323" spans="17:17">
      <c r="Q25323" s="39"/>
    </row>
    <row r="25324" spans="17:17">
      <c r="Q25324" s="39"/>
    </row>
    <row r="25325" spans="17:17">
      <c r="Q25325" s="39"/>
    </row>
    <row r="25326" spans="17:17">
      <c r="Q25326" s="39"/>
    </row>
    <row r="25327" spans="17:17">
      <c r="Q25327" s="39"/>
    </row>
    <row r="25328" spans="17:17">
      <c r="Q25328" s="39"/>
    </row>
    <row r="25329" spans="17:17">
      <c r="Q25329" s="39"/>
    </row>
    <row r="25330" spans="17:17">
      <c r="Q25330" s="39"/>
    </row>
    <row r="25331" spans="17:17">
      <c r="Q25331" s="39"/>
    </row>
    <row r="25332" spans="17:17">
      <c r="Q25332" s="39"/>
    </row>
    <row r="25333" spans="17:17">
      <c r="Q25333" s="39"/>
    </row>
    <row r="25334" spans="17:17">
      <c r="Q25334" s="39"/>
    </row>
    <row r="25335" spans="17:17">
      <c r="Q25335" s="39"/>
    </row>
    <row r="25336" spans="17:17">
      <c r="Q25336" s="39"/>
    </row>
    <row r="25337" spans="17:17">
      <c r="Q25337" s="39"/>
    </row>
    <row r="25338" spans="17:17">
      <c r="Q25338" s="39"/>
    </row>
    <row r="25339" spans="17:17">
      <c r="Q25339" s="39"/>
    </row>
    <row r="25340" spans="17:17">
      <c r="Q25340" s="39"/>
    </row>
    <row r="25341" spans="17:17">
      <c r="Q25341" s="39"/>
    </row>
    <row r="25342" spans="17:17">
      <c r="Q25342" s="39"/>
    </row>
    <row r="25343" spans="17:17">
      <c r="Q25343" s="39"/>
    </row>
    <row r="25344" spans="17:17">
      <c r="Q25344" s="39"/>
    </row>
    <row r="25345" spans="17:17">
      <c r="Q25345" s="39"/>
    </row>
    <row r="25346" spans="17:17">
      <c r="Q25346" s="39"/>
    </row>
    <row r="25347" spans="17:17">
      <c r="Q25347" s="39"/>
    </row>
    <row r="25348" spans="17:17">
      <c r="Q25348" s="39"/>
    </row>
    <row r="25349" spans="17:17">
      <c r="Q25349" s="39"/>
    </row>
    <row r="25350" spans="17:17">
      <c r="Q25350" s="39"/>
    </row>
    <row r="25351" spans="17:17">
      <c r="Q25351" s="39"/>
    </row>
    <row r="25352" spans="17:17">
      <c r="Q25352" s="39"/>
    </row>
    <row r="25353" spans="17:17">
      <c r="Q25353" s="39"/>
    </row>
    <row r="25354" spans="17:17">
      <c r="Q25354" s="39"/>
    </row>
    <row r="25355" spans="17:17">
      <c r="Q25355" s="39"/>
    </row>
    <row r="25356" spans="17:17">
      <c r="Q25356" s="39"/>
    </row>
    <row r="25357" spans="17:17">
      <c r="Q25357" s="39"/>
    </row>
    <row r="25358" spans="17:17">
      <c r="Q25358" s="39"/>
    </row>
    <row r="25359" spans="17:17">
      <c r="Q25359" s="39"/>
    </row>
    <row r="25360" spans="17:17">
      <c r="Q25360" s="39"/>
    </row>
    <row r="25361" spans="17:17">
      <c r="Q25361" s="39"/>
    </row>
    <row r="25362" spans="17:17">
      <c r="Q25362" s="39"/>
    </row>
    <row r="25363" spans="17:17">
      <c r="Q25363" s="39"/>
    </row>
    <row r="25364" spans="17:17">
      <c r="Q25364" s="39"/>
    </row>
    <row r="25365" spans="17:17">
      <c r="Q25365" s="39"/>
    </row>
    <row r="25366" spans="17:17">
      <c r="Q25366" s="39"/>
    </row>
    <row r="25367" spans="17:17">
      <c r="Q25367" s="39"/>
    </row>
    <row r="25368" spans="17:17">
      <c r="Q25368" s="39"/>
    </row>
    <row r="25369" spans="17:17">
      <c r="Q25369" s="39"/>
    </row>
    <row r="25370" spans="17:17">
      <c r="Q25370" s="39"/>
    </row>
    <row r="25371" spans="17:17">
      <c r="Q25371" s="39"/>
    </row>
    <row r="25372" spans="17:17">
      <c r="Q25372" s="39"/>
    </row>
    <row r="25373" spans="17:17">
      <c r="Q25373" s="39"/>
    </row>
    <row r="25374" spans="17:17">
      <c r="Q25374" s="39"/>
    </row>
    <row r="25375" spans="17:17">
      <c r="Q25375" s="39"/>
    </row>
    <row r="25376" spans="17:17">
      <c r="Q25376" s="39"/>
    </row>
    <row r="25377" spans="17:17">
      <c r="Q25377" s="39"/>
    </row>
    <row r="25378" spans="17:17">
      <c r="Q25378" s="39"/>
    </row>
    <row r="25379" spans="17:17">
      <c r="Q25379" s="39"/>
    </row>
    <row r="25380" spans="17:17">
      <c r="Q25380" s="39"/>
    </row>
    <row r="25381" spans="17:17">
      <c r="Q25381" s="39"/>
    </row>
    <row r="25382" spans="17:17">
      <c r="Q25382" s="39"/>
    </row>
    <row r="25383" spans="17:17">
      <c r="Q25383" s="39"/>
    </row>
    <row r="25384" spans="17:17">
      <c r="Q25384" s="39"/>
    </row>
    <row r="25385" spans="17:17">
      <c r="Q25385" s="39"/>
    </row>
    <row r="25386" spans="17:17">
      <c r="Q25386" s="39"/>
    </row>
    <row r="25387" spans="17:17">
      <c r="Q25387" s="39"/>
    </row>
    <row r="25388" spans="17:17">
      <c r="Q25388" s="39"/>
    </row>
    <row r="25389" spans="17:17">
      <c r="Q25389" s="39"/>
    </row>
    <row r="25390" spans="17:17">
      <c r="Q25390" s="39"/>
    </row>
    <row r="25391" spans="17:17">
      <c r="Q25391" s="39"/>
    </row>
    <row r="25392" spans="17:17">
      <c r="Q25392" s="39"/>
    </row>
    <row r="25393" spans="17:17">
      <c r="Q25393" s="39"/>
    </row>
    <row r="25394" spans="17:17">
      <c r="Q25394" s="39"/>
    </row>
    <row r="25395" spans="17:17">
      <c r="Q25395" s="39"/>
    </row>
    <row r="25396" spans="17:17">
      <c r="Q25396" s="39"/>
    </row>
    <row r="25397" spans="17:17">
      <c r="Q25397" s="39"/>
    </row>
    <row r="25398" spans="17:17">
      <c r="Q25398" s="39"/>
    </row>
    <row r="25399" spans="17:17">
      <c r="Q25399" s="39"/>
    </row>
    <row r="25400" spans="17:17">
      <c r="Q25400" s="39"/>
    </row>
    <row r="25401" spans="17:17">
      <c r="Q25401" s="39"/>
    </row>
    <row r="25402" spans="17:17">
      <c r="Q25402" s="39"/>
    </row>
    <row r="25403" spans="17:17">
      <c r="Q25403" s="39"/>
    </row>
    <row r="25404" spans="17:17">
      <c r="Q25404" s="39"/>
    </row>
    <row r="25405" spans="17:17">
      <c r="Q25405" s="39"/>
    </row>
    <row r="25406" spans="17:17">
      <c r="Q25406" s="39"/>
    </row>
    <row r="25407" spans="17:17">
      <c r="Q25407" s="39"/>
    </row>
    <row r="25408" spans="17:17">
      <c r="Q25408" s="39"/>
    </row>
    <row r="25409" spans="17:17">
      <c r="Q25409" s="39"/>
    </row>
    <row r="25410" spans="17:17">
      <c r="Q25410" s="39"/>
    </row>
    <row r="25411" spans="17:17">
      <c r="Q25411" s="39"/>
    </row>
    <row r="25412" spans="17:17">
      <c r="Q25412" s="39"/>
    </row>
    <row r="25413" spans="17:17">
      <c r="Q25413" s="39"/>
    </row>
    <row r="25414" spans="17:17">
      <c r="Q25414" s="39"/>
    </row>
    <row r="25415" spans="17:17">
      <c r="Q25415" s="39"/>
    </row>
    <row r="25416" spans="17:17">
      <c r="Q25416" s="39"/>
    </row>
    <row r="25417" spans="17:17">
      <c r="Q25417" s="39"/>
    </row>
    <row r="25418" spans="17:17">
      <c r="Q25418" s="39"/>
    </row>
    <row r="25419" spans="17:17">
      <c r="Q25419" s="39"/>
    </row>
    <row r="25420" spans="17:17">
      <c r="Q25420" s="39"/>
    </row>
    <row r="25421" spans="17:17">
      <c r="Q25421" s="39"/>
    </row>
    <row r="25422" spans="17:17">
      <c r="Q25422" s="39"/>
    </row>
    <row r="25423" spans="17:17">
      <c r="Q25423" s="39"/>
    </row>
    <row r="25424" spans="17:17">
      <c r="Q25424" s="39"/>
    </row>
    <row r="25425" spans="17:17">
      <c r="Q25425" s="39"/>
    </row>
    <row r="25426" spans="17:17">
      <c r="Q25426" s="39"/>
    </row>
    <row r="25427" spans="17:17">
      <c r="Q25427" s="39"/>
    </row>
    <row r="25428" spans="17:17">
      <c r="Q25428" s="39"/>
    </row>
    <row r="25429" spans="17:17">
      <c r="Q25429" s="39"/>
    </row>
    <row r="25430" spans="17:17">
      <c r="Q25430" s="39"/>
    </row>
    <row r="25431" spans="17:17">
      <c r="Q25431" s="39"/>
    </row>
    <row r="25432" spans="17:17">
      <c r="Q25432" s="39"/>
    </row>
    <row r="25433" spans="17:17">
      <c r="Q25433" s="39"/>
    </row>
    <row r="25434" spans="17:17">
      <c r="Q25434" s="39"/>
    </row>
    <row r="25435" spans="17:17">
      <c r="Q25435" s="39"/>
    </row>
    <row r="25436" spans="17:17">
      <c r="Q25436" s="39"/>
    </row>
    <row r="25437" spans="17:17">
      <c r="Q25437" s="39"/>
    </row>
    <row r="25438" spans="17:17">
      <c r="Q25438" s="39"/>
    </row>
    <row r="25439" spans="17:17">
      <c r="Q25439" s="39"/>
    </row>
    <row r="25440" spans="17:17">
      <c r="Q25440" s="39"/>
    </row>
    <row r="25441" spans="17:17">
      <c r="Q25441" s="39"/>
    </row>
    <row r="25442" spans="17:17">
      <c r="Q25442" s="39"/>
    </row>
    <row r="25443" spans="17:17">
      <c r="Q25443" s="39"/>
    </row>
    <row r="25444" spans="17:17">
      <c r="Q25444" s="39"/>
    </row>
    <row r="25445" spans="17:17">
      <c r="Q25445" s="39"/>
    </row>
    <row r="25446" spans="17:17">
      <c r="Q25446" s="39"/>
    </row>
    <row r="25447" spans="17:17">
      <c r="Q25447" s="39"/>
    </row>
    <row r="25448" spans="17:17">
      <c r="Q25448" s="39"/>
    </row>
    <row r="25449" spans="17:17">
      <c r="Q25449" s="39"/>
    </row>
    <row r="25450" spans="17:17">
      <c r="Q25450" s="39"/>
    </row>
    <row r="25451" spans="17:17">
      <c r="Q25451" s="39"/>
    </row>
    <row r="25452" spans="17:17">
      <c r="Q25452" s="39"/>
    </row>
    <row r="25453" spans="17:17">
      <c r="Q25453" s="39"/>
    </row>
    <row r="25454" spans="17:17">
      <c r="Q25454" s="39"/>
    </row>
    <row r="25455" spans="17:17">
      <c r="Q25455" s="39"/>
    </row>
    <row r="25456" spans="17:17">
      <c r="Q25456" s="39"/>
    </row>
    <row r="25457" spans="17:17">
      <c r="Q25457" s="39"/>
    </row>
    <row r="25458" spans="17:17">
      <c r="Q25458" s="39"/>
    </row>
    <row r="25459" spans="17:17">
      <c r="Q25459" s="39"/>
    </row>
    <row r="25460" spans="17:17">
      <c r="Q25460" s="39"/>
    </row>
    <row r="25461" spans="17:17">
      <c r="Q25461" s="39"/>
    </row>
    <row r="25462" spans="17:17">
      <c r="Q25462" s="39"/>
    </row>
    <row r="25463" spans="17:17">
      <c r="Q25463" s="39"/>
    </row>
    <row r="25464" spans="17:17">
      <c r="Q25464" s="39"/>
    </row>
    <row r="25465" spans="17:17">
      <c r="Q25465" s="39"/>
    </row>
    <row r="25466" spans="17:17">
      <c r="Q25466" s="39"/>
    </row>
    <row r="25467" spans="17:17">
      <c r="Q25467" s="39"/>
    </row>
    <row r="25468" spans="17:17">
      <c r="Q25468" s="39"/>
    </row>
    <row r="25469" spans="17:17">
      <c r="Q25469" s="39"/>
    </row>
    <row r="25470" spans="17:17">
      <c r="Q25470" s="39"/>
    </row>
    <row r="25471" spans="17:17">
      <c r="Q25471" s="39"/>
    </row>
    <row r="25472" spans="17:17">
      <c r="Q25472" s="39"/>
    </row>
    <row r="25473" spans="17:17">
      <c r="Q25473" s="39"/>
    </row>
    <row r="25474" spans="17:17">
      <c r="Q25474" s="39"/>
    </row>
    <row r="25475" spans="17:17">
      <c r="Q25475" s="39"/>
    </row>
    <row r="25476" spans="17:17">
      <c r="Q25476" s="39"/>
    </row>
    <row r="25477" spans="17:17">
      <c r="Q25477" s="39"/>
    </row>
    <row r="25478" spans="17:17">
      <c r="Q25478" s="39"/>
    </row>
    <row r="25479" spans="17:17">
      <c r="Q25479" s="39"/>
    </row>
    <row r="25480" spans="17:17">
      <c r="Q25480" s="39"/>
    </row>
    <row r="25481" spans="17:17">
      <c r="Q25481" s="39"/>
    </row>
    <row r="25482" spans="17:17">
      <c r="Q25482" s="39"/>
    </row>
    <row r="25483" spans="17:17">
      <c r="Q25483" s="39"/>
    </row>
    <row r="25484" spans="17:17">
      <c r="Q25484" s="39"/>
    </row>
    <row r="25485" spans="17:17">
      <c r="Q25485" s="39"/>
    </row>
    <row r="25486" spans="17:17">
      <c r="Q25486" s="39"/>
    </row>
    <row r="25487" spans="17:17">
      <c r="Q25487" s="39"/>
    </row>
    <row r="25488" spans="17:17">
      <c r="Q25488" s="39"/>
    </row>
    <row r="25489" spans="17:17">
      <c r="Q25489" s="39"/>
    </row>
    <row r="25490" spans="17:17">
      <c r="Q25490" s="39"/>
    </row>
    <row r="25491" spans="17:17">
      <c r="Q25491" s="39"/>
    </row>
    <row r="25492" spans="17:17">
      <c r="Q25492" s="39"/>
    </row>
    <row r="25493" spans="17:17">
      <c r="Q25493" s="39"/>
    </row>
    <row r="25494" spans="17:17">
      <c r="Q25494" s="39"/>
    </row>
    <row r="25495" spans="17:17">
      <c r="Q25495" s="39"/>
    </row>
    <row r="25496" spans="17:17">
      <c r="Q25496" s="39"/>
    </row>
    <row r="25497" spans="17:17">
      <c r="Q25497" s="39"/>
    </row>
    <row r="25498" spans="17:17">
      <c r="Q25498" s="39"/>
    </row>
    <row r="25499" spans="17:17">
      <c r="Q25499" s="39"/>
    </row>
    <row r="25500" spans="17:17">
      <c r="Q25500" s="39"/>
    </row>
    <row r="25501" spans="17:17">
      <c r="Q25501" s="39"/>
    </row>
    <row r="25502" spans="17:17">
      <c r="Q25502" s="39"/>
    </row>
    <row r="25503" spans="17:17">
      <c r="Q25503" s="39"/>
    </row>
    <row r="25504" spans="17:17">
      <c r="Q25504" s="39"/>
    </row>
    <row r="25505" spans="17:17">
      <c r="Q25505" s="39"/>
    </row>
    <row r="25506" spans="17:17">
      <c r="Q25506" s="39"/>
    </row>
    <row r="25507" spans="17:17">
      <c r="Q25507" s="39"/>
    </row>
    <row r="25508" spans="17:17">
      <c r="Q25508" s="39"/>
    </row>
    <row r="25509" spans="17:17">
      <c r="Q25509" s="39"/>
    </row>
    <row r="25510" spans="17:17">
      <c r="Q25510" s="39"/>
    </row>
    <row r="25511" spans="17:17">
      <c r="Q25511" s="39"/>
    </row>
    <row r="25512" spans="17:17">
      <c r="Q25512" s="39"/>
    </row>
    <row r="25513" spans="17:17">
      <c r="Q25513" s="39"/>
    </row>
    <row r="25514" spans="17:17">
      <c r="Q25514" s="39"/>
    </row>
    <row r="25515" spans="17:17">
      <c r="Q25515" s="39"/>
    </row>
    <row r="25516" spans="17:17">
      <c r="Q25516" s="39"/>
    </row>
    <row r="25517" spans="17:17">
      <c r="Q25517" s="39"/>
    </row>
    <row r="25518" spans="17:17">
      <c r="Q25518" s="39"/>
    </row>
    <row r="25519" spans="17:17">
      <c r="Q25519" s="39"/>
    </row>
    <row r="25520" spans="17:17">
      <c r="Q25520" s="39"/>
    </row>
    <row r="25521" spans="17:17">
      <c r="Q25521" s="39"/>
    </row>
    <row r="25522" spans="17:17">
      <c r="Q25522" s="39"/>
    </row>
    <row r="25523" spans="17:17">
      <c r="Q25523" s="39"/>
    </row>
    <row r="25524" spans="17:17">
      <c r="Q25524" s="39"/>
    </row>
    <row r="25525" spans="17:17">
      <c r="Q25525" s="39"/>
    </row>
    <row r="25526" spans="17:17">
      <c r="Q25526" s="39"/>
    </row>
    <row r="25527" spans="17:17">
      <c r="Q25527" s="39"/>
    </row>
    <row r="25528" spans="17:17">
      <c r="Q25528" s="39"/>
    </row>
    <row r="25529" spans="17:17">
      <c r="Q25529" s="39"/>
    </row>
    <row r="25530" spans="17:17">
      <c r="Q25530" s="39"/>
    </row>
    <row r="25531" spans="17:17">
      <c r="Q25531" s="39"/>
    </row>
    <row r="25532" spans="17:17">
      <c r="Q25532" s="39"/>
    </row>
    <row r="25533" spans="17:17">
      <c r="Q25533" s="39"/>
    </row>
    <row r="25534" spans="17:17">
      <c r="Q25534" s="39"/>
    </row>
    <row r="25535" spans="17:17">
      <c r="Q25535" s="39"/>
    </row>
    <row r="25536" spans="17:17">
      <c r="Q25536" s="39"/>
    </row>
    <row r="25537" spans="17:17">
      <c r="Q25537" s="39"/>
    </row>
    <row r="25538" spans="17:17">
      <c r="Q25538" s="39"/>
    </row>
    <row r="25539" spans="17:17">
      <c r="Q25539" s="39"/>
    </row>
    <row r="25540" spans="17:17">
      <c r="Q25540" s="39"/>
    </row>
    <row r="25541" spans="17:17">
      <c r="Q25541" s="39"/>
    </row>
    <row r="25542" spans="17:17">
      <c r="Q25542" s="39"/>
    </row>
    <row r="25543" spans="17:17">
      <c r="Q25543" s="39"/>
    </row>
    <row r="25544" spans="17:17">
      <c r="Q25544" s="39"/>
    </row>
    <row r="25545" spans="17:17">
      <c r="Q25545" s="39"/>
    </row>
    <row r="25546" spans="17:17">
      <c r="Q25546" s="39"/>
    </row>
    <row r="25547" spans="17:17">
      <c r="Q25547" s="39"/>
    </row>
    <row r="25548" spans="17:17">
      <c r="Q25548" s="39"/>
    </row>
    <row r="25549" spans="17:17">
      <c r="Q25549" s="39"/>
    </row>
    <row r="25550" spans="17:17">
      <c r="Q25550" s="39"/>
    </row>
    <row r="25551" spans="17:17">
      <c r="Q25551" s="39"/>
    </row>
    <row r="25552" spans="17:17">
      <c r="Q25552" s="39"/>
    </row>
    <row r="25553" spans="17:17">
      <c r="Q25553" s="39"/>
    </row>
    <row r="25554" spans="17:17">
      <c r="Q25554" s="39"/>
    </row>
    <row r="25555" spans="17:17">
      <c r="Q25555" s="39"/>
    </row>
    <row r="25556" spans="17:17">
      <c r="Q25556" s="39"/>
    </row>
    <row r="25557" spans="17:17">
      <c r="Q25557" s="39"/>
    </row>
    <row r="25558" spans="17:17">
      <c r="Q25558" s="39"/>
    </row>
    <row r="25559" spans="17:17">
      <c r="Q25559" s="39"/>
    </row>
    <row r="25560" spans="17:17">
      <c r="Q25560" s="39"/>
    </row>
    <row r="25561" spans="17:17">
      <c r="Q25561" s="39"/>
    </row>
    <row r="25562" spans="17:17">
      <c r="Q25562" s="39"/>
    </row>
    <row r="25563" spans="17:17">
      <c r="Q25563" s="39"/>
    </row>
    <row r="25564" spans="17:17">
      <c r="Q25564" s="39"/>
    </row>
    <row r="25565" spans="17:17">
      <c r="Q25565" s="39"/>
    </row>
    <row r="25566" spans="17:17">
      <c r="Q25566" s="39"/>
    </row>
    <row r="25567" spans="17:17">
      <c r="Q25567" s="39"/>
    </row>
    <row r="25568" spans="17:17">
      <c r="Q25568" s="39"/>
    </row>
    <row r="25569" spans="17:17">
      <c r="Q25569" s="39"/>
    </row>
    <row r="25570" spans="17:17">
      <c r="Q25570" s="39"/>
    </row>
    <row r="25571" spans="17:17">
      <c r="Q25571" s="39"/>
    </row>
    <row r="25572" spans="17:17">
      <c r="Q25572" s="39"/>
    </row>
    <row r="25573" spans="17:17">
      <c r="Q25573" s="39"/>
    </row>
    <row r="25574" spans="17:17">
      <c r="Q25574" s="39"/>
    </row>
    <row r="25575" spans="17:17">
      <c r="Q25575" s="39"/>
    </row>
    <row r="25576" spans="17:17">
      <c r="Q25576" s="39"/>
    </row>
    <row r="25577" spans="17:17">
      <c r="Q25577" s="39"/>
    </row>
    <row r="25578" spans="17:17">
      <c r="Q25578" s="39"/>
    </row>
    <row r="25579" spans="17:17">
      <c r="Q25579" s="39"/>
    </row>
    <row r="25580" spans="17:17">
      <c r="Q25580" s="39"/>
    </row>
    <row r="25581" spans="17:17">
      <c r="Q25581" s="39"/>
    </row>
    <row r="25582" spans="17:17">
      <c r="Q25582" s="39"/>
    </row>
    <row r="25583" spans="17:17">
      <c r="Q25583" s="39"/>
    </row>
    <row r="25584" spans="17:17">
      <c r="Q25584" s="39"/>
    </row>
    <row r="25585" spans="17:17">
      <c r="Q25585" s="39"/>
    </row>
    <row r="25586" spans="17:17">
      <c r="Q25586" s="39"/>
    </row>
    <row r="25587" spans="17:17">
      <c r="Q25587" s="39"/>
    </row>
    <row r="25588" spans="17:17">
      <c r="Q25588" s="39"/>
    </row>
    <row r="25589" spans="17:17">
      <c r="Q25589" s="39"/>
    </row>
    <row r="25590" spans="17:17">
      <c r="Q25590" s="39"/>
    </row>
    <row r="25591" spans="17:17">
      <c r="Q25591" s="39"/>
    </row>
    <row r="25592" spans="17:17">
      <c r="Q25592" s="39"/>
    </row>
    <row r="25593" spans="17:17">
      <c r="Q25593" s="39"/>
    </row>
    <row r="25594" spans="17:17">
      <c r="Q25594" s="39"/>
    </row>
    <row r="25595" spans="17:17">
      <c r="Q25595" s="39"/>
    </row>
    <row r="25596" spans="17:17">
      <c r="Q25596" s="39"/>
    </row>
    <row r="25597" spans="17:17">
      <c r="Q25597" s="39"/>
    </row>
    <row r="25598" spans="17:17">
      <c r="Q25598" s="39"/>
    </row>
    <row r="25599" spans="17:17">
      <c r="Q25599" s="39"/>
    </row>
    <row r="25600" spans="17:17">
      <c r="Q25600" s="39"/>
    </row>
    <row r="25601" spans="17:17">
      <c r="Q25601" s="39"/>
    </row>
    <row r="25602" spans="17:17">
      <c r="Q25602" s="39"/>
    </row>
    <row r="25603" spans="17:17">
      <c r="Q25603" s="39"/>
    </row>
    <row r="25604" spans="17:17">
      <c r="Q25604" s="39"/>
    </row>
    <row r="25605" spans="17:17">
      <c r="Q25605" s="39"/>
    </row>
    <row r="25606" spans="17:17">
      <c r="Q25606" s="39"/>
    </row>
    <row r="25607" spans="17:17">
      <c r="Q25607" s="39"/>
    </row>
    <row r="25608" spans="17:17">
      <c r="Q25608" s="39"/>
    </row>
    <row r="25609" spans="17:17">
      <c r="Q25609" s="39"/>
    </row>
    <row r="25610" spans="17:17">
      <c r="Q25610" s="39"/>
    </row>
    <row r="25611" spans="17:17">
      <c r="Q25611" s="39"/>
    </row>
    <row r="25612" spans="17:17">
      <c r="Q25612" s="39"/>
    </row>
    <row r="25613" spans="17:17">
      <c r="Q25613" s="39"/>
    </row>
    <row r="25614" spans="17:17">
      <c r="Q25614" s="39"/>
    </row>
    <row r="25615" spans="17:17">
      <c r="Q25615" s="39"/>
    </row>
    <row r="25616" spans="17:17">
      <c r="Q25616" s="39"/>
    </row>
    <row r="25617" spans="17:17">
      <c r="Q25617" s="39"/>
    </row>
    <row r="25618" spans="17:17">
      <c r="Q25618" s="39"/>
    </row>
    <row r="25619" spans="17:17">
      <c r="Q25619" s="39"/>
    </row>
    <row r="25620" spans="17:17">
      <c r="Q25620" s="39"/>
    </row>
    <row r="25621" spans="17:17">
      <c r="Q25621" s="39"/>
    </row>
    <row r="25622" spans="17:17">
      <c r="Q25622" s="39"/>
    </row>
    <row r="25623" spans="17:17">
      <c r="Q25623" s="39"/>
    </row>
    <row r="25624" spans="17:17">
      <c r="Q25624" s="39"/>
    </row>
    <row r="25625" spans="17:17">
      <c r="Q25625" s="39"/>
    </row>
    <row r="25626" spans="17:17">
      <c r="Q25626" s="39"/>
    </row>
    <row r="25627" spans="17:17">
      <c r="Q25627" s="39"/>
    </row>
    <row r="25628" spans="17:17">
      <c r="Q25628" s="39"/>
    </row>
    <row r="25629" spans="17:17">
      <c r="Q25629" s="39"/>
    </row>
    <row r="25630" spans="17:17">
      <c r="Q25630" s="39"/>
    </row>
    <row r="25631" spans="17:17">
      <c r="Q25631" s="39"/>
    </row>
    <row r="25632" spans="17:17">
      <c r="Q25632" s="39"/>
    </row>
    <row r="25633" spans="17:17">
      <c r="Q25633" s="39"/>
    </row>
    <row r="25634" spans="17:17">
      <c r="Q25634" s="39"/>
    </row>
    <row r="25635" spans="17:17">
      <c r="Q25635" s="39"/>
    </row>
    <row r="25636" spans="17:17">
      <c r="Q25636" s="39"/>
    </row>
    <row r="25637" spans="17:17">
      <c r="Q25637" s="39"/>
    </row>
    <row r="25638" spans="17:17">
      <c r="Q25638" s="39"/>
    </row>
    <row r="25639" spans="17:17">
      <c r="Q25639" s="39"/>
    </row>
    <row r="25640" spans="17:17">
      <c r="Q25640" s="39"/>
    </row>
    <row r="25641" spans="17:17">
      <c r="Q25641" s="39"/>
    </row>
    <row r="25642" spans="17:17">
      <c r="Q25642" s="39"/>
    </row>
    <row r="25643" spans="17:17">
      <c r="Q25643" s="39"/>
    </row>
    <row r="25644" spans="17:17">
      <c r="Q25644" s="39"/>
    </row>
    <row r="25645" spans="17:17">
      <c r="Q25645" s="39"/>
    </row>
    <row r="25646" spans="17:17">
      <c r="Q25646" s="39"/>
    </row>
    <row r="25647" spans="17:17">
      <c r="Q25647" s="39"/>
    </row>
    <row r="25648" spans="17:17">
      <c r="Q25648" s="39"/>
    </row>
    <row r="25649" spans="17:17">
      <c r="Q25649" s="39"/>
    </row>
    <row r="25650" spans="17:17">
      <c r="Q25650" s="39"/>
    </row>
    <row r="25651" spans="17:17">
      <c r="Q25651" s="39"/>
    </row>
    <row r="25652" spans="17:17">
      <c r="Q25652" s="39"/>
    </row>
    <row r="25653" spans="17:17">
      <c r="Q25653" s="39"/>
    </row>
    <row r="25654" spans="17:17">
      <c r="Q25654" s="39"/>
    </row>
    <row r="25655" spans="17:17">
      <c r="Q25655" s="39"/>
    </row>
    <row r="25656" spans="17:17">
      <c r="Q25656" s="39"/>
    </row>
    <row r="25657" spans="17:17">
      <c r="Q25657" s="39"/>
    </row>
    <row r="25658" spans="17:17">
      <c r="Q25658" s="39"/>
    </row>
    <row r="25659" spans="17:17">
      <c r="Q25659" s="39"/>
    </row>
    <row r="25660" spans="17:17">
      <c r="Q25660" s="39"/>
    </row>
    <row r="25661" spans="17:17">
      <c r="Q25661" s="39"/>
    </row>
    <row r="25662" spans="17:17">
      <c r="Q25662" s="39"/>
    </row>
    <row r="25663" spans="17:17">
      <c r="Q25663" s="39"/>
    </row>
    <row r="25664" spans="17:17">
      <c r="Q25664" s="39"/>
    </row>
    <row r="25665" spans="17:17">
      <c r="Q25665" s="39"/>
    </row>
    <row r="25666" spans="17:17">
      <c r="Q25666" s="39"/>
    </row>
    <row r="25667" spans="17:17">
      <c r="Q25667" s="39"/>
    </row>
    <row r="25668" spans="17:17">
      <c r="Q25668" s="39"/>
    </row>
    <row r="25669" spans="17:17">
      <c r="Q25669" s="39"/>
    </row>
    <row r="25670" spans="17:17">
      <c r="Q25670" s="39"/>
    </row>
    <row r="25671" spans="17:17">
      <c r="Q25671" s="39"/>
    </row>
    <row r="25672" spans="17:17">
      <c r="Q25672" s="39"/>
    </row>
    <row r="25673" spans="17:17">
      <c r="Q25673" s="39"/>
    </row>
    <row r="25674" spans="17:17">
      <c r="Q25674" s="39"/>
    </row>
    <row r="25675" spans="17:17">
      <c r="Q25675" s="39"/>
    </row>
    <row r="25676" spans="17:17">
      <c r="Q25676" s="39"/>
    </row>
    <row r="25677" spans="17:17">
      <c r="Q25677" s="39"/>
    </row>
    <row r="25678" spans="17:17">
      <c r="Q25678" s="39"/>
    </row>
    <row r="25679" spans="17:17">
      <c r="Q25679" s="39"/>
    </row>
    <row r="25680" spans="17:17">
      <c r="Q25680" s="39"/>
    </row>
    <row r="25681" spans="17:17">
      <c r="Q25681" s="39"/>
    </row>
    <row r="25682" spans="17:17">
      <c r="Q25682" s="39"/>
    </row>
    <row r="25683" spans="17:17">
      <c r="Q25683" s="39"/>
    </row>
    <row r="25684" spans="17:17">
      <c r="Q25684" s="39"/>
    </row>
    <row r="25685" spans="17:17">
      <c r="Q25685" s="39"/>
    </row>
    <row r="25686" spans="17:17">
      <c r="Q25686" s="39"/>
    </row>
    <row r="25687" spans="17:17">
      <c r="Q25687" s="39"/>
    </row>
    <row r="25688" spans="17:17">
      <c r="Q25688" s="39"/>
    </row>
    <row r="25689" spans="17:17">
      <c r="Q25689" s="39"/>
    </row>
    <row r="25690" spans="17:17">
      <c r="Q25690" s="39"/>
    </row>
    <row r="25691" spans="17:17">
      <c r="Q25691" s="39"/>
    </row>
    <row r="25692" spans="17:17">
      <c r="Q25692" s="39"/>
    </row>
    <row r="25693" spans="17:17">
      <c r="Q25693" s="39"/>
    </row>
    <row r="25694" spans="17:17">
      <c r="Q25694" s="39"/>
    </row>
    <row r="25695" spans="17:17">
      <c r="Q25695" s="39"/>
    </row>
    <row r="25696" spans="17:17">
      <c r="Q25696" s="39"/>
    </row>
    <row r="25697" spans="17:17">
      <c r="Q25697" s="39"/>
    </row>
    <row r="25698" spans="17:17">
      <c r="Q25698" s="39"/>
    </row>
    <row r="25699" spans="17:17">
      <c r="Q25699" s="39"/>
    </row>
    <row r="25700" spans="17:17">
      <c r="Q25700" s="39"/>
    </row>
    <row r="25701" spans="17:17">
      <c r="Q25701" s="39"/>
    </row>
    <row r="25702" spans="17:17">
      <c r="Q25702" s="39"/>
    </row>
    <row r="25703" spans="17:17">
      <c r="Q25703" s="39"/>
    </row>
    <row r="25704" spans="17:17">
      <c r="Q25704" s="39"/>
    </row>
    <row r="25705" spans="17:17">
      <c r="Q25705" s="39"/>
    </row>
    <row r="25706" spans="17:17">
      <c r="Q25706" s="39"/>
    </row>
    <row r="25707" spans="17:17">
      <c r="Q25707" s="39"/>
    </row>
    <row r="25708" spans="17:17">
      <c r="Q25708" s="39"/>
    </row>
    <row r="25709" spans="17:17">
      <c r="Q25709" s="39"/>
    </row>
    <row r="25710" spans="17:17">
      <c r="Q25710" s="39"/>
    </row>
    <row r="25711" spans="17:17">
      <c r="Q25711" s="39"/>
    </row>
    <row r="25712" spans="17:17">
      <c r="Q25712" s="39"/>
    </row>
    <row r="25713" spans="17:17">
      <c r="Q25713" s="39"/>
    </row>
    <row r="25714" spans="17:17">
      <c r="Q25714" s="39"/>
    </row>
    <row r="25715" spans="17:17">
      <c r="Q25715" s="39"/>
    </row>
    <row r="25716" spans="17:17">
      <c r="Q25716" s="39"/>
    </row>
    <row r="25717" spans="17:17">
      <c r="Q25717" s="39"/>
    </row>
    <row r="25718" spans="17:17">
      <c r="Q25718" s="39"/>
    </row>
    <row r="25719" spans="17:17">
      <c r="Q25719" s="39"/>
    </row>
    <row r="25720" spans="17:17">
      <c r="Q25720" s="39"/>
    </row>
    <row r="25721" spans="17:17">
      <c r="Q25721" s="39"/>
    </row>
    <row r="25722" spans="17:17">
      <c r="Q25722" s="39"/>
    </row>
    <row r="25723" spans="17:17">
      <c r="Q25723" s="39"/>
    </row>
    <row r="25724" spans="17:17">
      <c r="Q25724" s="39"/>
    </row>
    <row r="25725" spans="17:17">
      <c r="Q25725" s="39"/>
    </row>
    <row r="25726" spans="17:17">
      <c r="Q25726" s="39"/>
    </row>
    <row r="25727" spans="17:17">
      <c r="Q25727" s="39"/>
    </row>
    <row r="25728" spans="17:17">
      <c r="Q25728" s="39"/>
    </row>
    <row r="25729" spans="17:17">
      <c r="Q25729" s="39"/>
    </row>
    <row r="25730" spans="17:17">
      <c r="Q25730" s="39"/>
    </row>
    <row r="25731" spans="17:17">
      <c r="Q25731" s="39"/>
    </row>
    <row r="25732" spans="17:17">
      <c r="Q25732" s="39"/>
    </row>
    <row r="25733" spans="17:17">
      <c r="Q25733" s="39"/>
    </row>
    <row r="25734" spans="17:17">
      <c r="Q25734" s="39"/>
    </row>
    <row r="25735" spans="17:17">
      <c r="Q25735" s="39"/>
    </row>
    <row r="25736" spans="17:17">
      <c r="Q25736" s="39"/>
    </row>
    <row r="25737" spans="17:17">
      <c r="Q25737" s="39"/>
    </row>
    <row r="25738" spans="17:17">
      <c r="Q25738" s="39"/>
    </row>
    <row r="25739" spans="17:17">
      <c r="Q25739" s="39"/>
    </row>
    <row r="25740" spans="17:17">
      <c r="Q25740" s="39"/>
    </row>
    <row r="25741" spans="17:17">
      <c r="Q25741" s="39"/>
    </row>
    <row r="25742" spans="17:17">
      <c r="Q25742" s="39"/>
    </row>
    <row r="25743" spans="17:17">
      <c r="Q25743" s="39"/>
    </row>
    <row r="25744" spans="17:17">
      <c r="Q25744" s="39"/>
    </row>
    <row r="25745" spans="17:17">
      <c r="Q25745" s="39"/>
    </row>
    <row r="25746" spans="17:17">
      <c r="Q25746" s="39"/>
    </row>
    <row r="25747" spans="17:17">
      <c r="Q25747" s="39"/>
    </row>
    <row r="25748" spans="17:17">
      <c r="Q25748" s="39"/>
    </row>
    <row r="25749" spans="17:17">
      <c r="Q25749" s="39"/>
    </row>
    <row r="25750" spans="17:17">
      <c r="Q25750" s="39"/>
    </row>
    <row r="25751" spans="17:17">
      <c r="Q25751" s="39"/>
    </row>
    <row r="25752" spans="17:17">
      <c r="Q25752" s="39"/>
    </row>
    <row r="25753" spans="17:17">
      <c r="Q25753" s="39"/>
    </row>
    <row r="25754" spans="17:17">
      <c r="Q25754" s="39"/>
    </row>
    <row r="25755" spans="17:17">
      <c r="Q25755" s="39"/>
    </row>
    <row r="25756" spans="17:17">
      <c r="Q25756" s="39"/>
    </row>
    <row r="25757" spans="17:17">
      <c r="Q25757" s="39"/>
    </row>
    <row r="25758" spans="17:17">
      <c r="Q25758" s="39"/>
    </row>
    <row r="25759" spans="17:17">
      <c r="Q25759" s="39"/>
    </row>
    <row r="25760" spans="17:17">
      <c r="Q25760" s="39"/>
    </row>
    <row r="25761" spans="17:17">
      <c r="Q25761" s="39"/>
    </row>
    <row r="25762" spans="17:17">
      <c r="Q25762" s="39"/>
    </row>
    <row r="25763" spans="17:17">
      <c r="Q25763" s="39"/>
    </row>
    <row r="25764" spans="17:17">
      <c r="Q25764" s="39"/>
    </row>
    <row r="25765" spans="17:17">
      <c r="Q25765" s="39"/>
    </row>
    <row r="25766" spans="17:17">
      <c r="Q25766" s="39"/>
    </row>
    <row r="25767" spans="17:17">
      <c r="Q25767" s="39"/>
    </row>
    <row r="25768" spans="17:17">
      <c r="Q25768" s="39"/>
    </row>
    <row r="25769" spans="17:17">
      <c r="Q25769" s="39"/>
    </row>
    <row r="25770" spans="17:17">
      <c r="Q25770" s="39"/>
    </row>
    <row r="25771" spans="17:17">
      <c r="Q25771" s="39"/>
    </row>
    <row r="25772" spans="17:17">
      <c r="Q25772" s="39"/>
    </row>
    <row r="25773" spans="17:17">
      <c r="Q25773" s="39"/>
    </row>
    <row r="25774" spans="17:17">
      <c r="Q25774" s="39"/>
    </row>
    <row r="25775" spans="17:17">
      <c r="Q25775" s="39"/>
    </row>
    <row r="25776" spans="17:17">
      <c r="Q25776" s="39"/>
    </row>
    <row r="25777" spans="17:17">
      <c r="Q25777" s="39"/>
    </row>
    <row r="25778" spans="17:17">
      <c r="Q25778" s="39"/>
    </row>
    <row r="25779" spans="17:17">
      <c r="Q25779" s="39"/>
    </row>
    <row r="25780" spans="17:17">
      <c r="Q25780" s="39"/>
    </row>
    <row r="25781" spans="17:17">
      <c r="Q25781" s="39"/>
    </row>
    <row r="25782" spans="17:17">
      <c r="Q25782" s="39"/>
    </row>
    <row r="25783" spans="17:17">
      <c r="Q25783" s="39"/>
    </row>
    <row r="25784" spans="17:17">
      <c r="Q25784" s="39"/>
    </row>
    <row r="25785" spans="17:17">
      <c r="Q25785" s="39"/>
    </row>
    <row r="25786" spans="17:17">
      <c r="Q25786" s="39"/>
    </row>
    <row r="25787" spans="17:17">
      <c r="Q25787" s="39"/>
    </row>
    <row r="25788" spans="17:17">
      <c r="Q25788" s="39"/>
    </row>
    <row r="25789" spans="17:17">
      <c r="Q25789" s="39"/>
    </row>
    <row r="25790" spans="17:17">
      <c r="Q25790" s="39"/>
    </row>
    <row r="25791" spans="17:17">
      <c r="Q25791" s="39"/>
    </row>
    <row r="25792" spans="17:17">
      <c r="Q25792" s="39"/>
    </row>
    <row r="25793" spans="17:17">
      <c r="Q25793" s="39"/>
    </row>
    <row r="25794" spans="17:17">
      <c r="Q25794" s="39"/>
    </row>
    <row r="25795" spans="17:17">
      <c r="Q25795" s="39"/>
    </row>
    <row r="25796" spans="17:17">
      <c r="Q25796" s="39"/>
    </row>
    <row r="25797" spans="17:17">
      <c r="Q25797" s="39"/>
    </row>
    <row r="25798" spans="17:17">
      <c r="Q25798" s="39"/>
    </row>
    <row r="25799" spans="17:17">
      <c r="Q25799" s="39"/>
    </row>
    <row r="25800" spans="17:17">
      <c r="Q25800" s="39"/>
    </row>
    <row r="25801" spans="17:17">
      <c r="Q25801" s="39"/>
    </row>
    <row r="25802" spans="17:17">
      <c r="Q25802" s="39"/>
    </row>
    <row r="25803" spans="17:17">
      <c r="Q25803" s="39"/>
    </row>
    <row r="25804" spans="17:17">
      <c r="Q25804" s="39"/>
    </row>
    <row r="25805" spans="17:17">
      <c r="Q25805" s="39"/>
    </row>
    <row r="25806" spans="17:17">
      <c r="Q25806" s="39"/>
    </row>
    <row r="25807" spans="17:17">
      <c r="Q25807" s="39"/>
    </row>
    <row r="25808" spans="17:17">
      <c r="Q25808" s="39"/>
    </row>
    <row r="25809" spans="17:17">
      <c r="Q25809" s="39"/>
    </row>
    <row r="25810" spans="17:17">
      <c r="Q25810" s="39"/>
    </row>
    <row r="25811" spans="17:17">
      <c r="Q25811" s="39"/>
    </row>
    <row r="25812" spans="17:17">
      <c r="Q25812" s="39"/>
    </row>
    <row r="25813" spans="17:17">
      <c r="Q25813" s="39"/>
    </row>
    <row r="25814" spans="17:17">
      <c r="Q25814" s="39"/>
    </row>
    <row r="25815" spans="17:17">
      <c r="Q25815" s="39"/>
    </row>
    <row r="25816" spans="17:17">
      <c r="Q25816" s="39"/>
    </row>
    <row r="25817" spans="17:17">
      <c r="Q25817" s="39"/>
    </row>
    <row r="25818" spans="17:17">
      <c r="Q25818" s="39"/>
    </row>
    <row r="25819" spans="17:17">
      <c r="Q25819" s="39"/>
    </row>
    <row r="25820" spans="17:17">
      <c r="Q25820" s="39"/>
    </row>
    <row r="25821" spans="17:17">
      <c r="Q25821" s="39"/>
    </row>
    <row r="25822" spans="17:17">
      <c r="Q25822" s="39"/>
    </row>
    <row r="25823" spans="17:17">
      <c r="Q25823" s="39"/>
    </row>
    <row r="25824" spans="17:17">
      <c r="Q25824" s="39"/>
    </row>
    <row r="25825" spans="17:17">
      <c r="Q25825" s="39"/>
    </row>
    <row r="25826" spans="17:17">
      <c r="Q25826" s="39"/>
    </row>
    <row r="25827" spans="17:17">
      <c r="Q25827" s="39"/>
    </row>
    <row r="25828" spans="17:17">
      <c r="Q25828" s="39"/>
    </row>
    <row r="25829" spans="17:17">
      <c r="Q25829" s="39"/>
    </row>
    <row r="25830" spans="17:17">
      <c r="Q25830" s="39"/>
    </row>
    <row r="25831" spans="17:17">
      <c r="Q25831" s="39"/>
    </row>
    <row r="25832" spans="17:17">
      <c r="Q25832" s="39"/>
    </row>
    <row r="25833" spans="17:17">
      <c r="Q25833" s="39"/>
    </row>
    <row r="25834" spans="17:17">
      <c r="Q25834" s="39"/>
    </row>
    <row r="25835" spans="17:17">
      <c r="Q25835" s="39"/>
    </row>
    <row r="25836" spans="17:17">
      <c r="Q25836" s="39"/>
    </row>
    <row r="25837" spans="17:17">
      <c r="Q25837" s="39"/>
    </row>
    <row r="25838" spans="17:17">
      <c r="Q25838" s="39"/>
    </row>
    <row r="25839" spans="17:17">
      <c r="Q25839" s="39"/>
    </row>
    <row r="25840" spans="17:17">
      <c r="Q25840" s="39"/>
    </row>
    <row r="25841" spans="17:17">
      <c r="Q25841" s="39"/>
    </row>
    <row r="25842" spans="17:17">
      <c r="Q25842" s="39"/>
    </row>
    <row r="25843" spans="17:17">
      <c r="Q25843" s="39"/>
    </row>
    <row r="25844" spans="17:17">
      <c r="Q25844" s="39"/>
    </row>
    <row r="25845" spans="17:17">
      <c r="Q25845" s="39"/>
    </row>
    <row r="25846" spans="17:17">
      <c r="Q25846" s="39"/>
    </row>
    <row r="25847" spans="17:17">
      <c r="Q25847" s="39"/>
    </row>
    <row r="25848" spans="17:17">
      <c r="Q25848" s="39"/>
    </row>
    <row r="25849" spans="17:17">
      <c r="Q25849" s="39"/>
    </row>
    <row r="25850" spans="17:17">
      <c r="Q25850" s="39"/>
    </row>
    <row r="25851" spans="17:17">
      <c r="Q25851" s="39"/>
    </row>
    <row r="25852" spans="17:17">
      <c r="Q25852" s="39"/>
    </row>
    <row r="25853" spans="17:17">
      <c r="Q25853" s="39"/>
    </row>
    <row r="25854" spans="17:17">
      <c r="Q25854" s="39"/>
    </row>
    <row r="25855" spans="17:17">
      <c r="Q25855" s="39"/>
    </row>
    <row r="25856" spans="17:17">
      <c r="Q25856" s="39"/>
    </row>
    <row r="25857" spans="17:17">
      <c r="Q25857" s="39"/>
    </row>
    <row r="25858" spans="17:17">
      <c r="Q25858" s="39"/>
    </row>
    <row r="25859" spans="17:17">
      <c r="Q25859" s="39"/>
    </row>
    <row r="25860" spans="17:17">
      <c r="Q25860" s="39"/>
    </row>
    <row r="25861" spans="17:17">
      <c r="Q25861" s="39"/>
    </row>
    <row r="25862" spans="17:17">
      <c r="Q25862" s="39"/>
    </row>
    <row r="25863" spans="17:17">
      <c r="Q25863" s="39"/>
    </row>
    <row r="25864" spans="17:17">
      <c r="Q25864" s="39"/>
    </row>
    <row r="25865" spans="17:17">
      <c r="Q25865" s="39"/>
    </row>
    <row r="25866" spans="17:17">
      <c r="Q25866" s="39"/>
    </row>
    <row r="25867" spans="17:17">
      <c r="Q25867" s="39"/>
    </row>
    <row r="25868" spans="17:17">
      <c r="Q25868" s="39"/>
    </row>
    <row r="25869" spans="17:17">
      <c r="Q25869" s="39"/>
    </row>
    <row r="25870" spans="17:17">
      <c r="Q25870" s="39"/>
    </row>
    <row r="25871" spans="17:17">
      <c r="Q25871" s="39"/>
    </row>
    <row r="25872" spans="17:17">
      <c r="Q25872" s="39"/>
    </row>
    <row r="25873" spans="17:17">
      <c r="Q25873" s="39"/>
    </row>
    <row r="25874" spans="17:17">
      <c r="Q25874" s="39"/>
    </row>
    <row r="25875" spans="17:17">
      <c r="Q25875" s="39"/>
    </row>
    <row r="25876" spans="17:17">
      <c r="Q25876" s="39"/>
    </row>
    <row r="25877" spans="17:17">
      <c r="Q25877" s="39"/>
    </row>
    <row r="25878" spans="17:17">
      <c r="Q25878" s="39"/>
    </row>
    <row r="25879" spans="17:17">
      <c r="Q25879" s="39"/>
    </row>
    <row r="25880" spans="17:17">
      <c r="Q25880" s="39"/>
    </row>
    <row r="25881" spans="17:17">
      <c r="Q25881" s="39"/>
    </row>
    <row r="25882" spans="17:17">
      <c r="Q25882" s="39"/>
    </row>
    <row r="25883" spans="17:17">
      <c r="Q25883" s="39"/>
    </row>
    <row r="25884" spans="17:17">
      <c r="Q25884" s="39"/>
    </row>
    <row r="25885" spans="17:17">
      <c r="Q25885" s="39"/>
    </row>
    <row r="25886" spans="17:17">
      <c r="Q25886" s="39"/>
    </row>
    <row r="25887" spans="17:17">
      <c r="Q25887" s="39"/>
    </row>
    <row r="25888" spans="17:17">
      <c r="Q25888" s="39"/>
    </row>
    <row r="25889" spans="17:17">
      <c r="Q25889" s="39"/>
    </row>
    <row r="25890" spans="17:17">
      <c r="Q25890" s="39"/>
    </row>
    <row r="25891" spans="17:17">
      <c r="Q25891" s="39"/>
    </row>
    <row r="25892" spans="17:17">
      <c r="Q25892" s="39"/>
    </row>
    <row r="25893" spans="17:17">
      <c r="Q25893" s="39"/>
    </row>
    <row r="25894" spans="17:17">
      <c r="Q25894" s="39"/>
    </row>
    <row r="25895" spans="17:17">
      <c r="Q25895" s="39"/>
    </row>
    <row r="25896" spans="17:17">
      <c r="Q25896" s="39"/>
    </row>
    <row r="25897" spans="17:17">
      <c r="Q25897" s="39"/>
    </row>
    <row r="25898" spans="17:17">
      <c r="Q25898" s="39"/>
    </row>
    <row r="25899" spans="17:17">
      <c r="Q25899" s="39"/>
    </row>
    <row r="25900" spans="17:17">
      <c r="Q25900" s="39"/>
    </row>
    <row r="25901" spans="17:17">
      <c r="Q25901" s="39"/>
    </row>
    <row r="25902" spans="17:17">
      <c r="Q25902" s="39"/>
    </row>
    <row r="25903" spans="17:17">
      <c r="Q25903" s="39"/>
    </row>
    <row r="25904" spans="17:17">
      <c r="Q25904" s="39"/>
    </row>
    <row r="25905" spans="17:17">
      <c r="Q25905" s="39"/>
    </row>
    <row r="25906" spans="17:17">
      <c r="Q25906" s="39"/>
    </row>
    <row r="25907" spans="17:17">
      <c r="Q25907" s="39"/>
    </row>
    <row r="25908" spans="17:17">
      <c r="Q25908" s="39"/>
    </row>
    <row r="25909" spans="17:17">
      <c r="Q25909" s="39"/>
    </row>
    <row r="25910" spans="17:17">
      <c r="Q25910" s="39"/>
    </row>
    <row r="25911" spans="17:17">
      <c r="Q25911" s="39"/>
    </row>
    <row r="25912" spans="17:17">
      <c r="Q25912" s="39"/>
    </row>
    <row r="25913" spans="17:17">
      <c r="Q25913" s="39"/>
    </row>
    <row r="25914" spans="17:17">
      <c r="Q25914" s="39"/>
    </row>
    <row r="25915" spans="17:17">
      <c r="Q25915" s="39"/>
    </row>
    <row r="25916" spans="17:17">
      <c r="Q25916" s="39"/>
    </row>
    <row r="25917" spans="17:17">
      <c r="Q25917" s="39"/>
    </row>
    <row r="25918" spans="17:17">
      <c r="Q25918" s="39"/>
    </row>
    <row r="25919" spans="17:17">
      <c r="Q25919" s="39"/>
    </row>
    <row r="25920" spans="17:17">
      <c r="Q25920" s="39"/>
    </row>
    <row r="25921" spans="17:17">
      <c r="Q25921" s="39"/>
    </row>
    <row r="25922" spans="17:17">
      <c r="Q25922" s="39"/>
    </row>
    <row r="25923" spans="17:17">
      <c r="Q25923" s="39"/>
    </row>
    <row r="25924" spans="17:17">
      <c r="Q25924" s="39"/>
    </row>
    <row r="25925" spans="17:17">
      <c r="Q25925" s="39"/>
    </row>
    <row r="25926" spans="17:17">
      <c r="Q25926" s="39"/>
    </row>
    <row r="25927" spans="17:17">
      <c r="Q25927" s="39"/>
    </row>
    <row r="25928" spans="17:17">
      <c r="Q25928" s="39"/>
    </row>
    <row r="25929" spans="17:17">
      <c r="Q25929" s="39"/>
    </row>
    <row r="25930" spans="17:17">
      <c r="Q25930" s="39"/>
    </row>
    <row r="25931" spans="17:17">
      <c r="Q25931" s="39"/>
    </row>
    <row r="25932" spans="17:17">
      <c r="Q25932" s="39"/>
    </row>
    <row r="25933" spans="17:17">
      <c r="Q25933" s="39"/>
    </row>
    <row r="25934" spans="17:17">
      <c r="Q25934" s="39"/>
    </row>
    <row r="25935" spans="17:17">
      <c r="Q25935" s="39"/>
    </row>
    <row r="25936" spans="17:17">
      <c r="Q25936" s="39"/>
    </row>
    <row r="25937" spans="17:17">
      <c r="Q25937" s="39"/>
    </row>
    <row r="25938" spans="17:17">
      <c r="Q25938" s="39"/>
    </row>
    <row r="25939" spans="17:17">
      <c r="Q25939" s="39"/>
    </row>
    <row r="25940" spans="17:17">
      <c r="Q25940" s="39"/>
    </row>
    <row r="25941" spans="17:17">
      <c r="Q25941" s="39"/>
    </row>
    <row r="25942" spans="17:17">
      <c r="Q25942" s="39"/>
    </row>
    <row r="25943" spans="17:17">
      <c r="Q25943" s="39"/>
    </row>
    <row r="25944" spans="17:17">
      <c r="Q25944" s="39"/>
    </row>
    <row r="25945" spans="17:17">
      <c r="Q25945" s="39"/>
    </row>
    <row r="25946" spans="17:17">
      <c r="Q25946" s="39"/>
    </row>
    <row r="25947" spans="17:17">
      <c r="Q25947" s="39"/>
    </row>
    <row r="25948" spans="17:17">
      <c r="Q25948" s="39"/>
    </row>
    <row r="25949" spans="17:17">
      <c r="Q25949" s="39"/>
    </row>
    <row r="25950" spans="17:17">
      <c r="Q25950" s="39"/>
    </row>
    <row r="25951" spans="17:17">
      <c r="Q25951" s="39"/>
    </row>
    <row r="25952" spans="17:17">
      <c r="Q25952" s="39"/>
    </row>
    <row r="25953" spans="17:17">
      <c r="Q25953" s="39"/>
    </row>
    <row r="25954" spans="17:17">
      <c r="Q25954" s="39"/>
    </row>
    <row r="25955" spans="17:17">
      <c r="Q25955" s="39"/>
    </row>
    <row r="25956" spans="17:17">
      <c r="Q25956" s="39"/>
    </row>
    <row r="25957" spans="17:17">
      <c r="Q25957" s="39"/>
    </row>
    <row r="25958" spans="17:17">
      <c r="Q25958" s="39"/>
    </row>
    <row r="25959" spans="17:17">
      <c r="Q25959" s="39"/>
    </row>
    <row r="25960" spans="17:17">
      <c r="Q25960" s="39"/>
    </row>
    <row r="25961" spans="17:17">
      <c r="Q25961" s="39"/>
    </row>
    <row r="25962" spans="17:17">
      <c r="Q25962" s="39"/>
    </row>
    <row r="25963" spans="17:17">
      <c r="Q25963" s="39"/>
    </row>
    <row r="25964" spans="17:17">
      <c r="Q25964" s="39"/>
    </row>
    <row r="25965" spans="17:17">
      <c r="Q25965" s="39"/>
    </row>
    <row r="25966" spans="17:17">
      <c r="Q25966" s="39"/>
    </row>
    <row r="25967" spans="17:17">
      <c r="Q25967" s="39"/>
    </row>
    <row r="25968" spans="17:17">
      <c r="Q25968" s="39"/>
    </row>
    <row r="25969" spans="17:17">
      <c r="Q25969" s="39"/>
    </row>
    <row r="25970" spans="17:17">
      <c r="Q25970" s="39"/>
    </row>
    <row r="25971" spans="17:17">
      <c r="Q25971" s="39"/>
    </row>
    <row r="25972" spans="17:17">
      <c r="Q25972" s="39"/>
    </row>
    <row r="25973" spans="17:17">
      <c r="Q25973" s="39"/>
    </row>
    <row r="25974" spans="17:17">
      <c r="Q25974" s="39"/>
    </row>
    <row r="25975" spans="17:17">
      <c r="Q25975" s="39"/>
    </row>
    <row r="25976" spans="17:17">
      <c r="Q25976" s="39"/>
    </row>
    <row r="25977" spans="17:17">
      <c r="Q25977" s="39"/>
    </row>
    <row r="25978" spans="17:17">
      <c r="Q25978" s="39"/>
    </row>
    <row r="25979" spans="17:17">
      <c r="Q25979" s="39"/>
    </row>
    <row r="25980" spans="17:17">
      <c r="Q25980" s="39"/>
    </row>
    <row r="25981" spans="17:17">
      <c r="Q25981" s="39"/>
    </row>
    <row r="25982" spans="17:17">
      <c r="Q25982" s="39"/>
    </row>
    <row r="25983" spans="17:17">
      <c r="Q25983" s="39"/>
    </row>
    <row r="25984" spans="17:17">
      <c r="Q25984" s="39"/>
    </row>
    <row r="25985" spans="17:17">
      <c r="Q25985" s="39"/>
    </row>
    <row r="25986" spans="17:17">
      <c r="Q25986" s="39"/>
    </row>
    <row r="25987" spans="17:17">
      <c r="Q25987" s="39"/>
    </row>
    <row r="25988" spans="17:17">
      <c r="Q25988" s="39"/>
    </row>
    <row r="25989" spans="17:17">
      <c r="Q25989" s="39"/>
    </row>
    <row r="25990" spans="17:17">
      <c r="Q25990" s="39"/>
    </row>
    <row r="25991" spans="17:17">
      <c r="Q25991" s="39"/>
    </row>
    <row r="25992" spans="17:17">
      <c r="Q25992" s="39"/>
    </row>
    <row r="25993" spans="17:17">
      <c r="Q25993" s="39"/>
    </row>
    <row r="25994" spans="17:17">
      <c r="Q25994" s="39"/>
    </row>
    <row r="25995" spans="17:17">
      <c r="Q25995" s="39"/>
    </row>
    <row r="25996" spans="17:17">
      <c r="Q25996" s="39"/>
    </row>
    <row r="25997" spans="17:17">
      <c r="Q25997" s="39"/>
    </row>
    <row r="25998" spans="17:17">
      <c r="Q25998" s="39"/>
    </row>
    <row r="25999" spans="17:17">
      <c r="Q25999" s="39"/>
    </row>
    <row r="26000" spans="17:17">
      <c r="Q26000" s="39"/>
    </row>
    <row r="26001" spans="17:17">
      <c r="Q26001" s="39"/>
    </row>
    <row r="26002" spans="17:17">
      <c r="Q26002" s="39"/>
    </row>
    <row r="26003" spans="17:17">
      <c r="Q26003" s="39"/>
    </row>
    <row r="26004" spans="17:17">
      <c r="Q26004" s="39"/>
    </row>
    <row r="26005" spans="17:17">
      <c r="Q26005" s="39"/>
    </row>
    <row r="26006" spans="17:17">
      <c r="Q26006" s="39"/>
    </row>
    <row r="26007" spans="17:17">
      <c r="Q26007" s="39"/>
    </row>
    <row r="26008" spans="17:17">
      <c r="Q26008" s="39"/>
    </row>
    <row r="26009" spans="17:17">
      <c r="Q26009" s="39"/>
    </row>
    <row r="26010" spans="17:17">
      <c r="Q26010" s="39"/>
    </row>
    <row r="26011" spans="17:17">
      <c r="Q26011" s="39"/>
    </row>
    <row r="26012" spans="17:17">
      <c r="Q26012" s="39"/>
    </row>
    <row r="26013" spans="17:17">
      <c r="Q26013" s="39"/>
    </row>
    <row r="26014" spans="17:17">
      <c r="Q26014" s="39"/>
    </row>
    <row r="26015" spans="17:17">
      <c r="Q26015" s="39"/>
    </row>
    <row r="26016" spans="17:17">
      <c r="Q26016" s="39"/>
    </row>
    <row r="26017" spans="17:17">
      <c r="Q26017" s="39"/>
    </row>
    <row r="26018" spans="17:17">
      <c r="Q26018" s="39"/>
    </row>
    <row r="26019" spans="17:17">
      <c r="Q26019" s="39"/>
    </row>
    <row r="26020" spans="17:17">
      <c r="Q26020" s="39"/>
    </row>
    <row r="26021" spans="17:17">
      <c r="Q26021" s="39"/>
    </row>
    <row r="26022" spans="17:17">
      <c r="Q26022" s="39"/>
    </row>
    <row r="26023" spans="17:17">
      <c r="Q26023" s="39"/>
    </row>
    <row r="26024" spans="17:17">
      <c r="Q26024" s="39"/>
    </row>
    <row r="26025" spans="17:17">
      <c r="Q26025" s="39"/>
    </row>
    <row r="26026" spans="17:17">
      <c r="Q26026" s="39"/>
    </row>
    <row r="26027" spans="17:17">
      <c r="Q26027" s="39"/>
    </row>
    <row r="26028" spans="17:17">
      <c r="Q26028" s="39"/>
    </row>
    <row r="26029" spans="17:17">
      <c r="Q26029" s="39"/>
    </row>
    <row r="26030" spans="17:17">
      <c r="Q26030" s="39"/>
    </row>
    <row r="26031" spans="17:17">
      <c r="Q26031" s="39"/>
    </row>
    <row r="26032" spans="17:17">
      <c r="Q26032" s="39"/>
    </row>
    <row r="26033" spans="17:17">
      <c r="Q26033" s="39"/>
    </row>
    <row r="26034" spans="17:17">
      <c r="Q26034" s="39"/>
    </row>
    <row r="26035" spans="17:17">
      <c r="Q26035" s="39"/>
    </row>
    <row r="26036" spans="17:17">
      <c r="Q26036" s="39"/>
    </row>
    <row r="26037" spans="17:17">
      <c r="Q26037" s="39"/>
    </row>
    <row r="26038" spans="17:17">
      <c r="Q26038" s="39"/>
    </row>
    <row r="26039" spans="17:17">
      <c r="Q26039" s="39"/>
    </row>
    <row r="26040" spans="17:17">
      <c r="Q26040" s="39"/>
    </row>
    <row r="26041" spans="17:17">
      <c r="Q26041" s="39"/>
    </row>
    <row r="26042" spans="17:17">
      <c r="Q26042" s="39"/>
    </row>
    <row r="26043" spans="17:17">
      <c r="Q26043" s="39"/>
    </row>
    <row r="26044" spans="17:17">
      <c r="Q26044" s="39"/>
    </row>
    <row r="26045" spans="17:17">
      <c r="Q26045" s="39"/>
    </row>
    <row r="26046" spans="17:17">
      <c r="Q26046" s="39"/>
    </row>
    <row r="26047" spans="17:17">
      <c r="Q26047" s="39"/>
    </row>
    <row r="26048" spans="17:17">
      <c r="Q26048" s="39"/>
    </row>
    <row r="26049" spans="17:17">
      <c r="Q26049" s="39"/>
    </row>
    <row r="26050" spans="17:17">
      <c r="Q26050" s="39"/>
    </row>
    <row r="26051" spans="17:17">
      <c r="Q26051" s="39"/>
    </row>
    <row r="26052" spans="17:17">
      <c r="Q26052" s="39"/>
    </row>
    <row r="26053" spans="17:17">
      <c r="Q26053" s="39"/>
    </row>
    <row r="26054" spans="17:17">
      <c r="Q26054" s="39"/>
    </row>
    <row r="26055" spans="17:17">
      <c r="Q26055" s="39"/>
    </row>
    <row r="26056" spans="17:17">
      <c r="Q26056" s="39"/>
    </row>
    <row r="26057" spans="17:17">
      <c r="Q26057" s="39"/>
    </row>
    <row r="26058" spans="17:17">
      <c r="Q26058" s="39"/>
    </row>
    <row r="26059" spans="17:17">
      <c r="Q26059" s="39"/>
    </row>
    <row r="26060" spans="17:17">
      <c r="Q26060" s="39"/>
    </row>
    <row r="26061" spans="17:17">
      <c r="Q26061" s="39"/>
    </row>
    <row r="26062" spans="17:17">
      <c r="Q26062" s="39"/>
    </row>
    <row r="26063" spans="17:17">
      <c r="Q26063" s="39"/>
    </row>
    <row r="26064" spans="17:17">
      <c r="Q26064" s="39"/>
    </row>
    <row r="26065" spans="17:17">
      <c r="Q26065" s="39"/>
    </row>
    <row r="26066" spans="17:17">
      <c r="Q26066" s="39"/>
    </row>
    <row r="26067" spans="17:17">
      <c r="Q26067" s="39"/>
    </row>
    <row r="26068" spans="17:17">
      <c r="Q26068" s="39"/>
    </row>
    <row r="26069" spans="17:17">
      <c r="Q26069" s="39"/>
    </row>
    <row r="26070" spans="17:17">
      <c r="Q26070" s="39"/>
    </row>
    <row r="26071" spans="17:17">
      <c r="Q26071" s="39"/>
    </row>
    <row r="26072" spans="17:17">
      <c r="Q26072" s="39"/>
    </row>
    <row r="26073" spans="17:17">
      <c r="Q26073" s="39"/>
    </row>
    <row r="26074" spans="17:17">
      <c r="Q26074" s="39"/>
    </row>
    <row r="26075" spans="17:17">
      <c r="Q26075" s="39"/>
    </row>
    <row r="26076" spans="17:17">
      <c r="Q26076" s="39"/>
    </row>
    <row r="26077" spans="17:17">
      <c r="Q26077" s="39"/>
    </row>
    <row r="26078" spans="17:17">
      <c r="Q26078" s="39"/>
    </row>
    <row r="26079" spans="17:17">
      <c r="Q26079" s="39"/>
    </row>
    <row r="26080" spans="17:17">
      <c r="Q26080" s="39"/>
    </row>
    <row r="26081" spans="17:17">
      <c r="Q26081" s="39"/>
    </row>
    <row r="26082" spans="17:17">
      <c r="Q26082" s="39"/>
    </row>
    <row r="26083" spans="17:17">
      <c r="Q26083" s="39"/>
    </row>
    <row r="26084" spans="17:17">
      <c r="Q26084" s="39"/>
    </row>
    <row r="26085" spans="17:17">
      <c r="Q26085" s="39"/>
    </row>
    <row r="26086" spans="17:17">
      <c r="Q26086" s="39"/>
    </row>
    <row r="26087" spans="17:17">
      <c r="Q26087" s="39"/>
    </row>
    <row r="26088" spans="17:17">
      <c r="Q26088" s="39"/>
    </row>
    <row r="26089" spans="17:17">
      <c r="Q26089" s="39"/>
    </row>
    <row r="26090" spans="17:17">
      <c r="Q26090" s="39"/>
    </row>
    <row r="26091" spans="17:17">
      <c r="Q26091" s="39"/>
    </row>
    <row r="26092" spans="17:17">
      <c r="Q26092" s="39"/>
    </row>
    <row r="26093" spans="17:17">
      <c r="Q26093" s="39"/>
    </row>
    <row r="26094" spans="17:17">
      <c r="Q26094" s="39"/>
    </row>
    <row r="26095" spans="17:17">
      <c r="Q26095" s="39"/>
    </row>
    <row r="26096" spans="17:17">
      <c r="Q26096" s="39"/>
    </row>
    <row r="26097" spans="17:17">
      <c r="Q26097" s="39"/>
    </row>
    <row r="26098" spans="17:17">
      <c r="Q26098" s="39"/>
    </row>
    <row r="26099" spans="17:17">
      <c r="Q26099" s="39"/>
    </row>
    <row r="26100" spans="17:17">
      <c r="Q26100" s="39"/>
    </row>
    <row r="26101" spans="17:17">
      <c r="Q26101" s="39"/>
    </row>
    <row r="26102" spans="17:17">
      <c r="Q26102" s="39"/>
    </row>
    <row r="26103" spans="17:17">
      <c r="Q26103" s="39"/>
    </row>
    <row r="26104" spans="17:17">
      <c r="Q26104" s="39"/>
    </row>
    <row r="26105" spans="17:17">
      <c r="Q26105" s="39"/>
    </row>
    <row r="26106" spans="17:17">
      <c r="Q26106" s="39"/>
    </row>
    <row r="26107" spans="17:17">
      <c r="Q26107" s="39"/>
    </row>
    <row r="26108" spans="17:17">
      <c r="Q26108" s="39"/>
    </row>
    <row r="26109" spans="17:17">
      <c r="Q26109" s="39"/>
    </row>
    <row r="26110" spans="17:17">
      <c r="Q26110" s="39"/>
    </row>
    <row r="26111" spans="17:17">
      <c r="Q26111" s="39"/>
    </row>
    <row r="26112" spans="17:17">
      <c r="Q26112" s="39"/>
    </row>
    <row r="26113" spans="17:17">
      <c r="Q26113" s="39"/>
    </row>
    <row r="26114" spans="17:17">
      <c r="Q26114" s="39"/>
    </row>
    <row r="26115" spans="17:17">
      <c r="Q26115" s="39"/>
    </row>
    <row r="26116" spans="17:17">
      <c r="Q26116" s="39"/>
    </row>
    <row r="26117" spans="17:17">
      <c r="Q26117" s="39"/>
    </row>
    <row r="26118" spans="17:17">
      <c r="Q26118" s="39"/>
    </row>
    <row r="26119" spans="17:17">
      <c r="Q26119" s="39"/>
    </row>
    <row r="26120" spans="17:17">
      <c r="Q26120" s="39"/>
    </row>
    <row r="26121" spans="17:17">
      <c r="Q26121" s="39"/>
    </row>
    <row r="26122" spans="17:17">
      <c r="Q26122" s="39"/>
    </row>
    <row r="26123" spans="17:17">
      <c r="Q26123" s="39"/>
    </row>
    <row r="26124" spans="17:17">
      <c r="Q26124" s="39"/>
    </row>
    <row r="26125" spans="17:17">
      <c r="Q26125" s="39"/>
    </row>
    <row r="26126" spans="17:17">
      <c r="Q26126" s="39"/>
    </row>
    <row r="26127" spans="17:17">
      <c r="Q26127" s="39"/>
    </row>
    <row r="26128" spans="17:17">
      <c r="Q26128" s="39"/>
    </row>
    <row r="26129" spans="17:17">
      <c r="Q26129" s="39"/>
    </row>
    <row r="26130" spans="17:17">
      <c r="Q26130" s="39"/>
    </row>
    <row r="26131" spans="17:17">
      <c r="Q26131" s="39"/>
    </row>
    <row r="26132" spans="17:17">
      <c r="Q26132" s="39"/>
    </row>
    <row r="26133" spans="17:17">
      <c r="Q26133" s="39"/>
    </row>
    <row r="26134" spans="17:17">
      <c r="Q26134" s="39"/>
    </row>
    <row r="26135" spans="17:17">
      <c r="Q26135" s="39"/>
    </row>
    <row r="26136" spans="17:17">
      <c r="Q26136" s="39"/>
    </row>
    <row r="26137" spans="17:17">
      <c r="Q26137" s="39"/>
    </row>
    <row r="26138" spans="17:17">
      <c r="Q26138" s="39"/>
    </row>
    <row r="26139" spans="17:17">
      <c r="Q26139" s="39"/>
    </row>
    <row r="26140" spans="17:17">
      <c r="Q26140" s="39"/>
    </row>
    <row r="26141" spans="17:17">
      <c r="Q26141" s="39"/>
    </row>
    <row r="26142" spans="17:17">
      <c r="Q26142" s="39"/>
    </row>
    <row r="26143" spans="17:17">
      <c r="Q26143" s="39"/>
    </row>
    <row r="26144" spans="17:17">
      <c r="Q26144" s="39"/>
    </row>
    <row r="26145" spans="17:17">
      <c r="Q26145" s="39"/>
    </row>
    <row r="26146" spans="17:17">
      <c r="Q26146" s="39"/>
    </row>
    <row r="26147" spans="17:17">
      <c r="Q26147" s="39"/>
    </row>
    <row r="26148" spans="17:17">
      <c r="Q26148" s="39"/>
    </row>
    <row r="26149" spans="17:17">
      <c r="Q26149" s="39"/>
    </row>
    <row r="26150" spans="17:17">
      <c r="Q26150" s="39"/>
    </row>
    <row r="26151" spans="17:17">
      <c r="Q26151" s="39"/>
    </row>
    <row r="26152" spans="17:17">
      <c r="Q26152" s="39"/>
    </row>
    <row r="26153" spans="17:17">
      <c r="Q26153" s="39"/>
    </row>
    <row r="26154" spans="17:17">
      <c r="Q26154" s="39"/>
    </row>
    <row r="26155" spans="17:17">
      <c r="Q26155" s="39"/>
    </row>
    <row r="26156" spans="17:17">
      <c r="Q26156" s="39"/>
    </row>
    <row r="26157" spans="17:17">
      <c r="Q26157" s="39"/>
    </row>
    <row r="26158" spans="17:17">
      <c r="Q26158" s="39"/>
    </row>
    <row r="26159" spans="17:17">
      <c r="Q26159" s="39"/>
    </row>
    <row r="26160" spans="17:17">
      <c r="Q26160" s="39"/>
    </row>
    <row r="26161" spans="17:17">
      <c r="Q26161" s="39"/>
    </row>
    <row r="26162" spans="17:17">
      <c r="Q26162" s="39"/>
    </row>
    <row r="26163" spans="17:17">
      <c r="Q26163" s="39"/>
    </row>
    <row r="26164" spans="17:17">
      <c r="Q26164" s="39"/>
    </row>
    <row r="26165" spans="17:17">
      <c r="Q26165" s="39"/>
    </row>
    <row r="26166" spans="17:17">
      <c r="Q26166" s="39"/>
    </row>
    <row r="26167" spans="17:17">
      <c r="Q26167" s="39"/>
    </row>
    <row r="26168" spans="17:17">
      <c r="Q26168" s="39"/>
    </row>
    <row r="26169" spans="17:17">
      <c r="Q26169" s="39"/>
    </row>
    <row r="26170" spans="17:17">
      <c r="Q26170" s="39"/>
    </row>
    <row r="26171" spans="17:17">
      <c r="Q26171" s="39"/>
    </row>
    <row r="26172" spans="17:17">
      <c r="Q26172" s="39"/>
    </row>
    <row r="26173" spans="17:17">
      <c r="Q26173" s="39"/>
    </row>
    <row r="26174" spans="17:17">
      <c r="Q26174" s="39"/>
    </row>
    <row r="26175" spans="17:17">
      <c r="Q26175" s="39"/>
    </row>
    <row r="26176" spans="17:17">
      <c r="Q26176" s="39"/>
    </row>
    <row r="26177" spans="17:17">
      <c r="Q26177" s="39"/>
    </row>
    <row r="26178" spans="17:17">
      <c r="Q26178" s="39"/>
    </row>
    <row r="26179" spans="17:17">
      <c r="Q26179" s="39"/>
    </row>
    <row r="26180" spans="17:17">
      <c r="Q26180" s="39"/>
    </row>
    <row r="26181" spans="17:17">
      <c r="Q26181" s="39"/>
    </row>
    <row r="26182" spans="17:17">
      <c r="Q26182" s="39"/>
    </row>
    <row r="26183" spans="17:17">
      <c r="Q26183" s="39"/>
    </row>
    <row r="26184" spans="17:17">
      <c r="Q26184" s="39"/>
    </row>
    <row r="26185" spans="17:17">
      <c r="Q26185" s="39"/>
    </row>
    <row r="26186" spans="17:17">
      <c r="Q26186" s="39"/>
    </row>
    <row r="26187" spans="17:17">
      <c r="Q26187" s="39"/>
    </row>
    <row r="26188" spans="17:17">
      <c r="Q26188" s="39"/>
    </row>
    <row r="26189" spans="17:17">
      <c r="Q26189" s="39"/>
    </row>
    <row r="26190" spans="17:17">
      <c r="Q26190" s="39"/>
    </row>
    <row r="26191" spans="17:17">
      <c r="Q26191" s="39"/>
    </row>
    <row r="26192" spans="17:17">
      <c r="Q26192" s="39"/>
    </row>
    <row r="26193" spans="17:17">
      <c r="Q26193" s="39"/>
    </row>
    <row r="26194" spans="17:17">
      <c r="Q26194" s="39"/>
    </row>
    <row r="26195" spans="17:17">
      <c r="Q26195" s="39"/>
    </row>
    <row r="26196" spans="17:17">
      <c r="Q26196" s="39"/>
    </row>
    <row r="26197" spans="17:17">
      <c r="Q26197" s="39"/>
    </row>
    <row r="26198" spans="17:17">
      <c r="Q26198" s="39"/>
    </row>
    <row r="26199" spans="17:17">
      <c r="Q26199" s="39"/>
    </row>
    <row r="26200" spans="17:17">
      <c r="Q26200" s="39"/>
    </row>
    <row r="26201" spans="17:17">
      <c r="Q26201" s="39"/>
    </row>
    <row r="26202" spans="17:17">
      <c r="Q26202" s="39"/>
    </row>
    <row r="26203" spans="17:17">
      <c r="Q26203" s="39"/>
    </row>
    <row r="26204" spans="17:17">
      <c r="Q26204" s="39"/>
    </row>
    <row r="26205" spans="17:17">
      <c r="Q26205" s="39"/>
    </row>
    <row r="26206" spans="17:17">
      <c r="Q26206" s="39"/>
    </row>
    <row r="26207" spans="17:17">
      <c r="Q26207" s="39"/>
    </row>
    <row r="26208" spans="17:17">
      <c r="Q26208" s="39"/>
    </row>
    <row r="26209" spans="17:17">
      <c r="Q26209" s="39"/>
    </row>
    <row r="26210" spans="17:17">
      <c r="Q26210" s="39"/>
    </row>
    <row r="26211" spans="17:17">
      <c r="Q26211" s="39"/>
    </row>
    <row r="26212" spans="17:17">
      <c r="Q26212" s="39"/>
    </row>
    <row r="26213" spans="17:17">
      <c r="Q26213" s="39"/>
    </row>
    <row r="26214" spans="17:17">
      <c r="Q26214" s="39"/>
    </row>
    <row r="26215" spans="17:17">
      <c r="Q26215" s="39"/>
    </row>
    <row r="26216" spans="17:17">
      <c r="Q26216" s="39"/>
    </row>
    <row r="26217" spans="17:17">
      <c r="Q26217" s="39"/>
    </row>
    <row r="26218" spans="17:17">
      <c r="Q26218" s="39"/>
    </row>
    <row r="26219" spans="17:17">
      <c r="Q26219" s="39"/>
    </row>
    <row r="26220" spans="17:17">
      <c r="Q26220" s="39"/>
    </row>
    <row r="26221" spans="17:17">
      <c r="Q26221" s="39"/>
    </row>
    <row r="26222" spans="17:17">
      <c r="Q26222" s="39"/>
    </row>
    <row r="26223" spans="17:17">
      <c r="Q26223" s="39"/>
    </row>
    <row r="26224" spans="17:17">
      <c r="Q26224" s="39"/>
    </row>
    <row r="26225" spans="17:17">
      <c r="Q26225" s="39"/>
    </row>
    <row r="26226" spans="17:17">
      <c r="Q26226" s="39"/>
    </row>
    <row r="26227" spans="17:17">
      <c r="Q26227" s="39"/>
    </row>
    <row r="26228" spans="17:17">
      <c r="Q26228" s="39"/>
    </row>
    <row r="26229" spans="17:17">
      <c r="Q26229" s="39"/>
    </row>
    <row r="26230" spans="17:17">
      <c r="Q26230" s="39"/>
    </row>
    <row r="26231" spans="17:17">
      <c r="Q26231" s="39"/>
    </row>
    <row r="26232" spans="17:17">
      <c r="Q26232" s="39"/>
    </row>
    <row r="26233" spans="17:17">
      <c r="Q26233" s="39"/>
    </row>
    <row r="26234" spans="17:17">
      <c r="Q26234" s="39"/>
    </row>
    <row r="26235" spans="17:17">
      <c r="Q26235" s="39"/>
    </row>
    <row r="26236" spans="17:17">
      <c r="Q26236" s="39"/>
    </row>
    <row r="26237" spans="17:17">
      <c r="Q26237" s="39"/>
    </row>
    <row r="26238" spans="17:17">
      <c r="Q26238" s="39"/>
    </row>
    <row r="26239" spans="17:17">
      <c r="Q26239" s="39"/>
    </row>
    <row r="26240" spans="17:17">
      <c r="Q26240" s="39"/>
    </row>
    <row r="26241" spans="17:17">
      <c r="Q26241" s="39"/>
    </row>
    <row r="26242" spans="17:17">
      <c r="Q26242" s="39"/>
    </row>
    <row r="26243" spans="17:17">
      <c r="Q26243" s="39"/>
    </row>
    <row r="26244" spans="17:17">
      <c r="Q26244" s="39"/>
    </row>
    <row r="26245" spans="17:17">
      <c r="Q26245" s="39"/>
    </row>
    <row r="26246" spans="17:17">
      <c r="Q26246" s="39"/>
    </row>
    <row r="26247" spans="17:17">
      <c r="Q26247" s="39"/>
    </row>
    <row r="26248" spans="17:17">
      <c r="Q26248" s="39"/>
    </row>
    <row r="26249" spans="17:17">
      <c r="Q26249" s="39"/>
    </row>
    <row r="26250" spans="17:17">
      <c r="Q26250" s="39"/>
    </row>
    <row r="26251" spans="17:17">
      <c r="Q26251" s="39"/>
    </row>
    <row r="26252" spans="17:17">
      <c r="Q26252" s="39"/>
    </row>
    <row r="26253" spans="17:17">
      <c r="Q26253" s="39"/>
    </row>
    <row r="26254" spans="17:17">
      <c r="Q26254" s="39"/>
    </row>
    <row r="26255" spans="17:17">
      <c r="Q26255" s="39"/>
    </row>
    <row r="26256" spans="17:17">
      <c r="Q26256" s="39"/>
    </row>
    <row r="26257" spans="17:17">
      <c r="Q26257" s="39"/>
    </row>
    <row r="26258" spans="17:17">
      <c r="Q26258" s="39"/>
    </row>
    <row r="26259" spans="17:17">
      <c r="Q26259" s="39"/>
    </row>
    <row r="26260" spans="17:17">
      <c r="Q26260" s="39"/>
    </row>
    <row r="26261" spans="17:17">
      <c r="Q26261" s="39"/>
    </row>
    <row r="26262" spans="17:17">
      <c r="Q26262" s="39"/>
    </row>
    <row r="26263" spans="17:17">
      <c r="Q26263" s="39"/>
    </row>
    <row r="26264" spans="17:17">
      <c r="Q26264" s="39"/>
    </row>
    <row r="26265" spans="17:17">
      <c r="Q26265" s="39"/>
    </row>
    <row r="26266" spans="17:17">
      <c r="Q26266" s="39"/>
    </row>
    <row r="26267" spans="17:17">
      <c r="Q26267" s="39"/>
    </row>
    <row r="26268" spans="17:17">
      <c r="Q26268" s="39"/>
    </row>
    <row r="26269" spans="17:17">
      <c r="Q26269" s="39"/>
    </row>
    <row r="26270" spans="17:17">
      <c r="Q26270" s="39"/>
    </row>
    <row r="26271" spans="17:17">
      <c r="Q26271" s="39"/>
    </row>
    <row r="26272" spans="17:17">
      <c r="Q26272" s="39"/>
    </row>
    <row r="26273" spans="17:17">
      <c r="Q26273" s="39"/>
    </row>
    <row r="26274" spans="17:17">
      <c r="Q26274" s="39"/>
    </row>
    <row r="26275" spans="17:17">
      <c r="Q26275" s="39"/>
    </row>
    <row r="26276" spans="17:17">
      <c r="Q26276" s="39"/>
    </row>
    <row r="26277" spans="17:17">
      <c r="Q26277" s="39"/>
    </row>
    <row r="26278" spans="17:17">
      <c r="Q26278" s="39"/>
    </row>
    <row r="26279" spans="17:17">
      <c r="Q26279" s="39"/>
    </row>
    <row r="26280" spans="17:17">
      <c r="Q26280" s="39"/>
    </row>
    <row r="26281" spans="17:17">
      <c r="Q26281" s="39"/>
    </row>
    <row r="26282" spans="17:17">
      <c r="Q26282" s="39"/>
    </row>
    <row r="26283" spans="17:17">
      <c r="Q26283" s="39"/>
    </row>
    <row r="26284" spans="17:17">
      <c r="Q26284" s="39"/>
    </row>
    <row r="26285" spans="17:17">
      <c r="Q26285" s="39"/>
    </row>
    <row r="26286" spans="17:17">
      <c r="Q26286" s="39"/>
    </row>
    <row r="26287" spans="17:17">
      <c r="Q26287" s="39"/>
    </row>
    <row r="26288" spans="17:17">
      <c r="Q26288" s="39"/>
    </row>
    <row r="26289" spans="17:17">
      <c r="Q26289" s="39"/>
    </row>
    <row r="26290" spans="17:17">
      <c r="Q26290" s="39"/>
    </row>
    <row r="26291" spans="17:17">
      <c r="Q26291" s="39"/>
    </row>
    <row r="26292" spans="17:17">
      <c r="Q26292" s="39"/>
    </row>
    <row r="26293" spans="17:17">
      <c r="Q26293" s="39"/>
    </row>
    <row r="26294" spans="17:17">
      <c r="Q26294" s="39"/>
    </row>
    <row r="26295" spans="17:17">
      <c r="Q26295" s="39"/>
    </row>
    <row r="26296" spans="17:17">
      <c r="Q26296" s="39"/>
    </row>
    <row r="26297" spans="17:17">
      <c r="Q26297" s="39"/>
    </row>
    <row r="26298" spans="17:17">
      <c r="Q26298" s="39"/>
    </row>
    <row r="26299" spans="17:17">
      <c r="Q26299" s="39"/>
    </row>
    <row r="26300" spans="17:17">
      <c r="Q26300" s="39"/>
    </row>
    <row r="26301" spans="17:17">
      <c r="Q26301" s="39"/>
    </row>
    <row r="26302" spans="17:17">
      <c r="Q26302" s="39"/>
    </row>
    <row r="26303" spans="17:17">
      <c r="Q26303" s="39"/>
    </row>
    <row r="26304" spans="17:17">
      <c r="Q26304" s="39"/>
    </row>
    <row r="26305" spans="17:17">
      <c r="Q26305" s="39"/>
    </row>
    <row r="26306" spans="17:17">
      <c r="Q26306" s="39"/>
    </row>
    <row r="26307" spans="17:17">
      <c r="Q26307" s="39"/>
    </row>
    <row r="26308" spans="17:17">
      <c r="Q26308" s="39"/>
    </row>
    <row r="26309" spans="17:17">
      <c r="Q26309" s="39"/>
    </row>
    <row r="26310" spans="17:17">
      <c r="Q26310" s="39"/>
    </row>
    <row r="26311" spans="17:17">
      <c r="Q26311" s="39"/>
    </row>
    <row r="26312" spans="17:17">
      <c r="Q26312" s="39"/>
    </row>
    <row r="26313" spans="17:17">
      <c r="Q26313" s="39"/>
    </row>
    <row r="26314" spans="17:17">
      <c r="Q26314" s="39"/>
    </row>
    <row r="26315" spans="17:17">
      <c r="Q26315" s="39"/>
    </row>
    <row r="26316" spans="17:17">
      <c r="Q26316" s="39"/>
    </row>
    <row r="26317" spans="17:17">
      <c r="Q26317" s="39"/>
    </row>
    <row r="26318" spans="17:17">
      <c r="Q26318" s="39"/>
    </row>
    <row r="26319" spans="17:17">
      <c r="Q26319" s="39"/>
    </row>
    <row r="26320" spans="17:17">
      <c r="Q26320" s="39"/>
    </row>
    <row r="26321" spans="17:17">
      <c r="Q26321" s="39"/>
    </row>
    <row r="26322" spans="17:17">
      <c r="Q26322" s="39"/>
    </row>
    <row r="26323" spans="17:17">
      <c r="Q26323" s="39"/>
    </row>
    <row r="26324" spans="17:17">
      <c r="Q26324" s="39"/>
    </row>
    <row r="26325" spans="17:17">
      <c r="Q26325" s="39"/>
    </row>
    <row r="26326" spans="17:17">
      <c r="Q26326" s="39"/>
    </row>
    <row r="26327" spans="17:17">
      <c r="Q26327" s="39"/>
    </row>
    <row r="26328" spans="17:17">
      <c r="Q26328" s="39"/>
    </row>
    <row r="26329" spans="17:17">
      <c r="Q26329" s="39"/>
    </row>
    <row r="26330" spans="17:17">
      <c r="Q26330" s="39"/>
    </row>
    <row r="26331" spans="17:17">
      <c r="Q26331" s="39"/>
    </row>
    <row r="26332" spans="17:17">
      <c r="Q26332" s="39"/>
    </row>
    <row r="26333" spans="17:17">
      <c r="Q26333" s="39"/>
    </row>
    <row r="26334" spans="17:17">
      <c r="Q26334" s="39"/>
    </row>
    <row r="26335" spans="17:17">
      <c r="Q26335" s="39"/>
    </row>
    <row r="26336" spans="17:17">
      <c r="Q26336" s="39"/>
    </row>
    <row r="26337" spans="17:17">
      <c r="Q26337" s="39"/>
    </row>
    <row r="26338" spans="17:17">
      <c r="Q26338" s="39"/>
    </row>
    <row r="26339" spans="17:17">
      <c r="Q26339" s="39"/>
    </row>
    <row r="26340" spans="17:17">
      <c r="Q26340" s="39"/>
    </row>
    <row r="26341" spans="17:17">
      <c r="Q26341" s="39"/>
    </row>
    <row r="26342" spans="17:17">
      <c r="Q26342" s="39"/>
    </row>
    <row r="26343" spans="17:17">
      <c r="Q26343" s="39"/>
    </row>
    <row r="26344" spans="17:17">
      <c r="Q26344" s="39"/>
    </row>
    <row r="26345" spans="17:17">
      <c r="Q26345" s="39"/>
    </row>
    <row r="26346" spans="17:17">
      <c r="Q26346" s="39"/>
    </row>
    <row r="26347" spans="17:17">
      <c r="Q26347" s="39"/>
    </row>
    <row r="26348" spans="17:17">
      <c r="Q26348" s="39"/>
    </row>
    <row r="26349" spans="17:17">
      <c r="Q26349" s="39"/>
    </row>
    <row r="26350" spans="17:17">
      <c r="Q26350" s="39"/>
    </row>
    <row r="26351" spans="17:17">
      <c r="Q26351" s="39"/>
    </row>
    <row r="26352" spans="17:17">
      <c r="Q26352" s="39"/>
    </row>
    <row r="26353" spans="17:17">
      <c r="Q26353" s="39"/>
    </row>
    <row r="26354" spans="17:17">
      <c r="Q26354" s="39"/>
    </row>
    <row r="26355" spans="17:17">
      <c r="Q26355" s="39"/>
    </row>
    <row r="26356" spans="17:17">
      <c r="Q26356" s="39"/>
    </row>
    <row r="26357" spans="17:17">
      <c r="Q26357" s="39"/>
    </row>
    <row r="26358" spans="17:17">
      <c r="Q26358" s="39"/>
    </row>
    <row r="26359" spans="17:17">
      <c r="Q26359" s="39"/>
    </row>
    <row r="26360" spans="17:17">
      <c r="Q26360" s="39"/>
    </row>
    <row r="26361" spans="17:17">
      <c r="Q26361" s="39"/>
    </row>
    <row r="26362" spans="17:17">
      <c r="Q26362" s="39"/>
    </row>
    <row r="26363" spans="17:17">
      <c r="Q26363" s="39"/>
    </row>
    <row r="26364" spans="17:17">
      <c r="Q26364" s="39"/>
    </row>
    <row r="26365" spans="17:17">
      <c r="Q26365" s="39"/>
    </row>
    <row r="26366" spans="17:17">
      <c r="Q26366" s="39"/>
    </row>
    <row r="26367" spans="17:17">
      <c r="Q26367" s="39"/>
    </row>
    <row r="26368" spans="17:17">
      <c r="Q26368" s="39"/>
    </row>
    <row r="26369" spans="17:17">
      <c r="Q26369" s="39"/>
    </row>
    <row r="26370" spans="17:17">
      <c r="Q26370" s="39"/>
    </row>
    <row r="26371" spans="17:17">
      <c r="Q26371" s="39"/>
    </row>
    <row r="26372" spans="17:17">
      <c r="Q26372" s="39"/>
    </row>
    <row r="26373" spans="17:17">
      <c r="Q26373" s="39"/>
    </row>
    <row r="26374" spans="17:17">
      <c r="Q26374" s="39"/>
    </row>
    <row r="26375" spans="17:17">
      <c r="Q26375" s="39"/>
    </row>
    <row r="26376" spans="17:17">
      <c r="Q26376" s="39"/>
    </row>
    <row r="26377" spans="17:17">
      <c r="Q26377" s="39"/>
    </row>
    <row r="26378" spans="17:17">
      <c r="Q26378" s="39"/>
    </row>
    <row r="26379" spans="17:17">
      <c r="Q26379" s="39"/>
    </row>
    <row r="26380" spans="17:17">
      <c r="Q26380" s="39"/>
    </row>
    <row r="26381" spans="17:17">
      <c r="Q26381" s="39"/>
    </row>
    <row r="26382" spans="17:17">
      <c r="Q26382" s="39"/>
    </row>
    <row r="26383" spans="17:17">
      <c r="Q26383" s="39"/>
    </row>
    <row r="26384" spans="17:17">
      <c r="Q26384" s="39"/>
    </row>
    <row r="26385" spans="17:17">
      <c r="Q26385" s="39"/>
    </row>
    <row r="26386" spans="17:17">
      <c r="Q26386" s="39"/>
    </row>
    <row r="26387" spans="17:17">
      <c r="Q26387" s="39"/>
    </row>
    <row r="26388" spans="17:17">
      <c r="Q26388" s="39"/>
    </row>
    <row r="26389" spans="17:17">
      <c r="Q26389" s="39"/>
    </row>
    <row r="26390" spans="17:17">
      <c r="Q26390" s="39"/>
    </row>
    <row r="26391" spans="17:17">
      <c r="Q26391" s="39"/>
    </row>
    <row r="26392" spans="17:17">
      <c r="Q26392" s="39"/>
    </row>
    <row r="26393" spans="17:17">
      <c r="Q26393" s="39"/>
    </row>
    <row r="26394" spans="17:17">
      <c r="Q26394" s="39"/>
    </row>
    <row r="26395" spans="17:17">
      <c r="Q26395" s="39"/>
    </row>
    <row r="26396" spans="17:17">
      <c r="Q26396" s="39"/>
    </row>
    <row r="26397" spans="17:17">
      <c r="Q26397" s="39"/>
    </row>
    <row r="26398" spans="17:17">
      <c r="Q26398" s="39"/>
    </row>
    <row r="26399" spans="17:17">
      <c r="Q26399" s="39"/>
    </row>
    <row r="26400" spans="17:17">
      <c r="Q26400" s="39"/>
    </row>
    <row r="26401" spans="17:17">
      <c r="Q26401" s="39"/>
    </row>
    <row r="26402" spans="17:17">
      <c r="Q26402" s="39"/>
    </row>
    <row r="26403" spans="17:17">
      <c r="Q26403" s="39"/>
    </row>
    <row r="26404" spans="17:17">
      <c r="Q26404" s="39"/>
    </row>
    <row r="26405" spans="17:17">
      <c r="Q26405" s="39"/>
    </row>
    <row r="26406" spans="17:17">
      <c r="Q26406" s="39"/>
    </row>
    <row r="26407" spans="17:17">
      <c r="Q26407" s="39"/>
    </row>
    <row r="26408" spans="17:17">
      <c r="Q26408" s="39"/>
    </row>
    <row r="26409" spans="17:17">
      <c r="Q26409" s="39"/>
    </row>
    <row r="26410" spans="17:17">
      <c r="Q26410" s="39"/>
    </row>
    <row r="26411" spans="17:17">
      <c r="Q26411" s="39"/>
    </row>
    <row r="26412" spans="17:17">
      <c r="Q26412" s="39"/>
    </row>
    <row r="26413" spans="17:17">
      <c r="Q26413" s="39"/>
    </row>
    <row r="26414" spans="17:17">
      <c r="Q26414" s="39"/>
    </row>
    <row r="26415" spans="17:17">
      <c r="Q26415" s="39"/>
    </row>
    <row r="26416" spans="17:17">
      <c r="Q26416" s="39"/>
    </row>
    <row r="26417" spans="17:17">
      <c r="Q26417" s="39"/>
    </row>
    <row r="26418" spans="17:17">
      <c r="Q26418" s="39"/>
    </row>
    <row r="26419" spans="17:17">
      <c r="Q26419" s="39"/>
    </row>
    <row r="26420" spans="17:17">
      <c r="Q26420" s="39"/>
    </row>
    <row r="26421" spans="17:17">
      <c r="Q26421" s="39"/>
    </row>
    <row r="26422" spans="17:17">
      <c r="Q26422" s="39"/>
    </row>
    <row r="26423" spans="17:17">
      <c r="Q26423" s="39"/>
    </row>
    <row r="26424" spans="17:17">
      <c r="Q26424" s="39"/>
    </row>
    <row r="26425" spans="17:17">
      <c r="Q26425" s="39"/>
    </row>
    <row r="26426" spans="17:17">
      <c r="Q26426" s="39"/>
    </row>
    <row r="26427" spans="17:17">
      <c r="Q26427" s="39"/>
    </row>
    <row r="26428" spans="17:17">
      <c r="Q26428" s="39"/>
    </row>
    <row r="26429" spans="17:17">
      <c r="Q26429" s="39"/>
    </row>
    <row r="26430" spans="17:17">
      <c r="Q26430" s="39"/>
    </row>
    <row r="26431" spans="17:17">
      <c r="Q26431" s="39"/>
    </row>
    <row r="26432" spans="17:17">
      <c r="Q26432" s="39"/>
    </row>
    <row r="26433" spans="17:17">
      <c r="Q26433" s="39"/>
    </row>
    <row r="26434" spans="17:17">
      <c r="Q26434" s="39"/>
    </row>
    <row r="26435" spans="17:17">
      <c r="Q26435" s="39"/>
    </row>
    <row r="26436" spans="17:17">
      <c r="Q26436" s="39"/>
    </row>
    <row r="26437" spans="17:17">
      <c r="Q26437" s="39"/>
    </row>
    <row r="26438" spans="17:17">
      <c r="Q26438" s="39"/>
    </row>
    <row r="26439" spans="17:17">
      <c r="Q26439" s="39"/>
    </row>
    <row r="26440" spans="17:17">
      <c r="Q26440" s="39"/>
    </row>
    <row r="26441" spans="17:17">
      <c r="Q26441" s="39"/>
    </row>
    <row r="26442" spans="17:17">
      <c r="Q26442" s="39"/>
    </row>
    <row r="26443" spans="17:17">
      <c r="Q26443" s="39"/>
    </row>
    <row r="26444" spans="17:17">
      <c r="Q26444" s="39"/>
    </row>
    <row r="26445" spans="17:17">
      <c r="Q26445" s="39"/>
    </row>
    <row r="26446" spans="17:17">
      <c r="Q26446" s="39"/>
    </row>
    <row r="26447" spans="17:17">
      <c r="Q26447" s="39"/>
    </row>
    <row r="26448" spans="17:17">
      <c r="Q26448" s="39"/>
    </row>
    <row r="26449" spans="17:17">
      <c r="Q26449" s="39"/>
    </row>
    <row r="26450" spans="17:17">
      <c r="Q26450" s="39"/>
    </row>
    <row r="26451" spans="17:17">
      <c r="Q26451" s="39"/>
    </row>
    <row r="26452" spans="17:17">
      <c r="Q26452" s="39"/>
    </row>
    <row r="26453" spans="17:17">
      <c r="Q26453" s="39"/>
    </row>
    <row r="26454" spans="17:17">
      <c r="Q26454" s="39"/>
    </row>
    <row r="26455" spans="17:17">
      <c r="Q26455" s="39"/>
    </row>
    <row r="26456" spans="17:17">
      <c r="Q26456" s="39"/>
    </row>
    <row r="26457" spans="17:17">
      <c r="Q26457" s="39"/>
    </row>
    <row r="26458" spans="17:17">
      <c r="Q26458" s="39"/>
    </row>
    <row r="26459" spans="17:17">
      <c r="Q26459" s="39"/>
    </row>
    <row r="26460" spans="17:17">
      <c r="Q26460" s="39"/>
    </row>
    <row r="26461" spans="17:17">
      <c r="Q26461" s="39"/>
    </row>
    <row r="26462" spans="17:17">
      <c r="Q26462" s="39"/>
    </row>
    <row r="26463" spans="17:17">
      <c r="Q26463" s="39"/>
    </row>
    <row r="26464" spans="17:17">
      <c r="Q26464" s="39"/>
    </row>
    <row r="26465" spans="17:17">
      <c r="Q26465" s="39"/>
    </row>
    <row r="26466" spans="17:17">
      <c r="Q26466" s="39"/>
    </row>
    <row r="26467" spans="17:17">
      <c r="Q26467" s="39"/>
    </row>
    <row r="26468" spans="17:17">
      <c r="Q26468" s="39"/>
    </row>
    <row r="26469" spans="17:17">
      <c r="Q26469" s="39"/>
    </row>
    <row r="26470" spans="17:17">
      <c r="Q26470" s="39"/>
    </row>
    <row r="26471" spans="17:17">
      <c r="Q26471" s="39"/>
    </row>
    <row r="26472" spans="17:17">
      <c r="Q26472" s="39"/>
    </row>
    <row r="26473" spans="17:17">
      <c r="Q26473" s="39"/>
    </row>
    <row r="26474" spans="17:17">
      <c r="Q26474" s="39"/>
    </row>
    <row r="26475" spans="17:17">
      <c r="Q26475" s="39"/>
    </row>
    <row r="26476" spans="17:17">
      <c r="Q26476" s="39"/>
    </row>
    <row r="26477" spans="17:17">
      <c r="Q26477" s="39"/>
    </row>
    <row r="26478" spans="17:17">
      <c r="Q26478" s="39"/>
    </row>
    <row r="26479" spans="17:17">
      <c r="Q26479" s="39"/>
    </row>
    <row r="26480" spans="17:17">
      <c r="Q26480" s="39"/>
    </row>
    <row r="26481" spans="17:17">
      <c r="Q26481" s="39"/>
    </row>
    <row r="26482" spans="17:17">
      <c r="Q26482" s="39"/>
    </row>
    <row r="26483" spans="17:17">
      <c r="Q26483" s="39"/>
    </row>
    <row r="26484" spans="17:17">
      <c r="Q26484" s="39"/>
    </row>
    <row r="26485" spans="17:17">
      <c r="Q26485" s="39"/>
    </row>
    <row r="26486" spans="17:17">
      <c r="Q26486" s="39"/>
    </row>
    <row r="26487" spans="17:17">
      <c r="Q26487" s="39"/>
    </row>
    <row r="26488" spans="17:17">
      <c r="Q26488" s="39"/>
    </row>
    <row r="26489" spans="17:17">
      <c r="Q26489" s="39"/>
    </row>
    <row r="26490" spans="17:17">
      <c r="Q26490" s="39"/>
    </row>
    <row r="26491" spans="17:17">
      <c r="Q26491" s="39"/>
    </row>
    <row r="26492" spans="17:17">
      <c r="Q26492" s="39"/>
    </row>
    <row r="26493" spans="17:17">
      <c r="Q26493" s="39"/>
    </row>
    <row r="26494" spans="17:17">
      <c r="Q26494" s="39"/>
    </row>
    <row r="26495" spans="17:17">
      <c r="Q26495" s="39"/>
    </row>
    <row r="26496" spans="17:17">
      <c r="Q26496" s="39"/>
    </row>
    <row r="26497" spans="17:17">
      <c r="Q26497" s="39"/>
    </row>
    <row r="26498" spans="17:17">
      <c r="Q26498" s="39"/>
    </row>
    <row r="26499" spans="17:17">
      <c r="Q26499" s="39"/>
    </row>
    <row r="26500" spans="17:17">
      <c r="Q26500" s="39"/>
    </row>
    <row r="26501" spans="17:17">
      <c r="Q26501" s="39"/>
    </row>
    <row r="26502" spans="17:17">
      <c r="Q26502" s="39"/>
    </row>
    <row r="26503" spans="17:17">
      <c r="Q26503" s="39"/>
    </row>
    <row r="26504" spans="17:17">
      <c r="Q26504" s="39"/>
    </row>
    <row r="26505" spans="17:17">
      <c r="Q26505" s="39"/>
    </row>
    <row r="26506" spans="17:17">
      <c r="Q26506" s="39"/>
    </row>
    <row r="26507" spans="17:17">
      <c r="Q26507" s="39"/>
    </row>
    <row r="26508" spans="17:17">
      <c r="Q26508" s="39"/>
    </row>
    <row r="26509" spans="17:17">
      <c r="Q26509" s="39"/>
    </row>
    <row r="26510" spans="17:17">
      <c r="Q26510" s="39"/>
    </row>
    <row r="26511" spans="17:17">
      <c r="Q26511" s="39"/>
    </row>
    <row r="26512" spans="17:17">
      <c r="Q26512" s="39"/>
    </row>
    <row r="26513" spans="17:17">
      <c r="Q26513" s="39"/>
    </row>
    <row r="26514" spans="17:17">
      <c r="Q26514" s="39"/>
    </row>
    <row r="26515" spans="17:17">
      <c r="Q26515" s="39"/>
    </row>
    <row r="26516" spans="17:17">
      <c r="Q26516" s="39"/>
    </row>
    <row r="26517" spans="17:17">
      <c r="Q26517" s="39"/>
    </row>
    <row r="26518" spans="17:17">
      <c r="Q26518" s="39"/>
    </row>
    <row r="26519" spans="17:17">
      <c r="Q26519" s="39"/>
    </row>
    <row r="26520" spans="17:17">
      <c r="Q26520" s="39"/>
    </row>
    <row r="26521" spans="17:17">
      <c r="Q26521" s="39"/>
    </row>
    <row r="26522" spans="17:17">
      <c r="Q26522" s="39"/>
    </row>
    <row r="26523" spans="17:17">
      <c r="Q26523" s="39"/>
    </row>
    <row r="26524" spans="17:17">
      <c r="Q26524" s="39"/>
    </row>
    <row r="26525" spans="17:17">
      <c r="Q26525" s="39"/>
    </row>
    <row r="26526" spans="17:17">
      <c r="Q26526" s="39"/>
    </row>
    <row r="26527" spans="17:17">
      <c r="Q26527" s="39"/>
    </row>
    <row r="26528" spans="17:17">
      <c r="Q26528" s="39"/>
    </row>
    <row r="26529" spans="17:17">
      <c r="Q26529" s="39"/>
    </row>
    <row r="26530" spans="17:17">
      <c r="Q26530" s="39"/>
    </row>
    <row r="26531" spans="17:17">
      <c r="Q26531" s="39"/>
    </row>
    <row r="26532" spans="17:17">
      <c r="Q26532" s="39"/>
    </row>
    <row r="26533" spans="17:17">
      <c r="Q26533" s="39"/>
    </row>
    <row r="26534" spans="17:17">
      <c r="Q26534" s="39"/>
    </row>
    <row r="26535" spans="17:17">
      <c r="Q26535" s="39"/>
    </row>
    <row r="26536" spans="17:17">
      <c r="Q26536" s="39"/>
    </row>
    <row r="26537" spans="17:17">
      <c r="Q26537" s="39"/>
    </row>
    <row r="26538" spans="17:17">
      <c r="Q26538" s="39"/>
    </row>
    <row r="26539" spans="17:17">
      <c r="Q26539" s="39"/>
    </row>
    <row r="26540" spans="17:17">
      <c r="Q26540" s="39"/>
    </row>
    <row r="26541" spans="17:17">
      <c r="Q26541" s="39"/>
    </row>
    <row r="26542" spans="17:17">
      <c r="Q26542" s="39"/>
    </row>
    <row r="26543" spans="17:17">
      <c r="Q26543" s="39"/>
    </row>
    <row r="26544" spans="17:17">
      <c r="Q26544" s="39"/>
    </row>
    <row r="26545" spans="17:17">
      <c r="Q26545" s="39"/>
    </row>
    <row r="26546" spans="17:17">
      <c r="Q26546" s="39"/>
    </row>
    <row r="26547" spans="17:17">
      <c r="Q26547" s="39"/>
    </row>
    <row r="26548" spans="17:17">
      <c r="Q26548" s="39"/>
    </row>
    <row r="26549" spans="17:17">
      <c r="Q26549" s="39"/>
    </row>
    <row r="26550" spans="17:17">
      <c r="Q26550" s="39"/>
    </row>
    <row r="26551" spans="17:17">
      <c r="Q26551" s="39"/>
    </row>
    <row r="26552" spans="17:17">
      <c r="Q26552" s="39"/>
    </row>
    <row r="26553" spans="17:17">
      <c r="Q26553" s="39"/>
    </row>
    <row r="26554" spans="17:17">
      <c r="Q26554" s="39"/>
    </row>
    <row r="26555" spans="17:17">
      <c r="Q26555" s="39"/>
    </row>
    <row r="26556" spans="17:17">
      <c r="Q26556" s="39"/>
    </row>
    <row r="26557" spans="17:17">
      <c r="Q26557" s="39"/>
    </row>
    <row r="26558" spans="17:17">
      <c r="Q26558" s="39"/>
    </row>
    <row r="26559" spans="17:17">
      <c r="Q26559" s="39"/>
    </row>
    <row r="26560" spans="17:17">
      <c r="Q26560" s="39"/>
    </row>
    <row r="26561" spans="17:17">
      <c r="Q26561" s="39"/>
    </row>
    <row r="26562" spans="17:17">
      <c r="Q26562" s="39"/>
    </row>
    <row r="26563" spans="17:17">
      <c r="Q26563" s="39"/>
    </row>
    <row r="26564" spans="17:17">
      <c r="Q26564" s="39"/>
    </row>
    <row r="26565" spans="17:17">
      <c r="Q26565" s="39"/>
    </row>
    <row r="26566" spans="17:17">
      <c r="Q26566" s="39"/>
    </row>
    <row r="26567" spans="17:17">
      <c r="Q26567" s="39"/>
    </row>
    <row r="26568" spans="17:17">
      <c r="Q26568" s="39"/>
    </row>
    <row r="26569" spans="17:17">
      <c r="Q26569" s="39"/>
    </row>
    <row r="26570" spans="17:17">
      <c r="Q26570" s="39"/>
    </row>
    <row r="26571" spans="17:17">
      <c r="Q26571" s="39"/>
    </row>
    <row r="26572" spans="17:17">
      <c r="Q26572" s="39"/>
    </row>
    <row r="26573" spans="17:17">
      <c r="Q26573" s="39"/>
    </row>
    <row r="26574" spans="17:17">
      <c r="Q26574" s="39"/>
    </row>
    <row r="26575" spans="17:17">
      <c r="Q26575" s="39"/>
    </row>
    <row r="26576" spans="17:17">
      <c r="Q26576" s="39"/>
    </row>
    <row r="26577" spans="17:17">
      <c r="Q26577" s="39"/>
    </row>
    <row r="26578" spans="17:17">
      <c r="Q26578" s="39"/>
    </row>
    <row r="26579" spans="17:17">
      <c r="Q26579" s="39"/>
    </row>
    <row r="26580" spans="17:17">
      <c r="Q26580" s="39"/>
    </row>
    <row r="26581" spans="17:17">
      <c r="Q26581" s="39"/>
    </row>
    <row r="26582" spans="17:17">
      <c r="Q26582" s="39"/>
    </row>
    <row r="26583" spans="17:17">
      <c r="Q26583" s="39"/>
    </row>
    <row r="26584" spans="17:17">
      <c r="Q26584" s="39"/>
    </row>
    <row r="26585" spans="17:17">
      <c r="Q26585" s="39"/>
    </row>
    <row r="26586" spans="17:17">
      <c r="Q26586" s="39"/>
    </row>
    <row r="26587" spans="17:17">
      <c r="Q26587" s="39"/>
    </row>
    <row r="26588" spans="17:17">
      <c r="Q26588" s="39"/>
    </row>
    <row r="26589" spans="17:17">
      <c r="Q26589" s="39"/>
    </row>
    <row r="26590" spans="17:17">
      <c r="Q26590" s="39"/>
    </row>
    <row r="26591" spans="17:17">
      <c r="Q26591" s="39"/>
    </row>
    <row r="26592" spans="17:17">
      <c r="Q26592" s="39"/>
    </row>
    <row r="26593" spans="17:17">
      <c r="Q26593" s="39"/>
    </row>
    <row r="26594" spans="17:17">
      <c r="Q26594" s="39"/>
    </row>
    <row r="26595" spans="17:17">
      <c r="Q26595" s="39"/>
    </row>
    <row r="26596" spans="17:17">
      <c r="Q26596" s="39"/>
    </row>
    <row r="26597" spans="17:17">
      <c r="Q26597" s="39"/>
    </row>
    <row r="26598" spans="17:17">
      <c r="Q26598" s="39"/>
    </row>
    <row r="26599" spans="17:17">
      <c r="Q26599" s="39"/>
    </row>
    <row r="26600" spans="17:17">
      <c r="Q26600" s="39"/>
    </row>
    <row r="26601" spans="17:17">
      <c r="Q26601" s="39"/>
    </row>
    <row r="26602" spans="17:17">
      <c r="Q26602" s="39"/>
    </row>
    <row r="26603" spans="17:17">
      <c r="Q26603" s="39"/>
    </row>
    <row r="26604" spans="17:17">
      <c r="Q26604" s="39"/>
    </row>
    <row r="26605" spans="17:17">
      <c r="Q26605" s="39"/>
    </row>
    <row r="26606" spans="17:17">
      <c r="Q26606" s="39"/>
    </row>
    <row r="26607" spans="17:17">
      <c r="Q26607" s="39"/>
    </row>
    <row r="26608" spans="17:17">
      <c r="Q26608" s="39"/>
    </row>
    <row r="26609" spans="17:17">
      <c r="Q26609" s="39"/>
    </row>
    <row r="26610" spans="17:17">
      <c r="Q26610" s="39"/>
    </row>
    <row r="26611" spans="17:17">
      <c r="Q26611" s="39"/>
    </row>
    <row r="26612" spans="17:17">
      <c r="Q26612" s="39"/>
    </row>
    <row r="26613" spans="17:17">
      <c r="Q26613" s="39"/>
    </row>
    <row r="26614" spans="17:17">
      <c r="Q26614" s="39"/>
    </row>
    <row r="26615" spans="17:17">
      <c r="Q26615" s="39"/>
    </row>
    <row r="26616" spans="17:17">
      <c r="Q26616" s="39"/>
    </row>
    <row r="26617" spans="17:17">
      <c r="Q26617" s="39"/>
    </row>
    <row r="26618" spans="17:17">
      <c r="Q26618" s="39"/>
    </row>
    <row r="26619" spans="17:17">
      <c r="Q26619" s="39"/>
    </row>
    <row r="26620" spans="17:17">
      <c r="Q26620" s="39"/>
    </row>
    <row r="26621" spans="17:17">
      <c r="Q26621" s="39"/>
    </row>
    <row r="26622" spans="17:17">
      <c r="Q26622" s="39"/>
    </row>
    <row r="26623" spans="17:17">
      <c r="Q26623" s="39"/>
    </row>
    <row r="26624" spans="17:17">
      <c r="Q26624" s="39"/>
    </row>
    <row r="26625" spans="17:17">
      <c r="Q26625" s="39"/>
    </row>
    <row r="26626" spans="17:17">
      <c r="Q26626" s="39"/>
    </row>
    <row r="26627" spans="17:17">
      <c r="Q26627" s="39"/>
    </row>
    <row r="26628" spans="17:17">
      <c r="Q26628" s="39"/>
    </row>
    <row r="26629" spans="17:17">
      <c r="Q26629" s="39"/>
    </row>
    <row r="26630" spans="17:17">
      <c r="Q26630" s="39"/>
    </row>
    <row r="26631" spans="17:17">
      <c r="Q26631" s="39"/>
    </row>
    <row r="26632" spans="17:17">
      <c r="Q26632" s="39"/>
    </row>
    <row r="26633" spans="17:17">
      <c r="Q26633" s="39"/>
    </row>
    <row r="26634" spans="17:17">
      <c r="Q26634" s="39"/>
    </row>
    <row r="26635" spans="17:17">
      <c r="Q26635" s="39"/>
    </row>
    <row r="26636" spans="17:17">
      <c r="Q26636" s="39"/>
    </row>
    <row r="26637" spans="17:17">
      <c r="Q26637" s="39"/>
    </row>
    <row r="26638" spans="17:17">
      <c r="Q26638" s="39"/>
    </row>
    <row r="26639" spans="17:17">
      <c r="Q26639" s="39"/>
    </row>
    <row r="26640" spans="17:17">
      <c r="Q26640" s="39"/>
    </row>
    <row r="26641" spans="17:17">
      <c r="Q26641" s="39"/>
    </row>
    <row r="26642" spans="17:17">
      <c r="Q26642" s="39"/>
    </row>
    <row r="26643" spans="17:17">
      <c r="Q26643" s="39"/>
    </row>
    <row r="26644" spans="17:17">
      <c r="Q26644" s="39"/>
    </row>
    <row r="26645" spans="17:17">
      <c r="Q26645" s="39"/>
    </row>
    <row r="26646" spans="17:17">
      <c r="Q26646" s="39"/>
    </row>
    <row r="26647" spans="17:17">
      <c r="Q26647" s="39"/>
    </row>
    <row r="26648" spans="17:17">
      <c r="Q26648" s="39"/>
    </row>
    <row r="26649" spans="17:17">
      <c r="Q26649" s="39"/>
    </row>
    <row r="26650" spans="17:17">
      <c r="Q26650" s="39"/>
    </row>
    <row r="26651" spans="17:17">
      <c r="Q26651" s="39"/>
    </row>
    <row r="26652" spans="17:17">
      <c r="Q26652" s="39"/>
    </row>
    <row r="26653" spans="17:17">
      <c r="Q26653" s="39"/>
    </row>
    <row r="26654" spans="17:17">
      <c r="Q26654" s="39"/>
    </row>
    <row r="26655" spans="17:17">
      <c r="Q26655" s="39"/>
    </row>
    <row r="26656" spans="17:17">
      <c r="Q26656" s="39"/>
    </row>
    <row r="26657" spans="17:17">
      <c r="Q26657" s="39"/>
    </row>
    <row r="26658" spans="17:17">
      <c r="Q26658" s="39"/>
    </row>
    <row r="26659" spans="17:17">
      <c r="Q26659" s="39"/>
    </row>
    <row r="26660" spans="17:17">
      <c r="Q26660" s="39"/>
    </row>
    <row r="26661" spans="17:17">
      <c r="Q26661" s="39"/>
    </row>
    <row r="26662" spans="17:17">
      <c r="Q26662" s="39"/>
    </row>
    <row r="26663" spans="17:17">
      <c r="Q26663" s="39"/>
    </row>
    <row r="26664" spans="17:17">
      <c r="Q26664" s="39"/>
    </row>
    <row r="26665" spans="17:17">
      <c r="Q26665" s="39"/>
    </row>
    <row r="26666" spans="17:17">
      <c r="Q26666" s="39"/>
    </row>
    <row r="26667" spans="17:17">
      <c r="Q26667" s="39"/>
    </row>
    <row r="26668" spans="17:17">
      <c r="Q26668" s="39"/>
    </row>
    <row r="26669" spans="17:17">
      <c r="Q26669" s="39"/>
    </row>
    <row r="26670" spans="17:17">
      <c r="Q26670" s="39"/>
    </row>
    <row r="26671" spans="17:17">
      <c r="Q26671" s="39"/>
    </row>
    <row r="26672" spans="17:17">
      <c r="Q26672" s="39"/>
    </row>
    <row r="26673" spans="17:17">
      <c r="Q26673" s="39"/>
    </row>
    <row r="26674" spans="17:17">
      <c r="Q26674" s="39"/>
    </row>
    <row r="26675" spans="17:17">
      <c r="Q26675" s="39"/>
    </row>
    <row r="26676" spans="17:17">
      <c r="Q26676" s="39"/>
    </row>
    <row r="26677" spans="17:17">
      <c r="Q26677" s="39"/>
    </row>
    <row r="26678" spans="17:17">
      <c r="Q26678" s="39"/>
    </row>
    <row r="26679" spans="17:17">
      <c r="Q26679" s="39"/>
    </row>
    <row r="26680" spans="17:17">
      <c r="Q26680" s="39"/>
    </row>
    <row r="26681" spans="17:17">
      <c r="Q26681" s="39"/>
    </row>
    <row r="26682" spans="17:17">
      <c r="Q26682" s="39"/>
    </row>
    <row r="26683" spans="17:17">
      <c r="Q26683" s="39"/>
    </row>
    <row r="26684" spans="17:17">
      <c r="Q26684" s="39"/>
    </row>
    <row r="26685" spans="17:17">
      <c r="Q26685" s="39"/>
    </row>
    <row r="26686" spans="17:17">
      <c r="Q26686" s="39"/>
    </row>
    <row r="26687" spans="17:17">
      <c r="Q26687" s="39"/>
    </row>
    <row r="26688" spans="17:17">
      <c r="Q26688" s="39"/>
    </row>
    <row r="26689" spans="17:17">
      <c r="Q26689" s="39"/>
    </row>
    <row r="26690" spans="17:17">
      <c r="Q26690" s="39"/>
    </row>
    <row r="26691" spans="17:17">
      <c r="Q26691" s="39"/>
    </row>
    <row r="26692" spans="17:17">
      <c r="Q26692" s="39"/>
    </row>
    <row r="26693" spans="17:17">
      <c r="Q26693" s="39"/>
    </row>
    <row r="26694" spans="17:17">
      <c r="Q26694" s="39"/>
    </row>
    <row r="26695" spans="17:17">
      <c r="Q26695" s="39"/>
    </row>
    <row r="26696" spans="17:17">
      <c r="Q26696" s="39"/>
    </row>
    <row r="26697" spans="17:17">
      <c r="Q26697" s="39"/>
    </row>
    <row r="26698" spans="17:17">
      <c r="Q26698" s="39"/>
    </row>
    <row r="26699" spans="17:17">
      <c r="Q26699" s="39"/>
    </row>
    <row r="26700" spans="17:17">
      <c r="Q26700" s="39"/>
    </row>
    <row r="26701" spans="17:17">
      <c r="Q26701" s="39"/>
    </row>
    <row r="26702" spans="17:17">
      <c r="Q26702" s="39"/>
    </row>
    <row r="26703" spans="17:17">
      <c r="Q26703" s="39"/>
    </row>
    <row r="26704" spans="17:17">
      <c r="Q26704" s="39"/>
    </row>
    <row r="26705" spans="17:17">
      <c r="Q26705" s="39"/>
    </row>
    <row r="26706" spans="17:17">
      <c r="Q26706" s="39"/>
    </row>
    <row r="26707" spans="17:17">
      <c r="Q26707" s="39"/>
    </row>
    <row r="26708" spans="17:17">
      <c r="Q26708" s="39"/>
    </row>
    <row r="26709" spans="17:17">
      <c r="Q26709" s="39"/>
    </row>
    <row r="26710" spans="17:17">
      <c r="Q26710" s="39"/>
    </row>
    <row r="26711" spans="17:17">
      <c r="Q26711" s="39"/>
    </row>
    <row r="26712" spans="17:17">
      <c r="Q26712" s="39"/>
    </row>
    <row r="26713" spans="17:17">
      <c r="Q26713" s="39"/>
    </row>
    <row r="26714" spans="17:17">
      <c r="Q26714" s="39"/>
    </row>
    <row r="26715" spans="17:17">
      <c r="Q26715" s="39"/>
    </row>
    <row r="26716" spans="17:17">
      <c r="Q26716" s="39"/>
    </row>
    <row r="26717" spans="17:17">
      <c r="Q26717" s="39"/>
    </row>
    <row r="26718" spans="17:17">
      <c r="Q26718" s="39"/>
    </row>
    <row r="26719" spans="17:17">
      <c r="Q26719" s="39"/>
    </row>
    <row r="26720" spans="17:17">
      <c r="Q26720" s="39"/>
    </row>
    <row r="26721" spans="17:17">
      <c r="Q26721" s="39"/>
    </row>
    <row r="26722" spans="17:17">
      <c r="Q26722" s="39"/>
    </row>
    <row r="26723" spans="17:17">
      <c r="Q26723" s="39"/>
    </row>
    <row r="26724" spans="17:17">
      <c r="Q26724" s="39"/>
    </row>
    <row r="26725" spans="17:17">
      <c r="Q26725" s="39"/>
    </row>
    <row r="26726" spans="17:17">
      <c r="Q26726" s="39"/>
    </row>
    <row r="26727" spans="17:17">
      <c r="Q26727" s="39"/>
    </row>
    <row r="26728" spans="17:17">
      <c r="Q26728" s="39"/>
    </row>
    <row r="26729" spans="17:17">
      <c r="Q26729" s="39"/>
    </row>
    <row r="26730" spans="17:17">
      <c r="Q26730" s="39"/>
    </row>
    <row r="26731" spans="17:17">
      <c r="Q26731" s="39"/>
    </row>
    <row r="26732" spans="17:17">
      <c r="Q26732" s="39"/>
    </row>
    <row r="26733" spans="17:17">
      <c r="Q26733" s="39"/>
    </row>
    <row r="26734" spans="17:17">
      <c r="Q26734" s="39"/>
    </row>
    <row r="26735" spans="17:17">
      <c r="Q26735" s="39"/>
    </row>
    <row r="26736" spans="17:17">
      <c r="Q26736" s="39"/>
    </row>
    <row r="26737" spans="17:17">
      <c r="Q26737" s="39"/>
    </row>
    <row r="26738" spans="17:17">
      <c r="Q26738" s="39"/>
    </row>
    <row r="26739" spans="17:17">
      <c r="Q26739" s="39"/>
    </row>
    <row r="26740" spans="17:17">
      <c r="Q26740" s="39"/>
    </row>
    <row r="26741" spans="17:17">
      <c r="Q26741" s="39"/>
    </row>
    <row r="26742" spans="17:17">
      <c r="Q26742" s="39"/>
    </row>
    <row r="26743" spans="17:17">
      <c r="Q26743" s="39"/>
    </row>
    <row r="26744" spans="17:17">
      <c r="Q26744" s="39"/>
    </row>
    <row r="26745" spans="17:17">
      <c r="Q26745" s="39"/>
    </row>
    <row r="26746" spans="17:17">
      <c r="Q26746" s="39"/>
    </row>
    <row r="26747" spans="17:17">
      <c r="Q26747" s="39"/>
    </row>
    <row r="26748" spans="17:17">
      <c r="Q26748" s="39"/>
    </row>
    <row r="26749" spans="17:17">
      <c r="Q26749" s="39"/>
    </row>
    <row r="26750" spans="17:17">
      <c r="Q26750" s="39"/>
    </row>
    <row r="26751" spans="17:17">
      <c r="Q26751" s="39"/>
    </row>
    <row r="26752" spans="17:17">
      <c r="Q26752" s="39"/>
    </row>
    <row r="26753" spans="17:17">
      <c r="Q26753" s="39"/>
    </row>
    <row r="26754" spans="17:17">
      <c r="Q26754" s="39"/>
    </row>
    <row r="26755" spans="17:17">
      <c r="Q26755" s="39"/>
    </row>
    <row r="26756" spans="17:17">
      <c r="Q26756" s="39"/>
    </row>
    <row r="26757" spans="17:17">
      <c r="Q26757" s="39"/>
    </row>
    <row r="26758" spans="17:17">
      <c r="Q26758" s="39"/>
    </row>
    <row r="26759" spans="17:17">
      <c r="Q26759" s="39"/>
    </row>
    <row r="26760" spans="17:17">
      <c r="Q26760" s="39"/>
    </row>
    <row r="26761" spans="17:17">
      <c r="Q26761" s="39"/>
    </row>
    <row r="26762" spans="17:17">
      <c r="Q26762" s="39"/>
    </row>
    <row r="26763" spans="17:17">
      <c r="Q26763" s="39"/>
    </row>
    <row r="26764" spans="17:17">
      <c r="Q26764" s="39"/>
    </row>
    <row r="26765" spans="17:17">
      <c r="Q26765" s="39"/>
    </row>
    <row r="26766" spans="17:17">
      <c r="Q26766" s="39"/>
    </row>
    <row r="26767" spans="17:17">
      <c r="Q26767" s="39"/>
    </row>
    <row r="26768" spans="17:17">
      <c r="Q26768" s="39"/>
    </row>
    <row r="26769" spans="17:17">
      <c r="Q26769" s="39"/>
    </row>
    <row r="26770" spans="17:17">
      <c r="Q26770" s="39"/>
    </row>
    <row r="26771" spans="17:17">
      <c r="Q26771" s="39"/>
    </row>
    <row r="26772" spans="17:17">
      <c r="Q26772" s="39"/>
    </row>
    <row r="26773" spans="17:17">
      <c r="Q26773" s="39"/>
    </row>
    <row r="26774" spans="17:17">
      <c r="Q26774" s="39"/>
    </row>
    <row r="26775" spans="17:17">
      <c r="Q26775" s="39"/>
    </row>
    <row r="26776" spans="17:17">
      <c r="Q26776" s="39"/>
    </row>
    <row r="26777" spans="17:17">
      <c r="Q26777" s="39"/>
    </row>
    <row r="26778" spans="17:17">
      <c r="Q26778" s="39"/>
    </row>
    <row r="26779" spans="17:17">
      <c r="Q26779" s="39"/>
    </row>
    <row r="26780" spans="17:17">
      <c r="Q26780" s="39"/>
    </row>
    <row r="26781" spans="17:17">
      <c r="Q26781" s="39"/>
    </row>
    <row r="26782" spans="17:17">
      <c r="Q26782" s="39"/>
    </row>
    <row r="26783" spans="17:17">
      <c r="Q26783" s="39"/>
    </row>
    <row r="26784" spans="17:17">
      <c r="Q26784" s="39"/>
    </row>
    <row r="26785" spans="17:17">
      <c r="Q26785" s="39"/>
    </row>
    <row r="26786" spans="17:17">
      <c r="Q26786" s="39"/>
    </row>
    <row r="26787" spans="17:17">
      <c r="Q26787" s="39"/>
    </row>
    <row r="26788" spans="17:17">
      <c r="Q26788" s="39"/>
    </row>
    <row r="26789" spans="17:17">
      <c r="Q26789" s="39"/>
    </row>
    <row r="26790" spans="17:17">
      <c r="Q26790" s="39"/>
    </row>
    <row r="26791" spans="17:17">
      <c r="Q26791" s="39"/>
    </row>
    <row r="26792" spans="17:17">
      <c r="Q26792" s="39"/>
    </row>
    <row r="26793" spans="17:17">
      <c r="Q26793" s="39"/>
    </row>
    <row r="26794" spans="17:17">
      <c r="Q26794" s="39"/>
    </row>
    <row r="26795" spans="17:17">
      <c r="Q26795" s="39"/>
    </row>
    <row r="26796" spans="17:17">
      <c r="Q26796" s="39"/>
    </row>
    <row r="26797" spans="17:17">
      <c r="Q26797" s="39"/>
    </row>
    <row r="26798" spans="17:17">
      <c r="Q26798" s="39"/>
    </row>
    <row r="26799" spans="17:17">
      <c r="Q26799" s="39"/>
    </row>
    <row r="26800" spans="17:17">
      <c r="Q26800" s="39"/>
    </row>
    <row r="26801" spans="17:17">
      <c r="Q26801" s="39"/>
    </row>
    <row r="26802" spans="17:17">
      <c r="Q26802" s="39"/>
    </row>
    <row r="26803" spans="17:17">
      <c r="Q26803" s="39"/>
    </row>
    <row r="26804" spans="17:17">
      <c r="Q26804" s="39"/>
    </row>
    <row r="26805" spans="17:17">
      <c r="Q26805" s="39"/>
    </row>
    <row r="26806" spans="17:17">
      <c r="Q26806" s="39"/>
    </row>
    <row r="26807" spans="17:17">
      <c r="Q26807" s="39"/>
    </row>
    <row r="26808" spans="17:17">
      <c r="Q26808" s="39"/>
    </row>
    <row r="26809" spans="17:17">
      <c r="Q26809" s="39"/>
    </row>
    <row r="26810" spans="17:17">
      <c r="Q26810" s="39"/>
    </row>
    <row r="26811" spans="17:17">
      <c r="Q26811" s="39"/>
    </row>
    <row r="26812" spans="17:17">
      <c r="Q26812" s="39"/>
    </row>
    <row r="26813" spans="17:17">
      <c r="Q26813" s="39"/>
    </row>
    <row r="26814" spans="17:17">
      <c r="Q26814" s="39"/>
    </row>
    <row r="26815" spans="17:17">
      <c r="Q26815" s="39"/>
    </row>
    <row r="26816" spans="17:17">
      <c r="Q26816" s="39"/>
    </row>
    <row r="26817" spans="17:17">
      <c r="Q26817" s="39"/>
    </row>
    <row r="26818" spans="17:17">
      <c r="Q26818" s="39"/>
    </row>
    <row r="26819" spans="17:17">
      <c r="Q26819" s="39"/>
    </row>
    <row r="26820" spans="17:17">
      <c r="Q26820" s="39"/>
    </row>
    <row r="26821" spans="17:17">
      <c r="Q26821" s="39"/>
    </row>
    <row r="26822" spans="17:17">
      <c r="Q26822" s="39"/>
    </row>
    <row r="26823" spans="17:17">
      <c r="Q26823" s="39"/>
    </row>
    <row r="26824" spans="17:17">
      <c r="Q26824" s="39"/>
    </row>
    <row r="26825" spans="17:17">
      <c r="Q26825" s="39"/>
    </row>
    <row r="26826" spans="17:17">
      <c r="Q26826" s="39"/>
    </row>
    <row r="26827" spans="17:17">
      <c r="Q26827" s="39"/>
    </row>
    <row r="26828" spans="17:17">
      <c r="Q26828" s="39"/>
    </row>
    <row r="26829" spans="17:17">
      <c r="Q26829" s="39"/>
    </row>
    <row r="26830" spans="17:17">
      <c r="Q26830" s="39"/>
    </row>
    <row r="26831" spans="17:17">
      <c r="Q26831" s="39"/>
    </row>
    <row r="26832" spans="17:17">
      <c r="Q26832" s="39"/>
    </row>
    <row r="26833" spans="17:17">
      <c r="Q26833" s="39"/>
    </row>
    <row r="26834" spans="17:17">
      <c r="Q26834" s="39"/>
    </row>
    <row r="26835" spans="17:17">
      <c r="Q26835" s="39"/>
    </row>
    <row r="26836" spans="17:17">
      <c r="Q26836" s="39"/>
    </row>
    <row r="26837" spans="17:17">
      <c r="Q26837" s="39"/>
    </row>
    <row r="26838" spans="17:17">
      <c r="Q26838" s="39"/>
    </row>
    <row r="26839" spans="17:17">
      <c r="Q26839" s="39"/>
    </row>
    <row r="26840" spans="17:17">
      <c r="Q26840" s="39"/>
    </row>
    <row r="26841" spans="17:17">
      <c r="Q26841" s="39"/>
    </row>
    <row r="26842" spans="17:17">
      <c r="Q26842" s="39"/>
    </row>
    <row r="26843" spans="17:17">
      <c r="Q26843" s="39"/>
    </row>
    <row r="26844" spans="17:17">
      <c r="Q26844" s="39"/>
    </row>
    <row r="26845" spans="17:17">
      <c r="Q26845" s="39"/>
    </row>
    <row r="26846" spans="17:17">
      <c r="Q26846" s="39"/>
    </row>
    <row r="26847" spans="17:17">
      <c r="Q26847" s="39"/>
    </row>
    <row r="26848" spans="17:17">
      <c r="Q26848" s="39"/>
    </row>
    <row r="26849" spans="17:17">
      <c r="Q26849" s="39"/>
    </row>
    <row r="26850" spans="17:17">
      <c r="Q26850" s="39"/>
    </row>
    <row r="26851" spans="17:17">
      <c r="Q26851" s="39"/>
    </row>
    <row r="26852" spans="17:17">
      <c r="Q26852" s="39"/>
    </row>
    <row r="26853" spans="17:17">
      <c r="Q26853" s="39"/>
    </row>
    <row r="26854" spans="17:17">
      <c r="Q26854" s="39"/>
    </row>
    <row r="26855" spans="17:17">
      <c r="Q26855" s="39"/>
    </row>
    <row r="26856" spans="17:17">
      <c r="Q26856" s="39"/>
    </row>
    <row r="26857" spans="17:17">
      <c r="Q26857" s="39"/>
    </row>
    <row r="26858" spans="17:17">
      <c r="Q26858" s="39"/>
    </row>
    <row r="26859" spans="17:17">
      <c r="Q26859" s="39"/>
    </row>
    <row r="26860" spans="17:17">
      <c r="Q26860" s="39"/>
    </row>
    <row r="26861" spans="17:17">
      <c r="Q26861" s="39"/>
    </row>
    <row r="26862" spans="17:17">
      <c r="Q26862" s="39"/>
    </row>
    <row r="26863" spans="17:17">
      <c r="Q26863" s="39"/>
    </row>
    <row r="26864" spans="17:17">
      <c r="Q26864" s="39"/>
    </row>
    <row r="26865" spans="17:17">
      <c r="Q26865" s="39"/>
    </row>
    <row r="26866" spans="17:17">
      <c r="Q26866" s="39"/>
    </row>
    <row r="26867" spans="17:17">
      <c r="Q26867" s="39"/>
    </row>
    <row r="26868" spans="17:17">
      <c r="Q26868" s="39"/>
    </row>
    <row r="26869" spans="17:17">
      <c r="Q26869" s="39"/>
    </row>
    <row r="26870" spans="17:17">
      <c r="Q26870" s="39"/>
    </row>
    <row r="26871" spans="17:17">
      <c r="Q26871" s="39"/>
    </row>
    <row r="26872" spans="17:17">
      <c r="Q26872" s="39"/>
    </row>
    <row r="26873" spans="17:17">
      <c r="Q26873" s="39"/>
    </row>
    <row r="26874" spans="17:17">
      <c r="Q26874" s="39"/>
    </row>
    <row r="26875" spans="17:17">
      <c r="Q26875" s="39"/>
    </row>
    <row r="26876" spans="17:17">
      <c r="Q26876" s="39"/>
    </row>
    <row r="26877" spans="17:17">
      <c r="Q26877" s="39"/>
    </row>
    <row r="26878" spans="17:17">
      <c r="Q26878" s="39"/>
    </row>
    <row r="26879" spans="17:17">
      <c r="Q26879" s="39"/>
    </row>
    <row r="26880" spans="17:17">
      <c r="Q26880" s="39"/>
    </row>
    <row r="26881" spans="17:17">
      <c r="Q26881" s="39"/>
    </row>
    <row r="26882" spans="17:17">
      <c r="Q26882" s="39"/>
    </row>
    <row r="26883" spans="17:17">
      <c r="Q26883" s="39"/>
    </row>
    <row r="26884" spans="17:17">
      <c r="Q26884" s="39"/>
    </row>
    <row r="26885" spans="17:17">
      <c r="Q26885" s="39"/>
    </row>
    <row r="26886" spans="17:17">
      <c r="Q26886" s="39"/>
    </row>
    <row r="26887" spans="17:17">
      <c r="Q26887" s="39"/>
    </row>
    <row r="26888" spans="17:17">
      <c r="Q26888" s="39"/>
    </row>
    <row r="26889" spans="17:17">
      <c r="Q26889" s="39"/>
    </row>
    <row r="26890" spans="17:17">
      <c r="Q26890" s="39"/>
    </row>
    <row r="26891" spans="17:17">
      <c r="Q26891" s="39"/>
    </row>
    <row r="26892" spans="17:17">
      <c r="Q26892" s="39"/>
    </row>
    <row r="26893" spans="17:17">
      <c r="Q26893" s="39"/>
    </row>
    <row r="26894" spans="17:17">
      <c r="Q26894" s="39"/>
    </row>
    <row r="26895" spans="17:17">
      <c r="Q26895" s="39"/>
    </row>
    <row r="26896" spans="17:17">
      <c r="Q26896" s="39"/>
    </row>
    <row r="26897" spans="17:17">
      <c r="Q26897" s="39"/>
    </row>
    <row r="26898" spans="17:17">
      <c r="Q26898" s="39"/>
    </row>
    <row r="26899" spans="17:17">
      <c r="Q26899" s="39"/>
    </row>
    <row r="26900" spans="17:17">
      <c r="Q26900" s="39"/>
    </row>
    <row r="26901" spans="17:17">
      <c r="Q26901" s="39"/>
    </row>
    <row r="26902" spans="17:17">
      <c r="Q26902" s="39"/>
    </row>
    <row r="26903" spans="17:17">
      <c r="Q26903" s="39"/>
    </row>
    <row r="26904" spans="17:17">
      <c r="Q26904" s="39"/>
    </row>
    <row r="26905" spans="17:17">
      <c r="Q26905" s="39"/>
    </row>
    <row r="26906" spans="17:17">
      <c r="Q26906" s="39"/>
    </row>
    <row r="26907" spans="17:17">
      <c r="Q26907" s="39"/>
    </row>
    <row r="26908" spans="17:17">
      <c r="Q26908" s="39"/>
    </row>
    <row r="26909" spans="17:17">
      <c r="Q26909" s="39"/>
    </row>
    <row r="26910" spans="17:17">
      <c r="Q26910" s="39"/>
    </row>
    <row r="26911" spans="17:17">
      <c r="Q26911" s="39"/>
    </row>
    <row r="26912" spans="17:17">
      <c r="Q26912" s="39"/>
    </row>
    <row r="26913" spans="17:17">
      <c r="Q26913" s="39"/>
    </row>
    <row r="26914" spans="17:17">
      <c r="Q26914" s="39"/>
    </row>
    <row r="26915" spans="17:17">
      <c r="Q26915" s="39"/>
    </row>
    <row r="26916" spans="17:17">
      <c r="Q26916" s="39"/>
    </row>
    <row r="26917" spans="17:17">
      <c r="Q26917" s="39"/>
    </row>
    <row r="26918" spans="17:17">
      <c r="Q26918" s="39"/>
    </row>
    <row r="26919" spans="17:17">
      <c r="Q26919" s="39"/>
    </row>
    <row r="26920" spans="17:17">
      <c r="Q26920" s="39"/>
    </row>
    <row r="26921" spans="17:17">
      <c r="Q26921" s="39"/>
    </row>
    <row r="26922" spans="17:17">
      <c r="Q26922" s="39"/>
    </row>
    <row r="26923" spans="17:17">
      <c r="Q26923" s="39"/>
    </row>
    <row r="26924" spans="17:17">
      <c r="Q26924" s="39"/>
    </row>
    <row r="26925" spans="17:17">
      <c r="Q26925" s="39"/>
    </row>
    <row r="26926" spans="17:17">
      <c r="Q26926" s="39"/>
    </row>
    <row r="26927" spans="17:17">
      <c r="Q26927" s="39"/>
    </row>
    <row r="26928" spans="17:17">
      <c r="Q26928" s="39"/>
    </row>
    <row r="26929" spans="17:17">
      <c r="Q26929" s="39"/>
    </row>
    <row r="26930" spans="17:17">
      <c r="Q26930" s="39"/>
    </row>
    <row r="26931" spans="17:17">
      <c r="Q26931" s="39"/>
    </row>
    <row r="26932" spans="17:17">
      <c r="Q26932" s="39"/>
    </row>
    <row r="26933" spans="17:17">
      <c r="Q26933" s="39"/>
    </row>
    <row r="26934" spans="17:17">
      <c r="Q26934" s="39"/>
    </row>
    <row r="26935" spans="17:17">
      <c r="Q26935" s="39"/>
    </row>
    <row r="26936" spans="17:17">
      <c r="Q26936" s="39"/>
    </row>
    <row r="26937" spans="17:17">
      <c r="Q26937" s="39"/>
    </row>
    <row r="26938" spans="17:17">
      <c r="Q26938" s="39"/>
    </row>
    <row r="26939" spans="17:17">
      <c r="Q26939" s="39"/>
    </row>
    <row r="26940" spans="17:17">
      <c r="Q26940" s="39"/>
    </row>
    <row r="26941" spans="17:17">
      <c r="Q26941" s="39"/>
    </row>
    <row r="26942" spans="17:17">
      <c r="Q26942" s="39"/>
    </row>
    <row r="26943" spans="17:17">
      <c r="Q26943" s="39"/>
    </row>
    <row r="26944" spans="17:17">
      <c r="Q26944" s="39"/>
    </row>
    <row r="26945" spans="17:17">
      <c r="Q26945" s="39"/>
    </row>
    <row r="26946" spans="17:17">
      <c r="Q26946" s="39"/>
    </row>
    <row r="26947" spans="17:17">
      <c r="Q26947" s="39"/>
    </row>
    <row r="26948" spans="17:17">
      <c r="Q26948" s="39"/>
    </row>
    <row r="26949" spans="17:17">
      <c r="Q26949" s="39"/>
    </row>
    <row r="26950" spans="17:17">
      <c r="Q26950" s="39"/>
    </row>
    <row r="26951" spans="17:17">
      <c r="Q26951" s="39"/>
    </row>
    <row r="26952" spans="17:17">
      <c r="Q26952" s="39"/>
    </row>
    <row r="26953" spans="17:17">
      <c r="Q26953" s="39"/>
    </row>
    <row r="26954" spans="17:17">
      <c r="Q26954" s="39"/>
    </row>
    <row r="26955" spans="17:17">
      <c r="Q26955" s="39"/>
    </row>
    <row r="26956" spans="17:17">
      <c r="Q26956" s="39"/>
    </row>
    <row r="26957" spans="17:17">
      <c r="Q26957" s="39"/>
    </row>
    <row r="26958" spans="17:17">
      <c r="Q26958" s="39"/>
    </row>
    <row r="26959" spans="17:17">
      <c r="Q26959" s="39"/>
    </row>
    <row r="26960" spans="17:17">
      <c r="Q26960" s="39"/>
    </row>
    <row r="26961" spans="17:17">
      <c r="Q26961" s="39"/>
    </row>
    <row r="26962" spans="17:17">
      <c r="Q26962" s="39"/>
    </row>
    <row r="26963" spans="17:17">
      <c r="Q26963" s="39"/>
    </row>
    <row r="26964" spans="17:17">
      <c r="Q26964" s="39"/>
    </row>
    <row r="26965" spans="17:17">
      <c r="Q26965" s="39"/>
    </row>
    <row r="26966" spans="17:17">
      <c r="Q26966" s="39"/>
    </row>
    <row r="26967" spans="17:17">
      <c r="Q26967" s="39"/>
    </row>
    <row r="26968" spans="17:17">
      <c r="Q26968" s="39"/>
    </row>
    <row r="26969" spans="17:17">
      <c r="Q26969" s="39"/>
    </row>
    <row r="26970" spans="17:17">
      <c r="Q26970" s="39"/>
    </row>
    <row r="26971" spans="17:17">
      <c r="Q26971" s="39"/>
    </row>
    <row r="26972" spans="17:17">
      <c r="Q26972" s="39"/>
    </row>
    <row r="26973" spans="17:17">
      <c r="Q26973" s="39"/>
    </row>
    <row r="26974" spans="17:17">
      <c r="Q26974" s="39"/>
    </row>
    <row r="26975" spans="17:17">
      <c r="Q26975" s="39"/>
    </row>
    <row r="26976" spans="17:17">
      <c r="Q26976" s="39"/>
    </row>
    <row r="26977" spans="17:17">
      <c r="Q26977" s="39"/>
    </row>
    <row r="26978" spans="17:17">
      <c r="Q26978" s="39"/>
    </row>
    <row r="26979" spans="17:17">
      <c r="Q26979" s="39"/>
    </row>
    <row r="26980" spans="17:17">
      <c r="Q26980" s="39"/>
    </row>
    <row r="26981" spans="17:17">
      <c r="Q26981" s="39"/>
    </row>
    <row r="26982" spans="17:17">
      <c r="Q26982" s="39"/>
    </row>
    <row r="26983" spans="17:17">
      <c r="Q26983" s="39"/>
    </row>
    <row r="26984" spans="17:17">
      <c r="Q26984" s="39"/>
    </row>
    <row r="26985" spans="17:17">
      <c r="Q26985" s="39"/>
    </row>
    <row r="26986" spans="17:17">
      <c r="Q26986" s="39"/>
    </row>
    <row r="26987" spans="17:17">
      <c r="Q26987" s="39"/>
    </row>
    <row r="26988" spans="17:17">
      <c r="Q26988" s="39"/>
    </row>
    <row r="26989" spans="17:17">
      <c r="Q26989" s="39"/>
    </row>
    <row r="26990" spans="17:17">
      <c r="Q26990" s="39"/>
    </row>
    <row r="26991" spans="17:17">
      <c r="Q26991" s="39"/>
    </row>
    <row r="26992" spans="17:17">
      <c r="Q26992" s="39"/>
    </row>
    <row r="26993" spans="17:17">
      <c r="Q26993" s="39"/>
    </row>
    <row r="26994" spans="17:17">
      <c r="Q26994" s="39"/>
    </row>
    <row r="26995" spans="17:17">
      <c r="Q26995" s="39"/>
    </row>
    <row r="26996" spans="17:17">
      <c r="Q26996" s="39"/>
    </row>
    <row r="26997" spans="17:17">
      <c r="Q26997" s="39"/>
    </row>
    <row r="26998" spans="17:17">
      <c r="Q26998" s="39"/>
    </row>
    <row r="26999" spans="17:17">
      <c r="Q26999" s="39"/>
    </row>
    <row r="27000" spans="17:17">
      <c r="Q27000" s="39"/>
    </row>
    <row r="27001" spans="17:17">
      <c r="Q27001" s="39"/>
    </row>
    <row r="27002" spans="17:17">
      <c r="Q27002" s="39"/>
    </row>
    <row r="27003" spans="17:17">
      <c r="Q27003" s="39"/>
    </row>
    <row r="27004" spans="17:17">
      <c r="Q27004" s="39"/>
    </row>
    <row r="27005" spans="17:17">
      <c r="Q27005" s="39"/>
    </row>
    <row r="27006" spans="17:17">
      <c r="Q27006" s="39"/>
    </row>
    <row r="27007" spans="17:17">
      <c r="Q27007" s="39"/>
    </row>
    <row r="27008" spans="17:17">
      <c r="Q27008" s="39"/>
    </row>
    <row r="27009" spans="17:17">
      <c r="Q27009" s="39"/>
    </row>
    <row r="27010" spans="17:17">
      <c r="Q27010" s="39"/>
    </row>
    <row r="27011" spans="17:17">
      <c r="Q27011" s="39"/>
    </row>
    <row r="27012" spans="17:17">
      <c r="Q27012" s="39"/>
    </row>
    <row r="27013" spans="17:17">
      <c r="Q27013" s="39"/>
    </row>
    <row r="27014" spans="17:17">
      <c r="Q27014" s="39"/>
    </row>
    <row r="27015" spans="17:17">
      <c r="Q27015" s="39"/>
    </row>
    <row r="27016" spans="17:17">
      <c r="Q27016" s="39"/>
    </row>
    <row r="27017" spans="17:17">
      <c r="Q27017" s="39"/>
    </row>
    <row r="27018" spans="17:17">
      <c r="Q27018" s="39"/>
    </row>
    <row r="27019" spans="17:17">
      <c r="Q27019" s="39"/>
    </row>
    <row r="27020" spans="17:17">
      <c r="Q27020" s="39"/>
    </row>
    <row r="27021" spans="17:17">
      <c r="Q27021" s="39"/>
    </row>
    <row r="27022" spans="17:17">
      <c r="Q27022" s="39"/>
    </row>
    <row r="27023" spans="17:17">
      <c r="Q27023" s="39"/>
    </row>
    <row r="27024" spans="17:17">
      <c r="Q27024" s="39"/>
    </row>
    <row r="27025" spans="17:17">
      <c r="Q27025" s="39"/>
    </row>
    <row r="27026" spans="17:17">
      <c r="Q27026" s="39"/>
    </row>
    <row r="27027" spans="17:17">
      <c r="Q27027" s="39"/>
    </row>
    <row r="27028" spans="17:17">
      <c r="Q27028" s="39"/>
    </row>
    <row r="27029" spans="17:17">
      <c r="Q27029" s="39"/>
    </row>
    <row r="27030" spans="17:17">
      <c r="Q27030" s="39"/>
    </row>
    <row r="27031" spans="17:17">
      <c r="Q27031" s="39"/>
    </row>
    <row r="27032" spans="17:17">
      <c r="Q27032" s="39"/>
    </row>
    <row r="27033" spans="17:17">
      <c r="Q27033" s="39"/>
    </row>
    <row r="27034" spans="17:17">
      <c r="Q27034" s="39"/>
    </row>
    <row r="27035" spans="17:17">
      <c r="Q27035" s="39"/>
    </row>
    <row r="27036" spans="17:17">
      <c r="Q27036" s="39"/>
    </row>
    <row r="27037" spans="17:17">
      <c r="Q27037" s="39"/>
    </row>
    <row r="27038" spans="17:17">
      <c r="Q27038" s="39"/>
    </row>
    <row r="27039" spans="17:17">
      <c r="Q27039" s="39"/>
    </row>
    <row r="27040" spans="17:17">
      <c r="Q27040" s="39"/>
    </row>
    <row r="27041" spans="17:17">
      <c r="Q27041" s="39"/>
    </row>
    <row r="27042" spans="17:17">
      <c r="Q27042" s="39"/>
    </row>
    <row r="27043" spans="17:17">
      <c r="Q27043" s="39"/>
    </row>
    <row r="27044" spans="17:17">
      <c r="Q27044" s="39"/>
    </row>
    <row r="27045" spans="17:17">
      <c r="Q27045" s="39"/>
    </row>
    <row r="27046" spans="17:17">
      <c r="Q27046" s="39"/>
    </row>
    <row r="27047" spans="17:17">
      <c r="Q27047" s="39"/>
    </row>
    <row r="27048" spans="17:17">
      <c r="Q27048" s="39"/>
    </row>
    <row r="27049" spans="17:17">
      <c r="Q27049" s="39"/>
    </row>
    <row r="27050" spans="17:17">
      <c r="Q27050" s="39"/>
    </row>
    <row r="27051" spans="17:17">
      <c r="Q27051" s="39"/>
    </row>
    <row r="27052" spans="17:17">
      <c r="Q27052" s="39"/>
    </row>
    <row r="27053" spans="17:17">
      <c r="Q27053" s="39"/>
    </row>
    <row r="27054" spans="17:17">
      <c r="Q27054" s="39"/>
    </row>
    <row r="27055" spans="17:17">
      <c r="Q27055" s="39"/>
    </row>
    <row r="27056" spans="17:17">
      <c r="Q27056" s="39"/>
    </row>
    <row r="27057" spans="17:17">
      <c r="Q27057" s="39"/>
    </row>
    <row r="27058" spans="17:17">
      <c r="Q27058" s="39"/>
    </row>
    <row r="27059" spans="17:17">
      <c r="Q27059" s="39"/>
    </row>
    <row r="27060" spans="17:17">
      <c r="Q27060" s="39"/>
    </row>
    <row r="27061" spans="17:17">
      <c r="Q27061" s="39"/>
    </row>
    <row r="27062" spans="17:17">
      <c r="Q27062" s="39"/>
    </row>
    <row r="27063" spans="17:17">
      <c r="Q27063" s="39"/>
    </row>
    <row r="27064" spans="17:17">
      <c r="Q27064" s="39"/>
    </row>
    <row r="27065" spans="17:17">
      <c r="Q27065" s="39"/>
    </row>
    <row r="27066" spans="17:17">
      <c r="Q27066" s="39"/>
    </row>
    <row r="27067" spans="17:17">
      <c r="Q27067" s="39"/>
    </row>
    <row r="27068" spans="17:17">
      <c r="Q27068" s="39"/>
    </row>
    <row r="27069" spans="17:17">
      <c r="Q27069" s="39"/>
    </row>
    <row r="27070" spans="17:17">
      <c r="Q27070" s="39"/>
    </row>
    <row r="27071" spans="17:17">
      <c r="Q27071" s="39"/>
    </row>
    <row r="27072" spans="17:17">
      <c r="Q27072" s="39"/>
    </row>
    <row r="27073" spans="17:17">
      <c r="Q27073" s="39"/>
    </row>
    <row r="27074" spans="17:17">
      <c r="Q27074" s="39"/>
    </row>
    <row r="27075" spans="17:17">
      <c r="Q27075" s="39"/>
    </row>
    <row r="27076" spans="17:17">
      <c r="Q27076" s="39"/>
    </row>
    <row r="27077" spans="17:17">
      <c r="Q27077" s="39"/>
    </row>
    <row r="27078" spans="17:17">
      <c r="Q27078" s="39"/>
    </row>
    <row r="27079" spans="17:17">
      <c r="Q27079" s="39"/>
    </row>
    <row r="27080" spans="17:17">
      <c r="Q27080" s="39"/>
    </row>
    <row r="27081" spans="17:17">
      <c r="Q27081" s="39"/>
    </row>
    <row r="27082" spans="17:17">
      <c r="Q27082" s="39"/>
    </row>
    <row r="27083" spans="17:17">
      <c r="Q27083" s="39"/>
    </row>
    <row r="27084" spans="17:17">
      <c r="Q27084" s="39"/>
    </row>
    <row r="27085" spans="17:17">
      <c r="Q27085" s="39"/>
    </row>
    <row r="27086" spans="17:17">
      <c r="Q27086" s="39"/>
    </row>
    <row r="27087" spans="17:17">
      <c r="Q27087" s="39"/>
    </row>
    <row r="27088" spans="17:17">
      <c r="Q27088" s="39"/>
    </row>
    <row r="27089" spans="17:17">
      <c r="Q27089" s="39"/>
    </row>
    <row r="27090" spans="17:17">
      <c r="Q27090" s="39"/>
    </row>
    <row r="27091" spans="17:17">
      <c r="Q27091" s="39"/>
    </row>
    <row r="27092" spans="17:17">
      <c r="Q27092" s="39"/>
    </row>
    <row r="27093" spans="17:17">
      <c r="Q27093" s="39"/>
    </row>
    <row r="27094" spans="17:17">
      <c r="Q27094" s="39"/>
    </row>
    <row r="27095" spans="17:17">
      <c r="Q27095" s="39"/>
    </row>
    <row r="27096" spans="17:17">
      <c r="Q27096" s="39"/>
    </row>
    <row r="27097" spans="17:17">
      <c r="Q27097" s="39"/>
    </row>
    <row r="27098" spans="17:17">
      <c r="Q27098" s="39"/>
    </row>
    <row r="27099" spans="17:17">
      <c r="Q27099" s="39"/>
    </row>
    <row r="27100" spans="17:17">
      <c r="Q27100" s="39"/>
    </row>
    <row r="27101" spans="17:17">
      <c r="Q27101" s="39"/>
    </row>
    <row r="27102" spans="17:17">
      <c r="Q27102" s="39"/>
    </row>
    <row r="27103" spans="17:17">
      <c r="Q27103" s="39"/>
    </row>
    <row r="27104" spans="17:17">
      <c r="Q27104" s="39"/>
    </row>
    <row r="27105" spans="17:17">
      <c r="Q27105" s="39"/>
    </row>
    <row r="27106" spans="17:17">
      <c r="Q27106" s="39"/>
    </row>
    <row r="27107" spans="17:17">
      <c r="Q27107" s="39"/>
    </row>
    <row r="27108" spans="17:17">
      <c r="Q27108" s="39"/>
    </row>
    <row r="27109" spans="17:17">
      <c r="Q27109" s="39"/>
    </row>
    <row r="27110" spans="17:17">
      <c r="Q27110" s="39"/>
    </row>
    <row r="27111" spans="17:17">
      <c r="Q27111" s="39"/>
    </row>
    <row r="27112" spans="17:17">
      <c r="Q27112" s="39"/>
    </row>
    <row r="27113" spans="17:17">
      <c r="Q27113" s="39"/>
    </row>
    <row r="27114" spans="17:17">
      <c r="Q27114" s="39"/>
    </row>
    <row r="27115" spans="17:17">
      <c r="Q27115" s="39"/>
    </row>
    <row r="27116" spans="17:17">
      <c r="Q27116" s="39"/>
    </row>
    <row r="27117" spans="17:17">
      <c r="Q27117" s="39"/>
    </row>
    <row r="27118" spans="17:17">
      <c r="Q27118" s="39"/>
    </row>
    <row r="27119" spans="17:17">
      <c r="Q27119" s="39"/>
    </row>
    <row r="27120" spans="17:17">
      <c r="Q27120" s="39"/>
    </row>
    <row r="27121" spans="17:17">
      <c r="Q27121" s="39"/>
    </row>
    <row r="27122" spans="17:17">
      <c r="Q27122" s="39"/>
    </row>
    <row r="27123" spans="17:17">
      <c r="Q27123" s="39"/>
    </row>
    <row r="27124" spans="17:17">
      <c r="Q27124" s="39"/>
    </row>
    <row r="27125" spans="17:17">
      <c r="Q27125" s="39"/>
    </row>
    <row r="27126" spans="17:17">
      <c r="Q27126" s="39"/>
    </row>
    <row r="27127" spans="17:17">
      <c r="Q27127" s="39"/>
    </row>
    <row r="27128" spans="17:17">
      <c r="Q27128" s="39"/>
    </row>
    <row r="27129" spans="17:17">
      <c r="Q27129" s="39"/>
    </row>
    <row r="27130" spans="17:17">
      <c r="Q27130" s="39"/>
    </row>
    <row r="27131" spans="17:17">
      <c r="Q27131" s="39"/>
    </row>
    <row r="27132" spans="17:17">
      <c r="Q27132" s="39"/>
    </row>
    <row r="27133" spans="17:17">
      <c r="Q27133" s="39"/>
    </row>
    <row r="27134" spans="17:17">
      <c r="Q27134" s="39"/>
    </row>
    <row r="27135" spans="17:17">
      <c r="Q27135" s="39"/>
    </row>
    <row r="27136" spans="17:17">
      <c r="Q27136" s="39"/>
    </row>
    <row r="27137" spans="17:17">
      <c r="Q27137" s="39"/>
    </row>
    <row r="27138" spans="17:17">
      <c r="Q27138" s="39"/>
    </row>
    <row r="27139" spans="17:17">
      <c r="Q27139" s="39"/>
    </row>
    <row r="27140" spans="17:17">
      <c r="Q27140" s="39"/>
    </row>
    <row r="27141" spans="17:17">
      <c r="Q27141" s="39"/>
    </row>
    <row r="27142" spans="17:17">
      <c r="Q27142" s="39"/>
    </row>
    <row r="27143" spans="17:17">
      <c r="Q27143" s="39"/>
    </row>
    <row r="27144" spans="17:17">
      <c r="Q27144" s="39"/>
    </row>
    <row r="27145" spans="17:17">
      <c r="Q27145" s="39"/>
    </row>
    <row r="27146" spans="17:17">
      <c r="Q27146" s="39"/>
    </row>
    <row r="27147" spans="17:17">
      <c r="Q27147" s="39"/>
    </row>
    <row r="27148" spans="17:17">
      <c r="Q27148" s="39"/>
    </row>
    <row r="27149" spans="17:17">
      <c r="Q27149" s="39"/>
    </row>
    <row r="27150" spans="17:17">
      <c r="Q27150" s="39"/>
    </row>
    <row r="27151" spans="17:17">
      <c r="Q27151" s="39"/>
    </row>
    <row r="27152" spans="17:17">
      <c r="Q27152" s="39"/>
    </row>
    <row r="27153" spans="17:17">
      <c r="Q27153" s="39"/>
    </row>
    <row r="27154" spans="17:17">
      <c r="Q27154" s="39"/>
    </row>
    <row r="27155" spans="17:17">
      <c r="Q27155" s="39"/>
    </row>
    <row r="27156" spans="17:17">
      <c r="Q27156" s="39"/>
    </row>
    <row r="27157" spans="17:17">
      <c r="Q27157" s="39"/>
    </row>
    <row r="27158" spans="17:17">
      <c r="Q27158" s="39"/>
    </row>
    <row r="27159" spans="17:17">
      <c r="Q27159" s="39"/>
    </row>
    <row r="27160" spans="17:17">
      <c r="Q27160" s="39"/>
    </row>
    <row r="27161" spans="17:17">
      <c r="Q27161" s="39"/>
    </row>
    <row r="27162" spans="17:17">
      <c r="Q27162" s="39"/>
    </row>
    <row r="27163" spans="17:17">
      <c r="Q27163" s="39"/>
    </row>
    <row r="27164" spans="17:17">
      <c r="Q27164" s="39"/>
    </row>
    <row r="27165" spans="17:17">
      <c r="Q27165" s="39"/>
    </row>
    <row r="27166" spans="17:17">
      <c r="Q27166" s="39"/>
    </row>
    <row r="27167" spans="17:17">
      <c r="Q27167" s="39"/>
    </row>
    <row r="27168" spans="17:17">
      <c r="Q27168" s="39"/>
    </row>
    <row r="27169" spans="17:17">
      <c r="Q27169" s="39"/>
    </row>
    <row r="27170" spans="17:17">
      <c r="Q27170" s="39"/>
    </row>
    <row r="27171" spans="17:17">
      <c r="Q27171" s="39"/>
    </row>
    <row r="27172" spans="17:17">
      <c r="Q27172" s="39"/>
    </row>
    <row r="27173" spans="17:17">
      <c r="Q27173" s="39"/>
    </row>
    <row r="27174" spans="17:17">
      <c r="Q27174" s="39"/>
    </row>
    <row r="27175" spans="17:17">
      <c r="Q27175" s="39"/>
    </row>
    <row r="27176" spans="17:17">
      <c r="Q27176" s="39"/>
    </row>
    <row r="27177" spans="17:17">
      <c r="Q27177" s="39"/>
    </row>
    <row r="27178" spans="17:17">
      <c r="Q27178" s="39"/>
    </row>
    <row r="27179" spans="17:17">
      <c r="Q27179" s="39"/>
    </row>
    <row r="27180" spans="17:17">
      <c r="Q27180" s="39"/>
    </row>
    <row r="27181" spans="17:17">
      <c r="Q27181" s="39"/>
    </row>
    <row r="27182" spans="17:17">
      <c r="Q27182" s="39"/>
    </row>
    <row r="27183" spans="17:17">
      <c r="Q27183" s="39"/>
    </row>
    <row r="27184" spans="17:17">
      <c r="Q27184" s="39"/>
    </row>
    <row r="27185" spans="17:17">
      <c r="Q27185" s="39"/>
    </row>
    <row r="27186" spans="17:17">
      <c r="Q27186" s="39"/>
    </row>
    <row r="27187" spans="17:17">
      <c r="Q27187" s="39"/>
    </row>
    <row r="27188" spans="17:17">
      <c r="Q27188" s="39"/>
    </row>
    <row r="27189" spans="17:17">
      <c r="Q27189" s="39"/>
    </row>
    <row r="27190" spans="17:17">
      <c r="Q27190" s="39"/>
    </row>
    <row r="27191" spans="17:17">
      <c r="Q27191" s="39"/>
    </row>
    <row r="27192" spans="17:17">
      <c r="Q27192" s="39"/>
    </row>
    <row r="27193" spans="17:17">
      <c r="Q27193" s="39"/>
    </row>
    <row r="27194" spans="17:17">
      <c r="Q27194" s="39"/>
    </row>
    <row r="27195" spans="17:17">
      <c r="Q27195" s="39"/>
    </row>
    <row r="27196" spans="17:17">
      <c r="Q27196" s="39"/>
    </row>
    <row r="27197" spans="17:17">
      <c r="Q27197" s="39"/>
    </row>
    <row r="27198" spans="17:17">
      <c r="Q27198" s="39"/>
    </row>
    <row r="27199" spans="17:17">
      <c r="Q27199" s="39"/>
    </row>
    <row r="27200" spans="17:17">
      <c r="Q27200" s="39"/>
    </row>
    <row r="27201" spans="17:17">
      <c r="Q27201" s="39"/>
    </row>
    <row r="27202" spans="17:17">
      <c r="Q27202" s="39"/>
    </row>
    <row r="27203" spans="17:17">
      <c r="Q27203" s="39"/>
    </row>
    <row r="27204" spans="17:17">
      <c r="Q27204" s="39"/>
    </row>
    <row r="27205" spans="17:17">
      <c r="Q27205" s="39"/>
    </row>
    <row r="27206" spans="17:17">
      <c r="Q27206" s="39"/>
    </row>
    <row r="27207" spans="17:17">
      <c r="Q27207" s="39"/>
    </row>
    <row r="27208" spans="17:17">
      <c r="Q27208" s="39"/>
    </row>
    <row r="27209" spans="17:17">
      <c r="Q27209" s="39"/>
    </row>
    <row r="27210" spans="17:17">
      <c r="Q27210" s="39"/>
    </row>
    <row r="27211" spans="17:17">
      <c r="Q27211" s="39"/>
    </row>
    <row r="27212" spans="17:17">
      <c r="Q27212" s="39"/>
    </row>
    <row r="27213" spans="17:17">
      <c r="Q27213" s="39"/>
    </row>
    <row r="27214" spans="17:17">
      <c r="Q27214" s="39"/>
    </row>
    <row r="27215" spans="17:17">
      <c r="Q27215" s="39"/>
    </row>
    <row r="27216" spans="17:17">
      <c r="Q27216" s="39"/>
    </row>
    <row r="27217" spans="17:17">
      <c r="Q27217" s="39"/>
    </row>
    <row r="27218" spans="17:17">
      <c r="Q27218" s="39"/>
    </row>
    <row r="27219" spans="17:17">
      <c r="Q27219" s="39"/>
    </row>
    <row r="27220" spans="17:17">
      <c r="Q27220" s="39"/>
    </row>
    <row r="27221" spans="17:17">
      <c r="Q27221" s="39"/>
    </row>
    <row r="27222" spans="17:17">
      <c r="Q27222" s="39"/>
    </row>
    <row r="27223" spans="17:17">
      <c r="Q27223" s="39"/>
    </row>
    <row r="27224" spans="17:17">
      <c r="Q27224" s="39"/>
    </row>
    <row r="27225" spans="17:17">
      <c r="Q27225" s="39"/>
    </row>
    <row r="27226" spans="17:17">
      <c r="Q27226" s="39"/>
    </row>
    <row r="27227" spans="17:17">
      <c r="Q27227" s="39"/>
    </row>
    <row r="27228" spans="17:17">
      <c r="Q27228" s="39"/>
    </row>
    <row r="27229" spans="17:17">
      <c r="Q27229" s="39"/>
    </row>
    <row r="27230" spans="17:17">
      <c r="Q27230" s="39"/>
    </row>
    <row r="27231" spans="17:17">
      <c r="Q27231" s="39"/>
    </row>
    <row r="27232" spans="17:17">
      <c r="Q27232" s="39"/>
    </row>
    <row r="27233" spans="17:17">
      <c r="Q27233" s="39"/>
    </row>
    <row r="27234" spans="17:17">
      <c r="Q27234" s="39"/>
    </row>
    <row r="27235" spans="17:17">
      <c r="Q27235" s="39"/>
    </row>
    <row r="27236" spans="17:17">
      <c r="Q27236" s="39"/>
    </row>
    <row r="27237" spans="17:17">
      <c r="Q27237" s="39"/>
    </row>
    <row r="27238" spans="17:17">
      <c r="Q27238" s="39"/>
    </row>
    <row r="27239" spans="17:17">
      <c r="Q27239" s="39"/>
    </row>
    <row r="27240" spans="17:17">
      <c r="Q27240" s="39"/>
    </row>
    <row r="27241" spans="17:17">
      <c r="Q27241" s="39"/>
    </row>
    <row r="27242" spans="17:17">
      <c r="Q27242" s="39"/>
    </row>
    <row r="27243" spans="17:17">
      <c r="Q27243" s="39"/>
    </row>
    <row r="27244" spans="17:17">
      <c r="Q27244" s="39"/>
    </row>
    <row r="27245" spans="17:17">
      <c r="Q27245" s="39"/>
    </row>
    <row r="27246" spans="17:17">
      <c r="Q27246" s="39"/>
    </row>
    <row r="27247" spans="17:17">
      <c r="Q27247" s="39"/>
    </row>
    <row r="27248" spans="17:17">
      <c r="Q27248" s="39"/>
    </row>
    <row r="27249" spans="17:17">
      <c r="Q27249" s="39"/>
    </row>
    <row r="27250" spans="17:17">
      <c r="Q27250" s="39"/>
    </row>
    <row r="27251" spans="17:17">
      <c r="Q27251" s="39"/>
    </row>
    <row r="27252" spans="17:17">
      <c r="Q27252" s="39"/>
    </row>
    <row r="27253" spans="17:17">
      <c r="Q27253" s="39"/>
    </row>
    <row r="27254" spans="17:17">
      <c r="Q27254" s="39"/>
    </row>
    <row r="27255" spans="17:17">
      <c r="Q27255" s="39"/>
    </row>
    <row r="27256" spans="17:17">
      <c r="Q27256" s="39"/>
    </row>
    <row r="27257" spans="17:17">
      <c r="Q27257" s="39"/>
    </row>
    <row r="27258" spans="17:17">
      <c r="Q27258" s="39"/>
    </row>
    <row r="27259" spans="17:17">
      <c r="Q27259" s="39"/>
    </row>
    <row r="27260" spans="17:17">
      <c r="Q27260" s="39"/>
    </row>
    <row r="27261" spans="17:17">
      <c r="Q27261" s="39"/>
    </row>
    <row r="27262" spans="17:17">
      <c r="Q27262" s="39"/>
    </row>
    <row r="27263" spans="17:17">
      <c r="Q27263" s="39"/>
    </row>
    <row r="27264" spans="17:17">
      <c r="Q27264" s="39"/>
    </row>
    <row r="27265" spans="17:17">
      <c r="Q27265" s="39"/>
    </row>
    <row r="27266" spans="17:17">
      <c r="Q27266" s="39"/>
    </row>
    <row r="27267" spans="17:17">
      <c r="Q27267" s="39"/>
    </row>
    <row r="27268" spans="17:17">
      <c r="Q27268" s="39"/>
    </row>
    <row r="27269" spans="17:17">
      <c r="Q27269" s="39"/>
    </row>
    <row r="27270" spans="17:17">
      <c r="Q27270" s="39"/>
    </row>
    <row r="27271" spans="17:17">
      <c r="Q27271" s="39"/>
    </row>
    <row r="27272" spans="17:17">
      <c r="Q27272" s="39"/>
    </row>
    <row r="27273" spans="17:17">
      <c r="Q27273" s="39"/>
    </row>
    <row r="27274" spans="17:17">
      <c r="Q27274" s="39"/>
    </row>
    <row r="27275" spans="17:17">
      <c r="Q27275" s="39"/>
    </row>
    <row r="27276" spans="17:17">
      <c r="Q27276" s="39"/>
    </row>
    <row r="27277" spans="17:17">
      <c r="Q27277" s="39"/>
    </row>
    <row r="27278" spans="17:17">
      <c r="Q27278" s="39"/>
    </row>
    <row r="27279" spans="17:17">
      <c r="Q27279" s="39"/>
    </row>
    <row r="27280" spans="17:17">
      <c r="Q27280" s="39"/>
    </row>
    <row r="27281" spans="17:17">
      <c r="Q27281" s="39"/>
    </row>
    <row r="27282" spans="17:17">
      <c r="Q27282" s="39"/>
    </row>
    <row r="27283" spans="17:17">
      <c r="Q27283" s="39"/>
    </row>
    <row r="27284" spans="17:17">
      <c r="Q27284" s="39"/>
    </row>
    <row r="27285" spans="17:17">
      <c r="Q27285" s="39"/>
    </row>
    <row r="27286" spans="17:17">
      <c r="Q27286" s="39"/>
    </row>
    <row r="27287" spans="17:17">
      <c r="Q27287" s="39"/>
    </row>
    <row r="27288" spans="17:17">
      <c r="Q27288" s="39"/>
    </row>
    <row r="27289" spans="17:17">
      <c r="Q27289" s="39"/>
    </row>
    <row r="27290" spans="17:17">
      <c r="Q27290" s="39"/>
    </row>
    <row r="27291" spans="17:17">
      <c r="Q27291" s="39"/>
    </row>
    <row r="27292" spans="17:17">
      <c r="Q27292" s="39"/>
    </row>
    <row r="27293" spans="17:17">
      <c r="Q27293" s="39"/>
    </row>
    <row r="27294" spans="17:17">
      <c r="Q27294" s="39"/>
    </row>
    <row r="27295" spans="17:17">
      <c r="Q27295" s="39"/>
    </row>
    <row r="27296" spans="17:17">
      <c r="Q27296" s="39"/>
    </row>
    <row r="27297" spans="17:17">
      <c r="Q27297" s="39"/>
    </row>
    <row r="27298" spans="17:17">
      <c r="Q27298" s="39"/>
    </row>
    <row r="27299" spans="17:17">
      <c r="Q27299" s="39"/>
    </row>
    <row r="27300" spans="17:17">
      <c r="Q27300" s="39"/>
    </row>
    <row r="27301" spans="17:17">
      <c r="Q27301" s="39"/>
    </row>
    <row r="27302" spans="17:17">
      <c r="Q27302" s="39"/>
    </row>
    <row r="27303" spans="17:17">
      <c r="Q27303" s="39"/>
    </row>
    <row r="27304" spans="17:17">
      <c r="Q27304" s="39"/>
    </row>
    <row r="27305" spans="17:17">
      <c r="Q27305" s="39"/>
    </row>
    <row r="27306" spans="17:17">
      <c r="Q27306" s="39"/>
    </row>
    <row r="27307" spans="17:17">
      <c r="Q27307" s="39"/>
    </row>
    <row r="27308" spans="17:17">
      <c r="Q27308" s="39"/>
    </row>
    <row r="27309" spans="17:17">
      <c r="Q27309" s="39"/>
    </row>
    <row r="27310" spans="17:17">
      <c r="Q27310" s="39"/>
    </row>
    <row r="27311" spans="17:17">
      <c r="Q27311" s="39"/>
    </row>
    <row r="27312" spans="17:17">
      <c r="Q27312" s="39"/>
    </row>
    <row r="27313" spans="17:17">
      <c r="Q27313" s="39"/>
    </row>
    <row r="27314" spans="17:17">
      <c r="Q27314" s="39"/>
    </row>
    <row r="27315" spans="17:17">
      <c r="Q27315" s="39"/>
    </row>
    <row r="27316" spans="17:17">
      <c r="Q27316" s="39"/>
    </row>
    <row r="27317" spans="17:17">
      <c r="Q27317" s="39"/>
    </row>
    <row r="27318" spans="17:17">
      <c r="Q27318" s="39"/>
    </row>
    <row r="27319" spans="17:17">
      <c r="Q27319" s="39"/>
    </row>
    <row r="27320" spans="17:17">
      <c r="Q27320" s="39"/>
    </row>
    <row r="27321" spans="17:17">
      <c r="Q27321" s="39"/>
    </row>
    <row r="27322" spans="17:17">
      <c r="Q27322" s="39"/>
    </row>
    <row r="27323" spans="17:17">
      <c r="Q27323" s="39"/>
    </row>
    <row r="27324" spans="17:17">
      <c r="Q27324" s="39"/>
    </row>
    <row r="27325" spans="17:17">
      <c r="Q27325" s="39"/>
    </row>
    <row r="27326" spans="17:17">
      <c r="Q27326" s="39"/>
    </row>
    <row r="27327" spans="17:17">
      <c r="Q27327" s="39"/>
    </row>
    <row r="27328" spans="17:17">
      <c r="Q27328" s="39"/>
    </row>
    <row r="27329" spans="17:17">
      <c r="Q27329" s="39"/>
    </row>
    <row r="27330" spans="17:17">
      <c r="Q27330" s="39"/>
    </row>
    <row r="27331" spans="17:17">
      <c r="Q27331" s="39"/>
    </row>
    <row r="27332" spans="17:17">
      <c r="Q27332" s="39"/>
    </row>
    <row r="27333" spans="17:17">
      <c r="Q27333" s="39"/>
    </row>
    <row r="27334" spans="17:17">
      <c r="Q27334" s="39"/>
    </row>
    <row r="27335" spans="17:17">
      <c r="Q27335" s="39"/>
    </row>
    <row r="27336" spans="17:17">
      <c r="Q27336" s="39"/>
    </row>
    <row r="27337" spans="17:17">
      <c r="Q27337" s="39"/>
    </row>
    <row r="27338" spans="17:17">
      <c r="Q27338" s="39"/>
    </row>
    <row r="27339" spans="17:17">
      <c r="Q27339" s="39"/>
    </row>
    <row r="27340" spans="17:17">
      <c r="Q27340" s="39"/>
    </row>
    <row r="27341" spans="17:17">
      <c r="Q27341" s="39"/>
    </row>
    <row r="27342" spans="17:17">
      <c r="Q27342" s="39"/>
    </row>
    <row r="27343" spans="17:17">
      <c r="Q27343" s="39"/>
    </row>
    <row r="27344" spans="17:17">
      <c r="Q27344" s="39"/>
    </row>
    <row r="27345" spans="17:17">
      <c r="Q27345" s="39"/>
    </row>
    <row r="27346" spans="17:17">
      <c r="Q27346" s="39"/>
    </row>
    <row r="27347" spans="17:17">
      <c r="Q27347" s="39"/>
    </row>
    <row r="27348" spans="17:17">
      <c r="Q27348" s="39"/>
    </row>
    <row r="27349" spans="17:17">
      <c r="Q27349" s="39"/>
    </row>
    <row r="27350" spans="17:17">
      <c r="Q27350" s="39"/>
    </row>
    <row r="27351" spans="17:17">
      <c r="Q27351" s="39"/>
    </row>
    <row r="27352" spans="17:17">
      <c r="Q27352" s="39"/>
    </row>
    <row r="27353" spans="17:17">
      <c r="Q27353" s="39"/>
    </row>
    <row r="27354" spans="17:17">
      <c r="Q27354" s="39"/>
    </row>
    <row r="27355" spans="17:17">
      <c r="Q27355" s="39"/>
    </row>
    <row r="27356" spans="17:17">
      <c r="Q27356" s="39"/>
    </row>
    <row r="27357" spans="17:17">
      <c r="Q27357" s="39"/>
    </row>
    <row r="27358" spans="17:17">
      <c r="Q27358" s="39"/>
    </row>
    <row r="27359" spans="17:17">
      <c r="Q27359" s="39"/>
    </row>
    <row r="27360" spans="17:17">
      <c r="Q27360" s="39"/>
    </row>
    <row r="27361" spans="17:17">
      <c r="Q27361" s="39"/>
    </row>
    <row r="27362" spans="17:17">
      <c r="Q27362" s="39"/>
    </row>
    <row r="27363" spans="17:17">
      <c r="Q27363" s="39"/>
    </row>
    <row r="27364" spans="17:17">
      <c r="Q27364" s="39"/>
    </row>
    <row r="27365" spans="17:17">
      <c r="Q27365" s="39"/>
    </row>
    <row r="27366" spans="17:17">
      <c r="Q27366" s="39"/>
    </row>
    <row r="27367" spans="17:17">
      <c r="Q27367" s="39"/>
    </row>
    <row r="27368" spans="17:17">
      <c r="Q27368" s="39"/>
    </row>
    <row r="27369" spans="17:17">
      <c r="Q27369" s="39"/>
    </row>
    <row r="27370" spans="17:17">
      <c r="Q27370" s="39"/>
    </row>
    <row r="27371" spans="17:17">
      <c r="Q27371" s="39"/>
    </row>
    <row r="27372" spans="17:17">
      <c r="Q27372" s="39"/>
    </row>
    <row r="27373" spans="17:17">
      <c r="Q27373" s="39"/>
    </row>
    <row r="27374" spans="17:17">
      <c r="Q27374" s="39"/>
    </row>
    <row r="27375" spans="17:17">
      <c r="Q27375" s="39"/>
    </row>
    <row r="27376" spans="17:17">
      <c r="Q27376" s="39"/>
    </row>
    <row r="27377" spans="17:17">
      <c r="Q27377" s="39"/>
    </row>
    <row r="27378" spans="17:17">
      <c r="Q27378" s="39"/>
    </row>
    <row r="27379" spans="17:17">
      <c r="Q27379" s="39"/>
    </row>
    <row r="27380" spans="17:17">
      <c r="Q27380" s="39"/>
    </row>
    <row r="27381" spans="17:17">
      <c r="Q27381" s="39"/>
    </row>
    <row r="27382" spans="17:17">
      <c r="Q27382" s="39"/>
    </row>
    <row r="27383" spans="17:17">
      <c r="Q27383" s="39"/>
    </row>
    <row r="27384" spans="17:17">
      <c r="Q27384" s="39"/>
    </row>
    <row r="27385" spans="17:17">
      <c r="Q27385" s="39"/>
    </row>
    <row r="27386" spans="17:17">
      <c r="Q27386" s="39"/>
    </row>
    <row r="27387" spans="17:17">
      <c r="Q27387" s="39"/>
    </row>
    <row r="27388" spans="17:17">
      <c r="Q27388" s="39"/>
    </row>
    <row r="27389" spans="17:17">
      <c r="Q27389" s="39"/>
    </row>
    <row r="27390" spans="17:17">
      <c r="Q27390" s="39"/>
    </row>
    <row r="27391" spans="17:17">
      <c r="Q27391" s="39"/>
    </row>
    <row r="27392" spans="17:17">
      <c r="Q27392" s="39"/>
    </row>
    <row r="27393" spans="17:17">
      <c r="Q27393" s="39"/>
    </row>
    <row r="27394" spans="17:17">
      <c r="Q27394" s="39"/>
    </row>
    <row r="27395" spans="17:17">
      <c r="Q27395" s="39"/>
    </row>
    <row r="27396" spans="17:17">
      <c r="Q27396" s="39"/>
    </row>
    <row r="27397" spans="17:17">
      <c r="Q27397" s="39"/>
    </row>
    <row r="27398" spans="17:17">
      <c r="Q27398" s="39"/>
    </row>
    <row r="27399" spans="17:17">
      <c r="Q27399" s="39"/>
    </row>
    <row r="27400" spans="17:17">
      <c r="Q27400" s="39"/>
    </row>
    <row r="27401" spans="17:17">
      <c r="Q27401" s="39"/>
    </row>
    <row r="27402" spans="17:17">
      <c r="Q27402" s="39"/>
    </row>
    <row r="27403" spans="17:17">
      <c r="Q27403" s="39"/>
    </row>
    <row r="27404" spans="17:17">
      <c r="Q27404" s="39"/>
    </row>
    <row r="27405" spans="17:17">
      <c r="Q27405" s="39"/>
    </row>
    <row r="27406" spans="17:17">
      <c r="Q27406" s="39"/>
    </row>
    <row r="27407" spans="17:17">
      <c r="Q27407" s="39"/>
    </row>
    <row r="27408" spans="17:17">
      <c r="Q27408" s="39"/>
    </row>
    <row r="27409" spans="17:17">
      <c r="Q27409" s="39"/>
    </row>
    <row r="27410" spans="17:17">
      <c r="Q27410" s="39"/>
    </row>
    <row r="27411" spans="17:17">
      <c r="Q27411" s="39"/>
    </row>
    <row r="27412" spans="17:17">
      <c r="Q27412" s="39"/>
    </row>
    <row r="27413" spans="17:17">
      <c r="Q27413" s="39"/>
    </row>
    <row r="27414" spans="17:17">
      <c r="Q27414" s="39"/>
    </row>
    <row r="27415" spans="17:17">
      <c r="Q27415" s="39"/>
    </row>
    <row r="27416" spans="17:17">
      <c r="Q27416" s="39"/>
    </row>
    <row r="27417" spans="17:17">
      <c r="Q27417" s="39"/>
    </row>
    <row r="27418" spans="17:17">
      <c r="Q27418" s="39"/>
    </row>
    <row r="27419" spans="17:17">
      <c r="Q27419" s="39"/>
    </row>
    <row r="27420" spans="17:17">
      <c r="Q27420" s="39"/>
    </row>
    <row r="27421" spans="17:17">
      <c r="Q27421" s="39"/>
    </row>
    <row r="27422" spans="17:17">
      <c r="Q27422" s="39"/>
    </row>
    <row r="27423" spans="17:17">
      <c r="Q27423" s="39"/>
    </row>
    <row r="27424" spans="17:17">
      <c r="Q27424" s="39"/>
    </row>
    <row r="27425" spans="17:17">
      <c r="Q27425" s="39"/>
    </row>
    <row r="27426" spans="17:17">
      <c r="Q27426" s="39"/>
    </row>
    <row r="27427" spans="17:17">
      <c r="Q27427" s="39"/>
    </row>
    <row r="27428" spans="17:17">
      <c r="Q27428" s="39"/>
    </row>
    <row r="27429" spans="17:17">
      <c r="Q27429" s="39"/>
    </row>
    <row r="27430" spans="17:17">
      <c r="Q27430" s="39"/>
    </row>
    <row r="27431" spans="17:17">
      <c r="Q27431" s="39"/>
    </row>
    <row r="27432" spans="17:17">
      <c r="Q27432" s="39"/>
    </row>
    <row r="27433" spans="17:17">
      <c r="Q27433" s="39"/>
    </row>
    <row r="27434" spans="17:17">
      <c r="Q27434" s="39"/>
    </row>
    <row r="27435" spans="17:17">
      <c r="Q27435" s="39"/>
    </row>
    <row r="27436" spans="17:17">
      <c r="Q27436" s="39"/>
    </row>
    <row r="27437" spans="17:17">
      <c r="Q27437" s="39"/>
    </row>
    <row r="27438" spans="17:17">
      <c r="Q27438" s="39"/>
    </row>
    <row r="27439" spans="17:17">
      <c r="Q27439" s="39"/>
    </row>
    <row r="27440" spans="17:17">
      <c r="Q27440" s="39"/>
    </row>
    <row r="27441" spans="17:17">
      <c r="Q27441" s="39"/>
    </row>
    <row r="27442" spans="17:17">
      <c r="Q27442" s="39"/>
    </row>
    <row r="27443" spans="17:17">
      <c r="Q27443" s="39"/>
    </row>
    <row r="27444" spans="17:17">
      <c r="Q27444" s="39"/>
    </row>
    <row r="27445" spans="17:17">
      <c r="Q27445" s="39"/>
    </row>
    <row r="27446" spans="17:17">
      <c r="Q27446" s="39"/>
    </row>
    <row r="27447" spans="17:17">
      <c r="Q27447" s="39"/>
    </row>
    <row r="27448" spans="17:17">
      <c r="Q27448" s="39"/>
    </row>
    <row r="27449" spans="17:17">
      <c r="Q27449" s="39"/>
    </row>
    <row r="27450" spans="17:17">
      <c r="Q27450" s="39"/>
    </row>
    <row r="27451" spans="17:17">
      <c r="Q27451" s="39"/>
    </row>
    <row r="27452" spans="17:17">
      <c r="Q27452" s="39"/>
    </row>
    <row r="27453" spans="17:17">
      <c r="Q27453" s="39"/>
    </row>
    <row r="27454" spans="17:17">
      <c r="Q27454" s="39"/>
    </row>
    <row r="27455" spans="17:17">
      <c r="Q27455" s="39"/>
    </row>
    <row r="27456" spans="17:17">
      <c r="Q27456" s="39"/>
    </row>
    <row r="27457" spans="17:17">
      <c r="Q27457" s="39"/>
    </row>
    <row r="27458" spans="17:17">
      <c r="Q27458" s="39"/>
    </row>
    <row r="27459" spans="17:17">
      <c r="Q27459" s="39"/>
    </row>
    <row r="27460" spans="17:17">
      <c r="Q27460" s="39"/>
    </row>
    <row r="27461" spans="17:17">
      <c r="Q27461" s="39"/>
    </row>
    <row r="27462" spans="17:17">
      <c r="Q27462" s="39"/>
    </row>
    <row r="27463" spans="17:17">
      <c r="Q27463" s="39"/>
    </row>
    <row r="27464" spans="17:17">
      <c r="Q27464" s="39"/>
    </row>
    <row r="27465" spans="17:17">
      <c r="Q27465" s="39"/>
    </row>
    <row r="27466" spans="17:17">
      <c r="Q27466" s="39"/>
    </row>
    <row r="27467" spans="17:17">
      <c r="Q27467" s="39"/>
    </row>
    <row r="27468" spans="17:17">
      <c r="Q27468" s="39"/>
    </row>
    <row r="27469" spans="17:17">
      <c r="Q27469" s="39"/>
    </row>
    <row r="27470" spans="17:17">
      <c r="Q27470" s="39"/>
    </row>
    <row r="27471" spans="17:17">
      <c r="Q27471" s="39"/>
    </row>
    <row r="27472" spans="17:17">
      <c r="Q27472" s="39"/>
    </row>
    <row r="27473" spans="17:17">
      <c r="Q27473" s="39"/>
    </row>
    <row r="27474" spans="17:17">
      <c r="Q27474" s="39"/>
    </row>
    <row r="27475" spans="17:17">
      <c r="Q27475" s="39"/>
    </row>
    <row r="27476" spans="17:17">
      <c r="Q27476" s="39"/>
    </row>
    <row r="27477" spans="17:17">
      <c r="Q27477" s="39"/>
    </row>
    <row r="27478" spans="17:17">
      <c r="Q27478" s="39"/>
    </row>
    <row r="27479" spans="17:17">
      <c r="Q27479" s="39"/>
    </row>
    <row r="27480" spans="17:17">
      <c r="Q27480" s="39"/>
    </row>
    <row r="27481" spans="17:17">
      <c r="Q27481" s="39"/>
    </row>
    <row r="27482" spans="17:17">
      <c r="Q27482" s="39"/>
    </row>
    <row r="27483" spans="17:17">
      <c r="Q27483" s="39"/>
    </row>
    <row r="27484" spans="17:17">
      <c r="Q27484" s="39"/>
    </row>
    <row r="27485" spans="17:17">
      <c r="Q27485" s="39"/>
    </row>
    <row r="27486" spans="17:17">
      <c r="Q27486" s="39"/>
    </row>
    <row r="27487" spans="17:17">
      <c r="Q27487" s="39"/>
    </row>
    <row r="27488" spans="17:17">
      <c r="Q27488" s="39"/>
    </row>
    <row r="27489" spans="17:17">
      <c r="Q27489" s="39"/>
    </row>
    <row r="27490" spans="17:17">
      <c r="Q27490" s="39"/>
    </row>
    <row r="27491" spans="17:17">
      <c r="Q27491" s="39"/>
    </row>
    <row r="27492" spans="17:17">
      <c r="Q27492" s="39"/>
    </row>
    <row r="27493" spans="17:17">
      <c r="Q27493" s="39"/>
    </row>
    <row r="27494" spans="17:17">
      <c r="Q27494" s="39"/>
    </row>
    <row r="27495" spans="17:17">
      <c r="Q27495" s="39"/>
    </row>
    <row r="27496" spans="17:17">
      <c r="Q27496" s="39"/>
    </row>
    <row r="27497" spans="17:17">
      <c r="Q27497" s="39"/>
    </row>
    <row r="27498" spans="17:17">
      <c r="Q27498" s="39"/>
    </row>
    <row r="27499" spans="17:17">
      <c r="Q27499" s="39"/>
    </row>
    <row r="27500" spans="17:17">
      <c r="Q27500" s="39"/>
    </row>
    <row r="27501" spans="17:17">
      <c r="Q27501" s="39"/>
    </row>
    <row r="27502" spans="17:17">
      <c r="Q27502" s="39"/>
    </row>
    <row r="27503" spans="17:17">
      <c r="Q27503" s="39"/>
    </row>
    <row r="27504" spans="17:17">
      <c r="Q27504" s="39"/>
    </row>
    <row r="27505" spans="17:17">
      <c r="Q27505" s="39"/>
    </row>
    <row r="27506" spans="17:17">
      <c r="Q27506" s="39"/>
    </row>
    <row r="27507" spans="17:17">
      <c r="Q27507" s="39"/>
    </row>
    <row r="27508" spans="17:17">
      <c r="Q27508" s="39"/>
    </row>
    <row r="27509" spans="17:17">
      <c r="Q27509" s="39"/>
    </row>
    <row r="27510" spans="17:17">
      <c r="Q27510" s="39"/>
    </row>
    <row r="27511" spans="17:17">
      <c r="Q27511" s="39"/>
    </row>
    <row r="27512" spans="17:17">
      <c r="Q27512" s="39"/>
    </row>
    <row r="27513" spans="17:17">
      <c r="Q27513" s="39"/>
    </row>
    <row r="27514" spans="17:17">
      <c r="Q27514" s="39"/>
    </row>
    <row r="27515" spans="17:17">
      <c r="Q27515" s="39"/>
    </row>
    <row r="27516" spans="17:17">
      <c r="Q27516" s="39"/>
    </row>
    <row r="27517" spans="17:17">
      <c r="Q27517" s="39"/>
    </row>
    <row r="27518" spans="17:17">
      <c r="Q27518" s="39"/>
    </row>
    <row r="27519" spans="17:17">
      <c r="Q27519" s="39"/>
    </row>
    <row r="27520" spans="17:17">
      <c r="Q27520" s="39"/>
    </row>
    <row r="27521" spans="17:17">
      <c r="Q27521" s="39"/>
    </row>
    <row r="27522" spans="17:17">
      <c r="Q27522" s="39"/>
    </row>
    <row r="27523" spans="17:17">
      <c r="Q27523" s="39"/>
    </row>
    <row r="27524" spans="17:17">
      <c r="Q27524" s="39"/>
    </row>
    <row r="27525" spans="17:17">
      <c r="Q27525" s="39"/>
    </row>
    <row r="27526" spans="17:17">
      <c r="Q27526" s="39"/>
    </row>
    <row r="27527" spans="17:17">
      <c r="Q27527" s="39"/>
    </row>
    <row r="27528" spans="17:17">
      <c r="Q27528" s="39"/>
    </row>
    <row r="27529" spans="17:17">
      <c r="Q27529" s="39"/>
    </row>
    <row r="27530" spans="17:17">
      <c r="Q27530" s="39"/>
    </row>
    <row r="27531" spans="17:17">
      <c r="Q27531" s="39"/>
    </row>
    <row r="27532" spans="17:17">
      <c r="Q27532" s="39"/>
    </row>
    <row r="27533" spans="17:17">
      <c r="Q27533" s="39"/>
    </row>
    <row r="27534" spans="17:17">
      <c r="Q27534" s="39"/>
    </row>
    <row r="27535" spans="17:17">
      <c r="Q27535" s="39"/>
    </row>
    <row r="27536" spans="17:17">
      <c r="Q27536" s="39"/>
    </row>
    <row r="27537" spans="17:17">
      <c r="Q27537" s="39"/>
    </row>
    <row r="27538" spans="17:17">
      <c r="Q27538" s="39"/>
    </row>
    <row r="27539" spans="17:17">
      <c r="Q27539" s="39"/>
    </row>
    <row r="27540" spans="17:17">
      <c r="Q27540" s="39"/>
    </row>
    <row r="27541" spans="17:17">
      <c r="Q27541" s="39"/>
    </row>
    <row r="27542" spans="17:17">
      <c r="Q27542" s="39"/>
    </row>
    <row r="27543" spans="17:17">
      <c r="Q27543" s="39"/>
    </row>
    <row r="27544" spans="17:17">
      <c r="Q27544" s="39"/>
    </row>
    <row r="27545" spans="17:17">
      <c r="Q27545" s="39"/>
    </row>
    <row r="27546" spans="17:17">
      <c r="Q27546" s="39"/>
    </row>
    <row r="27547" spans="17:17">
      <c r="Q27547" s="39"/>
    </row>
    <row r="27548" spans="17:17">
      <c r="Q27548" s="39"/>
    </row>
    <row r="27549" spans="17:17">
      <c r="Q27549" s="39"/>
    </row>
    <row r="27550" spans="17:17">
      <c r="Q27550" s="39"/>
    </row>
    <row r="27551" spans="17:17">
      <c r="Q27551" s="39"/>
    </row>
    <row r="27552" spans="17:17">
      <c r="Q27552" s="39"/>
    </row>
    <row r="27553" spans="17:17">
      <c r="Q27553" s="39"/>
    </row>
    <row r="27554" spans="17:17">
      <c r="Q27554" s="39"/>
    </row>
    <row r="27555" spans="17:17">
      <c r="Q27555" s="39"/>
    </row>
    <row r="27556" spans="17:17">
      <c r="Q27556" s="39"/>
    </row>
    <row r="27557" spans="17:17">
      <c r="Q27557" s="39"/>
    </row>
    <row r="27558" spans="17:17">
      <c r="Q27558" s="39"/>
    </row>
    <row r="27559" spans="17:17">
      <c r="Q27559" s="39"/>
    </row>
    <row r="27560" spans="17:17">
      <c r="Q27560" s="39"/>
    </row>
    <row r="27561" spans="17:17">
      <c r="Q27561" s="39"/>
    </row>
    <row r="27562" spans="17:17">
      <c r="Q27562" s="39"/>
    </row>
    <row r="27563" spans="17:17">
      <c r="Q27563" s="39"/>
    </row>
    <row r="27564" spans="17:17">
      <c r="Q27564" s="39"/>
    </row>
    <row r="27565" spans="17:17">
      <c r="Q27565" s="39"/>
    </row>
    <row r="27566" spans="17:17">
      <c r="Q27566" s="39"/>
    </row>
    <row r="27567" spans="17:17">
      <c r="Q27567" s="39"/>
    </row>
    <row r="27568" spans="17:17">
      <c r="Q27568" s="39"/>
    </row>
    <row r="27569" spans="17:17">
      <c r="Q27569" s="39"/>
    </row>
    <row r="27570" spans="17:17">
      <c r="Q27570" s="39"/>
    </row>
    <row r="27571" spans="17:17">
      <c r="Q27571" s="39"/>
    </row>
    <row r="27572" spans="17:17">
      <c r="Q27572" s="39"/>
    </row>
    <row r="27573" spans="17:17">
      <c r="Q27573" s="39"/>
    </row>
    <row r="27574" spans="17:17">
      <c r="Q27574" s="39"/>
    </row>
    <row r="27575" spans="17:17">
      <c r="Q27575" s="39"/>
    </row>
    <row r="27576" spans="17:17">
      <c r="Q27576" s="39"/>
    </row>
    <row r="27577" spans="17:17">
      <c r="Q27577" s="39"/>
    </row>
    <row r="27578" spans="17:17">
      <c r="Q27578" s="39"/>
    </row>
    <row r="27579" spans="17:17">
      <c r="Q27579" s="39"/>
    </row>
    <row r="27580" spans="17:17">
      <c r="Q27580" s="39"/>
    </row>
    <row r="27581" spans="17:17">
      <c r="Q27581" s="39"/>
    </row>
    <row r="27582" spans="17:17">
      <c r="Q27582" s="39"/>
    </row>
    <row r="27583" spans="17:17">
      <c r="Q27583" s="39"/>
    </row>
    <row r="27584" spans="17:17">
      <c r="Q27584" s="39"/>
    </row>
    <row r="27585" spans="17:17">
      <c r="Q27585" s="39"/>
    </row>
    <row r="27586" spans="17:17">
      <c r="Q27586" s="39"/>
    </row>
    <row r="27587" spans="17:17">
      <c r="Q27587" s="39"/>
    </row>
    <row r="27588" spans="17:17">
      <c r="Q27588" s="39"/>
    </row>
    <row r="27589" spans="17:17">
      <c r="Q27589" s="39"/>
    </row>
    <row r="27590" spans="17:17">
      <c r="Q27590" s="39"/>
    </row>
    <row r="27591" spans="17:17">
      <c r="Q27591" s="39"/>
    </row>
    <row r="27592" spans="17:17">
      <c r="Q27592" s="39"/>
    </row>
    <row r="27593" spans="17:17">
      <c r="Q27593" s="39"/>
    </row>
    <row r="27594" spans="17:17">
      <c r="Q27594" s="39"/>
    </row>
    <row r="27595" spans="17:17">
      <c r="Q27595" s="39"/>
    </row>
    <row r="27596" spans="17:17">
      <c r="Q27596" s="39"/>
    </row>
    <row r="27597" spans="17:17">
      <c r="Q27597" s="39"/>
    </row>
    <row r="27598" spans="17:17">
      <c r="Q27598" s="39"/>
    </row>
    <row r="27599" spans="17:17">
      <c r="Q27599" s="39"/>
    </row>
    <row r="27600" spans="17:17">
      <c r="Q27600" s="39"/>
    </row>
    <row r="27601" spans="17:17">
      <c r="Q27601" s="39"/>
    </row>
    <row r="27602" spans="17:17">
      <c r="Q27602" s="39"/>
    </row>
    <row r="27603" spans="17:17">
      <c r="Q27603" s="39"/>
    </row>
    <row r="27604" spans="17:17">
      <c r="Q27604" s="39"/>
    </row>
    <row r="27605" spans="17:17">
      <c r="Q27605" s="39"/>
    </row>
    <row r="27606" spans="17:17">
      <c r="Q27606" s="39"/>
    </row>
    <row r="27607" spans="17:17">
      <c r="Q27607" s="39"/>
    </row>
    <row r="27608" spans="17:17">
      <c r="Q27608" s="39"/>
    </row>
    <row r="27609" spans="17:17">
      <c r="Q27609" s="39"/>
    </row>
    <row r="27610" spans="17:17">
      <c r="Q27610" s="39"/>
    </row>
    <row r="27611" spans="17:17">
      <c r="Q27611" s="39"/>
    </row>
    <row r="27612" spans="17:17">
      <c r="Q27612" s="39"/>
    </row>
    <row r="27613" spans="17:17">
      <c r="Q27613" s="39"/>
    </row>
    <row r="27614" spans="17:17">
      <c r="Q27614" s="39"/>
    </row>
    <row r="27615" spans="17:17">
      <c r="Q27615" s="39"/>
    </row>
    <row r="27616" spans="17:17">
      <c r="Q27616" s="39"/>
    </row>
    <row r="27617" spans="17:17">
      <c r="Q27617" s="39"/>
    </row>
    <row r="27618" spans="17:17">
      <c r="Q27618" s="39"/>
    </row>
    <row r="27619" spans="17:17">
      <c r="Q27619" s="39"/>
    </row>
    <row r="27620" spans="17:17">
      <c r="Q27620" s="39"/>
    </row>
    <row r="27621" spans="17:17">
      <c r="Q27621" s="39"/>
    </row>
    <row r="27622" spans="17:17">
      <c r="Q27622" s="39"/>
    </row>
    <row r="27623" spans="17:17">
      <c r="Q27623" s="39"/>
    </row>
    <row r="27624" spans="17:17">
      <c r="Q27624" s="39"/>
    </row>
    <row r="27625" spans="17:17">
      <c r="Q27625" s="39"/>
    </row>
    <row r="27626" spans="17:17">
      <c r="Q27626" s="39"/>
    </row>
    <row r="27627" spans="17:17">
      <c r="Q27627" s="39"/>
    </row>
    <row r="27628" spans="17:17">
      <c r="Q27628" s="39"/>
    </row>
    <row r="27629" spans="17:17">
      <c r="Q27629" s="39"/>
    </row>
    <row r="27630" spans="17:17">
      <c r="Q27630" s="39"/>
    </row>
    <row r="27631" spans="17:17">
      <c r="Q27631" s="39"/>
    </row>
    <row r="27632" spans="17:17">
      <c r="Q27632" s="39"/>
    </row>
    <row r="27633" spans="17:17">
      <c r="Q27633" s="39"/>
    </row>
    <row r="27634" spans="17:17">
      <c r="Q27634" s="39"/>
    </row>
    <row r="27635" spans="17:17">
      <c r="Q27635" s="39"/>
    </row>
    <row r="27636" spans="17:17">
      <c r="Q27636" s="39"/>
    </row>
    <row r="27637" spans="17:17">
      <c r="Q27637" s="39"/>
    </row>
    <row r="27638" spans="17:17">
      <c r="Q27638" s="39"/>
    </row>
    <row r="27639" spans="17:17">
      <c r="Q27639" s="39"/>
    </row>
    <row r="27640" spans="17:17">
      <c r="Q27640" s="39"/>
    </row>
    <row r="27641" spans="17:17">
      <c r="Q27641" s="39"/>
    </row>
    <row r="27642" spans="17:17">
      <c r="Q27642" s="39"/>
    </row>
    <row r="27643" spans="17:17">
      <c r="Q27643" s="39"/>
    </row>
    <row r="27644" spans="17:17">
      <c r="Q27644" s="39"/>
    </row>
    <row r="27645" spans="17:17">
      <c r="Q27645" s="39"/>
    </row>
    <row r="27646" spans="17:17">
      <c r="Q27646" s="39"/>
    </row>
    <row r="27647" spans="17:17">
      <c r="Q27647" s="39"/>
    </row>
    <row r="27648" spans="17:17">
      <c r="Q27648" s="39"/>
    </row>
    <row r="27649" spans="17:17">
      <c r="Q27649" s="39"/>
    </row>
    <row r="27650" spans="17:17">
      <c r="Q27650" s="39"/>
    </row>
    <row r="27651" spans="17:17">
      <c r="Q27651" s="39"/>
    </row>
    <row r="27652" spans="17:17">
      <c r="Q27652" s="39"/>
    </row>
    <row r="27653" spans="17:17">
      <c r="Q27653" s="39"/>
    </row>
    <row r="27654" spans="17:17">
      <c r="Q27654" s="39"/>
    </row>
    <row r="27655" spans="17:17">
      <c r="Q27655" s="39"/>
    </row>
    <row r="27656" spans="17:17">
      <c r="Q27656" s="39"/>
    </row>
    <row r="27657" spans="17:17">
      <c r="Q27657" s="39"/>
    </row>
    <row r="27658" spans="17:17">
      <c r="Q27658" s="39"/>
    </row>
    <row r="27659" spans="17:17">
      <c r="Q27659" s="39"/>
    </row>
    <row r="27660" spans="17:17">
      <c r="Q27660" s="39"/>
    </row>
    <row r="27661" spans="17:17">
      <c r="Q27661" s="39"/>
    </row>
    <row r="27662" spans="17:17">
      <c r="Q27662" s="39"/>
    </row>
    <row r="27663" spans="17:17">
      <c r="Q27663" s="39"/>
    </row>
    <row r="27664" spans="17:17">
      <c r="Q27664" s="39"/>
    </row>
    <row r="27665" spans="17:17">
      <c r="Q27665" s="39"/>
    </row>
    <row r="27666" spans="17:17">
      <c r="Q27666" s="39"/>
    </row>
    <row r="27667" spans="17:17">
      <c r="Q27667" s="39"/>
    </row>
    <row r="27668" spans="17:17">
      <c r="Q27668" s="39"/>
    </row>
    <row r="27669" spans="17:17">
      <c r="Q27669" s="39"/>
    </row>
    <row r="27670" spans="17:17">
      <c r="Q27670" s="39"/>
    </row>
    <row r="27671" spans="17:17">
      <c r="Q27671" s="39"/>
    </row>
    <row r="27672" spans="17:17">
      <c r="Q27672" s="39"/>
    </row>
    <row r="27673" spans="17:17">
      <c r="Q27673" s="39"/>
    </row>
    <row r="27674" spans="17:17">
      <c r="Q27674" s="39"/>
    </row>
    <row r="27675" spans="17:17">
      <c r="Q27675" s="39"/>
    </row>
    <row r="27676" spans="17:17">
      <c r="Q27676" s="39"/>
    </row>
    <row r="27677" spans="17:17">
      <c r="Q27677" s="39"/>
    </row>
    <row r="27678" spans="17:17">
      <c r="Q27678" s="39"/>
    </row>
    <row r="27679" spans="17:17">
      <c r="Q27679" s="39"/>
    </row>
    <row r="27680" spans="17:17">
      <c r="Q27680" s="39"/>
    </row>
    <row r="27681" spans="17:17">
      <c r="Q27681" s="39"/>
    </row>
    <row r="27682" spans="17:17">
      <c r="Q27682" s="39"/>
    </row>
    <row r="27683" spans="17:17">
      <c r="Q27683" s="39"/>
    </row>
    <row r="27684" spans="17:17">
      <c r="Q27684" s="39"/>
    </row>
    <row r="27685" spans="17:17">
      <c r="Q27685" s="39"/>
    </row>
    <row r="27686" spans="17:17">
      <c r="Q27686" s="39"/>
    </row>
    <row r="27687" spans="17:17">
      <c r="Q27687" s="39"/>
    </row>
    <row r="27688" spans="17:17">
      <c r="Q27688" s="39"/>
    </row>
    <row r="27689" spans="17:17">
      <c r="Q27689" s="39"/>
    </row>
    <row r="27690" spans="17:17">
      <c r="Q27690" s="39"/>
    </row>
    <row r="27691" spans="17:17">
      <c r="Q27691" s="39"/>
    </row>
    <row r="27692" spans="17:17">
      <c r="Q27692" s="39"/>
    </row>
    <row r="27693" spans="17:17">
      <c r="Q27693" s="39"/>
    </row>
    <row r="27694" spans="17:17">
      <c r="Q27694" s="39"/>
    </row>
    <row r="27695" spans="17:17">
      <c r="Q27695" s="39"/>
    </row>
    <row r="27696" spans="17:17">
      <c r="Q27696" s="39"/>
    </row>
    <row r="27697" spans="17:17">
      <c r="Q27697" s="39"/>
    </row>
    <row r="27698" spans="17:17">
      <c r="Q27698" s="39"/>
    </row>
    <row r="27699" spans="17:17">
      <c r="Q27699" s="39"/>
    </row>
    <row r="27700" spans="17:17">
      <c r="Q27700" s="39"/>
    </row>
    <row r="27701" spans="17:17">
      <c r="Q27701" s="39"/>
    </row>
    <row r="27702" spans="17:17">
      <c r="Q27702" s="39"/>
    </row>
    <row r="27703" spans="17:17">
      <c r="Q27703" s="39"/>
    </row>
    <row r="27704" spans="17:17">
      <c r="Q27704" s="39"/>
    </row>
    <row r="27705" spans="17:17">
      <c r="Q27705" s="39"/>
    </row>
    <row r="27706" spans="17:17">
      <c r="Q27706" s="39"/>
    </row>
    <row r="27707" spans="17:17">
      <c r="Q27707" s="39"/>
    </row>
    <row r="27708" spans="17:17">
      <c r="Q27708" s="39"/>
    </row>
    <row r="27709" spans="17:17">
      <c r="Q27709" s="39"/>
    </row>
    <row r="27710" spans="17:17">
      <c r="Q27710" s="39"/>
    </row>
    <row r="27711" spans="17:17">
      <c r="Q27711" s="39"/>
    </row>
    <row r="27712" spans="17:17">
      <c r="Q27712" s="39"/>
    </row>
    <row r="27713" spans="17:17">
      <c r="Q27713" s="39"/>
    </row>
    <row r="27714" spans="17:17">
      <c r="Q27714" s="39"/>
    </row>
    <row r="27715" spans="17:17">
      <c r="Q27715" s="39"/>
    </row>
    <row r="27716" spans="17:17">
      <c r="Q27716" s="39"/>
    </row>
    <row r="27717" spans="17:17">
      <c r="Q27717" s="39"/>
    </row>
    <row r="27718" spans="17:17">
      <c r="Q27718" s="39"/>
    </row>
    <row r="27719" spans="17:17">
      <c r="Q27719" s="39"/>
    </row>
    <row r="27720" spans="17:17">
      <c r="Q27720" s="39"/>
    </row>
    <row r="27721" spans="17:17">
      <c r="Q27721" s="39"/>
    </row>
    <row r="27722" spans="17:17">
      <c r="Q27722" s="39"/>
    </row>
    <row r="27723" spans="17:17">
      <c r="Q27723" s="39"/>
    </row>
    <row r="27724" spans="17:17">
      <c r="Q27724" s="39"/>
    </row>
    <row r="27725" spans="17:17">
      <c r="Q27725" s="39"/>
    </row>
    <row r="27726" spans="17:17">
      <c r="Q27726" s="39"/>
    </row>
    <row r="27727" spans="17:17">
      <c r="Q27727" s="39"/>
    </row>
    <row r="27728" spans="17:17">
      <c r="Q27728" s="39"/>
    </row>
    <row r="27729" spans="17:17">
      <c r="Q27729" s="39"/>
    </row>
    <row r="27730" spans="17:17">
      <c r="Q27730" s="39"/>
    </row>
    <row r="27731" spans="17:17">
      <c r="Q27731" s="39"/>
    </row>
    <row r="27732" spans="17:17">
      <c r="Q27732" s="39"/>
    </row>
    <row r="27733" spans="17:17">
      <c r="Q27733" s="39"/>
    </row>
    <row r="27734" spans="17:17">
      <c r="Q27734" s="39"/>
    </row>
    <row r="27735" spans="17:17">
      <c r="Q27735" s="39"/>
    </row>
    <row r="27736" spans="17:17">
      <c r="Q27736" s="39"/>
    </row>
    <row r="27737" spans="17:17">
      <c r="Q27737" s="39"/>
    </row>
    <row r="27738" spans="17:17">
      <c r="Q27738" s="39"/>
    </row>
    <row r="27739" spans="17:17">
      <c r="Q27739" s="39"/>
    </row>
    <row r="27740" spans="17:17">
      <c r="Q27740" s="39"/>
    </row>
    <row r="27741" spans="17:17">
      <c r="Q27741" s="39"/>
    </row>
    <row r="27742" spans="17:17">
      <c r="Q27742" s="39"/>
    </row>
    <row r="27743" spans="17:17">
      <c r="Q27743" s="39"/>
    </row>
    <row r="27744" spans="17:17">
      <c r="Q27744" s="39"/>
    </row>
    <row r="27745" spans="17:17">
      <c r="Q27745" s="39"/>
    </row>
    <row r="27746" spans="17:17">
      <c r="Q27746" s="39"/>
    </row>
    <row r="27747" spans="17:17">
      <c r="Q27747" s="39"/>
    </row>
    <row r="27748" spans="17:17">
      <c r="Q27748" s="39"/>
    </row>
    <row r="27749" spans="17:17">
      <c r="Q27749" s="39"/>
    </row>
    <row r="27750" spans="17:17">
      <c r="Q27750" s="39"/>
    </row>
    <row r="27751" spans="17:17">
      <c r="Q27751" s="39"/>
    </row>
    <row r="27752" spans="17:17">
      <c r="Q27752" s="39"/>
    </row>
    <row r="27753" spans="17:17">
      <c r="Q27753" s="39"/>
    </row>
    <row r="27754" spans="17:17">
      <c r="Q27754" s="39"/>
    </row>
    <row r="27755" spans="17:17">
      <c r="Q27755" s="39"/>
    </row>
    <row r="27756" spans="17:17">
      <c r="Q27756" s="39"/>
    </row>
    <row r="27757" spans="17:17">
      <c r="Q27757" s="39"/>
    </row>
    <row r="27758" spans="17:17">
      <c r="Q27758" s="39"/>
    </row>
    <row r="27759" spans="17:17">
      <c r="Q27759" s="39"/>
    </row>
    <row r="27760" spans="17:17">
      <c r="Q27760" s="39"/>
    </row>
    <row r="27761" spans="17:17">
      <c r="Q27761" s="39"/>
    </row>
    <row r="27762" spans="17:17">
      <c r="Q27762" s="39"/>
    </row>
    <row r="27763" spans="17:17">
      <c r="Q27763" s="39"/>
    </row>
    <row r="27764" spans="17:17">
      <c r="Q27764" s="39"/>
    </row>
    <row r="27765" spans="17:17">
      <c r="Q27765" s="39"/>
    </row>
    <row r="27766" spans="17:17">
      <c r="Q27766" s="39"/>
    </row>
    <row r="27767" spans="17:17">
      <c r="Q27767" s="39"/>
    </row>
    <row r="27768" spans="17:17">
      <c r="Q27768" s="39"/>
    </row>
    <row r="27769" spans="17:17">
      <c r="Q27769" s="39"/>
    </row>
    <row r="27770" spans="17:17">
      <c r="Q27770" s="39"/>
    </row>
    <row r="27771" spans="17:17">
      <c r="Q27771" s="39"/>
    </row>
    <row r="27772" spans="17:17">
      <c r="Q27772" s="39"/>
    </row>
    <row r="27773" spans="17:17">
      <c r="Q27773" s="39"/>
    </row>
    <row r="27774" spans="17:17">
      <c r="Q27774" s="39"/>
    </row>
    <row r="27775" spans="17:17">
      <c r="Q27775" s="39"/>
    </row>
    <row r="27776" spans="17:17">
      <c r="Q27776" s="39"/>
    </row>
    <row r="27777" spans="17:17">
      <c r="Q27777" s="39"/>
    </row>
    <row r="27778" spans="17:17">
      <c r="Q27778" s="39"/>
    </row>
    <row r="27779" spans="17:17">
      <c r="Q27779" s="39"/>
    </row>
    <row r="27780" spans="17:17">
      <c r="Q27780" s="39"/>
    </row>
    <row r="27781" spans="17:17">
      <c r="Q27781" s="39"/>
    </row>
    <row r="27782" spans="17:17">
      <c r="Q27782" s="39"/>
    </row>
    <row r="27783" spans="17:17">
      <c r="Q27783" s="39"/>
    </row>
    <row r="27784" spans="17:17">
      <c r="Q27784" s="39"/>
    </row>
    <row r="27785" spans="17:17">
      <c r="Q27785" s="39"/>
    </row>
    <row r="27786" spans="17:17">
      <c r="Q27786" s="39"/>
    </row>
    <row r="27787" spans="17:17">
      <c r="Q27787" s="39"/>
    </row>
    <row r="27788" spans="17:17">
      <c r="Q27788" s="39"/>
    </row>
    <row r="27789" spans="17:17">
      <c r="Q27789" s="39"/>
    </row>
    <row r="27790" spans="17:17">
      <c r="Q27790" s="39"/>
    </row>
    <row r="27791" spans="17:17">
      <c r="Q27791" s="39"/>
    </row>
    <row r="27792" spans="17:17">
      <c r="Q27792" s="39"/>
    </row>
    <row r="27793" spans="17:17">
      <c r="Q27793" s="39"/>
    </row>
    <row r="27794" spans="17:17">
      <c r="Q27794" s="39"/>
    </row>
    <row r="27795" spans="17:17">
      <c r="Q27795" s="39"/>
    </row>
    <row r="27796" spans="17:17">
      <c r="Q27796" s="39"/>
    </row>
    <row r="27797" spans="17:17">
      <c r="Q27797" s="39"/>
    </row>
    <row r="27798" spans="17:17">
      <c r="Q27798" s="39"/>
    </row>
    <row r="27799" spans="17:17">
      <c r="Q27799" s="39"/>
    </row>
    <row r="27800" spans="17:17">
      <c r="Q27800" s="39"/>
    </row>
    <row r="27801" spans="17:17">
      <c r="Q27801" s="39"/>
    </row>
    <row r="27802" spans="17:17">
      <c r="Q27802" s="39"/>
    </row>
    <row r="27803" spans="17:17">
      <c r="Q27803" s="39"/>
    </row>
    <row r="27804" spans="17:17">
      <c r="Q27804" s="39"/>
    </row>
    <row r="27805" spans="17:17">
      <c r="Q27805" s="39"/>
    </row>
    <row r="27806" spans="17:17">
      <c r="Q27806" s="39"/>
    </row>
    <row r="27807" spans="17:17">
      <c r="Q27807" s="39"/>
    </row>
    <row r="27808" spans="17:17">
      <c r="Q27808" s="39"/>
    </row>
    <row r="27809" spans="17:17">
      <c r="Q27809" s="39"/>
    </row>
    <row r="27810" spans="17:17">
      <c r="Q27810" s="39"/>
    </row>
    <row r="27811" spans="17:17">
      <c r="Q27811" s="39"/>
    </row>
    <row r="27812" spans="17:17">
      <c r="Q27812" s="39"/>
    </row>
    <row r="27813" spans="17:17">
      <c r="Q27813" s="39"/>
    </row>
    <row r="27814" spans="17:17">
      <c r="Q27814" s="39"/>
    </row>
    <row r="27815" spans="17:17">
      <c r="Q27815" s="39"/>
    </row>
    <row r="27816" spans="17:17">
      <c r="Q27816" s="39"/>
    </row>
    <row r="27817" spans="17:17">
      <c r="Q27817" s="39"/>
    </row>
    <row r="27818" spans="17:17">
      <c r="Q27818" s="39"/>
    </row>
    <row r="27819" spans="17:17">
      <c r="Q27819" s="39"/>
    </row>
    <row r="27820" spans="17:17">
      <c r="Q27820" s="39"/>
    </row>
    <row r="27821" spans="17:17">
      <c r="Q27821" s="39"/>
    </row>
    <row r="27822" spans="17:17">
      <c r="Q27822" s="39"/>
    </row>
    <row r="27823" spans="17:17">
      <c r="Q27823" s="39"/>
    </row>
    <row r="27824" spans="17:17">
      <c r="Q27824" s="39"/>
    </row>
    <row r="27825" spans="17:17">
      <c r="Q27825" s="39"/>
    </row>
    <row r="27826" spans="17:17">
      <c r="Q27826" s="39"/>
    </row>
    <row r="27827" spans="17:17">
      <c r="Q27827" s="39"/>
    </row>
    <row r="27828" spans="17:17">
      <c r="Q27828" s="39"/>
    </row>
    <row r="27829" spans="17:17">
      <c r="Q27829" s="39"/>
    </row>
    <row r="27830" spans="17:17">
      <c r="Q27830" s="39"/>
    </row>
    <row r="27831" spans="17:17">
      <c r="Q27831" s="39"/>
    </row>
    <row r="27832" spans="17:17">
      <c r="Q27832" s="39"/>
    </row>
    <row r="27833" spans="17:17">
      <c r="Q27833" s="39"/>
    </row>
    <row r="27834" spans="17:17">
      <c r="Q27834" s="39"/>
    </row>
    <row r="27835" spans="17:17">
      <c r="Q27835" s="39"/>
    </row>
    <row r="27836" spans="17:17">
      <c r="Q27836" s="39"/>
    </row>
    <row r="27837" spans="17:17">
      <c r="Q27837" s="39"/>
    </row>
    <row r="27838" spans="17:17">
      <c r="Q27838" s="39"/>
    </row>
    <row r="27839" spans="17:17">
      <c r="Q27839" s="39"/>
    </row>
    <row r="27840" spans="17:17">
      <c r="Q27840" s="39"/>
    </row>
    <row r="27841" spans="17:17">
      <c r="Q27841" s="39"/>
    </row>
    <row r="27842" spans="17:17">
      <c r="Q27842" s="39"/>
    </row>
    <row r="27843" spans="17:17">
      <c r="Q27843" s="39"/>
    </row>
    <row r="27844" spans="17:17">
      <c r="Q27844" s="39"/>
    </row>
    <row r="27845" spans="17:17">
      <c r="Q27845" s="39"/>
    </row>
    <row r="27846" spans="17:17">
      <c r="Q27846" s="39"/>
    </row>
    <row r="27847" spans="17:17">
      <c r="Q27847" s="39"/>
    </row>
    <row r="27848" spans="17:17">
      <c r="Q27848" s="39"/>
    </row>
    <row r="27849" spans="17:17">
      <c r="Q27849" s="39"/>
    </row>
    <row r="27850" spans="17:17">
      <c r="Q27850" s="39"/>
    </row>
    <row r="27851" spans="17:17">
      <c r="Q27851" s="39"/>
    </row>
    <row r="27852" spans="17:17">
      <c r="Q27852" s="39"/>
    </row>
    <row r="27853" spans="17:17">
      <c r="Q27853" s="39"/>
    </row>
    <row r="27854" spans="17:17">
      <c r="Q27854" s="39"/>
    </row>
    <row r="27855" spans="17:17">
      <c r="Q27855" s="39"/>
    </row>
    <row r="27856" spans="17:17">
      <c r="Q27856" s="39"/>
    </row>
    <row r="27857" spans="17:17">
      <c r="Q27857" s="39"/>
    </row>
    <row r="27858" spans="17:17">
      <c r="Q27858" s="39"/>
    </row>
    <row r="27859" spans="17:17">
      <c r="Q27859" s="39"/>
    </row>
    <row r="27860" spans="17:17">
      <c r="Q27860" s="39"/>
    </row>
    <row r="27861" spans="17:17">
      <c r="Q27861" s="39"/>
    </row>
    <row r="27862" spans="17:17">
      <c r="Q27862" s="39"/>
    </row>
    <row r="27863" spans="17:17">
      <c r="Q27863" s="39"/>
    </row>
    <row r="27864" spans="17:17">
      <c r="Q27864" s="39"/>
    </row>
    <row r="27865" spans="17:17">
      <c r="Q27865" s="39"/>
    </row>
    <row r="27866" spans="17:17">
      <c r="Q27866" s="39"/>
    </row>
    <row r="27867" spans="17:17">
      <c r="Q27867" s="39"/>
    </row>
    <row r="27868" spans="17:17">
      <c r="Q27868" s="39"/>
    </row>
    <row r="27869" spans="17:17">
      <c r="Q27869" s="39"/>
    </row>
    <row r="27870" spans="17:17">
      <c r="Q27870" s="39"/>
    </row>
    <row r="27871" spans="17:17">
      <c r="Q27871" s="39"/>
    </row>
    <row r="27872" spans="17:17">
      <c r="Q27872" s="39"/>
    </row>
    <row r="27873" spans="17:17">
      <c r="Q27873" s="39"/>
    </row>
    <row r="27874" spans="17:17">
      <c r="Q27874" s="39"/>
    </row>
    <row r="27875" spans="17:17">
      <c r="Q27875" s="39"/>
    </row>
    <row r="27876" spans="17:17">
      <c r="Q27876" s="39"/>
    </row>
    <row r="27877" spans="17:17">
      <c r="Q27877" s="39"/>
    </row>
    <row r="27878" spans="17:17">
      <c r="Q27878" s="39"/>
    </row>
    <row r="27879" spans="17:17">
      <c r="Q27879" s="39"/>
    </row>
    <row r="27880" spans="17:17">
      <c r="Q27880" s="39"/>
    </row>
    <row r="27881" spans="17:17">
      <c r="Q27881" s="39"/>
    </row>
    <row r="27882" spans="17:17">
      <c r="Q27882" s="39"/>
    </row>
    <row r="27883" spans="17:17">
      <c r="Q27883" s="39"/>
    </row>
    <row r="27884" spans="17:17">
      <c r="Q27884" s="39"/>
    </row>
    <row r="27885" spans="17:17">
      <c r="Q27885" s="39"/>
    </row>
    <row r="27886" spans="17:17">
      <c r="Q27886" s="39"/>
    </row>
    <row r="27887" spans="17:17">
      <c r="Q27887" s="39"/>
    </row>
    <row r="27888" spans="17:17">
      <c r="Q27888" s="39"/>
    </row>
    <row r="27889" spans="17:17">
      <c r="Q27889" s="39"/>
    </row>
    <row r="27890" spans="17:17">
      <c r="Q27890" s="39"/>
    </row>
    <row r="27891" spans="17:17">
      <c r="Q27891" s="39"/>
    </row>
    <row r="27892" spans="17:17">
      <c r="Q27892" s="39"/>
    </row>
    <row r="27893" spans="17:17">
      <c r="Q27893" s="39"/>
    </row>
    <row r="27894" spans="17:17">
      <c r="Q27894" s="39"/>
    </row>
    <row r="27895" spans="17:17">
      <c r="Q27895" s="39"/>
    </row>
    <row r="27896" spans="17:17">
      <c r="Q27896" s="39"/>
    </row>
    <row r="27897" spans="17:17">
      <c r="Q27897" s="39"/>
    </row>
    <row r="27898" spans="17:17">
      <c r="Q27898" s="39"/>
    </row>
    <row r="27899" spans="17:17">
      <c r="Q27899" s="39"/>
    </row>
    <row r="27900" spans="17:17">
      <c r="Q27900" s="39"/>
    </row>
    <row r="27901" spans="17:17">
      <c r="Q27901" s="39"/>
    </row>
    <row r="27902" spans="17:17">
      <c r="Q27902" s="39"/>
    </row>
    <row r="27903" spans="17:17">
      <c r="Q27903" s="39"/>
    </row>
    <row r="27904" spans="17:17">
      <c r="Q27904" s="39"/>
    </row>
    <row r="27905" spans="17:17">
      <c r="Q27905" s="39"/>
    </row>
    <row r="27906" spans="17:17">
      <c r="Q27906" s="39"/>
    </row>
    <row r="27907" spans="17:17">
      <c r="Q27907" s="39"/>
    </row>
    <row r="27908" spans="17:17">
      <c r="Q27908" s="39"/>
    </row>
    <row r="27909" spans="17:17">
      <c r="Q27909" s="39"/>
    </row>
    <row r="27910" spans="17:17">
      <c r="Q27910" s="39"/>
    </row>
    <row r="27911" spans="17:17">
      <c r="Q27911" s="39"/>
    </row>
    <row r="27912" spans="17:17">
      <c r="Q27912" s="39"/>
    </row>
    <row r="27913" spans="17:17">
      <c r="Q27913" s="39"/>
    </row>
    <row r="27914" spans="17:17">
      <c r="Q27914" s="39"/>
    </row>
    <row r="27915" spans="17:17">
      <c r="Q27915" s="39"/>
    </row>
    <row r="27916" spans="17:17">
      <c r="Q27916" s="39"/>
    </row>
    <row r="27917" spans="17:17">
      <c r="Q27917" s="39"/>
    </row>
    <row r="27918" spans="17:17">
      <c r="Q27918" s="39"/>
    </row>
    <row r="27919" spans="17:17">
      <c r="Q27919" s="39"/>
    </row>
    <row r="27920" spans="17:17">
      <c r="Q27920" s="39"/>
    </row>
    <row r="27921" spans="17:17">
      <c r="Q27921" s="39"/>
    </row>
    <row r="27922" spans="17:17">
      <c r="Q27922" s="39"/>
    </row>
    <row r="27923" spans="17:17">
      <c r="Q27923" s="39"/>
    </row>
    <row r="27924" spans="17:17">
      <c r="Q27924" s="39"/>
    </row>
    <row r="27925" spans="17:17">
      <c r="Q27925" s="39"/>
    </row>
    <row r="27926" spans="17:17">
      <c r="Q27926" s="39"/>
    </row>
    <row r="27927" spans="17:17">
      <c r="Q27927" s="39"/>
    </row>
    <row r="27928" spans="17:17">
      <c r="Q27928" s="39"/>
    </row>
    <row r="27929" spans="17:17">
      <c r="Q27929" s="39"/>
    </row>
    <row r="27930" spans="17:17">
      <c r="Q27930" s="39"/>
    </row>
    <row r="27931" spans="17:17">
      <c r="Q27931" s="39"/>
    </row>
    <row r="27932" spans="17:17">
      <c r="Q27932" s="39"/>
    </row>
    <row r="27933" spans="17:17">
      <c r="Q27933" s="39"/>
    </row>
    <row r="27934" spans="17:17">
      <c r="Q27934" s="39"/>
    </row>
    <row r="27935" spans="17:17">
      <c r="Q27935" s="39"/>
    </row>
    <row r="27936" spans="17:17">
      <c r="Q27936" s="39"/>
    </row>
    <row r="27937" spans="17:17">
      <c r="Q27937" s="39"/>
    </row>
    <row r="27938" spans="17:17">
      <c r="Q27938" s="39"/>
    </row>
    <row r="27939" spans="17:17">
      <c r="Q27939" s="39"/>
    </row>
    <row r="27940" spans="17:17">
      <c r="Q27940" s="39"/>
    </row>
    <row r="27941" spans="17:17">
      <c r="Q27941" s="39"/>
    </row>
    <row r="27942" spans="17:17">
      <c r="Q27942" s="39"/>
    </row>
    <row r="27943" spans="17:17">
      <c r="Q27943" s="39"/>
    </row>
    <row r="27944" spans="17:17">
      <c r="Q27944" s="39"/>
    </row>
    <row r="27945" spans="17:17">
      <c r="Q27945" s="39"/>
    </row>
    <row r="27946" spans="17:17">
      <c r="Q27946" s="39"/>
    </row>
    <row r="27947" spans="17:17">
      <c r="Q27947" s="39"/>
    </row>
    <row r="27948" spans="17:17">
      <c r="Q27948" s="39"/>
    </row>
    <row r="27949" spans="17:17">
      <c r="Q27949" s="39"/>
    </row>
    <row r="27950" spans="17:17">
      <c r="Q27950" s="39"/>
    </row>
    <row r="27951" spans="17:17">
      <c r="Q27951" s="39"/>
    </row>
    <row r="27952" spans="17:17">
      <c r="Q27952" s="39"/>
    </row>
    <row r="27953" spans="17:17">
      <c r="Q27953" s="39"/>
    </row>
    <row r="27954" spans="17:17">
      <c r="Q27954" s="39"/>
    </row>
    <row r="27955" spans="17:17">
      <c r="Q27955" s="39"/>
    </row>
    <row r="27956" spans="17:17">
      <c r="Q27956" s="39"/>
    </row>
    <row r="27957" spans="17:17">
      <c r="Q27957" s="39"/>
    </row>
    <row r="27958" spans="17:17">
      <c r="Q27958" s="39"/>
    </row>
    <row r="27959" spans="17:17">
      <c r="Q27959" s="39"/>
    </row>
    <row r="27960" spans="17:17">
      <c r="Q27960" s="39"/>
    </row>
    <row r="27961" spans="17:17">
      <c r="Q27961" s="39"/>
    </row>
    <row r="27962" spans="17:17">
      <c r="Q27962" s="39"/>
    </row>
    <row r="27963" spans="17:17">
      <c r="Q27963" s="39"/>
    </row>
    <row r="27964" spans="17:17">
      <c r="Q27964" s="39"/>
    </row>
    <row r="27965" spans="17:17">
      <c r="Q27965" s="39"/>
    </row>
    <row r="27966" spans="17:17">
      <c r="Q27966" s="39"/>
    </row>
    <row r="27967" spans="17:17">
      <c r="Q27967" s="39"/>
    </row>
    <row r="27968" spans="17:17">
      <c r="Q27968" s="39"/>
    </row>
    <row r="27969" spans="17:17">
      <c r="Q27969" s="39"/>
    </row>
    <row r="27970" spans="17:17">
      <c r="Q27970" s="39"/>
    </row>
    <row r="27971" spans="17:17">
      <c r="Q27971" s="39"/>
    </row>
    <row r="27972" spans="17:17">
      <c r="Q27972" s="39"/>
    </row>
    <row r="27973" spans="17:17">
      <c r="Q27973" s="39"/>
    </row>
    <row r="27974" spans="17:17">
      <c r="Q27974" s="39"/>
    </row>
    <row r="27975" spans="17:17">
      <c r="Q27975" s="39"/>
    </row>
    <row r="27976" spans="17:17">
      <c r="Q27976" s="39"/>
    </row>
    <row r="27977" spans="17:17">
      <c r="Q27977" s="39"/>
    </row>
    <row r="27978" spans="17:17">
      <c r="Q27978" s="39"/>
    </row>
    <row r="27979" spans="17:17">
      <c r="Q27979" s="39"/>
    </row>
    <row r="27980" spans="17:17">
      <c r="Q27980" s="39"/>
    </row>
    <row r="27981" spans="17:17">
      <c r="Q27981" s="39"/>
    </row>
    <row r="27982" spans="17:17">
      <c r="Q27982" s="39"/>
    </row>
    <row r="27983" spans="17:17">
      <c r="Q27983" s="39"/>
    </row>
    <row r="27984" spans="17:17">
      <c r="Q27984" s="39"/>
    </row>
    <row r="27985" spans="17:17">
      <c r="Q27985" s="39"/>
    </row>
    <row r="27986" spans="17:17">
      <c r="Q27986" s="39"/>
    </row>
    <row r="27987" spans="17:17">
      <c r="Q27987" s="39"/>
    </row>
    <row r="27988" spans="17:17">
      <c r="Q27988" s="39"/>
    </row>
    <row r="27989" spans="17:17">
      <c r="Q27989" s="39"/>
    </row>
    <row r="27990" spans="17:17">
      <c r="Q27990" s="39"/>
    </row>
    <row r="27991" spans="17:17">
      <c r="Q27991" s="39"/>
    </row>
    <row r="27992" spans="17:17">
      <c r="Q27992" s="39"/>
    </row>
    <row r="27993" spans="17:17">
      <c r="Q27993" s="39"/>
    </row>
    <row r="27994" spans="17:17">
      <c r="Q27994" s="39"/>
    </row>
    <row r="27995" spans="17:17">
      <c r="Q27995" s="39"/>
    </row>
    <row r="27996" spans="17:17">
      <c r="Q27996" s="39"/>
    </row>
    <row r="27997" spans="17:17">
      <c r="Q27997" s="39"/>
    </row>
    <row r="27998" spans="17:17">
      <c r="Q27998" s="39"/>
    </row>
    <row r="27999" spans="17:17">
      <c r="Q27999" s="39"/>
    </row>
    <row r="28000" spans="17:17">
      <c r="Q28000" s="39"/>
    </row>
    <row r="28001" spans="17:17">
      <c r="Q28001" s="39"/>
    </row>
    <row r="28002" spans="17:17">
      <c r="Q28002" s="39"/>
    </row>
    <row r="28003" spans="17:17">
      <c r="Q28003" s="39"/>
    </row>
    <row r="28004" spans="17:17">
      <c r="Q28004" s="39"/>
    </row>
    <row r="28005" spans="17:17">
      <c r="Q28005" s="39"/>
    </row>
    <row r="28006" spans="17:17">
      <c r="Q28006" s="39"/>
    </row>
    <row r="28007" spans="17:17">
      <c r="Q28007" s="39"/>
    </row>
    <row r="28008" spans="17:17">
      <c r="Q28008" s="39"/>
    </row>
    <row r="28009" spans="17:17">
      <c r="Q28009" s="39"/>
    </row>
    <row r="28010" spans="17:17">
      <c r="Q28010" s="39"/>
    </row>
    <row r="28011" spans="17:17">
      <c r="Q28011" s="39"/>
    </row>
    <row r="28012" spans="17:17">
      <c r="Q28012" s="39"/>
    </row>
    <row r="28013" spans="17:17">
      <c r="Q28013" s="39"/>
    </row>
    <row r="28014" spans="17:17">
      <c r="Q28014" s="39"/>
    </row>
    <row r="28015" spans="17:17">
      <c r="Q28015" s="39"/>
    </row>
    <row r="28016" spans="17:17">
      <c r="Q28016" s="39"/>
    </row>
    <row r="28017" spans="17:17">
      <c r="Q28017" s="39"/>
    </row>
    <row r="28018" spans="17:17">
      <c r="Q28018" s="39"/>
    </row>
    <row r="28019" spans="17:17">
      <c r="Q28019" s="39"/>
    </row>
    <row r="28020" spans="17:17">
      <c r="Q28020" s="39"/>
    </row>
    <row r="28021" spans="17:17">
      <c r="Q28021" s="39"/>
    </row>
    <row r="28022" spans="17:17">
      <c r="Q28022" s="39"/>
    </row>
    <row r="28023" spans="17:17">
      <c r="Q28023" s="39"/>
    </row>
    <row r="28024" spans="17:17">
      <c r="Q28024" s="39"/>
    </row>
    <row r="28025" spans="17:17">
      <c r="Q28025" s="39"/>
    </row>
    <row r="28026" spans="17:17">
      <c r="Q28026" s="39"/>
    </row>
    <row r="28027" spans="17:17">
      <c r="Q28027" s="39"/>
    </row>
    <row r="28028" spans="17:17">
      <c r="Q28028" s="39"/>
    </row>
    <row r="28029" spans="17:17">
      <c r="Q28029" s="39"/>
    </row>
    <row r="28030" spans="17:17">
      <c r="Q28030" s="39"/>
    </row>
    <row r="28031" spans="17:17">
      <c r="Q28031" s="39"/>
    </row>
    <row r="28032" spans="17:17">
      <c r="Q28032" s="39"/>
    </row>
    <row r="28033" spans="17:17">
      <c r="Q28033" s="39"/>
    </row>
    <row r="28034" spans="17:17">
      <c r="Q28034" s="39"/>
    </row>
    <row r="28035" spans="17:17">
      <c r="Q28035" s="39"/>
    </row>
    <row r="28036" spans="17:17">
      <c r="Q28036" s="39"/>
    </row>
    <row r="28037" spans="17:17">
      <c r="Q28037" s="39"/>
    </row>
    <row r="28038" spans="17:17">
      <c r="Q28038" s="39"/>
    </row>
    <row r="28039" spans="17:17">
      <c r="Q28039" s="39"/>
    </row>
    <row r="28040" spans="17:17">
      <c r="Q28040" s="39"/>
    </row>
    <row r="28041" spans="17:17">
      <c r="Q28041" s="39"/>
    </row>
    <row r="28042" spans="17:17">
      <c r="Q28042" s="39"/>
    </row>
    <row r="28043" spans="17:17">
      <c r="Q28043" s="39"/>
    </row>
    <row r="28044" spans="17:17">
      <c r="Q28044" s="39"/>
    </row>
    <row r="28045" spans="17:17">
      <c r="Q28045" s="39"/>
    </row>
    <row r="28046" spans="17:17">
      <c r="Q28046" s="39"/>
    </row>
    <row r="28047" spans="17:17">
      <c r="Q28047" s="39"/>
    </row>
    <row r="28048" spans="17:17">
      <c r="Q28048" s="39"/>
    </row>
    <row r="28049" spans="17:17">
      <c r="Q28049" s="39"/>
    </row>
    <row r="28050" spans="17:17">
      <c r="Q28050" s="39"/>
    </row>
    <row r="28051" spans="17:17">
      <c r="Q28051" s="39"/>
    </row>
    <row r="28052" spans="17:17">
      <c r="Q28052" s="39"/>
    </row>
    <row r="28053" spans="17:17">
      <c r="Q28053" s="39"/>
    </row>
    <row r="28054" spans="17:17">
      <c r="Q28054" s="39"/>
    </row>
    <row r="28055" spans="17:17">
      <c r="Q28055" s="39"/>
    </row>
    <row r="28056" spans="17:17">
      <c r="Q28056" s="39"/>
    </row>
    <row r="28057" spans="17:17">
      <c r="Q28057" s="39"/>
    </row>
    <row r="28058" spans="17:17">
      <c r="Q28058" s="39"/>
    </row>
    <row r="28059" spans="17:17">
      <c r="Q28059" s="39"/>
    </row>
    <row r="28060" spans="17:17">
      <c r="Q28060" s="39"/>
    </row>
    <row r="28061" spans="17:17">
      <c r="Q28061" s="39"/>
    </row>
    <row r="28062" spans="17:17">
      <c r="Q28062" s="39"/>
    </row>
    <row r="28063" spans="17:17">
      <c r="Q28063" s="39"/>
    </row>
    <row r="28064" spans="17:17">
      <c r="Q28064" s="39"/>
    </row>
    <row r="28065" spans="17:17">
      <c r="Q28065" s="39"/>
    </row>
    <row r="28066" spans="17:17">
      <c r="Q28066" s="39"/>
    </row>
    <row r="28067" spans="17:17">
      <c r="Q28067" s="39"/>
    </row>
    <row r="28068" spans="17:17">
      <c r="Q28068" s="39"/>
    </row>
    <row r="28069" spans="17:17">
      <c r="Q28069" s="39"/>
    </row>
    <row r="28070" spans="17:17">
      <c r="Q28070" s="39"/>
    </row>
    <row r="28071" spans="17:17">
      <c r="Q28071" s="39"/>
    </row>
    <row r="28072" spans="17:17">
      <c r="Q28072" s="39"/>
    </row>
    <row r="28073" spans="17:17">
      <c r="Q28073" s="39"/>
    </row>
    <row r="28074" spans="17:17">
      <c r="Q28074" s="39"/>
    </row>
    <row r="28075" spans="17:17">
      <c r="Q28075" s="39"/>
    </row>
    <row r="28076" spans="17:17">
      <c r="Q28076" s="39"/>
    </row>
    <row r="28077" spans="17:17">
      <c r="Q28077" s="39"/>
    </row>
    <row r="28078" spans="17:17">
      <c r="Q28078" s="39"/>
    </row>
    <row r="28079" spans="17:17">
      <c r="Q28079" s="39"/>
    </row>
    <row r="28080" spans="17:17">
      <c r="Q28080" s="39"/>
    </row>
    <row r="28081" spans="17:17">
      <c r="Q28081" s="39"/>
    </row>
    <row r="28082" spans="17:17">
      <c r="Q28082" s="39"/>
    </row>
    <row r="28083" spans="17:17">
      <c r="Q28083" s="39"/>
    </row>
    <row r="28084" spans="17:17">
      <c r="Q28084" s="39"/>
    </row>
    <row r="28085" spans="17:17">
      <c r="Q28085" s="39"/>
    </row>
    <row r="28086" spans="17:17">
      <c r="Q28086" s="39"/>
    </row>
    <row r="28087" spans="17:17">
      <c r="Q28087" s="39"/>
    </row>
    <row r="28088" spans="17:17">
      <c r="Q28088" s="39"/>
    </row>
    <row r="28089" spans="17:17">
      <c r="Q28089" s="39"/>
    </row>
    <row r="28090" spans="17:17">
      <c r="Q28090" s="39"/>
    </row>
    <row r="28091" spans="17:17">
      <c r="Q28091" s="39"/>
    </row>
    <row r="28092" spans="17:17">
      <c r="Q28092" s="39"/>
    </row>
    <row r="28093" spans="17:17">
      <c r="Q28093" s="39"/>
    </row>
    <row r="28094" spans="17:17">
      <c r="Q28094" s="39"/>
    </row>
    <row r="28095" spans="17:17">
      <c r="Q28095" s="39"/>
    </row>
    <row r="28096" spans="17:17">
      <c r="Q28096" s="39"/>
    </row>
    <row r="28097" spans="17:17">
      <c r="Q28097" s="39"/>
    </row>
    <row r="28098" spans="17:17">
      <c r="Q28098" s="39"/>
    </row>
    <row r="28099" spans="17:17">
      <c r="Q28099" s="39"/>
    </row>
    <row r="28100" spans="17:17">
      <c r="Q28100" s="39"/>
    </row>
    <row r="28101" spans="17:17">
      <c r="Q28101" s="39"/>
    </row>
    <row r="28102" spans="17:17">
      <c r="Q28102" s="39"/>
    </row>
    <row r="28103" spans="17:17">
      <c r="Q28103" s="39"/>
    </row>
    <row r="28104" spans="17:17">
      <c r="Q28104" s="39"/>
    </row>
    <row r="28105" spans="17:17">
      <c r="Q28105" s="39"/>
    </row>
    <row r="28106" spans="17:17">
      <c r="Q28106" s="39"/>
    </row>
    <row r="28107" spans="17:17">
      <c r="Q28107" s="39"/>
    </row>
    <row r="28108" spans="17:17">
      <c r="Q28108" s="39"/>
    </row>
    <row r="28109" spans="17:17">
      <c r="Q28109" s="39"/>
    </row>
    <row r="28110" spans="17:17">
      <c r="Q28110" s="39"/>
    </row>
    <row r="28111" spans="17:17">
      <c r="Q28111" s="39"/>
    </row>
    <row r="28112" spans="17:17">
      <c r="Q28112" s="39"/>
    </row>
    <row r="28113" spans="17:17">
      <c r="Q28113" s="39"/>
    </row>
    <row r="28114" spans="17:17">
      <c r="Q28114" s="39"/>
    </row>
    <row r="28115" spans="17:17">
      <c r="Q28115" s="39"/>
    </row>
    <row r="28116" spans="17:17">
      <c r="Q28116" s="39"/>
    </row>
    <row r="28117" spans="17:17">
      <c r="Q28117" s="39"/>
    </row>
    <row r="28118" spans="17:17">
      <c r="Q28118" s="39"/>
    </row>
    <row r="28119" spans="17:17">
      <c r="Q28119" s="39"/>
    </row>
    <row r="28120" spans="17:17">
      <c r="Q28120" s="39"/>
    </row>
    <row r="28121" spans="17:17">
      <c r="Q28121" s="39"/>
    </row>
    <row r="28122" spans="17:17">
      <c r="Q28122" s="39"/>
    </row>
    <row r="28123" spans="17:17">
      <c r="Q28123" s="39"/>
    </row>
    <row r="28124" spans="17:17">
      <c r="Q28124" s="39"/>
    </row>
    <row r="28125" spans="17:17">
      <c r="Q28125" s="39"/>
    </row>
    <row r="28126" spans="17:17">
      <c r="Q28126" s="39"/>
    </row>
    <row r="28127" spans="17:17">
      <c r="Q28127" s="39"/>
    </row>
    <row r="28128" spans="17:17">
      <c r="Q28128" s="39"/>
    </row>
    <row r="28129" spans="17:17">
      <c r="Q28129" s="39"/>
    </row>
    <row r="28130" spans="17:17">
      <c r="Q28130" s="39"/>
    </row>
    <row r="28131" spans="17:17">
      <c r="Q28131" s="39"/>
    </row>
    <row r="28132" spans="17:17">
      <c r="Q28132" s="39"/>
    </row>
    <row r="28133" spans="17:17">
      <c r="Q28133" s="39"/>
    </row>
    <row r="28134" spans="17:17">
      <c r="Q28134" s="39"/>
    </row>
    <row r="28135" spans="17:17">
      <c r="Q28135" s="39"/>
    </row>
    <row r="28136" spans="17:17">
      <c r="Q28136" s="39"/>
    </row>
    <row r="28137" spans="17:17">
      <c r="Q28137" s="39"/>
    </row>
    <row r="28138" spans="17:17">
      <c r="Q28138" s="39"/>
    </row>
    <row r="28139" spans="17:17">
      <c r="Q28139" s="39"/>
    </row>
    <row r="28140" spans="17:17">
      <c r="Q28140" s="39"/>
    </row>
    <row r="28141" spans="17:17">
      <c r="Q28141" s="39"/>
    </row>
    <row r="28142" spans="17:17">
      <c r="Q28142" s="39"/>
    </row>
    <row r="28143" spans="17:17">
      <c r="Q28143" s="39"/>
    </row>
    <row r="28144" spans="17:17">
      <c r="Q28144" s="39"/>
    </row>
    <row r="28145" spans="17:17">
      <c r="Q28145" s="39"/>
    </row>
    <row r="28146" spans="17:17">
      <c r="Q28146" s="39"/>
    </row>
    <row r="28147" spans="17:17">
      <c r="Q28147" s="39"/>
    </row>
    <row r="28148" spans="17:17">
      <c r="Q28148" s="39"/>
    </row>
    <row r="28149" spans="17:17">
      <c r="Q28149" s="39"/>
    </row>
    <row r="28150" spans="17:17">
      <c r="Q28150" s="39"/>
    </row>
    <row r="28151" spans="17:17">
      <c r="Q28151" s="39"/>
    </row>
    <row r="28152" spans="17:17">
      <c r="Q28152" s="39"/>
    </row>
    <row r="28153" spans="17:17">
      <c r="Q28153" s="39"/>
    </row>
    <row r="28154" spans="17:17">
      <c r="Q28154" s="39"/>
    </row>
    <row r="28155" spans="17:17">
      <c r="Q28155" s="39"/>
    </row>
    <row r="28156" spans="17:17">
      <c r="Q28156" s="39"/>
    </row>
    <row r="28157" spans="17:17">
      <c r="Q28157" s="39"/>
    </row>
    <row r="28158" spans="17:17">
      <c r="Q28158" s="39"/>
    </row>
    <row r="28159" spans="17:17">
      <c r="Q28159" s="39"/>
    </row>
    <row r="28160" spans="17:17">
      <c r="Q28160" s="39"/>
    </row>
    <row r="28161" spans="17:17">
      <c r="Q28161" s="39"/>
    </row>
    <row r="28162" spans="17:17">
      <c r="Q28162" s="39"/>
    </row>
    <row r="28163" spans="17:17">
      <c r="Q28163" s="39"/>
    </row>
    <row r="28164" spans="17:17">
      <c r="Q28164" s="39"/>
    </row>
    <row r="28165" spans="17:17">
      <c r="Q28165" s="39"/>
    </row>
    <row r="28166" spans="17:17">
      <c r="Q28166" s="39"/>
    </row>
    <row r="28167" spans="17:17">
      <c r="Q28167" s="39"/>
    </row>
    <row r="28168" spans="17:17">
      <c r="Q28168" s="39"/>
    </row>
    <row r="28169" spans="17:17">
      <c r="Q28169" s="39"/>
    </row>
    <row r="28170" spans="17:17">
      <c r="Q28170" s="39"/>
    </row>
    <row r="28171" spans="17:17">
      <c r="Q28171" s="39"/>
    </row>
    <row r="28172" spans="17:17">
      <c r="Q28172" s="39"/>
    </row>
    <row r="28173" spans="17:17">
      <c r="Q28173" s="39"/>
    </row>
    <row r="28174" spans="17:17">
      <c r="Q28174" s="39"/>
    </row>
    <row r="28175" spans="17:17">
      <c r="Q28175" s="39"/>
    </row>
    <row r="28176" spans="17:17">
      <c r="Q28176" s="39"/>
    </row>
    <row r="28177" spans="17:17">
      <c r="Q28177" s="39"/>
    </row>
    <row r="28178" spans="17:17">
      <c r="Q28178" s="39"/>
    </row>
    <row r="28179" spans="17:17">
      <c r="Q28179" s="39"/>
    </row>
    <row r="28180" spans="17:17">
      <c r="Q28180" s="39"/>
    </row>
    <row r="28181" spans="17:17">
      <c r="Q28181" s="39"/>
    </row>
    <row r="28182" spans="17:17">
      <c r="Q28182" s="39"/>
    </row>
    <row r="28183" spans="17:17">
      <c r="Q28183" s="39"/>
    </row>
    <row r="28184" spans="17:17">
      <c r="Q28184" s="39"/>
    </row>
    <row r="28185" spans="17:17">
      <c r="Q28185" s="39"/>
    </row>
    <row r="28186" spans="17:17">
      <c r="Q28186" s="39"/>
    </row>
    <row r="28187" spans="17:17">
      <c r="Q28187" s="39"/>
    </row>
    <row r="28188" spans="17:17">
      <c r="Q28188" s="39"/>
    </row>
    <row r="28189" spans="17:17">
      <c r="Q28189" s="39"/>
    </row>
    <row r="28190" spans="17:17">
      <c r="Q28190" s="39"/>
    </row>
    <row r="28191" spans="17:17">
      <c r="Q28191" s="39"/>
    </row>
    <row r="28192" spans="17:17">
      <c r="Q28192" s="39"/>
    </row>
    <row r="28193" spans="17:17">
      <c r="Q28193" s="39"/>
    </row>
    <row r="28194" spans="17:17">
      <c r="Q28194" s="39"/>
    </row>
    <row r="28195" spans="17:17">
      <c r="Q28195" s="39"/>
    </row>
    <row r="28196" spans="17:17">
      <c r="Q28196" s="39"/>
    </row>
    <row r="28197" spans="17:17">
      <c r="Q28197" s="39"/>
    </row>
    <row r="28198" spans="17:17">
      <c r="Q28198" s="39"/>
    </row>
    <row r="28199" spans="17:17">
      <c r="Q28199" s="39"/>
    </row>
    <row r="28200" spans="17:17">
      <c r="Q28200" s="39"/>
    </row>
    <row r="28201" spans="17:17">
      <c r="Q28201" s="39"/>
    </row>
    <row r="28202" spans="17:17">
      <c r="Q28202" s="39"/>
    </row>
    <row r="28203" spans="17:17">
      <c r="Q28203" s="39"/>
    </row>
    <row r="28204" spans="17:17">
      <c r="Q28204" s="39"/>
    </row>
    <row r="28205" spans="17:17">
      <c r="Q28205" s="39"/>
    </row>
    <row r="28206" spans="17:17">
      <c r="Q28206" s="39"/>
    </row>
    <row r="28207" spans="17:17">
      <c r="Q28207" s="39"/>
    </row>
    <row r="28208" spans="17:17">
      <c r="Q28208" s="39"/>
    </row>
    <row r="28209" spans="17:17">
      <c r="Q28209" s="39"/>
    </row>
    <row r="28210" spans="17:17">
      <c r="Q28210" s="39"/>
    </row>
    <row r="28211" spans="17:17">
      <c r="Q28211" s="39"/>
    </row>
    <row r="28212" spans="17:17">
      <c r="Q28212" s="39"/>
    </row>
    <row r="28213" spans="17:17">
      <c r="Q28213" s="39"/>
    </row>
    <row r="28214" spans="17:17">
      <c r="Q28214" s="39"/>
    </row>
    <row r="28215" spans="17:17">
      <c r="Q28215" s="39"/>
    </row>
    <row r="28216" spans="17:17">
      <c r="Q28216" s="39"/>
    </row>
    <row r="28217" spans="17:17">
      <c r="Q28217" s="39"/>
    </row>
    <row r="28218" spans="17:17">
      <c r="Q28218" s="39"/>
    </row>
    <row r="28219" spans="17:17">
      <c r="Q28219" s="39"/>
    </row>
    <row r="28220" spans="17:17">
      <c r="Q28220" s="39"/>
    </row>
    <row r="28221" spans="17:17">
      <c r="Q28221" s="39"/>
    </row>
    <row r="28222" spans="17:17">
      <c r="Q28222" s="39"/>
    </row>
    <row r="28223" spans="17:17">
      <c r="Q28223" s="39"/>
    </row>
    <row r="28224" spans="17:17">
      <c r="Q28224" s="39"/>
    </row>
    <row r="28225" spans="17:17">
      <c r="Q28225" s="39"/>
    </row>
    <row r="28226" spans="17:17">
      <c r="Q28226" s="39"/>
    </row>
    <row r="28227" spans="17:17">
      <c r="Q28227" s="39"/>
    </row>
    <row r="28228" spans="17:17">
      <c r="Q28228" s="39"/>
    </row>
    <row r="28229" spans="17:17">
      <c r="Q28229" s="39"/>
    </row>
    <row r="28230" spans="17:17">
      <c r="Q28230" s="39"/>
    </row>
    <row r="28231" spans="17:17">
      <c r="Q28231" s="39"/>
    </row>
    <row r="28232" spans="17:17">
      <c r="Q28232" s="39"/>
    </row>
    <row r="28233" spans="17:17">
      <c r="Q28233" s="39"/>
    </row>
    <row r="28234" spans="17:17">
      <c r="Q28234" s="39"/>
    </row>
    <row r="28235" spans="17:17">
      <c r="Q28235" s="39"/>
    </row>
    <row r="28236" spans="17:17">
      <c r="Q28236" s="39"/>
    </row>
    <row r="28237" spans="17:17">
      <c r="Q28237" s="39"/>
    </row>
    <row r="28238" spans="17:17">
      <c r="Q28238" s="39"/>
    </row>
    <row r="28239" spans="17:17">
      <c r="Q28239" s="39"/>
    </row>
    <row r="28240" spans="17:17">
      <c r="Q28240" s="39"/>
    </row>
    <row r="28241" spans="17:17">
      <c r="Q28241" s="39"/>
    </row>
    <row r="28242" spans="17:17">
      <c r="Q28242" s="39"/>
    </row>
    <row r="28243" spans="17:17">
      <c r="Q28243" s="39"/>
    </row>
    <row r="28244" spans="17:17">
      <c r="Q28244" s="39"/>
    </row>
    <row r="28245" spans="17:17">
      <c r="Q28245" s="39"/>
    </row>
    <row r="28246" spans="17:17">
      <c r="Q28246" s="39"/>
    </row>
    <row r="28247" spans="17:17">
      <c r="Q28247" s="39"/>
    </row>
    <row r="28248" spans="17:17">
      <c r="Q28248" s="39"/>
    </row>
    <row r="28249" spans="17:17">
      <c r="Q28249" s="39"/>
    </row>
    <row r="28250" spans="17:17">
      <c r="Q28250" s="39"/>
    </row>
    <row r="28251" spans="17:17">
      <c r="Q28251" s="39"/>
    </row>
    <row r="28252" spans="17:17">
      <c r="Q28252" s="39"/>
    </row>
    <row r="28253" spans="17:17">
      <c r="Q28253" s="39"/>
    </row>
    <row r="28254" spans="17:17">
      <c r="Q28254" s="39"/>
    </row>
    <row r="28255" spans="17:17">
      <c r="Q28255" s="39"/>
    </row>
    <row r="28256" spans="17:17">
      <c r="Q28256" s="39"/>
    </row>
    <row r="28257" spans="17:17">
      <c r="Q28257" s="39"/>
    </row>
    <row r="28258" spans="17:17">
      <c r="Q28258" s="39"/>
    </row>
    <row r="28259" spans="17:17">
      <c r="Q28259" s="39"/>
    </row>
    <row r="28260" spans="17:17">
      <c r="Q28260" s="39"/>
    </row>
    <row r="28261" spans="17:17">
      <c r="Q28261" s="39"/>
    </row>
    <row r="28262" spans="17:17">
      <c r="Q28262" s="39"/>
    </row>
    <row r="28263" spans="17:17">
      <c r="Q28263" s="39"/>
    </row>
    <row r="28264" spans="17:17">
      <c r="Q28264" s="39"/>
    </row>
    <row r="28265" spans="17:17">
      <c r="Q28265" s="39"/>
    </row>
    <row r="28266" spans="17:17">
      <c r="Q28266" s="39"/>
    </row>
    <row r="28267" spans="17:17">
      <c r="Q28267" s="39"/>
    </row>
    <row r="28268" spans="17:17">
      <c r="Q28268" s="39"/>
    </row>
    <row r="28269" spans="17:17">
      <c r="Q28269" s="39"/>
    </row>
    <row r="28270" spans="17:17">
      <c r="Q28270" s="39"/>
    </row>
    <row r="28271" spans="17:17">
      <c r="Q28271" s="39"/>
    </row>
    <row r="28272" spans="17:17">
      <c r="Q28272" s="39"/>
    </row>
    <row r="28273" spans="17:17">
      <c r="Q28273" s="39"/>
    </row>
    <row r="28274" spans="17:17">
      <c r="Q28274" s="39"/>
    </row>
    <row r="28275" spans="17:17">
      <c r="Q28275" s="39"/>
    </row>
    <row r="28276" spans="17:17">
      <c r="Q28276" s="39"/>
    </row>
    <row r="28277" spans="17:17">
      <c r="Q28277" s="39"/>
    </row>
    <row r="28278" spans="17:17">
      <c r="Q28278" s="39"/>
    </row>
    <row r="28279" spans="17:17">
      <c r="Q28279" s="39"/>
    </row>
    <row r="28280" spans="17:17">
      <c r="Q28280" s="39"/>
    </row>
    <row r="28281" spans="17:17">
      <c r="Q28281" s="39"/>
    </row>
    <row r="28282" spans="17:17">
      <c r="Q28282" s="39"/>
    </row>
    <row r="28283" spans="17:17">
      <c r="Q28283" s="39"/>
    </row>
    <row r="28284" spans="17:17">
      <c r="Q28284" s="39"/>
    </row>
    <row r="28285" spans="17:17">
      <c r="Q28285" s="39"/>
    </row>
    <row r="28286" spans="17:17">
      <c r="Q28286" s="39"/>
    </row>
    <row r="28287" spans="17:17">
      <c r="Q28287" s="39"/>
    </row>
    <row r="28288" spans="17:17">
      <c r="Q28288" s="39"/>
    </row>
    <row r="28289" spans="17:17">
      <c r="Q28289" s="39"/>
    </row>
    <row r="28290" spans="17:17">
      <c r="Q28290" s="39"/>
    </row>
    <row r="28291" spans="17:17">
      <c r="Q28291" s="39"/>
    </row>
    <row r="28292" spans="17:17">
      <c r="Q28292" s="39"/>
    </row>
    <row r="28293" spans="17:17">
      <c r="Q28293" s="39"/>
    </row>
    <row r="28294" spans="17:17">
      <c r="Q28294" s="39"/>
    </row>
    <row r="28295" spans="17:17">
      <c r="Q28295" s="39"/>
    </row>
    <row r="28296" spans="17:17">
      <c r="Q28296" s="39"/>
    </row>
    <row r="28297" spans="17:17">
      <c r="Q28297" s="39"/>
    </row>
    <row r="28298" spans="17:17">
      <c r="Q28298" s="39"/>
    </row>
    <row r="28299" spans="17:17">
      <c r="Q28299" s="39"/>
    </row>
    <row r="28300" spans="17:17">
      <c r="Q28300" s="39"/>
    </row>
    <row r="28301" spans="17:17">
      <c r="Q28301" s="39"/>
    </row>
    <row r="28302" spans="17:17">
      <c r="Q28302" s="39"/>
    </row>
    <row r="28303" spans="17:17">
      <c r="Q28303" s="39"/>
    </row>
    <row r="28304" spans="17:17">
      <c r="Q28304" s="39"/>
    </row>
    <row r="28305" spans="17:17">
      <c r="Q28305" s="39"/>
    </row>
    <row r="28306" spans="17:17">
      <c r="Q28306" s="39"/>
    </row>
    <row r="28307" spans="17:17">
      <c r="Q28307" s="39"/>
    </row>
    <row r="28308" spans="17:17">
      <c r="Q28308" s="39"/>
    </row>
    <row r="28309" spans="17:17">
      <c r="Q28309" s="39"/>
    </row>
    <row r="28310" spans="17:17">
      <c r="Q28310" s="39"/>
    </row>
    <row r="28311" spans="17:17">
      <c r="Q28311" s="39"/>
    </row>
    <row r="28312" spans="17:17">
      <c r="Q28312" s="39"/>
    </row>
    <row r="28313" spans="17:17">
      <c r="Q28313" s="39"/>
    </row>
    <row r="28314" spans="17:17">
      <c r="Q28314" s="39"/>
    </row>
    <row r="28315" spans="17:17">
      <c r="Q28315" s="39"/>
    </row>
    <row r="28316" spans="17:17">
      <c r="Q28316" s="39"/>
    </row>
    <row r="28317" spans="17:17">
      <c r="Q28317" s="39"/>
    </row>
    <row r="28318" spans="17:17">
      <c r="Q28318" s="39"/>
    </row>
    <row r="28319" spans="17:17">
      <c r="Q28319" s="39"/>
    </row>
    <row r="28320" spans="17:17">
      <c r="Q28320" s="39"/>
    </row>
    <row r="28321" spans="17:17">
      <c r="Q28321" s="39"/>
    </row>
    <row r="28322" spans="17:17">
      <c r="Q28322" s="39"/>
    </row>
    <row r="28323" spans="17:17">
      <c r="Q28323" s="39"/>
    </row>
    <row r="28324" spans="17:17">
      <c r="Q28324" s="39"/>
    </row>
    <row r="28325" spans="17:17">
      <c r="Q28325" s="39"/>
    </row>
    <row r="28326" spans="17:17">
      <c r="Q28326" s="39"/>
    </row>
    <row r="28327" spans="17:17">
      <c r="Q28327" s="39"/>
    </row>
    <row r="28328" spans="17:17">
      <c r="Q28328" s="39"/>
    </row>
    <row r="28329" spans="17:17">
      <c r="Q28329" s="39"/>
    </row>
    <row r="28330" spans="17:17">
      <c r="Q28330" s="39"/>
    </row>
    <row r="28331" spans="17:17">
      <c r="Q28331" s="39"/>
    </row>
    <row r="28332" spans="17:17">
      <c r="Q28332" s="39"/>
    </row>
    <row r="28333" spans="17:17">
      <c r="Q28333" s="39"/>
    </row>
    <row r="28334" spans="17:17">
      <c r="Q28334" s="39"/>
    </row>
    <row r="28335" spans="17:17">
      <c r="Q28335" s="39"/>
    </row>
    <row r="28336" spans="17:17">
      <c r="Q28336" s="39"/>
    </row>
    <row r="28337" spans="17:17">
      <c r="Q28337" s="39"/>
    </row>
    <row r="28338" spans="17:17">
      <c r="Q28338" s="39"/>
    </row>
    <row r="28339" spans="17:17">
      <c r="Q28339" s="39"/>
    </row>
    <row r="28340" spans="17:17">
      <c r="Q28340" s="39"/>
    </row>
    <row r="28341" spans="17:17">
      <c r="Q28341" s="39"/>
    </row>
    <row r="28342" spans="17:17">
      <c r="Q28342" s="39"/>
    </row>
    <row r="28343" spans="17:17">
      <c r="Q28343" s="39"/>
    </row>
    <row r="28344" spans="17:17">
      <c r="Q28344" s="39"/>
    </row>
    <row r="28345" spans="17:17">
      <c r="Q28345" s="39"/>
    </row>
    <row r="28346" spans="17:17">
      <c r="Q28346" s="39"/>
    </row>
    <row r="28347" spans="17:17">
      <c r="Q28347" s="39"/>
    </row>
    <row r="28348" spans="17:17">
      <c r="Q28348" s="39"/>
    </row>
    <row r="28349" spans="17:17">
      <c r="Q28349" s="39"/>
    </row>
    <row r="28350" spans="17:17">
      <c r="Q28350" s="39"/>
    </row>
    <row r="28351" spans="17:17">
      <c r="Q28351" s="39"/>
    </row>
    <row r="28352" spans="17:17">
      <c r="Q28352" s="39"/>
    </row>
    <row r="28353" spans="17:17">
      <c r="Q28353" s="39"/>
    </row>
    <row r="28354" spans="17:17">
      <c r="Q28354" s="39"/>
    </row>
    <row r="28355" spans="17:17">
      <c r="Q28355" s="39"/>
    </row>
    <row r="28356" spans="17:17">
      <c r="Q28356" s="39"/>
    </row>
    <row r="28357" spans="17:17">
      <c r="Q28357" s="39"/>
    </row>
    <row r="28358" spans="17:17">
      <c r="Q28358" s="39"/>
    </row>
    <row r="28359" spans="17:17">
      <c r="Q28359" s="39"/>
    </row>
    <row r="28360" spans="17:17">
      <c r="Q28360" s="39"/>
    </row>
    <row r="28361" spans="17:17">
      <c r="Q28361" s="39"/>
    </row>
    <row r="28362" spans="17:17">
      <c r="Q28362" s="39"/>
    </row>
    <row r="28363" spans="17:17">
      <c r="Q28363" s="39"/>
    </row>
    <row r="28364" spans="17:17">
      <c r="Q28364" s="39"/>
    </row>
    <row r="28365" spans="17:17">
      <c r="Q28365" s="39"/>
    </row>
    <row r="28366" spans="17:17">
      <c r="Q28366" s="39"/>
    </row>
    <row r="28367" spans="17:17">
      <c r="Q28367" s="39"/>
    </row>
    <row r="28368" spans="17:17">
      <c r="Q28368" s="39"/>
    </row>
    <row r="28369" spans="17:17">
      <c r="Q28369" s="39"/>
    </row>
    <row r="28370" spans="17:17">
      <c r="Q28370" s="39"/>
    </row>
    <row r="28371" spans="17:17">
      <c r="Q28371" s="39"/>
    </row>
    <row r="28372" spans="17:17">
      <c r="Q28372" s="39"/>
    </row>
    <row r="28373" spans="17:17">
      <c r="Q28373" s="39"/>
    </row>
    <row r="28374" spans="17:17">
      <c r="Q28374" s="39"/>
    </row>
    <row r="28375" spans="17:17">
      <c r="Q28375" s="39"/>
    </row>
    <row r="28376" spans="17:17">
      <c r="Q28376" s="39"/>
    </row>
    <row r="28377" spans="17:17">
      <c r="Q28377" s="39"/>
    </row>
    <row r="28378" spans="17:17">
      <c r="Q28378" s="39"/>
    </row>
    <row r="28379" spans="17:17">
      <c r="Q28379" s="39"/>
    </row>
    <row r="28380" spans="17:17">
      <c r="Q28380" s="39"/>
    </row>
    <row r="28381" spans="17:17">
      <c r="Q28381" s="39"/>
    </row>
    <row r="28382" spans="17:17">
      <c r="Q28382" s="39"/>
    </row>
    <row r="28383" spans="17:17">
      <c r="Q28383" s="39"/>
    </row>
    <row r="28384" spans="17:17">
      <c r="Q28384" s="39"/>
    </row>
    <row r="28385" spans="17:17">
      <c r="Q28385" s="39"/>
    </row>
    <row r="28386" spans="17:17">
      <c r="Q28386" s="39"/>
    </row>
    <row r="28387" spans="17:17">
      <c r="Q28387" s="39"/>
    </row>
    <row r="28388" spans="17:17">
      <c r="Q28388" s="39"/>
    </row>
    <row r="28389" spans="17:17">
      <c r="Q28389" s="39"/>
    </row>
    <row r="28390" spans="17:17">
      <c r="Q28390" s="39"/>
    </row>
    <row r="28391" spans="17:17">
      <c r="Q28391" s="39"/>
    </row>
    <row r="28392" spans="17:17">
      <c r="Q28392" s="39"/>
    </row>
    <row r="28393" spans="17:17">
      <c r="Q28393" s="39"/>
    </row>
    <row r="28394" spans="17:17">
      <c r="Q28394" s="39"/>
    </row>
    <row r="28395" spans="17:17">
      <c r="Q28395" s="39"/>
    </row>
    <row r="28396" spans="17:17">
      <c r="Q28396" s="39"/>
    </row>
    <row r="28397" spans="17:17">
      <c r="Q28397" s="39"/>
    </row>
    <row r="28398" spans="17:17">
      <c r="Q28398" s="39"/>
    </row>
    <row r="28399" spans="17:17">
      <c r="Q28399" s="39"/>
    </row>
    <row r="28400" spans="17:17">
      <c r="Q28400" s="39"/>
    </row>
    <row r="28401" spans="17:17">
      <c r="Q28401" s="39"/>
    </row>
    <row r="28402" spans="17:17">
      <c r="Q28402" s="39"/>
    </row>
    <row r="28403" spans="17:17">
      <c r="Q28403" s="39"/>
    </row>
    <row r="28404" spans="17:17">
      <c r="Q28404" s="39"/>
    </row>
    <row r="28405" spans="17:17">
      <c r="Q28405" s="39"/>
    </row>
    <row r="28406" spans="17:17">
      <c r="Q28406" s="39"/>
    </row>
    <row r="28407" spans="17:17">
      <c r="Q28407" s="39"/>
    </row>
    <row r="28408" spans="17:17">
      <c r="Q28408" s="39"/>
    </row>
    <row r="28409" spans="17:17">
      <c r="Q28409" s="39"/>
    </row>
    <row r="28410" spans="17:17">
      <c r="Q28410" s="39"/>
    </row>
    <row r="28411" spans="17:17">
      <c r="Q28411" s="39"/>
    </row>
    <row r="28412" spans="17:17">
      <c r="Q28412" s="39"/>
    </row>
    <row r="28413" spans="17:17">
      <c r="Q28413" s="39"/>
    </row>
    <row r="28414" spans="17:17">
      <c r="Q28414" s="39"/>
    </row>
    <row r="28415" spans="17:17">
      <c r="Q28415" s="39"/>
    </row>
    <row r="28416" spans="17:17">
      <c r="Q28416" s="39"/>
    </row>
    <row r="28417" spans="17:17">
      <c r="Q28417" s="39"/>
    </row>
    <row r="28418" spans="17:17">
      <c r="Q28418" s="39"/>
    </row>
    <row r="28419" spans="17:17">
      <c r="Q28419" s="39"/>
    </row>
    <row r="28420" spans="17:17">
      <c r="Q28420" s="39"/>
    </row>
    <row r="28421" spans="17:17">
      <c r="Q28421" s="39"/>
    </row>
    <row r="28422" spans="17:17">
      <c r="Q28422" s="39"/>
    </row>
    <row r="28423" spans="17:17">
      <c r="Q28423" s="39"/>
    </row>
    <row r="28424" spans="17:17">
      <c r="Q28424" s="39"/>
    </row>
    <row r="28425" spans="17:17">
      <c r="Q28425" s="39"/>
    </row>
    <row r="28426" spans="17:17">
      <c r="Q28426" s="39"/>
    </row>
    <row r="28427" spans="17:17">
      <c r="Q28427" s="39"/>
    </row>
    <row r="28428" spans="17:17">
      <c r="Q28428" s="39"/>
    </row>
    <row r="28429" spans="17:17">
      <c r="Q28429" s="39"/>
    </row>
    <row r="28430" spans="17:17">
      <c r="Q28430" s="39"/>
    </row>
    <row r="28431" spans="17:17">
      <c r="Q28431" s="39"/>
    </row>
    <row r="28432" spans="17:17">
      <c r="Q28432" s="39"/>
    </row>
    <row r="28433" spans="17:17">
      <c r="Q28433" s="39"/>
    </row>
    <row r="28434" spans="17:17">
      <c r="Q28434" s="39"/>
    </row>
    <row r="28435" spans="17:17">
      <c r="Q28435" s="39"/>
    </row>
    <row r="28436" spans="17:17">
      <c r="Q28436" s="39"/>
    </row>
    <row r="28437" spans="17:17">
      <c r="Q28437" s="39"/>
    </row>
    <row r="28438" spans="17:17">
      <c r="Q28438" s="39"/>
    </row>
    <row r="28439" spans="17:17">
      <c r="Q28439" s="39"/>
    </row>
    <row r="28440" spans="17:17">
      <c r="Q28440" s="39"/>
    </row>
    <row r="28441" spans="17:17">
      <c r="Q28441" s="39"/>
    </row>
    <row r="28442" spans="17:17">
      <c r="Q28442" s="39"/>
    </row>
    <row r="28443" spans="17:17">
      <c r="Q28443" s="39"/>
    </row>
    <row r="28444" spans="17:17">
      <c r="Q28444" s="39"/>
    </row>
    <row r="28445" spans="17:17">
      <c r="Q28445" s="39"/>
    </row>
    <row r="28446" spans="17:17">
      <c r="Q28446" s="39"/>
    </row>
    <row r="28447" spans="17:17">
      <c r="Q28447" s="39"/>
    </row>
    <row r="28448" spans="17:17">
      <c r="Q28448" s="39"/>
    </row>
    <row r="28449" spans="17:17">
      <c r="Q28449" s="39"/>
    </row>
    <row r="28450" spans="17:17">
      <c r="Q28450" s="39"/>
    </row>
    <row r="28451" spans="17:17">
      <c r="Q28451" s="39"/>
    </row>
    <row r="28452" spans="17:17">
      <c r="Q28452" s="39"/>
    </row>
    <row r="28453" spans="17:17">
      <c r="Q28453" s="39"/>
    </row>
    <row r="28454" spans="17:17">
      <c r="Q28454" s="39"/>
    </row>
    <row r="28455" spans="17:17">
      <c r="Q28455" s="39"/>
    </row>
    <row r="28456" spans="17:17">
      <c r="Q28456" s="39"/>
    </row>
    <row r="28457" spans="17:17">
      <c r="Q28457" s="39"/>
    </row>
    <row r="28458" spans="17:17">
      <c r="Q28458" s="39"/>
    </row>
    <row r="28459" spans="17:17">
      <c r="Q28459" s="39"/>
    </row>
    <row r="28460" spans="17:17">
      <c r="Q28460" s="39"/>
    </row>
    <row r="28461" spans="17:17">
      <c r="Q28461" s="39"/>
    </row>
    <row r="28462" spans="17:17">
      <c r="Q28462" s="39"/>
    </row>
    <row r="28463" spans="17:17">
      <c r="Q28463" s="39"/>
    </row>
    <row r="28464" spans="17:17">
      <c r="Q28464" s="39"/>
    </row>
    <row r="28465" spans="17:17">
      <c r="Q28465" s="39"/>
    </row>
    <row r="28466" spans="17:17">
      <c r="Q28466" s="39"/>
    </row>
    <row r="28467" spans="17:17">
      <c r="Q28467" s="39"/>
    </row>
    <row r="28468" spans="17:17">
      <c r="Q28468" s="39"/>
    </row>
    <row r="28469" spans="17:17">
      <c r="Q28469" s="39"/>
    </row>
    <row r="28470" spans="17:17">
      <c r="Q28470" s="39"/>
    </row>
    <row r="28471" spans="17:17">
      <c r="Q28471" s="39"/>
    </row>
    <row r="28472" spans="17:17">
      <c r="Q28472" s="39"/>
    </row>
    <row r="28473" spans="17:17">
      <c r="Q28473" s="39"/>
    </row>
    <row r="28474" spans="17:17">
      <c r="Q28474" s="39"/>
    </row>
    <row r="28475" spans="17:17">
      <c r="Q28475" s="39"/>
    </row>
    <row r="28476" spans="17:17">
      <c r="Q28476" s="39"/>
    </row>
    <row r="28477" spans="17:17">
      <c r="Q28477" s="39"/>
    </row>
    <row r="28478" spans="17:17">
      <c r="Q28478" s="39"/>
    </row>
    <row r="28479" spans="17:17">
      <c r="Q28479" s="39"/>
    </row>
    <row r="28480" spans="17:17">
      <c r="Q28480" s="39"/>
    </row>
    <row r="28481" spans="17:17">
      <c r="Q28481" s="39"/>
    </row>
    <row r="28482" spans="17:17">
      <c r="Q28482" s="39"/>
    </row>
    <row r="28483" spans="17:17">
      <c r="Q28483" s="39"/>
    </row>
    <row r="28484" spans="17:17">
      <c r="Q28484" s="39"/>
    </row>
    <row r="28485" spans="17:17">
      <c r="Q28485" s="39"/>
    </row>
    <row r="28486" spans="17:17">
      <c r="Q28486" s="39"/>
    </row>
    <row r="28487" spans="17:17">
      <c r="Q28487" s="39"/>
    </row>
    <row r="28488" spans="17:17">
      <c r="Q28488" s="39"/>
    </row>
    <row r="28489" spans="17:17">
      <c r="Q28489" s="39"/>
    </row>
    <row r="28490" spans="17:17">
      <c r="Q28490" s="39"/>
    </row>
    <row r="28491" spans="17:17">
      <c r="Q28491" s="39"/>
    </row>
    <row r="28492" spans="17:17">
      <c r="Q28492" s="39"/>
    </row>
    <row r="28493" spans="17:17">
      <c r="Q28493" s="39"/>
    </row>
    <row r="28494" spans="17:17">
      <c r="Q28494" s="39"/>
    </row>
    <row r="28495" spans="17:17">
      <c r="Q28495" s="39"/>
    </row>
    <row r="28496" spans="17:17">
      <c r="Q28496" s="39"/>
    </row>
    <row r="28497" spans="17:17">
      <c r="Q28497" s="39"/>
    </row>
    <row r="28498" spans="17:17">
      <c r="Q28498" s="39"/>
    </row>
    <row r="28499" spans="17:17">
      <c r="Q28499" s="39"/>
    </row>
    <row r="28500" spans="17:17">
      <c r="Q28500" s="39"/>
    </row>
    <row r="28501" spans="17:17">
      <c r="Q28501" s="39"/>
    </row>
    <row r="28502" spans="17:17">
      <c r="Q28502" s="39"/>
    </row>
    <row r="28503" spans="17:17">
      <c r="Q28503" s="39"/>
    </row>
    <row r="28504" spans="17:17">
      <c r="Q28504" s="39"/>
    </row>
    <row r="28505" spans="17:17">
      <c r="Q28505" s="39"/>
    </row>
    <row r="28506" spans="17:17">
      <c r="Q28506" s="39"/>
    </row>
    <row r="28507" spans="17:17">
      <c r="Q28507" s="39"/>
    </row>
    <row r="28508" spans="17:17">
      <c r="Q28508" s="39"/>
    </row>
    <row r="28509" spans="17:17">
      <c r="Q28509" s="39"/>
    </row>
    <row r="28510" spans="17:17">
      <c r="Q28510" s="39"/>
    </row>
    <row r="28511" spans="17:17">
      <c r="Q28511" s="39"/>
    </row>
    <row r="28512" spans="17:17">
      <c r="Q28512" s="39"/>
    </row>
    <row r="28513" spans="17:17">
      <c r="Q28513" s="39"/>
    </row>
    <row r="28514" spans="17:17">
      <c r="Q28514" s="39"/>
    </row>
    <row r="28515" spans="17:17">
      <c r="Q28515" s="39"/>
    </row>
    <row r="28516" spans="17:17">
      <c r="Q28516" s="39"/>
    </row>
    <row r="28517" spans="17:17">
      <c r="Q28517" s="39"/>
    </row>
    <row r="28518" spans="17:17">
      <c r="Q28518" s="39"/>
    </row>
    <row r="28519" spans="17:17">
      <c r="Q28519" s="39"/>
    </row>
    <row r="28520" spans="17:17">
      <c r="Q28520" s="39"/>
    </row>
    <row r="28521" spans="17:17">
      <c r="Q28521" s="39"/>
    </row>
    <row r="28522" spans="17:17">
      <c r="Q28522" s="39"/>
    </row>
    <row r="28523" spans="17:17">
      <c r="Q28523" s="39"/>
    </row>
    <row r="28524" spans="17:17">
      <c r="Q28524" s="39"/>
    </row>
    <row r="28525" spans="17:17">
      <c r="Q28525" s="39"/>
    </row>
    <row r="28526" spans="17:17">
      <c r="Q28526" s="39"/>
    </row>
    <row r="28527" spans="17:17">
      <c r="Q28527" s="39"/>
    </row>
    <row r="28528" spans="17:17">
      <c r="Q28528" s="39"/>
    </row>
    <row r="28529" spans="17:17">
      <c r="Q28529" s="39"/>
    </row>
    <row r="28530" spans="17:17">
      <c r="Q28530" s="39"/>
    </row>
    <row r="28531" spans="17:17">
      <c r="Q28531" s="39"/>
    </row>
    <row r="28532" spans="17:17">
      <c r="Q28532" s="39"/>
    </row>
    <row r="28533" spans="17:17">
      <c r="Q28533" s="39"/>
    </row>
    <row r="28534" spans="17:17">
      <c r="Q28534" s="39"/>
    </row>
    <row r="28535" spans="17:17">
      <c r="Q28535" s="39"/>
    </row>
    <row r="28536" spans="17:17">
      <c r="Q28536" s="39"/>
    </row>
    <row r="28537" spans="17:17">
      <c r="Q28537" s="39"/>
    </row>
    <row r="28538" spans="17:17">
      <c r="Q28538" s="39"/>
    </row>
    <row r="28539" spans="17:17">
      <c r="Q28539" s="39"/>
    </row>
    <row r="28540" spans="17:17">
      <c r="Q28540" s="39"/>
    </row>
    <row r="28541" spans="17:17">
      <c r="Q28541" s="39"/>
    </row>
    <row r="28542" spans="17:17">
      <c r="Q28542" s="39"/>
    </row>
    <row r="28543" spans="17:17">
      <c r="Q28543" s="39"/>
    </row>
    <row r="28544" spans="17:17">
      <c r="Q28544" s="39"/>
    </row>
    <row r="28545" spans="17:17">
      <c r="Q28545" s="39"/>
    </row>
    <row r="28546" spans="17:17">
      <c r="Q28546" s="39"/>
    </row>
    <row r="28547" spans="17:17">
      <c r="Q28547" s="39"/>
    </row>
    <row r="28548" spans="17:17">
      <c r="Q28548" s="39"/>
    </row>
    <row r="28549" spans="17:17">
      <c r="Q28549" s="39"/>
    </row>
    <row r="28550" spans="17:17">
      <c r="Q28550" s="39"/>
    </row>
    <row r="28551" spans="17:17">
      <c r="Q28551" s="39"/>
    </row>
    <row r="28552" spans="17:17">
      <c r="Q28552" s="39"/>
    </row>
    <row r="28553" spans="17:17">
      <c r="Q28553" s="39"/>
    </row>
    <row r="28554" spans="17:17">
      <c r="Q28554" s="39"/>
    </row>
    <row r="28555" spans="17:17">
      <c r="Q28555" s="39"/>
    </row>
    <row r="28556" spans="17:17">
      <c r="Q28556" s="39"/>
    </row>
    <row r="28557" spans="17:17">
      <c r="Q28557" s="39"/>
    </row>
    <row r="28558" spans="17:17">
      <c r="Q28558" s="39"/>
    </row>
    <row r="28559" spans="17:17">
      <c r="Q28559" s="39"/>
    </row>
    <row r="28560" spans="17:17">
      <c r="Q28560" s="39"/>
    </row>
    <row r="28561" spans="17:17">
      <c r="Q28561" s="39"/>
    </row>
    <row r="28562" spans="17:17">
      <c r="Q28562" s="39"/>
    </row>
    <row r="28563" spans="17:17">
      <c r="Q28563" s="39"/>
    </row>
    <row r="28564" spans="17:17">
      <c r="Q28564" s="39"/>
    </row>
    <row r="28565" spans="17:17">
      <c r="Q28565" s="39"/>
    </row>
    <row r="28566" spans="17:17">
      <c r="Q28566" s="39"/>
    </row>
    <row r="28567" spans="17:17">
      <c r="Q28567" s="39"/>
    </row>
    <row r="28568" spans="17:17">
      <c r="Q28568" s="39"/>
    </row>
    <row r="28569" spans="17:17">
      <c r="Q28569" s="39"/>
    </row>
    <row r="28570" spans="17:17">
      <c r="Q28570" s="39"/>
    </row>
    <row r="28571" spans="17:17">
      <c r="Q28571" s="39"/>
    </row>
    <row r="28572" spans="17:17">
      <c r="Q28572" s="39"/>
    </row>
    <row r="28573" spans="17:17">
      <c r="Q28573" s="39"/>
    </row>
    <row r="28574" spans="17:17">
      <c r="Q28574" s="39"/>
    </row>
    <row r="28575" spans="17:17">
      <c r="Q28575" s="39"/>
    </row>
    <row r="28576" spans="17:17">
      <c r="Q28576" s="39"/>
    </row>
    <row r="28577" spans="17:17">
      <c r="Q28577" s="39"/>
    </row>
    <row r="28578" spans="17:17">
      <c r="Q28578" s="39"/>
    </row>
    <row r="28579" spans="17:17">
      <c r="Q28579" s="39"/>
    </row>
    <row r="28580" spans="17:17">
      <c r="Q28580" s="39"/>
    </row>
    <row r="28581" spans="17:17">
      <c r="Q28581" s="39"/>
    </row>
    <row r="28582" spans="17:17">
      <c r="Q28582" s="39"/>
    </row>
    <row r="28583" spans="17:17">
      <c r="Q28583" s="39"/>
    </row>
    <row r="28584" spans="17:17">
      <c r="Q28584" s="39"/>
    </row>
    <row r="28585" spans="17:17">
      <c r="Q28585" s="39"/>
    </row>
    <row r="28586" spans="17:17">
      <c r="Q28586" s="39"/>
    </row>
    <row r="28587" spans="17:17">
      <c r="Q28587" s="39"/>
    </row>
    <row r="28588" spans="17:17">
      <c r="Q28588" s="39"/>
    </row>
    <row r="28589" spans="17:17">
      <c r="Q28589" s="39"/>
    </row>
    <row r="28590" spans="17:17">
      <c r="Q28590" s="39"/>
    </row>
    <row r="28591" spans="17:17">
      <c r="Q28591" s="39"/>
    </row>
    <row r="28592" spans="17:17">
      <c r="Q28592" s="39"/>
    </row>
    <row r="28593" spans="17:17">
      <c r="Q28593" s="39"/>
    </row>
    <row r="28594" spans="17:17">
      <c r="Q28594" s="39"/>
    </row>
    <row r="28595" spans="17:17">
      <c r="Q28595" s="39"/>
    </row>
    <row r="28596" spans="17:17">
      <c r="Q28596" s="39"/>
    </row>
    <row r="28597" spans="17:17">
      <c r="Q28597" s="39"/>
    </row>
    <row r="28598" spans="17:17">
      <c r="Q28598" s="39"/>
    </row>
    <row r="28599" spans="17:17">
      <c r="Q28599" s="39"/>
    </row>
    <row r="28600" spans="17:17">
      <c r="Q28600" s="39"/>
    </row>
    <row r="28601" spans="17:17">
      <c r="Q28601" s="39"/>
    </row>
    <row r="28602" spans="17:17">
      <c r="Q28602" s="39"/>
    </row>
    <row r="28603" spans="17:17">
      <c r="Q28603" s="39"/>
    </row>
    <row r="28604" spans="17:17">
      <c r="Q28604" s="39"/>
    </row>
    <row r="28605" spans="17:17">
      <c r="Q28605" s="39"/>
    </row>
    <row r="28606" spans="17:17">
      <c r="Q28606" s="39"/>
    </row>
    <row r="28607" spans="17:17">
      <c r="Q28607" s="39"/>
    </row>
    <row r="28608" spans="17:17">
      <c r="Q28608" s="39"/>
    </row>
    <row r="28609" spans="17:17">
      <c r="Q28609" s="39"/>
    </row>
    <row r="28610" spans="17:17">
      <c r="Q28610" s="39"/>
    </row>
    <row r="28611" spans="17:17">
      <c r="Q28611" s="39"/>
    </row>
    <row r="28612" spans="17:17">
      <c r="Q28612" s="39"/>
    </row>
    <row r="28613" spans="17:17">
      <c r="Q28613" s="39"/>
    </row>
    <row r="28614" spans="17:17">
      <c r="Q28614" s="39"/>
    </row>
    <row r="28615" spans="17:17">
      <c r="Q28615" s="39"/>
    </row>
    <row r="28616" spans="17:17">
      <c r="Q28616" s="39"/>
    </row>
    <row r="28617" spans="17:17">
      <c r="Q28617" s="39"/>
    </row>
    <row r="28618" spans="17:17">
      <c r="Q28618" s="39"/>
    </row>
    <row r="28619" spans="17:17">
      <c r="Q28619" s="39"/>
    </row>
    <row r="28620" spans="17:17">
      <c r="Q28620" s="39"/>
    </row>
    <row r="28621" spans="17:17">
      <c r="Q28621" s="39"/>
    </row>
    <row r="28622" spans="17:17">
      <c r="Q28622" s="39"/>
    </row>
    <row r="28623" spans="17:17">
      <c r="Q28623" s="39"/>
    </row>
    <row r="28624" spans="17:17">
      <c r="Q28624" s="39"/>
    </row>
    <row r="28625" spans="17:17">
      <c r="Q28625" s="39"/>
    </row>
    <row r="28626" spans="17:17">
      <c r="Q28626" s="39"/>
    </row>
    <row r="28627" spans="17:17">
      <c r="Q28627" s="39"/>
    </row>
    <row r="28628" spans="17:17">
      <c r="Q28628" s="39"/>
    </row>
    <row r="28629" spans="17:17">
      <c r="Q28629" s="39"/>
    </row>
    <row r="28630" spans="17:17">
      <c r="Q28630" s="39"/>
    </row>
    <row r="28631" spans="17:17">
      <c r="Q28631" s="39"/>
    </row>
    <row r="28632" spans="17:17">
      <c r="Q28632" s="39"/>
    </row>
    <row r="28633" spans="17:17">
      <c r="Q28633" s="39"/>
    </row>
    <row r="28634" spans="17:17">
      <c r="Q28634" s="39"/>
    </row>
    <row r="28635" spans="17:17">
      <c r="Q28635" s="39"/>
    </row>
    <row r="28636" spans="17:17">
      <c r="Q28636" s="39"/>
    </row>
    <row r="28637" spans="17:17">
      <c r="Q28637" s="39"/>
    </row>
    <row r="28638" spans="17:17">
      <c r="Q28638" s="39"/>
    </row>
    <row r="28639" spans="17:17">
      <c r="Q28639" s="39"/>
    </row>
    <row r="28640" spans="17:17">
      <c r="Q28640" s="39"/>
    </row>
    <row r="28641" spans="17:17">
      <c r="Q28641" s="39"/>
    </row>
    <row r="28642" spans="17:17">
      <c r="Q28642" s="39"/>
    </row>
    <row r="28643" spans="17:17">
      <c r="Q28643" s="39"/>
    </row>
    <row r="28644" spans="17:17">
      <c r="Q28644" s="39"/>
    </row>
    <row r="28645" spans="17:17">
      <c r="Q28645" s="39"/>
    </row>
    <row r="28646" spans="17:17">
      <c r="Q28646" s="39"/>
    </row>
    <row r="28647" spans="17:17">
      <c r="Q28647" s="39"/>
    </row>
    <row r="28648" spans="17:17">
      <c r="Q28648" s="39"/>
    </row>
    <row r="28649" spans="17:17">
      <c r="Q28649" s="39"/>
    </row>
    <row r="28650" spans="17:17">
      <c r="Q28650" s="39"/>
    </row>
    <row r="28651" spans="17:17">
      <c r="Q28651" s="39"/>
    </row>
    <row r="28652" spans="17:17">
      <c r="Q28652" s="39"/>
    </row>
    <row r="28653" spans="17:17">
      <c r="Q28653" s="39"/>
    </row>
    <row r="28654" spans="17:17">
      <c r="Q28654" s="39"/>
    </row>
    <row r="28655" spans="17:17">
      <c r="Q28655" s="39"/>
    </row>
    <row r="28656" spans="17:17">
      <c r="Q28656" s="39"/>
    </row>
    <row r="28657" spans="17:17">
      <c r="Q28657" s="39"/>
    </row>
    <row r="28658" spans="17:17">
      <c r="Q28658" s="39"/>
    </row>
    <row r="28659" spans="17:17">
      <c r="Q28659" s="39"/>
    </row>
    <row r="28660" spans="17:17">
      <c r="Q28660" s="39"/>
    </row>
    <row r="28661" spans="17:17">
      <c r="Q28661" s="39"/>
    </row>
    <row r="28662" spans="17:17">
      <c r="Q28662" s="39"/>
    </row>
    <row r="28663" spans="17:17">
      <c r="Q28663" s="39"/>
    </row>
    <row r="28664" spans="17:17">
      <c r="Q28664" s="39"/>
    </row>
    <row r="28665" spans="17:17">
      <c r="Q28665" s="39"/>
    </row>
    <row r="28666" spans="17:17">
      <c r="Q28666" s="39"/>
    </row>
    <row r="28667" spans="17:17">
      <c r="Q28667" s="39"/>
    </row>
    <row r="28668" spans="17:17">
      <c r="Q28668" s="39"/>
    </row>
    <row r="28669" spans="17:17">
      <c r="Q28669" s="39"/>
    </row>
    <row r="28670" spans="17:17">
      <c r="Q28670" s="39"/>
    </row>
    <row r="28671" spans="17:17">
      <c r="Q28671" s="39"/>
    </row>
    <row r="28672" spans="17:17">
      <c r="Q28672" s="39"/>
    </row>
    <row r="28673" spans="17:17">
      <c r="Q28673" s="39"/>
    </row>
    <row r="28674" spans="17:17">
      <c r="Q28674" s="39"/>
    </row>
    <row r="28675" spans="17:17">
      <c r="Q28675" s="39"/>
    </row>
    <row r="28676" spans="17:17">
      <c r="Q28676" s="39"/>
    </row>
    <row r="28677" spans="17:17">
      <c r="Q28677" s="39"/>
    </row>
    <row r="28678" spans="17:17">
      <c r="Q28678" s="39"/>
    </row>
    <row r="28679" spans="17:17">
      <c r="Q28679" s="39"/>
    </row>
    <row r="28680" spans="17:17">
      <c r="Q28680" s="39"/>
    </row>
    <row r="28681" spans="17:17">
      <c r="Q28681" s="39"/>
    </row>
    <row r="28682" spans="17:17">
      <c r="Q28682" s="39"/>
    </row>
    <row r="28683" spans="17:17">
      <c r="Q28683" s="39"/>
    </row>
    <row r="28684" spans="17:17">
      <c r="Q28684" s="39"/>
    </row>
    <row r="28685" spans="17:17">
      <c r="Q28685" s="39"/>
    </row>
    <row r="28686" spans="17:17">
      <c r="Q28686" s="39"/>
    </row>
    <row r="28687" spans="17:17">
      <c r="Q28687" s="39"/>
    </row>
    <row r="28688" spans="17:17">
      <c r="Q28688" s="39"/>
    </row>
    <row r="28689" spans="17:17">
      <c r="Q28689" s="39"/>
    </row>
    <row r="28690" spans="17:17">
      <c r="Q28690" s="39"/>
    </row>
    <row r="28691" spans="17:17">
      <c r="Q28691" s="39"/>
    </row>
    <row r="28692" spans="17:17">
      <c r="Q28692" s="39"/>
    </row>
    <row r="28693" spans="17:17">
      <c r="Q28693" s="39"/>
    </row>
    <row r="28694" spans="17:17">
      <c r="Q28694" s="39"/>
    </row>
    <row r="28695" spans="17:17">
      <c r="Q28695" s="39"/>
    </row>
    <row r="28696" spans="17:17">
      <c r="Q28696" s="39"/>
    </row>
    <row r="28697" spans="17:17">
      <c r="Q28697" s="39"/>
    </row>
    <row r="28698" spans="17:17">
      <c r="Q28698" s="39"/>
    </row>
    <row r="28699" spans="17:17">
      <c r="Q28699" s="39"/>
    </row>
    <row r="28700" spans="17:17">
      <c r="Q28700" s="39"/>
    </row>
    <row r="28701" spans="17:17">
      <c r="Q28701" s="39"/>
    </row>
    <row r="28702" spans="17:17">
      <c r="Q28702" s="39"/>
    </row>
    <row r="28703" spans="17:17">
      <c r="Q28703" s="39"/>
    </row>
    <row r="28704" spans="17:17">
      <c r="Q28704" s="39"/>
    </row>
    <row r="28705" spans="17:17">
      <c r="Q28705" s="39"/>
    </row>
    <row r="28706" spans="17:17">
      <c r="Q28706" s="39"/>
    </row>
    <row r="28707" spans="17:17">
      <c r="Q28707" s="39"/>
    </row>
    <row r="28708" spans="17:17">
      <c r="Q28708" s="39"/>
    </row>
    <row r="28709" spans="17:17">
      <c r="Q28709" s="39"/>
    </row>
    <row r="28710" spans="17:17">
      <c r="Q28710" s="39"/>
    </row>
    <row r="28711" spans="17:17">
      <c r="Q28711" s="39"/>
    </row>
    <row r="28712" spans="17:17">
      <c r="Q28712" s="39"/>
    </row>
    <row r="28713" spans="17:17">
      <c r="Q28713" s="39"/>
    </row>
    <row r="28714" spans="17:17">
      <c r="Q28714" s="39"/>
    </row>
    <row r="28715" spans="17:17">
      <c r="Q28715" s="39"/>
    </row>
    <row r="28716" spans="17:17">
      <c r="Q28716" s="39"/>
    </row>
    <row r="28717" spans="17:17">
      <c r="Q28717" s="39"/>
    </row>
    <row r="28718" spans="17:17">
      <c r="Q28718" s="39"/>
    </row>
    <row r="28719" spans="17:17">
      <c r="Q28719" s="39"/>
    </row>
    <row r="28720" spans="17:17">
      <c r="Q28720" s="39"/>
    </row>
    <row r="28721" spans="17:17">
      <c r="Q28721" s="39"/>
    </row>
    <row r="28722" spans="17:17">
      <c r="Q28722" s="39"/>
    </row>
    <row r="28723" spans="17:17">
      <c r="Q28723" s="39"/>
    </row>
    <row r="28724" spans="17:17">
      <c r="Q28724" s="39"/>
    </row>
    <row r="28725" spans="17:17">
      <c r="Q28725" s="39"/>
    </row>
    <row r="28726" spans="17:17">
      <c r="Q28726" s="39"/>
    </row>
    <row r="28727" spans="17:17">
      <c r="Q28727" s="39"/>
    </row>
    <row r="28728" spans="17:17">
      <c r="Q28728" s="39"/>
    </row>
    <row r="28729" spans="17:17">
      <c r="Q28729" s="39"/>
    </row>
    <row r="28730" spans="17:17">
      <c r="Q28730" s="39"/>
    </row>
    <row r="28731" spans="17:17">
      <c r="Q28731" s="39"/>
    </row>
    <row r="28732" spans="17:17">
      <c r="Q28732" s="39"/>
    </row>
    <row r="28733" spans="17:17">
      <c r="Q28733" s="39"/>
    </row>
    <row r="28734" spans="17:17">
      <c r="Q28734" s="39"/>
    </row>
    <row r="28735" spans="17:17">
      <c r="Q28735" s="39"/>
    </row>
    <row r="28736" spans="17:17">
      <c r="Q28736" s="39"/>
    </row>
    <row r="28737" spans="17:17">
      <c r="Q28737" s="39"/>
    </row>
    <row r="28738" spans="17:17">
      <c r="Q28738" s="39"/>
    </row>
    <row r="28739" spans="17:17">
      <c r="Q28739" s="39"/>
    </row>
    <row r="28740" spans="17:17">
      <c r="Q28740" s="39"/>
    </row>
    <row r="28741" spans="17:17">
      <c r="Q28741" s="39"/>
    </row>
    <row r="28742" spans="17:17">
      <c r="Q28742" s="39"/>
    </row>
    <row r="28743" spans="17:17">
      <c r="Q28743" s="39"/>
    </row>
    <row r="28744" spans="17:17">
      <c r="Q28744" s="39"/>
    </row>
    <row r="28745" spans="17:17">
      <c r="Q28745" s="39"/>
    </row>
    <row r="28746" spans="17:17">
      <c r="Q28746" s="39"/>
    </row>
    <row r="28747" spans="17:17">
      <c r="Q28747" s="39"/>
    </row>
    <row r="28748" spans="17:17">
      <c r="Q28748" s="39"/>
    </row>
    <row r="28749" spans="17:17">
      <c r="Q28749" s="39"/>
    </row>
    <row r="28750" spans="17:17">
      <c r="Q28750" s="39"/>
    </row>
    <row r="28751" spans="17:17">
      <c r="Q28751" s="39"/>
    </row>
    <row r="28752" spans="17:17">
      <c r="Q28752" s="39"/>
    </row>
    <row r="28753" spans="17:17">
      <c r="Q28753" s="39"/>
    </row>
    <row r="28754" spans="17:17">
      <c r="Q28754" s="39"/>
    </row>
    <row r="28755" spans="17:17">
      <c r="Q28755" s="39"/>
    </row>
    <row r="28756" spans="17:17">
      <c r="Q28756" s="39"/>
    </row>
    <row r="28757" spans="17:17">
      <c r="Q28757" s="39"/>
    </row>
    <row r="28758" spans="17:17">
      <c r="Q28758" s="39"/>
    </row>
    <row r="28759" spans="17:17">
      <c r="Q28759" s="39"/>
    </row>
    <row r="28760" spans="17:17">
      <c r="Q28760" s="39"/>
    </row>
    <row r="28761" spans="17:17">
      <c r="Q28761" s="39"/>
    </row>
    <row r="28762" spans="17:17">
      <c r="Q28762" s="39"/>
    </row>
    <row r="28763" spans="17:17">
      <c r="Q28763" s="39"/>
    </row>
    <row r="28764" spans="17:17">
      <c r="Q28764" s="39"/>
    </row>
    <row r="28765" spans="17:17">
      <c r="Q28765" s="39"/>
    </row>
    <row r="28766" spans="17:17">
      <c r="Q28766" s="39"/>
    </row>
    <row r="28767" spans="17:17">
      <c r="Q28767" s="39"/>
    </row>
    <row r="28768" spans="17:17">
      <c r="Q28768" s="39"/>
    </row>
    <row r="28769" spans="17:17">
      <c r="Q28769" s="39"/>
    </row>
    <row r="28770" spans="17:17">
      <c r="Q28770" s="39"/>
    </row>
    <row r="28771" spans="17:17">
      <c r="Q28771" s="39"/>
    </row>
    <row r="28772" spans="17:17">
      <c r="Q28772" s="39"/>
    </row>
    <row r="28773" spans="17:17">
      <c r="Q28773" s="39"/>
    </row>
    <row r="28774" spans="17:17">
      <c r="Q28774" s="39"/>
    </row>
    <row r="28775" spans="17:17">
      <c r="Q28775" s="39"/>
    </row>
    <row r="28776" spans="17:17">
      <c r="Q28776" s="39"/>
    </row>
    <row r="28777" spans="17:17">
      <c r="Q28777" s="39"/>
    </row>
    <row r="28778" spans="17:17">
      <c r="Q28778" s="39"/>
    </row>
    <row r="28779" spans="17:17">
      <c r="Q28779" s="39"/>
    </row>
    <row r="28780" spans="17:17">
      <c r="Q28780" s="39"/>
    </row>
    <row r="28781" spans="17:17">
      <c r="Q28781" s="39"/>
    </row>
    <row r="28782" spans="17:17">
      <c r="Q28782" s="39"/>
    </row>
    <row r="28783" spans="17:17">
      <c r="Q28783" s="39"/>
    </row>
    <row r="28784" spans="17:17">
      <c r="Q28784" s="39"/>
    </row>
    <row r="28785" spans="17:17">
      <c r="Q28785" s="39"/>
    </row>
    <row r="28786" spans="17:17">
      <c r="Q28786" s="39"/>
    </row>
    <row r="28787" spans="17:17">
      <c r="Q28787" s="39"/>
    </row>
    <row r="28788" spans="17:17">
      <c r="Q28788" s="39"/>
    </row>
    <row r="28789" spans="17:17">
      <c r="Q28789" s="39"/>
    </row>
    <row r="28790" spans="17:17">
      <c r="Q28790" s="39"/>
    </row>
    <row r="28791" spans="17:17">
      <c r="Q28791" s="39"/>
    </row>
    <row r="28792" spans="17:17">
      <c r="Q28792" s="39"/>
    </row>
    <row r="28793" spans="17:17">
      <c r="Q28793" s="39"/>
    </row>
    <row r="28794" spans="17:17">
      <c r="Q28794" s="39"/>
    </row>
    <row r="28795" spans="17:17">
      <c r="Q28795" s="39"/>
    </row>
    <row r="28796" spans="17:17">
      <c r="Q28796" s="39"/>
    </row>
    <row r="28797" spans="17:17">
      <c r="Q28797" s="39"/>
    </row>
    <row r="28798" spans="17:17">
      <c r="Q28798" s="39"/>
    </row>
    <row r="28799" spans="17:17">
      <c r="Q28799" s="39"/>
    </row>
    <row r="28800" spans="17:17">
      <c r="Q28800" s="39"/>
    </row>
    <row r="28801" spans="17:17">
      <c r="Q28801" s="39"/>
    </row>
    <row r="28802" spans="17:17">
      <c r="Q28802" s="39"/>
    </row>
    <row r="28803" spans="17:17">
      <c r="Q28803" s="39"/>
    </row>
    <row r="28804" spans="17:17">
      <c r="Q28804" s="39"/>
    </row>
    <row r="28805" spans="17:17">
      <c r="Q28805" s="39"/>
    </row>
    <row r="28806" spans="17:17">
      <c r="Q28806" s="39"/>
    </row>
    <row r="28807" spans="17:17">
      <c r="Q28807" s="39"/>
    </row>
    <row r="28808" spans="17:17">
      <c r="Q28808" s="39"/>
    </row>
    <row r="28809" spans="17:17">
      <c r="Q28809" s="39"/>
    </row>
    <row r="28810" spans="17:17">
      <c r="Q28810" s="39"/>
    </row>
    <row r="28811" spans="17:17">
      <c r="Q28811" s="39"/>
    </row>
    <row r="28812" spans="17:17">
      <c r="Q28812" s="39"/>
    </row>
    <row r="28813" spans="17:17">
      <c r="Q28813" s="39"/>
    </row>
    <row r="28814" spans="17:17">
      <c r="Q28814" s="39"/>
    </row>
    <row r="28815" spans="17:17">
      <c r="Q28815" s="39"/>
    </row>
    <row r="28816" spans="17:17">
      <c r="Q28816" s="39"/>
    </row>
    <row r="28817" spans="17:17">
      <c r="Q28817" s="39"/>
    </row>
    <row r="28818" spans="17:17">
      <c r="Q28818" s="39"/>
    </row>
    <row r="28819" spans="17:17">
      <c r="Q28819" s="39"/>
    </row>
    <row r="28820" spans="17:17">
      <c r="Q28820" s="39"/>
    </row>
    <row r="28821" spans="17:17">
      <c r="Q28821" s="39"/>
    </row>
    <row r="28822" spans="17:17">
      <c r="Q28822" s="39"/>
    </row>
    <row r="28823" spans="17:17">
      <c r="Q28823" s="39"/>
    </row>
    <row r="28824" spans="17:17">
      <c r="Q28824" s="39"/>
    </row>
    <row r="28825" spans="17:17">
      <c r="Q28825" s="39"/>
    </row>
    <row r="28826" spans="17:17">
      <c r="Q28826" s="39"/>
    </row>
    <row r="28827" spans="17:17">
      <c r="Q28827" s="39"/>
    </row>
    <row r="28828" spans="17:17">
      <c r="Q28828" s="39"/>
    </row>
    <row r="28829" spans="17:17">
      <c r="Q28829" s="39"/>
    </row>
    <row r="28830" spans="17:17">
      <c r="Q28830" s="39"/>
    </row>
    <row r="28831" spans="17:17">
      <c r="Q28831" s="39"/>
    </row>
    <row r="28832" spans="17:17">
      <c r="Q28832" s="39"/>
    </row>
    <row r="28833" spans="17:17">
      <c r="Q28833" s="39"/>
    </row>
    <row r="28834" spans="17:17">
      <c r="Q28834" s="39"/>
    </row>
    <row r="28835" spans="17:17">
      <c r="Q28835" s="39"/>
    </row>
    <row r="28836" spans="17:17">
      <c r="Q28836" s="39"/>
    </row>
    <row r="28837" spans="17:17">
      <c r="Q28837" s="39"/>
    </row>
    <row r="28838" spans="17:17">
      <c r="Q28838" s="39"/>
    </row>
    <row r="28839" spans="17:17">
      <c r="Q28839" s="39"/>
    </row>
    <row r="28840" spans="17:17">
      <c r="Q28840" s="39"/>
    </row>
    <row r="28841" spans="17:17">
      <c r="Q28841" s="39"/>
    </row>
    <row r="28842" spans="17:17">
      <c r="Q28842" s="39"/>
    </row>
    <row r="28843" spans="17:17">
      <c r="Q28843" s="39"/>
    </row>
    <row r="28844" spans="17:17">
      <c r="Q28844" s="39"/>
    </row>
    <row r="28845" spans="17:17">
      <c r="Q28845" s="39"/>
    </row>
    <row r="28846" spans="17:17">
      <c r="Q28846" s="39"/>
    </row>
    <row r="28847" spans="17:17">
      <c r="Q28847" s="39"/>
    </row>
    <row r="28848" spans="17:17">
      <c r="Q28848" s="39"/>
    </row>
    <row r="28849" spans="17:17">
      <c r="Q28849" s="39"/>
    </row>
    <row r="28850" spans="17:17">
      <c r="Q28850" s="39"/>
    </row>
    <row r="28851" spans="17:17">
      <c r="Q28851" s="39"/>
    </row>
    <row r="28852" spans="17:17">
      <c r="Q28852" s="39"/>
    </row>
    <row r="28853" spans="17:17">
      <c r="Q28853" s="39"/>
    </row>
    <row r="28854" spans="17:17">
      <c r="Q28854" s="39"/>
    </row>
    <row r="28855" spans="17:17">
      <c r="Q28855" s="39"/>
    </row>
    <row r="28856" spans="17:17">
      <c r="Q28856" s="39"/>
    </row>
    <row r="28857" spans="17:17">
      <c r="Q28857" s="39"/>
    </row>
    <row r="28858" spans="17:17">
      <c r="Q28858" s="39"/>
    </row>
    <row r="28859" spans="17:17">
      <c r="Q28859" s="39"/>
    </row>
    <row r="28860" spans="17:17">
      <c r="Q28860" s="39"/>
    </row>
    <row r="28861" spans="17:17">
      <c r="Q28861" s="39"/>
    </row>
    <row r="28862" spans="17:17">
      <c r="Q28862" s="39"/>
    </row>
    <row r="28863" spans="17:17">
      <c r="Q28863" s="39"/>
    </row>
    <row r="28864" spans="17:17">
      <c r="Q28864" s="39"/>
    </row>
    <row r="28865" spans="17:17">
      <c r="Q28865" s="39"/>
    </row>
    <row r="28866" spans="17:17">
      <c r="Q28866" s="39"/>
    </row>
    <row r="28867" spans="17:17">
      <c r="Q28867" s="39"/>
    </row>
    <row r="28868" spans="17:17">
      <c r="Q28868" s="39"/>
    </row>
    <row r="28869" spans="17:17">
      <c r="Q28869" s="39"/>
    </row>
    <row r="28870" spans="17:17">
      <c r="Q28870" s="39"/>
    </row>
    <row r="28871" spans="17:17">
      <c r="Q28871" s="39"/>
    </row>
    <row r="28872" spans="17:17">
      <c r="Q28872" s="39"/>
    </row>
    <row r="28873" spans="17:17">
      <c r="Q28873" s="39"/>
    </row>
    <row r="28874" spans="17:17">
      <c r="Q28874" s="39"/>
    </row>
    <row r="28875" spans="17:17">
      <c r="Q28875" s="39"/>
    </row>
    <row r="28876" spans="17:17">
      <c r="Q28876" s="39"/>
    </row>
    <row r="28877" spans="17:17">
      <c r="Q28877" s="39"/>
    </row>
    <row r="28878" spans="17:17">
      <c r="Q28878" s="39"/>
    </row>
    <row r="28879" spans="17:17">
      <c r="Q28879" s="39"/>
    </row>
    <row r="28880" spans="17:17">
      <c r="Q28880" s="39"/>
    </row>
    <row r="28881" spans="17:17">
      <c r="Q28881" s="39"/>
    </row>
    <row r="28882" spans="17:17">
      <c r="Q28882" s="39"/>
    </row>
    <row r="28883" spans="17:17">
      <c r="Q28883" s="39"/>
    </row>
    <row r="28884" spans="17:17">
      <c r="Q28884" s="39"/>
    </row>
    <row r="28885" spans="17:17">
      <c r="Q28885" s="39"/>
    </row>
    <row r="28886" spans="17:17">
      <c r="Q28886" s="39"/>
    </row>
    <row r="28887" spans="17:17">
      <c r="Q28887" s="39"/>
    </row>
    <row r="28888" spans="17:17">
      <c r="Q28888" s="39"/>
    </row>
    <row r="28889" spans="17:17">
      <c r="Q28889" s="39"/>
    </row>
    <row r="28890" spans="17:17">
      <c r="Q28890" s="39"/>
    </row>
    <row r="28891" spans="17:17">
      <c r="Q28891" s="39"/>
    </row>
    <row r="28892" spans="17:17">
      <c r="Q28892" s="39"/>
    </row>
    <row r="28893" spans="17:17">
      <c r="Q28893" s="39"/>
    </row>
    <row r="28894" spans="17:17">
      <c r="Q28894" s="39"/>
    </row>
    <row r="28895" spans="17:17">
      <c r="Q28895" s="39"/>
    </row>
    <row r="28896" spans="17:17">
      <c r="Q28896" s="39"/>
    </row>
    <row r="28897" spans="17:17">
      <c r="Q28897" s="39"/>
    </row>
    <row r="28898" spans="17:17">
      <c r="Q28898" s="39"/>
    </row>
    <row r="28899" spans="17:17">
      <c r="Q28899" s="39"/>
    </row>
    <row r="28900" spans="17:17">
      <c r="Q28900" s="39"/>
    </row>
    <row r="28901" spans="17:17">
      <c r="Q28901" s="39"/>
    </row>
    <row r="28902" spans="17:17">
      <c r="Q28902" s="39"/>
    </row>
    <row r="28903" spans="17:17">
      <c r="Q28903" s="39"/>
    </row>
    <row r="28904" spans="17:17">
      <c r="Q28904" s="39"/>
    </row>
    <row r="28905" spans="17:17">
      <c r="Q28905" s="39"/>
    </row>
    <row r="28906" spans="17:17">
      <c r="Q28906" s="39"/>
    </row>
    <row r="28907" spans="17:17">
      <c r="Q28907" s="39"/>
    </row>
    <row r="28908" spans="17:17">
      <c r="Q28908" s="39"/>
    </row>
    <row r="28909" spans="17:17">
      <c r="Q28909" s="39"/>
    </row>
    <row r="28910" spans="17:17">
      <c r="Q28910" s="39"/>
    </row>
    <row r="28911" spans="17:17">
      <c r="Q28911" s="39"/>
    </row>
    <row r="28912" spans="17:17">
      <c r="Q28912" s="39"/>
    </row>
    <row r="28913" spans="17:17">
      <c r="Q28913" s="39"/>
    </row>
    <row r="28914" spans="17:17">
      <c r="Q28914" s="39"/>
    </row>
    <row r="28915" spans="17:17">
      <c r="Q28915" s="39"/>
    </row>
    <row r="28916" spans="17:17">
      <c r="Q28916" s="39"/>
    </row>
    <row r="28917" spans="17:17">
      <c r="Q28917" s="39"/>
    </row>
    <row r="28918" spans="17:17">
      <c r="Q28918" s="39"/>
    </row>
    <row r="28919" spans="17:17">
      <c r="Q28919" s="39"/>
    </row>
    <row r="28920" spans="17:17">
      <c r="Q28920" s="39"/>
    </row>
    <row r="28921" spans="17:17">
      <c r="Q28921" s="39"/>
    </row>
    <row r="28922" spans="17:17">
      <c r="Q28922" s="39"/>
    </row>
    <row r="28923" spans="17:17">
      <c r="Q28923" s="39"/>
    </row>
    <row r="28924" spans="17:17">
      <c r="Q28924" s="39"/>
    </row>
    <row r="28925" spans="17:17">
      <c r="Q28925" s="39"/>
    </row>
    <row r="28926" spans="17:17">
      <c r="Q28926" s="39"/>
    </row>
    <row r="28927" spans="17:17">
      <c r="Q28927" s="39"/>
    </row>
    <row r="28928" spans="17:17">
      <c r="Q28928" s="39"/>
    </row>
    <row r="28929" spans="17:17">
      <c r="Q28929" s="39"/>
    </row>
    <row r="28930" spans="17:17">
      <c r="Q28930" s="39"/>
    </row>
    <row r="28931" spans="17:17">
      <c r="Q28931" s="39"/>
    </row>
    <row r="28932" spans="17:17">
      <c r="Q28932" s="39"/>
    </row>
    <row r="28933" spans="17:17">
      <c r="Q28933" s="39"/>
    </row>
    <row r="28934" spans="17:17">
      <c r="Q28934" s="39"/>
    </row>
    <row r="28935" spans="17:17">
      <c r="Q28935" s="39"/>
    </row>
    <row r="28936" spans="17:17">
      <c r="Q28936" s="39"/>
    </row>
    <row r="28937" spans="17:17">
      <c r="Q28937" s="39"/>
    </row>
    <row r="28938" spans="17:17">
      <c r="Q28938" s="39"/>
    </row>
    <row r="28939" spans="17:17">
      <c r="Q28939" s="39"/>
    </row>
    <row r="28940" spans="17:17">
      <c r="Q28940" s="39"/>
    </row>
    <row r="28941" spans="17:17">
      <c r="Q28941" s="39"/>
    </row>
    <row r="28942" spans="17:17">
      <c r="Q28942" s="39"/>
    </row>
    <row r="28943" spans="17:17">
      <c r="Q28943" s="39"/>
    </row>
    <row r="28944" spans="17:17">
      <c r="Q28944" s="39"/>
    </row>
    <row r="28945" spans="17:17">
      <c r="Q28945" s="39"/>
    </row>
    <row r="28946" spans="17:17">
      <c r="Q28946" s="39"/>
    </row>
    <row r="28947" spans="17:17">
      <c r="Q28947" s="39"/>
    </row>
    <row r="28948" spans="17:17">
      <c r="Q28948" s="39"/>
    </row>
    <row r="28949" spans="17:17">
      <c r="Q28949" s="39"/>
    </row>
    <row r="28950" spans="17:17">
      <c r="Q28950" s="39"/>
    </row>
    <row r="28951" spans="17:17">
      <c r="Q28951" s="39"/>
    </row>
    <row r="28952" spans="17:17">
      <c r="Q28952" s="39"/>
    </row>
    <row r="28953" spans="17:17">
      <c r="Q28953" s="39"/>
    </row>
    <row r="28954" spans="17:17">
      <c r="Q28954" s="39"/>
    </row>
    <row r="28955" spans="17:17">
      <c r="Q28955" s="39"/>
    </row>
    <row r="28956" spans="17:17">
      <c r="Q28956" s="39"/>
    </row>
    <row r="28957" spans="17:17">
      <c r="Q28957" s="39"/>
    </row>
    <row r="28958" spans="17:17">
      <c r="Q28958" s="39"/>
    </row>
    <row r="28959" spans="17:17">
      <c r="Q28959" s="39"/>
    </row>
    <row r="28960" spans="17:17">
      <c r="Q28960" s="39"/>
    </row>
    <row r="28961" spans="17:17">
      <c r="Q28961" s="39"/>
    </row>
    <row r="28962" spans="17:17">
      <c r="Q28962" s="39"/>
    </row>
    <row r="28963" spans="17:17">
      <c r="Q28963" s="39"/>
    </row>
    <row r="28964" spans="17:17">
      <c r="Q28964" s="39"/>
    </row>
    <row r="28965" spans="17:17">
      <c r="Q28965" s="39"/>
    </row>
    <row r="28966" spans="17:17">
      <c r="Q28966" s="39"/>
    </row>
    <row r="28967" spans="17:17">
      <c r="Q28967" s="39"/>
    </row>
    <row r="28968" spans="17:17">
      <c r="Q28968" s="39"/>
    </row>
    <row r="28969" spans="17:17">
      <c r="Q28969" s="39"/>
    </row>
    <row r="28970" spans="17:17">
      <c r="Q28970" s="39"/>
    </row>
    <row r="28971" spans="17:17">
      <c r="Q28971" s="39"/>
    </row>
    <row r="28972" spans="17:17">
      <c r="Q28972" s="39"/>
    </row>
    <row r="28973" spans="17:17">
      <c r="Q28973" s="39"/>
    </row>
    <row r="28974" spans="17:17">
      <c r="Q28974" s="39"/>
    </row>
    <row r="28975" spans="17:17">
      <c r="Q28975" s="39"/>
    </row>
    <row r="28976" spans="17:17">
      <c r="Q28976" s="39"/>
    </row>
    <row r="28977" spans="17:17">
      <c r="Q28977" s="39"/>
    </row>
    <row r="28978" spans="17:17">
      <c r="Q28978" s="39"/>
    </row>
    <row r="28979" spans="17:17">
      <c r="Q28979" s="39"/>
    </row>
    <row r="28980" spans="17:17">
      <c r="Q28980" s="39"/>
    </row>
    <row r="28981" spans="17:17">
      <c r="Q28981" s="39"/>
    </row>
    <row r="28982" spans="17:17">
      <c r="Q28982" s="39"/>
    </row>
    <row r="28983" spans="17:17">
      <c r="Q28983" s="39"/>
    </row>
    <row r="28984" spans="17:17">
      <c r="Q28984" s="39"/>
    </row>
    <row r="28985" spans="17:17">
      <c r="Q28985" s="39"/>
    </row>
    <row r="28986" spans="17:17">
      <c r="Q28986" s="39"/>
    </row>
    <row r="28987" spans="17:17">
      <c r="Q28987" s="39"/>
    </row>
    <row r="28988" spans="17:17">
      <c r="Q28988" s="39"/>
    </row>
    <row r="28989" spans="17:17">
      <c r="Q28989" s="39"/>
    </row>
    <row r="28990" spans="17:17">
      <c r="Q28990" s="39"/>
    </row>
    <row r="28991" spans="17:17">
      <c r="Q28991" s="39"/>
    </row>
    <row r="28992" spans="17:17">
      <c r="Q28992" s="39"/>
    </row>
    <row r="28993" spans="17:17">
      <c r="Q28993" s="39"/>
    </row>
    <row r="28994" spans="17:17">
      <c r="Q28994" s="39"/>
    </row>
    <row r="28995" spans="17:17">
      <c r="Q28995" s="39"/>
    </row>
    <row r="28996" spans="17:17">
      <c r="Q28996" s="39"/>
    </row>
    <row r="28997" spans="17:17">
      <c r="Q28997" s="39"/>
    </row>
    <row r="28998" spans="17:17">
      <c r="Q28998" s="39"/>
    </row>
    <row r="28999" spans="17:17">
      <c r="Q28999" s="39"/>
    </row>
    <row r="29000" spans="17:17">
      <c r="Q29000" s="39"/>
    </row>
    <row r="29001" spans="17:17">
      <c r="Q29001" s="39"/>
    </row>
    <row r="29002" spans="17:17">
      <c r="Q29002" s="39"/>
    </row>
    <row r="29003" spans="17:17">
      <c r="Q29003" s="39"/>
    </row>
    <row r="29004" spans="17:17">
      <c r="Q29004" s="39"/>
    </row>
    <row r="29005" spans="17:17">
      <c r="Q29005" s="39"/>
    </row>
    <row r="29006" spans="17:17">
      <c r="Q29006" s="39"/>
    </row>
    <row r="29007" spans="17:17">
      <c r="Q29007" s="39"/>
    </row>
    <row r="29008" spans="17:17">
      <c r="Q29008" s="39"/>
    </row>
    <row r="29009" spans="17:17">
      <c r="Q29009" s="39"/>
    </row>
    <row r="29010" spans="17:17">
      <c r="Q29010" s="39"/>
    </row>
    <row r="29011" spans="17:17">
      <c r="Q29011" s="39"/>
    </row>
    <row r="29012" spans="17:17">
      <c r="Q29012" s="39"/>
    </row>
    <row r="29013" spans="17:17">
      <c r="Q29013" s="39"/>
    </row>
    <row r="29014" spans="17:17">
      <c r="Q29014" s="39"/>
    </row>
    <row r="29015" spans="17:17">
      <c r="Q29015" s="39"/>
    </row>
    <row r="29016" spans="17:17">
      <c r="Q29016" s="39"/>
    </row>
    <row r="29017" spans="17:17">
      <c r="Q29017" s="39"/>
    </row>
    <row r="29018" spans="17:17">
      <c r="Q29018" s="39"/>
    </row>
    <row r="29019" spans="17:17">
      <c r="Q29019" s="39"/>
    </row>
    <row r="29020" spans="17:17">
      <c r="Q29020" s="39"/>
    </row>
    <row r="29021" spans="17:17">
      <c r="Q29021" s="39"/>
    </row>
    <row r="29022" spans="17:17">
      <c r="Q29022" s="39"/>
    </row>
    <row r="29023" spans="17:17">
      <c r="Q29023" s="39"/>
    </row>
    <row r="29024" spans="17:17">
      <c r="Q29024" s="39"/>
    </row>
    <row r="29025" spans="17:17">
      <c r="Q29025" s="39"/>
    </row>
    <row r="29026" spans="17:17">
      <c r="Q29026" s="39"/>
    </row>
    <row r="29027" spans="17:17">
      <c r="Q29027" s="39"/>
    </row>
    <row r="29028" spans="17:17">
      <c r="Q29028" s="39"/>
    </row>
    <row r="29029" spans="17:17">
      <c r="Q29029" s="39"/>
    </row>
    <row r="29030" spans="17:17">
      <c r="Q29030" s="39"/>
    </row>
    <row r="29031" spans="17:17">
      <c r="Q29031" s="39"/>
    </row>
    <row r="29032" spans="17:17">
      <c r="Q29032" s="39"/>
    </row>
    <row r="29033" spans="17:17">
      <c r="Q29033" s="39"/>
    </row>
    <row r="29034" spans="17:17">
      <c r="Q29034" s="39"/>
    </row>
    <row r="29035" spans="17:17">
      <c r="Q29035" s="39"/>
    </row>
    <row r="29036" spans="17:17">
      <c r="Q29036" s="39"/>
    </row>
    <row r="29037" spans="17:17">
      <c r="Q29037" s="39"/>
    </row>
    <row r="29038" spans="17:17">
      <c r="Q29038" s="39"/>
    </row>
    <row r="29039" spans="17:17">
      <c r="Q29039" s="39"/>
    </row>
    <row r="29040" spans="17:17">
      <c r="Q29040" s="39"/>
    </row>
    <row r="29041" spans="17:17">
      <c r="Q29041" s="39"/>
    </row>
    <row r="29042" spans="17:17">
      <c r="Q29042" s="39"/>
    </row>
    <row r="29043" spans="17:17">
      <c r="Q29043" s="39"/>
    </row>
    <row r="29044" spans="17:17">
      <c r="Q29044" s="39"/>
    </row>
    <row r="29045" spans="17:17">
      <c r="Q29045" s="39"/>
    </row>
    <row r="29046" spans="17:17">
      <c r="Q29046" s="39"/>
    </row>
    <row r="29047" spans="17:17">
      <c r="Q29047" s="39"/>
    </row>
    <row r="29048" spans="17:17">
      <c r="Q29048" s="39"/>
    </row>
    <row r="29049" spans="17:17">
      <c r="Q29049" s="39"/>
    </row>
    <row r="29050" spans="17:17">
      <c r="Q29050" s="39"/>
    </row>
    <row r="29051" spans="17:17">
      <c r="Q29051" s="39"/>
    </row>
    <row r="29052" spans="17:17">
      <c r="Q29052" s="39"/>
    </row>
    <row r="29053" spans="17:17">
      <c r="Q29053" s="39"/>
    </row>
    <row r="29054" spans="17:17">
      <c r="Q29054" s="39"/>
    </row>
    <row r="29055" spans="17:17">
      <c r="Q29055" s="39"/>
    </row>
    <row r="29056" spans="17:17">
      <c r="Q29056" s="39"/>
    </row>
    <row r="29057" spans="17:17">
      <c r="Q29057" s="39"/>
    </row>
    <row r="29058" spans="17:17">
      <c r="Q29058" s="39"/>
    </row>
    <row r="29059" spans="17:17">
      <c r="Q29059" s="39"/>
    </row>
    <row r="29060" spans="17:17">
      <c r="Q29060" s="39"/>
    </row>
    <row r="29061" spans="17:17">
      <c r="Q29061" s="39"/>
    </row>
    <row r="29062" spans="17:17">
      <c r="Q29062" s="39"/>
    </row>
    <row r="29063" spans="17:17">
      <c r="Q29063" s="39"/>
    </row>
    <row r="29064" spans="17:17">
      <c r="Q29064" s="39"/>
    </row>
    <row r="29065" spans="17:17">
      <c r="Q29065" s="39"/>
    </row>
    <row r="29066" spans="17:17">
      <c r="Q29066" s="39"/>
    </row>
    <row r="29067" spans="17:17">
      <c r="Q29067" s="39"/>
    </row>
    <row r="29068" spans="17:17">
      <c r="Q29068" s="39"/>
    </row>
    <row r="29069" spans="17:17">
      <c r="Q29069" s="39"/>
    </row>
    <row r="29070" spans="17:17">
      <c r="Q29070" s="39"/>
    </row>
    <row r="29071" spans="17:17">
      <c r="Q29071" s="39"/>
    </row>
    <row r="29072" spans="17:17">
      <c r="Q29072" s="39"/>
    </row>
    <row r="29073" spans="17:17">
      <c r="Q29073" s="39"/>
    </row>
    <row r="29074" spans="17:17">
      <c r="Q29074" s="39"/>
    </row>
    <row r="29075" spans="17:17">
      <c r="Q29075" s="39"/>
    </row>
    <row r="29076" spans="17:17">
      <c r="Q29076" s="39"/>
    </row>
    <row r="29077" spans="17:17">
      <c r="Q29077" s="39"/>
    </row>
    <row r="29078" spans="17:17">
      <c r="Q29078" s="39"/>
    </row>
    <row r="29079" spans="17:17">
      <c r="Q29079" s="39"/>
    </row>
    <row r="29080" spans="17:17">
      <c r="Q29080" s="39"/>
    </row>
    <row r="29081" spans="17:17">
      <c r="Q29081" s="39"/>
    </row>
    <row r="29082" spans="17:17">
      <c r="Q29082" s="39"/>
    </row>
    <row r="29083" spans="17:17">
      <c r="Q29083" s="39"/>
    </row>
    <row r="29084" spans="17:17">
      <c r="Q29084" s="39"/>
    </row>
    <row r="29085" spans="17:17">
      <c r="Q29085" s="39"/>
    </row>
    <row r="29086" spans="17:17">
      <c r="Q29086" s="39"/>
    </row>
    <row r="29087" spans="17:17">
      <c r="Q29087" s="39"/>
    </row>
    <row r="29088" spans="17:17">
      <c r="Q29088" s="39"/>
    </row>
    <row r="29089" spans="17:17">
      <c r="Q29089" s="39"/>
    </row>
    <row r="29090" spans="17:17">
      <c r="Q29090" s="39"/>
    </row>
    <row r="29091" spans="17:17">
      <c r="Q29091" s="39"/>
    </row>
    <row r="29092" spans="17:17">
      <c r="Q29092" s="39"/>
    </row>
    <row r="29093" spans="17:17">
      <c r="Q29093" s="39"/>
    </row>
    <row r="29094" spans="17:17">
      <c r="Q29094" s="39"/>
    </row>
    <row r="29095" spans="17:17">
      <c r="Q29095" s="39"/>
    </row>
    <row r="29096" spans="17:17">
      <c r="Q29096" s="39"/>
    </row>
    <row r="29097" spans="17:17">
      <c r="Q29097" s="39"/>
    </row>
    <row r="29098" spans="17:17">
      <c r="Q29098" s="39"/>
    </row>
    <row r="29099" spans="17:17">
      <c r="Q29099" s="39"/>
    </row>
    <row r="29100" spans="17:17">
      <c r="Q29100" s="39"/>
    </row>
    <row r="29101" spans="17:17">
      <c r="Q29101" s="39"/>
    </row>
    <row r="29102" spans="17:17">
      <c r="Q29102" s="39"/>
    </row>
    <row r="29103" spans="17:17">
      <c r="Q29103" s="39"/>
    </row>
    <row r="29104" spans="17:17">
      <c r="Q29104" s="39"/>
    </row>
    <row r="29105" spans="17:17">
      <c r="Q29105" s="39"/>
    </row>
    <row r="29106" spans="17:17">
      <c r="Q29106" s="39"/>
    </row>
    <row r="29107" spans="17:17">
      <c r="Q29107" s="39"/>
    </row>
    <row r="29108" spans="17:17">
      <c r="Q29108" s="39"/>
    </row>
    <row r="29109" spans="17:17">
      <c r="Q29109" s="39"/>
    </row>
    <row r="29110" spans="17:17">
      <c r="Q29110" s="39"/>
    </row>
    <row r="29111" spans="17:17">
      <c r="Q29111" s="39"/>
    </row>
    <row r="29112" spans="17:17">
      <c r="Q29112" s="39"/>
    </row>
    <row r="29113" spans="17:17">
      <c r="Q29113" s="39"/>
    </row>
    <row r="29114" spans="17:17">
      <c r="Q29114" s="39"/>
    </row>
    <row r="29115" spans="17:17">
      <c r="Q29115" s="39"/>
    </row>
    <row r="29116" spans="17:17">
      <c r="Q29116" s="39"/>
    </row>
    <row r="29117" spans="17:17">
      <c r="Q29117" s="39"/>
    </row>
    <row r="29118" spans="17:17">
      <c r="Q29118" s="39"/>
    </row>
    <row r="29119" spans="17:17">
      <c r="Q29119" s="39"/>
    </row>
    <row r="29120" spans="17:17">
      <c r="Q29120" s="39"/>
    </row>
    <row r="29121" spans="17:17">
      <c r="Q29121" s="39"/>
    </row>
    <row r="29122" spans="17:17">
      <c r="Q29122" s="39"/>
    </row>
    <row r="29123" spans="17:17">
      <c r="Q29123" s="39"/>
    </row>
    <row r="29124" spans="17:17">
      <c r="Q29124" s="39"/>
    </row>
    <row r="29125" spans="17:17">
      <c r="Q29125" s="39"/>
    </row>
    <row r="29126" spans="17:17">
      <c r="Q29126" s="39"/>
    </row>
    <row r="29127" spans="17:17">
      <c r="Q29127" s="39"/>
    </row>
    <row r="29128" spans="17:17">
      <c r="Q29128" s="39"/>
    </row>
    <row r="29129" spans="17:17">
      <c r="Q29129" s="39"/>
    </row>
    <row r="29130" spans="17:17">
      <c r="Q29130" s="39"/>
    </row>
    <row r="29131" spans="17:17">
      <c r="Q29131" s="39"/>
    </row>
    <row r="29132" spans="17:17">
      <c r="Q29132" s="39"/>
    </row>
    <row r="29133" spans="17:17">
      <c r="Q29133" s="39"/>
    </row>
    <row r="29134" spans="17:17">
      <c r="Q29134" s="39"/>
    </row>
    <row r="29135" spans="17:17">
      <c r="Q29135" s="39"/>
    </row>
    <row r="29136" spans="17:17">
      <c r="Q29136" s="39"/>
    </row>
    <row r="29137" spans="17:17">
      <c r="Q29137" s="39"/>
    </row>
    <row r="29138" spans="17:17">
      <c r="Q29138" s="39"/>
    </row>
    <row r="29139" spans="17:17">
      <c r="Q29139" s="39"/>
    </row>
    <row r="29140" spans="17:17">
      <c r="Q29140" s="39"/>
    </row>
    <row r="29141" spans="17:17">
      <c r="Q29141" s="39"/>
    </row>
    <row r="29142" spans="17:17">
      <c r="Q29142" s="39"/>
    </row>
    <row r="29143" spans="17:17">
      <c r="Q29143" s="39"/>
    </row>
    <row r="29144" spans="17:17">
      <c r="Q29144" s="39"/>
    </row>
    <row r="29145" spans="17:17">
      <c r="Q29145" s="39"/>
    </row>
    <row r="29146" spans="17:17">
      <c r="Q29146" s="39"/>
    </row>
    <row r="29147" spans="17:17">
      <c r="Q29147" s="39"/>
    </row>
    <row r="29148" spans="17:17">
      <c r="Q29148" s="39"/>
    </row>
    <row r="29149" spans="17:17">
      <c r="Q29149" s="39"/>
    </row>
    <row r="29150" spans="17:17">
      <c r="Q29150" s="39"/>
    </row>
    <row r="29151" spans="17:17">
      <c r="Q29151" s="39"/>
    </row>
    <row r="29152" spans="17:17">
      <c r="Q29152" s="39"/>
    </row>
    <row r="29153" spans="17:17">
      <c r="Q29153" s="39"/>
    </row>
    <row r="29154" spans="17:17">
      <c r="Q29154" s="39"/>
    </row>
    <row r="29155" spans="17:17">
      <c r="Q29155" s="39"/>
    </row>
    <row r="29156" spans="17:17">
      <c r="Q29156" s="39"/>
    </row>
    <row r="29157" spans="17:17">
      <c r="Q29157" s="39"/>
    </row>
    <row r="29158" spans="17:17">
      <c r="Q29158" s="39"/>
    </row>
    <row r="29159" spans="17:17">
      <c r="Q29159" s="39"/>
    </row>
    <row r="29160" spans="17:17">
      <c r="Q29160" s="39"/>
    </row>
    <row r="29161" spans="17:17">
      <c r="Q29161" s="39"/>
    </row>
    <row r="29162" spans="17:17">
      <c r="Q29162" s="39"/>
    </row>
    <row r="29163" spans="17:17">
      <c r="Q29163" s="39"/>
    </row>
    <row r="29164" spans="17:17">
      <c r="Q29164" s="39"/>
    </row>
    <row r="29165" spans="17:17">
      <c r="Q29165" s="39"/>
    </row>
    <row r="29166" spans="17:17">
      <c r="Q29166" s="39"/>
    </row>
    <row r="29167" spans="17:17">
      <c r="Q29167" s="39"/>
    </row>
    <row r="29168" spans="17:17">
      <c r="Q29168" s="39"/>
    </row>
    <row r="29169" spans="17:17">
      <c r="Q29169" s="39"/>
    </row>
    <row r="29170" spans="17:17">
      <c r="Q29170" s="39"/>
    </row>
    <row r="29171" spans="17:17">
      <c r="Q29171" s="39"/>
    </row>
    <row r="29172" spans="17:17">
      <c r="Q29172" s="39"/>
    </row>
    <row r="29173" spans="17:17">
      <c r="Q29173" s="39"/>
    </row>
    <row r="29174" spans="17:17">
      <c r="Q29174" s="39"/>
    </row>
    <row r="29175" spans="17:17">
      <c r="Q29175" s="39"/>
    </row>
    <row r="29176" spans="17:17">
      <c r="Q29176" s="39"/>
    </row>
    <row r="29177" spans="17:17">
      <c r="Q29177" s="39"/>
    </row>
    <row r="29178" spans="17:17">
      <c r="Q29178" s="39"/>
    </row>
    <row r="29179" spans="17:17">
      <c r="Q29179" s="39"/>
    </row>
    <row r="29180" spans="17:17">
      <c r="Q29180" s="39"/>
    </row>
    <row r="29181" spans="17:17">
      <c r="Q29181" s="39"/>
    </row>
    <row r="29182" spans="17:17">
      <c r="Q29182" s="39"/>
    </row>
    <row r="29183" spans="17:17">
      <c r="Q29183" s="39"/>
    </row>
    <row r="29184" spans="17:17">
      <c r="Q29184" s="39"/>
    </row>
    <row r="29185" spans="17:17">
      <c r="Q29185" s="39"/>
    </row>
    <row r="29186" spans="17:17">
      <c r="Q29186" s="39"/>
    </row>
    <row r="29187" spans="17:17">
      <c r="Q29187" s="39"/>
    </row>
    <row r="29188" spans="17:17">
      <c r="Q29188" s="39"/>
    </row>
    <row r="29189" spans="17:17">
      <c r="Q29189" s="39"/>
    </row>
    <row r="29190" spans="17:17">
      <c r="Q29190" s="39"/>
    </row>
    <row r="29191" spans="17:17">
      <c r="Q29191" s="39"/>
    </row>
    <row r="29192" spans="17:17">
      <c r="Q29192" s="39"/>
    </row>
    <row r="29193" spans="17:17">
      <c r="Q29193" s="39"/>
    </row>
    <row r="29194" spans="17:17">
      <c r="Q29194" s="39"/>
    </row>
    <row r="29195" spans="17:17">
      <c r="Q29195" s="39"/>
    </row>
    <row r="29196" spans="17:17">
      <c r="Q29196" s="39"/>
    </row>
    <row r="29197" spans="17:17">
      <c r="Q29197" s="39"/>
    </row>
    <row r="29198" spans="17:17">
      <c r="Q29198" s="39"/>
    </row>
    <row r="29199" spans="17:17">
      <c r="Q29199" s="39"/>
    </row>
    <row r="29200" spans="17:17">
      <c r="Q29200" s="39"/>
    </row>
    <row r="29201" spans="17:17">
      <c r="Q29201" s="39"/>
    </row>
    <row r="29202" spans="17:17">
      <c r="Q29202" s="39"/>
    </row>
    <row r="29203" spans="17:17">
      <c r="Q29203" s="39"/>
    </row>
    <row r="29204" spans="17:17">
      <c r="Q29204" s="39"/>
    </row>
    <row r="29205" spans="17:17">
      <c r="Q29205" s="39"/>
    </row>
    <row r="29206" spans="17:17">
      <c r="Q29206" s="39"/>
    </row>
    <row r="29207" spans="17:17">
      <c r="Q29207" s="39"/>
    </row>
    <row r="29208" spans="17:17">
      <c r="Q29208" s="39"/>
    </row>
    <row r="29209" spans="17:17">
      <c r="Q29209" s="39"/>
    </row>
    <row r="29210" spans="17:17">
      <c r="Q29210" s="39"/>
    </row>
    <row r="29211" spans="17:17">
      <c r="Q29211" s="39"/>
    </row>
    <row r="29212" spans="17:17">
      <c r="Q29212" s="39"/>
    </row>
    <row r="29213" spans="17:17">
      <c r="Q29213" s="39"/>
    </row>
    <row r="29214" spans="17:17">
      <c r="Q29214" s="39"/>
    </row>
    <row r="29215" spans="17:17">
      <c r="Q29215" s="39"/>
    </row>
    <row r="29216" spans="17:17">
      <c r="Q29216" s="39"/>
    </row>
    <row r="29217" spans="17:17">
      <c r="Q29217" s="39"/>
    </row>
    <row r="29218" spans="17:17">
      <c r="Q29218" s="39"/>
    </row>
    <row r="29219" spans="17:17">
      <c r="Q29219" s="39"/>
    </row>
    <row r="29220" spans="17:17">
      <c r="Q29220" s="39"/>
    </row>
    <row r="29221" spans="17:17">
      <c r="Q29221" s="39"/>
    </row>
    <row r="29222" spans="17:17">
      <c r="Q29222" s="39"/>
    </row>
    <row r="29223" spans="17:17">
      <c r="Q29223" s="39"/>
    </row>
    <row r="29224" spans="17:17">
      <c r="Q29224" s="39"/>
    </row>
    <row r="29225" spans="17:17">
      <c r="Q29225" s="39"/>
    </row>
    <row r="29226" spans="17:17">
      <c r="Q29226" s="39"/>
    </row>
    <row r="29227" spans="17:17">
      <c r="Q29227" s="39"/>
    </row>
    <row r="29228" spans="17:17">
      <c r="Q29228" s="39"/>
    </row>
    <row r="29229" spans="17:17">
      <c r="Q29229" s="39"/>
    </row>
    <row r="29230" spans="17:17">
      <c r="Q29230" s="39"/>
    </row>
    <row r="29231" spans="17:17">
      <c r="Q29231" s="39"/>
    </row>
    <row r="29232" spans="17:17">
      <c r="Q29232" s="39"/>
    </row>
    <row r="29233" spans="17:17">
      <c r="Q29233" s="39"/>
    </row>
    <row r="29234" spans="17:17">
      <c r="Q29234" s="39"/>
    </row>
    <row r="29235" spans="17:17">
      <c r="Q29235" s="39"/>
    </row>
    <row r="29236" spans="17:17">
      <c r="Q29236" s="39"/>
    </row>
    <row r="29237" spans="17:17">
      <c r="Q29237" s="39"/>
    </row>
    <row r="29238" spans="17:17">
      <c r="Q29238" s="39"/>
    </row>
    <row r="29239" spans="17:17">
      <c r="Q29239" s="39"/>
    </row>
    <row r="29240" spans="17:17">
      <c r="Q29240" s="39"/>
    </row>
    <row r="29241" spans="17:17">
      <c r="Q29241" s="39"/>
    </row>
    <row r="29242" spans="17:17">
      <c r="Q29242" s="39"/>
    </row>
    <row r="29243" spans="17:17">
      <c r="Q29243" s="39"/>
    </row>
    <row r="29244" spans="17:17">
      <c r="Q29244" s="39"/>
    </row>
    <row r="29245" spans="17:17">
      <c r="Q29245" s="39"/>
    </row>
    <row r="29246" spans="17:17">
      <c r="Q29246" s="39"/>
    </row>
    <row r="29247" spans="17:17">
      <c r="Q29247" s="39"/>
    </row>
    <row r="29248" spans="17:17">
      <c r="Q29248" s="39"/>
    </row>
    <row r="29249" spans="17:17">
      <c r="Q29249" s="39"/>
    </row>
    <row r="29250" spans="17:17">
      <c r="Q29250" s="39"/>
    </row>
    <row r="29251" spans="17:17">
      <c r="Q29251" s="39"/>
    </row>
    <row r="29252" spans="17:17">
      <c r="Q29252" s="39"/>
    </row>
    <row r="29253" spans="17:17">
      <c r="Q29253" s="39"/>
    </row>
    <row r="29254" spans="17:17">
      <c r="Q29254" s="39"/>
    </row>
    <row r="29255" spans="17:17">
      <c r="Q29255" s="39"/>
    </row>
    <row r="29256" spans="17:17">
      <c r="Q29256" s="39"/>
    </row>
    <row r="29257" spans="17:17">
      <c r="Q29257" s="39"/>
    </row>
    <row r="29258" spans="17:17">
      <c r="Q29258" s="39"/>
    </row>
    <row r="29259" spans="17:17">
      <c r="Q29259" s="39"/>
    </row>
    <row r="29260" spans="17:17">
      <c r="Q29260" s="39"/>
    </row>
    <row r="29261" spans="17:17">
      <c r="Q29261" s="39"/>
    </row>
    <row r="29262" spans="17:17">
      <c r="Q29262" s="39"/>
    </row>
    <row r="29263" spans="17:17">
      <c r="Q29263" s="39"/>
    </row>
    <row r="29264" spans="17:17">
      <c r="Q29264" s="39"/>
    </row>
    <row r="29265" spans="17:17">
      <c r="Q29265" s="39"/>
    </row>
    <row r="29266" spans="17:17">
      <c r="Q29266" s="39"/>
    </row>
    <row r="29267" spans="17:17">
      <c r="Q29267" s="39"/>
    </row>
    <row r="29268" spans="17:17">
      <c r="Q29268" s="39"/>
    </row>
    <row r="29269" spans="17:17">
      <c r="Q29269" s="39"/>
    </row>
    <row r="29270" spans="17:17">
      <c r="Q29270" s="39"/>
    </row>
    <row r="29271" spans="17:17">
      <c r="Q29271" s="39"/>
    </row>
    <row r="29272" spans="17:17">
      <c r="Q29272" s="39"/>
    </row>
    <row r="29273" spans="17:17">
      <c r="Q29273" s="39"/>
    </row>
    <row r="29274" spans="17:17">
      <c r="Q29274" s="39"/>
    </row>
    <row r="29275" spans="17:17">
      <c r="Q29275" s="39"/>
    </row>
    <row r="29276" spans="17:17">
      <c r="Q29276" s="39"/>
    </row>
    <row r="29277" spans="17:17">
      <c r="Q29277" s="39"/>
    </row>
    <row r="29278" spans="17:17">
      <c r="Q29278" s="39"/>
    </row>
    <row r="29279" spans="17:17">
      <c r="Q29279" s="39"/>
    </row>
    <row r="29280" spans="17:17">
      <c r="Q29280" s="39"/>
    </row>
    <row r="29281" spans="17:17">
      <c r="Q29281" s="39"/>
    </row>
    <row r="29282" spans="17:17">
      <c r="Q29282" s="39"/>
    </row>
    <row r="29283" spans="17:17">
      <c r="Q29283" s="39"/>
    </row>
    <row r="29284" spans="17:17">
      <c r="Q29284" s="39"/>
    </row>
    <row r="29285" spans="17:17">
      <c r="Q29285" s="39"/>
    </row>
    <row r="29286" spans="17:17">
      <c r="Q29286" s="39"/>
    </row>
    <row r="29287" spans="17:17">
      <c r="Q29287" s="39"/>
    </row>
    <row r="29288" spans="17:17">
      <c r="Q29288" s="39"/>
    </row>
    <row r="29289" spans="17:17">
      <c r="Q29289" s="39"/>
    </row>
    <row r="29290" spans="17:17">
      <c r="Q29290" s="39"/>
    </row>
    <row r="29291" spans="17:17">
      <c r="Q29291" s="39"/>
    </row>
    <row r="29292" spans="17:17">
      <c r="Q29292" s="39"/>
    </row>
    <row r="29293" spans="17:17">
      <c r="Q29293" s="39"/>
    </row>
    <row r="29294" spans="17:17">
      <c r="Q29294" s="39"/>
    </row>
    <row r="29295" spans="17:17">
      <c r="Q29295" s="39"/>
    </row>
    <row r="29296" spans="17:17">
      <c r="Q29296" s="39"/>
    </row>
    <row r="29297" spans="17:17">
      <c r="Q29297" s="39"/>
    </row>
    <row r="29298" spans="17:17">
      <c r="Q29298" s="39"/>
    </row>
    <row r="29299" spans="17:17">
      <c r="Q29299" s="39"/>
    </row>
    <row r="29300" spans="17:17">
      <c r="Q29300" s="39"/>
    </row>
    <row r="29301" spans="17:17">
      <c r="Q29301" s="39"/>
    </row>
    <row r="29302" spans="17:17">
      <c r="Q29302" s="39"/>
    </row>
    <row r="29303" spans="17:17">
      <c r="Q29303" s="39"/>
    </row>
    <row r="29304" spans="17:17">
      <c r="Q29304" s="39"/>
    </row>
    <row r="29305" spans="17:17">
      <c r="Q29305" s="39"/>
    </row>
    <row r="29306" spans="17:17">
      <c r="Q29306" s="39"/>
    </row>
    <row r="29307" spans="17:17">
      <c r="Q29307" s="39"/>
    </row>
    <row r="29308" spans="17:17">
      <c r="Q29308" s="39"/>
    </row>
    <row r="29309" spans="17:17">
      <c r="Q29309" s="39"/>
    </row>
    <row r="29310" spans="17:17">
      <c r="Q29310" s="39"/>
    </row>
    <row r="29311" spans="17:17">
      <c r="Q29311" s="39"/>
    </row>
    <row r="29312" spans="17:17">
      <c r="Q29312" s="39"/>
    </row>
    <row r="29313" spans="17:17">
      <c r="Q29313" s="39"/>
    </row>
    <row r="29314" spans="17:17">
      <c r="Q29314" s="39"/>
    </row>
    <row r="29315" spans="17:17">
      <c r="Q29315" s="39"/>
    </row>
    <row r="29316" spans="17:17">
      <c r="Q29316" s="39"/>
    </row>
    <row r="29317" spans="17:17">
      <c r="Q29317" s="39"/>
    </row>
    <row r="29318" spans="17:17">
      <c r="Q29318" s="39"/>
    </row>
    <row r="29319" spans="17:17">
      <c r="Q29319" s="39"/>
    </row>
    <row r="29320" spans="17:17">
      <c r="Q29320" s="39"/>
    </row>
    <row r="29321" spans="17:17">
      <c r="Q29321" s="39"/>
    </row>
    <row r="29322" spans="17:17">
      <c r="Q29322" s="39"/>
    </row>
    <row r="29323" spans="17:17">
      <c r="Q29323" s="39"/>
    </row>
    <row r="29324" spans="17:17">
      <c r="Q29324" s="39"/>
    </row>
    <row r="29325" spans="17:17">
      <c r="Q29325" s="39"/>
    </row>
    <row r="29326" spans="17:17">
      <c r="Q29326" s="39"/>
    </row>
    <row r="29327" spans="17:17">
      <c r="Q29327" s="39"/>
    </row>
    <row r="29328" spans="17:17">
      <c r="Q29328" s="39"/>
    </row>
    <row r="29329" spans="17:17">
      <c r="Q29329" s="39"/>
    </row>
    <row r="29330" spans="17:17">
      <c r="Q29330" s="39"/>
    </row>
    <row r="29331" spans="17:17">
      <c r="Q29331" s="39"/>
    </row>
    <row r="29332" spans="17:17">
      <c r="Q29332" s="39"/>
    </row>
    <row r="29333" spans="17:17">
      <c r="Q29333" s="39"/>
    </row>
    <row r="29334" spans="17:17">
      <c r="Q29334" s="39"/>
    </row>
    <row r="29335" spans="17:17">
      <c r="Q29335" s="39"/>
    </row>
    <row r="29336" spans="17:17">
      <c r="Q29336" s="39"/>
    </row>
    <row r="29337" spans="17:17">
      <c r="Q29337" s="39"/>
    </row>
    <row r="29338" spans="17:17">
      <c r="Q29338" s="39"/>
    </row>
    <row r="29339" spans="17:17">
      <c r="Q29339" s="39"/>
    </row>
    <row r="29340" spans="17:17">
      <c r="Q29340" s="39"/>
    </row>
    <row r="29341" spans="17:17">
      <c r="Q29341" s="39"/>
    </row>
    <row r="29342" spans="17:17">
      <c r="Q29342" s="39"/>
    </row>
    <row r="29343" spans="17:17">
      <c r="Q29343" s="39"/>
    </row>
    <row r="29344" spans="17:17">
      <c r="Q29344" s="39"/>
    </row>
    <row r="29345" spans="17:17">
      <c r="Q29345" s="39"/>
    </row>
    <row r="29346" spans="17:17">
      <c r="Q29346" s="39"/>
    </row>
    <row r="29347" spans="17:17">
      <c r="Q29347" s="39"/>
    </row>
    <row r="29348" spans="17:17">
      <c r="Q29348" s="39"/>
    </row>
    <row r="29349" spans="17:17">
      <c r="Q29349" s="39"/>
    </row>
    <row r="29350" spans="17:17">
      <c r="Q29350" s="39"/>
    </row>
    <row r="29351" spans="17:17">
      <c r="Q29351" s="39"/>
    </row>
    <row r="29352" spans="17:17">
      <c r="Q29352" s="39"/>
    </row>
    <row r="29353" spans="17:17">
      <c r="Q29353" s="39"/>
    </row>
    <row r="29354" spans="17:17">
      <c r="Q29354" s="39"/>
    </row>
    <row r="29355" spans="17:17">
      <c r="Q29355" s="39"/>
    </row>
    <row r="29356" spans="17:17">
      <c r="Q29356" s="39"/>
    </row>
    <row r="29357" spans="17:17">
      <c r="Q29357" s="39"/>
    </row>
    <row r="29358" spans="17:17">
      <c r="Q29358" s="39"/>
    </row>
    <row r="29359" spans="17:17">
      <c r="Q29359" s="39"/>
    </row>
    <row r="29360" spans="17:17">
      <c r="Q29360" s="39"/>
    </row>
    <row r="29361" spans="17:17">
      <c r="Q29361" s="39"/>
    </row>
    <row r="29362" spans="17:17">
      <c r="Q29362" s="39"/>
    </row>
    <row r="29363" spans="17:17">
      <c r="Q29363" s="39"/>
    </row>
    <row r="29364" spans="17:17">
      <c r="Q29364" s="39"/>
    </row>
    <row r="29365" spans="17:17">
      <c r="Q29365" s="39"/>
    </row>
    <row r="29366" spans="17:17">
      <c r="Q29366" s="39"/>
    </row>
    <row r="29367" spans="17:17">
      <c r="Q29367" s="39"/>
    </row>
    <row r="29368" spans="17:17">
      <c r="Q29368" s="39"/>
    </row>
    <row r="29369" spans="17:17">
      <c r="Q29369" s="39"/>
    </row>
    <row r="29370" spans="17:17">
      <c r="Q29370" s="39"/>
    </row>
    <row r="29371" spans="17:17">
      <c r="Q29371" s="39"/>
    </row>
    <row r="29372" spans="17:17">
      <c r="Q29372" s="39"/>
    </row>
    <row r="29373" spans="17:17">
      <c r="Q29373" s="39"/>
    </row>
    <row r="29374" spans="17:17">
      <c r="Q29374" s="39"/>
    </row>
    <row r="29375" spans="17:17">
      <c r="Q29375" s="39"/>
    </row>
    <row r="29376" spans="17:17">
      <c r="Q29376" s="39"/>
    </row>
    <row r="29377" spans="17:17">
      <c r="Q29377" s="39"/>
    </row>
    <row r="29378" spans="17:17">
      <c r="Q29378" s="39"/>
    </row>
    <row r="29379" spans="17:17">
      <c r="Q29379" s="39"/>
    </row>
    <row r="29380" spans="17:17">
      <c r="Q29380" s="39"/>
    </row>
    <row r="29381" spans="17:17">
      <c r="Q29381" s="39"/>
    </row>
    <row r="29382" spans="17:17">
      <c r="Q29382" s="39"/>
    </row>
    <row r="29383" spans="17:17">
      <c r="Q29383" s="39"/>
    </row>
    <row r="29384" spans="17:17">
      <c r="Q29384" s="39"/>
    </row>
    <row r="29385" spans="17:17">
      <c r="Q29385" s="39"/>
    </row>
    <row r="29386" spans="17:17">
      <c r="Q29386" s="39"/>
    </row>
    <row r="29387" spans="17:17">
      <c r="Q29387" s="39"/>
    </row>
    <row r="29388" spans="17:17">
      <c r="Q29388" s="39"/>
    </row>
    <row r="29389" spans="17:17">
      <c r="Q29389" s="39"/>
    </row>
    <row r="29390" spans="17:17">
      <c r="Q29390" s="39"/>
    </row>
    <row r="29391" spans="17:17">
      <c r="Q29391" s="39"/>
    </row>
    <row r="29392" spans="17:17">
      <c r="Q29392" s="39"/>
    </row>
    <row r="29393" spans="17:17">
      <c r="Q29393" s="39"/>
    </row>
    <row r="29394" spans="17:17">
      <c r="Q29394" s="39"/>
    </row>
    <row r="29395" spans="17:17">
      <c r="Q29395" s="39"/>
    </row>
    <row r="29396" spans="17:17">
      <c r="Q29396" s="39"/>
    </row>
    <row r="29397" spans="17:17">
      <c r="Q29397" s="39"/>
    </row>
    <row r="29398" spans="17:17">
      <c r="Q29398" s="39"/>
    </row>
    <row r="29399" spans="17:17">
      <c r="Q29399" s="39"/>
    </row>
    <row r="29400" spans="17:17">
      <c r="Q29400" s="39"/>
    </row>
    <row r="29401" spans="17:17">
      <c r="Q29401" s="39"/>
    </row>
    <row r="29402" spans="17:17">
      <c r="Q29402" s="39"/>
    </row>
    <row r="29403" spans="17:17">
      <c r="Q29403" s="39"/>
    </row>
    <row r="29404" spans="17:17">
      <c r="Q29404" s="39"/>
    </row>
    <row r="29405" spans="17:17">
      <c r="Q29405" s="39"/>
    </row>
    <row r="29406" spans="17:17">
      <c r="Q29406" s="39"/>
    </row>
    <row r="29407" spans="17:17">
      <c r="Q29407" s="39"/>
    </row>
    <row r="29408" spans="17:17">
      <c r="Q29408" s="39"/>
    </row>
    <row r="29409" spans="17:17">
      <c r="Q29409" s="39"/>
    </row>
    <row r="29410" spans="17:17">
      <c r="Q29410" s="39"/>
    </row>
    <row r="29411" spans="17:17">
      <c r="Q29411" s="39"/>
    </row>
    <row r="29412" spans="17:17">
      <c r="Q29412" s="39"/>
    </row>
    <row r="29413" spans="17:17">
      <c r="Q29413" s="39"/>
    </row>
    <row r="29414" spans="17:17">
      <c r="Q29414" s="39"/>
    </row>
    <row r="29415" spans="17:17">
      <c r="Q29415" s="39"/>
    </row>
    <row r="29416" spans="17:17">
      <c r="Q29416" s="39"/>
    </row>
    <row r="29417" spans="17:17">
      <c r="Q29417" s="39"/>
    </row>
    <row r="29418" spans="17:17">
      <c r="Q29418" s="39"/>
    </row>
    <row r="29419" spans="17:17">
      <c r="Q29419" s="39"/>
    </row>
    <row r="29420" spans="17:17">
      <c r="Q29420" s="39"/>
    </row>
    <row r="29421" spans="17:17">
      <c r="Q29421" s="39"/>
    </row>
    <row r="29422" spans="17:17">
      <c r="Q29422" s="39"/>
    </row>
    <row r="29423" spans="17:17">
      <c r="Q29423" s="39"/>
    </row>
    <row r="29424" spans="17:17">
      <c r="Q29424" s="39"/>
    </row>
    <row r="29425" spans="17:17">
      <c r="Q29425" s="39"/>
    </row>
    <row r="29426" spans="17:17">
      <c r="Q29426" s="39"/>
    </row>
    <row r="29427" spans="17:17">
      <c r="Q29427" s="39"/>
    </row>
    <row r="29428" spans="17:17">
      <c r="Q29428" s="39"/>
    </row>
    <row r="29429" spans="17:17">
      <c r="Q29429" s="39"/>
    </row>
    <row r="29430" spans="17:17">
      <c r="Q29430" s="39"/>
    </row>
    <row r="29431" spans="17:17">
      <c r="Q29431" s="39"/>
    </row>
    <row r="29432" spans="17:17">
      <c r="Q29432" s="39"/>
    </row>
    <row r="29433" spans="17:17">
      <c r="Q29433" s="39"/>
    </row>
    <row r="29434" spans="17:17">
      <c r="Q29434" s="39"/>
    </row>
    <row r="29435" spans="17:17">
      <c r="Q29435" s="39"/>
    </row>
    <row r="29436" spans="17:17">
      <c r="Q29436" s="39"/>
    </row>
    <row r="29437" spans="17:17">
      <c r="Q29437" s="39"/>
    </row>
    <row r="29438" spans="17:17">
      <c r="Q29438" s="39"/>
    </row>
    <row r="29439" spans="17:17">
      <c r="Q29439" s="39"/>
    </row>
    <row r="29440" spans="17:17">
      <c r="Q29440" s="39"/>
    </row>
    <row r="29441" spans="17:17">
      <c r="Q29441" s="39"/>
    </row>
    <row r="29442" spans="17:17">
      <c r="Q29442" s="39"/>
    </row>
    <row r="29443" spans="17:17">
      <c r="Q29443" s="39"/>
    </row>
    <row r="29444" spans="17:17">
      <c r="Q29444" s="39"/>
    </row>
    <row r="29445" spans="17:17">
      <c r="Q29445" s="39"/>
    </row>
    <row r="29446" spans="17:17">
      <c r="Q29446" s="39"/>
    </row>
    <row r="29447" spans="17:17">
      <c r="Q29447" s="39"/>
    </row>
    <row r="29448" spans="17:17">
      <c r="Q29448" s="39"/>
    </row>
    <row r="29449" spans="17:17">
      <c r="Q29449" s="39"/>
    </row>
    <row r="29450" spans="17:17">
      <c r="Q29450" s="39"/>
    </row>
    <row r="29451" spans="17:17">
      <c r="Q29451" s="39"/>
    </row>
    <row r="29452" spans="17:17">
      <c r="Q29452" s="39"/>
    </row>
    <row r="29453" spans="17:17">
      <c r="Q29453" s="39"/>
    </row>
    <row r="29454" spans="17:17">
      <c r="Q29454" s="39"/>
    </row>
    <row r="29455" spans="17:17">
      <c r="Q29455" s="39"/>
    </row>
    <row r="29456" spans="17:17">
      <c r="Q29456" s="39"/>
    </row>
    <row r="29457" spans="17:17">
      <c r="Q29457" s="39"/>
    </row>
    <row r="29458" spans="17:17">
      <c r="Q29458" s="39"/>
    </row>
    <row r="29459" spans="17:17">
      <c r="Q29459" s="39"/>
    </row>
    <row r="29460" spans="17:17">
      <c r="Q29460" s="39"/>
    </row>
    <row r="29461" spans="17:17">
      <c r="Q29461" s="39"/>
    </row>
    <row r="29462" spans="17:17">
      <c r="Q29462" s="39"/>
    </row>
    <row r="29463" spans="17:17">
      <c r="Q29463" s="39"/>
    </row>
    <row r="29464" spans="17:17">
      <c r="Q29464" s="39"/>
    </row>
    <row r="29465" spans="17:17">
      <c r="Q29465" s="39"/>
    </row>
    <row r="29466" spans="17:17">
      <c r="Q29466" s="39"/>
    </row>
    <row r="29467" spans="17:17">
      <c r="Q29467" s="39"/>
    </row>
    <row r="29468" spans="17:17">
      <c r="Q29468" s="39"/>
    </row>
    <row r="29469" spans="17:17">
      <c r="Q29469" s="39"/>
    </row>
    <row r="29470" spans="17:17">
      <c r="Q29470" s="39"/>
    </row>
    <row r="29471" spans="17:17">
      <c r="Q29471" s="39"/>
    </row>
    <row r="29472" spans="17:17">
      <c r="Q29472" s="39"/>
    </row>
    <row r="29473" spans="17:17">
      <c r="Q29473" s="39"/>
    </row>
    <row r="29474" spans="17:17">
      <c r="Q29474" s="39"/>
    </row>
    <row r="29475" spans="17:17">
      <c r="Q29475" s="39"/>
    </row>
    <row r="29476" spans="17:17">
      <c r="Q29476" s="39"/>
    </row>
    <row r="29477" spans="17:17">
      <c r="Q29477" s="39"/>
    </row>
    <row r="29478" spans="17:17">
      <c r="Q29478" s="39"/>
    </row>
    <row r="29479" spans="17:17">
      <c r="Q29479" s="39"/>
    </row>
    <row r="29480" spans="17:17">
      <c r="Q29480" s="39"/>
    </row>
    <row r="29481" spans="17:17">
      <c r="Q29481" s="39"/>
    </row>
    <row r="29482" spans="17:17">
      <c r="Q29482" s="39"/>
    </row>
    <row r="29483" spans="17:17">
      <c r="Q29483" s="39"/>
    </row>
    <row r="29484" spans="17:17">
      <c r="Q29484" s="39"/>
    </row>
    <row r="29485" spans="17:17">
      <c r="Q29485" s="39"/>
    </row>
    <row r="29486" spans="17:17">
      <c r="Q29486" s="39"/>
    </row>
    <row r="29487" spans="17:17">
      <c r="Q29487" s="39"/>
    </row>
    <row r="29488" spans="17:17">
      <c r="Q29488" s="39"/>
    </row>
    <row r="29489" spans="17:17">
      <c r="Q29489" s="39"/>
    </row>
    <row r="29490" spans="17:17">
      <c r="Q29490" s="39"/>
    </row>
    <row r="29491" spans="17:17">
      <c r="Q29491" s="39"/>
    </row>
    <row r="29492" spans="17:17">
      <c r="Q29492" s="39"/>
    </row>
    <row r="29493" spans="17:17">
      <c r="Q29493" s="39"/>
    </row>
    <row r="29494" spans="17:17">
      <c r="Q29494" s="39"/>
    </row>
    <row r="29495" spans="17:17">
      <c r="Q29495" s="39"/>
    </row>
    <row r="29496" spans="17:17">
      <c r="Q29496" s="39"/>
    </row>
    <row r="29497" spans="17:17">
      <c r="Q29497" s="39"/>
    </row>
    <row r="29498" spans="17:17">
      <c r="Q29498" s="39"/>
    </row>
    <row r="29499" spans="17:17">
      <c r="Q29499" s="39"/>
    </row>
    <row r="29500" spans="17:17">
      <c r="Q29500" s="39"/>
    </row>
    <row r="29501" spans="17:17">
      <c r="Q29501" s="39"/>
    </row>
    <row r="29502" spans="17:17">
      <c r="Q29502" s="39"/>
    </row>
    <row r="29503" spans="17:17">
      <c r="Q29503" s="39"/>
    </row>
    <row r="29504" spans="17:17">
      <c r="Q29504" s="39"/>
    </row>
    <row r="29505" spans="17:17">
      <c r="Q29505" s="39"/>
    </row>
    <row r="29506" spans="17:17">
      <c r="Q29506" s="39"/>
    </row>
    <row r="29507" spans="17:17">
      <c r="Q29507" s="39"/>
    </row>
    <row r="29508" spans="17:17">
      <c r="Q29508" s="39"/>
    </row>
    <row r="29509" spans="17:17">
      <c r="Q29509" s="39"/>
    </row>
    <row r="29510" spans="17:17">
      <c r="Q29510" s="39"/>
    </row>
    <row r="29511" spans="17:17">
      <c r="Q29511" s="39"/>
    </row>
    <row r="29512" spans="17:17">
      <c r="Q29512" s="39"/>
    </row>
    <row r="29513" spans="17:17">
      <c r="Q29513" s="39"/>
    </row>
    <row r="29514" spans="17:17">
      <c r="Q29514" s="39"/>
    </row>
    <row r="29515" spans="17:17">
      <c r="Q29515" s="39"/>
    </row>
    <row r="29516" spans="17:17">
      <c r="Q29516" s="39"/>
    </row>
    <row r="29517" spans="17:17">
      <c r="Q29517" s="39"/>
    </row>
    <row r="29518" spans="17:17">
      <c r="Q29518" s="39"/>
    </row>
    <row r="29519" spans="17:17">
      <c r="Q29519" s="39"/>
    </row>
    <row r="29520" spans="17:17">
      <c r="Q29520" s="39"/>
    </row>
    <row r="29521" spans="17:17">
      <c r="Q29521" s="39"/>
    </row>
    <row r="29522" spans="17:17">
      <c r="Q29522" s="39"/>
    </row>
    <row r="29523" spans="17:17">
      <c r="Q29523" s="39"/>
    </row>
    <row r="29524" spans="17:17">
      <c r="Q29524" s="39"/>
    </row>
    <row r="29525" spans="17:17">
      <c r="Q29525" s="39"/>
    </row>
    <row r="29526" spans="17:17">
      <c r="Q29526" s="39"/>
    </row>
    <row r="29527" spans="17:17">
      <c r="Q29527" s="39"/>
    </row>
    <row r="29528" spans="17:17">
      <c r="Q29528" s="39"/>
    </row>
    <row r="29529" spans="17:17">
      <c r="Q29529" s="39"/>
    </row>
    <row r="29530" spans="17:17">
      <c r="Q29530" s="39"/>
    </row>
    <row r="29531" spans="17:17">
      <c r="Q29531" s="39"/>
    </row>
    <row r="29532" spans="17:17">
      <c r="Q29532" s="39"/>
    </row>
    <row r="29533" spans="17:17">
      <c r="Q29533" s="39"/>
    </row>
    <row r="29534" spans="17:17">
      <c r="Q29534" s="39"/>
    </row>
    <row r="29535" spans="17:17">
      <c r="Q29535" s="39"/>
    </row>
    <row r="29536" spans="17:17">
      <c r="Q29536" s="39"/>
    </row>
    <row r="29537" spans="17:17">
      <c r="Q29537" s="39"/>
    </row>
    <row r="29538" spans="17:17">
      <c r="Q29538" s="39"/>
    </row>
    <row r="29539" spans="17:17">
      <c r="Q29539" s="39"/>
    </row>
    <row r="29540" spans="17:17">
      <c r="Q29540" s="39"/>
    </row>
    <row r="29541" spans="17:17">
      <c r="Q29541" s="39"/>
    </row>
    <row r="29542" spans="17:17">
      <c r="Q29542" s="39"/>
    </row>
    <row r="29543" spans="17:17">
      <c r="Q29543" s="39"/>
    </row>
    <row r="29544" spans="17:17">
      <c r="Q29544" s="39"/>
    </row>
    <row r="29545" spans="17:17">
      <c r="Q29545" s="39"/>
    </row>
    <row r="29546" spans="17:17">
      <c r="Q29546" s="39"/>
    </row>
    <row r="29547" spans="17:17">
      <c r="Q29547" s="39"/>
    </row>
    <row r="29548" spans="17:17">
      <c r="Q29548" s="39"/>
    </row>
    <row r="29549" spans="17:17">
      <c r="Q29549" s="39"/>
    </row>
    <row r="29550" spans="17:17">
      <c r="Q29550" s="39"/>
    </row>
    <row r="29551" spans="17:17">
      <c r="Q29551" s="39"/>
    </row>
    <row r="29552" spans="17:17">
      <c r="Q29552" s="39"/>
    </row>
    <row r="29553" spans="17:17">
      <c r="Q29553" s="39"/>
    </row>
    <row r="29554" spans="17:17">
      <c r="Q29554" s="39"/>
    </row>
    <row r="29555" spans="17:17">
      <c r="Q29555" s="39"/>
    </row>
    <row r="29556" spans="17:17">
      <c r="Q29556" s="39"/>
    </row>
    <row r="29557" spans="17:17">
      <c r="Q29557" s="39"/>
    </row>
    <row r="29558" spans="17:17">
      <c r="Q29558" s="39"/>
    </row>
    <row r="29559" spans="17:17">
      <c r="Q29559" s="39"/>
    </row>
    <row r="29560" spans="17:17">
      <c r="Q29560" s="39"/>
    </row>
    <row r="29561" spans="17:17">
      <c r="Q29561" s="39"/>
    </row>
    <row r="29562" spans="17:17">
      <c r="Q29562" s="39"/>
    </row>
    <row r="29563" spans="17:17">
      <c r="Q29563" s="39"/>
    </row>
    <row r="29564" spans="17:17">
      <c r="Q29564" s="39"/>
    </row>
    <row r="29565" spans="17:17">
      <c r="Q29565" s="39"/>
    </row>
    <row r="29566" spans="17:17">
      <c r="Q29566" s="39"/>
    </row>
    <row r="29567" spans="17:17">
      <c r="Q29567" s="39"/>
    </row>
    <row r="29568" spans="17:17">
      <c r="Q29568" s="39"/>
    </row>
    <row r="29569" spans="17:17">
      <c r="Q29569" s="39"/>
    </row>
    <row r="29570" spans="17:17">
      <c r="Q29570" s="39"/>
    </row>
    <row r="29571" spans="17:17">
      <c r="Q29571" s="39"/>
    </row>
    <row r="29572" spans="17:17">
      <c r="Q29572" s="39"/>
    </row>
    <row r="29573" spans="17:17">
      <c r="Q29573" s="39"/>
    </row>
    <row r="29574" spans="17:17">
      <c r="Q29574" s="39"/>
    </row>
    <row r="29575" spans="17:17">
      <c r="Q29575" s="39"/>
    </row>
    <row r="29576" spans="17:17">
      <c r="Q29576" s="39"/>
    </row>
    <row r="29577" spans="17:17">
      <c r="Q29577" s="39"/>
    </row>
    <row r="29578" spans="17:17">
      <c r="Q29578" s="39"/>
    </row>
    <row r="29579" spans="17:17">
      <c r="Q29579" s="39"/>
    </row>
    <row r="29580" spans="17:17">
      <c r="Q29580" s="39"/>
    </row>
    <row r="29581" spans="17:17">
      <c r="Q29581" s="39"/>
    </row>
    <row r="29582" spans="17:17">
      <c r="Q29582" s="39"/>
    </row>
    <row r="29583" spans="17:17">
      <c r="Q29583" s="39"/>
    </row>
    <row r="29584" spans="17:17">
      <c r="Q29584" s="39"/>
    </row>
    <row r="29585" spans="17:17">
      <c r="Q29585" s="39"/>
    </row>
    <row r="29586" spans="17:17">
      <c r="Q29586" s="39"/>
    </row>
    <row r="29587" spans="17:17">
      <c r="Q29587" s="39"/>
    </row>
    <row r="29588" spans="17:17">
      <c r="Q29588" s="39"/>
    </row>
    <row r="29589" spans="17:17">
      <c r="Q29589" s="39"/>
    </row>
    <row r="29590" spans="17:17">
      <c r="Q29590" s="39"/>
    </row>
    <row r="29591" spans="17:17">
      <c r="Q29591" s="39"/>
    </row>
    <row r="29592" spans="17:17">
      <c r="Q29592" s="39"/>
    </row>
    <row r="29593" spans="17:17">
      <c r="Q29593" s="39"/>
    </row>
    <row r="29594" spans="17:17">
      <c r="Q29594" s="39"/>
    </row>
    <row r="29595" spans="17:17">
      <c r="Q29595" s="39"/>
    </row>
    <row r="29596" spans="17:17">
      <c r="Q29596" s="39"/>
    </row>
    <row r="29597" spans="17:17">
      <c r="Q29597" s="39"/>
    </row>
    <row r="29598" spans="17:17">
      <c r="Q29598" s="39"/>
    </row>
    <row r="29599" spans="17:17">
      <c r="Q29599" s="39"/>
    </row>
    <row r="29600" spans="17:17">
      <c r="Q29600" s="39"/>
    </row>
    <row r="29601" spans="17:17">
      <c r="Q29601" s="39"/>
    </row>
    <row r="29602" spans="17:17">
      <c r="Q29602" s="39"/>
    </row>
    <row r="29603" spans="17:17">
      <c r="Q29603" s="39"/>
    </row>
    <row r="29604" spans="17:17">
      <c r="Q29604" s="39"/>
    </row>
    <row r="29605" spans="17:17">
      <c r="Q29605" s="39"/>
    </row>
    <row r="29606" spans="17:17">
      <c r="Q29606" s="39"/>
    </row>
    <row r="29607" spans="17:17">
      <c r="Q29607" s="39"/>
    </row>
    <row r="29608" spans="17:17">
      <c r="Q29608" s="39"/>
    </row>
    <row r="29609" spans="17:17">
      <c r="Q29609" s="39"/>
    </row>
    <row r="29610" spans="17:17">
      <c r="Q29610" s="39"/>
    </row>
    <row r="29611" spans="17:17">
      <c r="Q29611" s="39"/>
    </row>
    <row r="29612" spans="17:17">
      <c r="Q29612" s="39"/>
    </row>
    <row r="29613" spans="17:17">
      <c r="Q29613" s="39"/>
    </row>
    <row r="29614" spans="17:17">
      <c r="Q29614" s="39"/>
    </row>
    <row r="29615" spans="17:17">
      <c r="Q29615" s="39"/>
    </row>
    <row r="29616" spans="17:17">
      <c r="Q29616" s="39"/>
    </row>
    <row r="29617" spans="17:17">
      <c r="Q29617" s="39"/>
    </row>
    <row r="29618" spans="17:17">
      <c r="Q29618" s="39"/>
    </row>
    <row r="29619" spans="17:17">
      <c r="Q29619" s="39"/>
    </row>
    <row r="29620" spans="17:17">
      <c r="Q29620" s="39"/>
    </row>
    <row r="29621" spans="17:17">
      <c r="Q29621" s="39"/>
    </row>
    <row r="29622" spans="17:17">
      <c r="Q29622" s="39"/>
    </row>
    <row r="29623" spans="17:17">
      <c r="Q29623" s="39"/>
    </row>
    <row r="29624" spans="17:17">
      <c r="Q29624" s="39"/>
    </row>
    <row r="29625" spans="17:17">
      <c r="Q29625" s="39"/>
    </row>
    <row r="29626" spans="17:17">
      <c r="Q29626" s="39"/>
    </row>
    <row r="29627" spans="17:17">
      <c r="Q29627" s="39"/>
    </row>
    <row r="29628" spans="17:17">
      <c r="Q29628" s="39"/>
    </row>
    <row r="29629" spans="17:17">
      <c r="Q29629" s="39"/>
    </row>
    <row r="29630" spans="17:17">
      <c r="Q29630" s="39"/>
    </row>
    <row r="29631" spans="17:17">
      <c r="Q29631" s="39"/>
    </row>
    <row r="29632" spans="17:17">
      <c r="Q29632" s="39"/>
    </row>
    <row r="29633" spans="17:17">
      <c r="Q29633" s="39"/>
    </row>
    <row r="29634" spans="17:17">
      <c r="Q29634" s="39"/>
    </row>
    <row r="29635" spans="17:17">
      <c r="Q29635" s="39"/>
    </row>
    <row r="29636" spans="17:17">
      <c r="Q29636" s="39"/>
    </row>
    <row r="29637" spans="17:17">
      <c r="Q29637" s="39"/>
    </row>
    <row r="29638" spans="17:17">
      <c r="Q29638" s="39"/>
    </row>
    <row r="29639" spans="17:17">
      <c r="Q29639" s="39"/>
    </row>
    <row r="29640" spans="17:17">
      <c r="Q29640" s="39"/>
    </row>
    <row r="29641" spans="17:17">
      <c r="Q29641" s="39"/>
    </row>
    <row r="29642" spans="17:17">
      <c r="Q29642" s="39"/>
    </row>
    <row r="29643" spans="17:17">
      <c r="Q29643" s="39"/>
    </row>
    <row r="29644" spans="17:17">
      <c r="Q29644" s="39"/>
    </row>
    <row r="29645" spans="17:17">
      <c r="Q29645" s="39"/>
    </row>
    <row r="29646" spans="17:17">
      <c r="Q29646" s="39"/>
    </row>
    <row r="29647" spans="17:17">
      <c r="Q29647" s="39"/>
    </row>
    <row r="29648" spans="17:17">
      <c r="Q29648" s="39"/>
    </row>
    <row r="29649" spans="17:17">
      <c r="Q29649" s="39"/>
    </row>
    <row r="29650" spans="17:17">
      <c r="Q29650" s="39"/>
    </row>
    <row r="29651" spans="17:17">
      <c r="Q29651" s="39"/>
    </row>
    <row r="29652" spans="17:17">
      <c r="Q29652" s="39"/>
    </row>
    <row r="29653" spans="17:17">
      <c r="Q29653" s="39"/>
    </row>
    <row r="29654" spans="17:17">
      <c r="Q29654" s="39"/>
    </row>
    <row r="29655" spans="17:17">
      <c r="Q29655" s="39"/>
    </row>
    <row r="29656" spans="17:17">
      <c r="Q29656" s="39"/>
    </row>
    <row r="29657" spans="17:17">
      <c r="Q29657" s="39"/>
    </row>
    <row r="29658" spans="17:17">
      <c r="Q29658" s="39"/>
    </row>
    <row r="29659" spans="17:17">
      <c r="Q29659" s="39"/>
    </row>
    <row r="29660" spans="17:17">
      <c r="Q29660" s="39"/>
    </row>
    <row r="29661" spans="17:17">
      <c r="Q29661" s="39"/>
    </row>
    <row r="29662" spans="17:17">
      <c r="Q29662" s="39"/>
    </row>
    <row r="29663" spans="17:17">
      <c r="Q29663" s="39"/>
    </row>
    <row r="29664" spans="17:17">
      <c r="Q29664" s="39"/>
    </row>
    <row r="29665" spans="17:17">
      <c r="Q29665" s="39"/>
    </row>
    <row r="29666" spans="17:17">
      <c r="Q29666" s="39"/>
    </row>
    <row r="29667" spans="17:17">
      <c r="Q29667" s="39"/>
    </row>
    <row r="29668" spans="17:17">
      <c r="Q29668" s="39"/>
    </row>
    <row r="29669" spans="17:17">
      <c r="Q29669" s="39"/>
    </row>
    <row r="29670" spans="17:17">
      <c r="Q29670" s="39"/>
    </row>
    <row r="29671" spans="17:17">
      <c r="Q29671" s="39"/>
    </row>
    <row r="29672" spans="17:17">
      <c r="Q29672" s="39"/>
    </row>
    <row r="29673" spans="17:17">
      <c r="Q29673" s="39"/>
    </row>
    <row r="29674" spans="17:17">
      <c r="Q29674" s="39"/>
    </row>
    <row r="29675" spans="17:17">
      <c r="Q29675" s="39"/>
    </row>
    <row r="29676" spans="17:17">
      <c r="Q29676" s="39"/>
    </row>
    <row r="29677" spans="17:17">
      <c r="Q29677" s="39"/>
    </row>
    <row r="29678" spans="17:17">
      <c r="Q29678" s="39"/>
    </row>
    <row r="29679" spans="17:17">
      <c r="Q29679" s="39"/>
    </row>
    <row r="29680" spans="17:17">
      <c r="Q29680" s="39"/>
    </row>
    <row r="29681" spans="17:17">
      <c r="Q29681" s="39"/>
    </row>
    <row r="29682" spans="17:17">
      <c r="Q29682" s="39"/>
    </row>
    <row r="29683" spans="17:17">
      <c r="Q29683" s="39"/>
    </row>
    <row r="29684" spans="17:17">
      <c r="Q29684" s="39"/>
    </row>
    <row r="29685" spans="17:17">
      <c r="Q29685" s="39"/>
    </row>
    <row r="29686" spans="17:17">
      <c r="Q29686" s="39"/>
    </row>
    <row r="29687" spans="17:17">
      <c r="Q29687" s="39"/>
    </row>
    <row r="29688" spans="17:17">
      <c r="Q29688" s="39"/>
    </row>
    <row r="29689" spans="17:17">
      <c r="Q29689" s="39"/>
    </row>
    <row r="29690" spans="17:17">
      <c r="Q29690" s="39"/>
    </row>
    <row r="29691" spans="17:17">
      <c r="Q29691" s="39"/>
    </row>
    <row r="29692" spans="17:17">
      <c r="Q29692" s="39"/>
    </row>
    <row r="29693" spans="17:17">
      <c r="Q29693" s="39"/>
    </row>
    <row r="29694" spans="17:17">
      <c r="Q29694" s="39"/>
    </row>
    <row r="29695" spans="17:17">
      <c r="Q29695" s="39"/>
    </row>
    <row r="29696" spans="17:17">
      <c r="Q29696" s="39"/>
    </row>
    <row r="29697" spans="17:17">
      <c r="Q29697" s="39"/>
    </row>
    <row r="29698" spans="17:17">
      <c r="Q29698" s="39"/>
    </row>
    <row r="29699" spans="17:17">
      <c r="Q29699" s="39"/>
    </row>
    <row r="29700" spans="17:17">
      <c r="Q29700" s="39"/>
    </row>
    <row r="29701" spans="17:17">
      <c r="Q29701" s="39"/>
    </row>
    <row r="29702" spans="17:17">
      <c r="Q29702" s="39"/>
    </row>
    <row r="29703" spans="17:17">
      <c r="Q29703" s="39"/>
    </row>
    <row r="29704" spans="17:17">
      <c r="Q29704" s="39"/>
    </row>
    <row r="29705" spans="17:17">
      <c r="Q29705" s="39"/>
    </row>
    <row r="29706" spans="17:17">
      <c r="Q29706" s="39"/>
    </row>
    <row r="29707" spans="17:17">
      <c r="Q29707" s="39"/>
    </row>
    <row r="29708" spans="17:17">
      <c r="Q29708" s="39"/>
    </row>
    <row r="29709" spans="17:17">
      <c r="Q29709" s="39"/>
    </row>
    <row r="29710" spans="17:17">
      <c r="Q29710" s="39"/>
    </row>
    <row r="29711" spans="17:17">
      <c r="Q29711" s="39"/>
    </row>
    <row r="29712" spans="17:17">
      <c r="Q29712" s="39"/>
    </row>
    <row r="29713" spans="17:17">
      <c r="Q29713" s="39"/>
    </row>
    <row r="29714" spans="17:17">
      <c r="Q29714" s="39"/>
    </row>
    <row r="29715" spans="17:17">
      <c r="Q29715" s="39"/>
    </row>
    <row r="29716" spans="17:17">
      <c r="Q29716" s="39"/>
    </row>
    <row r="29717" spans="17:17">
      <c r="Q29717" s="39"/>
    </row>
    <row r="29718" spans="17:17">
      <c r="Q29718" s="39"/>
    </row>
    <row r="29719" spans="17:17">
      <c r="Q29719" s="39"/>
    </row>
    <row r="29720" spans="17:17">
      <c r="Q29720" s="39"/>
    </row>
    <row r="29721" spans="17:17">
      <c r="Q29721" s="39"/>
    </row>
    <row r="29722" spans="17:17">
      <c r="Q29722" s="39"/>
    </row>
    <row r="29723" spans="17:17">
      <c r="Q29723" s="39"/>
    </row>
    <row r="29724" spans="17:17">
      <c r="Q29724" s="39"/>
    </row>
    <row r="29725" spans="17:17">
      <c r="Q29725" s="39"/>
    </row>
    <row r="29726" spans="17:17">
      <c r="Q29726" s="39"/>
    </row>
    <row r="29727" spans="17:17">
      <c r="Q29727" s="39"/>
    </row>
    <row r="29728" spans="17:17">
      <c r="Q29728" s="39"/>
    </row>
    <row r="29729" spans="17:17">
      <c r="Q29729" s="39"/>
    </row>
    <row r="29730" spans="17:17">
      <c r="Q29730" s="39"/>
    </row>
    <row r="29731" spans="17:17">
      <c r="Q29731" s="39"/>
    </row>
    <row r="29732" spans="17:17">
      <c r="Q29732" s="39"/>
    </row>
    <row r="29733" spans="17:17">
      <c r="Q29733" s="39"/>
    </row>
    <row r="29734" spans="17:17">
      <c r="Q29734" s="39"/>
    </row>
    <row r="29735" spans="17:17">
      <c r="Q29735" s="39"/>
    </row>
    <row r="29736" spans="17:17">
      <c r="Q29736" s="39"/>
    </row>
    <row r="29737" spans="17:17">
      <c r="Q29737" s="39"/>
    </row>
    <row r="29738" spans="17:17">
      <c r="Q29738" s="39"/>
    </row>
    <row r="29739" spans="17:17">
      <c r="Q29739" s="39"/>
    </row>
    <row r="29740" spans="17:17">
      <c r="Q29740" s="39"/>
    </row>
    <row r="29741" spans="17:17">
      <c r="Q29741" s="39"/>
    </row>
    <row r="29742" spans="17:17">
      <c r="Q29742" s="39"/>
    </row>
    <row r="29743" spans="17:17">
      <c r="Q29743" s="39"/>
    </row>
    <row r="29744" spans="17:17">
      <c r="Q29744" s="39"/>
    </row>
    <row r="29745" spans="17:17">
      <c r="Q29745" s="39"/>
    </row>
    <row r="29746" spans="17:17">
      <c r="Q29746" s="39"/>
    </row>
    <row r="29747" spans="17:17">
      <c r="Q29747" s="39"/>
    </row>
    <row r="29748" spans="17:17">
      <c r="Q29748" s="39"/>
    </row>
    <row r="29749" spans="17:17">
      <c r="Q29749" s="39"/>
    </row>
    <row r="29750" spans="17:17">
      <c r="Q29750" s="39"/>
    </row>
    <row r="29751" spans="17:17">
      <c r="Q29751" s="39"/>
    </row>
    <row r="29752" spans="17:17">
      <c r="Q29752" s="39"/>
    </row>
    <row r="29753" spans="17:17">
      <c r="Q29753" s="39"/>
    </row>
    <row r="29754" spans="17:17">
      <c r="Q29754" s="39"/>
    </row>
    <row r="29755" spans="17:17">
      <c r="Q29755" s="39"/>
    </row>
    <row r="29756" spans="17:17">
      <c r="Q29756" s="39"/>
    </row>
    <row r="29757" spans="17:17">
      <c r="Q29757" s="39"/>
    </row>
    <row r="29758" spans="17:17">
      <c r="Q29758" s="39"/>
    </row>
    <row r="29759" spans="17:17">
      <c r="Q29759" s="39"/>
    </row>
    <row r="29760" spans="17:17">
      <c r="Q29760" s="39"/>
    </row>
    <row r="29761" spans="17:17">
      <c r="Q29761" s="39"/>
    </row>
    <row r="29762" spans="17:17">
      <c r="Q29762" s="39"/>
    </row>
    <row r="29763" spans="17:17">
      <c r="Q29763" s="39"/>
    </row>
    <row r="29764" spans="17:17">
      <c r="Q29764" s="39"/>
    </row>
    <row r="29765" spans="17:17">
      <c r="Q29765" s="39"/>
    </row>
    <row r="29766" spans="17:17">
      <c r="Q29766" s="39"/>
    </row>
    <row r="29767" spans="17:17">
      <c r="Q29767" s="39"/>
    </row>
    <row r="29768" spans="17:17">
      <c r="Q29768" s="39"/>
    </row>
    <row r="29769" spans="17:17">
      <c r="Q29769" s="39"/>
    </row>
    <row r="29770" spans="17:17">
      <c r="Q29770" s="39"/>
    </row>
    <row r="29771" spans="17:17">
      <c r="Q29771" s="39"/>
    </row>
    <row r="29772" spans="17:17">
      <c r="Q29772" s="39"/>
    </row>
    <row r="29773" spans="17:17">
      <c r="Q29773" s="39"/>
    </row>
    <row r="29774" spans="17:17">
      <c r="Q29774" s="39"/>
    </row>
    <row r="29775" spans="17:17">
      <c r="Q29775" s="39"/>
    </row>
    <row r="29776" spans="17:17">
      <c r="Q29776" s="39"/>
    </row>
    <row r="29777" spans="17:17">
      <c r="Q29777" s="39"/>
    </row>
    <row r="29778" spans="17:17">
      <c r="Q29778" s="39"/>
    </row>
    <row r="29779" spans="17:17">
      <c r="Q29779" s="39"/>
    </row>
    <row r="29780" spans="17:17">
      <c r="Q29780" s="39"/>
    </row>
    <row r="29781" spans="17:17">
      <c r="Q29781" s="39"/>
    </row>
    <row r="29782" spans="17:17">
      <c r="Q29782" s="39"/>
    </row>
    <row r="29783" spans="17:17">
      <c r="Q29783" s="39"/>
    </row>
    <row r="29784" spans="17:17">
      <c r="Q29784" s="39"/>
    </row>
    <row r="29785" spans="17:17">
      <c r="Q29785" s="39"/>
    </row>
    <row r="29786" spans="17:17">
      <c r="Q29786" s="39"/>
    </row>
    <row r="29787" spans="17:17">
      <c r="Q29787" s="39"/>
    </row>
    <row r="29788" spans="17:17">
      <c r="Q29788" s="39"/>
    </row>
    <row r="29789" spans="17:17">
      <c r="Q29789" s="39"/>
    </row>
    <row r="29790" spans="17:17">
      <c r="Q29790" s="39"/>
    </row>
    <row r="29791" spans="17:17">
      <c r="Q29791" s="39"/>
    </row>
    <row r="29792" spans="17:17">
      <c r="Q29792" s="39"/>
    </row>
    <row r="29793" spans="17:17">
      <c r="Q29793" s="39"/>
    </row>
    <row r="29794" spans="17:17">
      <c r="Q29794" s="39"/>
    </row>
    <row r="29795" spans="17:17">
      <c r="Q29795" s="39"/>
    </row>
    <row r="29796" spans="17:17">
      <c r="Q29796" s="39"/>
    </row>
    <row r="29797" spans="17:17">
      <c r="Q29797" s="39"/>
    </row>
    <row r="29798" spans="17:17">
      <c r="Q29798" s="39"/>
    </row>
    <row r="29799" spans="17:17">
      <c r="Q29799" s="39"/>
    </row>
    <row r="29800" spans="17:17">
      <c r="Q29800" s="39"/>
    </row>
    <row r="29801" spans="17:17">
      <c r="Q29801" s="39"/>
    </row>
    <row r="29802" spans="17:17">
      <c r="Q29802" s="39"/>
    </row>
    <row r="29803" spans="17:17">
      <c r="Q29803" s="39"/>
    </row>
    <row r="29804" spans="17:17">
      <c r="Q29804" s="39"/>
    </row>
    <row r="29805" spans="17:17">
      <c r="Q29805" s="39"/>
    </row>
    <row r="29806" spans="17:17">
      <c r="Q29806" s="39"/>
    </row>
    <row r="29807" spans="17:17">
      <c r="Q29807" s="39"/>
    </row>
    <row r="29808" spans="17:17">
      <c r="Q29808" s="39"/>
    </row>
    <row r="29809" spans="17:17">
      <c r="Q29809" s="39"/>
    </row>
    <row r="29810" spans="17:17">
      <c r="Q29810" s="39"/>
    </row>
    <row r="29811" spans="17:17">
      <c r="Q29811" s="39"/>
    </row>
    <row r="29812" spans="17:17">
      <c r="Q29812" s="39"/>
    </row>
    <row r="29813" spans="17:17">
      <c r="Q29813" s="39"/>
    </row>
    <row r="29814" spans="17:17">
      <c r="Q29814" s="39"/>
    </row>
    <row r="29815" spans="17:17">
      <c r="Q29815" s="39"/>
    </row>
    <row r="29816" spans="17:17">
      <c r="Q29816" s="39"/>
    </row>
    <row r="29817" spans="17:17">
      <c r="Q29817" s="39"/>
    </row>
    <row r="29818" spans="17:17">
      <c r="Q29818" s="39"/>
    </row>
    <row r="29819" spans="17:17">
      <c r="Q29819" s="39"/>
    </row>
    <row r="29820" spans="17:17">
      <c r="Q29820" s="39"/>
    </row>
    <row r="29821" spans="17:17">
      <c r="Q29821" s="39"/>
    </row>
    <row r="29822" spans="17:17">
      <c r="Q29822" s="39"/>
    </row>
    <row r="29823" spans="17:17">
      <c r="Q29823" s="39"/>
    </row>
    <row r="29824" spans="17:17">
      <c r="Q29824" s="39"/>
    </row>
    <row r="29825" spans="17:17">
      <c r="Q29825" s="39"/>
    </row>
    <row r="29826" spans="17:17">
      <c r="Q29826" s="39"/>
    </row>
    <row r="29827" spans="17:17">
      <c r="Q29827" s="39"/>
    </row>
    <row r="29828" spans="17:17">
      <c r="Q29828" s="39"/>
    </row>
    <row r="29829" spans="17:17">
      <c r="Q29829" s="39"/>
    </row>
    <row r="29830" spans="17:17">
      <c r="Q29830" s="39"/>
    </row>
    <row r="29831" spans="17:17">
      <c r="Q29831" s="39"/>
    </row>
    <row r="29832" spans="17:17">
      <c r="Q29832" s="39"/>
    </row>
    <row r="29833" spans="17:17">
      <c r="Q29833" s="39"/>
    </row>
    <row r="29834" spans="17:17">
      <c r="Q29834" s="39"/>
    </row>
    <row r="29835" spans="17:17">
      <c r="Q29835" s="39"/>
    </row>
    <row r="29836" spans="17:17">
      <c r="Q29836" s="39"/>
    </row>
    <row r="29837" spans="17:17">
      <c r="Q29837" s="39"/>
    </row>
    <row r="29838" spans="17:17">
      <c r="Q29838" s="39"/>
    </row>
    <row r="29839" spans="17:17">
      <c r="Q29839" s="39"/>
    </row>
    <row r="29840" spans="17:17">
      <c r="Q29840" s="39"/>
    </row>
    <row r="29841" spans="17:17">
      <c r="Q29841" s="39"/>
    </row>
    <row r="29842" spans="17:17">
      <c r="Q29842" s="39"/>
    </row>
    <row r="29843" spans="17:17">
      <c r="Q29843" s="39"/>
    </row>
    <row r="29844" spans="17:17">
      <c r="Q29844" s="39"/>
    </row>
    <row r="29845" spans="17:17">
      <c r="Q29845" s="39"/>
    </row>
    <row r="29846" spans="17:17">
      <c r="Q29846" s="39"/>
    </row>
    <row r="29847" spans="17:17">
      <c r="Q29847" s="39"/>
    </row>
    <row r="29848" spans="17:17">
      <c r="Q29848" s="39"/>
    </row>
    <row r="29849" spans="17:17">
      <c r="Q29849" s="39"/>
    </row>
    <row r="29850" spans="17:17">
      <c r="Q29850" s="39"/>
    </row>
    <row r="29851" spans="17:17">
      <c r="Q29851" s="39"/>
    </row>
    <row r="29852" spans="17:17">
      <c r="Q29852" s="39"/>
    </row>
    <row r="29853" spans="17:17">
      <c r="Q29853" s="39"/>
    </row>
    <row r="29854" spans="17:17">
      <c r="Q29854" s="39"/>
    </row>
    <row r="29855" spans="17:17">
      <c r="Q29855" s="39"/>
    </row>
    <row r="29856" spans="17:17">
      <c r="Q29856" s="39"/>
    </row>
    <row r="29857" spans="17:17">
      <c r="Q29857" s="39"/>
    </row>
    <row r="29858" spans="17:17">
      <c r="Q29858" s="39"/>
    </row>
    <row r="29859" spans="17:17">
      <c r="Q29859" s="39"/>
    </row>
    <row r="29860" spans="17:17">
      <c r="Q29860" s="39"/>
    </row>
    <row r="29861" spans="17:17">
      <c r="Q29861" s="39"/>
    </row>
    <row r="29862" spans="17:17">
      <c r="Q29862" s="39"/>
    </row>
    <row r="29863" spans="17:17">
      <c r="Q29863" s="39"/>
    </row>
    <row r="29864" spans="17:17">
      <c r="Q29864" s="39"/>
    </row>
    <row r="29865" spans="17:17">
      <c r="Q29865" s="39"/>
    </row>
    <row r="29866" spans="17:17">
      <c r="Q29866" s="39"/>
    </row>
    <row r="29867" spans="17:17">
      <c r="Q29867" s="39"/>
    </row>
    <row r="29868" spans="17:17">
      <c r="Q29868" s="39"/>
    </row>
    <row r="29869" spans="17:17">
      <c r="Q29869" s="39"/>
    </row>
    <row r="29870" spans="17:17">
      <c r="Q29870" s="39"/>
    </row>
    <row r="29871" spans="17:17">
      <c r="Q29871" s="39"/>
    </row>
    <row r="29872" spans="17:17">
      <c r="Q29872" s="39"/>
    </row>
    <row r="29873" spans="17:17">
      <c r="Q29873" s="39"/>
    </row>
    <row r="29874" spans="17:17">
      <c r="Q29874" s="39"/>
    </row>
    <row r="29875" spans="17:17">
      <c r="Q29875" s="39"/>
    </row>
    <row r="29876" spans="17:17">
      <c r="Q29876" s="39"/>
    </row>
    <row r="29877" spans="17:17">
      <c r="Q29877" s="39"/>
    </row>
    <row r="29878" spans="17:17">
      <c r="Q29878" s="39"/>
    </row>
    <row r="29879" spans="17:17">
      <c r="Q29879" s="39"/>
    </row>
    <row r="29880" spans="17:17">
      <c r="Q29880" s="39"/>
    </row>
    <row r="29881" spans="17:17">
      <c r="Q29881" s="39"/>
    </row>
    <row r="29882" spans="17:17">
      <c r="Q29882" s="39"/>
    </row>
    <row r="29883" spans="17:17">
      <c r="Q29883" s="39"/>
    </row>
    <row r="29884" spans="17:17">
      <c r="Q29884" s="39"/>
    </row>
    <row r="29885" spans="17:17">
      <c r="Q29885" s="39"/>
    </row>
    <row r="29886" spans="17:17">
      <c r="Q29886" s="39"/>
    </row>
    <row r="29887" spans="17:17">
      <c r="Q29887" s="39"/>
    </row>
    <row r="29888" spans="17:17">
      <c r="Q29888" s="39"/>
    </row>
    <row r="29889" spans="17:17">
      <c r="Q29889" s="39"/>
    </row>
    <row r="29890" spans="17:17">
      <c r="Q29890" s="39"/>
    </row>
    <row r="29891" spans="17:17">
      <c r="Q29891" s="39"/>
    </row>
    <row r="29892" spans="17:17">
      <c r="Q29892" s="39"/>
    </row>
    <row r="29893" spans="17:17">
      <c r="Q29893" s="39"/>
    </row>
    <row r="29894" spans="17:17">
      <c r="Q29894" s="39"/>
    </row>
    <row r="29895" spans="17:17">
      <c r="Q29895" s="39"/>
    </row>
    <row r="29896" spans="17:17">
      <c r="Q29896" s="39"/>
    </row>
    <row r="29897" spans="17:17">
      <c r="Q29897" s="39"/>
    </row>
    <row r="29898" spans="17:17">
      <c r="Q29898" s="39"/>
    </row>
    <row r="29899" spans="17:17">
      <c r="Q29899" s="39"/>
    </row>
    <row r="29900" spans="17:17">
      <c r="Q29900" s="39"/>
    </row>
    <row r="29901" spans="17:17">
      <c r="Q29901" s="39"/>
    </row>
    <row r="29902" spans="17:17">
      <c r="Q29902" s="39"/>
    </row>
    <row r="29903" spans="17:17">
      <c r="Q29903" s="39"/>
    </row>
    <row r="29904" spans="17:17">
      <c r="Q29904" s="39"/>
    </row>
    <row r="29905" spans="17:17">
      <c r="Q29905" s="39"/>
    </row>
    <row r="29906" spans="17:17">
      <c r="Q29906" s="39"/>
    </row>
    <row r="29907" spans="17:17">
      <c r="Q29907" s="39"/>
    </row>
    <row r="29908" spans="17:17">
      <c r="Q29908" s="39"/>
    </row>
    <row r="29909" spans="17:17">
      <c r="Q29909" s="39"/>
    </row>
    <row r="29910" spans="17:17">
      <c r="Q29910" s="39"/>
    </row>
    <row r="29911" spans="17:17">
      <c r="Q29911" s="39"/>
    </row>
    <row r="29912" spans="17:17">
      <c r="Q29912" s="39"/>
    </row>
    <row r="29913" spans="17:17">
      <c r="Q29913" s="39"/>
    </row>
    <row r="29914" spans="17:17">
      <c r="Q29914" s="39"/>
    </row>
    <row r="29915" spans="17:17">
      <c r="Q29915" s="39"/>
    </row>
    <row r="29916" spans="17:17">
      <c r="Q29916" s="39"/>
    </row>
    <row r="29917" spans="17:17">
      <c r="Q29917" s="39"/>
    </row>
    <row r="29918" spans="17:17">
      <c r="Q29918" s="39"/>
    </row>
    <row r="29919" spans="17:17">
      <c r="Q29919" s="39"/>
    </row>
    <row r="29920" spans="17:17">
      <c r="Q29920" s="39"/>
    </row>
    <row r="29921" spans="17:17">
      <c r="Q29921" s="39"/>
    </row>
    <row r="29922" spans="17:17">
      <c r="Q29922" s="39"/>
    </row>
    <row r="29923" spans="17:17">
      <c r="Q29923" s="39"/>
    </row>
    <row r="29924" spans="17:17">
      <c r="Q29924" s="39"/>
    </row>
    <row r="29925" spans="17:17">
      <c r="Q29925" s="39"/>
    </row>
    <row r="29926" spans="17:17">
      <c r="Q29926" s="39"/>
    </row>
    <row r="29927" spans="17:17">
      <c r="Q29927" s="39"/>
    </row>
    <row r="29928" spans="17:17">
      <c r="Q29928" s="39"/>
    </row>
    <row r="29929" spans="17:17">
      <c r="Q29929" s="39"/>
    </row>
    <row r="29930" spans="17:17">
      <c r="Q29930" s="39"/>
    </row>
    <row r="29931" spans="17:17">
      <c r="Q29931" s="39"/>
    </row>
    <row r="29932" spans="17:17">
      <c r="Q29932" s="39"/>
    </row>
    <row r="29933" spans="17:17">
      <c r="Q29933" s="39"/>
    </row>
    <row r="29934" spans="17:17">
      <c r="Q29934" s="39"/>
    </row>
    <row r="29935" spans="17:17">
      <c r="Q29935" s="39"/>
    </row>
    <row r="29936" spans="17:17">
      <c r="Q29936" s="39"/>
    </row>
    <row r="29937" spans="17:17">
      <c r="Q29937" s="39"/>
    </row>
    <row r="29938" spans="17:17">
      <c r="Q29938" s="39"/>
    </row>
    <row r="29939" spans="17:17">
      <c r="Q29939" s="39"/>
    </row>
    <row r="29940" spans="17:17">
      <c r="Q29940" s="39"/>
    </row>
    <row r="29941" spans="17:17">
      <c r="Q29941" s="39"/>
    </row>
    <row r="29942" spans="17:17">
      <c r="Q29942" s="39"/>
    </row>
    <row r="29943" spans="17:17">
      <c r="Q29943" s="39"/>
    </row>
    <row r="29944" spans="17:17">
      <c r="Q29944" s="39"/>
    </row>
    <row r="29945" spans="17:17">
      <c r="Q29945" s="39"/>
    </row>
    <row r="29946" spans="17:17">
      <c r="Q29946" s="39"/>
    </row>
    <row r="29947" spans="17:17">
      <c r="Q29947" s="39"/>
    </row>
    <row r="29948" spans="17:17">
      <c r="Q29948" s="39"/>
    </row>
    <row r="29949" spans="17:17">
      <c r="Q29949" s="39"/>
    </row>
    <row r="29950" spans="17:17">
      <c r="Q29950" s="39"/>
    </row>
    <row r="29951" spans="17:17">
      <c r="Q29951" s="39"/>
    </row>
    <row r="29952" spans="17:17">
      <c r="Q29952" s="39"/>
    </row>
    <row r="29953" spans="17:17">
      <c r="Q29953" s="39"/>
    </row>
    <row r="29954" spans="17:17">
      <c r="Q29954" s="39"/>
    </row>
    <row r="29955" spans="17:17">
      <c r="Q29955" s="39"/>
    </row>
    <row r="29956" spans="17:17">
      <c r="Q29956" s="39"/>
    </row>
    <row r="29957" spans="17:17">
      <c r="Q29957" s="39"/>
    </row>
    <row r="29958" spans="17:17">
      <c r="Q29958" s="39"/>
    </row>
    <row r="29959" spans="17:17">
      <c r="Q29959" s="39"/>
    </row>
    <row r="29960" spans="17:17">
      <c r="Q29960" s="39"/>
    </row>
    <row r="29961" spans="17:17">
      <c r="Q29961" s="39"/>
    </row>
    <row r="29962" spans="17:17">
      <c r="Q29962" s="39"/>
    </row>
    <row r="29963" spans="17:17">
      <c r="Q29963" s="39"/>
    </row>
    <row r="29964" spans="17:17">
      <c r="Q29964" s="39"/>
    </row>
    <row r="29965" spans="17:17">
      <c r="Q29965" s="39"/>
    </row>
    <row r="29966" spans="17:17">
      <c r="Q29966" s="39"/>
    </row>
    <row r="29967" spans="17:17">
      <c r="Q29967" s="39"/>
    </row>
    <row r="29968" spans="17:17">
      <c r="Q29968" s="39"/>
    </row>
    <row r="29969" spans="17:17">
      <c r="Q29969" s="39"/>
    </row>
    <row r="29970" spans="17:17">
      <c r="Q29970" s="39"/>
    </row>
    <row r="29971" spans="17:17">
      <c r="Q29971" s="39"/>
    </row>
    <row r="29972" spans="17:17">
      <c r="Q29972" s="39"/>
    </row>
    <row r="29973" spans="17:17">
      <c r="Q29973" s="39"/>
    </row>
    <row r="29974" spans="17:17">
      <c r="Q29974" s="39"/>
    </row>
    <row r="29975" spans="17:17">
      <c r="Q29975" s="39"/>
    </row>
    <row r="29976" spans="17:17">
      <c r="Q29976" s="39"/>
    </row>
    <row r="29977" spans="17:17">
      <c r="Q29977" s="39"/>
    </row>
    <row r="29978" spans="17:17">
      <c r="Q29978" s="39"/>
    </row>
    <row r="29979" spans="17:17">
      <c r="Q29979" s="39"/>
    </row>
    <row r="29980" spans="17:17">
      <c r="Q29980" s="39"/>
    </row>
    <row r="29981" spans="17:17">
      <c r="Q29981" s="39"/>
    </row>
    <row r="29982" spans="17:17">
      <c r="Q29982" s="39"/>
    </row>
    <row r="29983" spans="17:17">
      <c r="Q29983" s="39"/>
    </row>
    <row r="29984" spans="17:17">
      <c r="Q29984" s="39"/>
    </row>
    <row r="29985" spans="17:17">
      <c r="Q29985" s="39"/>
    </row>
    <row r="29986" spans="17:17">
      <c r="Q29986" s="39"/>
    </row>
    <row r="29987" spans="17:17">
      <c r="Q29987" s="39"/>
    </row>
    <row r="29988" spans="17:17">
      <c r="Q29988" s="39"/>
    </row>
    <row r="29989" spans="17:17">
      <c r="Q29989" s="39"/>
    </row>
    <row r="29990" spans="17:17">
      <c r="Q29990" s="39"/>
    </row>
    <row r="29991" spans="17:17">
      <c r="Q29991" s="39"/>
    </row>
    <row r="29992" spans="17:17">
      <c r="Q29992" s="39"/>
    </row>
    <row r="29993" spans="17:17">
      <c r="Q29993" s="39"/>
    </row>
    <row r="29994" spans="17:17">
      <c r="Q29994" s="39"/>
    </row>
    <row r="29995" spans="17:17">
      <c r="Q29995" s="39"/>
    </row>
    <row r="29996" spans="17:17">
      <c r="Q29996" s="39"/>
    </row>
    <row r="29997" spans="17:17">
      <c r="Q29997" s="39"/>
    </row>
    <row r="29998" spans="17:17">
      <c r="Q29998" s="39"/>
    </row>
    <row r="29999" spans="17:17">
      <c r="Q29999" s="39"/>
    </row>
    <row r="30000" spans="17:17">
      <c r="Q30000" s="39"/>
    </row>
    <row r="30001" spans="17:17">
      <c r="Q30001" s="39"/>
    </row>
    <row r="30002" spans="17:17">
      <c r="Q30002" s="39"/>
    </row>
    <row r="30003" spans="17:17">
      <c r="Q30003" s="39"/>
    </row>
    <row r="30004" spans="17:17">
      <c r="Q30004" s="39"/>
    </row>
    <row r="30005" spans="17:17">
      <c r="Q30005" s="39"/>
    </row>
    <row r="30006" spans="17:17">
      <c r="Q30006" s="39"/>
    </row>
    <row r="30007" spans="17:17">
      <c r="Q30007" s="39"/>
    </row>
    <row r="30008" spans="17:17">
      <c r="Q30008" s="39"/>
    </row>
    <row r="30009" spans="17:17">
      <c r="Q30009" s="39"/>
    </row>
    <row r="30010" spans="17:17">
      <c r="Q30010" s="39"/>
    </row>
    <row r="30011" spans="17:17">
      <c r="Q30011" s="39"/>
    </row>
    <row r="30012" spans="17:17">
      <c r="Q30012" s="39"/>
    </row>
    <row r="30013" spans="17:17">
      <c r="Q30013" s="39"/>
    </row>
    <row r="30014" spans="17:17">
      <c r="Q30014" s="39"/>
    </row>
    <row r="30015" spans="17:17">
      <c r="Q30015" s="39"/>
    </row>
    <row r="30016" spans="17:17">
      <c r="Q30016" s="39"/>
    </row>
    <row r="30017" spans="17:17">
      <c r="Q30017" s="39"/>
    </row>
    <row r="30018" spans="17:17">
      <c r="Q30018" s="39"/>
    </row>
    <row r="30019" spans="17:17">
      <c r="Q30019" s="39"/>
    </row>
    <row r="30020" spans="17:17">
      <c r="Q30020" s="39"/>
    </row>
    <row r="30021" spans="17:17">
      <c r="Q30021" s="39"/>
    </row>
    <row r="30022" spans="17:17">
      <c r="Q30022" s="39"/>
    </row>
    <row r="30023" spans="17:17">
      <c r="Q30023" s="39"/>
    </row>
    <row r="30024" spans="17:17">
      <c r="Q30024" s="39"/>
    </row>
    <row r="30025" spans="17:17">
      <c r="Q30025" s="39"/>
    </row>
    <row r="30026" spans="17:17">
      <c r="Q30026" s="39"/>
    </row>
    <row r="30027" spans="17:17">
      <c r="Q30027" s="39"/>
    </row>
    <row r="30028" spans="17:17">
      <c r="Q30028" s="39"/>
    </row>
    <row r="30029" spans="17:17">
      <c r="Q30029" s="39"/>
    </row>
    <row r="30030" spans="17:17">
      <c r="Q30030" s="39"/>
    </row>
    <row r="30031" spans="17:17">
      <c r="Q30031" s="39"/>
    </row>
    <row r="30032" spans="17:17">
      <c r="Q30032" s="39"/>
    </row>
    <row r="30033" spans="17:17">
      <c r="Q30033" s="39"/>
    </row>
    <row r="30034" spans="17:17">
      <c r="Q30034" s="39"/>
    </row>
    <row r="30035" spans="17:17">
      <c r="Q30035" s="39"/>
    </row>
    <row r="30036" spans="17:17">
      <c r="Q30036" s="39"/>
    </row>
    <row r="30037" spans="17:17">
      <c r="Q30037" s="39"/>
    </row>
    <row r="30038" spans="17:17">
      <c r="Q30038" s="39"/>
    </row>
    <row r="30039" spans="17:17">
      <c r="Q30039" s="39"/>
    </row>
    <row r="30040" spans="17:17">
      <c r="Q30040" s="39"/>
    </row>
    <row r="30041" spans="17:17">
      <c r="Q30041" s="39"/>
    </row>
    <row r="30042" spans="17:17">
      <c r="Q30042" s="39"/>
    </row>
    <row r="30043" spans="17:17">
      <c r="Q30043" s="39"/>
    </row>
    <row r="30044" spans="17:17">
      <c r="Q30044" s="39"/>
    </row>
    <row r="30045" spans="17:17">
      <c r="Q30045" s="39"/>
    </row>
    <row r="30046" spans="17:17">
      <c r="Q30046" s="39"/>
    </row>
    <row r="30047" spans="17:17">
      <c r="Q30047" s="39"/>
    </row>
    <row r="30048" spans="17:17">
      <c r="Q30048" s="39"/>
    </row>
    <row r="30049" spans="17:17">
      <c r="Q30049" s="39"/>
    </row>
    <row r="30050" spans="17:17">
      <c r="Q30050" s="39"/>
    </row>
    <row r="30051" spans="17:17">
      <c r="Q30051" s="39"/>
    </row>
    <row r="30052" spans="17:17">
      <c r="Q30052" s="39"/>
    </row>
    <row r="30053" spans="17:17">
      <c r="Q30053" s="39"/>
    </row>
    <row r="30054" spans="17:17">
      <c r="Q30054" s="39"/>
    </row>
    <row r="30055" spans="17:17">
      <c r="Q30055" s="39"/>
    </row>
    <row r="30056" spans="17:17">
      <c r="Q30056" s="39"/>
    </row>
    <row r="30057" spans="17:17">
      <c r="Q30057" s="39"/>
    </row>
    <row r="30058" spans="17:17">
      <c r="Q30058" s="39"/>
    </row>
    <row r="30059" spans="17:17">
      <c r="Q30059" s="39"/>
    </row>
    <row r="30060" spans="17:17">
      <c r="Q30060" s="39"/>
    </row>
    <row r="30061" spans="17:17">
      <c r="Q30061" s="39"/>
    </row>
    <row r="30062" spans="17:17">
      <c r="Q30062" s="39"/>
    </row>
    <row r="30063" spans="17:17">
      <c r="Q30063" s="39"/>
    </row>
    <row r="30064" spans="17:17">
      <c r="Q30064" s="39"/>
    </row>
    <row r="30065" spans="17:17">
      <c r="Q30065" s="39"/>
    </row>
    <row r="30066" spans="17:17">
      <c r="Q30066" s="39"/>
    </row>
    <row r="30067" spans="17:17">
      <c r="Q30067" s="39"/>
    </row>
    <row r="30068" spans="17:17">
      <c r="Q30068" s="39"/>
    </row>
    <row r="30069" spans="17:17">
      <c r="Q30069" s="39"/>
    </row>
    <row r="30070" spans="17:17">
      <c r="Q30070" s="39"/>
    </row>
    <row r="30071" spans="17:17">
      <c r="Q30071" s="39"/>
    </row>
    <row r="30072" spans="17:17">
      <c r="Q30072" s="39"/>
    </row>
    <row r="30073" spans="17:17">
      <c r="Q30073" s="39"/>
    </row>
    <row r="30074" spans="17:17">
      <c r="Q30074" s="39"/>
    </row>
    <row r="30075" spans="17:17">
      <c r="Q30075" s="39"/>
    </row>
    <row r="30076" spans="17:17">
      <c r="Q30076" s="39"/>
    </row>
    <row r="30077" spans="17:17">
      <c r="Q30077" s="39"/>
    </row>
    <row r="30078" spans="17:17">
      <c r="Q30078" s="39"/>
    </row>
    <row r="30079" spans="17:17">
      <c r="Q30079" s="39"/>
    </row>
    <row r="30080" spans="17:17">
      <c r="Q30080" s="39"/>
    </row>
    <row r="30081" spans="17:17">
      <c r="Q30081" s="39"/>
    </row>
    <row r="30082" spans="17:17">
      <c r="Q30082" s="39"/>
    </row>
    <row r="30083" spans="17:17">
      <c r="Q30083" s="39"/>
    </row>
    <row r="30084" spans="17:17">
      <c r="Q30084" s="39"/>
    </row>
    <row r="30085" spans="17:17">
      <c r="Q30085" s="39"/>
    </row>
    <row r="30086" spans="17:17">
      <c r="Q30086" s="39"/>
    </row>
    <row r="30087" spans="17:17">
      <c r="Q30087" s="39"/>
    </row>
    <row r="30088" spans="17:17">
      <c r="Q30088" s="39"/>
    </row>
    <row r="30089" spans="17:17">
      <c r="Q30089" s="39"/>
    </row>
    <row r="30090" spans="17:17">
      <c r="Q30090" s="39"/>
    </row>
    <row r="30091" spans="17:17">
      <c r="Q30091" s="39"/>
    </row>
    <row r="30092" spans="17:17">
      <c r="Q30092" s="39"/>
    </row>
    <row r="30093" spans="17:17">
      <c r="Q30093" s="39"/>
    </row>
    <row r="30094" spans="17:17">
      <c r="Q30094" s="39"/>
    </row>
    <row r="30095" spans="17:17">
      <c r="Q30095" s="39"/>
    </row>
    <row r="30096" spans="17:17">
      <c r="Q30096" s="39"/>
    </row>
    <row r="30097" spans="17:17">
      <c r="Q30097" s="39"/>
    </row>
    <row r="30098" spans="17:17">
      <c r="Q30098" s="39"/>
    </row>
    <row r="30099" spans="17:17">
      <c r="Q30099" s="39"/>
    </row>
    <row r="30100" spans="17:17">
      <c r="Q30100" s="39"/>
    </row>
    <row r="30101" spans="17:17">
      <c r="Q30101" s="39"/>
    </row>
    <row r="30102" spans="17:17">
      <c r="Q30102" s="39"/>
    </row>
    <row r="30103" spans="17:17">
      <c r="Q30103" s="39"/>
    </row>
    <row r="30104" spans="17:17">
      <c r="Q30104" s="39"/>
    </row>
    <row r="30105" spans="17:17">
      <c r="Q30105" s="39"/>
    </row>
    <row r="30106" spans="17:17">
      <c r="Q30106" s="39"/>
    </row>
    <row r="30107" spans="17:17">
      <c r="Q30107" s="39"/>
    </row>
    <row r="30108" spans="17:17">
      <c r="Q30108" s="39"/>
    </row>
    <row r="30109" spans="17:17">
      <c r="Q30109" s="39"/>
    </row>
    <row r="30110" spans="17:17">
      <c r="Q30110" s="39"/>
    </row>
    <row r="30111" spans="17:17">
      <c r="Q30111" s="39"/>
    </row>
    <row r="30112" spans="17:17">
      <c r="Q30112" s="39"/>
    </row>
    <row r="30113" spans="17:17">
      <c r="Q30113" s="39"/>
    </row>
    <row r="30114" spans="17:17">
      <c r="Q30114" s="39"/>
    </row>
    <row r="30115" spans="17:17">
      <c r="Q30115" s="39"/>
    </row>
    <row r="30116" spans="17:17">
      <c r="Q30116" s="39"/>
    </row>
    <row r="30117" spans="17:17">
      <c r="Q30117" s="39"/>
    </row>
    <row r="30118" spans="17:17">
      <c r="Q30118" s="39"/>
    </row>
    <row r="30119" spans="17:17">
      <c r="Q30119" s="39"/>
    </row>
    <row r="30120" spans="17:17">
      <c r="Q30120" s="39"/>
    </row>
    <row r="30121" spans="17:17">
      <c r="Q30121" s="39"/>
    </row>
    <row r="30122" spans="17:17">
      <c r="Q30122" s="39"/>
    </row>
    <row r="30123" spans="17:17">
      <c r="Q30123" s="39"/>
    </row>
    <row r="30124" spans="17:17">
      <c r="Q30124" s="39"/>
    </row>
    <row r="30125" spans="17:17">
      <c r="Q30125" s="39"/>
    </row>
    <row r="30126" spans="17:17">
      <c r="Q30126" s="39"/>
    </row>
    <row r="30127" spans="17:17">
      <c r="Q30127" s="39"/>
    </row>
    <row r="30128" spans="17:17">
      <c r="Q30128" s="39"/>
    </row>
    <row r="30129" spans="17:17">
      <c r="Q30129" s="39"/>
    </row>
    <row r="30130" spans="17:17">
      <c r="Q30130" s="39"/>
    </row>
    <row r="30131" spans="17:17">
      <c r="Q30131" s="39"/>
    </row>
    <row r="30132" spans="17:17">
      <c r="Q30132" s="39"/>
    </row>
    <row r="30133" spans="17:17">
      <c r="Q30133" s="39"/>
    </row>
    <row r="30134" spans="17:17">
      <c r="Q30134" s="39"/>
    </row>
    <row r="30135" spans="17:17">
      <c r="Q30135" s="39"/>
    </row>
    <row r="30136" spans="17:17">
      <c r="Q30136" s="39"/>
    </row>
    <row r="30137" spans="17:17">
      <c r="Q30137" s="39"/>
    </row>
    <row r="30138" spans="17:17">
      <c r="Q30138" s="39"/>
    </row>
    <row r="30139" spans="17:17">
      <c r="Q30139" s="39"/>
    </row>
    <row r="30140" spans="17:17">
      <c r="Q30140" s="39"/>
    </row>
    <row r="30141" spans="17:17">
      <c r="Q30141" s="39"/>
    </row>
    <row r="30142" spans="17:17">
      <c r="Q30142" s="39"/>
    </row>
    <row r="30143" spans="17:17">
      <c r="Q30143" s="39"/>
    </row>
    <row r="30144" spans="17:17">
      <c r="Q30144" s="39"/>
    </row>
    <row r="30145" spans="17:17">
      <c r="Q30145" s="39"/>
    </row>
    <row r="30146" spans="17:17">
      <c r="Q30146" s="39"/>
    </row>
    <row r="30147" spans="17:17">
      <c r="Q30147" s="39"/>
    </row>
    <row r="30148" spans="17:17">
      <c r="Q30148" s="39"/>
    </row>
    <row r="30149" spans="17:17">
      <c r="Q30149" s="39"/>
    </row>
    <row r="30150" spans="17:17">
      <c r="Q30150" s="39"/>
    </row>
    <row r="30151" spans="17:17">
      <c r="Q30151" s="39"/>
    </row>
    <row r="30152" spans="17:17">
      <c r="Q30152" s="39"/>
    </row>
    <row r="30153" spans="17:17">
      <c r="Q30153" s="39"/>
    </row>
    <row r="30154" spans="17:17">
      <c r="Q30154" s="39"/>
    </row>
    <row r="30155" spans="17:17">
      <c r="Q30155" s="39"/>
    </row>
    <row r="30156" spans="17:17">
      <c r="Q30156" s="39"/>
    </row>
    <row r="30157" spans="17:17">
      <c r="Q30157" s="39"/>
    </row>
    <row r="30158" spans="17:17">
      <c r="Q30158" s="39"/>
    </row>
    <row r="30159" spans="17:17">
      <c r="Q30159" s="39"/>
    </row>
    <row r="30160" spans="17:17">
      <c r="Q30160" s="39"/>
    </row>
    <row r="30161" spans="17:17">
      <c r="Q30161" s="39"/>
    </row>
    <row r="30162" spans="17:17">
      <c r="Q30162" s="39"/>
    </row>
    <row r="30163" spans="17:17">
      <c r="Q30163" s="39"/>
    </row>
    <row r="30164" spans="17:17">
      <c r="Q30164" s="39"/>
    </row>
    <row r="30165" spans="17:17">
      <c r="Q30165" s="39"/>
    </row>
    <row r="30166" spans="17:17">
      <c r="Q30166" s="39"/>
    </row>
    <row r="30167" spans="17:17">
      <c r="Q30167" s="39"/>
    </row>
    <row r="30168" spans="17:17">
      <c r="Q30168" s="39"/>
    </row>
    <row r="30169" spans="17:17">
      <c r="Q30169" s="39"/>
    </row>
    <row r="30170" spans="17:17">
      <c r="Q30170" s="39"/>
    </row>
    <row r="30171" spans="17:17">
      <c r="Q30171" s="39"/>
    </row>
    <row r="30172" spans="17:17">
      <c r="Q30172" s="39"/>
    </row>
    <row r="30173" spans="17:17">
      <c r="Q30173" s="39"/>
    </row>
    <row r="30174" spans="17:17">
      <c r="Q30174" s="39"/>
    </row>
    <row r="30175" spans="17:17">
      <c r="Q30175" s="39"/>
    </row>
    <row r="30176" spans="17:17">
      <c r="Q30176" s="39"/>
    </row>
    <row r="30177" spans="17:17">
      <c r="Q30177" s="39"/>
    </row>
    <row r="30178" spans="17:17">
      <c r="Q30178" s="39"/>
    </row>
    <row r="30179" spans="17:17">
      <c r="Q30179" s="39"/>
    </row>
    <row r="30180" spans="17:17">
      <c r="Q30180" s="39"/>
    </row>
    <row r="30181" spans="17:17">
      <c r="Q30181" s="39"/>
    </row>
    <row r="30182" spans="17:17">
      <c r="Q30182" s="39"/>
    </row>
    <row r="30183" spans="17:17">
      <c r="Q30183" s="39"/>
    </row>
    <row r="30184" spans="17:17">
      <c r="Q30184" s="39"/>
    </row>
    <row r="30185" spans="17:17">
      <c r="Q30185" s="39"/>
    </row>
    <row r="30186" spans="17:17">
      <c r="Q30186" s="39"/>
    </row>
    <row r="30187" spans="17:17">
      <c r="Q30187" s="39"/>
    </row>
    <row r="30188" spans="17:17">
      <c r="Q30188" s="39"/>
    </row>
    <row r="30189" spans="17:17">
      <c r="Q30189" s="39"/>
    </row>
    <row r="30190" spans="17:17">
      <c r="Q30190" s="39"/>
    </row>
    <row r="30191" spans="17:17">
      <c r="Q30191" s="39"/>
    </row>
    <row r="30192" spans="17:17">
      <c r="Q30192" s="39"/>
    </row>
    <row r="30193" spans="17:17">
      <c r="Q30193" s="39"/>
    </row>
    <row r="30194" spans="17:17">
      <c r="Q30194" s="39"/>
    </row>
    <row r="30195" spans="17:17">
      <c r="Q30195" s="39"/>
    </row>
    <row r="30196" spans="17:17">
      <c r="Q30196" s="39"/>
    </row>
    <row r="30197" spans="17:17">
      <c r="Q30197" s="39"/>
    </row>
    <row r="30198" spans="17:17">
      <c r="Q30198" s="39"/>
    </row>
    <row r="30199" spans="17:17">
      <c r="Q30199" s="39"/>
    </row>
    <row r="30200" spans="17:17">
      <c r="Q30200" s="39"/>
    </row>
    <row r="30201" spans="17:17">
      <c r="Q30201" s="39"/>
    </row>
    <row r="30202" spans="17:17">
      <c r="Q30202" s="39"/>
    </row>
    <row r="30203" spans="17:17">
      <c r="Q30203" s="39"/>
    </row>
    <row r="30204" spans="17:17">
      <c r="Q30204" s="39"/>
    </row>
    <row r="30205" spans="17:17">
      <c r="Q30205" s="39"/>
    </row>
    <row r="30206" spans="17:17">
      <c r="Q30206" s="39"/>
    </row>
    <row r="30207" spans="17:17">
      <c r="Q30207" s="39"/>
    </row>
    <row r="30208" spans="17:17">
      <c r="Q30208" s="39"/>
    </row>
    <row r="30209" spans="17:17">
      <c r="Q30209" s="39"/>
    </row>
    <row r="30210" spans="17:17">
      <c r="Q30210" s="39"/>
    </row>
    <row r="30211" spans="17:17">
      <c r="Q30211" s="39"/>
    </row>
    <row r="30212" spans="17:17">
      <c r="Q30212" s="39"/>
    </row>
    <row r="30213" spans="17:17">
      <c r="Q30213" s="39"/>
    </row>
    <row r="30214" spans="17:17">
      <c r="Q30214" s="39"/>
    </row>
    <row r="30215" spans="17:17">
      <c r="Q30215" s="39"/>
    </row>
    <row r="30216" spans="17:17">
      <c r="Q30216" s="39"/>
    </row>
    <row r="30217" spans="17:17">
      <c r="Q30217" s="39"/>
    </row>
    <row r="30218" spans="17:17">
      <c r="Q30218" s="39"/>
    </row>
    <row r="30219" spans="17:17">
      <c r="Q30219" s="39"/>
    </row>
    <row r="30220" spans="17:17">
      <c r="Q30220" s="39"/>
    </row>
    <row r="30221" spans="17:17">
      <c r="Q30221" s="39"/>
    </row>
    <row r="30222" spans="17:17">
      <c r="Q30222" s="39"/>
    </row>
    <row r="30223" spans="17:17">
      <c r="Q30223" s="39"/>
    </row>
    <row r="30224" spans="17:17">
      <c r="Q30224" s="39"/>
    </row>
    <row r="30225" spans="17:17">
      <c r="Q30225" s="39"/>
    </row>
    <row r="30226" spans="17:17">
      <c r="Q30226" s="39"/>
    </row>
    <row r="30227" spans="17:17">
      <c r="Q30227" s="39"/>
    </row>
    <row r="30228" spans="17:17">
      <c r="Q30228" s="39"/>
    </row>
    <row r="30229" spans="17:17">
      <c r="Q30229" s="39"/>
    </row>
    <row r="30230" spans="17:17">
      <c r="Q30230" s="39"/>
    </row>
    <row r="30231" spans="17:17">
      <c r="Q30231" s="39"/>
    </row>
    <row r="30232" spans="17:17">
      <c r="Q30232" s="39"/>
    </row>
    <row r="30233" spans="17:17">
      <c r="Q30233" s="39"/>
    </row>
    <row r="30234" spans="17:17">
      <c r="Q30234" s="39"/>
    </row>
    <row r="30235" spans="17:17">
      <c r="Q30235" s="39"/>
    </row>
    <row r="30236" spans="17:17">
      <c r="Q30236" s="39"/>
    </row>
    <row r="30237" spans="17:17">
      <c r="Q30237" s="39"/>
    </row>
    <row r="30238" spans="17:17">
      <c r="Q30238" s="39"/>
    </row>
    <row r="30239" spans="17:17">
      <c r="Q30239" s="39"/>
    </row>
    <row r="30240" spans="17:17">
      <c r="Q30240" s="39"/>
    </row>
    <row r="30241" spans="17:17">
      <c r="Q30241" s="39"/>
    </row>
    <row r="30242" spans="17:17">
      <c r="Q30242" s="39"/>
    </row>
    <row r="30243" spans="17:17">
      <c r="Q30243" s="39"/>
    </row>
    <row r="30244" spans="17:17">
      <c r="Q30244" s="39"/>
    </row>
    <row r="30245" spans="17:17">
      <c r="Q30245" s="39"/>
    </row>
    <row r="30246" spans="17:17">
      <c r="Q30246" s="39"/>
    </row>
    <row r="30247" spans="17:17">
      <c r="Q30247" s="39"/>
    </row>
    <row r="30248" spans="17:17">
      <c r="Q30248" s="39"/>
    </row>
    <row r="30249" spans="17:17">
      <c r="Q30249" s="39"/>
    </row>
    <row r="30250" spans="17:17">
      <c r="Q30250" s="39"/>
    </row>
    <row r="30251" spans="17:17">
      <c r="Q30251" s="39"/>
    </row>
    <row r="30252" spans="17:17">
      <c r="Q30252" s="39"/>
    </row>
    <row r="30253" spans="17:17">
      <c r="Q30253" s="39"/>
    </row>
    <row r="30254" spans="17:17">
      <c r="Q30254" s="39"/>
    </row>
    <row r="30255" spans="17:17">
      <c r="Q30255" s="39"/>
    </row>
    <row r="30256" spans="17:17">
      <c r="Q30256" s="39"/>
    </row>
    <row r="30257" spans="17:17">
      <c r="Q30257" s="39"/>
    </row>
    <row r="30258" spans="17:17">
      <c r="Q30258" s="39"/>
    </row>
    <row r="30259" spans="17:17">
      <c r="Q30259" s="39"/>
    </row>
    <row r="30260" spans="17:17">
      <c r="Q30260" s="39"/>
    </row>
    <row r="30261" spans="17:17">
      <c r="Q30261" s="39"/>
    </row>
    <row r="30262" spans="17:17">
      <c r="Q30262" s="39"/>
    </row>
    <row r="30263" spans="17:17">
      <c r="Q30263" s="39"/>
    </row>
    <row r="30264" spans="17:17">
      <c r="Q30264" s="39"/>
    </row>
    <row r="30265" spans="17:17">
      <c r="Q30265" s="39"/>
    </row>
    <row r="30266" spans="17:17">
      <c r="Q30266" s="39"/>
    </row>
    <row r="30267" spans="17:17">
      <c r="Q30267" s="39"/>
    </row>
    <row r="30268" spans="17:17">
      <c r="Q30268" s="39"/>
    </row>
    <row r="30269" spans="17:17">
      <c r="Q30269" s="39"/>
    </row>
    <row r="30270" spans="17:17">
      <c r="Q30270" s="39"/>
    </row>
    <row r="30271" spans="17:17">
      <c r="Q30271" s="39"/>
    </row>
    <row r="30272" spans="17:17">
      <c r="Q30272" s="39"/>
    </row>
    <row r="30273" spans="17:17">
      <c r="Q30273" s="39"/>
    </row>
    <row r="30274" spans="17:17">
      <c r="Q30274" s="39"/>
    </row>
    <row r="30275" spans="17:17">
      <c r="Q30275" s="39"/>
    </row>
    <row r="30276" spans="17:17">
      <c r="Q30276" s="39"/>
    </row>
    <row r="30277" spans="17:17">
      <c r="Q30277" s="39"/>
    </row>
    <row r="30278" spans="17:17">
      <c r="Q30278" s="39"/>
    </row>
    <row r="30279" spans="17:17">
      <c r="Q30279" s="39"/>
    </row>
    <row r="30280" spans="17:17">
      <c r="Q30280" s="39"/>
    </row>
    <row r="30281" spans="17:17">
      <c r="Q30281" s="39"/>
    </row>
    <row r="30282" spans="17:17">
      <c r="Q30282" s="39"/>
    </row>
    <row r="30283" spans="17:17">
      <c r="Q30283" s="39"/>
    </row>
    <row r="30284" spans="17:17">
      <c r="Q30284" s="39"/>
    </row>
    <row r="30285" spans="17:17">
      <c r="Q30285" s="39"/>
    </row>
    <row r="30286" spans="17:17">
      <c r="Q30286" s="39"/>
    </row>
    <row r="30287" spans="17:17">
      <c r="Q30287" s="39"/>
    </row>
    <row r="30288" spans="17:17">
      <c r="Q30288" s="39"/>
    </row>
    <row r="30289" spans="17:17">
      <c r="Q30289" s="39"/>
    </row>
    <row r="30290" spans="17:17">
      <c r="Q30290" s="39"/>
    </row>
    <row r="30291" spans="17:17">
      <c r="Q30291" s="39"/>
    </row>
    <row r="30292" spans="17:17">
      <c r="Q30292" s="39"/>
    </row>
    <row r="30293" spans="17:17">
      <c r="Q30293" s="39"/>
    </row>
    <row r="30294" spans="17:17">
      <c r="Q30294" s="39"/>
    </row>
    <row r="30295" spans="17:17">
      <c r="Q30295" s="39"/>
    </row>
    <row r="30296" spans="17:17">
      <c r="Q30296" s="39"/>
    </row>
    <row r="30297" spans="17:17">
      <c r="Q30297" s="39"/>
    </row>
    <row r="30298" spans="17:17">
      <c r="Q30298" s="39"/>
    </row>
    <row r="30299" spans="17:17">
      <c r="Q30299" s="39"/>
    </row>
    <row r="30300" spans="17:17">
      <c r="Q30300" s="39"/>
    </row>
    <row r="30301" spans="17:17">
      <c r="Q30301" s="39"/>
    </row>
    <row r="30302" spans="17:17">
      <c r="Q30302" s="39"/>
    </row>
    <row r="30303" spans="17:17">
      <c r="Q30303" s="39"/>
    </row>
    <row r="30304" spans="17:17">
      <c r="Q30304" s="39"/>
    </row>
    <row r="30305" spans="17:17">
      <c r="Q30305" s="39"/>
    </row>
    <row r="30306" spans="17:17">
      <c r="Q30306" s="39"/>
    </row>
    <row r="30307" spans="17:17">
      <c r="Q30307" s="39"/>
    </row>
    <row r="30308" spans="17:17">
      <c r="Q30308" s="39"/>
    </row>
    <row r="30309" spans="17:17">
      <c r="Q30309" s="39"/>
    </row>
    <row r="30310" spans="17:17">
      <c r="Q30310" s="39"/>
    </row>
    <row r="30311" spans="17:17">
      <c r="Q30311" s="39"/>
    </row>
    <row r="30312" spans="17:17">
      <c r="Q30312" s="39"/>
    </row>
    <row r="30313" spans="17:17">
      <c r="Q30313" s="39"/>
    </row>
    <row r="30314" spans="17:17">
      <c r="Q30314" s="39"/>
    </row>
    <row r="30315" spans="17:17">
      <c r="Q30315" s="39"/>
    </row>
    <row r="30316" spans="17:17">
      <c r="Q30316" s="39"/>
    </row>
    <row r="30317" spans="17:17">
      <c r="Q30317" s="39"/>
    </row>
    <row r="30318" spans="17:17">
      <c r="Q30318" s="39"/>
    </row>
    <row r="30319" spans="17:17">
      <c r="Q30319" s="39"/>
    </row>
    <row r="30320" spans="17:17">
      <c r="Q30320" s="39"/>
    </row>
    <row r="30321" spans="17:17">
      <c r="Q30321" s="39"/>
    </row>
    <row r="30322" spans="17:17">
      <c r="Q30322" s="39"/>
    </row>
    <row r="30323" spans="17:17">
      <c r="Q30323" s="39"/>
    </row>
    <row r="30324" spans="17:17">
      <c r="Q30324" s="39"/>
    </row>
    <row r="30325" spans="17:17">
      <c r="Q30325" s="39"/>
    </row>
    <row r="30326" spans="17:17">
      <c r="Q30326" s="39"/>
    </row>
    <row r="30327" spans="17:17">
      <c r="Q30327" s="39"/>
    </row>
    <row r="30328" spans="17:17">
      <c r="Q30328" s="39"/>
    </row>
    <row r="30329" spans="17:17">
      <c r="Q30329" s="39"/>
    </row>
    <row r="30330" spans="17:17">
      <c r="Q30330" s="39"/>
    </row>
    <row r="30331" spans="17:17">
      <c r="Q30331" s="39"/>
    </row>
    <row r="30332" spans="17:17">
      <c r="Q30332" s="39"/>
    </row>
    <row r="30333" spans="17:17">
      <c r="Q30333" s="39"/>
    </row>
    <row r="30334" spans="17:17">
      <c r="Q30334" s="39"/>
    </row>
    <row r="30335" spans="17:17">
      <c r="Q30335" s="39"/>
    </row>
    <row r="30336" spans="17:17">
      <c r="Q30336" s="39"/>
    </row>
    <row r="30337" spans="17:17">
      <c r="Q30337" s="39"/>
    </row>
    <row r="30338" spans="17:17">
      <c r="Q30338" s="39"/>
    </row>
    <row r="30339" spans="17:17">
      <c r="Q30339" s="39"/>
    </row>
    <row r="30340" spans="17:17">
      <c r="Q30340" s="39"/>
    </row>
    <row r="30341" spans="17:17">
      <c r="Q30341" s="39"/>
    </row>
    <row r="30342" spans="17:17">
      <c r="Q30342" s="39"/>
    </row>
    <row r="30343" spans="17:17">
      <c r="Q30343" s="39"/>
    </row>
    <row r="30344" spans="17:17">
      <c r="Q30344" s="39"/>
    </row>
    <row r="30345" spans="17:17">
      <c r="Q30345" s="39"/>
    </row>
    <row r="30346" spans="17:17">
      <c r="Q30346" s="39"/>
    </row>
    <row r="30347" spans="17:17">
      <c r="Q30347" s="39"/>
    </row>
    <row r="30348" spans="17:17">
      <c r="Q30348" s="39"/>
    </row>
    <row r="30349" spans="17:17">
      <c r="Q30349" s="39"/>
    </row>
    <row r="30350" spans="17:17">
      <c r="Q30350" s="39"/>
    </row>
    <row r="30351" spans="17:17">
      <c r="Q30351" s="39"/>
    </row>
    <row r="30352" spans="17:17">
      <c r="Q30352" s="39"/>
    </row>
    <row r="30353" spans="17:17">
      <c r="Q30353" s="39"/>
    </row>
    <row r="30354" spans="17:17">
      <c r="Q30354" s="39"/>
    </row>
    <row r="30355" spans="17:17">
      <c r="Q30355" s="39"/>
    </row>
    <row r="30356" spans="17:17">
      <c r="Q30356" s="39"/>
    </row>
    <row r="30357" spans="17:17">
      <c r="Q30357" s="39"/>
    </row>
    <row r="30358" spans="17:17">
      <c r="Q30358" s="39"/>
    </row>
    <row r="30359" spans="17:17">
      <c r="Q30359" s="39"/>
    </row>
    <row r="30360" spans="17:17">
      <c r="Q30360" s="39"/>
    </row>
    <row r="30361" spans="17:17">
      <c r="Q30361" s="39"/>
    </row>
    <row r="30362" spans="17:17">
      <c r="Q30362" s="39"/>
    </row>
    <row r="30363" spans="17:17">
      <c r="Q30363" s="39"/>
    </row>
    <row r="30364" spans="17:17">
      <c r="Q30364" s="39"/>
    </row>
    <row r="30365" spans="17:17">
      <c r="Q30365" s="39"/>
    </row>
    <row r="30366" spans="17:17">
      <c r="Q30366" s="39"/>
    </row>
    <row r="30367" spans="17:17">
      <c r="Q30367" s="39"/>
    </row>
    <row r="30368" spans="17:17">
      <c r="Q30368" s="39"/>
    </row>
    <row r="30369" spans="17:17">
      <c r="Q30369" s="39"/>
    </row>
    <row r="30370" spans="17:17">
      <c r="Q30370" s="39"/>
    </row>
    <row r="30371" spans="17:17">
      <c r="Q30371" s="39"/>
    </row>
    <row r="30372" spans="17:17">
      <c r="Q30372" s="39"/>
    </row>
    <row r="30373" spans="17:17">
      <c r="Q30373" s="39"/>
    </row>
    <row r="30374" spans="17:17">
      <c r="Q30374" s="39"/>
    </row>
    <row r="30375" spans="17:17">
      <c r="Q30375" s="39"/>
    </row>
    <row r="30376" spans="17:17">
      <c r="Q30376" s="39"/>
    </row>
    <row r="30377" spans="17:17">
      <c r="Q30377" s="39"/>
    </row>
    <row r="30378" spans="17:17">
      <c r="Q30378" s="39"/>
    </row>
    <row r="30379" spans="17:17">
      <c r="Q30379" s="39"/>
    </row>
    <row r="30380" spans="17:17">
      <c r="Q30380" s="39"/>
    </row>
    <row r="30381" spans="17:17">
      <c r="Q30381" s="39"/>
    </row>
    <row r="30382" spans="17:17">
      <c r="Q30382" s="39"/>
    </row>
    <row r="30383" spans="17:17">
      <c r="Q30383" s="39"/>
    </row>
    <row r="30384" spans="17:17">
      <c r="Q30384" s="39"/>
    </row>
    <row r="30385" spans="17:17">
      <c r="Q30385" s="39"/>
    </row>
    <row r="30386" spans="17:17">
      <c r="Q30386" s="39"/>
    </row>
    <row r="30387" spans="17:17">
      <c r="Q30387" s="39"/>
    </row>
    <row r="30388" spans="17:17">
      <c r="Q30388" s="39"/>
    </row>
    <row r="30389" spans="17:17">
      <c r="Q30389" s="39"/>
    </row>
    <row r="30390" spans="17:17">
      <c r="Q30390" s="39"/>
    </row>
    <row r="30391" spans="17:17">
      <c r="Q30391" s="39"/>
    </row>
    <row r="30392" spans="17:17">
      <c r="Q30392" s="39"/>
    </row>
    <row r="30393" spans="17:17">
      <c r="Q30393" s="39"/>
    </row>
    <row r="30394" spans="17:17">
      <c r="Q30394" s="39"/>
    </row>
    <row r="30395" spans="17:17">
      <c r="Q30395" s="39"/>
    </row>
    <row r="30396" spans="17:17">
      <c r="Q30396" s="39"/>
    </row>
    <row r="30397" spans="17:17">
      <c r="Q30397" s="39"/>
    </row>
    <row r="30398" spans="17:17">
      <c r="Q30398" s="39"/>
    </row>
    <row r="30399" spans="17:17">
      <c r="Q30399" s="39"/>
    </row>
    <row r="30400" spans="17:17">
      <c r="Q30400" s="39"/>
    </row>
    <row r="30401" spans="17:17">
      <c r="Q30401" s="39"/>
    </row>
    <row r="30402" spans="17:17">
      <c r="Q30402" s="39"/>
    </row>
    <row r="30403" spans="17:17">
      <c r="Q30403" s="39"/>
    </row>
    <row r="30404" spans="17:17">
      <c r="Q30404" s="39"/>
    </row>
    <row r="30405" spans="17:17">
      <c r="Q30405" s="39"/>
    </row>
    <row r="30406" spans="17:17">
      <c r="Q30406" s="39"/>
    </row>
    <row r="30407" spans="17:17">
      <c r="Q30407" s="39"/>
    </row>
    <row r="30408" spans="17:17">
      <c r="Q30408" s="39"/>
    </row>
    <row r="30409" spans="17:17">
      <c r="Q30409" s="39"/>
    </row>
    <row r="30410" spans="17:17">
      <c r="Q30410" s="39"/>
    </row>
    <row r="30411" spans="17:17">
      <c r="Q30411" s="39"/>
    </row>
    <row r="30412" spans="17:17">
      <c r="Q30412" s="39"/>
    </row>
    <row r="30413" spans="17:17">
      <c r="Q30413" s="39"/>
    </row>
    <row r="30414" spans="17:17">
      <c r="Q30414" s="39"/>
    </row>
    <row r="30415" spans="17:17">
      <c r="Q30415" s="39"/>
    </row>
    <row r="30416" spans="17:17">
      <c r="Q30416" s="39"/>
    </row>
    <row r="30417" spans="17:17">
      <c r="Q30417" s="39"/>
    </row>
    <row r="30418" spans="17:17">
      <c r="Q30418" s="39"/>
    </row>
    <row r="30419" spans="17:17">
      <c r="Q30419" s="39"/>
    </row>
    <row r="30420" spans="17:17">
      <c r="Q30420" s="39"/>
    </row>
    <row r="30421" spans="17:17">
      <c r="Q30421" s="39"/>
    </row>
    <row r="30422" spans="17:17">
      <c r="Q30422" s="39"/>
    </row>
    <row r="30423" spans="17:17">
      <c r="Q30423" s="39"/>
    </row>
    <row r="30424" spans="17:17">
      <c r="Q30424" s="39"/>
    </row>
    <row r="30425" spans="17:17">
      <c r="Q30425" s="39"/>
    </row>
    <row r="30426" spans="17:17">
      <c r="Q30426" s="39"/>
    </row>
    <row r="30427" spans="17:17">
      <c r="Q30427" s="39"/>
    </row>
    <row r="30428" spans="17:17">
      <c r="Q30428" s="39"/>
    </row>
    <row r="30429" spans="17:17">
      <c r="Q30429" s="39"/>
    </row>
    <row r="30430" spans="17:17">
      <c r="Q30430" s="39"/>
    </row>
    <row r="30431" spans="17:17">
      <c r="Q30431" s="39"/>
    </row>
    <row r="30432" spans="17:17">
      <c r="Q30432" s="39"/>
    </row>
    <row r="30433" spans="17:17">
      <c r="Q30433" s="39"/>
    </row>
    <row r="30434" spans="17:17">
      <c r="Q30434" s="39"/>
    </row>
    <row r="30435" spans="17:17">
      <c r="Q30435" s="39"/>
    </row>
    <row r="30436" spans="17:17">
      <c r="Q30436" s="39"/>
    </row>
    <row r="30437" spans="17:17">
      <c r="Q30437" s="39"/>
    </row>
    <row r="30438" spans="17:17">
      <c r="Q30438" s="39"/>
    </row>
    <row r="30439" spans="17:17">
      <c r="Q30439" s="39"/>
    </row>
    <row r="30440" spans="17:17">
      <c r="Q30440" s="39"/>
    </row>
    <row r="30441" spans="17:17">
      <c r="Q30441" s="39"/>
    </row>
    <row r="30442" spans="17:17">
      <c r="Q30442" s="39"/>
    </row>
    <row r="30443" spans="17:17">
      <c r="Q30443" s="39"/>
    </row>
    <row r="30444" spans="17:17">
      <c r="Q30444" s="39"/>
    </row>
    <row r="30445" spans="17:17">
      <c r="Q30445" s="39"/>
    </row>
    <row r="30446" spans="17:17">
      <c r="Q30446" s="39"/>
    </row>
    <row r="30447" spans="17:17">
      <c r="Q30447" s="39"/>
    </row>
    <row r="30448" spans="17:17">
      <c r="Q30448" s="39"/>
    </row>
    <row r="30449" spans="17:17">
      <c r="Q30449" s="39"/>
    </row>
    <row r="30450" spans="17:17">
      <c r="Q30450" s="39"/>
    </row>
    <row r="30451" spans="17:17">
      <c r="Q30451" s="39"/>
    </row>
    <row r="30452" spans="17:17">
      <c r="Q30452" s="39"/>
    </row>
    <row r="30453" spans="17:17">
      <c r="Q30453" s="39"/>
    </row>
    <row r="30454" spans="17:17">
      <c r="Q30454" s="39"/>
    </row>
    <row r="30455" spans="17:17">
      <c r="Q30455" s="39"/>
    </row>
    <row r="30456" spans="17:17">
      <c r="Q30456" s="39"/>
    </row>
    <row r="30457" spans="17:17">
      <c r="Q30457" s="39"/>
    </row>
    <row r="30458" spans="17:17">
      <c r="Q30458" s="39"/>
    </row>
    <row r="30459" spans="17:17">
      <c r="Q30459" s="39"/>
    </row>
    <row r="30460" spans="17:17">
      <c r="Q30460" s="39"/>
    </row>
    <row r="30461" spans="17:17">
      <c r="Q30461" s="39"/>
    </row>
    <row r="30462" spans="17:17">
      <c r="Q30462" s="39"/>
    </row>
    <row r="30463" spans="17:17">
      <c r="Q30463" s="39"/>
    </row>
    <row r="30464" spans="17:17">
      <c r="Q30464" s="39"/>
    </row>
    <row r="30465" spans="17:17">
      <c r="Q30465" s="39"/>
    </row>
    <row r="30466" spans="17:17">
      <c r="Q30466" s="39"/>
    </row>
    <row r="30467" spans="17:17">
      <c r="Q30467" s="39"/>
    </row>
    <row r="30468" spans="17:17">
      <c r="Q30468" s="39"/>
    </row>
    <row r="30469" spans="17:17">
      <c r="Q30469" s="39"/>
    </row>
    <row r="30470" spans="17:17">
      <c r="Q30470" s="39"/>
    </row>
    <row r="30471" spans="17:17">
      <c r="Q30471" s="39"/>
    </row>
    <row r="30472" spans="17:17">
      <c r="Q30472" s="39"/>
    </row>
    <row r="30473" spans="17:17">
      <c r="Q30473" s="39"/>
    </row>
    <row r="30474" spans="17:17">
      <c r="Q30474" s="39"/>
    </row>
    <row r="30475" spans="17:17">
      <c r="Q30475" s="39"/>
    </row>
    <row r="30476" spans="17:17">
      <c r="Q30476" s="39"/>
    </row>
    <row r="30477" spans="17:17">
      <c r="Q30477" s="39"/>
    </row>
    <row r="30478" spans="17:17">
      <c r="Q30478" s="39"/>
    </row>
    <row r="30479" spans="17:17">
      <c r="Q30479" s="39"/>
    </row>
    <row r="30480" spans="17:17">
      <c r="Q30480" s="39"/>
    </row>
    <row r="30481" spans="17:17">
      <c r="Q30481" s="39"/>
    </row>
    <row r="30482" spans="17:17">
      <c r="Q30482" s="39"/>
    </row>
    <row r="30483" spans="17:17">
      <c r="Q30483" s="39"/>
    </row>
    <row r="30484" spans="17:17">
      <c r="Q30484" s="39"/>
    </row>
    <row r="30485" spans="17:17">
      <c r="Q30485" s="39"/>
    </row>
    <row r="30486" spans="17:17">
      <c r="Q30486" s="39"/>
    </row>
    <row r="30487" spans="17:17">
      <c r="Q30487" s="39"/>
    </row>
    <row r="30488" spans="17:17">
      <c r="Q30488" s="39"/>
    </row>
    <row r="30489" spans="17:17">
      <c r="Q30489" s="39"/>
    </row>
    <row r="30490" spans="17:17">
      <c r="Q30490" s="39"/>
    </row>
    <row r="30491" spans="17:17">
      <c r="Q30491" s="39"/>
    </row>
    <row r="30492" spans="17:17">
      <c r="Q30492" s="39"/>
    </row>
    <row r="30493" spans="17:17">
      <c r="Q30493" s="39"/>
    </row>
    <row r="30494" spans="17:17">
      <c r="Q30494" s="39"/>
    </row>
    <row r="30495" spans="17:17">
      <c r="Q30495" s="39"/>
    </row>
    <row r="30496" spans="17:17">
      <c r="Q30496" s="39"/>
    </row>
    <row r="30497" spans="17:17">
      <c r="Q30497" s="39"/>
    </row>
    <row r="30498" spans="17:17">
      <c r="Q30498" s="39"/>
    </row>
    <row r="30499" spans="17:17">
      <c r="Q30499" s="39"/>
    </row>
    <row r="30500" spans="17:17">
      <c r="Q30500" s="39"/>
    </row>
    <row r="30501" spans="17:17">
      <c r="Q30501" s="39"/>
    </row>
    <row r="30502" spans="17:17">
      <c r="Q30502" s="39"/>
    </row>
    <row r="30503" spans="17:17">
      <c r="Q30503" s="39"/>
    </row>
    <row r="30504" spans="17:17">
      <c r="Q30504" s="39"/>
    </row>
    <row r="30505" spans="17:17">
      <c r="Q30505" s="39"/>
    </row>
    <row r="30506" spans="17:17">
      <c r="Q30506" s="39"/>
    </row>
    <row r="30507" spans="17:17">
      <c r="Q30507" s="39"/>
    </row>
    <row r="30508" spans="17:17">
      <c r="Q30508" s="39"/>
    </row>
    <row r="30509" spans="17:17">
      <c r="Q30509" s="39"/>
    </row>
    <row r="30510" spans="17:17">
      <c r="Q30510" s="39"/>
    </row>
    <row r="30511" spans="17:17">
      <c r="Q30511" s="39"/>
    </row>
    <row r="30512" spans="17:17">
      <c r="Q30512" s="39"/>
    </row>
    <row r="30513" spans="17:17">
      <c r="Q30513" s="39"/>
    </row>
    <row r="30514" spans="17:17">
      <c r="Q30514" s="39"/>
    </row>
    <row r="30515" spans="17:17">
      <c r="Q30515" s="39"/>
    </row>
    <row r="30516" spans="17:17">
      <c r="Q30516" s="39"/>
    </row>
    <row r="30517" spans="17:17">
      <c r="Q30517" s="39"/>
    </row>
    <row r="30518" spans="17:17">
      <c r="Q30518" s="39"/>
    </row>
    <row r="30519" spans="17:17">
      <c r="Q30519" s="39"/>
    </row>
    <row r="30520" spans="17:17">
      <c r="Q30520" s="39"/>
    </row>
    <row r="30521" spans="17:17">
      <c r="Q30521" s="39"/>
    </row>
    <row r="30522" spans="17:17">
      <c r="Q30522" s="39"/>
    </row>
    <row r="30523" spans="17:17">
      <c r="Q30523" s="39"/>
    </row>
    <row r="30524" spans="17:17">
      <c r="Q30524" s="39"/>
    </row>
    <row r="30525" spans="17:17">
      <c r="Q30525" s="39"/>
    </row>
    <row r="30526" spans="17:17">
      <c r="Q30526" s="39"/>
    </row>
    <row r="30527" spans="17:17">
      <c r="Q30527" s="39"/>
    </row>
    <row r="30528" spans="17:17">
      <c r="Q30528" s="39"/>
    </row>
    <row r="30529" spans="17:17">
      <c r="Q30529" s="39"/>
    </row>
    <row r="30530" spans="17:17">
      <c r="Q30530" s="39"/>
    </row>
    <row r="30531" spans="17:17">
      <c r="Q30531" s="39"/>
    </row>
    <row r="30532" spans="17:17">
      <c r="Q30532" s="39"/>
    </row>
    <row r="30533" spans="17:17">
      <c r="Q30533" s="39"/>
    </row>
    <row r="30534" spans="17:17">
      <c r="Q30534" s="39"/>
    </row>
    <row r="30535" spans="17:17">
      <c r="Q30535" s="39"/>
    </row>
    <row r="30536" spans="17:17">
      <c r="Q30536" s="39"/>
    </row>
    <row r="30537" spans="17:17">
      <c r="Q30537" s="39"/>
    </row>
    <row r="30538" spans="17:17">
      <c r="Q30538" s="39"/>
    </row>
    <row r="30539" spans="17:17">
      <c r="Q30539" s="39"/>
    </row>
    <row r="30540" spans="17:17">
      <c r="Q30540" s="39"/>
    </row>
    <row r="30541" spans="17:17">
      <c r="Q30541" s="39"/>
    </row>
    <row r="30542" spans="17:17">
      <c r="Q30542" s="39"/>
    </row>
    <row r="30543" spans="17:17">
      <c r="Q30543" s="39"/>
    </row>
    <row r="30544" spans="17:17">
      <c r="Q30544" s="39"/>
    </row>
    <row r="30545" spans="17:17">
      <c r="Q30545" s="39"/>
    </row>
    <row r="30546" spans="17:17">
      <c r="Q30546" s="39"/>
    </row>
    <row r="30547" spans="17:17">
      <c r="Q30547" s="39"/>
    </row>
    <row r="30548" spans="17:17">
      <c r="Q30548" s="39"/>
    </row>
    <row r="30549" spans="17:17">
      <c r="Q30549" s="39"/>
    </row>
    <row r="30550" spans="17:17">
      <c r="Q30550" s="39"/>
    </row>
    <row r="30551" spans="17:17">
      <c r="Q30551" s="39"/>
    </row>
    <row r="30552" spans="17:17">
      <c r="Q30552" s="39"/>
    </row>
    <row r="30553" spans="17:17">
      <c r="Q30553" s="39"/>
    </row>
    <row r="30554" spans="17:17">
      <c r="Q30554" s="39"/>
    </row>
    <row r="30555" spans="17:17">
      <c r="Q30555" s="39"/>
    </row>
    <row r="30556" spans="17:17">
      <c r="Q30556" s="39"/>
    </row>
    <row r="30557" spans="17:17">
      <c r="Q30557" s="39"/>
    </row>
    <row r="30558" spans="17:17">
      <c r="Q30558" s="39"/>
    </row>
    <row r="30559" spans="17:17">
      <c r="Q30559" s="39"/>
    </row>
    <row r="30560" spans="17:17">
      <c r="Q30560" s="39"/>
    </row>
    <row r="30561" spans="17:17">
      <c r="Q30561" s="39"/>
    </row>
    <row r="30562" spans="17:17">
      <c r="Q30562" s="39"/>
    </row>
    <row r="30563" spans="17:17">
      <c r="Q30563" s="39"/>
    </row>
    <row r="30564" spans="17:17">
      <c r="Q30564" s="39"/>
    </row>
    <row r="30565" spans="17:17">
      <c r="Q30565" s="39"/>
    </row>
    <row r="30566" spans="17:17">
      <c r="Q30566" s="39"/>
    </row>
    <row r="30567" spans="17:17">
      <c r="Q30567" s="39"/>
    </row>
    <row r="30568" spans="17:17">
      <c r="Q30568" s="39"/>
    </row>
    <row r="30569" spans="17:17">
      <c r="Q30569" s="39"/>
    </row>
    <row r="30570" spans="17:17">
      <c r="Q30570" s="39"/>
    </row>
    <row r="30571" spans="17:17">
      <c r="Q30571" s="39"/>
    </row>
    <row r="30572" spans="17:17">
      <c r="Q30572" s="39"/>
    </row>
    <row r="30573" spans="17:17">
      <c r="Q30573" s="39"/>
    </row>
    <row r="30574" spans="17:17">
      <c r="Q30574" s="39"/>
    </row>
    <row r="30575" spans="17:17">
      <c r="Q30575" s="39"/>
    </row>
    <row r="30576" spans="17:17">
      <c r="Q30576" s="39"/>
    </row>
    <row r="30577" spans="17:17">
      <c r="Q30577" s="39"/>
    </row>
    <row r="30578" spans="17:17">
      <c r="Q30578" s="39"/>
    </row>
    <row r="30579" spans="17:17">
      <c r="Q30579" s="39"/>
    </row>
    <row r="30580" spans="17:17">
      <c r="Q30580" s="39"/>
    </row>
    <row r="30581" spans="17:17">
      <c r="Q30581" s="39"/>
    </row>
    <row r="30582" spans="17:17">
      <c r="Q30582" s="39"/>
    </row>
    <row r="30583" spans="17:17">
      <c r="Q30583" s="39"/>
    </row>
    <row r="30584" spans="17:17">
      <c r="Q30584" s="39"/>
    </row>
    <row r="30585" spans="17:17">
      <c r="Q30585" s="39"/>
    </row>
    <row r="30586" spans="17:17">
      <c r="Q30586" s="39"/>
    </row>
    <row r="30587" spans="17:17">
      <c r="Q30587" s="39"/>
    </row>
    <row r="30588" spans="17:17">
      <c r="Q30588" s="39"/>
    </row>
    <row r="30589" spans="17:17">
      <c r="Q30589" s="39"/>
    </row>
    <row r="30590" spans="17:17">
      <c r="Q30590" s="39"/>
    </row>
    <row r="30591" spans="17:17">
      <c r="Q30591" s="39"/>
    </row>
    <row r="30592" spans="17:17">
      <c r="Q30592" s="39"/>
    </row>
    <row r="30593" spans="17:17">
      <c r="Q30593" s="39"/>
    </row>
    <row r="30594" spans="17:17">
      <c r="Q30594" s="39"/>
    </row>
    <row r="30595" spans="17:17">
      <c r="Q30595" s="39"/>
    </row>
    <row r="30596" spans="17:17">
      <c r="Q30596" s="39"/>
    </row>
    <row r="30597" spans="17:17">
      <c r="Q30597" s="39"/>
    </row>
    <row r="30598" spans="17:17">
      <c r="Q30598" s="39"/>
    </row>
    <row r="30599" spans="17:17">
      <c r="Q30599" s="39"/>
    </row>
    <row r="30600" spans="17:17">
      <c r="Q30600" s="39"/>
    </row>
    <row r="30601" spans="17:17">
      <c r="Q30601" s="39"/>
    </row>
    <row r="30602" spans="17:17">
      <c r="Q30602" s="39"/>
    </row>
    <row r="30603" spans="17:17">
      <c r="Q30603" s="39"/>
    </row>
    <row r="30604" spans="17:17">
      <c r="Q30604" s="39"/>
    </row>
    <row r="30605" spans="17:17">
      <c r="Q30605" s="39"/>
    </row>
    <row r="30606" spans="17:17">
      <c r="Q30606" s="39"/>
    </row>
    <row r="30607" spans="17:17">
      <c r="Q30607" s="39"/>
    </row>
    <row r="30608" spans="17:17">
      <c r="Q30608" s="39"/>
    </row>
    <row r="30609" spans="17:17">
      <c r="Q30609" s="39"/>
    </row>
    <row r="30610" spans="17:17">
      <c r="Q30610" s="39"/>
    </row>
    <row r="30611" spans="17:17">
      <c r="Q30611" s="39"/>
    </row>
    <row r="30612" spans="17:17">
      <c r="Q30612" s="39"/>
    </row>
    <row r="30613" spans="17:17">
      <c r="Q30613" s="39"/>
    </row>
    <row r="30614" spans="17:17">
      <c r="Q30614" s="39"/>
    </row>
    <row r="30615" spans="17:17">
      <c r="Q30615" s="39"/>
    </row>
    <row r="30616" spans="17:17">
      <c r="Q30616" s="39"/>
    </row>
    <row r="30617" spans="17:17">
      <c r="Q30617" s="39"/>
    </row>
    <row r="30618" spans="17:17">
      <c r="Q30618" s="39"/>
    </row>
    <row r="30619" spans="17:17">
      <c r="Q30619" s="39"/>
    </row>
    <row r="30620" spans="17:17">
      <c r="Q30620" s="39"/>
    </row>
    <row r="30621" spans="17:17">
      <c r="Q30621" s="39"/>
    </row>
    <row r="30622" spans="17:17">
      <c r="Q30622" s="39"/>
    </row>
    <row r="30623" spans="17:17">
      <c r="Q30623" s="39"/>
    </row>
    <row r="30624" spans="17:17">
      <c r="Q30624" s="39"/>
    </row>
    <row r="30625" spans="17:17">
      <c r="Q30625" s="39"/>
    </row>
    <row r="30626" spans="17:17">
      <c r="Q30626" s="39"/>
    </row>
    <row r="30627" spans="17:17">
      <c r="Q30627" s="39"/>
    </row>
    <row r="30628" spans="17:17">
      <c r="Q30628" s="39"/>
    </row>
    <row r="30629" spans="17:17">
      <c r="Q30629" s="39"/>
    </row>
    <row r="30630" spans="17:17">
      <c r="Q30630" s="39"/>
    </row>
    <row r="30631" spans="17:17">
      <c r="Q30631" s="39"/>
    </row>
    <row r="30632" spans="17:17">
      <c r="Q30632" s="39"/>
    </row>
    <row r="30633" spans="17:17">
      <c r="Q30633" s="39"/>
    </row>
    <row r="30634" spans="17:17">
      <c r="Q30634" s="39"/>
    </row>
    <row r="30635" spans="17:17">
      <c r="Q30635" s="39"/>
    </row>
    <row r="30636" spans="17:17">
      <c r="Q30636" s="39"/>
    </row>
    <row r="30637" spans="17:17">
      <c r="Q30637" s="39"/>
    </row>
    <row r="30638" spans="17:17">
      <c r="Q30638" s="39"/>
    </row>
    <row r="30639" spans="17:17">
      <c r="Q30639" s="39"/>
    </row>
    <row r="30640" spans="17:17">
      <c r="Q30640" s="39"/>
    </row>
    <row r="30641" spans="17:17">
      <c r="Q30641" s="39"/>
    </row>
    <row r="30642" spans="17:17">
      <c r="Q30642" s="39"/>
    </row>
    <row r="30643" spans="17:17">
      <c r="Q30643" s="39"/>
    </row>
    <row r="30644" spans="17:17">
      <c r="Q30644" s="39"/>
    </row>
    <row r="30645" spans="17:17">
      <c r="Q30645" s="39"/>
    </row>
    <row r="30646" spans="17:17">
      <c r="Q30646" s="39"/>
    </row>
    <row r="30647" spans="17:17">
      <c r="Q30647" s="39"/>
    </row>
    <row r="30648" spans="17:17">
      <c r="Q30648" s="39"/>
    </row>
    <row r="30649" spans="17:17">
      <c r="Q30649" s="39"/>
    </row>
    <row r="30650" spans="17:17">
      <c r="Q30650" s="39"/>
    </row>
    <row r="30651" spans="17:17">
      <c r="Q30651" s="39"/>
    </row>
    <row r="30652" spans="17:17">
      <c r="Q30652" s="39"/>
    </row>
    <row r="30653" spans="17:17">
      <c r="Q30653" s="39"/>
    </row>
    <row r="30654" spans="17:17">
      <c r="Q30654" s="39"/>
    </row>
    <row r="30655" spans="17:17">
      <c r="Q30655" s="39"/>
    </row>
    <row r="30656" spans="17:17">
      <c r="Q30656" s="39"/>
    </row>
    <row r="30657" spans="17:17">
      <c r="Q30657" s="39"/>
    </row>
    <row r="30658" spans="17:17">
      <c r="Q30658" s="39"/>
    </row>
    <row r="30659" spans="17:17">
      <c r="Q30659" s="39"/>
    </row>
    <row r="30660" spans="17:17">
      <c r="Q30660" s="39"/>
    </row>
    <row r="30661" spans="17:17">
      <c r="Q30661" s="39"/>
    </row>
    <row r="30662" spans="17:17">
      <c r="Q30662" s="39"/>
    </row>
    <row r="30663" spans="17:17">
      <c r="Q30663" s="39"/>
    </row>
    <row r="30664" spans="17:17">
      <c r="Q30664" s="39"/>
    </row>
    <row r="30665" spans="17:17">
      <c r="Q30665" s="39"/>
    </row>
    <row r="30666" spans="17:17">
      <c r="Q30666" s="39"/>
    </row>
    <row r="30667" spans="17:17">
      <c r="Q30667" s="39"/>
    </row>
    <row r="30668" spans="17:17">
      <c r="Q30668" s="39"/>
    </row>
    <row r="30669" spans="17:17">
      <c r="Q30669" s="39"/>
    </row>
    <row r="30670" spans="17:17">
      <c r="Q30670" s="39"/>
    </row>
    <row r="30671" spans="17:17">
      <c r="Q30671" s="39"/>
    </row>
    <row r="30672" spans="17:17">
      <c r="Q30672" s="39"/>
    </row>
    <row r="30673" spans="17:17">
      <c r="Q30673" s="39"/>
    </row>
    <row r="30674" spans="17:17">
      <c r="Q30674" s="39"/>
    </row>
    <row r="30675" spans="17:17">
      <c r="Q30675" s="39"/>
    </row>
    <row r="30676" spans="17:17">
      <c r="Q30676" s="39"/>
    </row>
    <row r="30677" spans="17:17">
      <c r="Q30677" s="39"/>
    </row>
    <row r="30678" spans="17:17">
      <c r="Q30678" s="39"/>
    </row>
    <row r="30679" spans="17:17">
      <c r="Q30679" s="39"/>
    </row>
    <row r="30680" spans="17:17">
      <c r="Q30680" s="39"/>
    </row>
    <row r="30681" spans="17:17">
      <c r="Q30681" s="39"/>
    </row>
    <row r="30682" spans="17:17">
      <c r="Q30682" s="39"/>
    </row>
    <row r="30683" spans="17:17">
      <c r="Q30683" s="39"/>
    </row>
    <row r="30684" spans="17:17">
      <c r="Q30684" s="39"/>
    </row>
    <row r="30685" spans="17:17">
      <c r="Q30685" s="39"/>
    </row>
    <row r="30686" spans="17:17">
      <c r="Q30686" s="39"/>
    </row>
    <row r="30687" spans="17:17">
      <c r="Q30687" s="39"/>
    </row>
    <row r="30688" spans="17:17">
      <c r="Q30688" s="39"/>
    </row>
    <row r="30689" spans="17:17">
      <c r="Q30689" s="39"/>
    </row>
    <row r="30690" spans="17:17">
      <c r="Q30690" s="39"/>
    </row>
    <row r="30691" spans="17:17">
      <c r="Q30691" s="39"/>
    </row>
    <row r="30692" spans="17:17">
      <c r="Q30692" s="39"/>
    </row>
    <row r="30693" spans="17:17">
      <c r="Q30693" s="39"/>
    </row>
    <row r="30694" spans="17:17">
      <c r="Q30694" s="39"/>
    </row>
    <row r="30695" spans="17:17">
      <c r="Q30695" s="39"/>
    </row>
    <row r="30696" spans="17:17">
      <c r="Q30696" s="39"/>
    </row>
    <row r="30697" spans="17:17">
      <c r="Q30697" s="39"/>
    </row>
    <row r="30698" spans="17:17">
      <c r="Q30698" s="39"/>
    </row>
    <row r="30699" spans="17:17">
      <c r="Q30699" s="39"/>
    </row>
    <row r="30700" spans="17:17">
      <c r="Q30700" s="39"/>
    </row>
    <row r="30701" spans="17:17">
      <c r="Q30701" s="39"/>
    </row>
    <row r="30702" spans="17:17">
      <c r="Q30702" s="39"/>
    </row>
    <row r="30703" spans="17:17">
      <c r="Q30703" s="39"/>
    </row>
    <row r="30704" spans="17:17">
      <c r="Q30704" s="39"/>
    </row>
    <row r="30705" spans="17:17">
      <c r="Q30705" s="39"/>
    </row>
    <row r="30706" spans="17:17">
      <c r="Q30706" s="39"/>
    </row>
    <row r="30707" spans="17:17">
      <c r="Q30707" s="39"/>
    </row>
    <row r="30708" spans="17:17">
      <c r="Q30708" s="39"/>
    </row>
    <row r="30709" spans="17:17">
      <c r="Q30709" s="39"/>
    </row>
    <row r="30710" spans="17:17">
      <c r="Q30710" s="39"/>
    </row>
    <row r="30711" spans="17:17">
      <c r="Q30711" s="39"/>
    </row>
    <row r="30712" spans="17:17">
      <c r="Q30712" s="39"/>
    </row>
    <row r="30713" spans="17:17">
      <c r="Q30713" s="39"/>
    </row>
    <row r="30714" spans="17:17">
      <c r="Q30714" s="39"/>
    </row>
    <row r="30715" spans="17:17">
      <c r="Q30715" s="39"/>
    </row>
    <row r="30716" spans="17:17">
      <c r="Q30716" s="39"/>
    </row>
    <row r="30717" spans="17:17">
      <c r="Q30717" s="39"/>
    </row>
    <row r="30718" spans="17:17">
      <c r="Q30718" s="39"/>
    </row>
    <row r="30719" spans="17:17">
      <c r="Q30719" s="39"/>
    </row>
    <row r="30720" spans="17:17">
      <c r="Q30720" s="39"/>
    </row>
    <row r="30721" spans="17:17">
      <c r="Q30721" s="39"/>
    </row>
    <row r="30722" spans="17:17">
      <c r="Q30722" s="39"/>
    </row>
    <row r="30723" spans="17:17">
      <c r="Q30723" s="39"/>
    </row>
    <row r="30724" spans="17:17">
      <c r="Q30724" s="39"/>
    </row>
    <row r="30725" spans="17:17">
      <c r="Q30725" s="39"/>
    </row>
    <row r="30726" spans="17:17">
      <c r="Q30726" s="39"/>
    </row>
    <row r="30727" spans="17:17">
      <c r="Q30727" s="39"/>
    </row>
    <row r="30728" spans="17:17">
      <c r="Q30728" s="39"/>
    </row>
    <row r="30729" spans="17:17">
      <c r="Q30729" s="39"/>
    </row>
    <row r="30730" spans="17:17">
      <c r="Q30730" s="39"/>
    </row>
    <row r="30731" spans="17:17">
      <c r="Q30731" s="39"/>
    </row>
    <row r="30732" spans="17:17">
      <c r="Q30732" s="39"/>
    </row>
    <row r="30733" spans="17:17">
      <c r="Q30733" s="39"/>
    </row>
    <row r="30734" spans="17:17">
      <c r="Q30734" s="39"/>
    </row>
    <row r="30735" spans="17:17">
      <c r="Q30735" s="39"/>
    </row>
    <row r="30736" spans="17:17">
      <c r="Q30736" s="39"/>
    </row>
    <row r="30737" spans="17:17">
      <c r="Q30737" s="39"/>
    </row>
    <row r="30738" spans="17:17">
      <c r="Q30738" s="39"/>
    </row>
    <row r="30739" spans="17:17">
      <c r="Q30739" s="39"/>
    </row>
    <row r="30740" spans="17:17">
      <c r="Q30740" s="39"/>
    </row>
    <row r="30741" spans="17:17">
      <c r="Q30741" s="39"/>
    </row>
    <row r="30742" spans="17:17">
      <c r="Q30742" s="39"/>
    </row>
    <row r="30743" spans="17:17">
      <c r="Q30743" s="39"/>
    </row>
    <row r="30744" spans="17:17">
      <c r="Q30744" s="39"/>
    </row>
    <row r="30745" spans="17:17">
      <c r="Q30745" s="39"/>
    </row>
    <row r="30746" spans="17:17">
      <c r="Q30746" s="39"/>
    </row>
    <row r="30747" spans="17:17">
      <c r="Q30747" s="39"/>
    </row>
    <row r="30748" spans="17:17">
      <c r="Q30748" s="39"/>
    </row>
    <row r="30749" spans="17:17">
      <c r="Q30749" s="39"/>
    </row>
    <row r="30750" spans="17:17">
      <c r="Q30750" s="39"/>
    </row>
    <row r="30751" spans="17:17">
      <c r="Q30751" s="39"/>
    </row>
    <row r="30752" spans="17:17">
      <c r="Q30752" s="39"/>
    </row>
    <row r="30753" spans="17:17">
      <c r="Q30753" s="39"/>
    </row>
    <row r="30754" spans="17:17">
      <c r="Q30754" s="39"/>
    </row>
    <row r="30755" spans="17:17">
      <c r="Q30755" s="39"/>
    </row>
    <row r="30756" spans="17:17">
      <c r="Q30756" s="39"/>
    </row>
    <row r="30757" spans="17:17">
      <c r="Q30757" s="39"/>
    </row>
    <row r="30758" spans="17:17">
      <c r="Q30758" s="39"/>
    </row>
    <row r="30759" spans="17:17">
      <c r="Q30759" s="39"/>
    </row>
    <row r="30760" spans="17:17">
      <c r="Q30760" s="39"/>
    </row>
    <row r="30761" spans="17:17">
      <c r="Q30761" s="39"/>
    </row>
    <row r="30762" spans="17:17">
      <c r="Q30762" s="39"/>
    </row>
    <row r="30763" spans="17:17">
      <c r="Q30763" s="39"/>
    </row>
    <row r="30764" spans="17:17">
      <c r="Q30764" s="39"/>
    </row>
    <row r="30765" spans="17:17">
      <c r="Q30765" s="39"/>
    </row>
    <row r="30766" spans="17:17">
      <c r="Q30766" s="39"/>
    </row>
    <row r="30767" spans="17:17">
      <c r="Q30767" s="39"/>
    </row>
    <row r="30768" spans="17:17">
      <c r="Q30768" s="39"/>
    </row>
    <row r="30769" spans="17:17">
      <c r="Q30769" s="39"/>
    </row>
    <row r="30770" spans="17:17">
      <c r="Q30770" s="39"/>
    </row>
    <row r="30771" spans="17:17">
      <c r="Q30771" s="39"/>
    </row>
    <row r="30772" spans="17:17">
      <c r="Q30772" s="39"/>
    </row>
    <row r="30773" spans="17:17">
      <c r="Q30773" s="39"/>
    </row>
    <row r="30774" spans="17:17">
      <c r="Q30774" s="39"/>
    </row>
    <row r="30775" spans="17:17">
      <c r="Q30775" s="39"/>
    </row>
    <row r="30776" spans="17:17">
      <c r="Q30776" s="39"/>
    </row>
    <row r="30777" spans="17:17">
      <c r="Q30777" s="39"/>
    </row>
    <row r="30778" spans="17:17">
      <c r="Q30778" s="39"/>
    </row>
    <row r="30779" spans="17:17">
      <c r="Q30779" s="39"/>
    </row>
    <row r="30780" spans="17:17">
      <c r="Q30780" s="39"/>
    </row>
    <row r="30781" spans="17:17">
      <c r="Q30781" s="39"/>
    </row>
    <row r="30782" spans="17:17">
      <c r="Q30782" s="39"/>
    </row>
    <row r="30783" spans="17:17">
      <c r="Q30783" s="39"/>
    </row>
    <row r="30784" spans="17:17">
      <c r="Q30784" s="39"/>
    </row>
    <row r="30785" spans="17:17">
      <c r="Q30785" s="39"/>
    </row>
    <row r="30786" spans="17:17">
      <c r="Q30786" s="39"/>
    </row>
    <row r="30787" spans="17:17">
      <c r="Q30787" s="39"/>
    </row>
    <row r="30788" spans="17:17">
      <c r="Q30788" s="39"/>
    </row>
    <row r="30789" spans="17:17">
      <c r="Q30789" s="39"/>
    </row>
    <row r="30790" spans="17:17">
      <c r="Q30790" s="39"/>
    </row>
    <row r="30791" spans="17:17">
      <c r="Q30791" s="39"/>
    </row>
    <row r="30792" spans="17:17">
      <c r="Q30792" s="39"/>
    </row>
    <row r="30793" spans="17:17">
      <c r="Q30793" s="39"/>
    </row>
    <row r="30794" spans="17:17">
      <c r="Q30794" s="39"/>
    </row>
    <row r="30795" spans="17:17">
      <c r="Q30795" s="39"/>
    </row>
    <row r="30796" spans="17:17">
      <c r="Q30796" s="39"/>
    </row>
    <row r="30797" spans="17:17">
      <c r="Q30797" s="39"/>
    </row>
    <row r="30798" spans="17:17">
      <c r="Q30798" s="39"/>
    </row>
    <row r="30799" spans="17:17">
      <c r="Q30799" s="39"/>
    </row>
    <row r="30800" spans="17:17">
      <c r="Q30800" s="39"/>
    </row>
    <row r="30801" spans="17:17">
      <c r="Q30801" s="39"/>
    </row>
    <row r="30802" spans="17:17">
      <c r="Q30802" s="39"/>
    </row>
    <row r="30803" spans="17:17">
      <c r="Q30803" s="39"/>
    </row>
    <row r="30804" spans="17:17">
      <c r="Q30804" s="39"/>
    </row>
    <row r="30805" spans="17:17">
      <c r="Q30805" s="39"/>
    </row>
    <row r="30806" spans="17:17">
      <c r="Q30806" s="39"/>
    </row>
    <row r="30807" spans="17:17">
      <c r="Q30807" s="39"/>
    </row>
    <row r="30808" spans="17:17">
      <c r="Q30808" s="39"/>
    </row>
    <row r="30809" spans="17:17">
      <c r="Q30809" s="39"/>
    </row>
    <row r="30810" spans="17:17">
      <c r="Q30810" s="39"/>
    </row>
    <row r="30811" spans="17:17">
      <c r="Q30811" s="39"/>
    </row>
    <row r="30812" spans="17:17">
      <c r="Q30812" s="39"/>
    </row>
    <row r="30813" spans="17:17">
      <c r="Q30813" s="39"/>
    </row>
    <row r="30814" spans="17:17">
      <c r="Q30814" s="39"/>
    </row>
    <row r="30815" spans="17:17">
      <c r="Q30815" s="39"/>
    </row>
    <row r="30816" spans="17:17">
      <c r="Q30816" s="39"/>
    </row>
    <row r="30817" spans="17:17">
      <c r="Q30817" s="39"/>
    </row>
    <row r="30818" spans="17:17">
      <c r="Q30818" s="39"/>
    </row>
    <row r="30819" spans="17:17">
      <c r="Q30819" s="39"/>
    </row>
    <row r="30820" spans="17:17">
      <c r="Q30820" s="39"/>
    </row>
    <row r="30821" spans="17:17">
      <c r="Q30821" s="39"/>
    </row>
    <row r="30822" spans="17:17">
      <c r="Q30822" s="39"/>
    </row>
    <row r="30823" spans="17:17">
      <c r="Q30823" s="39"/>
    </row>
    <row r="30824" spans="17:17">
      <c r="Q30824" s="39"/>
    </row>
    <row r="30825" spans="17:17">
      <c r="Q30825" s="39"/>
    </row>
    <row r="30826" spans="17:17">
      <c r="Q30826" s="39"/>
    </row>
    <row r="30827" spans="17:17">
      <c r="Q30827" s="39"/>
    </row>
    <row r="30828" spans="17:17">
      <c r="Q30828" s="39"/>
    </row>
    <row r="30829" spans="17:17">
      <c r="Q30829" s="39"/>
    </row>
    <row r="30830" spans="17:17">
      <c r="Q30830" s="39"/>
    </row>
    <row r="30831" spans="17:17">
      <c r="Q30831" s="39"/>
    </row>
    <row r="30832" spans="17:17">
      <c r="Q30832" s="39"/>
    </row>
    <row r="30833" spans="17:17">
      <c r="Q30833" s="39"/>
    </row>
    <row r="30834" spans="17:17">
      <c r="Q30834" s="39"/>
    </row>
    <row r="30835" spans="17:17">
      <c r="Q30835" s="39"/>
    </row>
    <row r="30836" spans="17:17">
      <c r="Q30836" s="39"/>
    </row>
    <row r="30837" spans="17:17">
      <c r="Q30837" s="39"/>
    </row>
    <row r="30838" spans="17:17">
      <c r="Q30838" s="39"/>
    </row>
    <row r="30839" spans="17:17">
      <c r="Q30839" s="39"/>
    </row>
    <row r="30840" spans="17:17">
      <c r="Q30840" s="39"/>
    </row>
    <row r="30841" spans="17:17">
      <c r="Q30841" s="39"/>
    </row>
    <row r="30842" spans="17:17">
      <c r="Q30842" s="39"/>
    </row>
    <row r="30843" spans="17:17">
      <c r="Q30843" s="39"/>
    </row>
    <row r="30844" spans="17:17">
      <c r="Q30844" s="39"/>
    </row>
    <row r="30845" spans="17:17">
      <c r="Q30845" s="39"/>
    </row>
    <row r="30846" spans="17:17">
      <c r="Q30846" s="39"/>
    </row>
    <row r="30847" spans="17:17">
      <c r="Q30847" s="39"/>
    </row>
    <row r="30848" spans="17:17">
      <c r="Q30848" s="39"/>
    </row>
    <row r="30849" spans="17:17">
      <c r="Q30849" s="39"/>
    </row>
    <row r="30850" spans="17:17">
      <c r="Q30850" s="39"/>
    </row>
    <row r="30851" spans="17:17">
      <c r="Q30851" s="39"/>
    </row>
    <row r="30852" spans="17:17">
      <c r="Q30852" s="39"/>
    </row>
    <row r="30853" spans="17:17">
      <c r="Q30853" s="39"/>
    </row>
    <row r="30854" spans="17:17">
      <c r="Q30854" s="39"/>
    </row>
    <row r="30855" spans="17:17">
      <c r="Q30855" s="39"/>
    </row>
    <row r="30856" spans="17:17">
      <c r="Q30856" s="39"/>
    </row>
    <row r="30857" spans="17:17">
      <c r="Q30857" s="39"/>
    </row>
    <row r="30858" spans="17:17">
      <c r="Q30858" s="39"/>
    </row>
    <row r="30859" spans="17:17">
      <c r="Q30859" s="39"/>
    </row>
    <row r="30860" spans="17:17">
      <c r="Q30860" s="39"/>
    </row>
    <row r="30861" spans="17:17">
      <c r="Q30861" s="39"/>
    </row>
    <row r="30862" spans="17:17">
      <c r="Q30862" s="39"/>
    </row>
    <row r="30863" spans="17:17">
      <c r="Q30863" s="39"/>
    </row>
    <row r="30864" spans="17:17">
      <c r="Q30864" s="39"/>
    </row>
    <row r="30865" spans="17:17">
      <c r="Q30865" s="39"/>
    </row>
    <row r="30866" spans="17:17">
      <c r="Q30866" s="39"/>
    </row>
    <row r="30867" spans="17:17">
      <c r="Q30867" s="39"/>
    </row>
    <row r="30868" spans="17:17">
      <c r="Q30868" s="39"/>
    </row>
    <row r="30869" spans="17:17">
      <c r="Q30869" s="39"/>
    </row>
    <row r="30870" spans="17:17">
      <c r="Q30870" s="39"/>
    </row>
    <row r="30871" spans="17:17">
      <c r="Q30871" s="39"/>
    </row>
    <row r="30872" spans="17:17">
      <c r="Q30872" s="39"/>
    </row>
    <row r="30873" spans="17:17">
      <c r="Q30873" s="39"/>
    </row>
    <row r="30874" spans="17:17">
      <c r="Q30874" s="39"/>
    </row>
    <row r="30875" spans="17:17">
      <c r="Q30875" s="39"/>
    </row>
    <row r="30876" spans="17:17">
      <c r="Q30876" s="39"/>
    </row>
    <row r="30877" spans="17:17">
      <c r="Q30877" s="39"/>
    </row>
    <row r="30878" spans="17:17">
      <c r="Q30878" s="39"/>
    </row>
    <row r="30879" spans="17:17">
      <c r="Q30879" s="39"/>
    </row>
    <row r="30880" spans="17:17">
      <c r="Q30880" s="39"/>
    </row>
    <row r="30881" spans="17:17">
      <c r="Q30881" s="39"/>
    </row>
    <row r="30882" spans="17:17">
      <c r="Q30882" s="39"/>
    </row>
    <row r="30883" spans="17:17">
      <c r="Q30883" s="39"/>
    </row>
    <row r="30884" spans="17:17">
      <c r="Q30884" s="39"/>
    </row>
    <row r="30885" spans="17:17">
      <c r="Q30885" s="39"/>
    </row>
    <row r="30886" spans="17:17">
      <c r="Q30886" s="39"/>
    </row>
    <row r="30887" spans="17:17">
      <c r="Q30887" s="39"/>
    </row>
    <row r="30888" spans="17:17">
      <c r="Q30888" s="39"/>
    </row>
    <row r="30889" spans="17:17">
      <c r="Q30889" s="39"/>
    </row>
    <row r="30890" spans="17:17">
      <c r="Q30890" s="39"/>
    </row>
    <row r="30891" spans="17:17">
      <c r="Q30891" s="39"/>
    </row>
    <row r="30892" spans="17:17">
      <c r="Q30892" s="39"/>
    </row>
    <row r="30893" spans="17:17">
      <c r="Q30893" s="39"/>
    </row>
    <row r="30894" spans="17:17">
      <c r="Q30894" s="39"/>
    </row>
    <row r="30895" spans="17:17">
      <c r="Q30895" s="39"/>
    </row>
    <row r="30896" spans="17:17">
      <c r="Q30896" s="39"/>
    </row>
    <row r="30897" spans="17:17">
      <c r="Q30897" s="39"/>
    </row>
    <row r="30898" spans="17:17">
      <c r="Q30898" s="39"/>
    </row>
    <row r="30899" spans="17:17">
      <c r="Q30899" s="39"/>
    </row>
    <row r="30900" spans="17:17">
      <c r="Q30900" s="39"/>
    </row>
    <row r="30901" spans="17:17">
      <c r="Q30901" s="39"/>
    </row>
    <row r="30902" spans="17:17">
      <c r="Q30902" s="39"/>
    </row>
    <row r="30903" spans="17:17">
      <c r="Q30903" s="39"/>
    </row>
    <row r="30904" spans="17:17">
      <c r="Q30904" s="39"/>
    </row>
    <row r="30905" spans="17:17">
      <c r="Q30905" s="39"/>
    </row>
    <row r="30906" spans="17:17">
      <c r="Q30906" s="39"/>
    </row>
    <row r="30907" spans="17:17">
      <c r="Q30907" s="39"/>
    </row>
    <row r="30908" spans="17:17">
      <c r="Q30908" s="39"/>
    </row>
    <row r="30909" spans="17:17">
      <c r="Q30909" s="39"/>
    </row>
    <row r="30910" spans="17:17">
      <c r="Q30910" s="39"/>
    </row>
    <row r="30911" spans="17:17">
      <c r="Q30911" s="39"/>
    </row>
    <row r="30912" spans="17:17">
      <c r="Q30912" s="39"/>
    </row>
    <row r="30913" spans="17:17">
      <c r="Q30913" s="39"/>
    </row>
    <row r="30914" spans="17:17">
      <c r="Q30914" s="39"/>
    </row>
    <row r="30915" spans="17:17">
      <c r="Q30915" s="39"/>
    </row>
    <row r="30916" spans="17:17">
      <c r="Q30916" s="39"/>
    </row>
    <row r="30917" spans="17:17">
      <c r="Q30917" s="39"/>
    </row>
    <row r="30918" spans="17:17">
      <c r="Q30918" s="39"/>
    </row>
    <row r="30919" spans="17:17">
      <c r="Q30919" s="39"/>
    </row>
    <row r="30920" spans="17:17">
      <c r="Q30920" s="39"/>
    </row>
    <row r="30921" spans="17:17">
      <c r="Q30921" s="39"/>
    </row>
    <row r="30922" spans="17:17">
      <c r="Q30922" s="39"/>
    </row>
    <row r="30923" spans="17:17">
      <c r="Q30923" s="39"/>
    </row>
    <row r="30924" spans="17:17">
      <c r="Q30924" s="39"/>
    </row>
    <row r="30925" spans="17:17">
      <c r="Q30925" s="39"/>
    </row>
    <row r="30926" spans="17:17">
      <c r="Q30926" s="39"/>
    </row>
    <row r="30927" spans="17:17">
      <c r="Q30927" s="39"/>
    </row>
    <row r="30928" spans="17:17">
      <c r="Q30928" s="39"/>
    </row>
    <row r="30929" spans="17:17">
      <c r="Q30929" s="39"/>
    </row>
    <row r="30930" spans="17:17">
      <c r="Q30930" s="39"/>
    </row>
    <row r="30931" spans="17:17">
      <c r="Q30931" s="39"/>
    </row>
    <row r="30932" spans="17:17">
      <c r="Q30932" s="39"/>
    </row>
    <row r="30933" spans="17:17">
      <c r="Q30933" s="39"/>
    </row>
    <row r="30934" spans="17:17">
      <c r="Q30934" s="39"/>
    </row>
    <row r="30935" spans="17:17">
      <c r="Q30935" s="39"/>
    </row>
    <row r="30936" spans="17:17">
      <c r="Q30936" s="39"/>
    </row>
    <row r="30937" spans="17:17">
      <c r="Q30937" s="39"/>
    </row>
    <row r="30938" spans="17:17">
      <c r="Q30938" s="39"/>
    </row>
    <row r="30939" spans="17:17">
      <c r="Q30939" s="39"/>
    </row>
    <row r="30940" spans="17:17">
      <c r="Q30940" s="39"/>
    </row>
    <row r="30941" spans="17:17">
      <c r="Q30941" s="39"/>
    </row>
    <row r="30942" spans="17:17">
      <c r="Q30942" s="39"/>
    </row>
    <row r="30943" spans="17:17">
      <c r="Q30943" s="39"/>
    </row>
    <row r="30944" spans="17:17">
      <c r="Q30944" s="39"/>
    </row>
    <row r="30945" spans="17:17">
      <c r="Q30945" s="39"/>
    </row>
    <row r="30946" spans="17:17">
      <c r="Q30946" s="39"/>
    </row>
    <row r="30947" spans="17:17">
      <c r="Q30947" s="39"/>
    </row>
    <row r="30948" spans="17:17">
      <c r="Q30948" s="39"/>
    </row>
    <row r="30949" spans="17:17">
      <c r="Q30949" s="39"/>
    </row>
    <row r="30950" spans="17:17">
      <c r="Q30950" s="39"/>
    </row>
    <row r="30951" spans="17:17">
      <c r="Q30951" s="39"/>
    </row>
    <row r="30952" spans="17:17">
      <c r="Q30952" s="39"/>
    </row>
    <row r="30953" spans="17:17">
      <c r="Q30953" s="39"/>
    </row>
    <row r="30954" spans="17:17">
      <c r="Q30954" s="39"/>
    </row>
    <row r="30955" spans="17:17">
      <c r="Q30955" s="39"/>
    </row>
    <row r="30956" spans="17:17">
      <c r="Q30956" s="39"/>
    </row>
    <row r="30957" spans="17:17">
      <c r="Q30957" s="39"/>
    </row>
    <row r="30958" spans="17:17">
      <c r="Q30958" s="39"/>
    </row>
    <row r="30959" spans="17:17">
      <c r="Q30959" s="39"/>
    </row>
    <row r="30960" spans="17:17">
      <c r="Q30960" s="39"/>
    </row>
    <row r="30961" spans="17:17">
      <c r="Q30961" s="39"/>
    </row>
    <row r="30962" spans="17:17">
      <c r="Q30962" s="39"/>
    </row>
    <row r="30963" spans="17:17">
      <c r="Q30963" s="39"/>
    </row>
    <row r="30964" spans="17:17">
      <c r="Q30964" s="39"/>
    </row>
    <row r="30965" spans="17:17">
      <c r="Q30965" s="39"/>
    </row>
    <row r="30966" spans="17:17">
      <c r="Q30966" s="39"/>
    </row>
    <row r="30967" spans="17:17">
      <c r="Q30967" s="39"/>
    </row>
    <row r="30968" spans="17:17">
      <c r="Q30968" s="39"/>
    </row>
    <row r="30969" spans="17:17">
      <c r="Q30969" s="39"/>
    </row>
    <row r="30970" spans="17:17">
      <c r="Q30970" s="39"/>
    </row>
    <row r="30971" spans="17:17">
      <c r="Q30971" s="39"/>
    </row>
    <row r="30972" spans="17:17">
      <c r="Q30972" s="39"/>
    </row>
    <row r="30973" spans="17:17">
      <c r="Q30973" s="39"/>
    </row>
    <row r="30974" spans="17:17">
      <c r="Q30974" s="39"/>
    </row>
    <row r="30975" spans="17:17">
      <c r="Q30975" s="39"/>
    </row>
    <row r="30976" spans="17:17">
      <c r="Q30976" s="39"/>
    </row>
    <row r="30977" spans="17:17">
      <c r="Q30977" s="39"/>
    </row>
    <row r="30978" spans="17:17">
      <c r="Q30978" s="39"/>
    </row>
    <row r="30979" spans="17:17">
      <c r="Q30979" s="39"/>
    </row>
    <row r="30980" spans="17:17">
      <c r="Q30980" s="39"/>
    </row>
    <row r="30981" spans="17:17">
      <c r="Q30981" s="39"/>
    </row>
    <row r="30982" spans="17:17">
      <c r="Q30982" s="39"/>
    </row>
    <row r="30983" spans="17:17">
      <c r="Q30983" s="39"/>
    </row>
    <row r="30984" spans="17:17">
      <c r="Q30984" s="39"/>
    </row>
    <row r="30985" spans="17:17">
      <c r="Q30985" s="39"/>
    </row>
    <row r="30986" spans="17:17">
      <c r="Q30986" s="39"/>
    </row>
    <row r="30987" spans="17:17">
      <c r="Q30987" s="39"/>
    </row>
    <row r="30988" spans="17:17">
      <c r="Q30988" s="39"/>
    </row>
    <row r="30989" spans="17:17">
      <c r="Q30989" s="39"/>
    </row>
    <row r="30990" spans="17:17">
      <c r="Q30990" s="39"/>
    </row>
    <row r="30991" spans="17:17">
      <c r="Q30991" s="39"/>
    </row>
    <row r="30992" spans="17:17">
      <c r="Q30992" s="39"/>
    </row>
    <row r="30993" spans="17:17">
      <c r="Q30993" s="39"/>
    </row>
    <row r="30994" spans="17:17">
      <c r="Q30994" s="39"/>
    </row>
    <row r="30995" spans="17:17">
      <c r="Q30995" s="39"/>
    </row>
    <row r="30996" spans="17:17">
      <c r="Q30996" s="39"/>
    </row>
    <row r="30997" spans="17:17">
      <c r="Q30997" s="39"/>
    </row>
    <row r="30998" spans="17:17">
      <c r="Q30998" s="39"/>
    </row>
    <row r="30999" spans="17:17">
      <c r="Q30999" s="39"/>
    </row>
    <row r="31000" spans="17:17">
      <c r="Q31000" s="39"/>
    </row>
    <row r="31001" spans="17:17">
      <c r="Q31001" s="39"/>
    </row>
    <row r="31002" spans="17:17">
      <c r="Q31002" s="39"/>
    </row>
    <row r="31003" spans="17:17">
      <c r="Q31003" s="39"/>
    </row>
    <row r="31004" spans="17:17">
      <c r="Q31004" s="39"/>
    </row>
    <row r="31005" spans="17:17">
      <c r="Q31005" s="39"/>
    </row>
    <row r="31006" spans="17:17">
      <c r="Q31006" s="39"/>
    </row>
    <row r="31007" spans="17:17">
      <c r="Q31007" s="39"/>
    </row>
    <row r="31008" spans="17:17">
      <c r="Q31008" s="39"/>
    </row>
    <row r="31009" spans="17:17">
      <c r="Q31009" s="39"/>
    </row>
    <row r="31010" spans="17:17">
      <c r="Q31010" s="39"/>
    </row>
    <row r="31011" spans="17:17">
      <c r="Q31011" s="39"/>
    </row>
    <row r="31012" spans="17:17">
      <c r="Q31012" s="39"/>
    </row>
    <row r="31013" spans="17:17">
      <c r="Q31013" s="39"/>
    </row>
    <row r="31014" spans="17:17">
      <c r="Q31014" s="39"/>
    </row>
    <row r="31015" spans="17:17">
      <c r="Q31015" s="39"/>
    </row>
    <row r="31016" spans="17:17">
      <c r="Q31016" s="39"/>
    </row>
    <row r="31017" spans="17:17">
      <c r="Q31017" s="39"/>
    </row>
    <row r="31018" spans="17:17">
      <c r="Q31018" s="39"/>
    </row>
    <row r="31019" spans="17:17">
      <c r="Q31019" s="39"/>
    </row>
    <row r="31020" spans="17:17">
      <c r="Q31020" s="39"/>
    </row>
    <row r="31021" spans="17:17">
      <c r="Q31021" s="39"/>
    </row>
    <row r="31022" spans="17:17">
      <c r="Q31022" s="39"/>
    </row>
    <row r="31023" spans="17:17">
      <c r="Q31023" s="39"/>
    </row>
    <row r="31024" spans="17:17">
      <c r="Q31024" s="39"/>
    </row>
    <row r="31025" spans="17:17">
      <c r="Q31025" s="39"/>
    </row>
    <row r="31026" spans="17:17">
      <c r="Q31026" s="39"/>
    </row>
    <row r="31027" spans="17:17">
      <c r="Q31027" s="39"/>
    </row>
    <row r="31028" spans="17:17">
      <c r="Q31028" s="39"/>
    </row>
    <row r="31029" spans="17:17">
      <c r="Q31029" s="39"/>
    </row>
    <row r="31030" spans="17:17">
      <c r="Q31030" s="39"/>
    </row>
    <row r="31031" spans="17:17">
      <c r="Q31031" s="39"/>
    </row>
    <row r="31032" spans="17:17">
      <c r="Q31032" s="39"/>
    </row>
    <row r="31033" spans="17:17">
      <c r="Q31033" s="39"/>
    </row>
    <row r="31034" spans="17:17">
      <c r="Q31034" s="39"/>
    </row>
    <row r="31035" spans="17:17">
      <c r="Q31035" s="39"/>
    </row>
    <row r="31036" spans="17:17">
      <c r="Q31036" s="39"/>
    </row>
    <row r="31037" spans="17:17">
      <c r="Q31037" s="39"/>
    </row>
    <row r="31038" spans="17:17">
      <c r="Q31038" s="39"/>
    </row>
    <row r="31039" spans="17:17">
      <c r="Q31039" s="39"/>
    </row>
    <row r="31040" spans="17:17">
      <c r="Q31040" s="39"/>
    </row>
    <row r="31041" spans="17:17">
      <c r="Q31041" s="39"/>
    </row>
    <row r="31042" spans="17:17">
      <c r="Q31042" s="39"/>
    </row>
    <row r="31043" spans="17:17">
      <c r="Q31043" s="39"/>
    </row>
    <row r="31044" spans="17:17">
      <c r="Q31044" s="39"/>
    </row>
    <row r="31045" spans="17:17">
      <c r="Q31045" s="39"/>
    </row>
    <row r="31046" spans="17:17">
      <c r="Q31046" s="39"/>
    </row>
    <row r="31047" spans="17:17">
      <c r="Q31047" s="39"/>
    </row>
    <row r="31048" spans="17:17">
      <c r="Q31048" s="39"/>
    </row>
    <row r="31049" spans="17:17">
      <c r="Q31049" s="39"/>
    </row>
    <row r="31050" spans="17:17">
      <c r="Q31050" s="39"/>
    </row>
    <row r="31051" spans="17:17">
      <c r="Q31051" s="39"/>
    </row>
    <row r="31052" spans="17:17">
      <c r="Q31052" s="39"/>
    </row>
    <row r="31053" spans="17:17">
      <c r="Q31053" s="39"/>
    </row>
    <row r="31054" spans="17:17">
      <c r="Q31054" s="39"/>
    </row>
    <row r="31055" spans="17:17">
      <c r="Q31055" s="39"/>
    </row>
    <row r="31056" spans="17:17">
      <c r="Q31056" s="39"/>
    </row>
    <row r="31057" spans="17:17">
      <c r="Q31057" s="39"/>
    </row>
    <row r="31058" spans="17:17">
      <c r="Q31058" s="39"/>
    </row>
    <row r="31059" spans="17:17">
      <c r="Q31059" s="39"/>
    </row>
    <row r="31060" spans="17:17">
      <c r="Q31060" s="39"/>
    </row>
    <row r="31061" spans="17:17">
      <c r="Q31061" s="39"/>
    </row>
    <row r="31062" spans="17:17">
      <c r="Q31062" s="39"/>
    </row>
    <row r="31063" spans="17:17">
      <c r="Q31063" s="39"/>
    </row>
    <row r="31064" spans="17:17">
      <c r="Q31064" s="39"/>
    </row>
    <row r="31065" spans="17:17">
      <c r="Q31065" s="39"/>
    </row>
    <row r="31066" spans="17:17">
      <c r="Q31066" s="39"/>
    </row>
    <row r="31067" spans="17:17">
      <c r="Q31067" s="39"/>
    </row>
    <row r="31068" spans="17:17">
      <c r="Q31068" s="39"/>
    </row>
    <row r="31069" spans="17:17">
      <c r="Q31069" s="39"/>
    </row>
    <row r="31070" spans="17:17">
      <c r="Q31070" s="39"/>
    </row>
    <row r="31071" spans="17:17">
      <c r="Q31071" s="39"/>
    </row>
    <row r="31072" spans="17:17">
      <c r="Q31072" s="39"/>
    </row>
    <row r="31073" spans="17:17">
      <c r="Q31073" s="39"/>
    </row>
    <row r="31074" spans="17:17">
      <c r="Q31074" s="39"/>
    </row>
    <row r="31075" spans="17:17">
      <c r="Q31075" s="39"/>
    </row>
    <row r="31076" spans="17:17">
      <c r="Q31076" s="39"/>
    </row>
    <row r="31077" spans="17:17">
      <c r="Q31077" s="39"/>
    </row>
    <row r="31078" spans="17:17">
      <c r="Q31078" s="39"/>
    </row>
    <row r="31079" spans="17:17">
      <c r="Q31079" s="39"/>
    </row>
    <row r="31080" spans="17:17">
      <c r="Q31080" s="39"/>
    </row>
    <row r="31081" spans="17:17">
      <c r="Q31081" s="39"/>
    </row>
    <row r="31082" spans="17:17">
      <c r="Q31082" s="39"/>
    </row>
    <row r="31083" spans="17:17">
      <c r="Q31083" s="39"/>
    </row>
    <row r="31084" spans="17:17">
      <c r="Q31084" s="39"/>
    </row>
    <row r="31085" spans="17:17">
      <c r="Q31085" s="39"/>
    </row>
    <row r="31086" spans="17:17">
      <c r="Q31086" s="39"/>
    </row>
    <row r="31087" spans="17:17">
      <c r="Q31087" s="39"/>
    </row>
    <row r="31088" spans="17:17">
      <c r="Q31088" s="39"/>
    </row>
    <row r="31089" spans="17:17">
      <c r="Q31089" s="39"/>
    </row>
    <row r="31090" spans="17:17">
      <c r="Q31090" s="39"/>
    </row>
    <row r="31091" spans="17:17">
      <c r="Q31091" s="39"/>
    </row>
    <row r="31092" spans="17:17">
      <c r="Q31092" s="39"/>
    </row>
    <row r="31093" spans="17:17">
      <c r="Q31093" s="39"/>
    </row>
    <row r="31094" spans="17:17">
      <c r="Q31094" s="39"/>
    </row>
    <row r="31095" spans="17:17">
      <c r="Q31095" s="39"/>
    </row>
    <row r="31096" spans="17:17">
      <c r="Q31096" s="39"/>
    </row>
    <row r="31097" spans="17:17">
      <c r="Q31097" s="39"/>
    </row>
    <row r="31098" spans="17:17">
      <c r="Q31098" s="39"/>
    </row>
    <row r="31099" spans="17:17">
      <c r="Q31099" s="39"/>
    </row>
    <row r="31100" spans="17:17">
      <c r="Q31100" s="39"/>
    </row>
    <row r="31101" spans="17:17">
      <c r="Q31101" s="39"/>
    </row>
    <row r="31102" spans="17:17">
      <c r="Q31102" s="39"/>
    </row>
    <row r="31103" spans="17:17">
      <c r="Q31103" s="39"/>
    </row>
    <row r="31104" spans="17:17">
      <c r="Q31104" s="39"/>
    </row>
    <row r="31105" spans="17:17">
      <c r="Q31105" s="39"/>
    </row>
    <row r="31106" spans="17:17">
      <c r="Q31106" s="39"/>
    </row>
    <row r="31107" spans="17:17">
      <c r="Q31107" s="39"/>
    </row>
    <row r="31108" spans="17:17">
      <c r="Q31108" s="39"/>
    </row>
    <row r="31109" spans="17:17">
      <c r="Q31109" s="39"/>
    </row>
    <row r="31110" spans="17:17">
      <c r="Q31110" s="39"/>
    </row>
    <row r="31111" spans="17:17">
      <c r="Q31111" s="39"/>
    </row>
    <row r="31112" spans="17:17">
      <c r="Q31112" s="39"/>
    </row>
    <row r="31113" spans="17:17">
      <c r="Q31113" s="39"/>
    </row>
    <row r="31114" spans="17:17">
      <c r="Q31114" s="39"/>
    </row>
    <row r="31115" spans="17:17">
      <c r="Q31115" s="39"/>
    </row>
    <row r="31116" spans="17:17">
      <c r="Q31116" s="39"/>
    </row>
    <row r="31117" spans="17:17">
      <c r="Q31117" s="39"/>
    </row>
    <row r="31118" spans="17:17">
      <c r="Q31118" s="39"/>
    </row>
    <row r="31119" spans="17:17">
      <c r="Q31119" s="39"/>
    </row>
    <row r="31120" spans="17:17">
      <c r="Q31120" s="39"/>
    </row>
    <row r="31121" spans="17:17">
      <c r="Q31121" s="39"/>
    </row>
    <row r="31122" spans="17:17">
      <c r="Q31122" s="39"/>
    </row>
    <row r="31123" spans="17:17">
      <c r="Q31123" s="39"/>
    </row>
    <row r="31124" spans="17:17">
      <c r="Q31124" s="39"/>
    </row>
    <row r="31125" spans="17:17">
      <c r="Q31125" s="39"/>
    </row>
    <row r="31126" spans="17:17">
      <c r="Q31126" s="39"/>
    </row>
    <row r="31127" spans="17:17">
      <c r="Q31127" s="39"/>
    </row>
    <row r="31128" spans="17:17">
      <c r="Q31128" s="39"/>
    </row>
    <row r="31129" spans="17:17">
      <c r="Q31129" s="39"/>
    </row>
    <row r="31130" spans="17:17">
      <c r="Q31130" s="39"/>
    </row>
    <row r="31131" spans="17:17">
      <c r="Q31131" s="39"/>
    </row>
    <row r="31132" spans="17:17">
      <c r="Q31132" s="39"/>
    </row>
    <row r="31133" spans="17:17">
      <c r="Q31133" s="39"/>
    </row>
    <row r="31134" spans="17:17">
      <c r="Q31134" s="39"/>
    </row>
    <row r="31135" spans="17:17">
      <c r="Q31135" s="39"/>
    </row>
    <row r="31136" spans="17:17">
      <c r="Q31136" s="39"/>
    </row>
    <row r="31137" spans="17:17">
      <c r="Q31137" s="39"/>
    </row>
    <row r="31138" spans="17:17">
      <c r="Q31138" s="39"/>
    </row>
    <row r="31139" spans="17:17">
      <c r="Q31139" s="39"/>
    </row>
    <row r="31140" spans="17:17">
      <c r="Q31140" s="39"/>
    </row>
    <row r="31141" spans="17:17">
      <c r="Q31141" s="39"/>
    </row>
    <row r="31142" spans="17:17">
      <c r="Q31142" s="39"/>
    </row>
    <row r="31143" spans="17:17">
      <c r="Q31143" s="39"/>
    </row>
    <row r="31144" spans="17:17">
      <c r="Q31144" s="39"/>
    </row>
    <row r="31145" spans="17:17">
      <c r="Q31145" s="39"/>
    </row>
    <row r="31146" spans="17:17">
      <c r="Q31146" s="39"/>
    </row>
    <row r="31147" spans="17:17">
      <c r="Q31147" s="39"/>
    </row>
    <row r="31148" spans="17:17">
      <c r="Q31148" s="39"/>
    </row>
    <row r="31149" spans="17:17">
      <c r="Q31149" s="39"/>
    </row>
    <row r="31150" spans="17:17">
      <c r="Q31150" s="39"/>
    </row>
    <row r="31151" spans="17:17">
      <c r="Q31151" s="39"/>
    </row>
    <row r="31152" spans="17:17">
      <c r="Q31152" s="39"/>
    </row>
    <row r="31153" spans="17:17">
      <c r="Q31153" s="39"/>
    </row>
    <row r="31154" spans="17:17">
      <c r="Q31154" s="39"/>
    </row>
    <row r="31155" spans="17:17">
      <c r="Q31155" s="39"/>
    </row>
    <row r="31156" spans="17:17">
      <c r="Q31156" s="39"/>
    </row>
    <row r="31157" spans="17:17">
      <c r="Q31157" s="39"/>
    </row>
    <row r="31158" spans="17:17">
      <c r="Q31158" s="39"/>
    </row>
    <row r="31159" spans="17:17">
      <c r="Q31159" s="39"/>
    </row>
    <row r="31160" spans="17:17">
      <c r="Q31160" s="39"/>
    </row>
    <row r="31161" spans="17:17">
      <c r="Q31161" s="39"/>
    </row>
    <row r="31162" spans="17:17">
      <c r="Q31162" s="39"/>
    </row>
    <row r="31163" spans="17:17">
      <c r="Q31163" s="39"/>
    </row>
    <row r="31164" spans="17:17">
      <c r="Q31164" s="39"/>
    </row>
    <row r="31165" spans="17:17">
      <c r="Q31165" s="39"/>
    </row>
    <row r="31166" spans="17:17">
      <c r="Q31166" s="39"/>
    </row>
    <row r="31167" spans="17:17">
      <c r="Q31167" s="39"/>
    </row>
    <row r="31168" spans="17:17">
      <c r="Q31168" s="39"/>
    </row>
    <row r="31169" spans="17:17">
      <c r="Q31169" s="39"/>
    </row>
    <row r="31170" spans="17:17">
      <c r="Q31170" s="39"/>
    </row>
    <row r="31171" spans="17:17">
      <c r="Q31171" s="39"/>
    </row>
    <row r="31172" spans="17:17">
      <c r="Q31172" s="39"/>
    </row>
    <row r="31173" spans="17:17">
      <c r="Q31173" s="39"/>
    </row>
    <row r="31174" spans="17:17">
      <c r="Q31174" s="39"/>
    </row>
    <row r="31175" spans="17:17">
      <c r="Q31175" s="39"/>
    </row>
    <row r="31176" spans="17:17">
      <c r="Q31176" s="39"/>
    </row>
    <row r="31177" spans="17:17">
      <c r="Q31177" s="39"/>
    </row>
    <row r="31178" spans="17:17">
      <c r="Q31178" s="39"/>
    </row>
    <row r="31179" spans="17:17">
      <c r="Q31179" s="39"/>
    </row>
    <row r="31180" spans="17:17">
      <c r="Q31180" s="39"/>
    </row>
    <row r="31181" spans="17:17">
      <c r="Q31181" s="39"/>
    </row>
    <row r="31182" spans="17:17">
      <c r="Q31182" s="39"/>
    </row>
    <row r="31183" spans="17:17">
      <c r="Q31183" s="39"/>
    </row>
    <row r="31184" spans="17:17">
      <c r="Q31184" s="39"/>
    </row>
    <row r="31185" spans="17:17">
      <c r="Q31185" s="39"/>
    </row>
    <row r="31186" spans="17:17">
      <c r="Q31186" s="39"/>
    </row>
    <row r="31187" spans="17:17">
      <c r="Q31187" s="39"/>
    </row>
    <row r="31188" spans="17:17">
      <c r="Q31188" s="39"/>
    </row>
    <row r="31189" spans="17:17">
      <c r="Q31189" s="39"/>
    </row>
    <row r="31190" spans="17:17">
      <c r="Q31190" s="39"/>
    </row>
    <row r="31191" spans="17:17">
      <c r="Q31191" s="39"/>
    </row>
    <row r="31192" spans="17:17">
      <c r="Q31192" s="39"/>
    </row>
    <row r="31193" spans="17:17">
      <c r="Q31193" s="39"/>
    </row>
    <row r="31194" spans="17:17">
      <c r="Q31194" s="39"/>
    </row>
    <row r="31195" spans="17:17">
      <c r="Q31195" s="39"/>
    </row>
    <row r="31196" spans="17:17">
      <c r="Q31196" s="39"/>
    </row>
    <row r="31197" spans="17:17">
      <c r="Q31197" s="39"/>
    </row>
    <row r="31198" spans="17:17">
      <c r="Q31198" s="39"/>
    </row>
    <row r="31199" spans="17:17">
      <c r="Q31199" s="39"/>
    </row>
    <row r="31200" spans="17:17">
      <c r="Q31200" s="39"/>
    </row>
    <row r="31201" spans="17:17">
      <c r="Q31201" s="39"/>
    </row>
    <row r="31202" spans="17:17">
      <c r="Q31202" s="39"/>
    </row>
    <row r="31203" spans="17:17">
      <c r="Q31203" s="39"/>
    </row>
    <row r="31204" spans="17:17">
      <c r="Q31204" s="39"/>
    </row>
    <row r="31205" spans="17:17">
      <c r="Q31205" s="39"/>
    </row>
    <row r="31206" spans="17:17">
      <c r="Q31206" s="39"/>
    </row>
    <row r="31207" spans="17:17">
      <c r="Q31207" s="39"/>
    </row>
    <row r="31208" spans="17:17">
      <c r="Q31208" s="39"/>
    </row>
    <row r="31209" spans="17:17">
      <c r="Q31209" s="39"/>
    </row>
    <row r="31210" spans="17:17">
      <c r="Q31210" s="39"/>
    </row>
    <row r="31211" spans="17:17">
      <c r="Q31211" s="39"/>
    </row>
    <row r="31212" spans="17:17">
      <c r="Q31212" s="39"/>
    </row>
    <row r="31213" spans="17:17">
      <c r="Q31213" s="39"/>
    </row>
    <row r="31214" spans="17:17">
      <c r="Q31214" s="39"/>
    </row>
    <row r="31215" spans="17:17">
      <c r="Q31215" s="39"/>
    </row>
    <row r="31216" spans="17:17">
      <c r="Q31216" s="39"/>
    </row>
    <row r="31217" spans="17:17">
      <c r="Q31217" s="39"/>
    </row>
    <row r="31218" spans="17:17">
      <c r="Q31218" s="39"/>
    </row>
    <row r="31219" spans="17:17">
      <c r="Q31219" s="39"/>
    </row>
    <row r="31220" spans="17:17">
      <c r="Q31220" s="39"/>
    </row>
    <row r="31221" spans="17:17">
      <c r="Q31221" s="39"/>
    </row>
    <row r="31222" spans="17:17">
      <c r="Q31222" s="39"/>
    </row>
    <row r="31223" spans="17:17">
      <c r="Q31223" s="39"/>
    </row>
    <row r="31224" spans="17:17">
      <c r="Q31224" s="39"/>
    </row>
    <row r="31225" spans="17:17">
      <c r="Q31225" s="39"/>
    </row>
    <row r="31226" spans="17:17">
      <c r="Q31226" s="39"/>
    </row>
    <row r="31227" spans="17:17">
      <c r="Q31227" s="39"/>
    </row>
    <row r="31228" spans="17:17">
      <c r="Q31228" s="39"/>
    </row>
    <row r="31229" spans="17:17">
      <c r="Q31229" s="39"/>
    </row>
    <row r="31230" spans="17:17">
      <c r="Q31230" s="39"/>
    </row>
    <row r="31231" spans="17:17">
      <c r="Q31231" s="39"/>
    </row>
    <row r="31232" spans="17:17">
      <c r="Q31232" s="39"/>
    </row>
    <row r="31233" spans="17:17">
      <c r="Q31233" s="39"/>
    </row>
    <row r="31234" spans="17:17">
      <c r="Q31234" s="39"/>
    </row>
    <row r="31235" spans="17:17">
      <c r="Q31235" s="39"/>
    </row>
    <row r="31236" spans="17:17">
      <c r="Q31236" s="39"/>
    </row>
    <row r="31237" spans="17:17">
      <c r="Q31237" s="39"/>
    </row>
    <row r="31238" spans="17:17">
      <c r="Q31238" s="39"/>
    </row>
    <row r="31239" spans="17:17">
      <c r="Q31239" s="39"/>
    </row>
    <row r="31240" spans="17:17">
      <c r="Q31240" s="39"/>
    </row>
    <row r="31241" spans="17:17">
      <c r="Q31241" s="39"/>
    </row>
    <row r="31242" spans="17:17">
      <c r="Q31242" s="39"/>
    </row>
    <row r="31243" spans="17:17">
      <c r="Q31243" s="39"/>
    </row>
    <row r="31244" spans="17:17">
      <c r="Q31244" s="39"/>
    </row>
    <row r="31245" spans="17:17">
      <c r="Q31245" s="39"/>
    </row>
    <row r="31246" spans="17:17">
      <c r="Q31246" s="39"/>
    </row>
    <row r="31247" spans="17:17">
      <c r="Q31247" s="39"/>
    </row>
    <row r="31248" spans="17:17">
      <c r="Q31248" s="39"/>
    </row>
    <row r="31249" spans="17:17">
      <c r="Q31249" s="39"/>
    </row>
    <row r="31250" spans="17:17">
      <c r="Q31250" s="39"/>
    </row>
    <row r="31251" spans="17:17">
      <c r="Q31251" s="39"/>
    </row>
    <row r="31252" spans="17:17">
      <c r="Q31252" s="39"/>
    </row>
    <row r="31253" spans="17:17">
      <c r="Q31253" s="39"/>
    </row>
    <row r="31254" spans="17:17">
      <c r="Q31254" s="39"/>
    </row>
    <row r="31255" spans="17:17">
      <c r="Q31255" s="39"/>
    </row>
    <row r="31256" spans="17:17">
      <c r="Q31256" s="39"/>
    </row>
    <row r="31257" spans="17:17">
      <c r="Q31257" s="39"/>
    </row>
    <row r="31258" spans="17:17">
      <c r="Q31258" s="39"/>
    </row>
    <row r="31259" spans="17:17">
      <c r="Q31259" s="39"/>
    </row>
    <row r="31260" spans="17:17">
      <c r="Q31260" s="39"/>
    </row>
    <row r="31261" spans="17:17">
      <c r="Q31261" s="39"/>
    </row>
    <row r="31262" spans="17:17">
      <c r="Q31262" s="39"/>
    </row>
    <row r="31263" spans="17:17">
      <c r="Q31263" s="39"/>
    </row>
    <row r="31264" spans="17:17">
      <c r="Q31264" s="39"/>
    </row>
    <row r="31265" spans="17:17">
      <c r="Q31265" s="39"/>
    </row>
    <row r="31266" spans="17:17">
      <c r="Q31266" s="39"/>
    </row>
    <row r="31267" spans="17:17">
      <c r="Q31267" s="39"/>
    </row>
    <row r="31268" spans="17:17">
      <c r="Q31268" s="39"/>
    </row>
    <row r="31269" spans="17:17">
      <c r="Q31269" s="39"/>
    </row>
    <row r="31270" spans="17:17">
      <c r="Q31270" s="39"/>
    </row>
    <row r="31271" spans="17:17">
      <c r="Q31271" s="39"/>
    </row>
    <row r="31272" spans="17:17">
      <c r="Q31272" s="39"/>
    </row>
    <row r="31273" spans="17:17">
      <c r="Q31273" s="39"/>
    </row>
    <row r="31274" spans="17:17">
      <c r="Q31274" s="39"/>
    </row>
    <row r="31275" spans="17:17">
      <c r="Q31275" s="39"/>
    </row>
    <row r="31276" spans="17:17">
      <c r="Q31276" s="39"/>
    </row>
    <row r="31277" spans="17:17">
      <c r="Q31277" s="39"/>
    </row>
    <row r="31278" spans="17:17">
      <c r="Q31278" s="39"/>
    </row>
    <row r="31279" spans="17:17">
      <c r="Q31279" s="39"/>
    </row>
    <row r="31280" spans="17:17">
      <c r="Q31280" s="39"/>
    </row>
    <row r="31281" spans="17:17">
      <c r="Q31281" s="39"/>
    </row>
    <row r="31282" spans="17:17">
      <c r="Q31282" s="39"/>
    </row>
    <row r="31283" spans="17:17">
      <c r="Q31283" s="39"/>
    </row>
    <row r="31284" spans="17:17">
      <c r="Q31284" s="39"/>
    </row>
    <row r="31285" spans="17:17">
      <c r="Q31285" s="39"/>
    </row>
    <row r="31286" spans="17:17">
      <c r="Q31286" s="39"/>
    </row>
    <row r="31287" spans="17:17">
      <c r="Q31287" s="39"/>
    </row>
    <row r="31288" spans="17:17">
      <c r="Q31288" s="39"/>
    </row>
    <row r="31289" spans="17:17">
      <c r="Q31289" s="39"/>
    </row>
    <row r="31290" spans="17:17">
      <c r="Q31290" s="39"/>
    </row>
    <row r="31291" spans="17:17">
      <c r="Q31291" s="39"/>
    </row>
    <row r="31292" spans="17:17">
      <c r="Q31292" s="39"/>
    </row>
    <row r="31293" spans="17:17">
      <c r="Q31293" s="39"/>
    </row>
    <row r="31294" spans="17:17">
      <c r="Q31294" s="39"/>
    </row>
    <row r="31295" spans="17:17">
      <c r="Q31295" s="39"/>
    </row>
    <row r="31296" spans="17:17">
      <c r="Q31296" s="39"/>
    </row>
    <row r="31297" spans="17:17">
      <c r="Q31297" s="39"/>
    </row>
    <row r="31298" spans="17:17">
      <c r="Q31298" s="39"/>
    </row>
    <row r="31299" spans="17:17">
      <c r="Q31299" s="39"/>
    </row>
    <row r="31300" spans="17:17">
      <c r="Q31300" s="39"/>
    </row>
    <row r="31301" spans="17:17">
      <c r="Q31301" s="39"/>
    </row>
    <row r="31302" spans="17:17">
      <c r="Q31302" s="39"/>
    </row>
    <row r="31303" spans="17:17">
      <c r="Q31303" s="39"/>
    </row>
    <row r="31304" spans="17:17">
      <c r="Q31304" s="39"/>
    </row>
    <row r="31305" spans="17:17">
      <c r="Q31305" s="39"/>
    </row>
    <row r="31306" spans="17:17">
      <c r="Q31306" s="39"/>
    </row>
    <row r="31307" spans="17:17">
      <c r="Q31307" s="39"/>
    </row>
    <row r="31308" spans="17:17">
      <c r="Q31308" s="39"/>
    </row>
    <row r="31309" spans="17:17">
      <c r="Q31309" s="39"/>
    </row>
    <row r="31310" spans="17:17">
      <c r="Q31310" s="39"/>
    </row>
    <row r="31311" spans="17:17">
      <c r="Q31311" s="39"/>
    </row>
    <row r="31312" spans="17:17">
      <c r="Q31312" s="39"/>
    </row>
    <row r="31313" spans="17:17">
      <c r="Q31313" s="39"/>
    </row>
    <row r="31314" spans="17:17">
      <c r="Q31314" s="39"/>
    </row>
    <row r="31315" spans="17:17">
      <c r="Q31315" s="39"/>
    </row>
    <row r="31316" spans="17:17">
      <c r="Q31316" s="39"/>
    </row>
    <row r="31317" spans="17:17">
      <c r="Q31317" s="39"/>
    </row>
    <row r="31318" spans="17:17">
      <c r="Q31318" s="39"/>
    </row>
    <row r="31319" spans="17:17">
      <c r="Q31319" s="39"/>
    </row>
    <row r="31320" spans="17:17">
      <c r="Q31320" s="39"/>
    </row>
    <row r="31321" spans="17:17">
      <c r="Q31321" s="39"/>
    </row>
    <row r="31322" spans="17:17">
      <c r="Q31322" s="39"/>
    </row>
    <row r="31323" spans="17:17">
      <c r="Q31323" s="39"/>
    </row>
    <row r="31324" spans="17:17">
      <c r="Q31324" s="39"/>
    </row>
    <row r="31325" spans="17:17">
      <c r="Q31325" s="39"/>
    </row>
    <row r="31326" spans="17:17">
      <c r="Q31326" s="39"/>
    </row>
    <row r="31327" spans="17:17">
      <c r="Q31327" s="39"/>
    </row>
    <row r="31328" spans="17:17">
      <c r="Q31328" s="39"/>
    </row>
    <row r="31329" spans="17:17">
      <c r="Q31329" s="39"/>
    </row>
    <row r="31330" spans="17:17">
      <c r="Q31330" s="39"/>
    </row>
    <row r="31331" spans="17:17">
      <c r="Q31331" s="39"/>
    </row>
    <row r="31332" spans="17:17">
      <c r="Q31332" s="39"/>
    </row>
    <row r="31333" spans="17:17">
      <c r="Q31333" s="39"/>
    </row>
    <row r="31334" spans="17:17">
      <c r="Q31334" s="39"/>
    </row>
    <row r="31335" spans="17:17">
      <c r="Q31335" s="39"/>
    </row>
    <row r="31336" spans="17:17">
      <c r="Q31336" s="39"/>
    </row>
    <row r="31337" spans="17:17">
      <c r="Q31337" s="39"/>
    </row>
    <row r="31338" spans="17:17">
      <c r="Q31338" s="39"/>
    </row>
    <row r="31339" spans="17:17">
      <c r="Q31339" s="39"/>
    </row>
    <row r="31340" spans="17:17">
      <c r="Q31340" s="39"/>
    </row>
    <row r="31341" spans="17:17">
      <c r="Q31341" s="39"/>
    </row>
    <row r="31342" spans="17:17">
      <c r="Q31342" s="39"/>
    </row>
    <row r="31343" spans="17:17">
      <c r="Q31343" s="39"/>
    </row>
    <row r="31344" spans="17:17">
      <c r="Q31344" s="39"/>
    </row>
    <row r="31345" spans="17:17">
      <c r="Q31345" s="39"/>
    </row>
    <row r="31346" spans="17:17">
      <c r="Q31346" s="39"/>
    </row>
    <row r="31347" spans="17:17">
      <c r="Q31347" s="39"/>
    </row>
    <row r="31348" spans="17:17">
      <c r="Q31348" s="39"/>
    </row>
    <row r="31349" spans="17:17">
      <c r="Q31349" s="39"/>
    </row>
    <row r="31350" spans="17:17">
      <c r="Q31350" s="39"/>
    </row>
    <row r="31351" spans="17:17">
      <c r="Q31351" s="39"/>
    </row>
    <row r="31352" spans="17:17">
      <c r="Q31352" s="39"/>
    </row>
    <row r="31353" spans="17:17">
      <c r="Q31353" s="39"/>
    </row>
    <row r="31354" spans="17:17">
      <c r="Q31354" s="39"/>
    </row>
    <row r="31355" spans="17:17">
      <c r="Q31355" s="39"/>
    </row>
    <row r="31356" spans="17:17">
      <c r="Q31356" s="39"/>
    </row>
    <row r="31357" spans="17:17">
      <c r="Q31357" s="39"/>
    </row>
    <row r="31358" spans="17:17">
      <c r="Q31358" s="39"/>
    </row>
    <row r="31359" spans="17:17">
      <c r="Q31359" s="39"/>
    </row>
    <row r="31360" spans="17:17">
      <c r="Q31360" s="39"/>
    </row>
    <row r="31361" spans="17:17">
      <c r="Q31361" s="39"/>
    </row>
    <row r="31362" spans="17:17">
      <c r="Q31362" s="39"/>
    </row>
    <row r="31363" spans="17:17">
      <c r="Q31363" s="39"/>
    </row>
    <row r="31364" spans="17:17">
      <c r="Q31364" s="39"/>
    </row>
    <row r="31365" spans="17:17">
      <c r="Q31365" s="39"/>
    </row>
    <row r="31366" spans="17:17">
      <c r="Q31366" s="39"/>
    </row>
    <row r="31367" spans="17:17">
      <c r="Q31367" s="39"/>
    </row>
    <row r="31368" spans="17:17">
      <c r="Q31368" s="39"/>
    </row>
    <row r="31369" spans="17:17">
      <c r="Q31369" s="39"/>
    </row>
    <row r="31370" spans="17:17">
      <c r="Q31370" s="39"/>
    </row>
    <row r="31371" spans="17:17">
      <c r="Q31371" s="39"/>
    </row>
    <row r="31372" spans="17:17">
      <c r="Q31372" s="39"/>
    </row>
    <row r="31373" spans="17:17">
      <c r="Q31373" s="39"/>
    </row>
    <row r="31374" spans="17:17">
      <c r="Q31374" s="39"/>
    </row>
    <row r="31375" spans="17:17">
      <c r="Q31375" s="39"/>
    </row>
    <row r="31376" spans="17:17">
      <c r="Q31376" s="39"/>
    </row>
    <row r="31377" spans="17:17">
      <c r="Q31377" s="39"/>
    </row>
    <row r="31378" spans="17:17">
      <c r="Q31378" s="39"/>
    </row>
    <row r="31379" spans="17:17">
      <c r="Q31379" s="39"/>
    </row>
    <row r="31380" spans="17:17">
      <c r="Q31380" s="39"/>
    </row>
    <row r="31381" spans="17:17">
      <c r="Q31381" s="39"/>
    </row>
    <row r="31382" spans="17:17">
      <c r="Q31382" s="39"/>
    </row>
    <row r="31383" spans="17:17">
      <c r="Q31383" s="39"/>
    </row>
    <row r="31384" spans="17:17">
      <c r="Q31384" s="39"/>
    </row>
    <row r="31385" spans="17:17">
      <c r="Q31385" s="39"/>
    </row>
    <row r="31386" spans="17:17">
      <c r="Q31386" s="39"/>
    </row>
    <row r="31387" spans="17:17">
      <c r="Q31387" s="39"/>
    </row>
    <row r="31388" spans="17:17">
      <c r="Q31388" s="39"/>
    </row>
    <row r="31389" spans="17:17">
      <c r="Q31389" s="39"/>
    </row>
    <row r="31390" spans="17:17">
      <c r="Q31390" s="39"/>
    </row>
    <row r="31391" spans="17:17">
      <c r="Q31391" s="39"/>
    </row>
    <row r="31392" spans="17:17">
      <c r="Q31392" s="39"/>
    </row>
    <row r="31393" spans="17:17">
      <c r="Q31393" s="39"/>
    </row>
    <row r="31394" spans="17:17">
      <c r="Q31394" s="39"/>
    </row>
    <row r="31395" spans="17:17">
      <c r="Q31395" s="39"/>
    </row>
    <row r="31396" spans="17:17">
      <c r="Q31396" s="39"/>
    </row>
    <row r="31397" spans="17:17">
      <c r="Q31397" s="39"/>
    </row>
    <row r="31398" spans="17:17">
      <c r="Q31398" s="39"/>
    </row>
    <row r="31399" spans="17:17">
      <c r="Q31399" s="39"/>
    </row>
    <row r="31400" spans="17:17">
      <c r="Q31400" s="39"/>
    </row>
    <row r="31401" spans="17:17">
      <c r="Q31401" s="39"/>
    </row>
    <row r="31402" spans="17:17">
      <c r="Q31402" s="39"/>
    </row>
    <row r="31403" spans="17:17">
      <c r="Q31403" s="39"/>
    </row>
    <row r="31404" spans="17:17">
      <c r="Q31404" s="39"/>
    </row>
    <row r="31405" spans="17:17">
      <c r="Q31405" s="39"/>
    </row>
    <row r="31406" spans="17:17">
      <c r="Q31406" s="39"/>
    </row>
    <row r="31407" spans="17:17">
      <c r="Q31407" s="39"/>
    </row>
    <row r="31408" spans="17:17">
      <c r="Q31408" s="39"/>
    </row>
    <row r="31409" spans="17:17">
      <c r="Q31409" s="39"/>
    </row>
    <row r="31410" spans="17:17">
      <c r="Q31410" s="39"/>
    </row>
    <row r="31411" spans="17:17">
      <c r="Q31411" s="39"/>
    </row>
    <row r="31412" spans="17:17">
      <c r="Q31412" s="39"/>
    </row>
    <row r="31413" spans="17:17">
      <c r="Q31413" s="39"/>
    </row>
    <row r="31414" spans="17:17">
      <c r="Q31414" s="39"/>
    </row>
    <row r="31415" spans="17:17">
      <c r="Q31415" s="39"/>
    </row>
    <row r="31416" spans="17:17">
      <c r="Q31416" s="39"/>
    </row>
    <row r="31417" spans="17:17">
      <c r="Q31417" s="39"/>
    </row>
    <row r="31418" spans="17:17">
      <c r="Q31418" s="39"/>
    </row>
    <row r="31419" spans="17:17">
      <c r="Q31419" s="39"/>
    </row>
    <row r="31420" spans="17:17">
      <c r="Q31420" s="39"/>
    </row>
    <row r="31421" spans="17:17">
      <c r="Q31421" s="39"/>
    </row>
    <row r="31422" spans="17:17">
      <c r="Q31422" s="39"/>
    </row>
    <row r="31423" spans="17:17">
      <c r="Q31423" s="39"/>
    </row>
    <row r="31424" spans="17:17">
      <c r="Q31424" s="39"/>
    </row>
    <row r="31425" spans="17:17">
      <c r="Q31425" s="39"/>
    </row>
    <row r="31426" spans="17:17">
      <c r="Q31426" s="39"/>
    </row>
    <row r="31427" spans="17:17">
      <c r="Q31427" s="39"/>
    </row>
    <row r="31428" spans="17:17">
      <c r="Q31428" s="39"/>
    </row>
    <row r="31429" spans="17:17">
      <c r="Q31429" s="39"/>
    </row>
    <row r="31430" spans="17:17">
      <c r="Q31430" s="39"/>
    </row>
    <row r="31431" spans="17:17">
      <c r="Q31431" s="39"/>
    </row>
    <row r="31432" spans="17:17">
      <c r="Q31432" s="39"/>
    </row>
    <row r="31433" spans="17:17">
      <c r="Q31433" s="39"/>
    </row>
    <row r="31434" spans="17:17">
      <c r="Q31434" s="39"/>
    </row>
    <row r="31435" spans="17:17">
      <c r="Q31435" s="39"/>
    </row>
    <row r="31436" spans="17:17">
      <c r="Q31436" s="39"/>
    </row>
    <row r="31437" spans="17:17">
      <c r="Q31437" s="39"/>
    </row>
    <row r="31438" spans="17:17">
      <c r="Q31438" s="39"/>
    </row>
    <row r="31439" spans="17:17">
      <c r="Q31439" s="39"/>
    </row>
    <row r="31440" spans="17:17">
      <c r="Q31440" s="39"/>
    </row>
    <row r="31441" spans="17:17">
      <c r="Q31441" s="39"/>
    </row>
    <row r="31442" spans="17:17">
      <c r="Q31442" s="39"/>
    </row>
    <row r="31443" spans="17:17">
      <c r="Q31443" s="39"/>
    </row>
    <row r="31444" spans="17:17">
      <c r="Q31444" s="39"/>
    </row>
    <row r="31445" spans="17:17">
      <c r="Q31445" s="39"/>
    </row>
    <row r="31446" spans="17:17">
      <c r="Q31446" s="39"/>
    </row>
    <row r="31447" spans="17:17">
      <c r="Q31447" s="39"/>
    </row>
    <row r="31448" spans="17:17">
      <c r="Q31448" s="39"/>
    </row>
    <row r="31449" spans="17:17">
      <c r="Q31449" s="39"/>
    </row>
    <row r="31450" spans="17:17">
      <c r="Q31450" s="39"/>
    </row>
    <row r="31451" spans="17:17">
      <c r="Q31451" s="39"/>
    </row>
    <row r="31452" spans="17:17">
      <c r="Q31452" s="39"/>
    </row>
    <row r="31453" spans="17:17">
      <c r="Q31453" s="39"/>
    </row>
    <row r="31454" spans="17:17">
      <c r="Q31454" s="39"/>
    </row>
    <row r="31455" spans="17:17">
      <c r="Q31455" s="39"/>
    </row>
    <row r="31456" spans="17:17">
      <c r="Q31456" s="39"/>
    </row>
    <row r="31457" spans="17:17">
      <c r="Q31457" s="39"/>
    </row>
    <row r="31458" spans="17:17">
      <c r="Q31458" s="39"/>
    </row>
    <row r="31459" spans="17:17">
      <c r="Q31459" s="39"/>
    </row>
    <row r="31460" spans="17:17">
      <c r="Q31460" s="39"/>
    </row>
    <row r="31461" spans="17:17">
      <c r="Q31461" s="39"/>
    </row>
    <row r="31462" spans="17:17">
      <c r="Q31462" s="39"/>
    </row>
    <row r="31463" spans="17:17">
      <c r="Q31463" s="39"/>
    </row>
    <row r="31464" spans="17:17">
      <c r="Q31464" s="39"/>
    </row>
    <row r="31465" spans="17:17">
      <c r="Q31465" s="39"/>
    </row>
    <row r="31466" spans="17:17">
      <c r="Q31466" s="39"/>
    </row>
    <row r="31467" spans="17:17">
      <c r="Q31467" s="39"/>
    </row>
    <row r="31468" spans="17:17">
      <c r="Q31468" s="39"/>
    </row>
    <row r="31469" spans="17:17">
      <c r="Q31469" s="39"/>
    </row>
    <row r="31470" spans="17:17">
      <c r="Q31470" s="39"/>
    </row>
    <row r="31471" spans="17:17">
      <c r="Q31471" s="39"/>
    </row>
    <row r="31472" spans="17:17">
      <c r="Q31472" s="39"/>
    </row>
    <row r="31473" spans="17:17">
      <c r="Q31473" s="39"/>
    </row>
    <row r="31474" spans="17:17">
      <c r="Q31474" s="39"/>
    </row>
    <row r="31475" spans="17:17">
      <c r="Q31475" s="39"/>
    </row>
    <row r="31476" spans="17:17">
      <c r="Q31476" s="39"/>
    </row>
    <row r="31477" spans="17:17">
      <c r="Q31477" s="39"/>
    </row>
    <row r="31478" spans="17:17">
      <c r="Q31478" s="39"/>
    </row>
    <row r="31479" spans="17:17">
      <c r="Q31479" s="39"/>
    </row>
    <row r="31480" spans="17:17">
      <c r="Q31480" s="39"/>
    </row>
    <row r="31481" spans="17:17">
      <c r="Q31481" s="39"/>
    </row>
    <row r="31482" spans="17:17">
      <c r="Q31482" s="39"/>
    </row>
    <row r="31483" spans="17:17">
      <c r="Q31483" s="39"/>
    </row>
    <row r="31484" spans="17:17">
      <c r="Q31484" s="39"/>
    </row>
    <row r="31485" spans="17:17">
      <c r="Q31485" s="39"/>
    </row>
    <row r="31486" spans="17:17">
      <c r="Q31486" s="39"/>
    </row>
    <row r="31487" spans="17:17">
      <c r="Q31487" s="39"/>
    </row>
    <row r="31488" spans="17:17">
      <c r="Q31488" s="39"/>
    </row>
    <row r="31489" spans="17:17">
      <c r="Q31489" s="39"/>
    </row>
    <row r="31490" spans="17:17">
      <c r="Q31490" s="39"/>
    </row>
    <row r="31491" spans="17:17">
      <c r="Q31491" s="39"/>
    </row>
    <row r="31492" spans="17:17">
      <c r="Q31492" s="39"/>
    </row>
    <row r="31493" spans="17:17">
      <c r="Q31493" s="39"/>
    </row>
    <row r="31494" spans="17:17">
      <c r="Q31494" s="39"/>
    </row>
    <row r="31495" spans="17:17">
      <c r="Q31495" s="39"/>
    </row>
    <row r="31496" spans="17:17">
      <c r="Q31496" s="39"/>
    </row>
    <row r="31497" spans="17:17">
      <c r="Q31497" s="39"/>
    </row>
    <row r="31498" spans="17:17">
      <c r="Q31498" s="39"/>
    </row>
    <row r="31499" spans="17:17">
      <c r="Q31499" s="39"/>
    </row>
    <row r="31500" spans="17:17">
      <c r="Q31500" s="39"/>
    </row>
    <row r="31501" spans="17:17">
      <c r="Q31501" s="39"/>
    </row>
    <row r="31502" spans="17:17">
      <c r="Q31502" s="39"/>
    </row>
    <row r="31503" spans="17:17">
      <c r="Q31503" s="39"/>
    </row>
    <row r="31504" spans="17:17">
      <c r="Q31504" s="39"/>
    </row>
    <row r="31505" spans="17:17">
      <c r="Q31505" s="39"/>
    </row>
    <row r="31506" spans="17:17">
      <c r="Q31506" s="39"/>
    </row>
    <row r="31507" spans="17:17">
      <c r="Q31507" s="39"/>
    </row>
    <row r="31508" spans="17:17">
      <c r="Q31508" s="39"/>
    </row>
    <row r="31509" spans="17:17">
      <c r="Q31509" s="39"/>
    </row>
    <row r="31510" spans="17:17">
      <c r="Q31510" s="39"/>
    </row>
    <row r="31511" spans="17:17">
      <c r="Q31511" s="39"/>
    </row>
    <row r="31512" spans="17:17">
      <c r="Q31512" s="39"/>
    </row>
    <row r="31513" spans="17:17">
      <c r="Q31513" s="39"/>
    </row>
    <row r="31514" spans="17:17">
      <c r="Q31514" s="39"/>
    </row>
    <row r="31515" spans="17:17">
      <c r="Q31515" s="39"/>
    </row>
    <row r="31516" spans="17:17">
      <c r="Q31516" s="39"/>
    </row>
    <row r="31517" spans="17:17">
      <c r="Q31517" s="39"/>
    </row>
    <row r="31518" spans="17:17">
      <c r="Q31518" s="39"/>
    </row>
    <row r="31519" spans="17:17">
      <c r="Q31519" s="39"/>
    </row>
    <row r="31520" spans="17:17">
      <c r="Q31520" s="39"/>
    </row>
    <row r="31521" spans="17:17">
      <c r="Q31521" s="39"/>
    </row>
    <row r="31522" spans="17:17">
      <c r="Q31522" s="39"/>
    </row>
    <row r="31523" spans="17:17">
      <c r="Q31523" s="39"/>
    </row>
    <row r="31524" spans="17:17">
      <c r="Q31524" s="39"/>
    </row>
    <row r="31525" spans="17:17">
      <c r="Q31525" s="39"/>
    </row>
    <row r="31526" spans="17:17">
      <c r="Q31526" s="39"/>
    </row>
    <row r="31527" spans="17:17">
      <c r="Q31527" s="39"/>
    </row>
    <row r="31528" spans="17:17">
      <c r="Q31528" s="39"/>
    </row>
    <row r="31529" spans="17:17">
      <c r="Q31529" s="39"/>
    </row>
    <row r="31530" spans="17:17">
      <c r="Q31530" s="39"/>
    </row>
    <row r="31531" spans="17:17">
      <c r="Q31531" s="39"/>
    </row>
    <row r="31532" spans="17:17">
      <c r="Q31532" s="39"/>
    </row>
    <row r="31533" spans="17:17">
      <c r="Q31533" s="39"/>
    </row>
    <row r="31534" spans="17:17">
      <c r="Q31534" s="39"/>
    </row>
    <row r="31535" spans="17:17">
      <c r="Q31535" s="39"/>
    </row>
    <row r="31536" spans="17:17">
      <c r="Q31536" s="39"/>
    </row>
    <row r="31537" spans="17:17">
      <c r="Q31537" s="39"/>
    </row>
    <row r="31538" spans="17:17">
      <c r="Q31538" s="39"/>
    </row>
    <row r="31539" spans="17:17">
      <c r="Q31539" s="39"/>
    </row>
    <row r="31540" spans="17:17">
      <c r="Q31540" s="39"/>
    </row>
    <row r="31541" spans="17:17">
      <c r="Q31541" s="39"/>
    </row>
    <row r="31542" spans="17:17">
      <c r="Q31542" s="39"/>
    </row>
    <row r="31543" spans="17:17">
      <c r="Q31543" s="39"/>
    </row>
    <row r="31544" spans="17:17">
      <c r="Q31544" s="39"/>
    </row>
    <row r="31545" spans="17:17">
      <c r="Q31545" s="39"/>
    </row>
    <row r="31546" spans="17:17">
      <c r="Q31546" s="39"/>
    </row>
    <row r="31547" spans="17:17">
      <c r="Q31547" s="39"/>
    </row>
    <row r="31548" spans="17:17">
      <c r="Q31548" s="39"/>
    </row>
    <row r="31549" spans="17:17">
      <c r="Q31549" s="39"/>
    </row>
    <row r="31550" spans="17:17">
      <c r="Q31550" s="39"/>
    </row>
    <row r="31551" spans="17:17">
      <c r="Q31551" s="39"/>
    </row>
    <row r="31552" spans="17:17">
      <c r="Q31552" s="39"/>
    </row>
    <row r="31553" spans="17:17">
      <c r="Q31553" s="39"/>
    </row>
    <row r="31554" spans="17:17">
      <c r="Q31554" s="39"/>
    </row>
    <row r="31555" spans="17:17">
      <c r="Q31555" s="39"/>
    </row>
    <row r="31556" spans="17:17">
      <c r="Q31556" s="39"/>
    </row>
    <row r="31557" spans="17:17">
      <c r="Q31557" s="39"/>
    </row>
    <row r="31558" spans="17:17">
      <c r="Q31558" s="39"/>
    </row>
    <row r="31559" spans="17:17">
      <c r="Q31559" s="39"/>
    </row>
    <row r="31560" spans="17:17">
      <c r="Q31560" s="39"/>
    </row>
    <row r="31561" spans="17:17">
      <c r="Q31561" s="39"/>
    </row>
    <row r="31562" spans="17:17">
      <c r="Q31562" s="39"/>
    </row>
    <row r="31563" spans="17:17">
      <c r="Q31563" s="39"/>
    </row>
    <row r="31564" spans="17:17">
      <c r="Q31564" s="39"/>
    </row>
    <row r="31565" spans="17:17">
      <c r="Q31565" s="39"/>
    </row>
    <row r="31566" spans="17:17">
      <c r="Q31566" s="39"/>
    </row>
    <row r="31567" spans="17:17">
      <c r="Q31567" s="39"/>
    </row>
    <row r="31568" spans="17:17">
      <c r="Q31568" s="39"/>
    </row>
    <row r="31569" spans="17:17">
      <c r="Q31569" s="39"/>
    </row>
    <row r="31570" spans="17:17">
      <c r="Q31570" s="39"/>
    </row>
    <row r="31571" spans="17:17">
      <c r="Q31571" s="39"/>
    </row>
    <row r="31572" spans="17:17">
      <c r="Q31572" s="39"/>
    </row>
    <row r="31573" spans="17:17">
      <c r="Q31573" s="39"/>
    </row>
    <row r="31574" spans="17:17">
      <c r="Q31574" s="39"/>
    </row>
    <row r="31575" spans="17:17">
      <c r="Q31575" s="39"/>
    </row>
    <row r="31576" spans="17:17">
      <c r="Q31576" s="39"/>
    </row>
    <row r="31577" spans="17:17">
      <c r="Q31577" s="39"/>
    </row>
    <row r="31578" spans="17:17">
      <c r="Q31578" s="39"/>
    </row>
    <row r="31579" spans="17:17">
      <c r="Q31579" s="39"/>
    </row>
    <row r="31580" spans="17:17">
      <c r="Q31580" s="39"/>
    </row>
    <row r="31581" spans="17:17">
      <c r="Q31581" s="39"/>
    </row>
    <row r="31582" spans="17:17">
      <c r="Q31582" s="39"/>
    </row>
    <row r="31583" spans="17:17">
      <c r="Q31583" s="39"/>
    </row>
    <row r="31584" spans="17:17">
      <c r="Q31584" s="39"/>
    </row>
    <row r="31585" spans="17:17">
      <c r="Q31585" s="39"/>
    </row>
    <row r="31586" spans="17:17">
      <c r="Q31586" s="39"/>
    </row>
    <row r="31587" spans="17:17">
      <c r="Q31587" s="39"/>
    </row>
    <row r="31588" spans="17:17">
      <c r="Q31588" s="39"/>
    </row>
    <row r="31589" spans="17:17">
      <c r="Q31589" s="39"/>
    </row>
    <row r="31590" spans="17:17">
      <c r="Q31590" s="39"/>
    </row>
    <row r="31591" spans="17:17">
      <c r="Q31591" s="39"/>
    </row>
    <row r="31592" spans="17:17">
      <c r="Q31592" s="39"/>
    </row>
    <row r="31593" spans="17:17">
      <c r="Q31593" s="39"/>
    </row>
    <row r="31594" spans="17:17">
      <c r="Q31594" s="39"/>
    </row>
    <row r="31595" spans="17:17">
      <c r="Q31595" s="39"/>
    </row>
    <row r="31596" spans="17:17">
      <c r="Q31596" s="39"/>
    </row>
    <row r="31597" spans="17:17">
      <c r="Q31597" s="39"/>
    </row>
    <row r="31598" spans="17:17">
      <c r="Q31598" s="39"/>
    </row>
    <row r="31599" spans="17:17">
      <c r="Q31599" s="39"/>
    </row>
    <row r="31600" spans="17:17">
      <c r="Q31600" s="39"/>
    </row>
    <row r="31601" spans="17:17">
      <c r="Q31601" s="39"/>
    </row>
    <row r="31602" spans="17:17">
      <c r="Q31602" s="39"/>
    </row>
    <row r="31603" spans="17:17">
      <c r="Q31603" s="39"/>
    </row>
    <row r="31604" spans="17:17">
      <c r="Q31604" s="39"/>
    </row>
    <row r="31605" spans="17:17">
      <c r="Q31605" s="39"/>
    </row>
    <row r="31606" spans="17:17">
      <c r="Q31606" s="39"/>
    </row>
    <row r="31607" spans="17:17">
      <c r="Q31607" s="39"/>
    </row>
    <row r="31608" spans="17:17">
      <c r="Q31608" s="39"/>
    </row>
    <row r="31609" spans="17:17">
      <c r="Q31609" s="39"/>
    </row>
    <row r="31610" spans="17:17">
      <c r="Q31610" s="39"/>
    </row>
    <row r="31611" spans="17:17">
      <c r="Q31611" s="39"/>
    </row>
    <row r="31612" spans="17:17">
      <c r="Q31612" s="39"/>
    </row>
    <row r="31613" spans="17:17">
      <c r="Q31613" s="39"/>
    </row>
    <row r="31614" spans="17:17">
      <c r="Q31614" s="39"/>
    </row>
    <row r="31615" spans="17:17">
      <c r="Q31615" s="39"/>
    </row>
    <row r="31616" spans="17:17">
      <c r="Q31616" s="39"/>
    </row>
    <row r="31617" spans="17:17">
      <c r="Q31617" s="39"/>
    </row>
    <row r="31618" spans="17:17">
      <c r="Q31618" s="39"/>
    </row>
    <row r="31619" spans="17:17">
      <c r="Q31619" s="39"/>
    </row>
    <row r="31620" spans="17:17">
      <c r="Q31620" s="39"/>
    </row>
    <row r="31621" spans="17:17">
      <c r="Q31621" s="39"/>
    </row>
    <row r="31622" spans="17:17">
      <c r="Q31622" s="39"/>
    </row>
    <row r="31623" spans="17:17">
      <c r="Q31623" s="39"/>
    </row>
    <row r="31624" spans="17:17">
      <c r="Q31624" s="39"/>
    </row>
    <row r="31625" spans="17:17">
      <c r="Q31625" s="39"/>
    </row>
    <row r="31626" spans="17:17">
      <c r="Q31626" s="39"/>
    </row>
    <row r="31627" spans="17:17">
      <c r="Q31627" s="39"/>
    </row>
    <row r="31628" spans="17:17">
      <c r="Q31628" s="39"/>
    </row>
    <row r="31629" spans="17:17">
      <c r="Q31629" s="39"/>
    </row>
    <row r="31630" spans="17:17">
      <c r="Q31630" s="39"/>
    </row>
    <row r="31631" spans="17:17">
      <c r="Q31631" s="39"/>
    </row>
    <row r="31632" spans="17:17">
      <c r="Q31632" s="39"/>
    </row>
    <row r="31633" spans="17:17">
      <c r="Q31633" s="39"/>
    </row>
    <row r="31634" spans="17:17">
      <c r="Q31634" s="39"/>
    </row>
    <row r="31635" spans="17:17">
      <c r="Q31635" s="39"/>
    </row>
    <row r="31636" spans="17:17">
      <c r="Q31636" s="39"/>
    </row>
    <row r="31637" spans="17:17">
      <c r="Q31637" s="39"/>
    </row>
    <row r="31638" spans="17:17">
      <c r="Q31638" s="39"/>
    </row>
    <row r="31639" spans="17:17">
      <c r="Q31639" s="39"/>
    </row>
    <row r="31640" spans="17:17">
      <c r="Q31640" s="39"/>
    </row>
    <row r="31641" spans="17:17">
      <c r="Q31641" s="39"/>
    </row>
    <row r="31642" spans="17:17">
      <c r="Q31642" s="39"/>
    </row>
    <row r="31643" spans="17:17">
      <c r="Q31643" s="39"/>
    </row>
    <row r="31644" spans="17:17">
      <c r="Q31644" s="39"/>
    </row>
    <row r="31645" spans="17:17">
      <c r="Q31645" s="39"/>
    </row>
    <row r="31646" spans="17:17">
      <c r="Q31646" s="39"/>
    </row>
    <row r="31647" spans="17:17">
      <c r="Q31647" s="39"/>
    </row>
    <row r="31648" spans="17:17">
      <c r="Q31648" s="39"/>
    </row>
    <row r="31649" spans="17:17">
      <c r="Q31649" s="39"/>
    </row>
    <row r="31650" spans="17:17">
      <c r="Q31650" s="39"/>
    </row>
    <row r="31651" spans="17:17">
      <c r="Q31651" s="39"/>
    </row>
    <row r="31652" spans="17:17">
      <c r="Q31652" s="39"/>
    </row>
    <row r="31653" spans="17:17">
      <c r="Q31653" s="39"/>
    </row>
    <row r="31654" spans="17:17">
      <c r="Q31654" s="39"/>
    </row>
    <row r="31655" spans="17:17">
      <c r="Q31655" s="39"/>
    </row>
    <row r="31656" spans="17:17">
      <c r="Q31656" s="39"/>
    </row>
    <row r="31657" spans="17:17">
      <c r="Q31657" s="39"/>
    </row>
    <row r="31658" spans="17:17">
      <c r="Q31658" s="39"/>
    </row>
    <row r="31659" spans="17:17">
      <c r="Q31659" s="39"/>
    </row>
    <row r="31660" spans="17:17">
      <c r="Q31660" s="39"/>
    </row>
    <row r="31661" spans="17:17">
      <c r="Q31661" s="39"/>
    </row>
    <row r="31662" spans="17:17">
      <c r="Q31662" s="39"/>
    </row>
    <row r="31663" spans="17:17">
      <c r="Q31663" s="39"/>
    </row>
    <row r="31664" spans="17:17">
      <c r="Q31664" s="39"/>
    </row>
    <row r="31665" spans="17:17">
      <c r="Q31665" s="39"/>
    </row>
    <row r="31666" spans="17:17">
      <c r="Q31666" s="39"/>
    </row>
    <row r="31667" spans="17:17">
      <c r="Q31667" s="39"/>
    </row>
    <row r="31668" spans="17:17">
      <c r="Q31668" s="39"/>
    </row>
    <row r="31669" spans="17:17">
      <c r="Q31669" s="39"/>
    </row>
    <row r="31670" spans="17:17">
      <c r="Q31670" s="39"/>
    </row>
    <row r="31671" spans="17:17">
      <c r="Q31671" s="39"/>
    </row>
    <row r="31672" spans="17:17">
      <c r="Q31672" s="39"/>
    </row>
    <row r="31673" spans="17:17">
      <c r="Q31673" s="39"/>
    </row>
    <row r="31674" spans="17:17">
      <c r="Q31674" s="39"/>
    </row>
    <row r="31675" spans="17:17">
      <c r="Q31675" s="39"/>
    </row>
    <row r="31676" spans="17:17">
      <c r="Q31676" s="39"/>
    </row>
    <row r="31677" spans="17:17">
      <c r="Q31677" s="39"/>
    </row>
    <row r="31678" spans="17:17">
      <c r="Q31678" s="39"/>
    </row>
    <row r="31679" spans="17:17">
      <c r="Q31679" s="39"/>
    </row>
    <row r="31680" spans="17:17">
      <c r="Q31680" s="39"/>
    </row>
    <row r="31681" spans="17:17">
      <c r="Q31681" s="39"/>
    </row>
    <row r="31682" spans="17:17">
      <c r="Q31682" s="39"/>
    </row>
    <row r="31683" spans="17:17">
      <c r="Q31683" s="39"/>
    </row>
    <row r="31684" spans="17:17">
      <c r="Q31684" s="39"/>
    </row>
    <row r="31685" spans="17:17">
      <c r="Q31685" s="39"/>
    </row>
    <row r="31686" spans="17:17">
      <c r="Q31686" s="39"/>
    </row>
    <row r="31687" spans="17:17">
      <c r="Q31687" s="39"/>
    </row>
    <row r="31688" spans="17:17">
      <c r="Q31688" s="39"/>
    </row>
    <row r="31689" spans="17:17">
      <c r="Q31689" s="39"/>
    </row>
    <row r="31690" spans="17:17">
      <c r="Q31690" s="39"/>
    </row>
    <row r="31691" spans="17:17">
      <c r="Q31691" s="39"/>
    </row>
    <row r="31692" spans="17:17">
      <c r="Q31692" s="39"/>
    </row>
    <row r="31693" spans="17:17">
      <c r="Q31693" s="39"/>
    </row>
    <row r="31694" spans="17:17">
      <c r="Q31694" s="39"/>
    </row>
    <row r="31695" spans="17:17">
      <c r="Q31695" s="39"/>
    </row>
    <row r="31696" spans="17:17">
      <c r="Q31696" s="39"/>
    </row>
    <row r="31697" spans="17:17">
      <c r="Q31697" s="39"/>
    </row>
    <row r="31698" spans="17:17">
      <c r="Q31698" s="39"/>
    </row>
    <row r="31699" spans="17:17">
      <c r="Q31699" s="39"/>
    </row>
    <row r="31700" spans="17:17">
      <c r="Q31700" s="39"/>
    </row>
    <row r="31701" spans="17:17">
      <c r="Q31701" s="39"/>
    </row>
    <row r="31702" spans="17:17">
      <c r="Q31702" s="39"/>
    </row>
    <row r="31703" spans="17:17">
      <c r="Q31703" s="39"/>
    </row>
    <row r="31704" spans="17:17">
      <c r="Q31704" s="39"/>
    </row>
    <row r="31705" spans="17:17">
      <c r="Q31705" s="39"/>
    </row>
    <row r="31706" spans="17:17">
      <c r="Q31706" s="39"/>
    </row>
    <row r="31707" spans="17:17">
      <c r="Q31707" s="39"/>
    </row>
    <row r="31708" spans="17:17">
      <c r="Q31708" s="39"/>
    </row>
    <row r="31709" spans="17:17">
      <c r="Q31709" s="39"/>
    </row>
    <row r="31710" spans="17:17">
      <c r="Q31710" s="39"/>
    </row>
    <row r="31711" spans="17:17">
      <c r="Q31711" s="39"/>
    </row>
    <row r="31712" spans="17:17">
      <c r="Q31712" s="39"/>
    </row>
    <row r="31713" spans="17:17">
      <c r="Q31713" s="39"/>
    </row>
    <row r="31714" spans="17:17">
      <c r="Q31714" s="39"/>
    </row>
    <row r="31715" spans="17:17">
      <c r="Q31715" s="39"/>
    </row>
    <row r="31716" spans="17:17">
      <c r="Q31716" s="39"/>
    </row>
    <row r="31717" spans="17:17">
      <c r="Q31717" s="39"/>
    </row>
    <row r="31718" spans="17:17">
      <c r="Q31718" s="39"/>
    </row>
    <row r="31719" spans="17:17">
      <c r="Q31719" s="39"/>
    </row>
    <row r="31720" spans="17:17">
      <c r="Q31720" s="39"/>
    </row>
    <row r="31721" spans="17:17">
      <c r="Q31721" s="39"/>
    </row>
    <row r="31722" spans="17:17">
      <c r="Q31722" s="39"/>
    </row>
    <row r="31723" spans="17:17">
      <c r="Q31723" s="39"/>
    </row>
    <row r="31724" spans="17:17">
      <c r="Q31724" s="39"/>
    </row>
    <row r="31725" spans="17:17">
      <c r="Q31725" s="39"/>
    </row>
    <row r="31726" spans="17:17">
      <c r="Q31726" s="39"/>
    </row>
    <row r="31727" spans="17:17">
      <c r="Q31727" s="39"/>
    </row>
    <row r="31728" spans="17:17">
      <c r="Q31728" s="39"/>
    </row>
    <row r="31729" spans="17:17">
      <c r="Q31729" s="39"/>
    </row>
    <row r="31730" spans="17:17">
      <c r="Q31730" s="39"/>
    </row>
    <row r="31731" spans="17:17">
      <c r="Q31731" s="39"/>
    </row>
    <row r="31732" spans="17:17">
      <c r="Q31732" s="39"/>
    </row>
    <row r="31733" spans="17:17">
      <c r="Q31733" s="39"/>
    </row>
    <row r="31734" spans="17:17">
      <c r="Q31734" s="39"/>
    </row>
    <row r="31735" spans="17:17">
      <c r="Q31735" s="39"/>
    </row>
    <row r="31736" spans="17:17">
      <c r="Q31736" s="39"/>
    </row>
    <row r="31737" spans="17:17">
      <c r="Q31737" s="39"/>
    </row>
    <row r="31738" spans="17:17">
      <c r="Q31738" s="39"/>
    </row>
    <row r="31739" spans="17:17">
      <c r="Q31739" s="39"/>
    </row>
    <row r="31740" spans="17:17">
      <c r="Q31740" s="39"/>
    </row>
    <row r="31741" spans="17:17">
      <c r="Q31741" s="39"/>
    </row>
    <row r="31742" spans="17:17">
      <c r="Q31742" s="39"/>
    </row>
    <row r="31743" spans="17:17">
      <c r="Q31743" s="39"/>
    </row>
    <row r="31744" spans="17:17">
      <c r="Q31744" s="39"/>
    </row>
    <row r="31745" spans="17:17">
      <c r="Q31745" s="39"/>
    </row>
    <row r="31746" spans="17:17">
      <c r="Q31746" s="39"/>
    </row>
    <row r="31747" spans="17:17">
      <c r="Q31747" s="39"/>
    </row>
    <row r="31748" spans="17:17">
      <c r="Q31748" s="39"/>
    </row>
    <row r="31749" spans="17:17">
      <c r="Q31749" s="39"/>
    </row>
    <row r="31750" spans="17:17">
      <c r="Q31750" s="39"/>
    </row>
    <row r="31751" spans="17:17">
      <c r="Q31751" s="39"/>
    </row>
    <row r="31752" spans="17:17">
      <c r="Q31752" s="39"/>
    </row>
    <row r="31753" spans="17:17">
      <c r="Q31753" s="39"/>
    </row>
    <row r="31754" spans="17:17">
      <c r="Q31754" s="39"/>
    </row>
    <row r="31755" spans="17:17">
      <c r="Q31755" s="39"/>
    </row>
    <row r="31756" spans="17:17">
      <c r="Q31756" s="39"/>
    </row>
    <row r="31757" spans="17:17">
      <c r="Q31757" s="39"/>
    </row>
    <row r="31758" spans="17:17">
      <c r="Q31758" s="39"/>
    </row>
    <row r="31759" spans="17:17">
      <c r="Q31759" s="39"/>
    </row>
    <row r="31760" spans="17:17">
      <c r="Q31760" s="39"/>
    </row>
    <row r="31761" spans="17:17">
      <c r="Q31761" s="39"/>
    </row>
    <row r="31762" spans="17:17">
      <c r="Q31762" s="39"/>
    </row>
    <row r="31763" spans="17:17">
      <c r="Q31763" s="39"/>
    </row>
    <row r="31764" spans="17:17">
      <c r="Q31764" s="39"/>
    </row>
    <row r="31765" spans="17:17">
      <c r="Q31765" s="39"/>
    </row>
    <row r="31766" spans="17:17">
      <c r="Q31766" s="39"/>
    </row>
    <row r="31767" spans="17:17">
      <c r="Q31767" s="39"/>
    </row>
    <row r="31768" spans="17:17">
      <c r="Q31768" s="39"/>
    </row>
    <row r="31769" spans="17:17">
      <c r="Q31769" s="39"/>
    </row>
    <row r="31770" spans="17:17">
      <c r="Q31770" s="39"/>
    </row>
    <row r="31771" spans="17:17">
      <c r="Q31771" s="39"/>
    </row>
    <row r="31772" spans="17:17">
      <c r="Q31772" s="39"/>
    </row>
    <row r="31773" spans="17:17">
      <c r="Q31773" s="39"/>
    </row>
    <row r="31774" spans="17:17">
      <c r="Q31774" s="39"/>
    </row>
    <row r="31775" spans="17:17">
      <c r="Q31775" s="39"/>
    </row>
    <row r="31776" spans="17:17">
      <c r="Q31776" s="39"/>
    </row>
    <row r="31777" spans="17:17">
      <c r="Q31777" s="39"/>
    </row>
    <row r="31778" spans="17:17">
      <c r="Q31778" s="39"/>
    </row>
    <row r="31779" spans="17:17">
      <c r="Q31779" s="39"/>
    </row>
    <row r="31780" spans="17:17">
      <c r="Q31780" s="39"/>
    </row>
    <row r="31781" spans="17:17">
      <c r="Q31781" s="39"/>
    </row>
    <row r="31782" spans="17:17">
      <c r="Q31782" s="39"/>
    </row>
    <row r="31783" spans="17:17">
      <c r="Q31783" s="39"/>
    </row>
    <row r="31784" spans="17:17">
      <c r="Q31784" s="39"/>
    </row>
    <row r="31785" spans="17:17">
      <c r="Q31785" s="39"/>
    </row>
    <row r="31786" spans="17:17">
      <c r="Q31786" s="39"/>
    </row>
    <row r="31787" spans="17:17">
      <c r="Q31787" s="39"/>
    </row>
    <row r="31788" spans="17:17">
      <c r="Q31788" s="39"/>
    </row>
    <row r="31789" spans="17:17">
      <c r="Q31789" s="39"/>
    </row>
    <row r="31790" spans="17:17">
      <c r="Q31790" s="39"/>
    </row>
    <row r="31791" spans="17:17">
      <c r="Q31791" s="39"/>
    </row>
    <row r="31792" spans="17:17">
      <c r="Q31792" s="39"/>
    </row>
    <row r="31793" spans="17:17">
      <c r="Q31793" s="39"/>
    </row>
    <row r="31794" spans="17:17">
      <c r="Q31794" s="39"/>
    </row>
    <row r="31795" spans="17:17">
      <c r="Q31795" s="39"/>
    </row>
    <row r="31796" spans="17:17">
      <c r="Q31796" s="39"/>
    </row>
    <row r="31797" spans="17:17">
      <c r="Q31797" s="39"/>
    </row>
    <row r="31798" spans="17:17">
      <c r="Q31798" s="39"/>
    </row>
    <row r="31799" spans="17:17">
      <c r="Q31799" s="39"/>
    </row>
    <row r="31800" spans="17:17">
      <c r="Q31800" s="39"/>
    </row>
    <row r="31801" spans="17:17">
      <c r="Q31801" s="39"/>
    </row>
    <row r="31802" spans="17:17">
      <c r="Q31802" s="39"/>
    </row>
    <row r="31803" spans="17:17">
      <c r="Q31803" s="39"/>
    </row>
    <row r="31804" spans="17:17">
      <c r="Q31804" s="39"/>
    </row>
    <row r="31805" spans="17:17">
      <c r="Q31805" s="39"/>
    </row>
    <row r="31806" spans="17:17">
      <c r="Q31806" s="39"/>
    </row>
    <row r="31807" spans="17:17">
      <c r="Q31807" s="39"/>
    </row>
    <row r="31808" spans="17:17">
      <c r="Q31808" s="39"/>
    </row>
    <row r="31809" spans="17:17">
      <c r="Q31809" s="39"/>
    </row>
    <row r="31810" spans="17:17">
      <c r="Q31810" s="39"/>
    </row>
    <row r="31811" spans="17:17">
      <c r="Q31811" s="39"/>
    </row>
    <row r="31812" spans="17:17">
      <c r="Q31812" s="39"/>
    </row>
    <row r="31813" spans="17:17">
      <c r="Q31813" s="39"/>
    </row>
    <row r="31814" spans="17:17">
      <c r="Q31814" s="39"/>
    </row>
    <row r="31815" spans="17:17">
      <c r="Q31815" s="39"/>
    </row>
    <row r="31816" spans="17:17">
      <c r="Q31816" s="39"/>
    </row>
    <row r="31817" spans="17:17">
      <c r="Q31817" s="39"/>
    </row>
    <row r="31818" spans="17:17">
      <c r="Q31818" s="39"/>
    </row>
    <row r="31819" spans="17:17">
      <c r="Q31819" s="39"/>
    </row>
    <row r="31820" spans="17:17">
      <c r="Q31820" s="39"/>
    </row>
    <row r="31821" spans="17:17">
      <c r="Q31821" s="39"/>
    </row>
    <row r="31822" spans="17:17">
      <c r="Q31822" s="39"/>
    </row>
    <row r="31823" spans="17:17">
      <c r="Q31823" s="39"/>
    </row>
    <row r="31824" spans="17:17">
      <c r="Q31824" s="39"/>
    </row>
    <row r="31825" spans="17:17">
      <c r="Q31825" s="39"/>
    </row>
    <row r="31826" spans="17:17">
      <c r="Q31826" s="39"/>
    </row>
    <row r="31827" spans="17:17">
      <c r="Q31827" s="39"/>
    </row>
    <row r="31828" spans="17:17">
      <c r="Q31828" s="39"/>
    </row>
    <row r="31829" spans="17:17">
      <c r="Q31829" s="39"/>
    </row>
    <row r="31830" spans="17:17">
      <c r="Q31830" s="39"/>
    </row>
    <row r="31831" spans="17:17">
      <c r="Q31831" s="39"/>
    </row>
    <row r="31832" spans="17:17">
      <c r="Q31832" s="39"/>
    </row>
    <row r="31833" spans="17:17">
      <c r="Q31833" s="39"/>
    </row>
    <row r="31834" spans="17:17">
      <c r="Q31834" s="39"/>
    </row>
    <row r="31835" spans="17:17">
      <c r="Q31835" s="39"/>
    </row>
    <row r="31836" spans="17:17">
      <c r="Q31836" s="39"/>
    </row>
    <row r="31837" spans="17:17">
      <c r="Q31837" s="39"/>
    </row>
    <row r="31838" spans="17:17">
      <c r="Q31838" s="39"/>
    </row>
    <row r="31839" spans="17:17">
      <c r="Q31839" s="39"/>
    </row>
    <row r="31840" spans="17:17">
      <c r="Q31840" s="39"/>
    </row>
    <row r="31841" spans="17:17">
      <c r="Q31841" s="39"/>
    </row>
    <row r="31842" spans="17:17">
      <c r="Q31842" s="39"/>
    </row>
    <row r="31843" spans="17:17">
      <c r="Q31843" s="39"/>
    </row>
    <row r="31844" spans="17:17">
      <c r="Q31844" s="39"/>
    </row>
    <row r="31845" spans="17:17">
      <c r="Q31845" s="39"/>
    </row>
    <row r="31846" spans="17:17">
      <c r="Q31846" s="39"/>
    </row>
    <row r="31847" spans="17:17">
      <c r="Q31847" s="39"/>
    </row>
    <row r="31848" spans="17:17">
      <c r="Q31848" s="39"/>
    </row>
    <row r="31849" spans="17:17">
      <c r="Q31849" s="39"/>
    </row>
    <row r="31850" spans="17:17">
      <c r="Q31850" s="39"/>
    </row>
    <row r="31851" spans="17:17">
      <c r="Q31851" s="39"/>
    </row>
    <row r="31852" spans="17:17">
      <c r="Q31852" s="39"/>
    </row>
    <row r="31853" spans="17:17">
      <c r="Q31853" s="39"/>
    </row>
    <row r="31854" spans="17:17">
      <c r="Q31854" s="39"/>
    </row>
    <row r="31855" spans="17:17">
      <c r="Q31855" s="39"/>
    </row>
    <row r="31856" spans="17:17">
      <c r="Q31856" s="39"/>
    </row>
    <row r="31857" spans="17:17">
      <c r="Q31857" s="39"/>
    </row>
    <row r="31858" spans="17:17">
      <c r="Q31858" s="39"/>
    </row>
    <row r="31859" spans="17:17">
      <c r="Q31859" s="39"/>
    </row>
    <row r="31860" spans="17:17">
      <c r="Q31860" s="39"/>
    </row>
    <row r="31861" spans="17:17">
      <c r="Q31861" s="39"/>
    </row>
    <row r="31862" spans="17:17">
      <c r="Q31862" s="39"/>
    </row>
    <row r="31863" spans="17:17">
      <c r="Q31863" s="39"/>
    </row>
    <row r="31864" spans="17:17">
      <c r="Q31864" s="39"/>
    </row>
    <row r="31865" spans="17:17">
      <c r="Q31865" s="39"/>
    </row>
    <row r="31866" spans="17:17">
      <c r="Q31866" s="39"/>
    </row>
    <row r="31867" spans="17:17">
      <c r="Q31867" s="39"/>
    </row>
    <row r="31868" spans="17:17">
      <c r="Q31868" s="39"/>
    </row>
    <row r="31869" spans="17:17">
      <c r="Q31869" s="39"/>
    </row>
    <row r="31870" spans="17:17">
      <c r="Q31870" s="39"/>
    </row>
    <row r="31871" spans="17:17">
      <c r="Q31871" s="39"/>
    </row>
    <row r="31872" spans="17:17">
      <c r="Q31872" s="39"/>
    </row>
    <row r="31873" spans="17:17">
      <c r="Q31873" s="39"/>
    </row>
    <row r="31874" spans="17:17">
      <c r="Q31874" s="39"/>
    </row>
    <row r="31875" spans="17:17">
      <c r="Q31875" s="39"/>
    </row>
    <row r="31876" spans="17:17">
      <c r="Q31876" s="39"/>
    </row>
    <row r="31877" spans="17:17">
      <c r="Q31877" s="39"/>
    </row>
    <row r="31878" spans="17:17">
      <c r="Q31878" s="39"/>
    </row>
    <row r="31879" spans="17:17">
      <c r="Q31879" s="39"/>
    </row>
    <row r="31880" spans="17:17">
      <c r="Q31880" s="39"/>
    </row>
    <row r="31881" spans="17:17">
      <c r="Q31881" s="39"/>
    </row>
    <row r="31882" spans="17:17">
      <c r="Q31882" s="39"/>
    </row>
    <row r="31883" spans="17:17">
      <c r="Q31883" s="39"/>
    </row>
    <row r="31884" spans="17:17">
      <c r="Q31884" s="39"/>
    </row>
    <row r="31885" spans="17:17">
      <c r="Q31885" s="39"/>
    </row>
    <row r="31886" spans="17:17">
      <c r="Q31886" s="39"/>
    </row>
    <row r="31887" spans="17:17">
      <c r="Q31887" s="39"/>
    </row>
    <row r="31888" spans="17:17">
      <c r="Q31888" s="39"/>
    </row>
    <row r="31889" spans="17:17">
      <c r="Q31889" s="39"/>
    </row>
    <row r="31890" spans="17:17">
      <c r="Q31890" s="39"/>
    </row>
    <row r="31891" spans="17:17">
      <c r="Q31891" s="39"/>
    </row>
    <row r="31892" spans="17:17">
      <c r="Q31892" s="39"/>
    </row>
    <row r="31893" spans="17:17">
      <c r="Q31893" s="39"/>
    </row>
    <row r="31894" spans="17:17">
      <c r="Q31894" s="39"/>
    </row>
    <row r="31895" spans="17:17">
      <c r="Q31895" s="39"/>
    </row>
    <row r="31896" spans="17:17">
      <c r="Q31896" s="39"/>
    </row>
    <row r="31897" spans="17:17">
      <c r="Q31897" s="39"/>
    </row>
    <row r="31898" spans="17:17">
      <c r="Q31898" s="39"/>
    </row>
    <row r="31899" spans="17:17">
      <c r="Q31899" s="39"/>
    </row>
    <row r="31900" spans="17:17">
      <c r="Q31900" s="39"/>
    </row>
    <row r="31901" spans="17:17">
      <c r="Q31901" s="39"/>
    </row>
    <row r="31902" spans="17:17">
      <c r="Q31902" s="39"/>
    </row>
    <row r="31903" spans="17:17">
      <c r="Q31903" s="39"/>
    </row>
    <row r="31904" spans="17:17">
      <c r="Q31904" s="39"/>
    </row>
    <row r="31905" spans="17:17">
      <c r="Q31905" s="39"/>
    </row>
    <row r="31906" spans="17:17">
      <c r="Q31906" s="39"/>
    </row>
    <row r="31907" spans="17:17">
      <c r="Q31907" s="39"/>
    </row>
    <row r="31908" spans="17:17">
      <c r="Q31908" s="39"/>
    </row>
    <row r="31909" spans="17:17">
      <c r="Q31909" s="39"/>
    </row>
    <row r="31910" spans="17:17">
      <c r="Q31910" s="39"/>
    </row>
    <row r="31911" spans="17:17">
      <c r="Q31911" s="39"/>
    </row>
    <row r="31912" spans="17:17">
      <c r="Q31912" s="39"/>
    </row>
    <row r="31913" spans="17:17">
      <c r="Q31913" s="39"/>
    </row>
    <row r="31914" spans="17:17">
      <c r="Q31914" s="39"/>
    </row>
    <row r="31915" spans="17:17">
      <c r="Q31915" s="39"/>
    </row>
    <row r="31916" spans="17:17">
      <c r="Q31916" s="39"/>
    </row>
    <row r="31917" spans="17:17">
      <c r="Q31917" s="39"/>
    </row>
    <row r="31918" spans="17:17">
      <c r="Q31918" s="39"/>
    </row>
    <row r="31919" spans="17:17">
      <c r="Q31919" s="39"/>
    </row>
    <row r="31920" spans="17:17">
      <c r="Q31920" s="39"/>
    </row>
    <row r="31921" spans="17:17">
      <c r="Q31921" s="39"/>
    </row>
    <row r="31922" spans="17:17">
      <c r="Q31922" s="39"/>
    </row>
    <row r="31923" spans="17:17">
      <c r="Q31923" s="39"/>
    </row>
    <row r="31924" spans="17:17">
      <c r="Q31924" s="39"/>
    </row>
    <row r="31925" spans="17:17">
      <c r="Q31925" s="39"/>
    </row>
    <row r="31926" spans="17:17">
      <c r="Q31926" s="39"/>
    </row>
    <row r="31927" spans="17:17">
      <c r="Q31927" s="39"/>
    </row>
    <row r="31928" spans="17:17">
      <c r="Q31928" s="39"/>
    </row>
    <row r="31929" spans="17:17">
      <c r="Q31929" s="39"/>
    </row>
    <row r="31930" spans="17:17">
      <c r="Q31930" s="39"/>
    </row>
    <row r="31931" spans="17:17">
      <c r="Q31931" s="39"/>
    </row>
    <row r="31932" spans="17:17">
      <c r="Q31932" s="39"/>
    </row>
    <row r="31933" spans="17:17">
      <c r="Q31933" s="39"/>
    </row>
    <row r="31934" spans="17:17">
      <c r="Q31934" s="39"/>
    </row>
    <row r="31935" spans="17:17">
      <c r="Q31935" s="39"/>
    </row>
    <row r="31936" spans="17:17">
      <c r="Q31936" s="39"/>
    </row>
    <row r="31937" spans="17:17">
      <c r="Q31937" s="39"/>
    </row>
    <row r="31938" spans="17:17">
      <c r="Q31938" s="39"/>
    </row>
    <row r="31939" spans="17:17">
      <c r="Q31939" s="39"/>
    </row>
    <row r="31940" spans="17:17">
      <c r="Q31940" s="39"/>
    </row>
    <row r="31941" spans="17:17">
      <c r="Q31941" s="39"/>
    </row>
    <row r="31942" spans="17:17">
      <c r="Q31942" s="39"/>
    </row>
    <row r="31943" spans="17:17">
      <c r="Q31943" s="39"/>
    </row>
    <row r="31944" spans="17:17">
      <c r="Q31944" s="39"/>
    </row>
    <row r="31945" spans="17:17">
      <c r="Q31945" s="39"/>
    </row>
    <row r="31946" spans="17:17">
      <c r="Q31946" s="39"/>
    </row>
    <row r="31947" spans="17:17">
      <c r="Q31947" s="39"/>
    </row>
    <row r="31948" spans="17:17">
      <c r="Q31948" s="39"/>
    </row>
    <row r="31949" spans="17:17">
      <c r="Q31949" s="39"/>
    </row>
    <row r="31950" spans="17:17">
      <c r="Q31950" s="39"/>
    </row>
    <row r="31951" spans="17:17">
      <c r="Q31951" s="39"/>
    </row>
    <row r="31952" spans="17:17">
      <c r="Q31952" s="39"/>
    </row>
    <row r="31953" spans="17:17">
      <c r="Q31953" s="39"/>
    </row>
    <row r="31954" spans="17:17">
      <c r="Q31954" s="39"/>
    </row>
    <row r="31955" spans="17:17">
      <c r="Q31955" s="39"/>
    </row>
    <row r="31956" spans="17:17">
      <c r="Q31956" s="39"/>
    </row>
    <row r="31957" spans="17:17">
      <c r="Q31957" s="39"/>
    </row>
    <row r="31958" spans="17:17">
      <c r="Q31958" s="39"/>
    </row>
    <row r="31959" spans="17:17">
      <c r="Q31959" s="39"/>
    </row>
    <row r="31960" spans="17:17">
      <c r="Q31960" s="39"/>
    </row>
    <row r="31961" spans="17:17">
      <c r="Q31961" s="39"/>
    </row>
    <row r="31962" spans="17:17">
      <c r="Q31962" s="39"/>
    </row>
    <row r="31963" spans="17:17">
      <c r="Q31963" s="39"/>
    </row>
    <row r="31964" spans="17:17">
      <c r="Q31964" s="39"/>
    </row>
    <row r="31965" spans="17:17">
      <c r="Q31965" s="39"/>
    </row>
    <row r="31966" spans="17:17">
      <c r="Q31966" s="39"/>
    </row>
    <row r="31967" spans="17:17">
      <c r="Q31967" s="39"/>
    </row>
    <row r="31968" spans="17:17">
      <c r="Q31968" s="39"/>
    </row>
    <row r="31969" spans="17:17">
      <c r="Q31969" s="39"/>
    </row>
    <row r="31970" spans="17:17">
      <c r="Q31970" s="39"/>
    </row>
    <row r="31971" spans="17:17">
      <c r="Q31971" s="39"/>
    </row>
    <row r="31972" spans="17:17">
      <c r="Q31972" s="39"/>
    </row>
    <row r="31973" spans="17:17">
      <c r="Q31973" s="39"/>
    </row>
    <row r="31974" spans="17:17">
      <c r="Q31974" s="39"/>
    </row>
    <row r="31975" spans="17:17">
      <c r="Q31975" s="39"/>
    </row>
    <row r="31976" spans="17:17">
      <c r="Q31976" s="39"/>
    </row>
    <row r="31977" spans="17:17">
      <c r="Q31977" s="39"/>
    </row>
    <row r="31978" spans="17:17">
      <c r="Q31978" s="39"/>
    </row>
    <row r="31979" spans="17:17">
      <c r="Q31979" s="39"/>
    </row>
    <row r="31980" spans="17:17">
      <c r="Q31980" s="39"/>
    </row>
    <row r="31981" spans="17:17">
      <c r="Q31981" s="39"/>
    </row>
    <row r="31982" spans="17:17">
      <c r="Q31982" s="39"/>
    </row>
    <row r="31983" spans="17:17">
      <c r="Q31983" s="39"/>
    </row>
    <row r="31984" spans="17:17">
      <c r="Q31984" s="39"/>
    </row>
    <row r="31985" spans="17:17">
      <c r="Q31985" s="39"/>
    </row>
    <row r="31986" spans="17:17">
      <c r="Q31986" s="39"/>
    </row>
    <row r="31987" spans="17:17">
      <c r="Q31987" s="39"/>
    </row>
    <row r="31988" spans="17:17">
      <c r="Q31988" s="39"/>
    </row>
    <row r="31989" spans="17:17">
      <c r="Q31989" s="39"/>
    </row>
    <row r="31990" spans="17:17">
      <c r="Q31990" s="39"/>
    </row>
    <row r="31991" spans="17:17">
      <c r="Q31991" s="39"/>
    </row>
    <row r="31992" spans="17:17">
      <c r="Q31992" s="39"/>
    </row>
    <row r="31993" spans="17:17">
      <c r="Q31993" s="39"/>
    </row>
    <row r="31994" spans="17:17">
      <c r="Q31994" s="39"/>
    </row>
    <row r="31995" spans="17:17">
      <c r="Q31995" s="39"/>
    </row>
    <row r="31996" spans="17:17">
      <c r="Q31996" s="39"/>
    </row>
    <row r="31997" spans="17:17">
      <c r="Q31997" s="39"/>
    </row>
    <row r="31998" spans="17:17">
      <c r="Q31998" s="39"/>
    </row>
    <row r="31999" spans="17:17">
      <c r="Q31999" s="39"/>
    </row>
    <row r="32000" spans="17:17">
      <c r="Q32000" s="39"/>
    </row>
    <row r="32001" spans="17:17">
      <c r="Q32001" s="39"/>
    </row>
    <row r="32002" spans="17:17">
      <c r="Q32002" s="39"/>
    </row>
    <row r="32003" spans="17:17">
      <c r="Q32003" s="39"/>
    </row>
    <row r="32004" spans="17:17">
      <c r="Q32004" s="39"/>
    </row>
    <row r="32005" spans="17:17">
      <c r="Q32005" s="39"/>
    </row>
    <row r="32006" spans="17:17">
      <c r="Q32006" s="39"/>
    </row>
    <row r="32007" spans="17:17">
      <c r="Q32007" s="39"/>
    </row>
    <row r="32008" spans="17:17">
      <c r="Q32008" s="39"/>
    </row>
    <row r="32009" spans="17:17">
      <c r="Q32009" s="39"/>
    </row>
    <row r="32010" spans="17:17">
      <c r="Q32010" s="39"/>
    </row>
    <row r="32011" spans="17:17">
      <c r="Q32011" s="39"/>
    </row>
    <row r="32012" spans="17:17">
      <c r="Q32012" s="39"/>
    </row>
    <row r="32013" spans="17:17">
      <c r="Q32013" s="39"/>
    </row>
    <row r="32014" spans="17:17">
      <c r="Q32014" s="39"/>
    </row>
    <row r="32015" spans="17:17">
      <c r="Q32015" s="39"/>
    </row>
    <row r="32016" spans="17:17">
      <c r="Q32016" s="39"/>
    </row>
    <row r="32017" spans="17:17">
      <c r="Q32017" s="39"/>
    </row>
    <row r="32018" spans="17:17">
      <c r="Q32018" s="39"/>
    </row>
    <row r="32019" spans="17:17">
      <c r="Q32019" s="39"/>
    </row>
    <row r="32020" spans="17:17">
      <c r="Q32020" s="39"/>
    </row>
    <row r="32021" spans="17:17">
      <c r="Q32021" s="39"/>
    </row>
    <row r="32022" spans="17:17">
      <c r="Q32022" s="39"/>
    </row>
    <row r="32023" spans="17:17">
      <c r="Q32023" s="39"/>
    </row>
    <row r="32024" spans="17:17">
      <c r="Q32024" s="39"/>
    </row>
    <row r="32025" spans="17:17">
      <c r="Q32025" s="39"/>
    </row>
    <row r="32026" spans="17:17">
      <c r="Q32026" s="39"/>
    </row>
    <row r="32027" spans="17:17">
      <c r="Q32027" s="39"/>
    </row>
    <row r="32028" spans="17:17">
      <c r="Q32028" s="39"/>
    </row>
    <row r="32029" spans="17:17">
      <c r="Q32029" s="39"/>
    </row>
    <row r="32030" spans="17:17">
      <c r="Q32030" s="39"/>
    </row>
    <row r="32031" spans="17:17">
      <c r="Q32031" s="39"/>
    </row>
    <row r="32032" spans="17:17">
      <c r="Q32032" s="39"/>
    </row>
    <row r="32033" spans="17:17">
      <c r="Q32033" s="39"/>
    </row>
    <row r="32034" spans="17:17">
      <c r="Q32034" s="39"/>
    </row>
    <row r="32035" spans="17:17">
      <c r="Q32035" s="39"/>
    </row>
    <row r="32036" spans="17:17">
      <c r="Q32036" s="39"/>
    </row>
    <row r="32037" spans="17:17">
      <c r="Q32037" s="39"/>
    </row>
    <row r="32038" spans="17:17">
      <c r="Q32038" s="39"/>
    </row>
    <row r="32039" spans="17:17">
      <c r="Q32039" s="39"/>
    </row>
    <row r="32040" spans="17:17">
      <c r="Q32040" s="39"/>
    </row>
    <row r="32041" spans="17:17">
      <c r="Q32041" s="39"/>
    </row>
    <row r="32042" spans="17:17">
      <c r="Q32042" s="39"/>
    </row>
    <row r="32043" spans="17:17">
      <c r="Q32043" s="39"/>
    </row>
    <row r="32044" spans="17:17">
      <c r="Q32044" s="39"/>
    </row>
    <row r="32045" spans="17:17">
      <c r="Q32045" s="39"/>
    </row>
    <row r="32046" spans="17:17">
      <c r="Q32046" s="39"/>
    </row>
    <row r="32047" spans="17:17">
      <c r="Q32047" s="39"/>
    </row>
    <row r="32048" spans="17:17">
      <c r="Q32048" s="39"/>
    </row>
    <row r="32049" spans="17:17">
      <c r="Q32049" s="39"/>
    </row>
    <row r="32050" spans="17:17">
      <c r="Q32050" s="39"/>
    </row>
    <row r="32051" spans="17:17">
      <c r="Q32051" s="39"/>
    </row>
    <row r="32052" spans="17:17">
      <c r="Q32052" s="39"/>
    </row>
    <row r="32053" spans="17:17">
      <c r="Q32053" s="39"/>
    </row>
    <row r="32054" spans="17:17">
      <c r="Q32054" s="39"/>
    </row>
    <row r="32055" spans="17:17">
      <c r="Q32055" s="39"/>
    </row>
    <row r="32056" spans="17:17">
      <c r="Q32056" s="39"/>
    </row>
    <row r="32057" spans="17:17">
      <c r="Q32057" s="39"/>
    </row>
    <row r="32058" spans="17:17">
      <c r="Q32058" s="39"/>
    </row>
    <row r="32059" spans="17:17">
      <c r="Q32059" s="39"/>
    </row>
    <row r="32060" spans="17:17">
      <c r="Q32060" s="39"/>
    </row>
    <row r="32061" spans="17:17">
      <c r="Q32061" s="39"/>
    </row>
    <row r="32062" spans="17:17">
      <c r="Q32062" s="39"/>
    </row>
    <row r="32063" spans="17:17">
      <c r="Q32063" s="39"/>
    </row>
    <row r="32064" spans="17:17">
      <c r="Q32064" s="39"/>
    </row>
    <row r="32065" spans="17:17">
      <c r="Q32065" s="39"/>
    </row>
    <row r="32066" spans="17:17">
      <c r="Q32066" s="39"/>
    </row>
    <row r="32067" spans="17:17">
      <c r="Q32067" s="39"/>
    </row>
    <row r="32068" spans="17:17">
      <c r="Q32068" s="39"/>
    </row>
    <row r="32069" spans="17:17">
      <c r="Q32069" s="39"/>
    </row>
    <row r="32070" spans="17:17">
      <c r="Q32070" s="39"/>
    </row>
    <row r="32071" spans="17:17">
      <c r="Q32071" s="39"/>
    </row>
    <row r="32072" spans="17:17">
      <c r="Q32072" s="39"/>
    </row>
    <row r="32073" spans="17:17">
      <c r="Q32073" s="39"/>
    </row>
    <row r="32074" spans="17:17">
      <c r="Q32074" s="39"/>
    </row>
    <row r="32075" spans="17:17">
      <c r="Q32075" s="39"/>
    </row>
    <row r="32076" spans="17:17">
      <c r="Q32076" s="39"/>
    </row>
    <row r="32077" spans="17:17">
      <c r="Q32077" s="39"/>
    </row>
    <row r="32078" spans="17:17">
      <c r="Q32078" s="39"/>
    </row>
    <row r="32079" spans="17:17">
      <c r="Q32079" s="39"/>
    </row>
    <row r="32080" spans="17:17">
      <c r="Q32080" s="39"/>
    </row>
    <row r="32081" spans="17:17">
      <c r="Q32081" s="39"/>
    </row>
    <row r="32082" spans="17:17">
      <c r="Q32082" s="39"/>
    </row>
    <row r="32083" spans="17:17">
      <c r="Q32083" s="39"/>
    </row>
    <row r="32084" spans="17:17">
      <c r="Q32084" s="39"/>
    </row>
    <row r="32085" spans="17:17">
      <c r="Q32085" s="39"/>
    </row>
    <row r="32086" spans="17:17">
      <c r="Q32086" s="39"/>
    </row>
    <row r="32087" spans="17:17">
      <c r="Q32087" s="39"/>
    </row>
    <row r="32088" spans="17:17">
      <c r="Q32088" s="39"/>
    </row>
    <row r="32089" spans="17:17">
      <c r="Q32089" s="39"/>
    </row>
    <row r="32090" spans="17:17">
      <c r="Q32090" s="39"/>
    </row>
    <row r="32091" spans="17:17">
      <c r="Q32091" s="39"/>
    </row>
    <row r="32092" spans="17:17">
      <c r="Q32092" s="39"/>
    </row>
    <row r="32093" spans="17:17">
      <c r="Q32093" s="39"/>
    </row>
    <row r="32094" spans="17:17">
      <c r="Q32094" s="39"/>
    </row>
    <row r="32095" spans="17:17">
      <c r="Q32095" s="39"/>
    </row>
    <row r="32096" spans="17:17">
      <c r="Q32096" s="39"/>
    </row>
    <row r="32097" spans="17:17">
      <c r="Q32097" s="39"/>
    </row>
    <row r="32098" spans="17:17">
      <c r="Q32098" s="39"/>
    </row>
    <row r="32099" spans="17:17">
      <c r="Q32099" s="39"/>
    </row>
    <row r="32100" spans="17:17">
      <c r="Q32100" s="39"/>
    </row>
    <row r="32101" spans="17:17">
      <c r="Q32101" s="39"/>
    </row>
    <row r="32102" spans="17:17">
      <c r="Q32102" s="39"/>
    </row>
    <row r="32103" spans="17:17">
      <c r="Q32103" s="39"/>
    </row>
    <row r="32104" spans="17:17">
      <c r="Q32104" s="39"/>
    </row>
    <row r="32105" spans="17:17">
      <c r="Q32105" s="39"/>
    </row>
    <row r="32106" spans="17:17">
      <c r="Q32106" s="39"/>
    </row>
    <row r="32107" spans="17:17">
      <c r="Q32107" s="39"/>
    </row>
    <row r="32108" spans="17:17">
      <c r="Q32108" s="39"/>
    </row>
    <row r="32109" spans="17:17">
      <c r="Q32109" s="39"/>
    </row>
    <row r="32110" spans="17:17">
      <c r="Q32110" s="39"/>
    </row>
    <row r="32111" spans="17:17">
      <c r="Q32111" s="39"/>
    </row>
    <row r="32112" spans="17:17">
      <c r="Q32112" s="39"/>
    </row>
    <row r="32113" spans="17:17">
      <c r="Q32113" s="39"/>
    </row>
    <row r="32114" spans="17:17">
      <c r="Q32114" s="39"/>
    </row>
    <row r="32115" spans="17:17">
      <c r="Q32115" s="39"/>
    </row>
    <row r="32116" spans="17:17">
      <c r="Q32116" s="39"/>
    </row>
    <row r="32117" spans="17:17">
      <c r="Q32117" s="39"/>
    </row>
    <row r="32118" spans="17:17">
      <c r="Q32118" s="39"/>
    </row>
    <row r="32119" spans="17:17">
      <c r="Q32119" s="39"/>
    </row>
    <row r="32120" spans="17:17">
      <c r="Q32120" s="39"/>
    </row>
    <row r="32121" spans="17:17">
      <c r="Q32121" s="39"/>
    </row>
    <row r="32122" spans="17:17">
      <c r="Q32122" s="39"/>
    </row>
    <row r="32123" spans="17:17">
      <c r="Q32123" s="39"/>
    </row>
    <row r="32124" spans="17:17">
      <c r="Q32124" s="39"/>
    </row>
    <row r="32125" spans="17:17">
      <c r="Q32125" s="39"/>
    </row>
    <row r="32126" spans="17:17">
      <c r="Q32126" s="39"/>
    </row>
    <row r="32127" spans="17:17">
      <c r="Q32127" s="39"/>
    </row>
    <row r="32128" spans="17:17">
      <c r="Q32128" s="39"/>
    </row>
    <row r="32129" spans="17:17">
      <c r="Q32129" s="39"/>
    </row>
    <row r="32130" spans="17:17">
      <c r="Q32130" s="39"/>
    </row>
    <row r="32131" spans="17:17">
      <c r="Q32131" s="39"/>
    </row>
    <row r="32132" spans="17:17">
      <c r="Q32132" s="39"/>
    </row>
    <row r="32133" spans="17:17">
      <c r="Q32133" s="39"/>
    </row>
    <row r="32134" spans="17:17">
      <c r="Q32134" s="39"/>
    </row>
    <row r="32135" spans="17:17">
      <c r="Q32135" s="39"/>
    </row>
    <row r="32136" spans="17:17">
      <c r="Q32136" s="39"/>
    </row>
    <row r="32137" spans="17:17">
      <c r="Q32137" s="39"/>
    </row>
    <row r="32138" spans="17:17">
      <c r="Q32138" s="39"/>
    </row>
    <row r="32139" spans="17:17">
      <c r="Q32139" s="39"/>
    </row>
    <row r="32140" spans="17:17">
      <c r="Q32140" s="39"/>
    </row>
    <row r="32141" spans="17:17">
      <c r="Q32141" s="39"/>
    </row>
    <row r="32142" spans="17:17">
      <c r="Q32142" s="39"/>
    </row>
    <row r="32143" spans="17:17">
      <c r="Q32143" s="39"/>
    </row>
    <row r="32144" spans="17:17">
      <c r="Q32144" s="39"/>
    </row>
    <row r="32145" spans="17:17">
      <c r="Q32145" s="39"/>
    </row>
    <row r="32146" spans="17:17">
      <c r="Q32146" s="39"/>
    </row>
    <row r="32147" spans="17:17">
      <c r="Q32147" s="39"/>
    </row>
    <row r="32148" spans="17:17">
      <c r="Q32148" s="39"/>
    </row>
    <row r="32149" spans="17:17">
      <c r="Q32149" s="39"/>
    </row>
    <row r="32150" spans="17:17">
      <c r="Q32150" s="39"/>
    </row>
    <row r="32151" spans="17:17">
      <c r="Q32151" s="39"/>
    </row>
    <row r="32152" spans="17:17">
      <c r="Q32152" s="39"/>
    </row>
    <row r="32153" spans="17:17">
      <c r="Q32153" s="39"/>
    </row>
    <row r="32154" spans="17:17">
      <c r="Q32154" s="39"/>
    </row>
    <row r="32155" spans="17:17">
      <c r="Q32155" s="39"/>
    </row>
    <row r="32156" spans="17:17">
      <c r="Q32156" s="39"/>
    </row>
    <row r="32157" spans="17:17">
      <c r="Q32157" s="39"/>
    </row>
    <row r="32158" spans="17:17">
      <c r="Q32158" s="39"/>
    </row>
    <row r="32159" spans="17:17">
      <c r="Q32159" s="39"/>
    </row>
    <row r="32160" spans="17:17">
      <c r="Q32160" s="39"/>
    </row>
    <row r="32161" spans="17:17">
      <c r="Q32161" s="39"/>
    </row>
    <row r="32162" spans="17:17">
      <c r="Q32162" s="39"/>
    </row>
    <row r="32163" spans="17:17">
      <c r="Q32163" s="39"/>
    </row>
    <row r="32164" spans="17:17">
      <c r="Q32164" s="39"/>
    </row>
    <row r="32165" spans="17:17">
      <c r="Q32165" s="39"/>
    </row>
    <row r="32166" spans="17:17">
      <c r="Q32166" s="39"/>
    </row>
    <row r="32167" spans="17:17">
      <c r="Q32167" s="39"/>
    </row>
    <row r="32168" spans="17:17">
      <c r="Q32168" s="39"/>
    </row>
    <row r="32169" spans="17:17">
      <c r="Q32169" s="39"/>
    </row>
    <row r="32170" spans="17:17">
      <c r="Q32170" s="39"/>
    </row>
    <row r="32171" spans="17:17">
      <c r="Q32171" s="39"/>
    </row>
    <row r="32172" spans="17:17">
      <c r="Q32172" s="39"/>
    </row>
    <row r="32173" spans="17:17">
      <c r="Q32173" s="39"/>
    </row>
    <row r="32174" spans="17:17">
      <c r="Q32174" s="39"/>
    </row>
    <row r="32175" spans="17:17">
      <c r="Q32175" s="39"/>
    </row>
    <row r="32176" spans="17:17">
      <c r="Q32176" s="39"/>
    </row>
    <row r="32177" spans="17:17">
      <c r="Q32177" s="39"/>
    </row>
    <row r="32178" spans="17:17">
      <c r="Q32178" s="39"/>
    </row>
    <row r="32179" spans="17:17">
      <c r="Q32179" s="39"/>
    </row>
    <row r="32180" spans="17:17">
      <c r="Q32180" s="39"/>
    </row>
    <row r="32181" spans="17:17">
      <c r="Q32181" s="39"/>
    </row>
    <row r="32182" spans="17:17">
      <c r="Q32182" s="39"/>
    </row>
    <row r="32183" spans="17:17">
      <c r="Q32183" s="39"/>
    </row>
    <row r="32184" spans="17:17">
      <c r="Q32184" s="39"/>
    </row>
    <row r="32185" spans="17:17">
      <c r="Q32185" s="39"/>
    </row>
    <row r="32186" spans="17:17">
      <c r="Q32186" s="39"/>
    </row>
    <row r="32187" spans="17:17">
      <c r="Q32187" s="39"/>
    </row>
    <row r="32188" spans="17:17">
      <c r="Q32188" s="39"/>
    </row>
    <row r="32189" spans="17:17">
      <c r="Q32189" s="39"/>
    </row>
    <row r="32190" spans="17:17">
      <c r="Q32190" s="39"/>
    </row>
    <row r="32191" spans="17:17">
      <c r="Q32191" s="39"/>
    </row>
    <row r="32192" spans="17:17">
      <c r="Q32192" s="39"/>
    </row>
    <row r="32193" spans="17:17">
      <c r="Q32193" s="39"/>
    </row>
    <row r="32194" spans="17:17">
      <c r="Q32194" s="39"/>
    </row>
    <row r="32195" spans="17:17">
      <c r="Q32195" s="39"/>
    </row>
    <row r="32196" spans="17:17">
      <c r="Q32196" s="39"/>
    </row>
    <row r="32197" spans="17:17">
      <c r="Q32197" s="39"/>
    </row>
    <row r="32198" spans="17:17">
      <c r="Q32198" s="39"/>
    </row>
    <row r="32199" spans="17:17">
      <c r="Q32199" s="39"/>
    </row>
    <row r="32200" spans="17:17">
      <c r="Q32200" s="39"/>
    </row>
    <row r="32201" spans="17:17">
      <c r="Q32201" s="39"/>
    </row>
    <row r="32202" spans="17:17">
      <c r="Q32202" s="39"/>
    </row>
    <row r="32203" spans="17:17">
      <c r="Q32203" s="39"/>
    </row>
    <row r="32204" spans="17:17">
      <c r="Q32204" s="39"/>
    </row>
    <row r="32205" spans="17:17">
      <c r="Q32205" s="39"/>
    </row>
    <row r="32206" spans="17:17">
      <c r="Q32206" s="39"/>
    </row>
    <row r="32207" spans="17:17">
      <c r="Q32207" s="39"/>
    </row>
    <row r="32208" spans="17:17">
      <c r="Q32208" s="39"/>
    </row>
    <row r="32209" spans="17:17">
      <c r="Q32209" s="39"/>
    </row>
    <row r="32210" spans="17:17">
      <c r="Q32210" s="39"/>
    </row>
    <row r="32211" spans="17:17">
      <c r="Q32211" s="39"/>
    </row>
    <row r="32212" spans="17:17">
      <c r="Q32212" s="39"/>
    </row>
    <row r="32213" spans="17:17">
      <c r="Q32213" s="39"/>
    </row>
    <row r="32214" spans="17:17">
      <c r="Q32214" s="39"/>
    </row>
    <row r="32215" spans="17:17">
      <c r="Q32215" s="39"/>
    </row>
    <row r="32216" spans="17:17">
      <c r="Q32216" s="39"/>
    </row>
    <row r="32217" spans="17:17">
      <c r="Q32217" s="39"/>
    </row>
    <row r="32218" spans="17:17">
      <c r="Q32218" s="39"/>
    </row>
    <row r="32219" spans="17:17">
      <c r="Q32219" s="39"/>
    </row>
    <row r="32220" spans="17:17">
      <c r="Q32220" s="39"/>
    </row>
    <row r="32221" spans="17:17">
      <c r="Q32221" s="39"/>
    </row>
    <row r="32222" spans="17:17">
      <c r="Q32222" s="39"/>
    </row>
    <row r="32223" spans="17:17">
      <c r="Q32223" s="39"/>
    </row>
    <row r="32224" spans="17:17">
      <c r="Q32224" s="39"/>
    </row>
    <row r="32225" spans="17:17">
      <c r="Q32225" s="39"/>
    </row>
    <row r="32226" spans="17:17">
      <c r="Q32226" s="39"/>
    </row>
    <row r="32227" spans="17:17">
      <c r="Q32227" s="39"/>
    </row>
    <row r="32228" spans="17:17">
      <c r="Q32228" s="39"/>
    </row>
    <row r="32229" spans="17:17">
      <c r="Q32229" s="39"/>
    </row>
    <row r="32230" spans="17:17">
      <c r="Q32230" s="39"/>
    </row>
    <row r="32231" spans="17:17">
      <c r="Q32231" s="39"/>
    </row>
    <row r="32232" spans="17:17">
      <c r="Q32232" s="39"/>
    </row>
    <row r="32233" spans="17:17">
      <c r="Q32233" s="39"/>
    </row>
    <row r="32234" spans="17:17">
      <c r="Q32234" s="39"/>
    </row>
    <row r="32235" spans="17:17">
      <c r="Q32235" s="39"/>
    </row>
    <row r="32236" spans="17:17">
      <c r="Q32236" s="39"/>
    </row>
    <row r="32237" spans="17:17">
      <c r="Q32237" s="39"/>
    </row>
    <row r="32238" spans="17:17">
      <c r="Q32238" s="39"/>
    </row>
    <row r="32239" spans="17:17">
      <c r="Q32239" s="39"/>
    </row>
    <row r="32240" spans="17:17">
      <c r="Q32240" s="39"/>
    </row>
    <row r="32241" spans="17:17">
      <c r="Q32241" s="39"/>
    </row>
    <row r="32242" spans="17:17">
      <c r="Q32242" s="39"/>
    </row>
    <row r="32243" spans="17:17">
      <c r="Q32243" s="39"/>
    </row>
    <row r="32244" spans="17:17">
      <c r="Q32244" s="39"/>
    </row>
    <row r="32245" spans="17:17">
      <c r="Q32245" s="39"/>
    </row>
    <row r="32246" spans="17:17">
      <c r="Q32246" s="39"/>
    </row>
    <row r="32247" spans="17:17">
      <c r="Q32247" s="39"/>
    </row>
    <row r="32248" spans="17:17">
      <c r="Q32248" s="39"/>
    </row>
    <row r="32249" spans="17:17">
      <c r="Q32249" s="39"/>
    </row>
    <row r="32250" spans="17:17">
      <c r="Q32250" s="39"/>
    </row>
    <row r="32251" spans="17:17">
      <c r="Q32251" s="39"/>
    </row>
    <row r="32252" spans="17:17">
      <c r="Q32252" s="39"/>
    </row>
    <row r="32253" spans="17:17">
      <c r="Q32253" s="39"/>
    </row>
    <row r="32254" spans="17:17">
      <c r="Q32254" s="39"/>
    </row>
    <row r="32255" spans="17:17">
      <c r="Q32255" s="39"/>
    </row>
    <row r="32256" spans="17:17">
      <c r="Q32256" s="39"/>
    </row>
    <row r="32257" spans="17:17">
      <c r="Q32257" s="39"/>
    </row>
    <row r="32258" spans="17:17">
      <c r="Q32258" s="39"/>
    </row>
    <row r="32259" spans="17:17">
      <c r="Q32259" s="39"/>
    </row>
    <row r="32260" spans="17:17">
      <c r="Q32260" s="39"/>
    </row>
    <row r="32261" spans="17:17">
      <c r="Q32261" s="39"/>
    </row>
    <row r="32262" spans="17:17">
      <c r="Q32262" s="39"/>
    </row>
    <row r="32263" spans="17:17">
      <c r="Q32263" s="39"/>
    </row>
    <row r="32264" spans="17:17">
      <c r="Q32264" s="39"/>
    </row>
    <row r="32265" spans="17:17">
      <c r="Q32265" s="39"/>
    </row>
    <row r="32266" spans="17:17">
      <c r="Q32266" s="39"/>
    </row>
    <row r="32267" spans="17:17">
      <c r="Q32267" s="39"/>
    </row>
    <row r="32268" spans="17:17">
      <c r="Q32268" s="39"/>
    </row>
    <row r="32269" spans="17:17">
      <c r="Q32269" s="39"/>
    </row>
    <row r="32270" spans="17:17">
      <c r="Q32270" s="39"/>
    </row>
    <row r="32271" spans="17:17">
      <c r="Q32271" s="39"/>
    </row>
    <row r="32272" spans="17:17">
      <c r="Q32272" s="39"/>
    </row>
    <row r="32273" spans="17:17">
      <c r="Q32273" s="39"/>
    </row>
    <row r="32274" spans="17:17">
      <c r="Q32274" s="39"/>
    </row>
    <row r="32275" spans="17:17">
      <c r="Q32275" s="39"/>
    </row>
    <row r="32276" spans="17:17">
      <c r="Q32276" s="39"/>
    </row>
    <row r="32277" spans="17:17">
      <c r="Q32277" s="39"/>
    </row>
    <row r="32278" spans="17:17">
      <c r="Q32278" s="39"/>
    </row>
    <row r="32279" spans="17:17">
      <c r="Q32279" s="39"/>
    </row>
    <row r="32280" spans="17:17">
      <c r="Q32280" s="39"/>
    </row>
    <row r="32281" spans="17:17">
      <c r="Q32281" s="39"/>
    </row>
    <row r="32282" spans="17:17">
      <c r="Q32282" s="39"/>
    </row>
    <row r="32283" spans="17:17">
      <c r="Q32283" s="39"/>
    </row>
    <row r="32284" spans="17:17">
      <c r="Q32284" s="39"/>
    </row>
    <row r="32285" spans="17:17">
      <c r="Q32285" s="39"/>
    </row>
    <row r="32286" spans="17:17">
      <c r="Q32286" s="39"/>
    </row>
    <row r="32287" spans="17:17">
      <c r="Q32287" s="39"/>
    </row>
    <row r="32288" spans="17:17">
      <c r="Q32288" s="39"/>
    </row>
    <row r="32289" spans="17:17">
      <c r="Q32289" s="39"/>
    </row>
    <row r="32290" spans="17:17">
      <c r="Q32290" s="39"/>
    </row>
    <row r="32291" spans="17:17">
      <c r="Q32291" s="39"/>
    </row>
    <row r="32292" spans="17:17">
      <c r="Q32292" s="39"/>
    </row>
    <row r="32293" spans="17:17">
      <c r="Q32293" s="39"/>
    </row>
    <row r="32294" spans="17:17">
      <c r="Q32294" s="39"/>
    </row>
    <row r="32295" spans="17:17">
      <c r="Q32295" s="39"/>
    </row>
    <row r="32296" spans="17:17">
      <c r="Q32296" s="39"/>
    </row>
    <row r="32297" spans="17:17">
      <c r="Q32297" s="39"/>
    </row>
    <row r="32298" spans="17:17">
      <c r="Q32298" s="39"/>
    </row>
    <row r="32299" spans="17:17">
      <c r="Q32299" s="39"/>
    </row>
    <row r="32300" spans="17:17">
      <c r="Q32300" s="39"/>
    </row>
    <row r="32301" spans="17:17">
      <c r="Q32301" s="39"/>
    </row>
    <row r="32302" spans="17:17">
      <c r="Q32302" s="39"/>
    </row>
    <row r="32303" spans="17:17">
      <c r="Q32303" s="39"/>
    </row>
    <row r="32304" spans="17:17">
      <c r="Q32304" s="39"/>
    </row>
    <row r="32305" spans="17:17">
      <c r="Q32305" s="39"/>
    </row>
    <row r="32306" spans="17:17">
      <c r="Q32306" s="39"/>
    </row>
    <row r="32307" spans="17:17">
      <c r="Q32307" s="39"/>
    </row>
    <row r="32308" spans="17:17">
      <c r="Q32308" s="39"/>
    </row>
    <row r="32309" spans="17:17">
      <c r="Q32309" s="39"/>
    </row>
    <row r="32310" spans="17:17">
      <c r="Q32310" s="39"/>
    </row>
    <row r="32311" spans="17:17">
      <c r="Q32311" s="39"/>
    </row>
    <row r="32312" spans="17:17">
      <c r="Q32312" s="39"/>
    </row>
    <row r="32313" spans="17:17">
      <c r="Q32313" s="39"/>
    </row>
    <row r="32314" spans="17:17">
      <c r="Q32314" s="39"/>
    </row>
    <row r="32315" spans="17:17">
      <c r="Q32315" s="39"/>
    </row>
    <row r="32316" spans="17:17">
      <c r="Q32316" s="39"/>
    </row>
    <row r="32317" spans="17:17">
      <c r="Q32317" s="39"/>
    </row>
    <row r="32318" spans="17:17">
      <c r="Q32318" s="39"/>
    </row>
    <row r="32319" spans="17:17">
      <c r="Q32319" s="39"/>
    </row>
    <row r="32320" spans="17:17">
      <c r="Q32320" s="39"/>
    </row>
    <row r="32321" spans="17:17">
      <c r="Q32321" s="39"/>
    </row>
    <row r="32322" spans="17:17">
      <c r="Q32322" s="39"/>
    </row>
    <row r="32323" spans="17:17">
      <c r="Q32323" s="39"/>
    </row>
    <row r="32324" spans="17:17">
      <c r="Q32324" s="39"/>
    </row>
    <row r="32325" spans="17:17">
      <c r="Q32325" s="39"/>
    </row>
    <row r="32326" spans="17:17">
      <c r="Q32326" s="39"/>
    </row>
    <row r="32327" spans="17:17">
      <c r="Q32327" s="39"/>
    </row>
    <row r="32328" spans="17:17">
      <c r="Q32328" s="39"/>
    </row>
    <row r="32329" spans="17:17">
      <c r="Q32329" s="39"/>
    </row>
    <row r="32330" spans="17:17">
      <c r="Q32330" s="39"/>
    </row>
    <row r="32331" spans="17:17">
      <c r="Q32331" s="39"/>
    </row>
    <row r="32332" spans="17:17">
      <c r="Q32332" s="39"/>
    </row>
    <row r="32333" spans="17:17">
      <c r="Q32333" s="39"/>
    </row>
    <row r="32334" spans="17:17">
      <c r="Q32334" s="39"/>
    </row>
    <row r="32335" spans="17:17">
      <c r="Q32335" s="39"/>
    </row>
    <row r="32336" spans="17:17">
      <c r="Q32336" s="39"/>
    </row>
    <row r="32337" spans="17:17">
      <c r="Q32337" s="39"/>
    </row>
    <row r="32338" spans="17:17">
      <c r="Q32338" s="39"/>
    </row>
    <row r="32339" spans="17:17">
      <c r="Q32339" s="39"/>
    </row>
    <row r="32340" spans="17:17">
      <c r="Q32340" s="39"/>
    </row>
    <row r="32341" spans="17:17">
      <c r="Q32341" s="39"/>
    </row>
    <row r="32342" spans="17:17">
      <c r="Q32342" s="39"/>
    </row>
    <row r="32343" spans="17:17">
      <c r="Q32343" s="39"/>
    </row>
    <row r="32344" spans="17:17">
      <c r="Q32344" s="39"/>
    </row>
    <row r="32345" spans="17:17">
      <c r="Q32345" s="39"/>
    </row>
    <row r="32346" spans="17:17">
      <c r="Q32346" s="39"/>
    </row>
    <row r="32347" spans="17:17">
      <c r="Q32347" s="39"/>
    </row>
    <row r="32348" spans="17:17">
      <c r="Q32348" s="39"/>
    </row>
    <row r="32349" spans="17:17">
      <c r="Q32349" s="39"/>
    </row>
    <row r="32350" spans="17:17">
      <c r="Q32350" s="39"/>
    </row>
    <row r="32351" spans="17:17">
      <c r="Q32351" s="39"/>
    </row>
    <row r="32352" spans="17:17">
      <c r="Q32352" s="39"/>
    </row>
    <row r="32353" spans="17:17">
      <c r="Q32353" s="39"/>
    </row>
    <row r="32354" spans="17:17">
      <c r="Q32354" s="39"/>
    </row>
    <row r="32355" spans="17:17">
      <c r="Q32355" s="39"/>
    </row>
    <row r="32356" spans="17:17">
      <c r="Q32356" s="39"/>
    </row>
    <row r="32357" spans="17:17">
      <c r="Q32357" s="39"/>
    </row>
    <row r="32358" spans="17:17">
      <c r="Q32358" s="39"/>
    </row>
    <row r="32359" spans="17:17">
      <c r="Q32359" s="39"/>
    </row>
    <row r="32360" spans="17:17">
      <c r="Q32360" s="39"/>
    </row>
    <row r="32361" spans="17:17">
      <c r="Q32361" s="39"/>
    </row>
    <row r="32362" spans="17:17">
      <c r="Q32362" s="39"/>
    </row>
    <row r="32363" spans="17:17">
      <c r="Q32363" s="39"/>
    </row>
    <row r="32364" spans="17:17">
      <c r="Q32364" s="39"/>
    </row>
    <row r="32365" spans="17:17">
      <c r="Q32365" s="39"/>
    </row>
    <row r="32366" spans="17:17">
      <c r="Q32366" s="39"/>
    </row>
    <row r="32367" spans="17:17">
      <c r="Q32367" s="39"/>
    </row>
    <row r="32368" spans="17:17">
      <c r="Q32368" s="39"/>
    </row>
    <row r="32369" spans="17:17">
      <c r="Q32369" s="39"/>
    </row>
    <row r="32370" spans="17:17">
      <c r="Q32370" s="39"/>
    </row>
    <row r="32371" spans="17:17">
      <c r="Q32371" s="39"/>
    </row>
    <row r="32372" spans="17:17">
      <c r="Q32372" s="39"/>
    </row>
    <row r="32373" spans="17:17">
      <c r="Q32373" s="39"/>
    </row>
    <row r="32374" spans="17:17">
      <c r="Q32374" s="39"/>
    </row>
    <row r="32375" spans="17:17">
      <c r="Q32375" s="39"/>
    </row>
    <row r="32376" spans="17:17">
      <c r="Q32376" s="39"/>
    </row>
    <row r="32377" spans="17:17">
      <c r="Q32377" s="39"/>
    </row>
    <row r="32378" spans="17:17">
      <c r="Q32378" s="39"/>
    </row>
    <row r="32379" spans="17:17">
      <c r="Q32379" s="39"/>
    </row>
    <row r="32380" spans="17:17">
      <c r="Q32380" s="39"/>
    </row>
    <row r="32381" spans="17:17">
      <c r="Q32381" s="39"/>
    </row>
    <row r="32382" spans="17:17">
      <c r="Q32382" s="39"/>
    </row>
    <row r="32383" spans="17:17">
      <c r="Q32383" s="39"/>
    </row>
    <row r="32384" spans="17:17">
      <c r="Q32384" s="39"/>
    </row>
    <row r="32385" spans="17:17">
      <c r="Q32385" s="39"/>
    </row>
    <row r="32386" spans="17:17">
      <c r="Q32386" s="39"/>
    </row>
    <row r="32387" spans="17:17">
      <c r="Q32387" s="39"/>
    </row>
    <row r="32388" spans="17:17">
      <c r="Q32388" s="39"/>
    </row>
    <row r="32389" spans="17:17">
      <c r="Q32389" s="39"/>
    </row>
    <row r="32390" spans="17:17">
      <c r="Q32390" s="39"/>
    </row>
    <row r="32391" spans="17:17">
      <c r="Q32391" s="39"/>
    </row>
    <row r="32392" spans="17:17">
      <c r="Q32392" s="39"/>
    </row>
    <row r="32393" spans="17:17">
      <c r="Q32393" s="39"/>
    </row>
    <row r="32394" spans="17:17">
      <c r="Q32394" s="39"/>
    </row>
    <row r="32395" spans="17:17">
      <c r="Q32395" s="39"/>
    </row>
    <row r="32396" spans="17:17">
      <c r="Q32396" s="39"/>
    </row>
    <row r="32397" spans="17:17">
      <c r="Q32397" s="39"/>
    </row>
    <row r="32398" spans="17:17">
      <c r="Q32398" s="39"/>
    </row>
    <row r="32399" spans="17:17">
      <c r="Q32399" s="39"/>
    </row>
    <row r="32400" spans="17:17">
      <c r="Q32400" s="39"/>
    </row>
    <row r="32401" spans="17:17">
      <c r="Q32401" s="39"/>
    </row>
    <row r="32402" spans="17:17">
      <c r="Q32402" s="39"/>
    </row>
    <row r="32403" spans="17:17">
      <c r="Q32403" s="39"/>
    </row>
    <row r="32404" spans="17:17">
      <c r="Q32404" s="39"/>
    </row>
    <row r="32405" spans="17:17">
      <c r="Q32405" s="39"/>
    </row>
    <row r="32406" spans="17:17">
      <c r="Q32406" s="39"/>
    </row>
    <row r="32407" spans="17:17">
      <c r="Q32407" s="39"/>
    </row>
    <row r="32408" spans="17:17">
      <c r="Q32408" s="39"/>
    </row>
    <row r="32409" spans="17:17">
      <c r="Q32409" s="39"/>
    </row>
    <row r="32410" spans="17:17">
      <c r="Q32410" s="39"/>
    </row>
    <row r="32411" spans="17:17">
      <c r="Q32411" s="39"/>
    </row>
    <row r="32412" spans="17:17">
      <c r="Q32412" s="39"/>
    </row>
    <row r="32413" spans="17:17">
      <c r="Q32413" s="39"/>
    </row>
    <row r="32414" spans="17:17">
      <c r="Q32414" s="39"/>
    </row>
    <row r="32415" spans="17:17">
      <c r="Q32415" s="39"/>
    </row>
    <row r="32416" spans="17:17">
      <c r="Q32416" s="39"/>
    </row>
    <row r="32417" spans="17:17">
      <c r="Q32417" s="39"/>
    </row>
    <row r="32418" spans="17:17">
      <c r="Q32418" s="39"/>
    </row>
    <row r="32419" spans="17:17">
      <c r="Q32419" s="39"/>
    </row>
    <row r="32420" spans="17:17">
      <c r="Q32420" s="39"/>
    </row>
    <row r="32421" spans="17:17">
      <c r="Q32421" s="39"/>
    </row>
    <row r="32422" spans="17:17">
      <c r="Q32422" s="39"/>
    </row>
    <row r="32423" spans="17:17">
      <c r="Q32423" s="39"/>
    </row>
    <row r="32424" spans="17:17">
      <c r="Q32424" s="39"/>
    </row>
    <row r="32425" spans="17:17">
      <c r="Q32425" s="39"/>
    </row>
    <row r="32426" spans="17:17">
      <c r="Q32426" s="39"/>
    </row>
    <row r="32427" spans="17:17">
      <c r="Q32427" s="39"/>
    </row>
    <row r="32428" spans="17:17">
      <c r="Q32428" s="39"/>
    </row>
    <row r="32429" spans="17:17">
      <c r="Q32429" s="39"/>
    </row>
    <row r="32430" spans="17:17">
      <c r="Q32430" s="39"/>
    </row>
    <row r="32431" spans="17:17">
      <c r="Q32431" s="39"/>
    </row>
    <row r="32432" spans="17:17">
      <c r="Q32432" s="39"/>
    </row>
    <row r="32433" spans="17:17">
      <c r="Q32433" s="39"/>
    </row>
    <row r="32434" spans="17:17">
      <c r="Q32434" s="39"/>
    </row>
    <row r="32435" spans="17:17">
      <c r="Q32435" s="39"/>
    </row>
    <row r="32436" spans="17:17">
      <c r="Q32436" s="39"/>
    </row>
    <row r="32437" spans="17:17">
      <c r="Q32437" s="39"/>
    </row>
    <row r="32438" spans="17:17">
      <c r="Q32438" s="39"/>
    </row>
    <row r="32439" spans="17:17">
      <c r="Q32439" s="39"/>
    </row>
    <row r="32440" spans="17:17">
      <c r="Q32440" s="39"/>
    </row>
    <row r="32441" spans="17:17">
      <c r="Q32441" s="39"/>
    </row>
    <row r="32442" spans="17:17">
      <c r="Q32442" s="39"/>
    </row>
    <row r="32443" spans="17:17">
      <c r="Q32443" s="39"/>
    </row>
    <row r="32444" spans="17:17">
      <c r="Q32444" s="39"/>
    </row>
    <row r="32445" spans="17:17">
      <c r="Q32445" s="39"/>
    </row>
    <row r="32446" spans="17:17">
      <c r="Q32446" s="39"/>
    </row>
    <row r="32447" spans="17:17">
      <c r="Q32447" s="39"/>
    </row>
    <row r="32448" spans="17:17">
      <c r="Q32448" s="39"/>
    </row>
    <row r="32449" spans="17:17">
      <c r="Q32449" s="39"/>
    </row>
    <row r="32450" spans="17:17">
      <c r="Q32450" s="39"/>
    </row>
    <row r="32451" spans="17:17">
      <c r="Q32451" s="39"/>
    </row>
    <row r="32452" spans="17:17">
      <c r="Q32452" s="39"/>
    </row>
    <row r="32453" spans="17:17">
      <c r="Q32453" s="39"/>
    </row>
    <row r="32454" spans="17:17">
      <c r="Q32454" s="39"/>
    </row>
    <row r="32455" spans="17:17">
      <c r="Q32455" s="39"/>
    </row>
    <row r="32456" spans="17:17">
      <c r="Q32456" s="39"/>
    </row>
    <row r="32457" spans="17:17">
      <c r="Q32457" s="39"/>
    </row>
    <row r="32458" spans="17:17">
      <c r="Q32458" s="39"/>
    </row>
    <row r="32459" spans="17:17">
      <c r="Q32459" s="39"/>
    </row>
    <row r="32460" spans="17:17">
      <c r="Q32460" s="39"/>
    </row>
    <row r="32461" spans="17:17">
      <c r="Q32461" s="39"/>
    </row>
    <row r="32462" spans="17:17">
      <c r="Q32462" s="39"/>
    </row>
    <row r="32463" spans="17:17">
      <c r="Q32463" s="39"/>
    </row>
    <row r="32464" spans="17:17">
      <c r="Q32464" s="39"/>
    </row>
    <row r="32465" spans="17:17">
      <c r="Q32465" s="39"/>
    </row>
    <row r="32466" spans="17:17">
      <c r="Q32466" s="39"/>
    </row>
    <row r="32467" spans="17:17">
      <c r="Q32467" s="39"/>
    </row>
    <row r="32468" spans="17:17">
      <c r="Q32468" s="39"/>
    </row>
    <row r="32469" spans="17:17">
      <c r="Q32469" s="39"/>
    </row>
    <row r="32470" spans="17:17">
      <c r="Q32470" s="39"/>
    </row>
    <row r="32471" spans="17:17">
      <c r="Q32471" s="39"/>
    </row>
    <row r="32472" spans="17:17">
      <c r="Q32472" s="39"/>
    </row>
    <row r="32473" spans="17:17">
      <c r="Q32473" s="39"/>
    </row>
    <row r="32474" spans="17:17">
      <c r="Q32474" s="39"/>
    </row>
    <row r="32475" spans="17:17">
      <c r="Q32475" s="39"/>
    </row>
    <row r="32476" spans="17:17">
      <c r="Q32476" s="39"/>
    </row>
    <row r="32477" spans="17:17">
      <c r="Q32477" s="39"/>
    </row>
    <row r="32478" spans="17:17">
      <c r="Q32478" s="39"/>
    </row>
    <row r="32479" spans="17:17">
      <c r="Q32479" s="39"/>
    </row>
    <row r="32480" spans="17:17">
      <c r="Q32480" s="39"/>
    </row>
    <row r="32481" spans="17:17">
      <c r="Q32481" s="39"/>
    </row>
    <row r="32482" spans="17:17">
      <c r="Q32482" s="39"/>
    </row>
    <row r="32483" spans="17:17">
      <c r="Q32483" s="39"/>
    </row>
    <row r="32484" spans="17:17">
      <c r="Q32484" s="39"/>
    </row>
    <row r="32485" spans="17:17">
      <c r="Q32485" s="39"/>
    </row>
    <row r="32486" spans="17:17">
      <c r="Q32486" s="39"/>
    </row>
    <row r="32487" spans="17:17">
      <c r="Q32487" s="39"/>
    </row>
    <row r="32488" spans="17:17">
      <c r="Q32488" s="39"/>
    </row>
    <row r="32489" spans="17:17">
      <c r="Q32489" s="39"/>
    </row>
    <row r="32490" spans="17:17">
      <c r="Q32490" s="39"/>
    </row>
    <row r="32491" spans="17:17">
      <c r="Q32491" s="39"/>
    </row>
    <row r="32492" spans="17:17">
      <c r="Q32492" s="39"/>
    </row>
    <row r="32493" spans="17:17">
      <c r="Q32493" s="39"/>
    </row>
    <row r="32494" spans="17:17">
      <c r="Q32494" s="39"/>
    </row>
    <row r="32495" spans="17:17">
      <c r="Q32495" s="39"/>
    </row>
    <row r="32496" spans="17:17">
      <c r="Q32496" s="39"/>
    </row>
    <row r="32497" spans="17:17">
      <c r="Q32497" s="39"/>
    </row>
    <row r="32498" spans="17:17">
      <c r="Q32498" s="39"/>
    </row>
    <row r="32499" spans="17:17">
      <c r="Q32499" s="39"/>
    </row>
    <row r="32500" spans="17:17">
      <c r="Q32500" s="39"/>
    </row>
    <row r="32501" spans="17:17">
      <c r="Q32501" s="39"/>
    </row>
    <row r="32502" spans="17:17">
      <c r="Q32502" s="39"/>
    </row>
    <row r="32503" spans="17:17">
      <c r="Q32503" s="39"/>
    </row>
    <row r="32504" spans="17:17">
      <c r="Q32504" s="39"/>
    </row>
    <row r="32505" spans="17:17">
      <c r="Q32505" s="39"/>
    </row>
    <row r="32506" spans="17:17">
      <c r="Q32506" s="39"/>
    </row>
    <row r="32507" spans="17:17">
      <c r="Q32507" s="39"/>
    </row>
    <row r="32508" spans="17:17">
      <c r="Q32508" s="39"/>
    </row>
    <row r="32509" spans="17:17">
      <c r="Q32509" s="39"/>
    </row>
    <row r="32510" spans="17:17">
      <c r="Q32510" s="39"/>
    </row>
    <row r="32511" spans="17:17">
      <c r="Q32511" s="39"/>
    </row>
    <row r="32512" spans="17:17">
      <c r="Q32512" s="39"/>
    </row>
    <row r="32513" spans="17:17">
      <c r="Q32513" s="39"/>
    </row>
    <row r="32514" spans="17:17">
      <c r="Q32514" s="39"/>
    </row>
    <row r="32515" spans="17:17">
      <c r="Q32515" s="39"/>
    </row>
    <row r="32516" spans="17:17">
      <c r="Q32516" s="39"/>
    </row>
    <row r="32517" spans="17:17">
      <c r="Q32517" s="39"/>
    </row>
    <row r="32518" spans="17:17">
      <c r="Q32518" s="39"/>
    </row>
    <row r="32519" spans="17:17">
      <c r="Q32519" s="39"/>
    </row>
    <row r="32520" spans="17:17">
      <c r="Q32520" s="39"/>
    </row>
    <row r="32521" spans="17:17">
      <c r="Q32521" s="39"/>
    </row>
    <row r="32522" spans="17:17">
      <c r="Q32522" s="39"/>
    </row>
    <row r="32523" spans="17:17">
      <c r="Q32523" s="39"/>
    </row>
    <row r="32524" spans="17:17">
      <c r="Q32524" s="39"/>
    </row>
    <row r="32525" spans="17:17">
      <c r="Q32525" s="39"/>
    </row>
    <row r="32526" spans="17:17">
      <c r="Q32526" s="39"/>
    </row>
    <row r="32527" spans="17:17">
      <c r="Q32527" s="39"/>
    </row>
    <row r="32528" spans="17:17">
      <c r="Q32528" s="39"/>
    </row>
    <row r="32529" spans="17:17">
      <c r="Q32529" s="39"/>
    </row>
    <row r="32530" spans="17:17">
      <c r="Q32530" s="39"/>
    </row>
    <row r="32531" spans="17:17">
      <c r="Q32531" s="39"/>
    </row>
    <row r="32532" spans="17:17">
      <c r="Q32532" s="39"/>
    </row>
    <row r="32533" spans="17:17">
      <c r="Q32533" s="39"/>
    </row>
    <row r="32534" spans="17:17">
      <c r="Q32534" s="39"/>
    </row>
    <row r="32535" spans="17:17">
      <c r="Q32535" s="39"/>
    </row>
    <row r="32536" spans="17:17">
      <c r="Q32536" s="39"/>
    </row>
    <row r="32537" spans="17:17">
      <c r="Q32537" s="39"/>
    </row>
    <row r="32538" spans="17:17">
      <c r="Q32538" s="39"/>
    </row>
    <row r="32539" spans="17:17">
      <c r="Q32539" s="39"/>
    </row>
    <row r="32540" spans="17:17">
      <c r="Q32540" s="39"/>
    </row>
    <row r="32541" spans="17:17">
      <c r="Q32541" s="39"/>
    </row>
    <row r="32542" spans="17:17">
      <c r="Q32542" s="39"/>
    </row>
    <row r="32543" spans="17:17">
      <c r="Q32543" s="39"/>
    </row>
    <row r="32544" spans="17:17">
      <c r="Q32544" s="39"/>
    </row>
    <row r="32545" spans="17:17">
      <c r="Q32545" s="39"/>
    </row>
    <row r="32546" spans="17:17">
      <c r="Q32546" s="39"/>
    </row>
    <row r="32547" spans="17:17">
      <c r="Q32547" s="39"/>
    </row>
    <row r="32548" spans="17:17">
      <c r="Q32548" s="39"/>
    </row>
    <row r="32549" spans="17:17">
      <c r="Q32549" s="39"/>
    </row>
    <row r="32550" spans="17:17">
      <c r="Q32550" s="39"/>
    </row>
    <row r="32551" spans="17:17">
      <c r="Q32551" s="39"/>
    </row>
    <row r="32552" spans="17:17">
      <c r="Q32552" s="39"/>
    </row>
    <row r="32553" spans="17:17">
      <c r="Q32553" s="39"/>
    </row>
    <row r="32554" spans="17:17">
      <c r="Q32554" s="39"/>
    </row>
    <row r="32555" spans="17:17">
      <c r="Q32555" s="39"/>
    </row>
    <row r="32556" spans="17:17">
      <c r="Q32556" s="39"/>
    </row>
    <row r="32557" spans="17:17">
      <c r="Q32557" s="39"/>
    </row>
    <row r="32558" spans="17:17">
      <c r="Q32558" s="39"/>
    </row>
    <row r="32559" spans="17:17">
      <c r="Q32559" s="39"/>
    </row>
    <row r="32560" spans="17:17">
      <c r="Q32560" s="39"/>
    </row>
    <row r="32561" spans="17:17">
      <c r="Q32561" s="39"/>
    </row>
    <row r="32562" spans="17:17">
      <c r="Q32562" s="39"/>
    </row>
    <row r="32563" spans="17:17">
      <c r="Q32563" s="39"/>
    </row>
    <row r="32564" spans="17:17">
      <c r="Q32564" s="39"/>
    </row>
    <row r="32565" spans="17:17">
      <c r="Q32565" s="39"/>
    </row>
    <row r="32566" spans="17:17">
      <c r="Q32566" s="39"/>
    </row>
    <row r="32567" spans="17:17">
      <c r="Q32567" s="39"/>
    </row>
    <row r="32568" spans="17:17">
      <c r="Q32568" s="39"/>
    </row>
    <row r="32569" spans="17:17">
      <c r="Q32569" s="39"/>
    </row>
    <row r="32570" spans="17:17">
      <c r="Q32570" s="39"/>
    </row>
    <row r="32571" spans="17:17">
      <c r="Q32571" s="39"/>
    </row>
    <row r="32572" spans="17:17">
      <c r="Q32572" s="39"/>
    </row>
    <row r="32573" spans="17:17">
      <c r="Q32573" s="39"/>
    </row>
    <row r="32574" spans="17:17">
      <c r="Q32574" s="39"/>
    </row>
    <row r="32575" spans="17:17">
      <c r="Q32575" s="39"/>
    </row>
    <row r="32576" spans="17:17">
      <c r="Q32576" s="39"/>
    </row>
    <row r="32577" spans="17:17">
      <c r="Q32577" s="39"/>
    </row>
    <row r="32578" spans="17:17">
      <c r="Q32578" s="39"/>
    </row>
    <row r="32579" spans="17:17">
      <c r="Q32579" s="39"/>
    </row>
    <row r="32580" spans="17:17">
      <c r="Q32580" s="39"/>
    </row>
    <row r="32581" spans="17:17">
      <c r="Q32581" s="39"/>
    </row>
    <row r="32582" spans="17:17">
      <c r="Q32582" s="39"/>
    </row>
    <row r="32583" spans="17:17">
      <c r="Q32583" s="39"/>
    </row>
    <row r="32584" spans="17:17">
      <c r="Q32584" s="39"/>
    </row>
    <row r="32585" spans="17:17">
      <c r="Q32585" s="39"/>
    </row>
    <row r="32586" spans="17:17">
      <c r="Q32586" s="39"/>
    </row>
    <row r="32587" spans="17:17">
      <c r="Q32587" s="39"/>
    </row>
    <row r="32588" spans="17:17">
      <c r="Q32588" s="39"/>
    </row>
    <row r="32589" spans="17:17">
      <c r="Q32589" s="39"/>
    </row>
    <row r="32590" spans="17:17">
      <c r="Q32590" s="39"/>
    </row>
    <row r="32591" spans="17:17">
      <c r="Q32591" s="39"/>
    </row>
    <row r="32592" spans="17:17">
      <c r="Q32592" s="39"/>
    </row>
    <row r="32593" spans="17:17">
      <c r="Q32593" s="39"/>
    </row>
    <row r="32594" spans="17:17">
      <c r="Q32594" s="39"/>
    </row>
    <row r="32595" spans="17:17">
      <c r="Q32595" s="39"/>
    </row>
    <row r="32596" spans="17:17">
      <c r="Q32596" s="39"/>
    </row>
    <row r="32597" spans="17:17">
      <c r="Q32597" s="39"/>
    </row>
    <row r="32598" spans="17:17">
      <c r="Q32598" s="39"/>
    </row>
    <row r="32599" spans="17:17">
      <c r="Q32599" s="39"/>
    </row>
    <row r="32600" spans="17:17">
      <c r="Q32600" s="39"/>
    </row>
    <row r="32601" spans="17:17">
      <c r="Q32601" s="39"/>
    </row>
    <row r="32602" spans="17:17">
      <c r="Q32602" s="39"/>
    </row>
    <row r="32603" spans="17:17">
      <c r="Q32603" s="39"/>
    </row>
    <row r="32604" spans="17:17">
      <c r="Q32604" s="39"/>
    </row>
    <row r="32605" spans="17:17">
      <c r="Q32605" s="39"/>
    </row>
    <row r="32606" spans="17:17">
      <c r="Q32606" s="39"/>
    </row>
    <row r="32607" spans="17:17">
      <c r="Q32607" s="39"/>
    </row>
    <row r="32608" spans="17:17">
      <c r="Q32608" s="39"/>
    </row>
    <row r="32609" spans="17:17">
      <c r="Q32609" s="39"/>
    </row>
    <row r="32610" spans="17:17">
      <c r="Q32610" s="39"/>
    </row>
    <row r="32611" spans="17:17">
      <c r="Q32611" s="39"/>
    </row>
    <row r="32612" spans="17:17">
      <c r="Q32612" s="39"/>
    </row>
    <row r="32613" spans="17:17">
      <c r="Q32613" s="39"/>
    </row>
    <row r="32614" spans="17:17">
      <c r="Q32614" s="39"/>
    </row>
    <row r="32615" spans="17:17">
      <c r="Q32615" s="39"/>
    </row>
    <row r="32616" spans="17:17">
      <c r="Q32616" s="39"/>
    </row>
    <row r="32617" spans="17:17">
      <c r="Q32617" s="39"/>
    </row>
    <row r="32618" spans="17:17">
      <c r="Q32618" s="39"/>
    </row>
    <row r="32619" spans="17:17">
      <c r="Q32619" s="39"/>
    </row>
    <row r="32620" spans="17:17">
      <c r="Q32620" s="39"/>
    </row>
    <row r="32621" spans="17:17">
      <c r="Q32621" s="39"/>
    </row>
    <row r="32622" spans="17:17">
      <c r="Q32622" s="39"/>
    </row>
    <row r="32623" spans="17:17">
      <c r="Q32623" s="39"/>
    </row>
    <row r="32624" spans="17:17">
      <c r="Q32624" s="39"/>
    </row>
    <row r="32625" spans="17:17">
      <c r="Q32625" s="39"/>
    </row>
    <row r="32626" spans="17:17">
      <c r="Q32626" s="39"/>
    </row>
    <row r="32627" spans="17:17">
      <c r="Q32627" s="39"/>
    </row>
    <row r="32628" spans="17:17">
      <c r="Q32628" s="39"/>
    </row>
    <row r="32629" spans="17:17">
      <c r="Q32629" s="39"/>
    </row>
    <row r="32630" spans="17:17">
      <c r="Q32630" s="39"/>
    </row>
    <row r="32631" spans="17:17">
      <c r="Q32631" s="39"/>
    </row>
    <row r="32632" spans="17:17">
      <c r="Q32632" s="39"/>
    </row>
    <row r="32633" spans="17:17">
      <c r="Q32633" s="39"/>
    </row>
    <row r="32634" spans="17:17">
      <c r="Q32634" s="39"/>
    </row>
    <row r="32635" spans="17:17">
      <c r="Q32635" s="39"/>
    </row>
    <row r="32636" spans="17:17">
      <c r="Q32636" s="39"/>
    </row>
    <row r="32637" spans="17:17">
      <c r="Q32637" s="39"/>
    </row>
    <row r="32638" spans="17:17">
      <c r="Q32638" s="39"/>
    </row>
    <row r="32639" spans="17:17">
      <c r="Q32639" s="39"/>
    </row>
    <row r="32640" spans="17:17">
      <c r="Q32640" s="39"/>
    </row>
    <row r="32641" spans="17:17">
      <c r="Q32641" s="39"/>
    </row>
    <row r="32642" spans="17:17">
      <c r="Q32642" s="39"/>
    </row>
    <row r="32643" spans="17:17">
      <c r="Q32643" s="39"/>
    </row>
    <row r="32644" spans="17:17">
      <c r="Q32644" s="39"/>
    </row>
    <row r="32645" spans="17:17">
      <c r="Q32645" s="39"/>
    </row>
    <row r="32646" spans="17:17">
      <c r="Q32646" s="39"/>
    </row>
    <row r="32647" spans="17:17">
      <c r="Q32647" s="39"/>
    </row>
    <row r="32648" spans="17:17">
      <c r="Q32648" s="39"/>
    </row>
    <row r="32649" spans="17:17">
      <c r="Q32649" s="39"/>
    </row>
    <row r="32650" spans="17:17">
      <c r="Q32650" s="39"/>
    </row>
    <row r="32651" spans="17:17">
      <c r="Q32651" s="39"/>
    </row>
    <row r="32652" spans="17:17">
      <c r="Q32652" s="39"/>
    </row>
    <row r="32653" spans="17:17">
      <c r="Q32653" s="39"/>
    </row>
    <row r="32654" spans="17:17">
      <c r="Q32654" s="39"/>
    </row>
    <row r="32655" spans="17:17">
      <c r="Q32655" s="39"/>
    </row>
    <row r="32656" spans="17:17">
      <c r="Q32656" s="39"/>
    </row>
    <row r="32657" spans="17:17">
      <c r="Q32657" s="39"/>
    </row>
    <row r="32658" spans="17:17">
      <c r="Q32658" s="39"/>
    </row>
    <row r="32659" spans="17:17">
      <c r="Q32659" s="39"/>
    </row>
    <row r="32660" spans="17:17">
      <c r="Q32660" s="39"/>
    </row>
    <row r="32661" spans="17:17">
      <c r="Q32661" s="39"/>
    </row>
    <row r="32662" spans="17:17">
      <c r="Q32662" s="39"/>
    </row>
    <row r="32663" spans="17:17">
      <c r="Q32663" s="39"/>
    </row>
    <row r="32664" spans="17:17">
      <c r="Q32664" s="39"/>
    </row>
    <row r="32665" spans="17:17">
      <c r="Q32665" s="39"/>
    </row>
    <row r="32666" spans="17:17">
      <c r="Q32666" s="39"/>
    </row>
    <row r="32667" spans="17:17">
      <c r="Q32667" s="39"/>
    </row>
    <row r="32668" spans="17:17">
      <c r="Q32668" s="39"/>
    </row>
    <row r="32669" spans="17:17">
      <c r="Q32669" s="39"/>
    </row>
    <row r="32670" spans="17:17">
      <c r="Q32670" s="39"/>
    </row>
    <row r="32671" spans="17:17">
      <c r="Q32671" s="39"/>
    </row>
    <row r="32672" spans="17:17">
      <c r="Q32672" s="39"/>
    </row>
    <row r="32673" spans="17:17">
      <c r="Q32673" s="39"/>
    </row>
    <row r="32674" spans="17:17">
      <c r="Q32674" s="39"/>
    </row>
    <row r="32675" spans="17:17">
      <c r="Q32675" s="39"/>
    </row>
    <row r="32676" spans="17:17">
      <c r="Q32676" s="39"/>
    </row>
    <row r="32677" spans="17:17">
      <c r="Q32677" s="39"/>
    </row>
    <row r="32678" spans="17:17">
      <c r="Q32678" s="39"/>
    </row>
    <row r="32679" spans="17:17">
      <c r="Q32679" s="39"/>
    </row>
    <row r="32680" spans="17:17">
      <c r="Q32680" s="39"/>
    </row>
    <row r="32681" spans="17:17">
      <c r="Q32681" s="39"/>
    </row>
    <row r="32682" spans="17:17">
      <c r="Q32682" s="39"/>
    </row>
    <row r="32683" spans="17:17">
      <c r="Q32683" s="39"/>
    </row>
    <row r="32684" spans="17:17">
      <c r="Q32684" s="39"/>
    </row>
    <row r="32685" spans="17:17">
      <c r="Q32685" s="39"/>
    </row>
    <row r="32686" spans="17:17">
      <c r="Q32686" s="39"/>
    </row>
    <row r="32687" spans="17:17">
      <c r="Q32687" s="39"/>
    </row>
    <row r="32688" spans="17:17">
      <c r="Q32688" s="39"/>
    </row>
    <row r="32689" spans="17:17">
      <c r="Q32689" s="39"/>
    </row>
    <row r="32690" spans="17:17">
      <c r="Q32690" s="39"/>
    </row>
    <row r="32691" spans="17:17">
      <c r="Q32691" s="39"/>
    </row>
    <row r="32692" spans="17:17">
      <c r="Q32692" s="39"/>
    </row>
    <row r="32693" spans="17:17">
      <c r="Q32693" s="39"/>
    </row>
    <row r="32694" spans="17:17">
      <c r="Q32694" s="39"/>
    </row>
    <row r="32695" spans="17:17">
      <c r="Q32695" s="39"/>
    </row>
    <row r="32696" spans="17:17">
      <c r="Q32696" s="39"/>
    </row>
    <row r="32697" spans="17:17">
      <c r="Q32697" s="39"/>
    </row>
    <row r="32698" spans="17:17">
      <c r="Q32698" s="39"/>
    </row>
    <row r="32699" spans="17:17">
      <c r="Q32699" s="39"/>
    </row>
    <row r="32700" spans="17:17">
      <c r="Q32700" s="39"/>
    </row>
    <row r="32701" spans="17:17">
      <c r="Q32701" s="39"/>
    </row>
    <row r="32702" spans="17:17">
      <c r="Q32702" s="39"/>
    </row>
    <row r="32703" spans="17:17">
      <c r="Q32703" s="39"/>
    </row>
    <row r="32704" spans="17:17">
      <c r="Q32704" s="39"/>
    </row>
    <row r="32705" spans="17:17">
      <c r="Q32705" s="39"/>
    </row>
    <row r="32706" spans="17:17">
      <c r="Q32706" s="39"/>
    </row>
    <row r="32707" spans="17:17">
      <c r="Q32707" s="39"/>
    </row>
    <row r="32708" spans="17:17">
      <c r="Q32708" s="39"/>
    </row>
    <row r="32709" spans="17:17">
      <c r="Q32709" s="39"/>
    </row>
    <row r="32710" spans="17:17">
      <c r="Q32710" s="39"/>
    </row>
    <row r="32711" spans="17:17">
      <c r="Q32711" s="39"/>
    </row>
    <row r="32712" spans="17:17">
      <c r="Q32712" s="39"/>
    </row>
    <row r="32713" spans="17:17">
      <c r="Q32713" s="39"/>
    </row>
    <row r="32714" spans="17:17">
      <c r="Q32714" s="39"/>
    </row>
    <row r="32715" spans="17:17">
      <c r="Q32715" s="39"/>
    </row>
    <row r="32716" spans="17:17">
      <c r="Q32716" s="39"/>
    </row>
    <row r="32717" spans="17:17">
      <c r="Q32717" s="39"/>
    </row>
    <row r="32718" spans="17:17">
      <c r="Q32718" s="39"/>
    </row>
    <row r="32719" spans="17:17">
      <c r="Q32719" s="39"/>
    </row>
    <row r="32720" spans="17:17">
      <c r="Q32720" s="39"/>
    </row>
    <row r="32721" spans="17:17">
      <c r="Q32721" s="39"/>
    </row>
    <row r="32722" spans="17:17">
      <c r="Q32722" s="39"/>
    </row>
    <row r="32723" spans="17:17">
      <c r="Q32723" s="39"/>
    </row>
    <row r="32724" spans="17:17">
      <c r="Q32724" s="39"/>
    </row>
    <row r="32725" spans="17:17">
      <c r="Q32725" s="39"/>
    </row>
    <row r="32726" spans="17:17">
      <c r="Q32726" s="39"/>
    </row>
    <row r="32727" spans="17:17">
      <c r="Q32727" s="39"/>
    </row>
    <row r="32728" spans="17:17">
      <c r="Q32728" s="39"/>
    </row>
    <row r="32729" spans="17:17">
      <c r="Q32729" s="39"/>
    </row>
    <row r="32730" spans="17:17">
      <c r="Q32730" s="39"/>
    </row>
    <row r="32731" spans="17:17">
      <c r="Q32731" s="39"/>
    </row>
    <row r="32732" spans="17:17">
      <c r="Q32732" s="39"/>
    </row>
    <row r="32733" spans="17:17">
      <c r="Q32733" s="39"/>
    </row>
    <row r="32734" spans="17:17">
      <c r="Q32734" s="39"/>
    </row>
    <row r="32735" spans="17:17">
      <c r="Q32735" s="39"/>
    </row>
    <row r="32736" spans="17:17">
      <c r="Q32736" s="39"/>
    </row>
    <row r="32737" spans="17:17">
      <c r="Q32737" s="39"/>
    </row>
    <row r="32738" spans="17:17">
      <c r="Q32738" s="39"/>
    </row>
    <row r="32739" spans="17:17">
      <c r="Q32739" s="39"/>
    </row>
    <row r="32740" spans="17:17">
      <c r="Q32740" s="39"/>
    </row>
    <row r="32741" spans="17:17">
      <c r="Q32741" s="39"/>
    </row>
    <row r="32742" spans="17:17">
      <c r="Q32742" s="39"/>
    </row>
    <row r="32743" spans="17:17">
      <c r="Q32743" s="39"/>
    </row>
    <row r="32744" spans="17:17">
      <c r="Q32744" s="39"/>
    </row>
    <row r="32745" spans="17:17">
      <c r="Q32745" s="39"/>
    </row>
    <row r="32746" spans="17:17">
      <c r="Q32746" s="39"/>
    </row>
    <row r="32747" spans="17:17">
      <c r="Q32747" s="39"/>
    </row>
    <row r="32748" spans="17:17">
      <c r="Q32748" s="39"/>
    </row>
    <row r="32749" spans="17:17">
      <c r="Q32749" s="39"/>
    </row>
    <row r="32750" spans="17:17">
      <c r="Q32750" s="39"/>
    </row>
    <row r="32751" spans="17:17">
      <c r="Q32751" s="39"/>
    </row>
    <row r="32752" spans="17:17">
      <c r="Q32752" s="39"/>
    </row>
    <row r="32753" spans="17:17">
      <c r="Q32753" s="39"/>
    </row>
    <row r="32754" spans="17:17">
      <c r="Q32754" s="39"/>
    </row>
    <row r="32755" spans="17:17">
      <c r="Q32755" s="39"/>
    </row>
    <row r="32756" spans="17:17">
      <c r="Q32756" s="39"/>
    </row>
    <row r="32757" spans="17:17">
      <c r="Q32757" s="39"/>
    </row>
    <row r="32758" spans="17:17">
      <c r="Q32758" s="39"/>
    </row>
    <row r="32759" spans="17:17">
      <c r="Q32759" s="39"/>
    </row>
    <row r="32760" spans="17:17">
      <c r="Q32760" s="39"/>
    </row>
    <row r="32761" spans="17:17">
      <c r="Q32761" s="39"/>
    </row>
    <row r="32762" spans="17:17">
      <c r="Q32762" s="39"/>
    </row>
    <row r="32763" spans="17:17">
      <c r="Q32763" s="39"/>
    </row>
    <row r="32764" spans="17:17">
      <c r="Q32764" s="39"/>
    </row>
    <row r="32765" spans="17:17">
      <c r="Q32765" s="39"/>
    </row>
    <row r="32766" spans="17:17">
      <c r="Q32766" s="39"/>
    </row>
    <row r="32767" spans="17:17">
      <c r="Q32767" s="39"/>
    </row>
    <row r="32768" spans="17:17">
      <c r="Q32768" s="39"/>
    </row>
    <row r="32769" spans="17:17">
      <c r="Q32769" s="39"/>
    </row>
    <row r="32770" spans="17:17">
      <c r="Q32770" s="39"/>
    </row>
    <row r="32771" spans="17:17">
      <c r="Q32771" s="39"/>
    </row>
    <row r="32772" spans="17:17">
      <c r="Q32772" s="39"/>
    </row>
    <row r="32773" spans="17:17">
      <c r="Q32773" s="39"/>
    </row>
    <row r="32774" spans="17:17">
      <c r="Q32774" s="39"/>
    </row>
    <row r="32775" spans="17:17">
      <c r="Q32775" s="39"/>
    </row>
    <row r="32776" spans="17:17">
      <c r="Q32776" s="39"/>
    </row>
    <row r="32777" spans="17:17">
      <c r="Q32777" s="39"/>
    </row>
    <row r="32778" spans="17:17">
      <c r="Q32778" s="39"/>
    </row>
    <row r="32779" spans="17:17">
      <c r="Q32779" s="39"/>
    </row>
    <row r="32780" spans="17:17">
      <c r="Q32780" s="39"/>
    </row>
    <row r="32781" spans="17:17">
      <c r="Q32781" s="39"/>
    </row>
    <row r="32782" spans="17:17">
      <c r="Q32782" s="39"/>
    </row>
    <row r="32783" spans="17:17">
      <c r="Q32783" s="39"/>
    </row>
    <row r="32784" spans="17:17">
      <c r="Q32784" s="39"/>
    </row>
    <row r="32785" spans="17:17">
      <c r="Q32785" s="39"/>
    </row>
    <row r="32786" spans="17:17">
      <c r="Q32786" s="39"/>
    </row>
    <row r="32787" spans="17:17">
      <c r="Q32787" s="39"/>
    </row>
    <row r="32788" spans="17:17">
      <c r="Q32788" s="39"/>
    </row>
    <row r="32789" spans="17:17">
      <c r="Q32789" s="39"/>
    </row>
    <row r="32790" spans="17:17">
      <c r="Q32790" s="39"/>
    </row>
    <row r="32791" spans="17:17">
      <c r="Q32791" s="39"/>
    </row>
    <row r="32792" spans="17:17">
      <c r="Q32792" s="39"/>
    </row>
    <row r="32793" spans="17:17">
      <c r="Q32793" s="39"/>
    </row>
    <row r="32794" spans="17:17">
      <c r="Q32794" s="39"/>
    </row>
    <row r="32795" spans="17:17">
      <c r="Q32795" s="39"/>
    </row>
    <row r="32796" spans="17:17">
      <c r="Q32796" s="39"/>
    </row>
    <row r="32797" spans="17:17">
      <c r="Q32797" s="39"/>
    </row>
    <row r="32798" spans="17:17">
      <c r="Q32798" s="39"/>
    </row>
    <row r="32799" spans="17:17">
      <c r="Q32799" s="39"/>
    </row>
    <row r="32800" spans="17:17">
      <c r="Q32800" s="39"/>
    </row>
    <row r="32801" spans="17:17">
      <c r="Q32801" s="39"/>
    </row>
    <row r="32802" spans="17:17">
      <c r="Q32802" s="39"/>
    </row>
    <row r="32803" spans="17:17">
      <c r="Q32803" s="39"/>
    </row>
    <row r="32804" spans="17:17">
      <c r="Q32804" s="39"/>
    </row>
    <row r="32805" spans="17:17">
      <c r="Q32805" s="39"/>
    </row>
    <row r="32806" spans="17:17">
      <c r="Q32806" s="39"/>
    </row>
    <row r="32807" spans="17:17">
      <c r="Q32807" s="39"/>
    </row>
    <row r="32808" spans="17:17">
      <c r="Q32808" s="39"/>
    </row>
    <row r="32809" spans="17:17">
      <c r="Q32809" s="39"/>
    </row>
    <row r="32810" spans="17:17">
      <c r="Q32810" s="39"/>
    </row>
    <row r="32811" spans="17:17">
      <c r="Q32811" s="39"/>
    </row>
    <row r="32812" spans="17:17">
      <c r="Q32812" s="39"/>
    </row>
    <row r="32813" spans="17:17">
      <c r="Q32813" s="39"/>
    </row>
    <row r="32814" spans="17:17">
      <c r="Q32814" s="39"/>
    </row>
    <row r="32815" spans="17:17">
      <c r="Q32815" s="39"/>
    </row>
    <row r="32816" spans="17:17">
      <c r="Q32816" s="39"/>
    </row>
    <row r="32817" spans="17:17">
      <c r="Q32817" s="39"/>
    </row>
    <row r="32818" spans="17:17">
      <c r="Q32818" s="39"/>
    </row>
    <row r="32819" spans="17:17">
      <c r="Q32819" s="39"/>
    </row>
    <row r="32820" spans="17:17">
      <c r="Q32820" s="39"/>
    </row>
    <row r="32821" spans="17:17">
      <c r="Q32821" s="39"/>
    </row>
    <row r="32822" spans="17:17">
      <c r="Q32822" s="39"/>
    </row>
    <row r="32823" spans="17:17">
      <c r="Q32823" s="39"/>
    </row>
    <row r="32824" spans="17:17">
      <c r="Q32824" s="39"/>
    </row>
    <row r="32825" spans="17:17">
      <c r="Q32825" s="39"/>
    </row>
    <row r="32826" spans="17:17">
      <c r="Q32826" s="39"/>
    </row>
    <row r="32827" spans="17:17">
      <c r="Q32827" s="39"/>
    </row>
    <row r="32828" spans="17:17">
      <c r="Q32828" s="39"/>
    </row>
    <row r="32829" spans="17:17">
      <c r="Q32829" s="39"/>
    </row>
    <row r="32830" spans="17:17">
      <c r="Q32830" s="39"/>
    </row>
    <row r="32831" spans="17:17">
      <c r="Q32831" s="39"/>
    </row>
    <row r="32832" spans="17:17">
      <c r="Q32832" s="39"/>
    </row>
    <row r="32833" spans="17:17">
      <c r="Q32833" s="39"/>
    </row>
    <row r="32834" spans="17:17">
      <c r="Q32834" s="39"/>
    </row>
    <row r="32835" spans="17:17">
      <c r="Q32835" s="39"/>
    </row>
    <row r="32836" spans="17:17">
      <c r="Q32836" s="39"/>
    </row>
    <row r="32837" spans="17:17">
      <c r="Q32837" s="39"/>
    </row>
    <row r="32838" spans="17:17">
      <c r="Q32838" s="39"/>
    </row>
    <row r="32839" spans="17:17">
      <c r="Q32839" s="39"/>
    </row>
    <row r="32840" spans="17:17">
      <c r="Q32840" s="39"/>
    </row>
    <row r="32841" spans="17:17">
      <c r="Q32841" s="39"/>
    </row>
    <row r="32842" spans="17:17">
      <c r="Q32842" s="39"/>
    </row>
    <row r="32843" spans="17:17">
      <c r="Q32843" s="39"/>
    </row>
    <row r="32844" spans="17:17">
      <c r="Q32844" s="39"/>
    </row>
    <row r="32845" spans="17:17">
      <c r="Q32845" s="39"/>
    </row>
    <row r="32846" spans="17:17">
      <c r="Q32846" s="39"/>
    </row>
    <row r="32847" spans="17:17">
      <c r="Q32847" s="39"/>
    </row>
    <row r="32848" spans="17:17">
      <c r="Q32848" s="39"/>
    </row>
    <row r="32849" spans="17:17">
      <c r="Q32849" s="39"/>
    </row>
    <row r="32850" spans="17:17">
      <c r="Q32850" s="39"/>
    </row>
    <row r="32851" spans="17:17">
      <c r="Q32851" s="39"/>
    </row>
    <row r="32852" spans="17:17">
      <c r="Q32852" s="39"/>
    </row>
    <row r="32853" spans="17:17">
      <c r="Q32853" s="39"/>
    </row>
    <row r="32854" spans="17:17">
      <c r="Q32854" s="39"/>
    </row>
    <row r="32855" spans="17:17">
      <c r="Q32855" s="39"/>
    </row>
    <row r="32856" spans="17:17">
      <c r="Q32856" s="39"/>
    </row>
    <row r="32857" spans="17:17">
      <c r="Q32857" s="39"/>
    </row>
    <row r="32858" spans="17:17">
      <c r="Q32858" s="39"/>
    </row>
    <row r="32859" spans="17:17">
      <c r="Q32859" s="39"/>
    </row>
    <row r="32860" spans="17:17">
      <c r="Q32860" s="39"/>
    </row>
    <row r="32861" spans="17:17">
      <c r="Q32861" s="39"/>
    </row>
    <row r="32862" spans="17:17">
      <c r="Q32862" s="39"/>
    </row>
    <row r="32863" spans="17:17">
      <c r="Q32863" s="39"/>
    </row>
    <row r="32864" spans="17:17">
      <c r="Q32864" s="39"/>
    </row>
    <row r="32865" spans="17:17">
      <c r="Q32865" s="39"/>
    </row>
    <row r="32866" spans="17:17">
      <c r="Q32866" s="39"/>
    </row>
    <row r="32867" spans="17:17">
      <c r="Q32867" s="39"/>
    </row>
    <row r="32868" spans="17:17">
      <c r="Q32868" s="39"/>
    </row>
    <row r="32869" spans="17:17">
      <c r="Q32869" s="39"/>
    </row>
    <row r="32870" spans="17:17">
      <c r="Q32870" s="39"/>
    </row>
    <row r="32871" spans="17:17">
      <c r="Q32871" s="39"/>
    </row>
    <row r="32872" spans="17:17">
      <c r="Q32872" s="39"/>
    </row>
    <row r="32873" spans="17:17">
      <c r="Q32873" s="39"/>
    </row>
    <row r="32874" spans="17:17">
      <c r="Q32874" s="39"/>
    </row>
    <row r="32875" spans="17:17">
      <c r="Q32875" s="39"/>
    </row>
    <row r="32876" spans="17:17">
      <c r="Q32876" s="39"/>
    </row>
    <row r="32877" spans="17:17">
      <c r="Q32877" s="39"/>
    </row>
    <row r="32878" spans="17:17">
      <c r="Q32878" s="39"/>
    </row>
    <row r="32879" spans="17:17">
      <c r="Q32879" s="39"/>
    </row>
    <row r="32880" spans="17:17">
      <c r="Q32880" s="39"/>
    </row>
    <row r="32881" spans="17:17">
      <c r="Q32881" s="39"/>
    </row>
    <row r="32882" spans="17:17">
      <c r="Q32882" s="39"/>
    </row>
    <row r="32883" spans="17:17">
      <c r="Q32883" s="39"/>
    </row>
    <row r="32884" spans="17:17">
      <c r="Q32884" s="39"/>
    </row>
    <row r="32885" spans="17:17">
      <c r="Q32885" s="39"/>
    </row>
    <row r="32886" spans="17:17">
      <c r="Q32886" s="39"/>
    </row>
    <row r="32887" spans="17:17">
      <c r="Q32887" s="39"/>
    </row>
    <row r="32888" spans="17:17">
      <c r="Q32888" s="39"/>
    </row>
    <row r="32889" spans="17:17">
      <c r="Q32889" s="39"/>
    </row>
    <row r="32890" spans="17:17">
      <c r="Q32890" s="39"/>
    </row>
    <row r="32891" spans="17:17">
      <c r="Q32891" s="39"/>
    </row>
    <row r="32892" spans="17:17">
      <c r="Q32892" s="39"/>
    </row>
    <row r="32893" spans="17:17">
      <c r="Q32893" s="39"/>
    </row>
    <row r="32894" spans="17:17">
      <c r="Q32894" s="39"/>
    </row>
    <row r="32895" spans="17:17">
      <c r="Q32895" s="39"/>
    </row>
    <row r="32896" spans="17:17">
      <c r="Q32896" s="39"/>
    </row>
    <row r="32897" spans="17:17">
      <c r="Q32897" s="39"/>
    </row>
    <row r="32898" spans="17:17">
      <c r="Q32898" s="39"/>
    </row>
    <row r="32899" spans="17:17">
      <c r="Q32899" s="39"/>
    </row>
    <row r="32900" spans="17:17">
      <c r="Q32900" s="39"/>
    </row>
    <row r="32901" spans="17:17">
      <c r="Q32901" s="39"/>
    </row>
    <row r="32902" spans="17:17">
      <c r="Q32902" s="39"/>
    </row>
    <row r="32903" spans="17:17">
      <c r="Q32903" s="39"/>
    </row>
    <row r="32904" spans="17:17">
      <c r="Q32904" s="39"/>
    </row>
    <row r="32905" spans="17:17">
      <c r="Q32905" s="39"/>
    </row>
    <row r="32906" spans="17:17">
      <c r="Q32906" s="39"/>
    </row>
    <row r="32907" spans="17:17">
      <c r="Q32907" s="39"/>
    </row>
    <row r="32908" spans="17:17">
      <c r="Q32908" s="39"/>
    </row>
    <row r="32909" spans="17:17">
      <c r="Q32909" s="39"/>
    </row>
    <row r="32910" spans="17:17">
      <c r="Q32910" s="39"/>
    </row>
    <row r="32911" spans="17:17">
      <c r="Q32911" s="39"/>
    </row>
    <row r="32912" spans="17:17">
      <c r="Q32912" s="39"/>
    </row>
    <row r="32913" spans="17:17">
      <c r="Q32913" s="39"/>
    </row>
    <row r="32914" spans="17:17">
      <c r="Q32914" s="39"/>
    </row>
    <row r="32915" spans="17:17">
      <c r="Q32915" s="39"/>
    </row>
    <row r="32916" spans="17:17">
      <c r="Q32916" s="39"/>
    </row>
    <row r="32917" spans="17:17">
      <c r="Q32917" s="39"/>
    </row>
    <row r="32918" spans="17:17">
      <c r="Q32918" s="39"/>
    </row>
    <row r="32919" spans="17:17">
      <c r="Q32919" s="39"/>
    </row>
    <row r="32920" spans="17:17">
      <c r="Q32920" s="39"/>
    </row>
    <row r="32921" spans="17:17">
      <c r="Q32921" s="39"/>
    </row>
    <row r="32922" spans="17:17">
      <c r="Q32922" s="39"/>
    </row>
    <row r="32923" spans="17:17">
      <c r="Q32923" s="39"/>
    </row>
    <row r="32924" spans="17:17">
      <c r="Q32924" s="39"/>
    </row>
    <row r="32925" spans="17:17">
      <c r="Q32925" s="39"/>
    </row>
    <row r="32926" spans="17:17">
      <c r="Q32926" s="39"/>
    </row>
    <row r="32927" spans="17:17">
      <c r="Q32927" s="39"/>
    </row>
    <row r="32928" spans="17:17">
      <c r="Q32928" s="39"/>
    </row>
    <row r="32929" spans="17:17">
      <c r="Q32929" s="39"/>
    </row>
    <row r="32930" spans="17:17">
      <c r="Q32930" s="39"/>
    </row>
    <row r="32931" spans="17:17">
      <c r="Q32931" s="39"/>
    </row>
    <row r="32932" spans="17:17">
      <c r="Q32932" s="39"/>
    </row>
    <row r="32933" spans="17:17">
      <c r="Q32933" s="39"/>
    </row>
    <row r="32934" spans="17:17">
      <c r="Q32934" s="39"/>
    </row>
    <row r="32935" spans="17:17">
      <c r="Q32935" s="39"/>
    </row>
    <row r="32936" spans="17:17">
      <c r="Q32936" s="39"/>
    </row>
    <row r="32937" spans="17:17">
      <c r="Q32937" s="39"/>
    </row>
    <row r="32938" spans="17:17">
      <c r="Q32938" s="39"/>
    </row>
    <row r="32939" spans="17:17">
      <c r="Q32939" s="39"/>
    </row>
    <row r="32940" spans="17:17">
      <c r="Q32940" s="39"/>
    </row>
    <row r="32941" spans="17:17">
      <c r="Q32941" s="39"/>
    </row>
    <row r="32942" spans="17:17">
      <c r="Q32942" s="39"/>
    </row>
    <row r="32943" spans="17:17">
      <c r="Q32943" s="39"/>
    </row>
    <row r="32944" spans="17:17">
      <c r="Q32944" s="39"/>
    </row>
    <row r="32945" spans="17:17">
      <c r="Q32945" s="39"/>
    </row>
    <row r="32946" spans="17:17">
      <c r="Q32946" s="39"/>
    </row>
    <row r="32947" spans="17:17">
      <c r="Q32947" s="39"/>
    </row>
    <row r="32948" spans="17:17">
      <c r="Q32948" s="39"/>
    </row>
    <row r="32949" spans="17:17">
      <c r="Q32949" s="39"/>
    </row>
    <row r="32950" spans="17:17">
      <c r="Q32950" s="39"/>
    </row>
    <row r="32951" spans="17:17">
      <c r="Q32951" s="39"/>
    </row>
    <row r="32952" spans="17:17">
      <c r="Q32952" s="39"/>
    </row>
    <row r="32953" spans="17:17">
      <c r="Q32953" s="39"/>
    </row>
    <row r="32954" spans="17:17">
      <c r="Q32954" s="39"/>
    </row>
    <row r="32955" spans="17:17">
      <c r="Q32955" s="39"/>
    </row>
    <row r="32956" spans="17:17">
      <c r="Q32956" s="39"/>
    </row>
    <row r="32957" spans="17:17">
      <c r="Q32957" s="39"/>
    </row>
    <row r="32958" spans="17:17">
      <c r="Q32958" s="39"/>
    </row>
    <row r="32959" spans="17:17">
      <c r="Q32959" s="39"/>
    </row>
    <row r="32960" spans="17:17">
      <c r="Q32960" s="39"/>
    </row>
    <row r="32961" spans="17:17">
      <c r="Q32961" s="39"/>
    </row>
    <row r="32962" spans="17:17">
      <c r="Q32962" s="39"/>
    </row>
    <row r="32963" spans="17:17">
      <c r="Q32963" s="39"/>
    </row>
    <row r="32964" spans="17:17">
      <c r="Q32964" s="39"/>
    </row>
    <row r="32965" spans="17:17">
      <c r="Q32965" s="39"/>
    </row>
    <row r="32966" spans="17:17">
      <c r="Q32966" s="39"/>
    </row>
    <row r="32967" spans="17:17">
      <c r="Q32967" s="39"/>
    </row>
    <row r="32968" spans="17:17">
      <c r="Q32968" s="39"/>
    </row>
    <row r="32969" spans="17:17">
      <c r="Q32969" s="39"/>
    </row>
    <row r="32970" spans="17:17">
      <c r="Q32970" s="39"/>
    </row>
    <row r="32971" spans="17:17">
      <c r="Q32971" s="39"/>
    </row>
    <row r="32972" spans="17:17">
      <c r="Q32972" s="39"/>
    </row>
    <row r="32973" spans="17:17">
      <c r="Q32973" s="39"/>
    </row>
    <row r="32974" spans="17:17">
      <c r="Q32974" s="39"/>
    </row>
    <row r="32975" spans="17:17">
      <c r="Q32975" s="39"/>
    </row>
    <row r="32976" spans="17:17">
      <c r="Q32976" s="39"/>
    </row>
    <row r="32977" spans="17:17">
      <c r="Q32977" s="39"/>
    </row>
    <row r="32978" spans="17:17">
      <c r="Q32978" s="39"/>
    </row>
    <row r="32979" spans="17:17">
      <c r="Q32979" s="39"/>
    </row>
    <row r="32980" spans="17:17">
      <c r="Q32980" s="39"/>
    </row>
    <row r="32981" spans="17:17">
      <c r="Q32981" s="39"/>
    </row>
    <row r="32982" spans="17:17">
      <c r="Q32982" s="39"/>
    </row>
    <row r="32983" spans="17:17">
      <c r="Q32983" s="39"/>
    </row>
    <row r="32984" spans="17:17">
      <c r="Q32984" s="39"/>
    </row>
    <row r="32985" spans="17:17">
      <c r="Q32985" s="39"/>
    </row>
    <row r="32986" spans="17:17">
      <c r="Q32986" s="39"/>
    </row>
    <row r="32987" spans="17:17">
      <c r="Q32987" s="39"/>
    </row>
    <row r="32988" spans="17:17">
      <c r="Q32988" s="39"/>
    </row>
    <row r="32989" spans="17:17">
      <c r="Q32989" s="39"/>
    </row>
    <row r="32990" spans="17:17">
      <c r="Q32990" s="39"/>
    </row>
    <row r="32991" spans="17:17">
      <c r="Q32991" s="39"/>
    </row>
    <row r="32992" spans="17:17">
      <c r="Q32992" s="39"/>
    </row>
    <row r="32993" spans="17:17">
      <c r="Q32993" s="39"/>
    </row>
    <row r="32994" spans="17:17">
      <c r="Q32994" s="39"/>
    </row>
    <row r="32995" spans="17:17">
      <c r="Q32995" s="39"/>
    </row>
    <row r="32996" spans="17:17">
      <c r="Q32996" s="39"/>
    </row>
    <row r="32997" spans="17:17">
      <c r="Q32997" s="39"/>
    </row>
    <row r="32998" spans="17:17">
      <c r="Q32998" s="39"/>
    </row>
    <row r="32999" spans="17:17">
      <c r="Q32999" s="39"/>
    </row>
    <row r="33000" spans="17:17">
      <c r="Q33000" s="39"/>
    </row>
    <row r="33001" spans="17:17">
      <c r="Q33001" s="39"/>
    </row>
    <row r="33002" spans="17:17">
      <c r="Q33002" s="39"/>
    </row>
    <row r="33003" spans="17:17">
      <c r="Q33003" s="39"/>
    </row>
    <row r="33004" spans="17:17">
      <c r="Q33004" s="39"/>
    </row>
    <row r="33005" spans="17:17">
      <c r="Q33005" s="39"/>
    </row>
    <row r="33006" spans="17:17">
      <c r="Q33006" s="39"/>
    </row>
    <row r="33007" spans="17:17">
      <c r="Q33007" s="39"/>
    </row>
    <row r="33008" spans="17:17">
      <c r="Q33008" s="39"/>
    </row>
    <row r="33009" spans="17:17">
      <c r="Q33009" s="39"/>
    </row>
    <row r="33010" spans="17:17">
      <c r="Q33010" s="39"/>
    </row>
    <row r="33011" spans="17:17">
      <c r="Q33011" s="39"/>
    </row>
    <row r="33012" spans="17:17">
      <c r="Q33012" s="39"/>
    </row>
    <row r="33013" spans="17:17">
      <c r="Q33013" s="39"/>
    </row>
    <row r="33014" spans="17:17">
      <c r="Q33014" s="39"/>
    </row>
    <row r="33015" spans="17:17">
      <c r="Q33015" s="39"/>
    </row>
    <row r="33016" spans="17:17">
      <c r="Q33016" s="39"/>
    </row>
    <row r="33017" spans="17:17">
      <c r="Q33017" s="39"/>
    </row>
    <row r="33018" spans="17:17">
      <c r="Q33018" s="39"/>
    </row>
    <row r="33019" spans="17:17">
      <c r="Q33019" s="39"/>
    </row>
    <row r="33020" spans="17:17">
      <c r="Q33020" s="39"/>
    </row>
    <row r="33021" spans="17:17">
      <c r="Q33021" s="39"/>
    </row>
    <row r="33022" spans="17:17">
      <c r="Q33022" s="39"/>
    </row>
    <row r="33023" spans="17:17">
      <c r="Q33023" s="39"/>
    </row>
    <row r="33024" spans="17:17">
      <c r="Q33024" s="39"/>
    </row>
    <row r="33025" spans="17:17">
      <c r="Q33025" s="39"/>
    </row>
    <row r="33026" spans="17:17">
      <c r="Q33026" s="39"/>
    </row>
    <row r="33027" spans="17:17">
      <c r="Q33027" s="39"/>
    </row>
    <row r="33028" spans="17:17">
      <c r="Q33028" s="39"/>
    </row>
    <row r="33029" spans="17:17">
      <c r="Q33029" s="39"/>
    </row>
    <row r="33030" spans="17:17">
      <c r="Q33030" s="39"/>
    </row>
    <row r="33031" spans="17:17">
      <c r="Q33031" s="39"/>
    </row>
    <row r="33032" spans="17:17">
      <c r="Q33032" s="39"/>
    </row>
    <row r="33033" spans="17:17">
      <c r="Q33033" s="39"/>
    </row>
    <row r="33034" spans="17:17">
      <c r="Q33034" s="39"/>
    </row>
    <row r="33035" spans="17:17">
      <c r="Q33035" s="39"/>
    </row>
    <row r="33036" spans="17:17">
      <c r="Q33036" s="39"/>
    </row>
    <row r="33037" spans="17:17">
      <c r="Q33037" s="39"/>
    </row>
    <row r="33038" spans="17:17">
      <c r="Q33038" s="39"/>
    </row>
    <row r="33039" spans="17:17">
      <c r="Q33039" s="39"/>
    </row>
    <row r="33040" spans="17:17">
      <c r="Q33040" s="39"/>
    </row>
    <row r="33041" spans="17:17">
      <c r="Q33041" s="39"/>
    </row>
    <row r="33042" spans="17:17">
      <c r="Q33042" s="39"/>
    </row>
    <row r="33043" spans="17:17">
      <c r="Q33043" s="39"/>
    </row>
    <row r="33044" spans="17:17">
      <c r="Q33044" s="39"/>
    </row>
    <row r="33045" spans="17:17">
      <c r="Q33045" s="39"/>
    </row>
    <row r="33046" spans="17:17">
      <c r="Q33046" s="39"/>
    </row>
    <row r="33047" spans="17:17">
      <c r="Q33047" s="39"/>
    </row>
    <row r="33048" spans="17:17">
      <c r="Q33048" s="39"/>
    </row>
    <row r="33049" spans="17:17">
      <c r="Q33049" s="39"/>
    </row>
    <row r="33050" spans="17:17">
      <c r="Q33050" s="39"/>
    </row>
    <row r="33051" spans="17:17">
      <c r="Q33051" s="39"/>
    </row>
    <row r="33052" spans="17:17">
      <c r="Q33052" s="39"/>
    </row>
    <row r="33053" spans="17:17">
      <c r="Q33053" s="39"/>
    </row>
    <row r="33054" spans="17:17">
      <c r="Q33054" s="39"/>
    </row>
    <row r="33055" spans="17:17">
      <c r="Q33055" s="39"/>
    </row>
    <row r="33056" spans="17:17">
      <c r="Q33056" s="39"/>
    </row>
    <row r="33057" spans="17:17">
      <c r="Q33057" s="39"/>
    </row>
    <row r="33058" spans="17:17">
      <c r="Q33058" s="39"/>
    </row>
    <row r="33059" spans="17:17">
      <c r="Q33059" s="39"/>
    </row>
    <row r="33060" spans="17:17">
      <c r="Q33060" s="39"/>
    </row>
    <row r="33061" spans="17:17">
      <c r="Q33061" s="39"/>
    </row>
    <row r="33062" spans="17:17">
      <c r="Q33062" s="39"/>
    </row>
    <row r="33063" spans="17:17">
      <c r="Q33063" s="39"/>
    </row>
    <row r="33064" spans="17:17">
      <c r="Q33064" s="39"/>
    </row>
    <row r="33065" spans="17:17">
      <c r="Q33065" s="39"/>
    </row>
    <row r="33066" spans="17:17">
      <c r="Q33066" s="39"/>
    </row>
    <row r="33067" spans="17:17">
      <c r="Q33067" s="39"/>
    </row>
    <row r="33068" spans="17:17">
      <c r="Q33068" s="39"/>
    </row>
    <row r="33069" spans="17:17">
      <c r="Q33069" s="39"/>
    </row>
    <row r="33070" spans="17:17">
      <c r="Q33070" s="39"/>
    </row>
    <row r="33071" spans="17:17">
      <c r="Q33071" s="39"/>
    </row>
    <row r="33072" spans="17:17">
      <c r="Q33072" s="39"/>
    </row>
    <row r="33073" spans="17:17">
      <c r="Q33073" s="39"/>
    </row>
    <row r="33074" spans="17:17">
      <c r="Q33074" s="39"/>
    </row>
    <row r="33075" spans="17:17">
      <c r="Q33075" s="39"/>
    </row>
    <row r="33076" spans="17:17">
      <c r="Q33076" s="39"/>
    </row>
    <row r="33077" spans="17:17">
      <c r="Q33077" s="39"/>
    </row>
    <row r="33078" spans="17:17">
      <c r="Q33078" s="39"/>
    </row>
    <row r="33079" spans="17:17">
      <c r="Q33079" s="39"/>
    </row>
    <row r="33080" spans="17:17">
      <c r="Q33080" s="39"/>
    </row>
    <row r="33081" spans="17:17">
      <c r="Q33081" s="39"/>
    </row>
    <row r="33082" spans="17:17">
      <c r="Q33082" s="39"/>
    </row>
    <row r="33083" spans="17:17">
      <c r="Q33083" s="39"/>
    </row>
    <row r="33084" spans="17:17">
      <c r="Q33084" s="39"/>
    </row>
    <row r="33085" spans="17:17">
      <c r="Q33085" s="39"/>
    </row>
    <row r="33086" spans="17:17">
      <c r="Q33086" s="39"/>
    </row>
    <row r="33087" spans="17:17">
      <c r="Q33087" s="39"/>
    </row>
    <row r="33088" spans="17:17">
      <c r="Q33088" s="39"/>
    </row>
    <row r="33089" spans="17:17">
      <c r="Q33089" s="39"/>
    </row>
    <row r="33090" spans="17:17">
      <c r="Q33090" s="39"/>
    </row>
    <row r="33091" spans="17:17">
      <c r="Q33091" s="39"/>
    </row>
    <row r="33092" spans="17:17">
      <c r="Q33092" s="39"/>
    </row>
    <row r="33093" spans="17:17">
      <c r="Q33093" s="39"/>
    </row>
    <row r="33094" spans="17:17">
      <c r="Q33094" s="39"/>
    </row>
    <row r="33095" spans="17:17">
      <c r="Q33095" s="39"/>
    </row>
    <row r="33096" spans="17:17">
      <c r="Q33096" s="39"/>
    </row>
    <row r="33097" spans="17:17">
      <c r="Q33097" s="39"/>
    </row>
    <row r="33098" spans="17:17">
      <c r="Q33098" s="39"/>
    </row>
    <row r="33099" spans="17:17">
      <c r="Q33099" s="39"/>
    </row>
    <row r="33100" spans="17:17">
      <c r="Q33100" s="39"/>
    </row>
    <row r="33101" spans="17:17">
      <c r="Q33101" s="39"/>
    </row>
    <row r="33102" spans="17:17">
      <c r="Q33102" s="39"/>
    </row>
    <row r="33103" spans="17:17">
      <c r="Q33103" s="39"/>
    </row>
    <row r="33104" spans="17:17">
      <c r="Q33104" s="39"/>
    </row>
    <row r="33105" spans="17:17">
      <c r="Q33105" s="39"/>
    </row>
    <row r="33106" spans="17:17">
      <c r="Q33106" s="39"/>
    </row>
    <row r="33107" spans="17:17">
      <c r="Q33107" s="39"/>
    </row>
    <row r="33108" spans="17:17">
      <c r="Q33108" s="39"/>
    </row>
    <row r="33109" spans="17:17">
      <c r="Q33109" s="39"/>
    </row>
    <row r="33110" spans="17:17">
      <c r="Q33110" s="39"/>
    </row>
    <row r="33111" spans="17:17">
      <c r="Q33111" s="39"/>
    </row>
    <row r="33112" spans="17:17">
      <c r="Q33112" s="39"/>
    </row>
    <row r="33113" spans="17:17">
      <c r="Q33113" s="39"/>
    </row>
    <row r="33114" spans="17:17">
      <c r="Q33114" s="39"/>
    </row>
    <row r="33115" spans="17:17">
      <c r="Q33115" s="39"/>
    </row>
    <row r="33116" spans="17:17">
      <c r="Q33116" s="39"/>
    </row>
    <row r="33117" spans="17:17">
      <c r="Q33117" s="39"/>
    </row>
    <row r="33118" spans="17:17">
      <c r="Q33118" s="39"/>
    </row>
    <row r="33119" spans="17:17">
      <c r="Q33119" s="39"/>
    </row>
    <row r="33120" spans="17:17">
      <c r="Q33120" s="39"/>
    </row>
    <row r="33121" spans="17:17">
      <c r="Q33121" s="39"/>
    </row>
    <row r="33122" spans="17:17">
      <c r="Q33122" s="39"/>
    </row>
    <row r="33123" spans="17:17">
      <c r="Q33123" s="39"/>
    </row>
    <row r="33124" spans="17:17">
      <c r="Q33124" s="39"/>
    </row>
    <row r="33125" spans="17:17">
      <c r="Q33125" s="39"/>
    </row>
    <row r="33126" spans="17:17">
      <c r="Q33126" s="39"/>
    </row>
    <row r="33127" spans="17:17">
      <c r="Q33127" s="39"/>
    </row>
    <row r="33128" spans="17:17">
      <c r="Q33128" s="39"/>
    </row>
    <row r="33129" spans="17:17">
      <c r="Q33129" s="39"/>
    </row>
    <row r="33130" spans="17:17">
      <c r="Q33130" s="39"/>
    </row>
    <row r="33131" spans="17:17">
      <c r="Q33131" s="39"/>
    </row>
    <row r="33132" spans="17:17">
      <c r="Q33132" s="39"/>
    </row>
    <row r="33133" spans="17:17">
      <c r="Q33133" s="39"/>
    </row>
    <row r="33134" spans="17:17">
      <c r="Q33134" s="39"/>
    </row>
    <row r="33135" spans="17:17">
      <c r="Q33135" s="39"/>
    </row>
    <row r="33136" spans="17:17">
      <c r="Q33136" s="39"/>
    </row>
    <row r="33137" spans="17:17">
      <c r="Q33137" s="39"/>
    </row>
    <row r="33138" spans="17:17">
      <c r="Q33138" s="39"/>
    </row>
    <row r="33139" spans="17:17">
      <c r="Q33139" s="39"/>
    </row>
    <row r="33140" spans="17:17">
      <c r="Q33140" s="39"/>
    </row>
    <row r="33141" spans="17:17">
      <c r="Q33141" s="39"/>
    </row>
    <row r="33142" spans="17:17">
      <c r="Q33142" s="39"/>
    </row>
    <row r="33143" spans="17:17">
      <c r="Q33143" s="39"/>
    </row>
    <row r="33144" spans="17:17">
      <c r="Q33144" s="39"/>
    </row>
    <row r="33145" spans="17:17">
      <c r="Q33145" s="39"/>
    </row>
    <row r="33146" spans="17:17">
      <c r="Q33146" s="39"/>
    </row>
    <row r="33147" spans="17:17">
      <c r="Q33147" s="39"/>
    </row>
    <row r="33148" spans="17:17">
      <c r="Q33148" s="39"/>
    </row>
    <row r="33149" spans="17:17">
      <c r="Q33149" s="39"/>
    </row>
    <row r="33150" spans="17:17">
      <c r="Q33150" s="39"/>
    </row>
    <row r="33151" spans="17:17">
      <c r="Q33151" s="39"/>
    </row>
    <row r="33152" spans="17:17">
      <c r="Q33152" s="39"/>
    </row>
    <row r="33153" spans="17:17">
      <c r="Q33153" s="39"/>
    </row>
    <row r="33154" spans="17:17">
      <c r="Q33154" s="39"/>
    </row>
    <row r="33155" spans="17:17">
      <c r="Q33155" s="39"/>
    </row>
    <row r="33156" spans="17:17">
      <c r="Q33156" s="39"/>
    </row>
    <row r="33157" spans="17:17">
      <c r="Q33157" s="39"/>
    </row>
    <row r="33158" spans="17:17">
      <c r="Q33158" s="39"/>
    </row>
    <row r="33159" spans="17:17">
      <c r="Q33159" s="39"/>
    </row>
    <row r="33160" spans="17:17">
      <c r="Q33160" s="39"/>
    </row>
    <row r="33161" spans="17:17">
      <c r="Q33161" s="39"/>
    </row>
    <row r="33162" spans="17:17">
      <c r="Q33162" s="39"/>
    </row>
    <row r="33163" spans="17:17">
      <c r="Q33163" s="39"/>
    </row>
    <row r="33164" spans="17:17">
      <c r="Q33164" s="39"/>
    </row>
    <row r="33165" spans="17:17">
      <c r="Q33165" s="39"/>
    </row>
    <row r="33166" spans="17:17">
      <c r="Q33166" s="39"/>
    </row>
    <row r="33167" spans="17:17">
      <c r="Q33167" s="39"/>
    </row>
    <row r="33168" spans="17:17">
      <c r="Q33168" s="39"/>
    </row>
    <row r="33169" spans="17:17">
      <c r="Q33169" s="39"/>
    </row>
    <row r="33170" spans="17:17">
      <c r="Q33170" s="39"/>
    </row>
    <row r="33171" spans="17:17">
      <c r="Q33171" s="39"/>
    </row>
    <row r="33172" spans="17:17">
      <c r="Q33172" s="39"/>
    </row>
    <row r="33173" spans="17:17">
      <c r="Q33173" s="39"/>
    </row>
    <row r="33174" spans="17:17">
      <c r="Q33174" s="39"/>
    </row>
    <row r="33175" spans="17:17">
      <c r="Q33175" s="39"/>
    </row>
    <row r="33176" spans="17:17">
      <c r="Q33176" s="39"/>
    </row>
    <row r="33177" spans="17:17">
      <c r="Q33177" s="39"/>
    </row>
    <row r="33178" spans="17:17">
      <c r="Q33178" s="39"/>
    </row>
    <row r="33179" spans="17:17">
      <c r="Q33179" s="39"/>
    </row>
    <row r="33180" spans="17:17">
      <c r="Q33180" s="39"/>
    </row>
    <row r="33181" spans="17:17">
      <c r="Q33181" s="39"/>
    </row>
    <row r="33182" spans="17:17">
      <c r="Q33182" s="39"/>
    </row>
    <row r="33183" spans="17:17">
      <c r="Q33183" s="39"/>
    </row>
    <row r="33184" spans="17:17">
      <c r="Q33184" s="39"/>
    </row>
    <row r="33185" spans="17:17">
      <c r="Q33185" s="39"/>
    </row>
    <row r="33186" spans="17:17">
      <c r="Q33186" s="39"/>
    </row>
    <row r="33187" spans="17:17">
      <c r="Q33187" s="39"/>
    </row>
    <row r="33188" spans="17:17">
      <c r="Q33188" s="39"/>
    </row>
    <row r="33189" spans="17:17">
      <c r="Q33189" s="39"/>
    </row>
    <row r="33190" spans="17:17">
      <c r="Q33190" s="39"/>
    </row>
    <row r="33191" spans="17:17">
      <c r="Q33191" s="39"/>
    </row>
    <row r="33192" spans="17:17">
      <c r="Q33192" s="39"/>
    </row>
    <row r="33193" spans="17:17">
      <c r="Q33193" s="39"/>
    </row>
    <row r="33194" spans="17:17">
      <c r="Q33194" s="39"/>
    </row>
    <row r="33195" spans="17:17">
      <c r="Q33195" s="39"/>
    </row>
    <row r="33196" spans="17:17">
      <c r="Q33196" s="39"/>
    </row>
    <row r="33197" spans="17:17">
      <c r="Q33197" s="39"/>
    </row>
    <row r="33198" spans="17:17">
      <c r="Q33198" s="39"/>
    </row>
    <row r="33199" spans="17:17">
      <c r="Q33199" s="39"/>
    </row>
    <row r="33200" spans="17:17">
      <c r="Q33200" s="39"/>
    </row>
    <row r="33201" spans="17:17">
      <c r="Q33201" s="39"/>
    </row>
    <row r="33202" spans="17:17">
      <c r="Q33202" s="39"/>
    </row>
    <row r="33203" spans="17:17">
      <c r="Q33203" s="39"/>
    </row>
    <row r="33204" spans="17:17">
      <c r="Q33204" s="39"/>
    </row>
    <row r="33205" spans="17:17">
      <c r="Q33205" s="39"/>
    </row>
    <row r="33206" spans="17:17">
      <c r="Q33206" s="39"/>
    </row>
    <row r="33207" spans="17:17">
      <c r="Q33207" s="39"/>
    </row>
    <row r="33208" spans="17:17">
      <c r="Q33208" s="39"/>
    </row>
    <row r="33209" spans="17:17">
      <c r="Q33209" s="39"/>
    </row>
    <row r="33210" spans="17:17">
      <c r="Q33210" s="39"/>
    </row>
    <row r="33211" spans="17:17">
      <c r="Q33211" s="39"/>
    </row>
    <row r="33212" spans="17:17">
      <c r="Q33212" s="39"/>
    </row>
    <row r="33213" spans="17:17">
      <c r="Q33213" s="39"/>
    </row>
    <row r="33214" spans="17:17">
      <c r="Q33214" s="39"/>
    </row>
    <row r="33215" spans="17:17">
      <c r="Q33215" s="39"/>
    </row>
    <row r="33216" spans="17:17">
      <c r="Q33216" s="39"/>
    </row>
    <row r="33217" spans="17:17">
      <c r="Q33217" s="39"/>
    </row>
    <row r="33218" spans="17:17">
      <c r="Q33218" s="39"/>
    </row>
    <row r="33219" spans="17:17">
      <c r="Q33219" s="39"/>
    </row>
    <row r="33220" spans="17:17">
      <c r="Q33220" s="39"/>
    </row>
    <row r="33221" spans="17:17">
      <c r="Q33221" s="39"/>
    </row>
    <row r="33222" spans="17:17">
      <c r="Q33222" s="39"/>
    </row>
    <row r="33223" spans="17:17">
      <c r="Q33223" s="39"/>
    </row>
    <row r="33224" spans="17:17">
      <c r="Q33224" s="39"/>
    </row>
    <row r="33225" spans="17:17">
      <c r="Q33225" s="39"/>
    </row>
    <row r="33226" spans="17:17">
      <c r="Q33226" s="39"/>
    </row>
    <row r="33227" spans="17:17">
      <c r="Q33227" s="39"/>
    </row>
    <row r="33228" spans="17:17">
      <c r="Q33228" s="39"/>
    </row>
    <row r="33229" spans="17:17">
      <c r="Q33229" s="39"/>
    </row>
    <row r="33230" spans="17:17">
      <c r="Q33230" s="39"/>
    </row>
    <row r="33231" spans="17:17">
      <c r="Q33231" s="39"/>
    </row>
    <row r="33232" spans="17:17">
      <c r="Q33232" s="39"/>
    </row>
    <row r="33233" spans="17:17">
      <c r="Q33233" s="39"/>
    </row>
    <row r="33234" spans="17:17">
      <c r="Q33234" s="39"/>
    </row>
    <row r="33235" spans="17:17">
      <c r="Q33235" s="39"/>
    </row>
    <row r="33236" spans="17:17">
      <c r="Q33236" s="39"/>
    </row>
    <row r="33237" spans="17:17">
      <c r="Q33237" s="39"/>
    </row>
    <row r="33238" spans="17:17">
      <c r="Q33238" s="39"/>
    </row>
    <row r="33239" spans="17:17">
      <c r="Q33239" s="39"/>
    </row>
    <row r="33240" spans="17:17">
      <c r="Q33240" s="39"/>
    </row>
    <row r="33241" spans="17:17">
      <c r="Q33241" s="39"/>
    </row>
    <row r="33242" spans="17:17">
      <c r="Q33242" s="39"/>
    </row>
    <row r="33243" spans="17:17">
      <c r="Q33243" s="39"/>
    </row>
    <row r="33244" spans="17:17">
      <c r="Q33244" s="39"/>
    </row>
    <row r="33245" spans="17:17">
      <c r="Q33245" s="39"/>
    </row>
    <row r="33246" spans="17:17">
      <c r="Q33246" s="39"/>
    </row>
    <row r="33247" spans="17:17">
      <c r="Q33247" s="39"/>
    </row>
    <row r="33248" spans="17:17">
      <c r="Q33248" s="39"/>
    </row>
    <row r="33249" spans="17:17">
      <c r="Q33249" s="39"/>
    </row>
    <row r="33250" spans="17:17">
      <c r="Q33250" s="39"/>
    </row>
    <row r="33251" spans="17:17">
      <c r="Q33251" s="39"/>
    </row>
    <row r="33252" spans="17:17">
      <c r="Q33252" s="39"/>
    </row>
    <row r="33253" spans="17:17">
      <c r="Q33253" s="39"/>
    </row>
    <row r="33254" spans="17:17">
      <c r="Q33254" s="39"/>
    </row>
    <row r="33255" spans="17:17">
      <c r="Q33255" s="39"/>
    </row>
    <row r="33256" spans="17:17">
      <c r="Q33256" s="39"/>
    </row>
    <row r="33257" spans="17:17">
      <c r="Q33257" s="39"/>
    </row>
    <row r="33258" spans="17:17">
      <c r="Q33258" s="39"/>
    </row>
    <row r="33259" spans="17:17">
      <c r="Q33259" s="39"/>
    </row>
    <row r="33260" spans="17:17">
      <c r="Q33260" s="39"/>
    </row>
    <row r="33261" spans="17:17">
      <c r="Q33261" s="39"/>
    </row>
    <row r="33262" spans="17:17">
      <c r="Q33262" s="39"/>
    </row>
    <row r="33263" spans="17:17">
      <c r="Q33263" s="39"/>
    </row>
    <row r="33264" spans="17:17">
      <c r="Q33264" s="39"/>
    </row>
    <row r="33265" spans="17:17">
      <c r="Q33265" s="39"/>
    </row>
    <row r="33266" spans="17:17">
      <c r="Q33266" s="39"/>
    </row>
    <row r="33267" spans="17:17">
      <c r="Q33267" s="39"/>
    </row>
    <row r="33268" spans="17:17">
      <c r="Q33268" s="39"/>
    </row>
    <row r="33269" spans="17:17">
      <c r="Q33269" s="39"/>
    </row>
    <row r="33270" spans="17:17">
      <c r="Q33270" s="39"/>
    </row>
    <row r="33271" spans="17:17">
      <c r="Q33271" s="39"/>
    </row>
    <row r="33272" spans="17:17">
      <c r="Q33272" s="39"/>
    </row>
    <row r="33273" spans="17:17">
      <c r="Q33273" s="39"/>
    </row>
    <row r="33274" spans="17:17">
      <c r="Q33274" s="39"/>
    </row>
    <row r="33275" spans="17:17">
      <c r="Q33275" s="39"/>
    </row>
    <row r="33276" spans="17:17">
      <c r="Q33276" s="39"/>
    </row>
    <row r="33277" spans="17:17">
      <c r="Q33277" s="39"/>
    </row>
    <row r="33278" spans="17:17">
      <c r="Q33278" s="39"/>
    </row>
    <row r="33279" spans="17:17">
      <c r="Q33279" s="39"/>
    </row>
    <row r="33280" spans="17:17">
      <c r="Q33280" s="39"/>
    </row>
    <row r="33281" spans="17:17">
      <c r="Q33281" s="39"/>
    </row>
    <row r="33282" spans="17:17">
      <c r="Q33282" s="39"/>
    </row>
    <row r="33283" spans="17:17">
      <c r="Q33283" s="39"/>
    </row>
    <row r="33284" spans="17:17">
      <c r="Q33284" s="39"/>
    </row>
    <row r="33285" spans="17:17">
      <c r="Q33285" s="39"/>
    </row>
    <row r="33286" spans="17:17">
      <c r="Q33286" s="39"/>
    </row>
    <row r="33287" spans="17:17">
      <c r="Q33287" s="39"/>
    </row>
    <row r="33288" spans="17:17">
      <c r="Q33288" s="39"/>
    </row>
    <row r="33289" spans="17:17">
      <c r="Q33289" s="39"/>
    </row>
    <row r="33290" spans="17:17">
      <c r="Q33290" s="39"/>
    </row>
    <row r="33291" spans="17:17">
      <c r="Q33291" s="39"/>
    </row>
    <row r="33292" spans="17:17">
      <c r="Q33292" s="39"/>
    </row>
    <row r="33293" spans="17:17">
      <c r="Q33293" s="39"/>
    </row>
    <row r="33294" spans="17:17">
      <c r="Q33294" s="39"/>
    </row>
    <row r="33295" spans="17:17">
      <c r="Q33295" s="39"/>
    </row>
    <row r="33296" spans="17:17">
      <c r="Q33296" s="39"/>
    </row>
    <row r="33297" spans="17:17">
      <c r="Q33297" s="39"/>
    </row>
    <row r="33298" spans="17:17">
      <c r="Q33298" s="39"/>
    </row>
    <row r="33299" spans="17:17">
      <c r="Q33299" s="39"/>
    </row>
    <row r="33300" spans="17:17">
      <c r="Q33300" s="39"/>
    </row>
    <row r="33301" spans="17:17">
      <c r="Q33301" s="39"/>
    </row>
    <row r="33302" spans="17:17">
      <c r="Q33302" s="39"/>
    </row>
    <row r="33303" spans="17:17">
      <c r="Q33303" s="39"/>
    </row>
    <row r="33304" spans="17:17">
      <c r="Q33304" s="39"/>
    </row>
    <row r="33305" spans="17:17">
      <c r="Q33305" s="39"/>
    </row>
    <row r="33306" spans="17:17">
      <c r="Q33306" s="39"/>
    </row>
    <row r="33307" spans="17:17">
      <c r="Q33307" s="39"/>
    </row>
    <row r="33308" spans="17:17">
      <c r="Q33308" s="39"/>
    </row>
    <row r="33309" spans="17:17">
      <c r="Q33309" s="39"/>
    </row>
    <row r="33310" spans="17:17">
      <c r="Q33310" s="39"/>
    </row>
    <row r="33311" spans="17:17">
      <c r="Q33311" s="39"/>
    </row>
    <row r="33312" spans="17:17">
      <c r="Q33312" s="39"/>
    </row>
    <row r="33313" spans="17:17">
      <c r="Q33313" s="39"/>
    </row>
    <row r="33314" spans="17:17">
      <c r="Q33314" s="39"/>
    </row>
    <row r="33315" spans="17:17">
      <c r="Q33315" s="39"/>
    </row>
    <row r="33316" spans="17:17">
      <c r="Q33316" s="39"/>
    </row>
    <row r="33317" spans="17:17">
      <c r="Q33317" s="39"/>
    </row>
    <row r="33318" spans="17:17">
      <c r="Q33318" s="39"/>
    </row>
    <row r="33319" spans="17:17">
      <c r="Q33319" s="39"/>
    </row>
    <row r="33320" spans="17:17">
      <c r="Q33320" s="39"/>
    </row>
    <row r="33321" spans="17:17">
      <c r="Q33321" s="39"/>
    </row>
    <row r="33322" spans="17:17">
      <c r="Q33322" s="39"/>
    </row>
    <row r="33323" spans="17:17">
      <c r="Q33323" s="39"/>
    </row>
    <row r="33324" spans="17:17">
      <c r="Q33324" s="39"/>
    </row>
    <row r="33325" spans="17:17">
      <c r="Q33325" s="39"/>
    </row>
    <row r="33326" spans="17:17">
      <c r="Q33326" s="39"/>
    </row>
    <row r="33327" spans="17:17">
      <c r="Q33327" s="39"/>
    </row>
    <row r="33328" spans="17:17">
      <c r="Q33328" s="39"/>
    </row>
    <row r="33329" spans="17:17">
      <c r="Q33329" s="39"/>
    </row>
    <row r="33330" spans="17:17">
      <c r="Q33330" s="39"/>
    </row>
    <row r="33331" spans="17:17">
      <c r="Q33331" s="39"/>
    </row>
    <row r="33332" spans="17:17">
      <c r="Q33332" s="39"/>
    </row>
    <row r="33333" spans="17:17">
      <c r="Q33333" s="39"/>
    </row>
    <row r="33334" spans="17:17">
      <c r="Q33334" s="39"/>
    </row>
    <row r="33335" spans="17:17">
      <c r="Q33335" s="39"/>
    </row>
    <row r="33336" spans="17:17">
      <c r="Q33336" s="39"/>
    </row>
    <row r="33337" spans="17:17">
      <c r="Q33337" s="39"/>
    </row>
    <row r="33338" spans="17:17">
      <c r="Q33338" s="39"/>
    </row>
    <row r="33339" spans="17:17">
      <c r="Q33339" s="39"/>
    </row>
    <row r="33340" spans="17:17">
      <c r="Q33340" s="39"/>
    </row>
    <row r="33341" spans="17:17">
      <c r="Q33341" s="39"/>
    </row>
    <row r="33342" spans="17:17">
      <c r="Q33342" s="39"/>
    </row>
    <row r="33343" spans="17:17">
      <c r="Q33343" s="39"/>
    </row>
    <row r="33344" spans="17:17">
      <c r="Q33344" s="39"/>
    </row>
    <row r="33345" spans="17:17">
      <c r="Q33345" s="39"/>
    </row>
    <row r="33346" spans="17:17">
      <c r="Q33346" s="39"/>
    </row>
    <row r="33347" spans="17:17">
      <c r="Q33347" s="39"/>
    </row>
    <row r="33348" spans="17:17">
      <c r="Q33348" s="39"/>
    </row>
    <row r="33349" spans="17:17">
      <c r="Q33349" s="39"/>
    </row>
    <row r="33350" spans="17:17">
      <c r="Q33350" s="39"/>
    </row>
    <row r="33351" spans="17:17">
      <c r="Q33351" s="39"/>
    </row>
    <row r="33352" spans="17:17">
      <c r="Q33352" s="39"/>
    </row>
    <row r="33353" spans="17:17">
      <c r="Q33353" s="39"/>
    </row>
    <row r="33354" spans="17:17">
      <c r="Q33354" s="39"/>
    </row>
    <row r="33355" spans="17:17">
      <c r="Q33355" s="39"/>
    </row>
    <row r="33356" spans="17:17">
      <c r="Q33356" s="39"/>
    </row>
    <row r="33357" spans="17:17">
      <c r="Q33357" s="39"/>
    </row>
    <row r="33358" spans="17:17">
      <c r="Q33358" s="39"/>
    </row>
    <row r="33359" spans="17:17">
      <c r="Q33359" s="39"/>
    </row>
    <row r="33360" spans="17:17">
      <c r="Q33360" s="39"/>
    </row>
    <row r="33361" spans="17:17">
      <c r="Q33361" s="39"/>
    </row>
    <row r="33362" spans="17:17">
      <c r="Q33362" s="39"/>
    </row>
    <row r="33363" spans="17:17">
      <c r="Q33363" s="39"/>
    </row>
    <row r="33364" spans="17:17">
      <c r="Q33364" s="39"/>
    </row>
    <row r="33365" spans="17:17">
      <c r="Q33365" s="39"/>
    </row>
    <row r="33366" spans="17:17">
      <c r="Q33366" s="39"/>
    </row>
    <row r="33367" spans="17:17">
      <c r="Q33367" s="39"/>
    </row>
    <row r="33368" spans="17:17">
      <c r="Q33368" s="39"/>
    </row>
    <row r="33369" spans="17:17">
      <c r="Q33369" s="39"/>
    </row>
    <row r="33370" spans="17:17">
      <c r="Q33370" s="39"/>
    </row>
    <row r="33371" spans="17:17">
      <c r="Q33371" s="39"/>
    </row>
    <row r="33372" spans="17:17">
      <c r="Q33372" s="39"/>
    </row>
    <row r="33373" spans="17:17">
      <c r="Q33373" s="39"/>
    </row>
    <row r="33374" spans="17:17">
      <c r="Q33374" s="39"/>
    </row>
    <row r="33375" spans="17:17">
      <c r="Q33375" s="39"/>
    </row>
    <row r="33376" spans="17:17">
      <c r="Q33376" s="39"/>
    </row>
    <row r="33377" spans="17:17">
      <c r="Q33377" s="39"/>
    </row>
    <row r="33378" spans="17:17">
      <c r="Q33378" s="39"/>
    </row>
    <row r="33379" spans="17:17">
      <c r="Q33379" s="39"/>
    </row>
    <row r="33380" spans="17:17">
      <c r="Q33380" s="39"/>
    </row>
    <row r="33381" spans="17:17">
      <c r="Q33381" s="39"/>
    </row>
    <row r="33382" spans="17:17">
      <c r="Q33382" s="39"/>
    </row>
    <row r="33383" spans="17:17">
      <c r="Q33383" s="39"/>
    </row>
    <row r="33384" spans="17:17">
      <c r="Q33384" s="39"/>
    </row>
    <row r="33385" spans="17:17">
      <c r="Q33385" s="39"/>
    </row>
    <row r="33386" spans="17:17">
      <c r="Q33386" s="39"/>
    </row>
    <row r="33387" spans="17:17">
      <c r="Q33387" s="39"/>
    </row>
    <row r="33388" spans="17:17">
      <c r="Q33388" s="39"/>
    </row>
    <row r="33389" spans="17:17">
      <c r="Q33389" s="39"/>
    </row>
    <row r="33390" spans="17:17">
      <c r="Q33390" s="39"/>
    </row>
    <row r="33391" spans="17:17">
      <c r="Q33391" s="39"/>
    </row>
    <row r="33392" spans="17:17">
      <c r="Q33392" s="39"/>
    </row>
    <row r="33393" spans="17:17">
      <c r="Q33393" s="39"/>
    </row>
    <row r="33394" spans="17:17">
      <c r="Q33394" s="39"/>
    </row>
    <row r="33395" spans="17:17">
      <c r="Q33395" s="39"/>
    </row>
    <row r="33396" spans="17:17">
      <c r="Q33396" s="39"/>
    </row>
    <row r="33397" spans="17:17">
      <c r="Q33397" s="39"/>
    </row>
    <row r="33398" spans="17:17">
      <c r="Q33398" s="39"/>
    </row>
    <row r="33399" spans="17:17">
      <c r="Q33399" s="39"/>
    </row>
    <row r="33400" spans="17:17">
      <c r="Q33400" s="39"/>
    </row>
    <row r="33401" spans="17:17">
      <c r="Q33401" s="39"/>
    </row>
    <row r="33402" spans="17:17">
      <c r="Q33402" s="39"/>
    </row>
    <row r="33403" spans="17:17">
      <c r="Q33403" s="39"/>
    </row>
    <row r="33404" spans="17:17">
      <c r="Q33404" s="39"/>
    </row>
    <row r="33405" spans="17:17">
      <c r="Q33405" s="39"/>
    </row>
    <row r="33406" spans="17:17">
      <c r="Q33406" s="39"/>
    </row>
    <row r="33407" spans="17:17">
      <c r="Q33407" s="39"/>
    </row>
    <row r="33408" spans="17:17">
      <c r="Q33408" s="39"/>
    </row>
    <row r="33409" spans="17:17">
      <c r="Q33409" s="39"/>
    </row>
    <row r="33410" spans="17:17">
      <c r="Q33410" s="39"/>
    </row>
    <row r="33411" spans="17:17">
      <c r="Q33411" s="39"/>
    </row>
    <row r="33412" spans="17:17">
      <c r="Q33412" s="39"/>
    </row>
    <row r="33413" spans="17:17">
      <c r="Q33413" s="39"/>
    </row>
    <row r="33414" spans="17:17">
      <c r="Q33414" s="39"/>
    </row>
    <row r="33415" spans="17:17">
      <c r="Q33415" s="39"/>
    </row>
    <row r="33416" spans="17:17">
      <c r="Q33416" s="39"/>
    </row>
    <row r="33417" spans="17:17">
      <c r="Q33417" s="39"/>
    </row>
    <row r="33418" spans="17:17">
      <c r="Q33418" s="39"/>
    </row>
    <row r="33419" spans="17:17">
      <c r="Q33419" s="39"/>
    </row>
    <row r="33420" spans="17:17">
      <c r="Q33420" s="39"/>
    </row>
    <row r="33421" spans="17:17">
      <c r="Q33421" s="39"/>
    </row>
    <row r="33422" spans="17:17">
      <c r="Q33422" s="39"/>
    </row>
    <row r="33423" spans="17:17">
      <c r="Q33423" s="39"/>
    </row>
    <row r="33424" spans="17:17">
      <c r="Q33424" s="39"/>
    </row>
    <row r="33425" spans="17:17">
      <c r="Q33425" s="39"/>
    </row>
    <row r="33426" spans="17:17">
      <c r="Q33426" s="39"/>
    </row>
    <row r="33427" spans="17:17">
      <c r="Q33427" s="39"/>
    </row>
    <row r="33428" spans="17:17">
      <c r="Q33428" s="39"/>
    </row>
    <row r="33429" spans="17:17">
      <c r="Q33429" s="39"/>
    </row>
    <row r="33430" spans="17:17">
      <c r="Q33430" s="39"/>
    </row>
    <row r="33431" spans="17:17">
      <c r="Q33431" s="39"/>
    </row>
    <row r="33432" spans="17:17">
      <c r="Q33432" s="39"/>
    </row>
    <row r="33433" spans="17:17">
      <c r="Q33433" s="39"/>
    </row>
    <row r="33434" spans="17:17">
      <c r="Q33434" s="39"/>
    </row>
    <row r="33435" spans="17:17">
      <c r="Q33435" s="39"/>
    </row>
    <row r="33436" spans="17:17">
      <c r="Q33436" s="39"/>
    </row>
    <row r="33437" spans="17:17">
      <c r="Q33437" s="39"/>
    </row>
    <row r="33438" spans="17:17">
      <c r="Q33438" s="39"/>
    </row>
    <row r="33439" spans="17:17">
      <c r="Q33439" s="39"/>
    </row>
    <row r="33440" spans="17:17">
      <c r="Q33440" s="39"/>
    </row>
    <row r="33441" spans="17:17">
      <c r="Q33441" s="39"/>
    </row>
    <row r="33442" spans="17:17">
      <c r="Q33442" s="39"/>
    </row>
    <row r="33443" spans="17:17">
      <c r="Q33443" s="39"/>
    </row>
    <row r="33444" spans="17:17">
      <c r="Q33444" s="39"/>
    </row>
    <row r="33445" spans="17:17">
      <c r="Q33445" s="39"/>
    </row>
    <row r="33446" spans="17:17">
      <c r="Q33446" s="39"/>
    </row>
    <row r="33447" spans="17:17">
      <c r="Q33447" s="39"/>
    </row>
    <row r="33448" spans="17:17">
      <c r="Q33448" s="39"/>
    </row>
    <row r="33449" spans="17:17">
      <c r="Q33449" s="39"/>
    </row>
    <row r="33450" spans="17:17">
      <c r="Q33450" s="39"/>
    </row>
    <row r="33451" spans="17:17">
      <c r="Q33451" s="39"/>
    </row>
    <row r="33452" spans="17:17">
      <c r="Q33452" s="39"/>
    </row>
    <row r="33453" spans="17:17">
      <c r="Q33453" s="39"/>
    </row>
    <row r="33454" spans="17:17">
      <c r="Q33454" s="39"/>
    </row>
    <row r="33455" spans="17:17">
      <c r="Q33455" s="39"/>
    </row>
    <row r="33456" spans="17:17">
      <c r="Q33456" s="39"/>
    </row>
    <row r="33457" spans="17:17">
      <c r="Q33457" s="39"/>
    </row>
    <row r="33458" spans="17:17">
      <c r="Q33458" s="39"/>
    </row>
    <row r="33459" spans="17:17">
      <c r="Q33459" s="39"/>
    </row>
    <row r="33460" spans="17:17">
      <c r="Q33460" s="39"/>
    </row>
    <row r="33461" spans="17:17">
      <c r="Q33461" s="39"/>
    </row>
    <row r="33462" spans="17:17">
      <c r="Q33462" s="39"/>
    </row>
    <row r="33463" spans="17:17">
      <c r="Q33463" s="39"/>
    </row>
    <row r="33464" spans="17:17">
      <c r="Q33464" s="39"/>
    </row>
    <row r="33465" spans="17:17">
      <c r="Q33465" s="39"/>
    </row>
    <row r="33466" spans="17:17">
      <c r="Q33466" s="39"/>
    </row>
    <row r="33467" spans="17:17">
      <c r="Q33467" s="39"/>
    </row>
    <row r="33468" spans="17:17">
      <c r="Q33468" s="39"/>
    </row>
    <row r="33469" spans="17:17">
      <c r="Q33469" s="39"/>
    </row>
    <row r="33470" spans="17:17">
      <c r="Q33470" s="39"/>
    </row>
    <row r="33471" spans="17:17">
      <c r="Q33471" s="39"/>
    </row>
    <row r="33472" spans="17:17">
      <c r="Q33472" s="39"/>
    </row>
    <row r="33473" spans="17:17">
      <c r="Q33473" s="39"/>
    </row>
    <row r="33474" spans="17:17">
      <c r="Q33474" s="39"/>
    </row>
    <row r="33475" spans="17:17">
      <c r="Q33475" s="39"/>
    </row>
    <row r="33476" spans="17:17">
      <c r="Q33476" s="39"/>
    </row>
    <row r="33477" spans="17:17">
      <c r="Q33477" s="39"/>
    </row>
    <row r="33478" spans="17:17">
      <c r="Q33478" s="39"/>
    </row>
    <row r="33479" spans="17:17">
      <c r="Q33479" s="39"/>
    </row>
    <row r="33480" spans="17:17">
      <c r="Q33480" s="39"/>
    </row>
    <row r="33481" spans="17:17">
      <c r="Q33481" s="39"/>
    </row>
    <row r="33482" spans="17:17">
      <c r="Q33482" s="39"/>
    </row>
    <row r="33483" spans="17:17">
      <c r="Q33483" s="39"/>
    </row>
    <row r="33484" spans="17:17">
      <c r="Q33484" s="39"/>
    </row>
    <row r="33485" spans="17:17">
      <c r="Q33485" s="39"/>
    </row>
    <row r="33486" spans="17:17">
      <c r="Q33486" s="39"/>
    </row>
    <row r="33487" spans="17:17">
      <c r="Q33487" s="39"/>
    </row>
    <row r="33488" spans="17:17">
      <c r="Q33488" s="39"/>
    </row>
    <row r="33489" spans="17:17">
      <c r="Q33489" s="39"/>
    </row>
    <row r="33490" spans="17:17">
      <c r="Q33490" s="39"/>
    </row>
    <row r="33491" spans="17:17">
      <c r="Q33491" s="39"/>
    </row>
    <row r="33492" spans="17:17">
      <c r="Q33492" s="39"/>
    </row>
    <row r="33493" spans="17:17">
      <c r="Q33493" s="39"/>
    </row>
    <row r="33494" spans="17:17">
      <c r="Q33494" s="39"/>
    </row>
    <row r="33495" spans="17:17">
      <c r="Q33495" s="39"/>
    </row>
    <row r="33496" spans="17:17">
      <c r="Q33496" s="39"/>
    </row>
    <row r="33497" spans="17:17">
      <c r="Q33497" s="39"/>
    </row>
    <row r="33498" spans="17:17">
      <c r="Q33498" s="39"/>
    </row>
    <row r="33499" spans="17:17">
      <c r="Q33499" s="39"/>
    </row>
    <row r="33500" spans="17:17">
      <c r="Q33500" s="39"/>
    </row>
    <row r="33501" spans="17:17">
      <c r="Q33501" s="39"/>
    </row>
    <row r="33502" spans="17:17">
      <c r="Q33502" s="39"/>
    </row>
    <row r="33503" spans="17:17">
      <c r="Q33503" s="39"/>
    </row>
    <row r="33504" spans="17:17">
      <c r="Q33504" s="39"/>
    </row>
    <row r="33505" spans="17:17">
      <c r="Q33505" s="39"/>
    </row>
    <row r="33506" spans="17:17">
      <c r="Q33506" s="39"/>
    </row>
    <row r="33507" spans="17:17">
      <c r="Q33507" s="39"/>
    </row>
    <row r="33508" spans="17:17">
      <c r="Q33508" s="39"/>
    </row>
    <row r="33509" spans="17:17">
      <c r="Q33509" s="39"/>
    </row>
    <row r="33510" spans="17:17">
      <c r="Q33510" s="39"/>
    </row>
    <row r="33511" spans="17:17">
      <c r="Q33511" s="39"/>
    </row>
    <row r="33512" spans="17:17">
      <c r="Q33512" s="39"/>
    </row>
    <row r="33513" spans="17:17">
      <c r="Q33513" s="39"/>
    </row>
    <row r="33514" spans="17:17">
      <c r="Q33514" s="39"/>
    </row>
    <row r="33515" spans="17:17">
      <c r="Q33515" s="39"/>
    </row>
    <row r="33516" spans="17:17">
      <c r="Q33516" s="39"/>
    </row>
    <row r="33517" spans="17:17">
      <c r="Q33517" s="39"/>
    </row>
    <row r="33518" spans="17:17">
      <c r="Q33518" s="39"/>
    </row>
    <row r="33519" spans="17:17">
      <c r="Q33519" s="39"/>
    </row>
    <row r="33520" spans="17:17">
      <c r="Q33520" s="39"/>
    </row>
    <row r="33521" spans="17:17">
      <c r="Q33521" s="39"/>
    </row>
    <row r="33522" spans="17:17">
      <c r="Q33522" s="39"/>
    </row>
    <row r="33523" spans="17:17">
      <c r="Q33523" s="39"/>
    </row>
    <row r="33524" spans="17:17">
      <c r="Q33524" s="39"/>
    </row>
    <row r="33525" spans="17:17">
      <c r="Q33525" s="39"/>
    </row>
    <row r="33526" spans="17:17">
      <c r="Q33526" s="39"/>
    </row>
    <row r="33527" spans="17:17">
      <c r="Q33527" s="39"/>
    </row>
    <row r="33528" spans="17:17">
      <c r="Q33528" s="39"/>
    </row>
    <row r="33529" spans="17:17">
      <c r="Q33529" s="39"/>
    </row>
    <row r="33530" spans="17:17">
      <c r="Q33530" s="39"/>
    </row>
    <row r="33531" spans="17:17">
      <c r="Q33531" s="39"/>
    </row>
    <row r="33532" spans="17:17">
      <c r="Q33532" s="39"/>
    </row>
    <row r="33533" spans="17:17">
      <c r="Q33533" s="39"/>
    </row>
    <row r="33534" spans="17:17">
      <c r="Q33534" s="39"/>
    </row>
    <row r="33535" spans="17:17">
      <c r="Q33535" s="39"/>
    </row>
    <row r="33536" spans="17:17">
      <c r="Q33536" s="39"/>
    </row>
    <row r="33537" spans="17:17">
      <c r="Q33537" s="39"/>
    </row>
    <row r="33538" spans="17:17">
      <c r="Q33538" s="39"/>
    </row>
    <row r="33539" spans="17:17">
      <c r="Q33539" s="39"/>
    </row>
    <row r="33540" spans="17:17">
      <c r="Q33540" s="39"/>
    </row>
    <row r="33541" spans="17:17">
      <c r="Q33541" s="39"/>
    </row>
    <row r="33542" spans="17:17">
      <c r="Q33542" s="39"/>
    </row>
    <row r="33543" spans="17:17">
      <c r="Q33543" s="39"/>
    </row>
    <row r="33544" spans="17:17">
      <c r="Q33544" s="39"/>
    </row>
    <row r="33545" spans="17:17">
      <c r="Q33545" s="39"/>
    </row>
    <row r="33546" spans="17:17">
      <c r="Q33546" s="39"/>
    </row>
    <row r="33547" spans="17:17">
      <c r="Q33547" s="39"/>
    </row>
    <row r="33548" spans="17:17">
      <c r="Q33548" s="39"/>
    </row>
    <row r="33549" spans="17:17">
      <c r="Q33549" s="39"/>
    </row>
    <row r="33550" spans="17:17">
      <c r="Q33550" s="39"/>
    </row>
    <row r="33551" spans="17:17">
      <c r="Q33551" s="39"/>
    </row>
    <row r="33552" spans="17:17">
      <c r="Q33552" s="39"/>
    </row>
    <row r="33553" spans="17:17">
      <c r="Q33553" s="39"/>
    </row>
    <row r="33554" spans="17:17">
      <c r="Q33554" s="39"/>
    </row>
    <row r="33555" spans="17:17">
      <c r="Q33555" s="39"/>
    </row>
    <row r="33556" spans="17:17">
      <c r="Q33556" s="39"/>
    </row>
    <row r="33557" spans="17:17">
      <c r="Q33557" s="39"/>
    </row>
    <row r="33558" spans="17:17">
      <c r="Q33558" s="39"/>
    </row>
    <row r="33559" spans="17:17">
      <c r="Q33559" s="39"/>
    </row>
    <row r="33560" spans="17:17">
      <c r="Q33560" s="39"/>
    </row>
    <row r="33561" spans="17:17">
      <c r="Q33561" s="39"/>
    </row>
    <row r="33562" spans="17:17">
      <c r="Q33562" s="39"/>
    </row>
    <row r="33563" spans="17:17">
      <c r="Q33563" s="39"/>
    </row>
    <row r="33564" spans="17:17">
      <c r="Q33564" s="39"/>
    </row>
    <row r="33565" spans="17:17">
      <c r="Q33565" s="39"/>
    </row>
    <row r="33566" spans="17:17">
      <c r="Q33566" s="39"/>
    </row>
    <row r="33567" spans="17:17">
      <c r="Q33567" s="39"/>
    </row>
    <row r="33568" spans="17:17">
      <c r="Q33568" s="39"/>
    </row>
    <row r="33569" spans="17:17">
      <c r="Q33569" s="39"/>
    </row>
    <row r="33570" spans="17:17">
      <c r="Q33570" s="39"/>
    </row>
    <row r="33571" spans="17:17">
      <c r="Q33571" s="39"/>
    </row>
    <row r="33572" spans="17:17">
      <c r="Q33572" s="39"/>
    </row>
    <row r="33573" spans="17:17">
      <c r="Q33573" s="39"/>
    </row>
    <row r="33574" spans="17:17">
      <c r="Q33574" s="39"/>
    </row>
    <row r="33575" spans="17:17">
      <c r="Q33575" s="39"/>
    </row>
    <row r="33576" spans="17:17">
      <c r="Q33576" s="39"/>
    </row>
    <row r="33577" spans="17:17">
      <c r="Q33577" s="39"/>
    </row>
    <row r="33578" spans="17:17">
      <c r="Q33578" s="39"/>
    </row>
    <row r="33579" spans="17:17">
      <c r="Q33579" s="39"/>
    </row>
    <row r="33580" spans="17:17">
      <c r="Q33580" s="39"/>
    </row>
    <row r="33581" spans="17:17">
      <c r="Q33581" s="39"/>
    </row>
    <row r="33582" spans="17:17">
      <c r="Q33582" s="39"/>
    </row>
    <row r="33583" spans="17:17">
      <c r="Q33583" s="39"/>
    </row>
    <row r="33584" spans="17:17">
      <c r="Q33584" s="39"/>
    </row>
    <row r="33585" spans="17:17">
      <c r="Q33585" s="39"/>
    </row>
    <row r="33586" spans="17:17">
      <c r="Q33586" s="39"/>
    </row>
    <row r="33587" spans="17:17">
      <c r="Q33587" s="39"/>
    </row>
    <row r="33588" spans="17:17">
      <c r="Q33588" s="39"/>
    </row>
    <row r="33589" spans="17:17">
      <c r="Q33589" s="39"/>
    </row>
    <row r="33590" spans="17:17">
      <c r="Q33590" s="39"/>
    </row>
    <row r="33591" spans="17:17">
      <c r="Q33591" s="39"/>
    </row>
    <row r="33592" spans="17:17">
      <c r="Q33592" s="39"/>
    </row>
    <row r="33593" spans="17:17">
      <c r="Q33593" s="39"/>
    </row>
    <row r="33594" spans="17:17">
      <c r="Q33594" s="39"/>
    </row>
    <row r="33595" spans="17:17">
      <c r="Q33595" s="39"/>
    </row>
    <row r="33596" spans="17:17">
      <c r="Q33596" s="39"/>
    </row>
    <row r="33597" spans="17:17">
      <c r="Q33597" s="39"/>
    </row>
    <row r="33598" spans="17:17">
      <c r="Q33598" s="39"/>
    </row>
    <row r="33599" spans="17:17">
      <c r="Q33599" s="39"/>
    </row>
    <row r="33600" spans="17:17">
      <c r="Q33600" s="39"/>
    </row>
    <row r="33601" spans="17:17">
      <c r="Q33601" s="39"/>
    </row>
    <row r="33602" spans="17:17">
      <c r="Q33602" s="39"/>
    </row>
    <row r="33603" spans="17:17">
      <c r="Q33603" s="39"/>
    </row>
    <row r="33604" spans="17:17">
      <c r="Q33604" s="39"/>
    </row>
    <row r="33605" spans="17:17">
      <c r="Q33605" s="39"/>
    </row>
    <row r="33606" spans="17:17">
      <c r="Q33606" s="39"/>
    </row>
    <row r="33607" spans="17:17">
      <c r="Q33607" s="39"/>
    </row>
    <row r="33608" spans="17:17">
      <c r="Q33608" s="39"/>
    </row>
    <row r="33609" spans="17:17">
      <c r="Q33609" s="39"/>
    </row>
    <row r="33610" spans="17:17">
      <c r="Q33610" s="39"/>
    </row>
    <row r="33611" spans="17:17">
      <c r="Q33611" s="39"/>
    </row>
    <row r="33612" spans="17:17">
      <c r="Q33612" s="39"/>
    </row>
    <row r="33613" spans="17:17">
      <c r="Q33613" s="39"/>
    </row>
    <row r="33614" spans="17:17">
      <c r="Q33614" s="39"/>
    </row>
    <row r="33615" spans="17:17">
      <c r="Q33615" s="39"/>
    </row>
    <row r="33616" spans="17:17">
      <c r="Q33616" s="39"/>
    </row>
    <row r="33617" spans="17:17">
      <c r="Q33617" s="39"/>
    </row>
    <row r="33618" spans="17:17">
      <c r="Q33618" s="39"/>
    </row>
    <row r="33619" spans="17:17">
      <c r="Q33619" s="39"/>
    </row>
    <row r="33620" spans="17:17">
      <c r="Q33620" s="39"/>
    </row>
    <row r="33621" spans="17:17">
      <c r="Q33621" s="39"/>
    </row>
    <row r="33622" spans="17:17">
      <c r="Q33622" s="39"/>
    </row>
    <row r="33623" spans="17:17">
      <c r="Q33623" s="39"/>
    </row>
    <row r="33624" spans="17:17">
      <c r="Q33624" s="39"/>
    </row>
    <row r="33625" spans="17:17">
      <c r="Q33625" s="39"/>
    </row>
    <row r="33626" spans="17:17">
      <c r="Q33626" s="39"/>
    </row>
    <row r="33627" spans="17:17">
      <c r="Q33627" s="39"/>
    </row>
    <row r="33628" spans="17:17">
      <c r="Q33628" s="39"/>
    </row>
    <row r="33629" spans="17:17">
      <c r="Q33629" s="39"/>
    </row>
    <row r="33630" spans="17:17">
      <c r="Q33630" s="39"/>
    </row>
    <row r="33631" spans="17:17">
      <c r="Q33631" s="39"/>
    </row>
    <row r="33632" spans="17:17">
      <c r="Q33632" s="39"/>
    </row>
    <row r="33633" spans="17:17">
      <c r="Q33633" s="39"/>
    </row>
    <row r="33634" spans="17:17">
      <c r="Q33634" s="39"/>
    </row>
    <row r="33635" spans="17:17">
      <c r="Q33635" s="39"/>
    </row>
    <row r="33636" spans="17:17">
      <c r="Q33636" s="39"/>
    </row>
    <row r="33637" spans="17:17">
      <c r="Q33637" s="39"/>
    </row>
    <row r="33638" spans="17:17">
      <c r="Q33638" s="39"/>
    </row>
    <row r="33639" spans="17:17">
      <c r="Q33639" s="39"/>
    </row>
    <row r="33640" spans="17:17">
      <c r="Q33640" s="39"/>
    </row>
    <row r="33641" spans="17:17">
      <c r="Q33641" s="39"/>
    </row>
    <row r="33642" spans="17:17">
      <c r="Q33642" s="39"/>
    </row>
    <row r="33643" spans="17:17">
      <c r="Q33643" s="39"/>
    </row>
    <row r="33644" spans="17:17">
      <c r="Q33644" s="39"/>
    </row>
    <row r="33645" spans="17:17">
      <c r="Q33645" s="39"/>
    </row>
    <row r="33646" spans="17:17">
      <c r="Q33646" s="39"/>
    </row>
    <row r="33647" spans="17:17">
      <c r="Q33647" s="39"/>
    </row>
    <row r="33648" spans="17:17">
      <c r="Q33648" s="39"/>
    </row>
    <row r="33649" spans="17:17">
      <c r="Q33649" s="39"/>
    </row>
    <row r="33650" spans="17:17">
      <c r="Q33650" s="39"/>
    </row>
    <row r="33651" spans="17:17">
      <c r="Q33651" s="39"/>
    </row>
    <row r="33652" spans="17:17">
      <c r="Q33652" s="39"/>
    </row>
    <row r="33653" spans="17:17">
      <c r="Q33653" s="39"/>
    </row>
    <row r="33654" spans="17:17">
      <c r="Q33654" s="39"/>
    </row>
    <row r="33655" spans="17:17">
      <c r="Q33655" s="39"/>
    </row>
    <row r="33656" spans="17:17">
      <c r="Q33656" s="39"/>
    </row>
    <row r="33657" spans="17:17">
      <c r="Q33657" s="39"/>
    </row>
    <row r="33658" spans="17:17">
      <c r="Q33658" s="39"/>
    </row>
    <row r="33659" spans="17:17">
      <c r="Q33659" s="39"/>
    </row>
    <row r="33660" spans="17:17">
      <c r="Q33660" s="39"/>
    </row>
    <row r="33661" spans="17:17">
      <c r="Q33661" s="39"/>
    </row>
    <row r="33662" spans="17:17">
      <c r="Q33662" s="39"/>
    </row>
    <row r="33663" spans="17:17">
      <c r="Q33663" s="39"/>
    </row>
    <row r="33664" spans="17:17">
      <c r="Q33664" s="39"/>
    </row>
    <row r="33665" spans="17:17">
      <c r="Q33665" s="39"/>
    </row>
    <row r="33666" spans="17:17">
      <c r="Q33666" s="39"/>
    </row>
    <row r="33667" spans="17:17">
      <c r="Q33667" s="39"/>
    </row>
    <row r="33668" spans="17:17">
      <c r="Q33668" s="39"/>
    </row>
    <row r="33669" spans="17:17">
      <c r="Q33669" s="39"/>
    </row>
    <row r="33670" spans="17:17">
      <c r="Q33670" s="39"/>
    </row>
    <row r="33671" spans="17:17">
      <c r="Q33671" s="39"/>
    </row>
    <row r="33672" spans="17:17">
      <c r="Q33672" s="39"/>
    </row>
    <row r="33673" spans="17:17">
      <c r="Q33673" s="39"/>
    </row>
    <row r="33674" spans="17:17">
      <c r="Q33674" s="39"/>
    </row>
    <row r="33675" spans="17:17">
      <c r="Q33675" s="39"/>
    </row>
    <row r="33676" spans="17:17">
      <c r="Q33676" s="39"/>
    </row>
    <row r="33677" spans="17:17">
      <c r="Q33677" s="39"/>
    </row>
    <row r="33678" spans="17:17">
      <c r="Q33678" s="39"/>
    </row>
    <row r="33679" spans="17:17">
      <c r="Q33679" s="39"/>
    </row>
    <row r="33680" spans="17:17">
      <c r="Q33680" s="39"/>
    </row>
    <row r="33681" spans="17:17">
      <c r="Q33681" s="39"/>
    </row>
    <row r="33682" spans="17:17">
      <c r="Q33682" s="39"/>
    </row>
    <row r="33683" spans="17:17">
      <c r="Q33683" s="39"/>
    </row>
    <row r="33684" spans="17:17">
      <c r="Q33684" s="39"/>
    </row>
    <row r="33685" spans="17:17">
      <c r="Q33685" s="39"/>
    </row>
    <row r="33686" spans="17:17">
      <c r="Q33686" s="39"/>
    </row>
    <row r="33687" spans="17:17">
      <c r="Q33687" s="39"/>
    </row>
    <row r="33688" spans="17:17">
      <c r="Q33688" s="39"/>
    </row>
    <row r="33689" spans="17:17">
      <c r="Q33689" s="39"/>
    </row>
    <row r="33690" spans="17:17">
      <c r="Q33690" s="39"/>
    </row>
    <row r="33691" spans="17:17">
      <c r="Q33691" s="39"/>
    </row>
    <row r="33692" spans="17:17">
      <c r="Q33692" s="39"/>
    </row>
    <row r="33693" spans="17:17">
      <c r="Q33693" s="39"/>
    </row>
    <row r="33694" spans="17:17">
      <c r="Q33694" s="39"/>
    </row>
    <row r="33695" spans="17:17">
      <c r="Q33695" s="39"/>
    </row>
    <row r="33696" spans="17:17">
      <c r="Q33696" s="39"/>
    </row>
    <row r="33697" spans="17:17">
      <c r="Q33697" s="39"/>
    </row>
    <row r="33698" spans="17:17">
      <c r="Q33698" s="39"/>
    </row>
    <row r="33699" spans="17:17">
      <c r="Q33699" s="39"/>
    </row>
    <row r="33700" spans="17:17">
      <c r="Q33700" s="39"/>
    </row>
    <row r="33701" spans="17:17">
      <c r="Q33701" s="39"/>
    </row>
    <row r="33702" spans="17:17">
      <c r="Q33702" s="39"/>
    </row>
    <row r="33703" spans="17:17">
      <c r="Q33703" s="39"/>
    </row>
    <row r="33704" spans="17:17">
      <c r="Q33704" s="39"/>
    </row>
    <row r="33705" spans="17:17">
      <c r="Q33705" s="39"/>
    </row>
    <row r="33706" spans="17:17">
      <c r="Q33706" s="39"/>
    </row>
    <row r="33707" spans="17:17">
      <c r="Q33707" s="39"/>
    </row>
    <row r="33708" spans="17:17">
      <c r="Q33708" s="39"/>
    </row>
    <row r="33709" spans="17:17">
      <c r="Q33709" s="39"/>
    </row>
    <row r="33710" spans="17:17">
      <c r="Q33710" s="39"/>
    </row>
    <row r="33711" spans="17:17">
      <c r="Q33711" s="39"/>
    </row>
    <row r="33712" spans="17:17">
      <c r="Q33712" s="39"/>
    </row>
    <row r="33713" spans="17:17">
      <c r="Q33713" s="39"/>
    </row>
    <row r="33714" spans="17:17">
      <c r="Q33714" s="39"/>
    </row>
    <row r="33715" spans="17:17">
      <c r="Q33715" s="39"/>
    </row>
    <row r="33716" spans="17:17">
      <c r="Q33716" s="39"/>
    </row>
    <row r="33717" spans="17:17">
      <c r="Q33717" s="39"/>
    </row>
    <row r="33718" spans="17:17">
      <c r="Q33718" s="39"/>
    </row>
    <row r="33719" spans="17:17">
      <c r="Q33719" s="39"/>
    </row>
    <row r="33720" spans="17:17">
      <c r="Q33720" s="39"/>
    </row>
    <row r="33721" spans="17:17">
      <c r="Q33721" s="39"/>
    </row>
    <row r="33722" spans="17:17">
      <c r="Q33722" s="39"/>
    </row>
    <row r="33723" spans="17:17">
      <c r="Q33723" s="39"/>
    </row>
    <row r="33724" spans="17:17">
      <c r="Q33724" s="39"/>
    </row>
    <row r="33725" spans="17:17">
      <c r="Q33725" s="39"/>
    </row>
    <row r="33726" spans="17:17">
      <c r="Q33726" s="39"/>
    </row>
    <row r="33727" spans="17:17">
      <c r="Q33727" s="39"/>
    </row>
    <row r="33728" spans="17:17">
      <c r="Q33728" s="39"/>
    </row>
    <row r="33729" spans="17:17">
      <c r="Q33729" s="39"/>
    </row>
    <row r="33730" spans="17:17">
      <c r="Q33730" s="39"/>
    </row>
    <row r="33731" spans="17:17">
      <c r="Q33731" s="39"/>
    </row>
    <row r="33732" spans="17:17">
      <c r="Q33732" s="39"/>
    </row>
    <row r="33733" spans="17:17">
      <c r="Q33733" s="39"/>
    </row>
    <row r="33734" spans="17:17">
      <c r="Q33734" s="39"/>
    </row>
    <row r="33735" spans="17:17">
      <c r="Q33735" s="39"/>
    </row>
    <row r="33736" spans="17:17">
      <c r="Q33736" s="39"/>
    </row>
    <row r="33737" spans="17:17">
      <c r="Q33737" s="39"/>
    </row>
    <row r="33738" spans="17:17">
      <c r="Q33738" s="39"/>
    </row>
    <row r="33739" spans="17:17">
      <c r="Q33739" s="39"/>
    </row>
    <row r="33740" spans="17:17">
      <c r="Q33740" s="39"/>
    </row>
    <row r="33741" spans="17:17">
      <c r="Q33741" s="39"/>
    </row>
    <row r="33742" spans="17:17">
      <c r="Q33742" s="39"/>
    </row>
    <row r="33743" spans="17:17">
      <c r="Q33743" s="39"/>
    </row>
    <row r="33744" spans="17:17">
      <c r="Q33744" s="39"/>
    </row>
    <row r="33745" spans="17:17">
      <c r="Q33745" s="39"/>
    </row>
    <row r="33746" spans="17:17">
      <c r="Q33746" s="39"/>
    </row>
    <row r="33747" spans="17:17">
      <c r="Q33747" s="39"/>
    </row>
    <row r="33748" spans="17:17">
      <c r="Q33748" s="39"/>
    </row>
    <row r="33749" spans="17:17">
      <c r="Q33749" s="39"/>
    </row>
    <row r="33750" spans="17:17">
      <c r="Q33750" s="39"/>
    </row>
    <row r="33751" spans="17:17">
      <c r="Q33751" s="39"/>
    </row>
    <row r="33752" spans="17:17">
      <c r="Q33752" s="39"/>
    </row>
    <row r="33753" spans="17:17">
      <c r="Q33753" s="39"/>
    </row>
    <row r="33754" spans="17:17">
      <c r="Q33754" s="39"/>
    </row>
    <row r="33755" spans="17:17">
      <c r="Q33755" s="39"/>
    </row>
    <row r="33756" spans="17:17">
      <c r="Q33756" s="39"/>
    </row>
    <row r="33757" spans="17:17">
      <c r="Q33757" s="39"/>
    </row>
    <row r="33758" spans="17:17">
      <c r="Q33758" s="39"/>
    </row>
    <row r="33759" spans="17:17">
      <c r="Q33759" s="39"/>
    </row>
    <row r="33760" spans="17:17">
      <c r="Q33760" s="39"/>
    </row>
    <row r="33761" spans="17:17">
      <c r="Q33761" s="39"/>
    </row>
    <row r="33762" spans="17:17">
      <c r="Q33762" s="39"/>
    </row>
    <row r="33763" spans="17:17">
      <c r="Q33763" s="39"/>
    </row>
    <row r="33764" spans="17:17">
      <c r="Q33764" s="39"/>
    </row>
    <row r="33765" spans="17:17">
      <c r="Q33765" s="39"/>
    </row>
    <row r="33766" spans="17:17">
      <c r="Q33766" s="39"/>
    </row>
    <row r="33767" spans="17:17">
      <c r="Q33767" s="39"/>
    </row>
    <row r="33768" spans="17:17">
      <c r="Q33768" s="39"/>
    </row>
    <row r="33769" spans="17:17">
      <c r="Q33769" s="39"/>
    </row>
    <row r="33770" spans="17:17">
      <c r="Q33770" s="39"/>
    </row>
    <row r="33771" spans="17:17">
      <c r="Q33771" s="39"/>
    </row>
    <row r="33772" spans="17:17">
      <c r="Q33772" s="39"/>
    </row>
    <row r="33773" spans="17:17">
      <c r="Q33773" s="39"/>
    </row>
    <row r="33774" spans="17:17">
      <c r="Q33774" s="39"/>
    </row>
    <row r="33775" spans="17:17">
      <c r="Q33775" s="39"/>
    </row>
    <row r="33776" spans="17:17">
      <c r="Q33776" s="39"/>
    </row>
    <row r="33777" spans="17:17">
      <c r="Q33777" s="39"/>
    </row>
    <row r="33778" spans="17:17">
      <c r="Q33778" s="39"/>
    </row>
    <row r="33779" spans="17:17">
      <c r="Q33779" s="39"/>
    </row>
    <row r="33780" spans="17:17">
      <c r="Q33780" s="39"/>
    </row>
    <row r="33781" spans="17:17">
      <c r="Q33781" s="39"/>
    </row>
    <row r="33782" spans="17:17">
      <c r="Q33782" s="39"/>
    </row>
    <row r="33783" spans="17:17">
      <c r="Q33783" s="39"/>
    </row>
    <row r="33784" spans="17:17">
      <c r="Q33784" s="39"/>
    </row>
    <row r="33785" spans="17:17">
      <c r="Q33785" s="39"/>
    </row>
    <row r="33786" spans="17:17">
      <c r="Q33786" s="39"/>
    </row>
    <row r="33787" spans="17:17">
      <c r="Q33787" s="39"/>
    </row>
    <row r="33788" spans="17:17">
      <c r="Q33788" s="39"/>
    </row>
    <row r="33789" spans="17:17">
      <c r="Q33789" s="39"/>
    </row>
    <row r="33790" spans="17:17">
      <c r="Q33790" s="39"/>
    </row>
    <row r="33791" spans="17:17">
      <c r="Q33791" s="39"/>
    </row>
    <row r="33792" spans="17:17">
      <c r="Q33792" s="39"/>
    </row>
    <row r="33793" spans="17:17">
      <c r="Q33793" s="39"/>
    </row>
    <row r="33794" spans="17:17">
      <c r="Q33794" s="39"/>
    </row>
    <row r="33795" spans="17:17">
      <c r="Q33795" s="39"/>
    </row>
    <row r="33796" spans="17:17">
      <c r="Q33796" s="39"/>
    </row>
    <row r="33797" spans="17:17">
      <c r="Q33797" s="39"/>
    </row>
    <row r="33798" spans="17:17">
      <c r="Q33798" s="39"/>
    </row>
    <row r="33799" spans="17:17">
      <c r="Q33799" s="39"/>
    </row>
    <row r="33800" spans="17:17">
      <c r="Q33800" s="39"/>
    </row>
    <row r="33801" spans="17:17">
      <c r="Q33801" s="39"/>
    </row>
    <row r="33802" spans="17:17">
      <c r="Q33802" s="39"/>
    </row>
    <row r="33803" spans="17:17">
      <c r="Q33803" s="39"/>
    </row>
    <row r="33804" spans="17:17">
      <c r="Q33804" s="39"/>
    </row>
    <row r="33805" spans="17:17">
      <c r="Q33805" s="39"/>
    </row>
    <row r="33806" spans="17:17">
      <c r="Q33806" s="39"/>
    </row>
    <row r="33807" spans="17:17">
      <c r="Q33807" s="39"/>
    </row>
    <row r="33808" spans="17:17">
      <c r="Q33808" s="39"/>
    </row>
    <row r="33809" spans="17:17">
      <c r="Q33809" s="39"/>
    </row>
    <row r="33810" spans="17:17">
      <c r="Q33810" s="39"/>
    </row>
    <row r="33811" spans="17:17">
      <c r="Q33811" s="39"/>
    </row>
    <row r="33812" spans="17:17">
      <c r="Q33812" s="39"/>
    </row>
    <row r="33813" spans="17:17">
      <c r="Q33813" s="39"/>
    </row>
    <row r="33814" spans="17:17">
      <c r="Q33814" s="39"/>
    </row>
    <row r="33815" spans="17:17">
      <c r="Q33815" s="39"/>
    </row>
    <row r="33816" spans="17:17">
      <c r="Q33816" s="39"/>
    </row>
    <row r="33817" spans="17:17">
      <c r="Q33817" s="39"/>
    </row>
    <row r="33818" spans="17:17">
      <c r="Q33818" s="39"/>
    </row>
    <row r="33819" spans="17:17">
      <c r="Q33819" s="39"/>
    </row>
    <row r="33820" spans="17:17">
      <c r="Q33820" s="39"/>
    </row>
    <row r="33821" spans="17:17">
      <c r="Q33821" s="39"/>
    </row>
    <row r="33822" spans="17:17">
      <c r="Q33822" s="39"/>
    </row>
    <row r="33823" spans="17:17">
      <c r="Q33823" s="39"/>
    </row>
    <row r="33824" spans="17:17">
      <c r="Q33824" s="39"/>
    </row>
    <row r="33825" spans="17:17">
      <c r="Q33825" s="39"/>
    </row>
    <row r="33826" spans="17:17">
      <c r="Q33826" s="39"/>
    </row>
    <row r="33827" spans="17:17">
      <c r="Q33827" s="39"/>
    </row>
    <row r="33828" spans="17:17">
      <c r="Q33828" s="39"/>
    </row>
    <row r="33829" spans="17:17">
      <c r="Q33829" s="39"/>
    </row>
    <row r="33830" spans="17:17">
      <c r="Q33830" s="39"/>
    </row>
    <row r="33831" spans="17:17">
      <c r="Q33831" s="39"/>
    </row>
    <row r="33832" spans="17:17">
      <c r="Q33832" s="39"/>
    </row>
    <row r="33833" spans="17:17">
      <c r="Q33833" s="39"/>
    </row>
    <row r="33834" spans="17:17">
      <c r="Q33834" s="39"/>
    </row>
    <row r="33835" spans="17:17">
      <c r="Q33835" s="39"/>
    </row>
    <row r="33836" spans="17:17">
      <c r="Q33836" s="39"/>
    </row>
    <row r="33837" spans="17:17">
      <c r="Q33837" s="39"/>
    </row>
    <row r="33838" spans="17:17">
      <c r="Q33838" s="39"/>
    </row>
    <row r="33839" spans="17:17">
      <c r="Q33839" s="39"/>
    </row>
    <row r="33840" spans="17:17">
      <c r="Q33840" s="39"/>
    </row>
    <row r="33841" spans="17:17">
      <c r="Q33841" s="39"/>
    </row>
    <row r="33842" spans="17:17">
      <c r="Q33842" s="39"/>
    </row>
    <row r="33843" spans="17:17">
      <c r="Q33843" s="39"/>
    </row>
    <row r="33844" spans="17:17">
      <c r="Q33844" s="39"/>
    </row>
    <row r="33845" spans="17:17">
      <c r="Q33845" s="39"/>
    </row>
    <row r="33846" spans="17:17">
      <c r="Q33846" s="39"/>
    </row>
    <row r="33847" spans="17:17">
      <c r="Q33847" s="39"/>
    </row>
    <row r="33848" spans="17:17">
      <c r="Q33848" s="39"/>
    </row>
    <row r="33849" spans="17:17">
      <c r="Q33849" s="39"/>
    </row>
    <row r="33850" spans="17:17">
      <c r="Q33850" s="39"/>
    </row>
    <row r="33851" spans="17:17">
      <c r="Q33851" s="39"/>
    </row>
    <row r="33852" spans="17:17">
      <c r="Q33852" s="39"/>
    </row>
    <row r="33853" spans="17:17">
      <c r="Q33853" s="39"/>
    </row>
    <row r="33854" spans="17:17">
      <c r="Q33854" s="39"/>
    </row>
    <row r="33855" spans="17:17">
      <c r="Q33855" s="39"/>
    </row>
    <row r="33856" spans="17:17">
      <c r="Q33856" s="39"/>
    </row>
    <row r="33857" spans="17:17">
      <c r="Q33857" s="39"/>
    </row>
    <row r="33858" spans="17:17">
      <c r="Q33858" s="39"/>
    </row>
    <row r="33859" spans="17:17">
      <c r="Q33859" s="39"/>
    </row>
    <row r="33860" spans="17:17">
      <c r="Q33860" s="39"/>
    </row>
    <row r="33861" spans="17:17">
      <c r="Q33861" s="39"/>
    </row>
    <row r="33862" spans="17:17">
      <c r="Q33862" s="39"/>
    </row>
    <row r="33863" spans="17:17">
      <c r="Q33863" s="39"/>
    </row>
    <row r="33864" spans="17:17">
      <c r="Q33864" s="39"/>
    </row>
    <row r="33865" spans="17:17">
      <c r="Q33865" s="39"/>
    </row>
    <row r="33866" spans="17:17">
      <c r="Q33866" s="39"/>
    </row>
    <row r="33867" spans="17:17">
      <c r="Q33867" s="39"/>
    </row>
    <row r="33868" spans="17:17">
      <c r="Q33868" s="39"/>
    </row>
    <row r="33869" spans="17:17">
      <c r="Q33869" s="39"/>
    </row>
    <row r="33870" spans="17:17">
      <c r="Q33870" s="39"/>
    </row>
    <row r="33871" spans="17:17">
      <c r="Q33871" s="39"/>
    </row>
    <row r="33872" spans="17:17">
      <c r="Q33872" s="39"/>
    </row>
    <row r="33873" spans="17:17">
      <c r="Q33873" s="39"/>
    </row>
    <row r="33874" spans="17:17">
      <c r="Q33874" s="39"/>
    </row>
    <row r="33875" spans="17:17">
      <c r="Q33875" s="39"/>
    </row>
    <row r="33876" spans="17:17">
      <c r="Q33876" s="39"/>
    </row>
    <row r="33877" spans="17:17">
      <c r="Q33877" s="39"/>
    </row>
    <row r="33878" spans="17:17">
      <c r="Q33878" s="39"/>
    </row>
    <row r="33879" spans="17:17">
      <c r="Q33879" s="39"/>
    </row>
    <row r="33880" spans="17:17">
      <c r="Q33880" s="39"/>
    </row>
    <row r="33881" spans="17:17">
      <c r="Q33881" s="39"/>
    </row>
    <row r="33882" spans="17:17">
      <c r="Q33882" s="39"/>
    </row>
    <row r="33883" spans="17:17">
      <c r="Q33883" s="39"/>
    </row>
    <row r="33884" spans="17:17">
      <c r="Q33884" s="39"/>
    </row>
    <row r="33885" spans="17:17">
      <c r="Q33885" s="39"/>
    </row>
    <row r="33886" spans="17:17">
      <c r="Q33886" s="39"/>
    </row>
    <row r="33887" spans="17:17">
      <c r="Q33887" s="39"/>
    </row>
    <row r="33888" spans="17:17">
      <c r="Q33888" s="39"/>
    </row>
    <row r="33889" spans="17:17">
      <c r="Q33889" s="39"/>
    </row>
    <row r="33890" spans="17:17">
      <c r="Q33890" s="39"/>
    </row>
    <row r="33891" spans="17:17">
      <c r="Q33891" s="39"/>
    </row>
    <row r="33892" spans="17:17">
      <c r="Q33892" s="39"/>
    </row>
    <row r="33893" spans="17:17">
      <c r="Q33893" s="39"/>
    </row>
    <row r="33894" spans="17:17">
      <c r="Q33894" s="39"/>
    </row>
    <row r="33895" spans="17:17">
      <c r="Q33895" s="39"/>
    </row>
    <row r="33896" spans="17:17">
      <c r="Q33896" s="39"/>
    </row>
    <row r="33897" spans="17:17">
      <c r="Q33897" s="39"/>
    </row>
    <row r="33898" spans="17:17">
      <c r="Q33898" s="39"/>
    </row>
    <row r="33899" spans="17:17">
      <c r="Q33899" s="39"/>
    </row>
    <row r="33900" spans="17:17">
      <c r="Q33900" s="39"/>
    </row>
    <row r="33901" spans="17:17">
      <c r="Q33901" s="39"/>
    </row>
    <row r="33902" spans="17:17">
      <c r="Q33902" s="39"/>
    </row>
    <row r="33903" spans="17:17">
      <c r="Q33903" s="39"/>
    </row>
    <row r="33904" spans="17:17">
      <c r="Q33904" s="39"/>
    </row>
    <row r="33905" spans="17:17">
      <c r="Q33905" s="39"/>
    </row>
    <row r="33906" spans="17:17">
      <c r="Q33906" s="39"/>
    </row>
    <row r="33907" spans="17:17">
      <c r="Q33907" s="39"/>
    </row>
    <row r="33908" spans="17:17">
      <c r="Q33908" s="39"/>
    </row>
    <row r="33909" spans="17:17">
      <c r="Q33909" s="39"/>
    </row>
    <row r="33910" spans="17:17">
      <c r="Q33910" s="39"/>
    </row>
    <row r="33911" spans="17:17">
      <c r="Q33911" s="39"/>
    </row>
    <row r="33912" spans="17:17">
      <c r="Q33912" s="39"/>
    </row>
    <row r="33913" spans="17:17">
      <c r="Q33913" s="39"/>
    </row>
    <row r="33914" spans="17:17">
      <c r="Q33914" s="39"/>
    </row>
    <row r="33915" spans="17:17">
      <c r="Q33915" s="39"/>
    </row>
    <row r="33916" spans="17:17">
      <c r="Q33916" s="39"/>
    </row>
    <row r="33917" spans="17:17">
      <c r="Q33917" s="39"/>
    </row>
    <row r="33918" spans="17:17">
      <c r="Q33918" s="39"/>
    </row>
    <row r="33919" spans="17:17">
      <c r="Q33919" s="39"/>
    </row>
    <row r="33920" spans="17:17">
      <c r="Q33920" s="39"/>
    </row>
    <row r="33921" spans="17:17">
      <c r="Q33921" s="39"/>
    </row>
    <row r="33922" spans="17:17">
      <c r="Q33922" s="39"/>
    </row>
    <row r="33923" spans="17:17">
      <c r="Q33923" s="39"/>
    </row>
    <row r="33924" spans="17:17">
      <c r="Q33924" s="39"/>
    </row>
    <row r="33925" spans="17:17">
      <c r="Q33925" s="39"/>
    </row>
    <row r="33926" spans="17:17">
      <c r="Q33926" s="39"/>
    </row>
    <row r="33927" spans="17:17">
      <c r="Q33927" s="39"/>
    </row>
    <row r="33928" spans="17:17">
      <c r="Q33928" s="39"/>
    </row>
    <row r="33929" spans="17:17">
      <c r="Q33929" s="39"/>
    </row>
    <row r="33930" spans="17:17">
      <c r="Q33930" s="39"/>
    </row>
    <row r="33931" spans="17:17">
      <c r="Q33931" s="39"/>
    </row>
    <row r="33932" spans="17:17">
      <c r="Q33932" s="39"/>
    </row>
    <row r="33933" spans="17:17">
      <c r="Q33933" s="39"/>
    </row>
    <row r="33934" spans="17:17">
      <c r="Q33934" s="39"/>
    </row>
    <row r="33935" spans="17:17">
      <c r="Q33935" s="39"/>
    </row>
    <row r="33936" spans="17:17">
      <c r="Q33936" s="39"/>
    </row>
    <row r="33937" spans="17:17">
      <c r="Q33937" s="39"/>
    </row>
    <row r="33938" spans="17:17">
      <c r="Q33938" s="39"/>
    </row>
    <row r="33939" spans="17:17">
      <c r="Q33939" s="39"/>
    </row>
    <row r="33940" spans="17:17">
      <c r="Q33940" s="39"/>
    </row>
    <row r="33941" spans="17:17">
      <c r="Q33941" s="39"/>
    </row>
    <row r="33942" spans="17:17">
      <c r="Q33942" s="39"/>
    </row>
    <row r="33943" spans="17:17">
      <c r="Q33943" s="39"/>
    </row>
    <row r="33944" spans="17:17">
      <c r="Q33944" s="39"/>
    </row>
    <row r="33945" spans="17:17">
      <c r="Q33945" s="39"/>
    </row>
    <row r="33946" spans="17:17">
      <c r="Q33946" s="39"/>
    </row>
    <row r="33947" spans="17:17">
      <c r="Q33947" s="39"/>
    </row>
    <row r="33948" spans="17:17">
      <c r="Q33948" s="39"/>
    </row>
    <row r="33949" spans="17:17">
      <c r="Q33949" s="39"/>
    </row>
    <row r="33950" spans="17:17">
      <c r="Q33950" s="39"/>
    </row>
    <row r="33951" spans="17:17">
      <c r="Q33951" s="39"/>
    </row>
    <row r="33952" spans="17:17">
      <c r="Q33952" s="39"/>
    </row>
    <row r="33953" spans="17:17">
      <c r="Q33953" s="39"/>
    </row>
    <row r="33954" spans="17:17">
      <c r="Q33954" s="39"/>
    </row>
    <row r="33955" spans="17:17">
      <c r="Q33955" s="39"/>
    </row>
    <row r="33956" spans="17:17">
      <c r="Q33956" s="39"/>
    </row>
    <row r="33957" spans="17:17">
      <c r="Q33957" s="39"/>
    </row>
    <row r="33958" spans="17:17">
      <c r="Q33958" s="39"/>
    </row>
    <row r="33959" spans="17:17">
      <c r="Q33959" s="39"/>
    </row>
    <row r="33960" spans="17:17">
      <c r="Q33960" s="39"/>
    </row>
    <row r="33961" spans="17:17">
      <c r="Q33961" s="39"/>
    </row>
    <row r="33962" spans="17:17">
      <c r="Q33962" s="39"/>
    </row>
    <row r="33963" spans="17:17">
      <c r="Q33963" s="39"/>
    </row>
    <row r="33964" spans="17:17">
      <c r="Q33964" s="39"/>
    </row>
    <row r="33965" spans="17:17">
      <c r="Q33965" s="39"/>
    </row>
    <row r="33966" spans="17:17">
      <c r="Q33966" s="39"/>
    </row>
    <row r="33967" spans="17:17">
      <c r="Q33967" s="39"/>
    </row>
    <row r="33968" spans="17:17">
      <c r="Q33968" s="39"/>
    </row>
    <row r="33969" spans="17:17">
      <c r="Q33969" s="39"/>
    </row>
    <row r="33970" spans="17:17">
      <c r="Q33970" s="39"/>
    </row>
    <row r="33971" spans="17:17">
      <c r="Q33971" s="39"/>
    </row>
    <row r="33972" spans="17:17">
      <c r="Q33972" s="39"/>
    </row>
    <row r="33973" spans="17:17">
      <c r="Q33973" s="39"/>
    </row>
    <row r="33974" spans="17:17">
      <c r="Q33974" s="39"/>
    </row>
    <row r="33975" spans="17:17">
      <c r="Q33975" s="39"/>
    </row>
    <row r="33976" spans="17:17">
      <c r="Q33976" s="39"/>
    </row>
    <row r="33977" spans="17:17">
      <c r="Q33977" s="39"/>
    </row>
    <row r="33978" spans="17:17">
      <c r="Q33978" s="39"/>
    </row>
    <row r="33979" spans="17:17">
      <c r="Q33979" s="39"/>
    </row>
    <row r="33980" spans="17:17">
      <c r="Q33980" s="39"/>
    </row>
    <row r="33981" spans="17:17">
      <c r="Q33981" s="39"/>
    </row>
    <row r="33982" spans="17:17">
      <c r="Q33982" s="39"/>
    </row>
    <row r="33983" spans="17:17">
      <c r="Q33983" s="39"/>
    </row>
    <row r="33984" spans="17:17">
      <c r="Q33984" s="39"/>
    </row>
    <row r="33985" spans="17:17">
      <c r="Q33985" s="39"/>
    </row>
    <row r="33986" spans="17:17">
      <c r="Q33986" s="39"/>
    </row>
    <row r="33987" spans="17:17">
      <c r="Q33987" s="39"/>
    </row>
    <row r="33988" spans="17:17">
      <c r="Q33988" s="39"/>
    </row>
    <row r="33989" spans="17:17">
      <c r="Q33989" s="39"/>
    </row>
    <row r="33990" spans="17:17">
      <c r="Q33990" s="39"/>
    </row>
    <row r="33991" spans="17:17">
      <c r="Q33991" s="39"/>
    </row>
    <row r="33992" spans="17:17">
      <c r="Q33992" s="39"/>
    </row>
    <row r="33993" spans="17:17">
      <c r="Q33993" s="39"/>
    </row>
    <row r="33994" spans="17:17">
      <c r="Q33994" s="39"/>
    </row>
    <row r="33995" spans="17:17">
      <c r="Q33995" s="39"/>
    </row>
    <row r="33996" spans="17:17">
      <c r="Q33996" s="39"/>
    </row>
    <row r="33997" spans="17:17">
      <c r="Q33997" s="39"/>
    </row>
    <row r="33998" spans="17:17">
      <c r="Q33998" s="39"/>
    </row>
    <row r="33999" spans="17:17">
      <c r="Q33999" s="39"/>
    </row>
    <row r="34000" spans="17:17">
      <c r="Q34000" s="39"/>
    </row>
    <row r="34001" spans="17:17">
      <c r="Q34001" s="39"/>
    </row>
    <row r="34002" spans="17:17">
      <c r="Q34002" s="39"/>
    </row>
    <row r="34003" spans="17:17">
      <c r="Q34003" s="39"/>
    </row>
    <row r="34004" spans="17:17">
      <c r="Q34004" s="39"/>
    </row>
    <row r="34005" spans="17:17">
      <c r="Q34005" s="39"/>
    </row>
    <row r="34006" spans="17:17">
      <c r="Q34006" s="39"/>
    </row>
    <row r="34007" spans="17:17">
      <c r="Q34007" s="39"/>
    </row>
    <row r="34008" spans="17:17">
      <c r="Q34008" s="39"/>
    </row>
    <row r="34009" spans="17:17">
      <c r="Q34009" s="39"/>
    </row>
    <row r="34010" spans="17:17">
      <c r="Q34010" s="39"/>
    </row>
    <row r="34011" spans="17:17">
      <c r="Q34011" s="39"/>
    </row>
    <row r="34012" spans="17:17">
      <c r="Q34012" s="39"/>
    </row>
    <row r="34013" spans="17:17">
      <c r="Q34013" s="39"/>
    </row>
    <row r="34014" spans="17:17">
      <c r="Q34014" s="39"/>
    </row>
    <row r="34015" spans="17:17">
      <c r="Q34015" s="39"/>
    </row>
    <row r="34016" spans="17:17">
      <c r="Q34016" s="39"/>
    </row>
    <row r="34017" spans="17:17">
      <c r="Q34017" s="39"/>
    </row>
    <row r="34018" spans="17:17">
      <c r="Q34018" s="39"/>
    </row>
    <row r="34019" spans="17:17">
      <c r="Q34019" s="39"/>
    </row>
    <row r="34020" spans="17:17">
      <c r="Q34020" s="39"/>
    </row>
    <row r="34021" spans="17:17">
      <c r="Q34021" s="39"/>
    </row>
    <row r="34022" spans="17:17">
      <c r="Q34022" s="39"/>
    </row>
    <row r="34023" spans="17:17">
      <c r="Q34023" s="39"/>
    </row>
    <row r="34024" spans="17:17">
      <c r="Q34024" s="39"/>
    </row>
    <row r="34025" spans="17:17">
      <c r="Q34025" s="39"/>
    </row>
    <row r="34026" spans="17:17">
      <c r="Q34026" s="39"/>
    </row>
    <row r="34027" spans="17:17">
      <c r="Q34027" s="39"/>
    </row>
    <row r="34028" spans="17:17">
      <c r="Q34028" s="39"/>
    </row>
    <row r="34029" spans="17:17">
      <c r="Q34029" s="39"/>
    </row>
    <row r="34030" spans="17:17">
      <c r="Q34030" s="39"/>
    </row>
    <row r="34031" spans="17:17">
      <c r="Q34031" s="39"/>
    </row>
    <row r="34032" spans="17:17">
      <c r="Q34032" s="39"/>
    </row>
    <row r="34033" spans="17:17">
      <c r="Q34033" s="39"/>
    </row>
    <row r="34034" spans="17:17">
      <c r="Q34034" s="39"/>
    </row>
    <row r="34035" spans="17:17">
      <c r="Q34035" s="39"/>
    </row>
    <row r="34036" spans="17:17">
      <c r="Q34036" s="39"/>
    </row>
    <row r="34037" spans="17:17">
      <c r="Q34037" s="39"/>
    </row>
    <row r="34038" spans="17:17">
      <c r="Q34038" s="39"/>
    </row>
    <row r="34039" spans="17:17">
      <c r="Q34039" s="39"/>
    </row>
    <row r="34040" spans="17:17">
      <c r="Q34040" s="39"/>
    </row>
    <row r="34041" spans="17:17">
      <c r="Q34041" s="39"/>
    </row>
    <row r="34042" spans="17:17">
      <c r="Q34042" s="39"/>
    </row>
    <row r="34043" spans="17:17">
      <c r="Q34043" s="39"/>
    </row>
    <row r="34044" spans="17:17">
      <c r="Q34044" s="39"/>
    </row>
    <row r="34045" spans="17:17">
      <c r="Q34045" s="39"/>
    </row>
    <row r="34046" spans="17:17">
      <c r="Q34046" s="39"/>
    </row>
    <row r="34047" spans="17:17">
      <c r="Q34047" s="39"/>
    </row>
    <row r="34048" spans="17:17">
      <c r="Q34048" s="39"/>
    </row>
    <row r="34049" spans="17:17">
      <c r="Q34049" s="39"/>
    </row>
    <row r="34050" spans="17:17">
      <c r="Q34050" s="39"/>
    </row>
    <row r="34051" spans="17:17">
      <c r="Q34051" s="39"/>
    </row>
    <row r="34052" spans="17:17">
      <c r="Q34052" s="39"/>
    </row>
    <row r="34053" spans="17:17">
      <c r="Q34053" s="39"/>
    </row>
    <row r="34054" spans="17:17">
      <c r="Q34054" s="39"/>
    </row>
    <row r="34055" spans="17:17">
      <c r="Q34055" s="39"/>
    </row>
    <row r="34056" spans="17:17">
      <c r="Q34056" s="39"/>
    </row>
    <row r="34057" spans="17:17">
      <c r="Q34057" s="39"/>
    </row>
    <row r="34058" spans="17:17">
      <c r="Q34058" s="39"/>
    </row>
    <row r="34059" spans="17:17">
      <c r="Q34059" s="39"/>
    </row>
    <row r="34060" spans="17:17">
      <c r="Q34060" s="39"/>
    </row>
    <row r="34061" spans="17:17">
      <c r="Q34061" s="39"/>
    </row>
    <row r="34062" spans="17:17">
      <c r="Q34062" s="39"/>
    </row>
    <row r="34063" spans="17:17">
      <c r="Q34063" s="39"/>
    </row>
    <row r="34064" spans="17:17">
      <c r="Q34064" s="39"/>
    </row>
    <row r="34065" spans="17:17">
      <c r="Q34065" s="39"/>
    </row>
    <row r="34066" spans="17:17">
      <c r="Q34066" s="39"/>
    </row>
    <row r="34067" spans="17:17">
      <c r="Q34067" s="39"/>
    </row>
    <row r="34068" spans="17:17">
      <c r="Q34068" s="39"/>
    </row>
    <row r="34069" spans="17:17">
      <c r="Q34069" s="39"/>
    </row>
    <row r="34070" spans="17:17">
      <c r="Q34070" s="39"/>
    </row>
    <row r="34071" spans="17:17">
      <c r="Q34071" s="39"/>
    </row>
    <row r="34072" spans="17:17">
      <c r="Q34072" s="39"/>
    </row>
    <row r="34073" spans="17:17">
      <c r="Q34073" s="39"/>
    </row>
    <row r="34074" spans="17:17">
      <c r="Q34074" s="39"/>
    </row>
    <row r="34075" spans="17:17">
      <c r="Q34075" s="39"/>
    </row>
    <row r="34076" spans="17:17">
      <c r="Q34076" s="39"/>
    </row>
    <row r="34077" spans="17:17">
      <c r="Q34077" s="39"/>
    </row>
    <row r="34078" spans="17:17">
      <c r="Q34078" s="39"/>
    </row>
    <row r="34079" spans="17:17">
      <c r="Q34079" s="39"/>
    </row>
    <row r="34080" spans="17:17">
      <c r="Q34080" s="39"/>
    </row>
    <row r="34081" spans="17:17">
      <c r="Q34081" s="39"/>
    </row>
    <row r="34082" spans="17:17">
      <c r="Q34082" s="39"/>
    </row>
    <row r="34083" spans="17:17">
      <c r="Q34083" s="39"/>
    </row>
    <row r="34084" spans="17:17">
      <c r="Q34084" s="39"/>
    </row>
    <row r="34085" spans="17:17">
      <c r="Q34085" s="39"/>
    </row>
    <row r="34086" spans="17:17">
      <c r="Q34086" s="39"/>
    </row>
    <row r="34087" spans="17:17">
      <c r="Q34087" s="39"/>
    </row>
    <row r="34088" spans="17:17">
      <c r="Q34088" s="39"/>
    </row>
    <row r="34089" spans="17:17">
      <c r="Q34089" s="39"/>
    </row>
    <row r="34090" spans="17:17">
      <c r="Q34090" s="39"/>
    </row>
    <row r="34091" spans="17:17">
      <c r="Q34091" s="39"/>
    </row>
    <row r="34092" spans="17:17">
      <c r="Q34092" s="39"/>
    </row>
    <row r="34093" spans="17:17">
      <c r="Q34093" s="39"/>
    </row>
    <row r="34094" spans="17:17">
      <c r="Q34094" s="39"/>
    </row>
    <row r="34095" spans="17:17">
      <c r="Q34095" s="39"/>
    </row>
    <row r="34096" spans="17:17">
      <c r="Q34096" s="39"/>
    </row>
    <row r="34097" spans="17:17">
      <c r="Q34097" s="39"/>
    </row>
    <row r="34098" spans="17:17">
      <c r="Q34098" s="39"/>
    </row>
    <row r="34099" spans="17:17">
      <c r="Q34099" s="39"/>
    </row>
    <row r="34100" spans="17:17">
      <c r="Q34100" s="39"/>
    </row>
    <row r="34101" spans="17:17">
      <c r="Q34101" s="39"/>
    </row>
    <row r="34102" spans="17:17">
      <c r="Q34102" s="39"/>
    </row>
    <row r="34103" spans="17:17">
      <c r="Q34103" s="39"/>
    </row>
    <row r="34104" spans="17:17">
      <c r="Q34104" s="39"/>
    </row>
    <row r="34105" spans="17:17">
      <c r="Q34105" s="39"/>
    </row>
    <row r="34106" spans="17:17">
      <c r="Q34106" s="39"/>
    </row>
    <row r="34107" spans="17:17">
      <c r="Q34107" s="39"/>
    </row>
    <row r="34108" spans="17:17">
      <c r="Q34108" s="39"/>
    </row>
    <row r="34109" spans="17:17">
      <c r="Q34109" s="39"/>
    </row>
    <row r="34110" spans="17:17">
      <c r="Q34110" s="39"/>
    </row>
    <row r="34111" spans="17:17">
      <c r="Q34111" s="39"/>
    </row>
    <row r="34112" spans="17:17">
      <c r="Q34112" s="39"/>
    </row>
    <row r="34113" spans="17:17">
      <c r="Q34113" s="39"/>
    </row>
    <row r="34114" spans="17:17">
      <c r="Q34114" s="39"/>
    </row>
    <row r="34115" spans="17:17">
      <c r="Q34115" s="39"/>
    </row>
    <row r="34116" spans="17:17">
      <c r="Q34116" s="39"/>
    </row>
    <row r="34117" spans="17:17">
      <c r="Q34117" s="39"/>
    </row>
    <row r="34118" spans="17:17">
      <c r="Q34118" s="39"/>
    </row>
    <row r="34119" spans="17:17">
      <c r="Q34119" s="39"/>
    </row>
    <row r="34120" spans="17:17">
      <c r="Q34120" s="39"/>
    </row>
    <row r="34121" spans="17:17">
      <c r="Q34121" s="39"/>
    </row>
    <row r="34122" spans="17:17">
      <c r="Q34122" s="39"/>
    </row>
    <row r="34123" spans="17:17">
      <c r="Q34123" s="39"/>
    </row>
    <row r="34124" spans="17:17">
      <c r="Q34124" s="39"/>
    </row>
    <row r="34125" spans="17:17">
      <c r="Q34125" s="39"/>
    </row>
    <row r="34126" spans="17:17">
      <c r="Q34126" s="39"/>
    </row>
    <row r="34127" spans="17:17">
      <c r="Q34127" s="39"/>
    </row>
    <row r="34128" spans="17:17">
      <c r="Q34128" s="39"/>
    </row>
    <row r="34129" spans="17:17">
      <c r="Q34129" s="39"/>
    </row>
    <row r="34130" spans="17:17">
      <c r="Q34130" s="39"/>
    </row>
    <row r="34131" spans="17:17">
      <c r="Q34131" s="39"/>
    </row>
    <row r="34132" spans="17:17">
      <c r="Q34132" s="39"/>
    </row>
    <row r="34133" spans="17:17">
      <c r="Q34133" s="39"/>
    </row>
    <row r="34134" spans="17:17">
      <c r="Q34134" s="39"/>
    </row>
    <row r="34135" spans="17:17">
      <c r="Q34135" s="39"/>
    </row>
    <row r="34136" spans="17:17">
      <c r="Q34136" s="39"/>
    </row>
    <row r="34137" spans="17:17">
      <c r="Q34137" s="39"/>
    </row>
    <row r="34138" spans="17:17">
      <c r="Q34138" s="39"/>
    </row>
    <row r="34139" spans="17:17">
      <c r="Q34139" s="39"/>
    </row>
    <row r="34140" spans="17:17">
      <c r="Q34140" s="39"/>
    </row>
    <row r="34141" spans="17:17">
      <c r="Q34141" s="39"/>
    </row>
    <row r="34142" spans="17:17">
      <c r="Q34142" s="39"/>
    </row>
    <row r="34143" spans="17:17">
      <c r="Q34143" s="39"/>
    </row>
    <row r="34144" spans="17:17">
      <c r="Q34144" s="39"/>
    </row>
    <row r="34145" spans="17:17">
      <c r="Q34145" s="39"/>
    </row>
    <row r="34146" spans="17:17">
      <c r="Q34146" s="39"/>
    </row>
    <row r="34147" spans="17:17">
      <c r="Q34147" s="39"/>
    </row>
    <row r="34148" spans="17:17">
      <c r="Q34148" s="39"/>
    </row>
    <row r="34149" spans="17:17">
      <c r="Q34149" s="39"/>
    </row>
    <row r="34150" spans="17:17">
      <c r="Q34150" s="39"/>
    </row>
    <row r="34151" spans="17:17">
      <c r="Q34151" s="39"/>
    </row>
    <row r="34152" spans="17:17">
      <c r="Q34152" s="39"/>
    </row>
    <row r="34153" spans="17:17">
      <c r="Q34153" s="39"/>
    </row>
    <row r="34154" spans="17:17">
      <c r="Q34154" s="39"/>
    </row>
    <row r="34155" spans="17:17">
      <c r="Q34155" s="39"/>
    </row>
    <row r="34156" spans="17:17">
      <c r="Q34156" s="39"/>
    </row>
    <row r="34157" spans="17:17">
      <c r="Q34157" s="39"/>
    </row>
    <row r="34158" spans="17:17">
      <c r="Q34158" s="39"/>
    </row>
    <row r="34159" spans="17:17">
      <c r="Q34159" s="39"/>
    </row>
    <row r="34160" spans="17:17">
      <c r="Q34160" s="39"/>
    </row>
    <row r="34161" spans="17:17">
      <c r="Q34161" s="39"/>
    </row>
    <row r="34162" spans="17:17">
      <c r="Q34162" s="39"/>
    </row>
    <row r="34163" spans="17:17">
      <c r="Q34163" s="39"/>
    </row>
    <row r="34164" spans="17:17">
      <c r="Q34164" s="39"/>
    </row>
    <row r="34165" spans="17:17">
      <c r="Q34165" s="39"/>
    </row>
    <row r="34166" spans="17:17">
      <c r="Q34166" s="39"/>
    </row>
    <row r="34167" spans="17:17">
      <c r="Q34167" s="39"/>
    </row>
    <row r="34168" spans="17:17">
      <c r="Q34168" s="39"/>
    </row>
    <row r="34169" spans="17:17">
      <c r="Q34169" s="39"/>
    </row>
    <row r="34170" spans="17:17">
      <c r="Q34170" s="39"/>
    </row>
    <row r="34171" spans="17:17">
      <c r="Q34171" s="39"/>
    </row>
    <row r="34172" spans="17:17">
      <c r="Q34172" s="39"/>
    </row>
    <row r="34173" spans="17:17">
      <c r="Q34173" s="39"/>
    </row>
    <row r="34174" spans="17:17">
      <c r="Q34174" s="39"/>
    </row>
    <row r="34175" spans="17:17">
      <c r="Q34175" s="39"/>
    </row>
    <row r="34176" spans="17:17">
      <c r="Q34176" s="39"/>
    </row>
    <row r="34177" spans="17:17">
      <c r="Q34177" s="39"/>
    </row>
    <row r="34178" spans="17:17">
      <c r="Q34178" s="39"/>
    </row>
    <row r="34179" spans="17:17">
      <c r="Q34179" s="39"/>
    </row>
    <row r="34180" spans="17:17">
      <c r="Q34180" s="39"/>
    </row>
    <row r="34181" spans="17:17">
      <c r="Q34181" s="39"/>
    </row>
    <row r="34182" spans="17:17">
      <c r="Q34182" s="39"/>
    </row>
    <row r="34183" spans="17:17">
      <c r="Q34183" s="39"/>
    </row>
    <row r="34184" spans="17:17">
      <c r="Q34184" s="39"/>
    </row>
    <row r="34185" spans="17:17">
      <c r="Q34185" s="39"/>
    </row>
    <row r="34186" spans="17:17">
      <c r="Q34186" s="39"/>
    </row>
    <row r="34187" spans="17:17">
      <c r="Q34187" s="39"/>
    </row>
    <row r="34188" spans="17:17">
      <c r="Q34188" s="39"/>
    </row>
    <row r="34189" spans="17:17">
      <c r="Q34189" s="39"/>
    </row>
    <row r="34190" spans="17:17">
      <c r="Q34190" s="39"/>
    </row>
    <row r="34191" spans="17:17">
      <c r="Q34191" s="39"/>
    </row>
    <row r="34192" spans="17:17">
      <c r="Q34192" s="39"/>
    </row>
    <row r="34193" spans="17:17">
      <c r="Q34193" s="39"/>
    </row>
    <row r="34194" spans="17:17">
      <c r="Q34194" s="39"/>
    </row>
    <row r="34195" spans="17:17">
      <c r="Q34195" s="39"/>
    </row>
    <row r="34196" spans="17:17">
      <c r="Q34196" s="39"/>
    </row>
    <row r="34197" spans="17:17">
      <c r="Q34197" s="39"/>
    </row>
    <row r="34198" spans="17:17">
      <c r="Q34198" s="39"/>
    </row>
    <row r="34199" spans="17:17">
      <c r="Q34199" s="39"/>
    </row>
    <row r="34200" spans="17:17">
      <c r="Q34200" s="39"/>
    </row>
    <row r="34201" spans="17:17">
      <c r="Q34201" s="39"/>
    </row>
    <row r="34202" spans="17:17">
      <c r="Q34202" s="39"/>
    </row>
    <row r="34203" spans="17:17">
      <c r="Q34203" s="39"/>
    </row>
    <row r="34204" spans="17:17">
      <c r="Q34204" s="39"/>
    </row>
    <row r="34205" spans="17:17">
      <c r="Q34205" s="39"/>
    </row>
    <row r="34206" spans="17:17">
      <c r="Q34206" s="39"/>
    </row>
    <row r="34207" spans="17:17">
      <c r="Q34207" s="39"/>
    </row>
    <row r="34208" spans="17:17">
      <c r="Q34208" s="39"/>
    </row>
    <row r="34209" spans="17:17">
      <c r="Q34209" s="39"/>
    </row>
    <row r="34210" spans="17:17">
      <c r="Q34210" s="39"/>
    </row>
    <row r="34211" spans="17:17">
      <c r="Q34211" s="39"/>
    </row>
    <row r="34212" spans="17:17">
      <c r="Q34212" s="39"/>
    </row>
    <row r="34213" spans="17:17">
      <c r="Q34213" s="39"/>
    </row>
    <row r="34214" spans="17:17">
      <c r="Q34214" s="39"/>
    </row>
    <row r="34215" spans="17:17">
      <c r="Q34215" s="39"/>
    </row>
    <row r="34216" spans="17:17">
      <c r="Q34216" s="39"/>
    </row>
    <row r="34217" spans="17:17">
      <c r="Q34217" s="39"/>
    </row>
    <row r="34218" spans="17:17">
      <c r="Q34218" s="39"/>
    </row>
    <row r="34219" spans="17:17">
      <c r="Q34219" s="39"/>
    </row>
    <row r="34220" spans="17:17">
      <c r="Q34220" s="39"/>
    </row>
    <row r="34221" spans="17:17">
      <c r="Q34221" s="39"/>
    </row>
    <row r="34222" spans="17:17">
      <c r="Q34222" s="39"/>
    </row>
    <row r="34223" spans="17:17">
      <c r="Q34223" s="39"/>
    </row>
    <row r="34224" spans="17:17">
      <c r="Q34224" s="39"/>
    </row>
    <row r="34225" spans="17:17">
      <c r="Q34225" s="39"/>
    </row>
    <row r="34226" spans="17:17">
      <c r="Q34226" s="39"/>
    </row>
    <row r="34227" spans="17:17">
      <c r="Q34227" s="39"/>
    </row>
    <row r="34228" spans="17:17">
      <c r="Q34228" s="39"/>
    </row>
    <row r="34229" spans="17:17">
      <c r="Q34229" s="39"/>
    </row>
    <row r="34230" spans="17:17">
      <c r="Q34230" s="39"/>
    </row>
    <row r="34231" spans="17:17">
      <c r="Q34231" s="39"/>
    </row>
    <row r="34232" spans="17:17">
      <c r="Q34232" s="39"/>
    </row>
    <row r="34233" spans="17:17">
      <c r="Q34233" s="39"/>
    </row>
    <row r="34234" spans="17:17">
      <c r="Q34234" s="39"/>
    </row>
    <row r="34235" spans="17:17">
      <c r="Q34235" s="39"/>
    </row>
    <row r="34236" spans="17:17">
      <c r="Q34236" s="39"/>
    </row>
    <row r="34237" spans="17:17">
      <c r="Q34237" s="39"/>
    </row>
    <row r="34238" spans="17:17">
      <c r="Q34238" s="39"/>
    </row>
    <row r="34239" spans="17:17">
      <c r="Q34239" s="39"/>
    </row>
    <row r="34240" spans="17:17">
      <c r="Q34240" s="39"/>
    </row>
    <row r="34241" spans="17:17">
      <c r="Q34241" s="39"/>
    </row>
    <row r="34242" spans="17:17">
      <c r="Q34242" s="39"/>
    </row>
    <row r="34243" spans="17:17">
      <c r="Q34243" s="39"/>
    </row>
    <row r="34244" spans="17:17">
      <c r="Q34244" s="39"/>
    </row>
    <row r="34245" spans="17:17">
      <c r="Q34245" s="39"/>
    </row>
    <row r="34246" spans="17:17">
      <c r="Q34246" s="39"/>
    </row>
    <row r="34247" spans="17:17">
      <c r="Q34247" s="39"/>
    </row>
    <row r="34248" spans="17:17">
      <c r="Q34248" s="39"/>
    </row>
    <row r="34249" spans="17:17">
      <c r="Q34249" s="39"/>
    </row>
    <row r="34250" spans="17:17">
      <c r="Q34250" s="39"/>
    </row>
    <row r="34251" spans="17:17">
      <c r="Q34251" s="39"/>
    </row>
    <row r="34252" spans="17:17">
      <c r="Q34252" s="39"/>
    </row>
    <row r="34253" spans="17:17">
      <c r="Q34253" s="39"/>
    </row>
    <row r="34254" spans="17:17">
      <c r="Q34254" s="39"/>
    </row>
    <row r="34255" spans="17:17">
      <c r="Q34255" s="39"/>
    </row>
    <row r="34256" spans="17:17">
      <c r="Q34256" s="39"/>
    </row>
    <row r="34257" spans="17:17">
      <c r="Q34257" s="39"/>
    </row>
    <row r="34258" spans="17:17">
      <c r="Q34258" s="39"/>
    </row>
    <row r="34259" spans="17:17">
      <c r="Q34259" s="39"/>
    </row>
    <row r="34260" spans="17:17">
      <c r="Q34260" s="39"/>
    </row>
    <row r="34261" spans="17:17">
      <c r="Q34261" s="39"/>
    </row>
    <row r="34262" spans="17:17">
      <c r="Q34262" s="39"/>
    </row>
    <row r="34263" spans="17:17">
      <c r="Q34263" s="39"/>
    </row>
    <row r="34264" spans="17:17">
      <c r="Q34264" s="39"/>
    </row>
    <row r="34265" spans="17:17">
      <c r="Q34265" s="39"/>
    </row>
    <row r="34266" spans="17:17">
      <c r="Q34266" s="39"/>
    </row>
    <row r="34267" spans="17:17">
      <c r="Q34267" s="39"/>
    </row>
    <row r="34268" spans="17:17">
      <c r="Q34268" s="39"/>
    </row>
    <row r="34269" spans="17:17">
      <c r="Q34269" s="39"/>
    </row>
    <row r="34270" spans="17:17">
      <c r="Q34270" s="39"/>
    </row>
    <row r="34271" spans="17:17">
      <c r="Q34271" s="39"/>
    </row>
    <row r="34272" spans="17:17">
      <c r="Q34272" s="39"/>
    </row>
    <row r="34273" spans="17:17">
      <c r="Q34273" s="39"/>
    </row>
    <row r="34274" spans="17:17">
      <c r="Q34274" s="39"/>
    </row>
    <row r="34275" spans="17:17">
      <c r="Q34275" s="39"/>
    </row>
    <row r="34276" spans="17:17">
      <c r="Q34276" s="39"/>
    </row>
    <row r="34277" spans="17:17">
      <c r="Q34277" s="39"/>
    </row>
    <row r="34278" spans="17:17">
      <c r="Q34278" s="39"/>
    </row>
    <row r="34279" spans="17:17">
      <c r="Q34279" s="39"/>
    </row>
    <row r="34280" spans="17:17">
      <c r="Q34280" s="39"/>
    </row>
    <row r="34281" spans="17:17">
      <c r="Q34281" s="39"/>
    </row>
    <row r="34282" spans="17:17">
      <c r="Q34282" s="39"/>
    </row>
    <row r="34283" spans="17:17">
      <c r="Q34283" s="39"/>
    </row>
    <row r="34284" spans="17:17">
      <c r="Q34284" s="39"/>
    </row>
    <row r="34285" spans="17:17">
      <c r="Q34285" s="39"/>
    </row>
    <row r="34286" spans="17:17">
      <c r="Q34286" s="39"/>
    </row>
    <row r="34287" spans="17:17">
      <c r="Q34287" s="39"/>
    </row>
    <row r="34288" spans="17:17">
      <c r="Q34288" s="39"/>
    </row>
    <row r="34289" spans="17:17">
      <c r="Q34289" s="39"/>
    </row>
    <row r="34290" spans="17:17">
      <c r="Q34290" s="39"/>
    </row>
    <row r="34291" spans="17:17">
      <c r="Q34291" s="39"/>
    </row>
    <row r="34292" spans="17:17">
      <c r="Q34292" s="39"/>
    </row>
    <row r="34293" spans="17:17">
      <c r="Q34293" s="39"/>
    </row>
    <row r="34294" spans="17:17">
      <c r="Q34294" s="39"/>
    </row>
    <row r="34295" spans="17:17">
      <c r="Q34295" s="39"/>
    </row>
    <row r="34296" spans="17:17">
      <c r="Q34296" s="39"/>
    </row>
    <row r="34297" spans="17:17">
      <c r="Q34297" s="39"/>
    </row>
    <row r="34298" spans="17:17">
      <c r="Q34298" s="39"/>
    </row>
    <row r="34299" spans="17:17">
      <c r="Q34299" s="39"/>
    </row>
    <row r="34300" spans="17:17">
      <c r="Q34300" s="39"/>
    </row>
    <row r="34301" spans="17:17">
      <c r="Q34301" s="39"/>
    </row>
    <row r="34302" spans="17:17">
      <c r="Q34302" s="39"/>
    </row>
    <row r="34303" spans="17:17">
      <c r="Q34303" s="39"/>
    </row>
    <row r="34304" spans="17:17">
      <c r="Q34304" s="39"/>
    </row>
    <row r="34305" spans="17:17">
      <c r="Q34305" s="39"/>
    </row>
    <row r="34306" spans="17:17">
      <c r="Q34306" s="39"/>
    </row>
    <row r="34307" spans="17:17">
      <c r="Q34307" s="39"/>
    </row>
    <row r="34308" spans="17:17">
      <c r="Q34308" s="39"/>
    </row>
    <row r="34309" spans="17:17">
      <c r="Q34309" s="39"/>
    </row>
    <row r="34310" spans="17:17">
      <c r="Q34310" s="39"/>
    </row>
    <row r="34311" spans="17:17">
      <c r="Q34311" s="39"/>
    </row>
    <row r="34312" spans="17:17">
      <c r="Q34312" s="39"/>
    </row>
    <row r="34313" spans="17:17">
      <c r="Q34313" s="39"/>
    </row>
    <row r="34314" spans="17:17">
      <c r="Q34314" s="39"/>
    </row>
    <row r="34315" spans="17:17">
      <c r="Q34315" s="39"/>
    </row>
    <row r="34316" spans="17:17">
      <c r="Q34316" s="39"/>
    </row>
    <row r="34317" spans="17:17">
      <c r="Q34317" s="39"/>
    </row>
    <row r="34318" spans="17:17">
      <c r="Q34318" s="39"/>
    </row>
    <row r="34319" spans="17:17">
      <c r="Q34319" s="39"/>
    </row>
    <row r="34320" spans="17:17">
      <c r="Q34320" s="39"/>
    </row>
    <row r="34321" spans="17:17">
      <c r="Q34321" s="39"/>
    </row>
    <row r="34322" spans="17:17">
      <c r="Q34322" s="39"/>
    </row>
    <row r="34323" spans="17:17">
      <c r="Q34323" s="39"/>
    </row>
    <row r="34324" spans="17:17">
      <c r="Q34324" s="39"/>
    </row>
    <row r="34325" spans="17:17">
      <c r="Q34325" s="39"/>
    </row>
    <row r="34326" spans="17:17">
      <c r="Q34326" s="39"/>
    </row>
    <row r="34327" spans="17:17">
      <c r="Q34327" s="39"/>
    </row>
    <row r="34328" spans="17:17">
      <c r="Q34328" s="39"/>
    </row>
    <row r="34329" spans="17:17">
      <c r="Q34329" s="39"/>
    </row>
    <row r="34330" spans="17:17">
      <c r="Q34330" s="39"/>
    </row>
    <row r="34331" spans="17:17">
      <c r="Q34331" s="39"/>
    </row>
    <row r="34332" spans="17:17">
      <c r="Q34332" s="39"/>
    </row>
    <row r="34333" spans="17:17">
      <c r="Q34333" s="39"/>
    </row>
    <row r="34334" spans="17:17">
      <c r="Q34334" s="39"/>
    </row>
    <row r="34335" spans="17:17">
      <c r="Q34335" s="39"/>
    </row>
    <row r="34336" spans="17:17">
      <c r="Q34336" s="39"/>
    </row>
    <row r="34337" spans="17:17">
      <c r="Q34337" s="39"/>
    </row>
    <row r="34338" spans="17:17">
      <c r="Q34338" s="39"/>
    </row>
    <row r="34339" spans="17:17">
      <c r="Q34339" s="39"/>
    </row>
    <row r="34340" spans="17:17">
      <c r="Q34340" s="39"/>
    </row>
    <row r="34341" spans="17:17">
      <c r="Q34341" s="39"/>
    </row>
    <row r="34342" spans="17:17">
      <c r="Q34342" s="39"/>
    </row>
    <row r="34343" spans="17:17">
      <c r="Q34343" s="39"/>
    </row>
    <row r="34344" spans="17:17">
      <c r="Q34344" s="39"/>
    </row>
    <row r="34345" spans="17:17">
      <c r="Q34345" s="39"/>
    </row>
    <row r="34346" spans="17:17">
      <c r="Q34346" s="39"/>
    </row>
    <row r="34347" spans="17:17">
      <c r="Q34347" s="39"/>
    </row>
    <row r="34348" spans="17:17">
      <c r="Q34348" s="39"/>
    </row>
    <row r="34349" spans="17:17">
      <c r="Q34349" s="39"/>
    </row>
    <row r="34350" spans="17:17">
      <c r="Q34350" s="39"/>
    </row>
    <row r="34351" spans="17:17">
      <c r="Q34351" s="39"/>
    </row>
    <row r="34352" spans="17:17">
      <c r="Q34352" s="39"/>
    </row>
    <row r="34353" spans="17:17">
      <c r="Q34353" s="39"/>
    </row>
    <row r="34354" spans="17:17">
      <c r="Q34354" s="39"/>
    </row>
    <row r="34355" spans="17:17">
      <c r="Q34355" s="39"/>
    </row>
    <row r="34356" spans="17:17">
      <c r="Q34356" s="39"/>
    </row>
    <row r="34357" spans="17:17">
      <c r="Q34357" s="39"/>
    </row>
    <row r="34358" spans="17:17">
      <c r="Q34358" s="39"/>
    </row>
    <row r="34359" spans="17:17">
      <c r="Q34359" s="39"/>
    </row>
    <row r="34360" spans="17:17">
      <c r="Q34360" s="39"/>
    </row>
    <row r="34361" spans="17:17">
      <c r="Q34361" s="39"/>
    </row>
    <row r="34362" spans="17:17">
      <c r="Q34362" s="39"/>
    </row>
    <row r="34363" spans="17:17">
      <c r="Q34363" s="39"/>
    </row>
    <row r="34364" spans="17:17">
      <c r="Q34364" s="39"/>
    </row>
    <row r="34365" spans="17:17">
      <c r="Q34365" s="39"/>
    </row>
    <row r="34366" spans="17:17">
      <c r="Q34366" s="39"/>
    </row>
    <row r="34367" spans="17:17">
      <c r="Q34367" s="39"/>
    </row>
    <row r="34368" spans="17:17">
      <c r="Q34368" s="39"/>
    </row>
    <row r="34369" spans="17:17">
      <c r="Q34369" s="39"/>
    </row>
    <row r="34370" spans="17:17">
      <c r="Q34370" s="39"/>
    </row>
    <row r="34371" spans="17:17">
      <c r="Q34371" s="39"/>
    </row>
    <row r="34372" spans="17:17">
      <c r="Q34372" s="39"/>
    </row>
    <row r="34373" spans="17:17">
      <c r="Q34373" s="39"/>
    </row>
    <row r="34374" spans="17:17">
      <c r="Q34374" s="39"/>
    </row>
    <row r="34375" spans="17:17">
      <c r="Q34375" s="39"/>
    </row>
    <row r="34376" spans="17:17">
      <c r="Q34376" s="39"/>
    </row>
    <row r="34377" spans="17:17">
      <c r="Q34377" s="39"/>
    </row>
    <row r="34378" spans="17:17">
      <c r="Q34378" s="39"/>
    </row>
    <row r="34379" spans="17:17">
      <c r="Q34379" s="39"/>
    </row>
    <row r="34380" spans="17:17">
      <c r="Q34380" s="39"/>
    </row>
    <row r="34381" spans="17:17">
      <c r="Q34381" s="39"/>
    </row>
    <row r="34382" spans="17:17">
      <c r="Q34382" s="39"/>
    </row>
    <row r="34383" spans="17:17">
      <c r="Q34383" s="39"/>
    </row>
    <row r="34384" spans="17:17">
      <c r="Q34384" s="39"/>
    </row>
    <row r="34385" spans="17:17">
      <c r="Q34385" s="39"/>
    </row>
    <row r="34386" spans="17:17">
      <c r="Q34386" s="39"/>
    </row>
    <row r="34387" spans="17:17">
      <c r="Q34387" s="39"/>
    </row>
    <row r="34388" spans="17:17">
      <c r="Q34388" s="39"/>
    </row>
    <row r="34389" spans="17:17">
      <c r="Q34389" s="39"/>
    </row>
    <row r="34390" spans="17:17">
      <c r="Q34390" s="39"/>
    </row>
    <row r="34391" spans="17:17">
      <c r="Q34391" s="39"/>
    </row>
    <row r="34392" spans="17:17">
      <c r="Q34392" s="39"/>
    </row>
    <row r="34393" spans="17:17">
      <c r="Q34393" s="39"/>
    </row>
    <row r="34394" spans="17:17">
      <c r="Q34394" s="39"/>
    </row>
    <row r="34395" spans="17:17">
      <c r="Q34395" s="39"/>
    </row>
    <row r="34396" spans="17:17">
      <c r="Q34396" s="39"/>
    </row>
    <row r="34397" spans="17:17">
      <c r="Q34397" s="39"/>
    </row>
    <row r="34398" spans="17:17">
      <c r="Q34398" s="39"/>
    </row>
    <row r="34399" spans="17:17">
      <c r="Q34399" s="39"/>
    </row>
    <row r="34400" spans="17:17">
      <c r="Q34400" s="39"/>
    </row>
    <row r="34401" spans="17:17">
      <c r="Q34401" s="39"/>
    </row>
    <row r="34402" spans="17:17">
      <c r="Q34402" s="39"/>
    </row>
    <row r="34403" spans="17:17">
      <c r="Q34403" s="39"/>
    </row>
    <row r="34404" spans="17:17">
      <c r="Q34404" s="39"/>
    </row>
    <row r="34405" spans="17:17">
      <c r="Q34405" s="39"/>
    </row>
    <row r="34406" spans="17:17">
      <c r="Q34406" s="39"/>
    </row>
    <row r="34407" spans="17:17">
      <c r="Q34407" s="39"/>
    </row>
    <row r="34408" spans="17:17">
      <c r="Q34408" s="39"/>
    </row>
    <row r="34409" spans="17:17">
      <c r="Q34409" s="39"/>
    </row>
    <row r="34410" spans="17:17">
      <c r="Q34410" s="39"/>
    </row>
    <row r="34411" spans="17:17">
      <c r="Q34411" s="39"/>
    </row>
    <row r="34412" spans="17:17">
      <c r="Q34412" s="39"/>
    </row>
    <row r="34413" spans="17:17">
      <c r="Q34413" s="39"/>
    </row>
    <row r="34414" spans="17:17">
      <c r="Q34414" s="39"/>
    </row>
    <row r="34415" spans="17:17">
      <c r="Q34415" s="39"/>
    </row>
    <row r="34416" spans="17:17">
      <c r="Q34416" s="39"/>
    </row>
    <row r="34417" spans="17:17">
      <c r="Q34417" s="39"/>
    </row>
    <row r="34418" spans="17:17">
      <c r="Q34418" s="39"/>
    </row>
    <row r="34419" spans="17:17">
      <c r="Q34419" s="39"/>
    </row>
    <row r="34420" spans="17:17">
      <c r="Q34420" s="39"/>
    </row>
    <row r="34421" spans="17:17">
      <c r="Q34421" s="39"/>
    </row>
    <row r="34422" spans="17:17">
      <c r="Q34422" s="39"/>
    </row>
    <row r="34423" spans="17:17">
      <c r="Q34423" s="39"/>
    </row>
    <row r="34424" spans="17:17">
      <c r="Q34424" s="39"/>
    </row>
    <row r="34425" spans="17:17">
      <c r="Q34425" s="39"/>
    </row>
    <row r="34426" spans="17:17">
      <c r="Q34426" s="39"/>
    </row>
    <row r="34427" spans="17:17">
      <c r="Q34427" s="39"/>
    </row>
    <row r="34428" spans="17:17">
      <c r="Q34428" s="39"/>
    </row>
    <row r="34429" spans="17:17">
      <c r="Q34429" s="39"/>
    </row>
    <row r="34430" spans="17:17">
      <c r="Q34430" s="39"/>
    </row>
    <row r="34431" spans="17:17">
      <c r="Q34431" s="39"/>
    </row>
    <row r="34432" spans="17:17">
      <c r="Q34432" s="39"/>
    </row>
    <row r="34433" spans="17:17">
      <c r="Q34433" s="39"/>
    </row>
    <row r="34434" spans="17:17">
      <c r="Q34434" s="39"/>
    </row>
    <row r="34435" spans="17:17">
      <c r="Q34435" s="39"/>
    </row>
    <row r="34436" spans="17:17">
      <c r="Q34436" s="39"/>
    </row>
    <row r="34437" spans="17:17">
      <c r="Q34437" s="39"/>
    </row>
    <row r="34438" spans="17:17">
      <c r="Q34438" s="39"/>
    </row>
    <row r="34439" spans="17:17">
      <c r="Q34439" s="39"/>
    </row>
    <row r="34440" spans="17:17">
      <c r="Q34440" s="39"/>
    </row>
    <row r="34441" spans="17:17">
      <c r="Q34441" s="39"/>
    </row>
    <row r="34442" spans="17:17">
      <c r="Q34442" s="39"/>
    </row>
    <row r="34443" spans="17:17">
      <c r="Q34443" s="39"/>
    </row>
    <row r="34444" spans="17:17">
      <c r="Q34444" s="39"/>
    </row>
    <row r="34445" spans="17:17">
      <c r="Q34445" s="39"/>
    </row>
    <row r="34446" spans="17:17">
      <c r="Q34446" s="39"/>
    </row>
    <row r="34447" spans="17:17">
      <c r="Q34447" s="39"/>
    </row>
    <row r="34448" spans="17:17">
      <c r="Q34448" s="39"/>
    </row>
    <row r="34449" spans="17:17">
      <c r="Q34449" s="39"/>
    </row>
    <row r="34450" spans="17:17">
      <c r="Q34450" s="39"/>
    </row>
    <row r="34451" spans="17:17">
      <c r="Q34451" s="39"/>
    </row>
    <row r="34452" spans="17:17">
      <c r="Q34452" s="39"/>
    </row>
    <row r="34453" spans="17:17">
      <c r="Q34453" s="39"/>
    </row>
    <row r="34454" spans="17:17">
      <c r="Q34454" s="39"/>
    </row>
    <row r="34455" spans="17:17">
      <c r="Q34455" s="39"/>
    </row>
    <row r="34456" spans="17:17">
      <c r="Q34456" s="39"/>
    </row>
    <row r="34457" spans="17:17">
      <c r="Q34457" s="39"/>
    </row>
    <row r="34458" spans="17:17">
      <c r="Q34458" s="39"/>
    </row>
    <row r="34459" spans="17:17">
      <c r="Q34459" s="39"/>
    </row>
    <row r="34460" spans="17:17">
      <c r="Q34460" s="39"/>
    </row>
    <row r="34461" spans="17:17">
      <c r="Q34461" s="39"/>
    </row>
    <row r="34462" spans="17:17">
      <c r="Q34462" s="39"/>
    </row>
    <row r="34463" spans="17:17">
      <c r="Q34463" s="39"/>
    </row>
    <row r="34464" spans="17:17">
      <c r="Q34464" s="39"/>
    </row>
    <row r="34465" spans="17:17">
      <c r="Q34465" s="39"/>
    </row>
    <row r="34466" spans="17:17">
      <c r="Q34466" s="39"/>
    </row>
    <row r="34467" spans="17:17">
      <c r="Q34467" s="39"/>
    </row>
    <row r="34468" spans="17:17">
      <c r="Q34468" s="39"/>
    </row>
    <row r="34469" spans="17:17">
      <c r="Q34469" s="39"/>
    </row>
    <row r="34470" spans="17:17">
      <c r="Q34470" s="39"/>
    </row>
    <row r="34471" spans="17:17">
      <c r="Q34471" s="39"/>
    </row>
    <row r="34472" spans="17:17">
      <c r="Q34472" s="39"/>
    </row>
    <row r="34473" spans="17:17">
      <c r="Q34473" s="39"/>
    </row>
    <row r="34474" spans="17:17">
      <c r="Q34474" s="39"/>
    </row>
    <row r="34475" spans="17:17">
      <c r="Q34475" s="39"/>
    </row>
    <row r="34476" spans="17:17">
      <c r="Q34476" s="39"/>
    </row>
    <row r="34477" spans="17:17">
      <c r="Q34477" s="39"/>
    </row>
    <row r="34478" spans="17:17">
      <c r="Q34478" s="39"/>
    </row>
    <row r="34479" spans="17:17">
      <c r="Q34479" s="39"/>
    </row>
    <row r="34480" spans="17:17">
      <c r="Q34480" s="39"/>
    </row>
    <row r="34481" spans="17:17">
      <c r="Q34481" s="39"/>
    </row>
    <row r="34482" spans="17:17">
      <c r="Q34482" s="39"/>
    </row>
    <row r="34483" spans="17:17">
      <c r="Q34483" s="39"/>
    </row>
    <row r="34484" spans="17:17">
      <c r="Q34484" s="39"/>
    </row>
    <row r="34485" spans="17:17">
      <c r="Q34485" s="39"/>
    </row>
    <row r="34486" spans="17:17">
      <c r="Q34486" s="39"/>
    </row>
    <row r="34487" spans="17:17">
      <c r="Q34487" s="39"/>
    </row>
    <row r="34488" spans="17:17">
      <c r="Q34488" s="39"/>
    </row>
    <row r="34489" spans="17:17">
      <c r="Q34489" s="39"/>
    </row>
    <row r="34490" spans="17:17">
      <c r="Q34490" s="39"/>
    </row>
    <row r="34491" spans="17:17">
      <c r="Q34491" s="39"/>
    </row>
    <row r="34492" spans="17:17">
      <c r="Q34492" s="39"/>
    </row>
    <row r="34493" spans="17:17">
      <c r="Q34493" s="39"/>
    </row>
    <row r="34494" spans="17:17">
      <c r="Q34494" s="39"/>
    </row>
    <row r="34495" spans="17:17">
      <c r="Q34495" s="39"/>
    </row>
    <row r="34496" spans="17:17">
      <c r="Q34496" s="39"/>
    </row>
    <row r="34497" spans="17:17">
      <c r="Q34497" s="39"/>
    </row>
    <row r="34498" spans="17:17">
      <c r="Q34498" s="39"/>
    </row>
    <row r="34499" spans="17:17">
      <c r="Q34499" s="39"/>
    </row>
    <row r="34500" spans="17:17">
      <c r="Q34500" s="39"/>
    </row>
    <row r="34501" spans="17:17">
      <c r="Q34501" s="39"/>
    </row>
    <row r="34502" spans="17:17">
      <c r="Q34502" s="39"/>
    </row>
    <row r="34503" spans="17:17">
      <c r="Q34503" s="39"/>
    </row>
    <row r="34504" spans="17:17">
      <c r="Q34504" s="39"/>
    </row>
    <row r="34505" spans="17:17">
      <c r="Q34505" s="39"/>
    </row>
    <row r="34506" spans="17:17">
      <c r="Q34506" s="39"/>
    </row>
    <row r="34507" spans="17:17">
      <c r="Q34507" s="39"/>
    </row>
    <row r="34508" spans="17:17">
      <c r="Q34508" s="39"/>
    </row>
    <row r="34509" spans="17:17">
      <c r="Q34509" s="39"/>
    </row>
    <row r="34510" spans="17:17">
      <c r="Q34510" s="39"/>
    </row>
    <row r="34511" spans="17:17">
      <c r="Q34511" s="39"/>
    </row>
    <row r="34512" spans="17:17">
      <c r="Q34512" s="39"/>
    </row>
    <row r="34513" spans="17:17">
      <c r="Q34513" s="39"/>
    </row>
    <row r="34514" spans="17:17">
      <c r="Q34514" s="39"/>
    </row>
    <row r="34515" spans="17:17">
      <c r="Q34515" s="39"/>
    </row>
    <row r="34516" spans="17:17">
      <c r="Q34516" s="39"/>
    </row>
    <row r="34517" spans="17:17">
      <c r="Q34517" s="39"/>
    </row>
    <row r="34518" spans="17:17">
      <c r="Q34518" s="39"/>
    </row>
    <row r="34519" spans="17:17">
      <c r="Q34519" s="39"/>
    </row>
    <row r="34520" spans="17:17">
      <c r="Q34520" s="39"/>
    </row>
    <row r="34521" spans="17:17">
      <c r="Q34521" s="39"/>
    </row>
    <row r="34522" spans="17:17">
      <c r="Q34522" s="39"/>
    </row>
    <row r="34523" spans="17:17">
      <c r="Q34523" s="39"/>
    </row>
    <row r="34524" spans="17:17">
      <c r="Q34524" s="39"/>
    </row>
    <row r="34525" spans="17:17">
      <c r="Q34525" s="39"/>
    </row>
    <row r="34526" spans="17:17">
      <c r="Q34526" s="39"/>
    </row>
    <row r="34527" spans="17:17">
      <c r="Q34527" s="39"/>
    </row>
    <row r="34528" spans="17:17">
      <c r="Q34528" s="39"/>
    </row>
    <row r="34529" spans="17:17">
      <c r="Q34529" s="39"/>
    </row>
    <row r="34530" spans="17:17">
      <c r="Q34530" s="39"/>
    </row>
    <row r="34531" spans="17:17">
      <c r="Q34531" s="39"/>
    </row>
    <row r="34532" spans="17:17">
      <c r="Q34532" s="39"/>
    </row>
    <row r="34533" spans="17:17">
      <c r="Q34533" s="39"/>
    </row>
    <row r="34534" spans="17:17">
      <c r="Q34534" s="39"/>
    </row>
    <row r="34535" spans="17:17">
      <c r="Q34535" s="39"/>
    </row>
    <row r="34536" spans="17:17">
      <c r="Q34536" s="39"/>
    </row>
    <row r="34537" spans="17:17">
      <c r="Q34537" s="39"/>
    </row>
    <row r="34538" spans="17:17">
      <c r="Q34538" s="39"/>
    </row>
    <row r="34539" spans="17:17">
      <c r="Q34539" s="39"/>
    </row>
    <row r="34540" spans="17:17">
      <c r="Q34540" s="39"/>
    </row>
    <row r="34541" spans="17:17">
      <c r="Q34541" s="39"/>
    </row>
    <row r="34542" spans="17:17">
      <c r="Q34542" s="39"/>
    </row>
    <row r="34543" spans="17:17">
      <c r="Q34543" s="39"/>
    </row>
    <row r="34544" spans="17:17">
      <c r="Q34544" s="39"/>
    </row>
    <row r="34545" spans="17:17">
      <c r="Q34545" s="39"/>
    </row>
    <row r="34546" spans="17:17">
      <c r="Q34546" s="39"/>
    </row>
    <row r="34547" spans="17:17">
      <c r="Q34547" s="39"/>
    </row>
    <row r="34548" spans="17:17">
      <c r="Q34548" s="39"/>
    </row>
    <row r="34549" spans="17:17">
      <c r="Q34549" s="39"/>
    </row>
    <row r="34550" spans="17:17">
      <c r="Q34550" s="39"/>
    </row>
    <row r="34551" spans="17:17">
      <c r="Q34551" s="39"/>
    </row>
    <row r="34552" spans="17:17">
      <c r="Q34552" s="39"/>
    </row>
    <row r="34553" spans="17:17">
      <c r="Q34553" s="39"/>
    </row>
    <row r="34554" spans="17:17">
      <c r="Q34554" s="39"/>
    </row>
    <row r="34555" spans="17:17">
      <c r="Q34555" s="39"/>
    </row>
    <row r="34556" spans="17:17">
      <c r="Q34556" s="39"/>
    </row>
    <row r="34557" spans="17:17">
      <c r="Q34557" s="39"/>
    </row>
    <row r="34558" spans="17:17">
      <c r="Q34558" s="39"/>
    </row>
    <row r="34559" spans="17:17">
      <c r="Q34559" s="39"/>
    </row>
    <row r="34560" spans="17:17">
      <c r="Q34560" s="39"/>
    </row>
    <row r="34561" spans="17:17">
      <c r="Q34561" s="39"/>
    </row>
    <row r="34562" spans="17:17">
      <c r="Q34562" s="39"/>
    </row>
    <row r="34563" spans="17:17">
      <c r="Q34563" s="39"/>
    </row>
    <row r="34564" spans="17:17">
      <c r="Q34564" s="39"/>
    </row>
    <row r="34565" spans="17:17">
      <c r="Q34565" s="39"/>
    </row>
    <row r="34566" spans="17:17">
      <c r="Q34566" s="39"/>
    </row>
    <row r="34567" spans="17:17">
      <c r="Q34567" s="39"/>
    </row>
    <row r="34568" spans="17:17">
      <c r="Q34568" s="39"/>
    </row>
    <row r="34569" spans="17:17">
      <c r="Q34569" s="39"/>
    </row>
    <row r="34570" spans="17:17">
      <c r="Q34570" s="39"/>
    </row>
    <row r="34571" spans="17:17">
      <c r="Q34571" s="39"/>
    </row>
    <row r="34572" spans="17:17">
      <c r="Q34572" s="39"/>
    </row>
    <row r="34573" spans="17:17">
      <c r="Q34573" s="39"/>
    </row>
    <row r="34574" spans="17:17">
      <c r="Q34574" s="39"/>
    </row>
    <row r="34575" spans="17:17">
      <c r="Q34575" s="39"/>
    </row>
    <row r="34576" spans="17:17">
      <c r="Q34576" s="39"/>
    </row>
    <row r="34577" spans="17:17">
      <c r="Q34577" s="39"/>
    </row>
    <row r="34578" spans="17:17">
      <c r="Q34578" s="39"/>
    </row>
    <row r="34579" spans="17:17">
      <c r="Q34579" s="39"/>
    </row>
    <row r="34580" spans="17:17">
      <c r="Q34580" s="39"/>
    </row>
    <row r="34581" spans="17:17">
      <c r="Q34581" s="39"/>
    </row>
    <row r="34582" spans="17:17">
      <c r="Q34582" s="39"/>
    </row>
    <row r="34583" spans="17:17">
      <c r="Q34583" s="39"/>
    </row>
    <row r="34584" spans="17:17">
      <c r="Q34584" s="39"/>
    </row>
    <row r="34585" spans="17:17">
      <c r="Q34585" s="39"/>
    </row>
    <row r="34586" spans="17:17">
      <c r="Q34586" s="39"/>
    </row>
    <row r="34587" spans="17:17">
      <c r="Q34587" s="39"/>
    </row>
    <row r="34588" spans="17:17">
      <c r="Q34588" s="39"/>
    </row>
    <row r="34589" spans="17:17">
      <c r="Q34589" s="39"/>
    </row>
    <row r="34590" spans="17:17">
      <c r="Q34590" s="39"/>
    </row>
    <row r="34591" spans="17:17">
      <c r="Q34591" s="39"/>
    </row>
    <row r="34592" spans="17:17">
      <c r="Q34592" s="39"/>
    </row>
    <row r="34593" spans="17:17">
      <c r="Q34593" s="39"/>
    </row>
    <row r="34594" spans="17:17">
      <c r="Q34594" s="39"/>
    </row>
    <row r="34595" spans="17:17">
      <c r="Q34595" s="39"/>
    </row>
    <row r="34596" spans="17:17">
      <c r="Q34596" s="39"/>
    </row>
    <row r="34597" spans="17:17">
      <c r="Q34597" s="39"/>
    </row>
    <row r="34598" spans="17:17">
      <c r="Q34598" s="39"/>
    </row>
    <row r="34599" spans="17:17">
      <c r="Q34599" s="39"/>
    </row>
    <row r="34600" spans="17:17">
      <c r="Q34600" s="39"/>
    </row>
    <row r="34601" spans="17:17">
      <c r="Q34601" s="39"/>
    </row>
    <row r="34602" spans="17:17">
      <c r="Q34602" s="39"/>
    </row>
    <row r="34603" spans="17:17">
      <c r="Q34603" s="39"/>
    </row>
    <row r="34604" spans="17:17">
      <c r="Q34604" s="39"/>
    </row>
    <row r="34605" spans="17:17">
      <c r="Q34605" s="39"/>
    </row>
    <row r="34606" spans="17:17">
      <c r="Q34606" s="39"/>
    </row>
    <row r="34607" spans="17:17">
      <c r="Q34607" s="39"/>
    </row>
    <row r="34608" spans="17:17">
      <c r="Q34608" s="39"/>
    </row>
    <row r="34609" spans="17:17">
      <c r="Q34609" s="39"/>
    </row>
    <row r="34610" spans="17:17">
      <c r="Q34610" s="39"/>
    </row>
    <row r="34611" spans="17:17">
      <c r="Q34611" s="39"/>
    </row>
    <row r="34612" spans="17:17">
      <c r="Q34612" s="39"/>
    </row>
    <row r="34613" spans="17:17">
      <c r="Q34613" s="39"/>
    </row>
    <row r="34614" spans="17:17">
      <c r="Q34614" s="39"/>
    </row>
    <row r="34615" spans="17:17">
      <c r="Q34615" s="39"/>
    </row>
    <row r="34616" spans="17:17">
      <c r="Q34616" s="39"/>
    </row>
    <row r="34617" spans="17:17">
      <c r="Q34617" s="39"/>
    </row>
    <row r="34618" spans="17:17">
      <c r="Q34618" s="39"/>
    </row>
    <row r="34619" spans="17:17">
      <c r="Q34619" s="39"/>
    </row>
    <row r="34620" spans="17:17">
      <c r="Q34620" s="39"/>
    </row>
    <row r="34621" spans="17:17">
      <c r="Q34621" s="39"/>
    </row>
    <row r="34622" spans="17:17">
      <c r="Q34622" s="39"/>
    </row>
    <row r="34623" spans="17:17">
      <c r="Q34623" s="39"/>
    </row>
    <row r="34624" spans="17:17">
      <c r="Q34624" s="39"/>
    </row>
    <row r="34625" spans="17:17">
      <c r="Q34625" s="39"/>
    </row>
    <row r="34626" spans="17:17">
      <c r="Q34626" s="39"/>
    </row>
    <row r="34627" spans="17:17">
      <c r="Q34627" s="39"/>
    </row>
    <row r="34628" spans="17:17">
      <c r="Q34628" s="39"/>
    </row>
    <row r="34629" spans="17:17">
      <c r="Q34629" s="39"/>
    </row>
    <row r="34630" spans="17:17">
      <c r="Q34630" s="39"/>
    </row>
    <row r="34631" spans="17:17">
      <c r="Q34631" s="39"/>
    </row>
    <row r="34632" spans="17:17">
      <c r="Q34632" s="39"/>
    </row>
    <row r="34633" spans="17:17">
      <c r="Q34633" s="39"/>
    </row>
    <row r="34634" spans="17:17">
      <c r="Q34634" s="39"/>
    </row>
    <row r="34635" spans="17:17">
      <c r="Q34635" s="39"/>
    </row>
    <row r="34636" spans="17:17">
      <c r="Q34636" s="39"/>
    </row>
    <row r="34637" spans="17:17">
      <c r="Q34637" s="39"/>
    </row>
    <row r="34638" spans="17:17">
      <c r="Q34638" s="39"/>
    </row>
    <row r="34639" spans="17:17">
      <c r="Q34639" s="39"/>
    </row>
    <row r="34640" spans="17:17">
      <c r="Q34640" s="39"/>
    </row>
    <row r="34641" spans="17:17">
      <c r="Q34641" s="39"/>
    </row>
    <row r="34642" spans="17:17">
      <c r="Q34642" s="39"/>
    </row>
    <row r="34643" spans="17:17">
      <c r="Q34643" s="39"/>
    </row>
    <row r="34644" spans="17:17">
      <c r="Q34644" s="39"/>
    </row>
    <row r="34645" spans="17:17">
      <c r="Q34645" s="39"/>
    </row>
    <row r="34646" spans="17:17">
      <c r="Q34646" s="39"/>
    </row>
    <row r="34647" spans="17:17">
      <c r="Q34647" s="39"/>
    </row>
    <row r="34648" spans="17:17">
      <c r="Q34648" s="39"/>
    </row>
    <row r="34649" spans="17:17">
      <c r="Q34649" s="39"/>
    </row>
    <row r="34650" spans="17:17">
      <c r="Q34650" s="39"/>
    </row>
    <row r="34651" spans="17:17">
      <c r="Q34651" s="39"/>
    </row>
    <row r="34652" spans="17:17">
      <c r="Q34652" s="39"/>
    </row>
    <row r="34653" spans="17:17">
      <c r="Q34653" s="39"/>
    </row>
    <row r="34654" spans="17:17">
      <c r="Q34654" s="39"/>
    </row>
    <row r="34655" spans="17:17">
      <c r="Q34655" s="39"/>
    </row>
    <row r="34656" spans="17:17">
      <c r="Q34656" s="39"/>
    </row>
    <row r="34657" spans="17:17">
      <c r="Q34657" s="39"/>
    </row>
    <row r="34658" spans="17:17">
      <c r="Q34658" s="39"/>
    </row>
    <row r="34659" spans="17:17">
      <c r="Q34659" s="39"/>
    </row>
    <row r="34660" spans="17:17">
      <c r="Q34660" s="39"/>
    </row>
    <row r="34661" spans="17:17">
      <c r="Q34661" s="39"/>
    </row>
    <row r="34662" spans="17:17">
      <c r="Q34662" s="39"/>
    </row>
    <row r="34663" spans="17:17">
      <c r="Q34663" s="39"/>
    </row>
    <row r="34664" spans="17:17">
      <c r="Q34664" s="39"/>
    </row>
    <row r="34665" spans="17:17">
      <c r="Q34665" s="39"/>
    </row>
    <row r="34666" spans="17:17">
      <c r="Q34666" s="39"/>
    </row>
    <row r="34667" spans="17:17">
      <c r="Q34667" s="39"/>
    </row>
    <row r="34668" spans="17:17">
      <c r="Q34668" s="39"/>
    </row>
    <row r="34669" spans="17:17">
      <c r="Q34669" s="39"/>
    </row>
    <row r="34670" spans="17:17">
      <c r="Q34670" s="39"/>
    </row>
    <row r="34671" spans="17:17">
      <c r="Q34671" s="39"/>
    </row>
    <row r="34672" spans="17:17">
      <c r="Q34672" s="39"/>
    </row>
    <row r="34673" spans="17:17">
      <c r="Q34673" s="39"/>
    </row>
    <row r="34674" spans="17:17">
      <c r="Q34674" s="39"/>
    </row>
    <row r="34675" spans="17:17">
      <c r="Q34675" s="39"/>
    </row>
    <row r="34676" spans="17:17">
      <c r="Q34676" s="39"/>
    </row>
    <row r="34677" spans="17:17">
      <c r="Q34677" s="39"/>
    </row>
    <row r="34678" spans="17:17">
      <c r="Q34678" s="39"/>
    </row>
    <row r="34679" spans="17:17">
      <c r="Q34679" s="39"/>
    </row>
    <row r="34680" spans="17:17">
      <c r="Q34680" s="39"/>
    </row>
    <row r="34681" spans="17:17">
      <c r="Q34681" s="39"/>
    </row>
    <row r="34682" spans="17:17">
      <c r="Q34682" s="39"/>
    </row>
    <row r="34683" spans="17:17">
      <c r="Q34683" s="39"/>
    </row>
    <row r="34684" spans="17:17">
      <c r="Q34684" s="39"/>
    </row>
    <row r="34685" spans="17:17">
      <c r="Q34685" s="39"/>
    </row>
    <row r="34686" spans="17:17">
      <c r="Q34686" s="39"/>
    </row>
    <row r="34687" spans="17:17">
      <c r="Q34687" s="39"/>
    </row>
    <row r="34688" spans="17:17">
      <c r="Q34688" s="39"/>
    </row>
    <row r="34689" spans="17:17">
      <c r="Q34689" s="39"/>
    </row>
    <row r="34690" spans="17:17">
      <c r="Q34690" s="39"/>
    </row>
    <row r="34691" spans="17:17">
      <c r="Q34691" s="39"/>
    </row>
    <row r="34692" spans="17:17">
      <c r="Q34692" s="39"/>
    </row>
    <row r="34693" spans="17:17">
      <c r="Q34693" s="39"/>
    </row>
    <row r="34694" spans="17:17">
      <c r="Q34694" s="39"/>
    </row>
    <row r="34695" spans="17:17">
      <c r="Q34695" s="39"/>
    </row>
    <row r="34696" spans="17:17">
      <c r="Q34696" s="39"/>
    </row>
    <row r="34697" spans="17:17">
      <c r="Q34697" s="39"/>
    </row>
    <row r="34698" spans="17:17">
      <c r="Q34698" s="39"/>
    </row>
    <row r="34699" spans="17:17">
      <c r="Q34699" s="39"/>
    </row>
    <row r="34700" spans="17:17">
      <c r="Q34700" s="39"/>
    </row>
    <row r="34701" spans="17:17">
      <c r="Q34701" s="39"/>
    </row>
    <row r="34702" spans="17:17">
      <c r="Q34702" s="39"/>
    </row>
    <row r="34703" spans="17:17">
      <c r="Q34703" s="39"/>
    </row>
    <row r="34704" spans="17:17">
      <c r="Q34704" s="39"/>
    </row>
    <row r="34705" spans="17:17">
      <c r="Q34705" s="39"/>
    </row>
    <row r="34706" spans="17:17">
      <c r="Q34706" s="39"/>
    </row>
    <row r="34707" spans="17:17">
      <c r="Q34707" s="39"/>
    </row>
    <row r="34708" spans="17:17">
      <c r="Q34708" s="39"/>
    </row>
    <row r="34709" spans="17:17">
      <c r="Q34709" s="39"/>
    </row>
    <row r="34710" spans="17:17">
      <c r="Q34710" s="39"/>
    </row>
    <row r="34711" spans="17:17">
      <c r="Q34711" s="39"/>
    </row>
    <row r="34712" spans="17:17">
      <c r="Q34712" s="39"/>
    </row>
    <row r="34713" spans="17:17">
      <c r="Q34713" s="39"/>
    </row>
    <row r="34714" spans="17:17">
      <c r="Q34714" s="39"/>
    </row>
    <row r="34715" spans="17:17">
      <c r="Q34715" s="39"/>
    </row>
    <row r="34716" spans="17:17">
      <c r="Q34716" s="39"/>
    </row>
    <row r="34717" spans="17:17">
      <c r="Q34717" s="39"/>
    </row>
    <row r="34718" spans="17:17">
      <c r="Q34718" s="39"/>
    </row>
    <row r="34719" spans="17:17">
      <c r="Q34719" s="39"/>
    </row>
    <row r="34720" spans="17:17">
      <c r="Q34720" s="39"/>
    </row>
    <row r="34721" spans="17:17">
      <c r="Q34721" s="39"/>
    </row>
    <row r="34722" spans="17:17">
      <c r="Q34722" s="39"/>
    </row>
    <row r="34723" spans="17:17">
      <c r="Q34723" s="39"/>
    </row>
    <row r="34724" spans="17:17">
      <c r="Q34724" s="39"/>
    </row>
    <row r="34725" spans="17:17">
      <c r="Q34725" s="39"/>
    </row>
    <row r="34726" spans="17:17">
      <c r="Q34726" s="39"/>
    </row>
    <row r="34727" spans="17:17">
      <c r="Q34727" s="39"/>
    </row>
    <row r="34728" spans="17:17">
      <c r="Q34728" s="39"/>
    </row>
    <row r="34729" spans="17:17">
      <c r="Q34729" s="39"/>
    </row>
    <row r="34730" spans="17:17">
      <c r="Q34730" s="39"/>
    </row>
    <row r="34731" spans="17:17">
      <c r="Q34731" s="39"/>
    </row>
    <row r="34732" spans="17:17">
      <c r="Q34732" s="39"/>
    </row>
    <row r="34733" spans="17:17">
      <c r="Q34733" s="39"/>
    </row>
    <row r="34734" spans="17:17">
      <c r="Q34734" s="39"/>
    </row>
    <row r="34735" spans="17:17">
      <c r="Q34735" s="39"/>
    </row>
    <row r="34736" spans="17:17">
      <c r="Q34736" s="39"/>
    </row>
    <row r="34737" spans="17:17">
      <c r="Q34737" s="39"/>
    </row>
    <row r="34738" spans="17:17">
      <c r="Q34738" s="39"/>
    </row>
    <row r="34739" spans="17:17">
      <c r="Q34739" s="39"/>
    </row>
    <row r="34740" spans="17:17">
      <c r="Q34740" s="39"/>
    </row>
    <row r="34741" spans="17:17">
      <c r="Q34741" s="39"/>
    </row>
    <row r="34742" spans="17:17">
      <c r="Q34742" s="39"/>
    </row>
    <row r="34743" spans="17:17">
      <c r="Q34743" s="39"/>
    </row>
    <row r="34744" spans="17:17">
      <c r="Q34744" s="39"/>
    </row>
    <row r="34745" spans="17:17">
      <c r="Q34745" s="39"/>
    </row>
    <row r="34746" spans="17:17">
      <c r="Q34746" s="39"/>
    </row>
    <row r="34747" spans="17:17">
      <c r="Q34747" s="39"/>
    </row>
    <row r="34748" spans="17:17">
      <c r="Q34748" s="39"/>
    </row>
    <row r="34749" spans="17:17">
      <c r="Q34749" s="39"/>
    </row>
    <row r="34750" spans="17:17">
      <c r="Q34750" s="39"/>
    </row>
    <row r="34751" spans="17:17">
      <c r="Q34751" s="39"/>
    </row>
    <row r="34752" spans="17:17">
      <c r="Q34752" s="39"/>
    </row>
    <row r="34753" spans="17:17">
      <c r="Q34753" s="39"/>
    </row>
    <row r="34754" spans="17:17">
      <c r="Q34754" s="39"/>
    </row>
    <row r="34755" spans="17:17">
      <c r="Q34755" s="39"/>
    </row>
    <row r="34756" spans="17:17">
      <c r="Q34756" s="39"/>
    </row>
    <row r="34757" spans="17:17">
      <c r="Q34757" s="39"/>
    </row>
    <row r="34758" spans="17:17">
      <c r="Q34758" s="39"/>
    </row>
    <row r="34759" spans="17:17">
      <c r="Q34759" s="39"/>
    </row>
    <row r="34760" spans="17:17">
      <c r="Q34760" s="39"/>
    </row>
    <row r="34761" spans="17:17">
      <c r="Q34761" s="39"/>
    </row>
    <row r="34762" spans="17:17">
      <c r="Q34762" s="39"/>
    </row>
    <row r="34763" spans="17:17">
      <c r="Q34763" s="39"/>
    </row>
    <row r="34764" spans="17:17">
      <c r="Q34764" s="39"/>
    </row>
    <row r="34765" spans="17:17">
      <c r="Q34765" s="39"/>
    </row>
    <row r="34766" spans="17:17">
      <c r="Q34766" s="39"/>
    </row>
    <row r="34767" spans="17:17">
      <c r="Q34767" s="39"/>
    </row>
    <row r="34768" spans="17:17">
      <c r="Q34768" s="39"/>
    </row>
    <row r="34769" spans="17:17">
      <c r="Q34769" s="39"/>
    </row>
    <row r="34770" spans="17:17">
      <c r="Q34770" s="39"/>
    </row>
    <row r="34771" spans="17:17">
      <c r="Q34771" s="39"/>
    </row>
    <row r="34772" spans="17:17">
      <c r="Q34772" s="39"/>
    </row>
    <row r="34773" spans="17:17">
      <c r="Q34773" s="39"/>
    </row>
    <row r="34774" spans="17:17">
      <c r="Q34774" s="39"/>
    </row>
    <row r="34775" spans="17:17">
      <c r="Q34775" s="39"/>
    </row>
    <row r="34776" spans="17:17">
      <c r="Q34776" s="39"/>
    </row>
    <row r="34777" spans="17:17">
      <c r="Q34777" s="39"/>
    </row>
    <row r="34778" spans="17:17">
      <c r="Q34778" s="39"/>
    </row>
    <row r="34779" spans="17:17">
      <c r="Q34779" s="39"/>
    </row>
    <row r="34780" spans="17:17">
      <c r="Q34780" s="39"/>
    </row>
    <row r="34781" spans="17:17">
      <c r="Q34781" s="39"/>
    </row>
    <row r="34782" spans="17:17">
      <c r="Q34782" s="39"/>
    </row>
    <row r="34783" spans="17:17">
      <c r="Q34783" s="39"/>
    </row>
    <row r="34784" spans="17:17">
      <c r="Q34784" s="39"/>
    </row>
    <row r="34785" spans="17:17">
      <c r="Q34785" s="39"/>
    </row>
    <row r="34786" spans="17:17">
      <c r="Q34786" s="39"/>
    </row>
    <row r="34787" spans="17:17">
      <c r="Q34787" s="39"/>
    </row>
    <row r="34788" spans="17:17">
      <c r="Q34788" s="39"/>
    </row>
    <row r="34789" spans="17:17">
      <c r="Q34789" s="39"/>
    </row>
    <row r="34790" spans="17:17">
      <c r="Q34790" s="39"/>
    </row>
    <row r="34791" spans="17:17">
      <c r="Q34791" s="39"/>
    </row>
    <row r="34792" spans="17:17">
      <c r="Q34792" s="39"/>
    </row>
    <row r="34793" spans="17:17">
      <c r="Q34793" s="39"/>
    </row>
    <row r="34794" spans="17:17">
      <c r="Q34794" s="39"/>
    </row>
    <row r="34795" spans="17:17">
      <c r="Q34795" s="39"/>
    </row>
    <row r="34796" spans="17:17">
      <c r="Q34796" s="39"/>
    </row>
    <row r="34797" spans="17:17">
      <c r="Q34797" s="39"/>
    </row>
    <row r="34798" spans="17:17">
      <c r="Q34798" s="39"/>
    </row>
    <row r="34799" spans="17:17">
      <c r="Q34799" s="39"/>
    </row>
    <row r="34800" spans="17:17">
      <c r="Q34800" s="39"/>
    </row>
    <row r="34801" spans="17:17">
      <c r="Q34801" s="39"/>
    </row>
    <row r="34802" spans="17:17">
      <c r="Q34802" s="39"/>
    </row>
    <row r="34803" spans="17:17">
      <c r="Q34803" s="39"/>
    </row>
    <row r="34804" spans="17:17">
      <c r="Q34804" s="39"/>
    </row>
    <row r="34805" spans="17:17">
      <c r="Q34805" s="39"/>
    </row>
    <row r="34806" spans="17:17">
      <c r="Q34806" s="39"/>
    </row>
    <row r="34807" spans="17:17">
      <c r="Q34807" s="39"/>
    </row>
    <row r="34808" spans="17:17">
      <c r="Q34808" s="39"/>
    </row>
    <row r="34809" spans="17:17">
      <c r="Q34809" s="39"/>
    </row>
    <row r="34810" spans="17:17">
      <c r="Q34810" s="39"/>
    </row>
    <row r="34811" spans="17:17">
      <c r="Q34811" s="39"/>
    </row>
    <row r="34812" spans="17:17">
      <c r="Q34812" s="39"/>
    </row>
    <row r="34813" spans="17:17">
      <c r="Q34813" s="39"/>
    </row>
    <row r="34814" spans="17:17">
      <c r="Q34814" s="39"/>
    </row>
    <row r="34815" spans="17:17">
      <c r="Q34815" s="39"/>
    </row>
    <row r="34816" spans="17:17">
      <c r="Q34816" s="39"/>
    </row>
    <row r="34817" spans="17:17">
      <c r="Q34817" s="39"/>
    </row>
    <row r="34818" spans="17:17">
      <c r="Q34818" s="39"/>
    </row>
    <row r="34819" spans="17:17">
      <c r="Q34819" s="39"/>
    </row>
    <row r="34820" spans="17:17">
      <c r="Q34820" s="39"/>
    </row>
    <row r="34821" spans="17:17">
      <c r="Q34821" s="39"/>
    </row>
    <row r="34822" spans="17:17">
      <c r="Q34822" s="39"/>
    </row>
    <row r="34823" spans="17:17">
      <c r="Q34823" s="39"/>
    </row>
    <row r="34824" spans="17:17">
      <c r="Q34824" s="39"/>
    </row>
    <row r="34825" spans="17:17">
      <c r="Q34825" s="39"/>
    </row>
    <row r="34826" spans="17:17">
      <c r="Q34826" s="39"/>
    </row>
    <row r="34827" spans="17:17">
      <c r="Q34827" s="39"/>
    </row>
    <row r="34828" spans="17:17">
      <c r="Q34828" s="39"/>
    </row>
    <row r="34829" spans="17:17">
      <c r="Q34829" s="39"/>
    </row>
    <row r="34830" spans="17:17">
      <c r="Q34830" s="39"/>
    </row>
    <row r="34831" spans="17:17">
      <c r="Q34831" s="39"/>
    </row>
    <row r="34832" spans="17:17">
      <c r="Q34832" s="39"/>
    </row>
    <row r="34833" spans="17:17">
      <c r="Q34833" s="39"/>
    </row>
    <row r="34834" spans="17:17">
      <c r="Q34834" s="39"/>
    </row>
    <row r="34835" spans="17:17">
      <c r="Q34835" s="39"/>
    </row>
    <row r="34836" spans="17:17">
      <c r="Q34836" s="39"/>
    </row>
    <row r="34837" spans="17:17">
      <c r="Q34837" s="39"/>
    </row>
    <row r="34838" spans="17:17">
      <c r="Q34838" s="39"/>
    </row>
    <row r="34839" spans="17:17">
      <c r="Q34839" s="39"/>
    </row>
    <row r="34840" spans="17:17">
      <c r="Q34840" s="39"/>
    </row>
    <row r="34841" spans="17:17">
      <c r="Q34841" s="39"/>
    </row>
    <row r="34842" spans="17:17">
      <c r="Q34842" s="39"/>
    </row>
    <row r="34843" spans="17:17">
      <c r="Q34843" s="39"/>
    </row>
    <row r="34844" spans="17:17">
      <c r="Q34844" s="39"/>
    </row>
    <row r="34845" spans="17:17">
      <c r="Q34845" s="39"/>
    </row>
    <row r="34846" spans="17:17">
      <c r="Q34846" s="39"/>
    </row>
    <row r="34847" spans="17:17">
      <c r="Q34847" s="39"/>
    </row>
    <row r="34848" spans="17:17">
      <c r="Q34848" s="39"/>
    </row>
    <row r="34849" spans="17:17">
      <c r="Q34849" s="39"/>
    </row>
    <row r="34850" spans="17:17">
      <c r="Q34850" s="39"/>
    </row>
    <row r="34851" spans="17:17">
      <c r="Q34851" s="39"/>
    </row>
    <row r="34852" spans="17:17">
      <c r="Q34852" s="39"/>
    </row>
    <row r="34853" spans="17:17">
      <c r="Q34853" s="39"/>
    </row>
    <row r="34854" spans="17:17">
      <c r="Q34854" s="39"/>
    </row>
    <row r="34855" spans="17:17">
      <c r="Q34855" s="39"/>
    </row>
    <row r="34856" spans="17:17">
      <c r="Q34856" s="39"/>
    </row>
    <row r="34857" spans="17:17">
      <c r="Q34857" s="39"/>
    </row>
    <row r="34858" spans="17:17">
      <c r="Q34858" s="39"/>
    </row>
    <row r="34859" spans="17:17">
      <c r="Q34859" s="39"/>
    </row>
    <row r="34860" spans="17:17">
      <c r="Q34860" s="39"/>
    </row>
    <row r="34861" spans="17:17">
      <c r="Q34861" s="39"/>
    </row>
    <row r="34862" spans="17:17">
      <c r="Q34862" s="39"/>
    </row>
    <row r="34863" spans="17:17">
      <c r="Q34863" s="39"/>
    </row>
    <row r="34864" spans="17:17">
      <c r="Q34864" s="39"/>
    </row>
    <row r="34865" spans="17:17">
      <c r="Q34865" s="39"/>
    </row>
    <row r="34866" spans="17:17">
      <c r="Q34866" s="39"/>
    </row>
    <row r="34867" spans="17:17">
      <c r="Q34867" s="39"/>
    </row>
    <row r="34868" spans="17:17">
      <c r="Q34868" s="39"/>
    </row>
    <row r="34869" spans="17:17">
      <c r="Q34869" s="39"/>
    </row>
    <row r="34870" spans="17:17">
      <c r="Q34870" s="39"/>
    </row>
    <row r="34871" spans="17:17">
      <c r="Q34871" s="39"/>
    </row>
    <row r="34872" spans="17:17">
      <c r="Q34872" s="39"/>
    </row>
    <row r="34873" spans="17:17">
      <c r="Q34873" s="39"/>
    </row>
    <row r="34874" spans="17:17">
      <c r="Q34874" s="39"/>
    </row>
    <row r="34875" spans="17:17">
      <c r="Q34875" s="39"/>
    </row>
    <row r="34876" spans="17:17">
      <c r="Q34876" s="39"/>
    </row>
    <row r="34877" spans="17:17">
      <c r="Q34877" s="39"/>
    </row>
    <row r="34878" spans="17:17">
      <c r="Q34878" s="39"/>
    </row>
    <row r="34879" spans="17:17">
      <c r="Q34879" s="39"/>
    </row>
    <row r="34880" spans="17:17">
      <c r="Q34880" s="39"/>
    </row>
    <row r="34881" spans="17:17">
      <c r="Q34881" s="39"/>
    </row>
    <row r="34882" spans="17:17">
      <c r="Q34882" s="39"/>
    </row>
    <row r="34883" spans="17:17">
      <c r="Q34883" s="39"/>
    </row>
    <row r="34884" spans="17:17">
      <c r="Q34884" s="39"/>
    </row>
    <row r="34885" spans="17:17">
      <c r="Q34885" s="39"/>
    </row>
    <row r="34886" spans="17:17">
      <c r="Q34886" s="39"/>
    </row>
    <row r="34887" spans="17:17">
      <c r="Q34887" s="39"/>
    </row>
    <row r="34888" spans="17:17">
      <c r="Q34888" s="39"/>
    </row>
    <row r="34889" spans="17:17">
      <c r="Q34889" s="39"/>
    </row>
    <row r="34890" spans="17:17">
      <c r="Q34890" s="39"/>
    </row>
    <row r="34891" spans="17:17">
      <c r="Q34891" s="39"/>
    </row>
    <row r="34892" spans="17:17">
      <c r="Q34892" s="39"/>
    </row>
    <row r="34893" spans="17:17">
      <c r="Q34893" s="39"/>
    </row>
    <row r="34894" spans="17:17">
      <c r="Q34894" s="39"/>
    </row>
    <row r="34895" spans="17:17">
      <c r="Q34895" s="39"/>
    </row>
    <row r="34896" spans="17:17">
      <c r="Q34896" s="39"/>
    </row>
    <row r="34897" spans="17:17">
      <c r="Q34897" s="39"/>
    </row>
    <row r="34898" spans="17:17">
      <c r="Q34898" s="39"/>
    </row>
    <row r="34899" spans="17:17">
      <c r="Q34899" s="39"/>
    </row>
    <row r="34900" spans="17:17">
      <c r="Q34900" s="39"/>
    </row>
    <row r="34901" spans="17:17">
      <c r="Q34901" s="39"/>
    </row>
    <row r="34902" spans="17:17">
      <c r="Q34902" s="39"/>
    </row>
    <row r="34903" spans="17:17">
      <c r="Q34903" s="39"/>
    </row>
    <row r="34904" spans="17:17">
      <c r="Q34904" s="39"/>
    </row>
    <row r="34905" spans="17:17">
      <c r="Q34905" s="39"/>
    </row>
    <row r="34906" spans="17:17">
      <c r="Q34906" s="39"/>
    </row>
    <row r="34907" spans="17:17">
      <c r="Q34907" s="39"/>
    </row>
    <row r="34908" spans="17:17">
      <c r="Q34908" s="39"/>
    </row>
    <row r="34909" spans="17:17">
      <c r="Q34909" s="39"/>
    </row>
    <row r="34910" spans="17:17">
      <c r="Q34910" s="39"/>
    </row>
    <row r="34911" spans="17:17">
      <c r="Q34911" s="39"/>
    </row>
    <row r="34912" spans="17:17">
      <c r="Q34912" s="39"/>
    </row>
    <row r="34913" spans="17:17">
      <c r="Q34913" s="39"/>
    </row>
    <row r="34914" spans="17:17">
      <c r="Q34914" s="39"/>
    </row>
    <row r="34915" spans="17:17">
      <c r="Q34915" s="39"/>
    </row>
    <row r="34916" spans="17:17">
      <c r="Q34916" s="39"/>
    </row>
    <row r="34917" spans="17:17">
      <c r="Q34917" s="39"/>
    </row>
    <row r="34918" spans="17:17">
      <c r="Q34918" s="39"/>
    </row>
    <row r="34919" spans="17:17">
      <c r="Q34919" s="39"/>
    </row>
    <row r="34920" spans="17:17">
      <c r="Q34920" s="39"/>
    </row>
    <row r="34921" spans="17:17">
      <c r="Q34921" s="39"/>
    </row>
    <row r="34922" spans="17:17">
      <c r="Q34922" s="39"/>
    </row>
    <row r="34923" spans="17:17">
      <c r="Q34923" s="39"/>
    </row>
    <row r="34924" spans="17:17">
      <c r="Q34924" s="39"/>
    </row>
    <row r="34925" spans="17:17">
      <c r="Q34925" s="39"/>
    </row>
    <row r="34926" spans="17:17">
      <c r="Q34926" s="39"/>
    </row>
    <row r="34927" spans="17:17">
      <c r="Q34927" s="39"/>
    </row>
    <row r="34928" spans="17:17">
      <c r="Q34928" s="39"/>
    </row>
    <row r="34929" spans="17:17">
      <c r="Q34929" s="39"/>
    </row>
    <row r="34930" spans="17:17">
      <c r="Q34930" s="39"/>
    </row>
    <row r="34931" spans="17:17">
      <c r="Q34931" s="39"/>
    </row>
    <row r="34932" spans="17:17">
      <c r="Q34932" s="39"/>
    </row>
    <row r="34933" spans="17:17">
      <c r="Q34933" s="39"/>
    </row>
    <row r="34934" spans="17:17">
      <c r="Q34934" s="39"/>
    </row>
    <row r="34935" spans="17:17">
      <c r="Q34935" s="39"/>
    </row>
    <row r="34936" spans="17:17">
      <c r="Q34936" s="39"/>
    </row>
    <row r="34937" spans="17:17">
      <c r="Q34937" s="39"/>
    </row>
    <row r="34938" spans="17:17">
      <c r="Q34938" s="39"/>
    </row>
    <row r="34939" spans="17:17">
      <c r="Q34939" s="39"/>
    </row>
    <row r="34940" spans="17:17">
      <c r="Q34940" s="39"/>
    </row>
    <row r="34941" spans="17:17">
      <c r="Q34941" s="39"/>
    </row>
    <row r="34942" spans="17:17">
      <c r="Q34942" s="39"/>
    </row>
    <row r="34943" spans="17:17">
      <c r="Q34943" s="39"/>
    </row>
    <row r="34944" spans="17:17">
      <c r="Q34944" s="39"/>
    </row>
    <row r="34945" spans="17:17">
      <c r="Q34945" s="39"/>
    </row>
    <row r="34946" spans="17:17">
      <c r="Q34946" s="39"/>
    </row>
    <row r="34947" spans="17:17">
      <c r="Q34947" s="39"/>
    </row>
    <row r="34948" spans="17:17">
      <c r="Q34948" s="39"/>
    </row>
    <row r="34949" spans="17:17">
      <c r="Q34949" s="39"/>
    </row>
    <row r="34950" spans="17:17">
      <c r="Q34950" s="39"/>
    </row>
    <row r="34951" spans="17:17">
      <c r="Q34951" s="39"/>
    </row>
    <row r="34952" spans="17:17">
      <c r="Q34952" s="39"/>
    </row>
    <row r="34953" spans="17:17">
      <c r="Q34953" s="39"/>
    </row>
    <row r="34954" spans="17:17">
      <c r="Q34954" s="39"/>
    </row>
    <row r="34955" spans="17:17">
      <c r="Q34955" s="39"/>
    </row>
    <row r="34956" spans="17:17">
      <c r="Q34956" s="39"/>
    </row>
    <row r="34957" spans="17:17">
      <c r="Q34957" s="39"/>
    </row>
    <row r="34958" spans="17:17">
      <c r="Q34958" s="39"/>
    </row>
    <row r="34959" spans="17:17">
      <c r="Q34959" s="39"/>
    </row>
    <row r="34960" spans="17:17">
      <c r="Q34960" s="39"/>
    </row>
    <row r="34961" spans="17:17">
      <c r="Q34961" s="39"/>
    </row>
    <row r="34962" spans="17:17">
      <c r="Q34962" s="39"/>
    </row>
    <row r="34963" spans="17:17">
      <c r="Q34963" s="39"/>
    </row>
    <row r="34964" spans="17:17">
      <c r="Q34964" s="39"/>
    </row>
    <row r="34965" spans="17:17">
      <c r="Q34965" s="39"/>
    </row>
    <row r="34966" spans="17:17">
      <c r="Q34966" s="39"/>
    </row>
    <row r="34967" spans="17:17">
      <c r="Q34967" s="39"/>
    </row>
    <row r="34968" spans="17:17">
      <c r="Q34968" s="39"/>
    </row>
    <row r="34969" spans="17:17">
      <c r="Q34969" s="39"/>
    </row>
    <row r="34970" spans="17:17">
      <c r="Q34970" s="39"/>
    </row>
    <row r="34971" spans="17:17">
      <c r="Q34971" s="39"/>
    </row>
    <row r="34972" spans="17:17">
      <c r="Q34972" s="39"/>
    </row>
    <row r="34973" spans="17:17">
      <c r="Q34973" s="39"/>
    </row>
    <row r="34974" spans="17:17">
      <c r="Q34974" s="39"/>
    </row>
    <row r="34975" spans="17:17">
      <c r="Q34975" s="39"/>
    </row>
    <row r="34976" spans="17:17">
      <c r="Q34976" s="39"/>
    </row>
    <row r="34977" spans="17:17">
      <c r="Q34977" s="39"/>
    </row>
    <row r="34978" spans="17:17">
      <c r="Q34978" s="39"/>
    </row>
    <row r="34979" spans="17:17">
      <c r="Q34979" s="39"/>
    </row>
    <row r="34980" spans="17:17">
      <c r="Q34980" s="39"/>
    </row>
    <row r="34981" spans="17:17">
      <c r="Q34981" s="39"/>
    </row>
    <row r="34982" spans="17:17">
      <c r="Q34982" s="39"/>
    </row>
    <row r="34983" spans="17:17">
      <c r="Q34983" s="39"/>
    </row>
    <row r="34984" spans="17:17">
      <c r="Q34984" s="39"/>
    </row>
    <row r="34985" spans="17:17">
      <c r="Q34985" s="39"/>
    </row>
    <row r="34986" spans="17:17">
      <c r="Q34986" s="39"/>
    </row>
    <row r="34987" spans="17:17">
      <c r="Q34987" s="39"/>
    </row>
    <row r="34988" spans="17:17">
      <c r="Q34988" s="39"/>
    </row>
    <row r="34989" spans="17:17">
      <c r="Q34989" s="39"/>
    </row>
    <row r="34990" spans="17:17">
      <c r="Q34990" s="39"/>
    </row>
    <row r="34991" spans="17:17">
      <c r="Q34991" s="39"/>
    </row>
    <row r="34992" spans="17:17">
      <c r="Q34992" s="39"/>
    </row>
    <row r="34993" spans="17:17">
      <c r="Q34993" s="39"/>
    </row>
    <row r="34994" spans="17:17">
      <c r="Q34994" s="39"/>
    </row>
    <row r="34995" spans="17:17">
      <c r="Q34995" s="39"/>
    </row>
    <row r="34996" spans="17:17">
      <c r="Q34996" s="39"/>
    </row>
    <row r="34997" spans="17:17">
      <c r="Q34997" s="39"/>
    </row>
    <row r="34998" spans="17:17">
      <c r="Q34998" s="39"/>
    </row>
    <row r="34999" spans="17:17">
      <c r="Q34999" s="39"/>
    </row>
    <row r="35000" spans="17:17">
      <c r="Q35000" s="39"/>
    </row>
    <row r="35001" spans="17:17">
      <c r="Q35001" s="39"/>
    </row>
    <row r="35002" spans="17:17">
      <c r="Q35002" s="39"/>
    </row>
    <row r="35003" spans="17:17">
      <c r="Q35003" s="39"/>
    </row>
    <row r="35004" spans="17:17">
      <c r="Q35004" s="39"/>
    </row>
    <row r="35005" spans="17:17">
      <c r="Q35005" s="39"/>
    </row>
    <row r="35006" spans="17:17">
      <c r="Q35006" s="39"/>
    </row>
    <row r="35007" spans="17:17">
      <c r="Q35007" s="39"/>
    </row>
    <row r="35008" spans="17:17">
      <c r="Q35008" s="39"/>
    </row>
    <row r="35009" spans="17:17">
      <c r="Q35009" s="39"/>
    </row>
    <row r="35010" spans="17:17">
      <c r="Q35010" s="39"/>
    </row>
    <row r="35011" spans="17:17">
      <c r="Q35011" s="39"/>
    </row>
    <row r="35012" spans="17:17">
      <c r="Q35012" s="39"/>
    </row>
    <row r="35013" spans="17:17">
      <c r="Q35013" s="39"/>
    </row>
    <row r="35014" spans="17:17">
      <c r="Q35014" s="39"/>
    </row>
    <row r="35015" spans="17:17">
      <c r="Q35015" s="39"/>
    </row>
    <row r="35016" spans="17:17">
      <c r="Q35016" s="39"/>
    </row>
    <row r="35017" spans="17:17">
      <c r="Q35017" s="39"/>
    </row>
    <row r="35018" spans="17:17">
      <c r="Q35018" s="39"/>
    </row>
    <row r="35019" spans="17:17">
      <c r="Q35019" s="39"/>
    </row>
    <row r="35020" spans="17:17">
      <c r="Q35020" s="39"/>
    </row>
    <row r="35021" spans="17:17">
      <c r="Q35021" s="39"/>
    </row>
    <row r="35022" spans="17:17">
      <c r="Q35022" s="39"/>
    </row>
    <row r="35023" spans="17:17">
      <c r="Q35023" s="39"/>
    </row>
    <row r="35024" spans="17:17">
      <c r="Q35024" s="39"/>
    </row>
    <row r="35025" spans="17:17">
      <c r="Q35025" s="39"/>
    </row>
    <row r="35026" spans="17:17">
      <c r="Q35026" s="39"/>
    </row>
    <row r="35027" spans="17:17">
      <c r="Q35027" s="39"/>
    </row>
    <row r="35028" spans="17:17">
      <c r="Q35028" s="39"/>
    </row>
    <row r="35029" spans="17:17">
      <c r="Q35029" s="39"/>
    </row>
    <row r="35030" spans="17:17">
      <c r="Q35030" s="39"/>
    </row>
    <row r="35031" spans="17:17">
      <c r="Q35031" s="39"/>
    </row>
    <row r="35032" spans="17:17">
      <c r="Q35032" s="39"/>
    </row>
    <row r="35033" spans="17:17">
      <c r="Q35033" s="39"/>
    </row>
    <row r="35034" spans="17:17">
      <c r="Q35034" s="39"/>
    </row>
    <row r="35035" spans="17:17">
      <c r="Q35035" s="39"/>
    </row>
    <row r="35036" spans="17:17">
      <c r="Q35036" s="39"/>
    </row>
    <row r="35037" spans="17:17">
      <c r="Q35037" s="39"/>
    </row>
    <row r="35038" spans="17:17">
      <c r="Q35038" s="39"/>
    </row>
    <row r="35039" spans="17:17">
      <c r="Q35039" s="39"/>
    </row>
    <row r="35040" spans="17:17">
      <c r="Q35040" s="39"/>
    </row>
    <row r="35041" spans="17:17">
      <c r="Q35041" s="39"/>
    </row>
    <row r="35042" spans="17:17">
      <c r="Q35042" s="39"/>
    </row>
    <row r="35043" spans="17:17">
      <c r="Q35043" s="39"/>
    </row>
    <row r="35044" spans="17:17">
      <c r="Q35044" s="39"/>
    </row>
    <row r="35045" spans="17:17">
      <c r="Q35045" s="39"/>
    </row>
    <row r="35046" spans="17:17">
      <c r="Q35046" s="39"/>
    </row>
    <row r="35047" spans="17:17">
      <c r="Q35047" s="39"/>
    </row>
    <row r="35048" spans="17:17">
      <c r="Q35048" s="39"/>
    </row>
    <row r="35049" spans="17:17">
      <c r="Q35049" s="39"/>
    </row>
    <row r="35050" spans="17:17">
      <c r="Q35050" s="39"/>
    </row>
    <row r="35051" spans="17:17">
      <c r="Q35051" s="39"/>
    </row>
    <row r="35052" spans="17:17">
      <c r="Q35052" s="39"/>
    </row>
    <row r="35053" spans="17:17">
      <c r="Q35053" s="39"/>
    </row>
    <row r="35054" spans="17:17">
      <c r="Q35054" s="39"/>
    </row>
    <row r="35055" spans="17:17">
      <c r="Q35055" s="39"/>
    </row>
    <row r="35056" spans="17:17">
      <c r="Q35056" s="39"/>
    </row>
    <row r="35057" spans="17:17">
      <c r="Q35057" s="39"/>
    </row>
    <row r="35058" spans="17:17">
      <c r="Q35058" s="39"/>
    </row>
    <row r="35059" spans="17:17">
      <c r="Q35059" s="39"/>
    </row>
    <row r="35060" spans="17:17">
      <c r="Q35060" s="39"/>
    </row>
    <row r="35061" spans="17:17">
      <c r="Q35061" s="39"/>
    </row>
    <row r="35062" spans="17:17">
      <c r="Q35062" s="39"/>
    </row>
    <row r="35063" spans="17:17">
      <c r="Q35063" s="39"/>
    </row>
    <row r="35064" spans="17:17">
      <c r="Q35064" s="39"/>
    </row>
    <row r="35065" spans="17:17">
      <c r="Q35065" s="39"/>
    </row>
    <row r="35066" spans="17:17">
      <c r="Q35066" s="39"/>
    </row>
    <row r="35067" spans="17:17">
      <c r="Q35067" s="39"/>
    </row>
    <row r="35068" spans="17:17">
      <c r="Q35068" s="39"/>
    </row>
    <row r="35069" spans="17:17">
      <c r="Q35069" s="39"/>
    </row>
    <row r="35070" spans="17:17">
      <c r="Q35070" s="39"/>
    </row>
    <row r="35071" spans="17:17">
      <c r="Q35071" s="39"/>
    </row>
    <row r="35072" spans="17:17">
      <c r="Q35072" s="39"/>
    </row>
    <row r="35073" spans="17:17">
      <c r="Q35073" s="39"/>
    </row>
    <row r="35074" spans="17:17">
      <c r="Q35074" s="39"/>
    </row>
    <row r="35075" spans="17:17">
      <c r="Q35075" s="39"/>
    </row>
    <row r="35076" spans="17:17">
      <c r="Q35076" s="39"/>
    </row>
    <row r="35077" spans="17:17">
      <c r="Q35077" s="39"/>
    </row>
    <row r="35078" spans="17:17">
      <c r="Q35078" s="39"/>
    </row>
    <row r="35079" spans="17:17">
      <c r="Q35079" s="39"/>
    </row>
    <row r="35080" spans="17:17">
      <c r="Q35080" s="39"/>
    </row>
    <row r="35081" spans="17:17">
      <c r="Q35081" s="39"/>
    </row>
    <row r="35082" spans="17:17">
      <c r="Q35082" s="39"/>
    </row>
    <row r="35083" spans="17:17">
      <c r="Q35083" s="39"/>
    </row>
    <row r="35084" spans="17:17">
      <c r="Q35084" s="39"/>
    </row>
    <row r="35085" spans="17:17">
      <c r="Q35085" s="39"/>
    </row>
    <row r="35086" spans="17:17">
      <c r="Q35086" s="39"/>
    </row>
    <row r="35087" spans="17:17">
      <c r="Q35087" s="39"/>
    </row>
    <row r="35088" spans="17:17">
      <c r="Q35088" s="39"/>
    </row>
    <row r="35089" spans="17:17">
      <c r="Q35089" s="39"/>
    </row>
    <row r="35090" spans="17:17">
      <c r="Q35090" s="39"/>
    </row>
    <row r="35091" spans="17:17">
      <c r="Q35091" s="39"/>
    </row>
    <row r="35092" spans="17:17">
      <c r="Q35092" s="39"/>
    </row>
    <row r="35093" spans="17:17">
      <c r="Q35093" s="39"/>
    </row>
    <row r="35094" spans="17:17">
      <c r="Q35094" s="39"/>
    </row>
    <row r="35095" spans="17:17">
      <c r="Q35095" s="39"/>
    </row>
    <row r="35096" spans="17:17">
      <c r="Q35096" s="39"/>
    </row>
    <row r="35097" spans="17:17">
      <c r="Q35097" s="39"/>
    </row>
    <row r="35098" spans="17:17">
      <c r="Q35098" s="39"/>
    </row>
    <row r="35099" spans="17:17">
      <c r="Q35099" s="39"/>
    </row>
    <row r="35100" spans="17:17">
      <c r="Q35100" s="39"/>
    </row>
    <row r="35101" spans="17:17">
      <c r="Q35101" s="39"/>
    </row>
    <row r="35102" spans="17:17">
      <c r="Q35102" s="39"/>
    </row>
    <row r="35103" spans="17:17">
      <c r="Q35103" s="39"/>
    </row>
    <row r="35104" spans="17:17">
      <c r="Q35104" s="39"/>
    </row>
    <row r="35105" spans="17:17">
      <c r="Q35105" s="39"/>
    </row>
    <row r="35106" spans="17:17">
      <c r="Q35106" s="39"/>
    </row>
    <row r="35107" spans="17:17">
      <c r="Q35107" s="39"/>
    </row>
    <row r="35108" spans="17:17">
      <c r="Q35108" s="39"/>
    </row>
    <row r="35109" spans="17:17">
      <c r="Q35109" s="39"/>
    </row>
    <row r="35110" spans="17:17">
      <c r="Q35110" s="39"/>
    </row>
    <row r="35111" spans="17:17">
      <c r="Q35111" s="39"/>
    </row>
    <row r="35112" spans="17:17">
      <c r="Q35112" s="39"/>
    </row>
    <row r="35113" spans="17:17">
      <c r="Q35113" s="39"/>
    </row>
    <row r="35114" spans="17:17">
      <c r="Q35114" s="39"/>
    </row>
    <row r="35115" spans="17:17">
      <c r="Q35115" s="39"/>
    </row>
    <row r="35116" spans="17:17">
      <c r="Q35116" s="39"/>
    </row>
    <row r="35117" spans="17:17">
      <c r="Q35117" s="39"/>
    </row>
    <row r="35118" spans="17:17">
      <c r="Q35118" s="39"/>
    </row>
    <row r="35119" spans="17:17">
      <c r="Q35119" s="39"/>
    </row>
    <row r="35120" spans="17:17">
      <c r="Q35120" s="39"/>
    </row>
    <row r="35121" spans="17:17">
      <c r="Q35121" s="39"/>
    </row>
    <row r="35122" spans="17:17">
      <c r="Q35122" s="39"/>
    </row>
    <row r="35123" spans="17:17">
      <c r="Q35123" s="39"/>
    </row>
    <row r="35124" spans="17:17">
      <c r="Q35124" s="39"/>
    </row>
    <row r="35125" spans="17:17">
      <c r="Q35125" s="39"/>
    </row>
    <row r="35126" spans="17:17">
      <c r="Q35126" s="39"/>
    </row>
    <row r="35127" spans="17:17">
      <c r="Q35127" s="39"/>
    </row>
    <row r="35128" spans="17:17">
      <c r="Q35128" s="39"/>
    </row>
    <row r="35129" spans="17:17">
      <c r="Q35129" s="39"/>
    </row>
    <row r="35130" spans="17:17">
      <c r="Q35130" s="39"/>
    </row>
    <row r="35131" spans="17:17">
      <c r="Q35131" s="39"/>
    </row>
    <row r="35132" spans="17:17">
      <c r="Q35132" s="39"/>
    </row>
    <row r="35133" spans="17:17">
      <c r="Q35133" s="39"/>
    </row>
    <row r="35134" spans="17:17">
      <c r="Q35134" s="39"/>
    </row>
    <row r="35135" spans="17:17">
      <c r="Q35135" s="39"/>
    </row>
    <row r="35136" spans="17:17">
      <c r="Q35136" s="39"/>
    </row>
    <row r="35137" spans="17:17">
      <c r="Q35137" s="39"/>
    </row>
    <row r="35138" spans="17:17">
      <c r="Q35138" s="39"/>
    </row>
    <row r="35139" spans="17:17">
      <c r="Q35139" s="39"/>
    </row>
    <row r="35140" spans="17:17">
      <c r="Q35140" s="39"/>
    </row>
    <row r="35141" spans="17:17">
      <c r="Q35141" s="39"/>
    </row>
    <row r="35142" spans="17:17">
      <c r="Q35142" s="39"/>
    </row>
    <row r="35143" spans="17:17">
      <c r="Q35143" s="39"/>
    </row>
    <row r="35144" spans="17:17">
      <c r="Q35144" s="39"/>
    </row>
    <row r="35145" spans="17:17">
      <c r="Q35145" s="39"/>
    </row>
    <row r="35146" spans="17:17">
      <c r="Q35146" s="39"/>
    </row>
    <row r="35147" spans="17:17">
      <c r="Q35147" s="39"/>
    </row>
    <row r="35148" spans="17:17">
      <c r="Q35148" s="39"/>
    </row>
    <row r="35149" spans="17:17">
      <c r="Q35149" s="39"/>
    </row>
    <row r="35150" spans="17:17">
      <c r="Q35150" s="39"/>
    </row>
    <row r="35151" spans="17:17">
      <c r="Q35151" s="39"/>
    </row>
    <row r="35152" spans="17:17">
      <c r="Q35152" s="39"/>
    </row>
    <row r="35153" spans="17:17">
      <c r="Q35153" s="39"/>
    </row>
    <row r="35154" spans="17:17">
      <c r="Q35154" s="39"/>
    </row>
    <row r="35155" spans="17:17">
      <c r="Q35155" s="39"/>
    </row>
    <row r="35156" spans="17:17">
      <c r="Q35156" s="39"/>
    </row>
    <row r="35157" spans="17:17">
      <c r="Q35157" s="39"/>
    </row>
    <row r="35158" spans="17:17">
      <c r="Q35158" s="39"/>
    </row>
    <row r="35159" spans="17:17">
      <c r="Q35159" s="39"/>
    </row>
    <row r="35160" spans="17:17">
      <c r="Q35160" s="39"/>
    </row>
    <row r="35161" spans="17:17">
      <c r="Q35161" s="39"/>
    </row>
    <row r="35162" spans="17:17">
      <c r="Q35162" s="39"/>
    </row>
    <row r="35163" spans="17:17">
      <c r="Q35163" s="39"/>
    </row>
    <row r="35164" spans="17:17">
      <c r="Q35164" s="39"/>
    </row>
    <row r="35165" spans="17:17">
      <c r="Q35165" s="39"/>
    </row>
    <row r="35166" spans="17:17">
      <c r="Q35166" s="39"/>
    </row>
    <row r="35167" spans="17:17">
      <c r="Q35167" s="39"/>
    </row>
    <row r="35168" spans="17:17">
      <c r="Q35168" s="39"/>
    </row>
    <row r="35169" spans="17:17">
      <c r="Q35169" s="39"/>
    </row>
    <row r="35170" spans="17:17">
      <c r="Q35170" s="39"/>
    </row>
    <row r="35171" spans="17:17">
      <c r="Q35171" s="39"/>
    </row>
    <row r="35172" spans="17:17">
      <c r="Q35172" s="39"/>
    </row>
    <row r="35173" spans="17:17">
      <c r="Q35173" s="39"/>
    </row>
    <row r="35174" spans="17:17">
      <c r="Q35174" s="39"/>
    </row>
    <row r="35175" spans="17:17">
      <c r="Q35175" s="39"/>
    </row>
    <row r="35176" spans="17:17">
      <c r="Q35176" s="39"/>
    </row>
    <row r="35177" spans="17:17">
      <c r="Q35177" s="39"/>
    </row>
    <row r="35178" spans="17:17">
      <c r="Q35178" s="39"/>
    </row>
    <row r="35179" spans="17:17">
      <c r="Q35179" s="39"/>
    </row>
    <row r="35180" spans="17:17">
      <c r="Q35180" s="39"/>
    </row>
    <row r="35181" spans="17:17">
      <c r="Q35181" s="39"/>
    </row>
    <row r="35182" spans="17:17">
      <c r="Q35182" s="39"/>
    </row>
    <row r="35183" spans="17:17">
      <c r="Q35183" s="39"/>
    </row>
    <row r="35184" spans="17:17">
      <c r="Q35184" s="39"/>
    </row>
    <row r="35185" spans="17:17">
      <c r="Q35185" s="39"/>
    </row>
    <row r="35186" spans="17:17">
      <c r="Q35186" s="39"/>
    </row>
    <row r="35187" spans="17:17">
      <c r="Q35187" s="39"/>
    </row>
    <row r="35188" spans="17:17">
      <c r="Q35188" s="39"/>
    </row>
    <row r="35189" spans="17:17">
      <c r="Q35189" s="39"/>
    </row>
    <row r="35190" spans="17:17">
      <c r="Q35190" s="39"/>
    </row>
    <row r="35191" spans="17:17">
      <c r="Q35191" s="39"/>
    </row>
    <row r="35192" spans="17:17">
      <c r="Q35192" s="39"/>
    </row>
    <row r="35193" spans="17:17">
      <c r="Q35193" s="39"/>
    </row>
    <row r="35194" spans="17:17">
      <c r="Q35194" s="39"/>
    </row>
    <row r="35195" spans="17:17">
      <c r="Q35195" s="39"/>
    </row>
    <row r="35196" spans="17:17">
      <c r="Q35196" s="39"/>
    </row>
    <row r="35197" spans="17:17">
      <c r="Q35197" s="39"/>
    </row>
    <row r="35198" spans="17:17">
      <c r="Q35198" s="39"/>
    </row>
    <row r="35199" spans="17:17">
      <c r="Q35199" s="39"/>
    </row>
    <row r="35200" spans="17:17">
      <c r="Q35200" s="39"/>
    </row>
    <row r="35201" spans="17:17">
      <c r="Q35201" s="39"/>
    </row>
    <row r="35202" spans="17:17">
      <c r="Q35202" s="39"/>
    </row>
    <row r="35203" spans="17:17">
      <c r="Q35203" s="39"/>
    </row>
    <row r="35204" spans="17:17">
      <c r="Q35204" s="39"/>
    </row>
    <row r="35205" spans="17:17">
      <c r="Q35205" s="39"/>
    </row>
    <row r="35206" spans="17:17">
      <c r="Q35206" s="39"/>
    </row>
    <row r="35207" spans="17:17">
      <c r="Q35207" s="39"/>
    </row>
    <row r="35208" spans="17:17">
      <c r="Q35208" s="39"/>
    </row>
    <row r="35209" spans="17:17">
      <c r="Q35209" s="39"/>
    </row>
    <row r="35210" spans="17:17">
      <c r="Q35210" s="39"/>
    </row>
    <row r="35211" spans="17:17">
      <c r="Q35211" s="39"/>
    </row>
    <row r="35212" spans="17:17">
      <c r="Q35212" s="39"/>
    </row>
    <row r="35213" spans="17:17">
      <c r="Q35213" s="39"/>
    </row>
    <row r="35214" spans="17:17">
      <c r="Q35214" s="39"/>
    </row>
    <row r="35215" spans="17:17">
      <c r="Q35215" s="39"/>
    </row>
    <row r="35216" spans="17:17">
      <c r="Q35216" s="39"/>
    </row>
    <row r="35217" spans="17:17">
      <c r="Q35217" s="39"/>
    </row>
    <row r="35218" spans="17:17">
      <c r="Q35218" s="39"/>
    </row>
    <row r="35219" spans="17:17">
      <c r="Q35219" s="39"/>
    </row>
    <row r="35220" spans="17:17">
      <c r="Q35220" s="39"/>
    </row>
    <row r="35221" spans="17:17">
      <c r="Q35221" s="39"/>
    </row>
    <row r="35222" spans="17:17">
      <c r="Q35222" s="39"/>
    </row>
    <row r="35223" spans="17:17">
      <c r="Q35223" s="39"/>
    </row>
    <row r="35224" spans="17:17">
      <c r="Q35224" s="39"/>
    </row>
    <row r="35225" spans="17:17">
      <c r="Q35225" s="39"/>
    </row>
    <row r="35226" spans="17:17">
      <c r="Q35226" s="39"/>
    </row>
    <row r="35227" spans="17:17">
      <c r="Q35227" s="39"/>
    </row>
    <row r="35228" spans="17:17">
      <c r="Q35228" s="39"/>
    </row>
    <row r="35229" spans="17:17">
      <c r="Q35229" s="39"/>
    </row>
    <row r="35230" spans="17:17">
      <c r="Q35230" s="39"/>
    </row>
    <row r="35231" spans="17:17">
      <c r="Q35231" s="39"/>
    </row>
    <row r="35232" spans="17:17">
      <c r="Q35232" s="39"/>
    </row>
    <row r="35233" spans="17:17">
      <c r="Q35233" s="39"/>
    </row>
    <row r="35234" spans="17:17">
      <c r="Q35234" s="39"/>
    </row>
    <row r="35235" spans="17:17">
      <c r="Q35235" s="39"/>
    </row>
    <row r="35236" spans="17:17">
      <c r="Q35236" s="39"/>
    </row>
    <row r="35237" spans="17:17">
      <c r="Q35237" s="39"/>
    </row>
    <row r="35238" spans="17:17">
      <c r="Q35238" s="39"/>
    </row>
    <row r="35239" spans="17:17">
      <c r="Q35239" s="39"/>
    </row>
    <row r="35240" spans="17:17">
      <c r="Q35240" s="39"/>
    </row>
    <row r="35241" spans="17:17">
      <c r="Q35241" s="39"/>
    </row>
    <row r="35242" spans="17:17">
      <c r="Q35242" s="39"/>
    </row>
    <row r="35243" spans="17:17">
      <c r="Q35243" s="39"/>
    </row>
    <row r="35244" spans="17:17">
      <c r="Q35244" s="39"/>
    </row>
    <row r="35245" spans="17:17">
      <c r="Q35245" s="39"/>
    </row>
    <row r="35246" spans="17:17">
      <c r="Q35246" s="39"/>
    </row>
    <row r="35247" spans="17:17">
      <c r="Q35247" s="39"/>
    </row>
    <row r="35248" spans="17:17">
      <c r="Q35248" s="39"/>
    </row>
    <row r="35249" spans="17:17">
      <c r="Q35249" s="39"/>
    </row>
    <row r="35250" spans="17:17">
      <c r="Q35250" s="39"/>
    </row>
    <row r="35251" spans="17:17">
      <c r="Q35251" s="39"/>
    </row>
    <row r="35252" spans="17:17">
      <c r="Q35252" s="39"/>
    </row>
    <row r="35253" spans="17:17">
      <c r="Q35253" s="39"/>
    </row>
    <row r="35254" spans="17:17">
      <c r="Q35254" s="39"/>
    </row>
    <row r="35255" spans="17:17">
      <c r="Q35255" s="39"/>
    </row>
    <row r="35256" spans="17:17">
      <c r="Q35256" s="39"/>
    </row>
    <row r="35257" spans="17:17">
      <c r="Q35257" s="39"/>
    </row>
    <row r="35258" spans="17:17">
      <c r="Q35258" s="39"/>
    </row>
    <row r="35259" spans="17:17">
      <c r="Q35259" s="39"/>
    </row>
    <row r="35260" spans="17:17">
      <c r="Q35260" s="39"/>
    </row>
    <row r="35261" spans="17:17">
      <c r="Q35261" s="39"/>
    </row>
    <row r="35262" spans="17:17">
      <c r="Q35262" s="39"/>
    </row>
    <row r="35263" spans="17:17">
      <c r="Q35263" s="39"/>
    </row>
    <row r="35264" spans="17:17">
      <c r="Q35264" s="39"/>
    </row>
    <row r="35265" spans="17:17">
      <c r="Q35265" s="39"/>
    </row>
    <row r="35266" spans="17:17">
      <c r="Q35266" s="39"/>
    </row>
    <row r="35267" spans="17:17">
      <c r="Q35267" s="39"/>
    </row>
    <row r="35268" spans="17:17">
      <c r="Q35268" s="39"/>
    </row>
    <row r="35269" spans="17:17">
      <c r="Q35269" s="39"/>
    </row>
    <row r="35270" spans="17:17">
      <c r="Q35270" s="39"/>
    </row>
    <row r="35271" spans="17:17">
      <c r="Q35271" s="39"/>
    </row>
    <row r="35272" spans="17:17">
      <c r="Q35272" s="39"/>
    </row>
    <row r="35273" spans="17:17">
      <c r="Q35273" s="39"/>
    </row>
    <row r="35274" spans="17:17">
      <c r="Q35274" s="39"/>
    </row>
    <row r="35275" spans="17:17">
      <c r="Q35275" s="39"/>
    </row>
    <row r="35276" spans="17:17">
      <c r="Q35276" s="39"/>
    </row>
    <row r="35277" spans="17:17">
      <c r="Q35277" s="39"/>
    </row>
    <row r="35278" spans="17:17">
      <c r="Q35278" s="39"/>
    </row>
    <row r="35279" spans="17:17">
      <c r="Q35279" s="39"/>
    </row>
    <row r="35280" spans="17:17">
      <c r="Q35280" s="39"/>
    </row>
    <row r="35281" spans="17:17">
      <c r="Q35281" s="39"/>
    </row>
    <row r="35282" spans="17:17">
      <c r="Q35282" s="39"/>
    </row>
    <row r="35283" spans="17:17">
      <c r="Q35283" s="39"/>
    </row>
    <row r="35284" spans="17:17">
      <c r="Q35284" s="39"/>
    </row>
    <row r="35285" spans="17:17">
      <c r="Q35285" s="39"/>
    </row>
    <row r="35286" spans="17:17">
      <c r="Q35286" s="39"/>
    </row>
    <row r="35287" spans="17:17">
      <c r="Q35287" s="39"/>
    </row>
    <row r="35288" spans="17:17">
      <c r="Q35288" s="39"/>
    </row>
    <row r="35289" spans="17:17">
      <c r="Q35289" s="39"/>
    </row>
    <row r="35290" spans="17:17">
      <c r="Q35290" s="39"/>
    </row>
    <row r="35291" spans="17:17">
      <c r="Q35291" s="39"/>
    </row>
    <row r="35292" spans="17:17">
      <c r="Q35292" s="39"/>
    </row>
    <row r="35293" spans="17:17">
      <c r="Q35293" s="39"/>
    </row>
    <row r="35294" spans="17:17">
      <c r="Q35294" s="39"/>
    </row>
    <row r="35295" spans="17:17">
      <c r="Q35295" s="39"/>
    </row>
    <row r="35296" spans="17:17">
      <c r="Q35296" s="39"/>
    </row>
    <row r="35297" spans="17:17">
      <c r="Q35297" s="39"/>
    </row>
    <row r="35298" spans="17:17">
      <c r="Q35298" s="39"/>
    </row>
    <row r="35299" spans="17:17">
      <c r="Q35299" s="39"/>
    </row>
    <row r="35300" spans="17:17">
      <c r="Q35300" s="39"/>
    </row>
    <row r="35301" spans="17:17">
      <c r="Q35301" s="39"/>
    </row>
    <row r="35302" spans="17:17">
      <c r="Q35302" s="39"/>
    </row>
    <row r="35303" spans="17:17">
      <c r="Q35303" s="39"/>
    </row>
    <row r="35304" spans="17:17">
      <c r="Q35304" s="39"/>
    </row>
    <row r="35305" spans="17:17">
      <c r="Q35305" s="39"/>
    </row>
    <row r="35306" spans="17:17">
      <c r="Q35306" s="39"/>
    </row>
    <row r="35307" spans="17:17">
      <c r="Q35307" s="39"/>
    </row>
    <row r="35308" spans="17:17">
      <c r="Q35308" s="39"/>
    </row>
    <row r="35309" spans="17:17">
      <c r="Q35309" s="39"/>
    </row>
    <row r="35310" spans="17:17">
      <c r="Q35310" s="39"/>
    </row>
    <row r="35311" spans="17:17">
      <c r="Q35311" s="39"/>
    </row>
    <row r="35312" spans="17:17">
      <c r="Q35312" s="39"/>
    </row>
    <row r="35313" spans="17:17">
      <c r="Q35313" s="39"/>
    </row>
    <row r="35314" spans="17:17">
      <c r="Q35314" s="39"/>
    </row>
    <row r="35315" spans="17:17">
      <c r="Q35315" s="39"/>
    </row>
    <row r="35316" spans="17:17">
      <c r="Q35316" s="39"/>
    </row>
    <row r="35317" spans="17:17">
      <c r="Q35317" s="39"/>
    </row>
    <row r="35318" spans="17:17">
      <c r="Q35318" s="39"/>
    </row>
    <row r="35319" spans="17:17">
      <c r="Q35319" s="39"/>
    </row>
    <row r="35320" spans="17:17">
      <c r="Q35320" s="39"/>
    </row>
    <row r="35321" spans="17:17">
      <c r="Q35321" s="39"/>
    </row>
    <row r="35322" spans="17:17">
      <c r="Q35322" s="39"/>
    </row>
    <row r="35323" spans="17:17">
      <c r="Q35323" s="39"/>
    </row>
    <row r="35324" spans="17:17">
      <c r="Q35324" s="39"/>
    </row>
    <row r="35325" spans="17:17">
      <c r="Q35325" s="39"/>
    </row>
    <row r="35326" spans="17:17">
      <c r="Q35326" s="39"/>
    </row>
    <row r="35327" spans="17:17">
      <c r="Q35327" s="39"/>
    </row>
    <row r="35328" spans="17:17">
      <c r="Q35328" s="39"/>
    </row>
    <row r="35329" spans="17:17">
      <c r="Q35329" s="39"/>
    </row>
    <row r="35330" spans="17:17">
      <c r="Q35330" s="39"/>
    </row>
    <row r="35331" spans="17:17">
      <c r="Q35331" s="39"/>
    </row>
    <row r="35332" spans="17:17">
      <c r="Q35332" s="39"/>
    </row>
    <row r="35333" spans="17:17">
      <c r="Q35333" s="39"/>
    </row>
    <row r="35334" spans="17:17">
      <c r="Q35334" s="39"/>
    </row>
    <row r="35335" spans="17:17">
      <c r="Q35335" s="39"/>
    </row>
    <row r="35336" spans="17:17">
      <c r="Q35336" s="39"/>
    </row>
    <row r="35337" spans="17:17">
      <c r="Q35337" s="39"/>
    </row>
    <row r="35338" spans="17:17">
      <c r="Q35338" s="39"/>
    </row>
    <row r="35339" spans="17:17">
      <c r="Q35339" s="39"/>
    </row>
    <row r="35340" spans="17:17">
      <c r="Q35340" s="39"/>
    </row>
    <row r="35341" spans="17:17">
      <c r="Q35341" s="39"/>
    </row>
    <row r="35342" spans="17:17">
      <c r="Q35342" s="39"/>
    </row>
    <row r="35343" spans="17:17">
      <c r="Q35343" s="39"/>
    </row>
    <row r="35344" spans="17:17">
      <c r="Q35344" s="39"/>
    </row>
    <row r="35345" spans="17:17">
      <c r="Q35345" s="39"/>
    </row>
    <row r="35346" spans="17:17">
      <c r="Q35346" s="39"/>
    </row>
    <row r="35347" spans="17:17">
      <c r="Q35347" s="39"/>
    </row>
    <row r="35348" spans="17:17">
      <c r="Q35348" s="39"/>
    </row>
    <row r="35349" spans="17:17">
      <c r="Q35349" s="39"/>
    </row>
    <row r="35350" spans="17:17">
      <c r="Q35350" s="39"/>
    </row>
    <row r="35351" spans="17:17">
      <c r="Q35351" s="39"/>
    </row>
    <row r="35352" spans="17:17">
      <c r="Q35352" s="39"/>
    </row>
    <row r="35353" spans="17:17">
      <c r="Q35353" s="39"/>
    </row>
    <row r="35354" spans="17:17">
      <c r="Q35354" s="39"/>
    </row>
    <row r="35355" spans="17:17">
      <c r="Q35355" s="39"/>
    </row>
    <row r="35356" spans="17:17">
      <c r="Q35356" s="39"/>
    </row>
    <row r="35357" spans="17:17">
      <c r="Q35357" s="39"/>
    </row>
    <row r="35358" spans="17:17">
      <c r="Q35358" s="39"/>
    </row>
    <row r="35359" spans="17:17">
      <c r="Q35359" s="39"/>
    </row>
    <row r="35360" spans="17:17">
      <c r="Q35360" s="39"/>
    </row>
    <row r="35361" spans="17:17">
      <c r="Q35361" s="39"/>
    </row>
    <row r="35362" spans="17:17">
      <c r="Q35362" s="39"/>
    </row>
    <row r="35363" spans="17:17">
      <c r="Q35363" s="39"/>
    </row>
    <row r="35364" spans="17:17">
      <c r="Q35364" s="39"/>
    </row>
    <row r="35365" spans="17:17">
      <c r="Q35365" s="39"/>
    </row>
    <row r="35366" spans="17:17">
      <c r="Q35366" s="39"/>
    </row>
    <row r="35367" spans="17:17">
      <c r="Q35367" s="39"/>
    </row>
    <row r="35368" spans="17:17">
      <c r="Q35368" s="39"/>
    </row>
    <row r="35369" spans="17:17">
      <c r="Q35369" s="39"/>
    </row>
    <row r="35370" spans="17:17">
      <c r="Q35370" s="39"/>
    </row>
    <row r="35371" spans="17:17">
      <c r="Q35371" s="39"/>
    </row>
    <row r="35372" spans="17:17">
      <c r="Q35372" s="39"/>
    </row>
    <row r="35373" spans="17:17">
      <c r="Q35373" s="39"/>
    </row>
    <row r="35374" spans="17:17">
      <c r="Q35374" s="39"/>
    </row>
    <row r="35375" spans="17:17">
      <c r="Q35375" s="39"/>
    </row>
    <row r="35376" spans="17:17">
      <c r="Q35376" s="39"/>
    </row>
    <row r="35377" spans="17:17">
      <c r="Q35377" s="39"/>
    </row>
    <row r="35378" spans="17:17">
      <c r="Q35378" s="39"/>
    </row>
    <row r="35379" spans="17:17">
      <c r="Q35379" s="39"/>
    </row>
    <row r="35380" spans="17:17">
      <c r="Q35380" s="39"/>
    </row>
    <row r="35381" spans="17:17">
      <c r="Q35381" s="39"/>
    </row>
    <row r="35382" spans="17:17">
      <c r="Q35382" s="39"/>
    </row>
    <row r="35383" spans="17:17">
      <c r="Q35383" s="39"/>
    </row>
    <row r="35384" spans="17:17">
      <c r="Q35384" s="39"/>
    </row>
    <row r="35385" spans="17:17">
      <c r="Q35385" s="39"/>
    </row>
    <row r="35386" spans="17:17">
      <c r="Q35386" s="39"/>
    </row>
    <row r="35387" spans="17:17">
      <c r="Q35387" s="39"/>
    </row>
    <row r="35388" spans="17:17">
      <c r="Q35388" s="39"/>
    </row>
    <row r="35389" spans="17:17">
      <c r="Q35389" s="39"/>
    </row>
    <row r="35390" spans="17:17">
      <c r="Q35390" s="39"/>
    </row>
    <row r="35391" spans="17:17">
      <c r="Q35391" s="39"/>
    </row>
    <row r="35392" spans="17:17">
      <c r="Q35392" s="39"/>
    </row>
    <row r="35393" spans="17:17">
      <c r="Q35393" s="39"/>
    </row>
    <row r="35394" spans="17:17">
      <c r="Q35394" s="39"/>
    </row>
    <row r="35395" spans="17:17">
      <c r="Q35395" s="39"/>
    </row>
    <row r="35396" spans="17:17">
      <c r="Q35396" s="39"/>
    </row>
    <row r="35397" spans="17:17">
      <c r="Q35397" s="39"/>
    </row>
    <row r="35398" spans="17:17">
      <c r="Q35398" s="39"/>
    </row>
    <row r="35399" spans="17:17">
      <c r="Q35399" s="39"/>
    </row>
    <row r="35400" spans="17:17">
      <c r="Q35400" s="39"/>
    </row>
    <row r="35401" spans="17:17">
      <c r="Q35401" s="39"/>
    </row>
    <row r="35402" spans="17:17">
      <c r="Q35402" s="39"/>
    </row>
    <row r="35403" spans="17:17">
      <c r="Q35403" s="39"/>
    </row>
    <row r="35404" spans="17:17">
      <c r="Q35404" s="39"/>
    </row>
    <row r="35405" spans="17:17">
      <c r="Q35405" s="39"/>
    </row>
    <row r="35406" spans="17:17">
      <c r="Q35406" s="39"/>
    </row>
    <row r="35407" spans="17:17">
      <c r="Q35407" s="39"/>
    </row>
    <row r="35408" spans="17:17">
      <c r="Q35408" s="39"/>
    </row>
    <row r="35409" spans="17:17">
      <c r="Q35409" s="39"/>
    </row>
    <row r="35410" spans="17:17">
      <c r="Q35410" s="39"/>
    </row>
    <row r="35411" spans="17:17">
      <c r="Q35411" s="39"/>
    </row>
    <row r="35412" spans="17:17">
      <c r="Q35412" s="39"/>
    </row>
    <row r="35413" spans="17:17">
      <c r="Q35413" s="39"/>
    </row>
    <row r="35414" spans="17:17">
      <c r="Q35414" s="39"/>
    </row>
    <row r="35415" spans="17:17">
      <c r="Q35415" s="39"/>
    </row>
    <row r="35416" spans="17:17">
      <c r="Q35416" s="39"/>
    </row>
    <row r="35417" spans="17:17">
      <c r="Q35417" s="39"/>
    </row>
    <row r="35418" spans="17:17">
      <c r="Q35418" s="39"/>
    </row>
    <row r="35419" spans="17:17">
      <c r="Q35419" s="39"/>
    </row>
    <row r="35420" spans="17:17">
      <c r="Q35420" s="39"/>
    </row>
    <row r="35421" spans="17:17">
      <c r="Q35421" s="39"/>
    </row>
    <row r="35422" spans="17:17">
      <c r="Q35422" s="39"/>
    </row>
    <row r="35423" spans="17:17">
      <c r="Q35423" s="39"/>
    </row>
    <row r="35424" spans="17:17">
      <c r="Q35424" s="39"/>
    </row>
    <row r="35425" spans="17:17">
      <c r="Q35425" s="39"/>
    </row>
    <row r="35426" spans="17:17">
      <c r="Q35426" s="39"/>
    </row>
    <row r="35427" spans="17:17">
      <c r="Q35427" s="39"/>
    </row>
    <row r="35428" spans="17:17">
      <c r="Q35428" s="39"/>
    </row>
    <row r="35429" spans="17:17">
      <c r="Q35429" s="39"/>
    </row>
    <row r="35430" spans="17:17">
      <c r="Q35430" s="39"/>
    </row>
    <row r="35431" spans="17:17">
      <c r="Q35431" s="39"/>
    </row>
    <row r="35432" spans="17:17">
      <c r="Q35432" s="39"/>
    </row>
    <row r="35433" spans="17:17">
      <c r="Q35433" s="39"/>
    </row>
    <row r="35434" spans="17:17">
      <c r="Q35434" s="39"/>
    </row>
    <row r="35435" spans="17:17">
      <c r="Q35435" s="39"/>
    </row>
    <row r="35436" spans="17:17">
      <c r="Q35436" s="39"/>
    </row>
    <row r="35437" spans="17:17">
      <c r="Q35437" s="39"/>
    </row>
    <row r="35438" spans="17:17">
      <c r="Q35438" s="39"/>
    </row>
    <row r="35439" spans="17:17">
      <c r="Q35439" s="39"/>
    </row>
    <row r="35440" spans="17:17">
      <c r="Q35440" s="39"/>
    </row>
    <row r="35441" spans="17:17">
      <c r="Q35441" s="39"/>
    </row>
    <row r="35442" spans="17:17">
      <c r="Q35442" s="39"/>
    </row>
    <row r="35443" spans="17:17">
      <c r="Q35443" s="39"/>
    </row>
    <row r="35444" spans="17:17">
      <c r="Q35444" s="39"/>
    </row>
    <row r="35445" spans="17:17">
      <c r="Q35445" s="39"/>
    </row>
    <row r="35446" spans="17:17">
      <c r="Q35446" s="39"/>
    </row>
    <row r="35447" spans="17:17">
      <c r="Q35447" s="39"/>
    </row>
    <row r="35448" spans="17:17">
      <c r="Q35448" s="39"/>
    </row>
    <row r="35449" spans="17:17">
      <c r="Q35449" s="39"/>
    </row>
    <row r="35450" spans="17:17">
      <c r="Q35450" s="39"/>
    </row>
    <row r="35451" spans="17:17">
      <c r="Q35451" s="39"/>
    </row>
    <row r="35452" spans="17:17">
      <c r="Q35452" s="39"/>
    </row>
    <row r="35453" spans="17:17">
      <c r="Q35453" s="39"/>
    </row>
    <row r="35454" spans="17:17">
      <c r="Q35454" s="39"/>
    </row>
    <row r="35455" spans="17:17">
      <c r="Q35455" s="39"/>
    </row>
    <row r="35456" spans="17:17">
      <c r="Q35456" s="39"/>
    </row>
    <row r="35457" spans="17:17">
      <c r="Q35457" s="39"/>
    </row>
    <row r="35458" spans="17:17">
      <c r="Q35458" s="39"/>
    </row>
    <row r="35459" spans="17:17">
      <c r="Q35459" s="39"/>
    </row>
    <row r="35460" spans="17:17">
      <c r="Q35460" s="39"/>
    </row>
    <row r="35461" spans="17:17">
      <c r="Q35461" s="39"/>
    </row>
    <row r="35462" spans="17:17">
      <c r="Q35462" s="39"/>
    </row>
    <row r="35463" spans="17:17">
      <c r="Q35463" s="39"/>
    </row>
    <row r="35464" spans="17:17">
      <c r="Q35464" s="39"/>
    </row>
    <row r="35465" spans="17:17">
      <c r="Q35465" s="39"/>
    </row>
    <row r="35466" spans="17:17">
      <c r="Q35466" s="39"/>
    </row>
    <row r="35467" spans="17:17">
      <c r="Q35467" s="39"/>
    </row>
    <row r="35468" spans="17:17">
      <c r="Q35468" s="39"/>
    </row>
    <row r="35469" spans="17:17">
      <c r="Q35469" s="39"/>
    </row>
    <row r="35470" spans="17:17">
      <c r="Q35470" s="39"/>
    </row>
    <row r="35471" spans="17:17">
      <c r="Q35471" s="39"/>
    </row>
    <row r="35472" spans="17:17">
      <c r="Q35472" s="39"/>
    </row>
    <row r="35473" spans="17:17">
      <c r="Q35473" s="39"/>
    </row>
    <row r="35474" spans="17:17">
      <c r="Q35474" s="39"/>
    </row>
    <row r="35475" spans="17:17">
      <c r="Q35475" s="39"/>
    </row>
    <row r="35476" spans="17:17">
      <c r="Q35476" s="39"/>
    </row>
    <row r="35477" spans="17:17">
      <c r="Q35477" s="39"/>
    </row>
    <row r="35478" spans="17:17">
      <c r="Q35478" s="39"/>
    </row>
    <row r="35479" spans="17:17">
      <c r="Q35479" s="39"/>
    </row>
    <row r="35480" spans="17:17">
      <c r="Q35480" s="39"/>
    </row>
    <row r="35481" spans="17:17">
      <c r="Q35481" s="39"/>
    </row>
    <row r="35482" spans="17:17">
      <c r="Q35482" s="39"/>
    </row>
    <row r="35483" spans="17:17">
      <c r="Q35483" s="39"/>
    </row>
    <row r="35484" spans="17:17">
      <c r="Q35484" s="39"/>
    </row>
    <row r="35485" spans="17:17">
      <c r="Q35485" s="39"/>
    </row>
    <row r="35486" spans="17:17">
      <c r="Q35486" s="39"/>
    </row>
    <row r="35487" spans="17:17">
      <c r="Q35487" s="39"/>
    </row>
    <row r="35488" spans="17:17">
      <c r="Q35488" s="39"/>
    </row>
    <row r="35489" spans="17:17">
      <c r="Q35489" s="39"/>
    </row>
    <row r="35490" spans="17:17">
      <c r="Q35490" s="39"/>
    </row>
    <row r="35491" spans="17:17">
      <c r="Q35491" s="39"/>
    </row>
    <row r="35492" spans="17:17">
      <c r="Q35492" s="39"/>
    </row>
    <row r="35493" spans="17:17">
      <c r="Q35493" s="39"/>
    </row>
    <row r="35494" spans="17:17">
      <c r="Q35494" s="39"/>
    </row>
    <row r="35495" spans="17:17">
      <c r="Q35495" s="39"/>
    </row>
    <row r="35496" spans="17:17">
      <c r="Q35496" s="39"/>
    </row>
    <row r="35497" spans="17:17">
      <c r="Q35497" s="39"/>
    </row>
    <row r="35498" spans="17:17">
      <c r="Q35498" s="39"/>
    </row>
    <row r="35499" spans="17:17">
      <c r="Q35499" s="39"/>
    </row>
    <row r="35500" spans="17:17">
      <c r="Q35500" s="39"/>
    </row>
    <row r="35501" spans="17:17">
      <c r="Q35501" s="39"/>
    </row>
    <row r="35502" spans="17:17">
      <c r="Q35502" s="39"/>
    </row>
    <row r="35503" spans="17:17">
      <c r="Q35503" s="39"/>
    </row>
    <row r="35504" spans="17:17">
      <c r="Q35504" s="39"/>
    </row>
    <row r="35505" spans="17:17">
      <c r="Q35505" s="39"/>
    </row>
    <row r="35506" spans="17:17">
      <c r="Q35506" s="39"/>
    </row>
    <row r="35507" spans="17:17">
      <c r="Q35507" s="39"/>
    </row>
    <row r="35508" spans="17:17">
      <c r="Q35508" s="39"/>
    </row>
    <row r="35509" spans="17:17">
      <c r="Q35509" s="39"/>
    </row>
    <row r="35510" spans="17:17">
      <c r="Q35510" s="39"/>
    </row>
    <row r="35511" spans="17:17">
      <c r="Q35511" s="39"/>
    </row>
    <row r="35512" spans="17:17">
      <c r="Q35512" s="39"/>
    </row>
    <row r="35513" spans="17:17">
      <c r="Q35513" s="39"/>
    </row>
    <row r="35514" spans="17:17">
      <c r="Q35514" s="39"/>
    </row>
    <row r="35515" spans="17:17">
      <c r="Q35515" s="39"/>
    </row>
    <row r="35516" spans="17:17">
      <c r="Q35516" s="39"/>
    </row>
    <row r="35517" spans="17:17">
      <c r="Q35517" s="39"/>
    </row>
    <row r="35518" spans="17:17">
      <c r="Q35518" s="39"/>
    </row>
    <row r="35519" spans="17:17">
      <c r="Q35519" s="39"/>
    </row>
    <row r="35520" spans="17:17">
      <c r="Q35520" s="39"/>
    </row>
    <row r="35521" spans="17:17">
      <c r="Q35521" s="39"/>
    </row>
    <row r="35522" spans="17:17">
      <c r="Q35522" s="39"/>
    </row>
    <row r="35523" spans="17:17">
      <c r="Q35523" s="39"/>
    </row>
    <row r="35524" spans="17:17">
      <c r="Q35524" s="39"/>
    </row>
    <row r="35525" spans="17:17">
      <c r="Q35525" s="39"/>
    </row>
    <row r="35526" spans="17:17">
      <c r="Q35526" s="39"/>
    </row>
    <row r="35527" spans="17:17">
      <c r="Q35527" s="39"/>
    </row>
    <row r="35528" spans="17:17">
      <c r="Q35528" s="39"/>
    </row>
    <row r="35529" spans="17:17">
      <c r="Q35529" s="39"/>
    </row>
    <row r="35530" spans="17:17">
      <c r="Q35530" s="39"/>
    </row>
    <row r="35531" spans="17:17">
      <c r="Q35531" s="39"/>
    </row>
    <row r="35532" spans="17:17">
      <c r="Q35532" s="39"/>
    </row>
    <row r="35533" spans="17:17">
      <c r="Q35533" s="39"/>
    </row>
    <row r="35534" spans="17:17">
      <c r="Q35534" s="39"/>
    </row>
    <row r="35535" spans="17:17">
      <c r="Q35535" s="39"/>
    </row>
    <row r="35536" spans="17:17">
      <c r="Q35536" s="39"/>
    </row>
    <row r="35537" spans="17:17">
      <c r="Q35537" s="39"/>
    </row>
    <row r="35538" spans="17:17">
      <c r="Q35538" s="39"/>
    </row>
    <row r="35539" spans="17:17">
      <c r="Q35539" s="39"/>
    </row>
    <row r="35540" spans="17:17">
      <c r="Q35540" s="39"/>
    </row>
    <row r="35541" spans="17:17">
      <c r="Q35541" s="39"/>
    </row>
    <row r="35542" spans="17:17">
      <c r="Q35542" s="39"/>
    </row>
    <row r="35543" spans="17:17">
      <c r="Q35543" s="39"/>
    </row>
    <row r="35544" spans="17:17">
      <c r="Q35544" s="39"/>
    </row>
    <row r="35545" spans="17:17">
      <c r="Q35545" s="39"/>
    </row>
    <row r="35546" spans="17:17">
      <c r="Q35546" s="39"/>
    </row>
    <row r="35547" spans="17:17">
      <c r="Q35547" s="39"/>
    </row>
    <row r="35548" spans="17:17">
      <c r="Q35548" s="39"/>
    </row>
    <row r="35549" spans="17:17">
      <c r="Q35549" s="39"/>
    </row>
    <row r="35550" spans="17:17">
      <c r="Q35550" s="39"/>
    </row>
    <row r="35551" spans="17:17">
      <c r="Q35551" s="39"/>
    </row>
    <row r="35552" spans="17:17">
      <c r="Q35552" s="39"/>
    </row>
    <row r="35553" spans="17:17">
      <c r="Q35553" s="39"/>
    </row>
    <row r="35554" spans="17:17">
      <c r="Q35554" s="39"/>
    </row>
    <row r="35555" spans="17:17">
      <c r="Q35555" s="39"/>
    </row>
    <row r="35556" spans="17:17">
      <c r="Q35556" s="39"/>
    </row>
    <row r="35557" spans="17:17">
      <c r="Q35557" s="39"/>
    </row>
    <row r="35558" spans="17:17">
      <c r="Q35558" s="39"/>
    </row>
    <row r="35559" spans="17:17">
      <c r="Q35559" s="39"/>
    </row>
    <row r="35560" spans="17:17">
      <c r="Q35560" s="39"/>
    </row>
    <row r="35561" spans="17:17">
      <c r="Q35561" s="39"/>
    </row>
    <row r="35562" spans="17:17">
      <c r="Q35562" s="39"/>
    </row>
    <row r="35563" spans="17:17">
      <c r="Q35563" s="39"/>
    </row>
    <row r="35564" spans="17:17">
      <c r="Q35564" s="39"/>
    </row>
    <row r="35565" spans="17:17">
      <c r="Q35565" s="39"/>
    </row>
    <row r="35566" spans="17:17">
      <c r="Q35566" s="39"/>
    </row>
    <row r="35567" spans="17:17">
      <c r="Q35567" s="39"/>
    </row>
    <row r="35568" spans="17:17">
      <c r="Q35568" s="39"/>
    </row>
    <row r="35569" spans="17:17">
      <c r="Q35569" s="39"/>
    </row>
    <row r="35570" spans="17:17">
      <c r="Q35570" s="39"/>
    </row>
    <row r="35571" spans="17:17">
      <c r="Q35571" s="39"/>
    </row>
    <row r="35572" spans="17:17">
      <c r="Q35572" s="39"/>
    </row>
    <row r="35573" spans="17:17">
      <c r="Q35573" s="39"/>
    </row>
    <row r="35574" spans="17:17">
      <c r="Q35574" s="39"/>
    </row>
    <row r="35575" spans="17:17">
      <c r="Q35575" s="39"/>
    </row>
    <row r="35576" spans="17:17">
      <c r="Q35576" s="39"/>
    </row>
    <row r="35577" spans="17:17">
      <c r="Q35577" s="39"/>
    </row>
    <row r="35578" spans="17:17">
      <c r="Q35578" s="39"/>
    </row>
    <row r="35579" spans="17:17">
      <c r="Q35579" s="39"/>
    </row>
    <row r="35580" spans="17:17">
      <c r="Q35580" s="39"/>
    </row>
    <row r="35581" spans="17:17">
      <c r="Q35581" s="39"/>
    </row>
    <row r="35582" spans="17:17">
      <c r="Q35582" s="39"/>
    </row>
    <row r="35583" spans="17:17">
      <c r="Q35583" s="39"/>
    </row>
    <row r="35584" spans="17:17">
      <c r="Q35584" s="39"/>
    </row>
    <row r="35585" spans="17:17">
      <c r="Q35585" s="39"/>
    </row>
    <row r="35586" spans="17:17">
      <c r="Q35586" s="39"/>
    </row>
    <row r="35587" spans="17:17">
      <c r="Q35587" s="39"/>
    </row>
    <row r="35588" spans="17:17">
      <c r="Q35588" s="39"/>
    </row>
    <row r="35589" spans="17:17">
      <c r="Q35589" s="39"/>
    </row>
    <row r="35590" spans="17:17">
      <c r="Q35590" s="39"/>
    </row>
    <row r="35591" spans="17:17">
      <c r="Q35591" s="39"/>
    </row>
    <row r="35592" spans="17:17">
      <c r="Q35592" s="39"/>
    </row>
    <row r="35593" spans="17:17">
      <c r="Q35593" s="39"/>
    </row>
    <row r="35594" spans="17:17">
      <c r="Q35594" s="39"/>
    </row>
    <row r="35595" spans="17:17">
      <c r="Q35595" s="39"/>
    </row>
    <row r="35596" spans="17:17">
      <c r="Q35596" s="39"/>
    </row>
    <row r="35597" spans="17:17">
      <c r="Q35597" s="39"/>
    </row>
    <row r="35598" spans="17:17">
      <c r="Q35598" s="39"/>
    </row>
    <row r="35599" spans="17:17">
      <c r="Q35599" s="39"/>
    </row>
    <row r="35600" spans="17:17">
      <c r="Q35600" s="39"/>
    </row>
    <row r="35601" spans="17:17">
      <c r="Q35601" s="39"/>
    </row>
    <row r="35602" spans="17:17">
      <c r="Q35602" s="39"/>
    </row>
    <row r="35603" spans="17:17">
      <c r="Q35603" s="39"/>
    </row>
    <row r="35604" spans="17:17">
      <c r="Q35604" s="39"/>
    </row>
    <row r="35605" spans="17:17">
      <c r="Q35605" s="39"/>
    </row>
    <row r="35606" spans="17:17">
      <c r="Q35606" s="39"/>
    </row>
    <row r="35607" spans="17:17">
      <c r="Q35607" s="39"/>
    </row>
    <row r="35608" spans="17:17">
      <c r="Q35608" s="39"/>
    </row>
    <row r="35609" spans="17:17">
      <c r="Q35609" s="39"/>
    </row>
    <row r="35610" spans="17:17">
      <c r="Q35610" s="39"/>
    </row>
    <row r="35611" spans="17:17">
      <c r="Q35611" s="39"/>
    </row>
    <row r="35612" spans="17:17">
      <c r="Q35612" s="39"/>
    </row>
    <row r="35613" spans="17:17">
      <c r="Q35613" s="39"/>
    </row>
    <row r="35614" spans="17:17">
      <c r="Q35614" s="39"/>
    </row>
    <row r="35615" spans="17:17">
      <c r="Q35615" s="39"/>
    </row>
    <row r="35616" spans="17:17">
      <c r="Q35616" s="39"/>
    </row>
    <row r="35617" spans="17:17">
      <c r="Q35617" s="39"/>
    </row>
    <row r="35618" spans="17:17">
      <c r="Q35618" s="39"/>
    </row>
    <row r="35619" spans="17:17">
      <c r="Q35619" s="39"/>
    </row>
    <row r="35620" spans="17:17">
      <c r="Q35620" s="39"/>
    </row>
    <row r="35621" spans="17:17">
      <c r="Q35621" s="39"/>
    </row>
    <row r="35622" spans="17:17">
      <c r="Q35622" s="39"/>
    </row>
    <row r="35623" spans="17:17">
      <c r="Q35623" s="39"/>
    </row>
    <row r="35624" spans="17:17">
      <c r="Q35624" s="39"/>
    </row>
    <row r="35625" spans="17:17">
      <c r="Q35625" s="39"/>
    </row>
    <row r="35626" spans="17:17">
      <c r="Q35626" s="39"/>
    </row>
    <row r="35627" spans="17:17">
      <c r="Q35627" s="39"/>
    </row>
    <row r="35628" spans="17:17">
      <c r="Q35628" s="39"/>
    </row>
    <row r="35629" spans="17:17">
      <c r="Q35629" s="39"/>
    </row>
    <row r="35630" spans="17:17">
      <c r="Q35630" s="39"/>
    </row>
    <row r="35631" spans="17:17">
      <c r="Q35631" s="39"/>
    </row>
    <row r="35632" spans="17:17">
      <c r="Q35632" s="39"/>
    </row>
    <row r="35633" spans="17:17">
      <c r="Q35633" s="39"/>
    </row>
    <row r="35634" spans="17:17">
      <c r="Q35634" s="39"/>
    </row>
    <row r="35635" spans="17:17">
      <c r="Q35635" s="39"/>
    </row>
    <row r="35636" spans="17:17">
      <c r="Q35636" s="39"/>
    </row>
    <row r="35637" spans="17:17">
      <c r="Q35637" s="39"/>
    </row>
    <row r="35638" spans="17:17">
      <c r="Q35638" s="39"/>
    </row>
    <row r="35639" spans="17:17">
      <c r="Q35639" s="39"/>
    </row>
    <row r="35640" spans="17:17">
      <c r="Q35640" s="39"/>
    </row>
    <row r="35641" spans="17:17">
      <c r="Q35641" s="39"/>
    </row>
    <row r="35642" spans="17:17">
      <c r="Q35642" s="39"/>
    </row>
    <row r="35643" spans="17:17">
      <c r="Q35643" s="39"/>
    </row>
    <row r="35644" spans="17:17">
      <c r="Q35644" s="39"/>
    </row>
    <row r="35645" spans="17:17">
      <c r="Q35645" s="39"/>
    </row>
    <row r="35646" spans="17:17">
      <c r="Q35646" s="39"/>
    </row>
    <row r="35647" spans="17:17">
      <c r="Q35647" s="39"/>
    </row>
    <row r="35648" spans="17:17">
      <c r="Q35648" s="39"/>
    </row>
    <row r="35649" spans="17:17">
      <c r="Q35649" s="39"/>
    </row>
    <row r="35650" spans="17:17">
      <c r="Q35650" s="39"/>
    </row>
    <row r="35651" spans="17:17">
      <c r="Q35651" s="39"/>
    </row>
    <row r="35652" spans="17:17">
      <c r="Q35652" s="39"/>
    </row>
    <row r="35653" spans="17:17">
      <c r="Q35653" s="39"/>
    </row>
    <row r="35654" spans="17:17">
      <c r="Q35654" s="39"/>
    </row>
    <row r="35655" spans="17:17">
      <c r="Q35655" s="39"/>
    </row>
    <row r="35656" spans="17:17">
      <c r="Q35656" s="39"/>
    </row>
    <row r="35657" spans="17:17">
      <c r="Q35657" s="39"/>
    </row>
    <row r="35658" spans="17:17">
      <c r="Q35658" s="39"/>
    </row>
    <row r="35659" spans="17:17">
      <c r="Q35659" s="39"/>
    </row>
    <row r="35660" spans="17:17">
      <c r="Q35660" s="39"/>
    </row>
    <row r="35661" spans="17:17">
      <c r="Q35661" s="39"/>
    </row>
    <row r="35662" spans="17:17">
      <c r="Q35662" s="39"/>
    </row>
    <row r="35663" spans="17:17">
      <c r="Q35663" s="39"/>
    </row>
    <row r="35664" spans="17:17">
      <c r="Q35664" s="39"/>
    </row>
    <row r="35665" spans="17:17">
      <c r="Q35665" s="39"/>
    </row>
    <row r="35666" spans="17:17">
      <c r="Q35666" s="39"/>
    </row>
    <row r="35667" spans="17:17">
      <c r="Q35667" s="39"/>
    </row>
    <row r="35668" spans="17:17">
      <c r="Q35668" s="39"/>
    </row>
    <row r="35669" spans="17:17">
      <c r="Q35669" s="39"/>
    </row>
    <row r="35670" spans="17:17">
      <c r="Q35670" s="39"/>
    </row>
    <row r="35671" spans="17:17">
      <c r="Q35671" s="39"/>
    </row>
    <row r="35672" spans="17:17">
      <c r="Q35672" s="39"/>
    </row>
    <row r="35673" spans="17:17">
      <c r="Q35673" s="39"/>
    </row>
    <row r="35674" spans="17:17">
      <c r="Q35674" s="39"/>
    </row>
    <row r="35675" spans="17:17">
      <c r="Q35675" s="39"/>
    </row>
    <row r="35676" spans="17:17">
      <c r="Q35676" s="39"/>
    </row>
    <row r="35677" spans="17:17">
      <c r="Q35677" s="39"/>
    </row>
    <row r="35678" spans="17:17">
      <c r="Q35678" s="39"/>
    </row>
    <row r="35679" spans="17:17">
      <c r="Q35679" s="39"/>
    </row>
    <row r="35680" spans="17:17">
      <c r="Q35680" s="39"/>
    </row>
    <row r="35681" spans="17:17">
      <c r="Q35681" s="39"/>
    </row>
    <row r="35682" spans="17:17">
      <c r="Q35682" s="39"/>
    </row>
    <row r="35683" spans="17:17">
      <c r="Q35683" s="39"/>
    </row>
    <row r="35684" spans="17:17">
      <c r="Q35684" s="39"/>
    </row>
    <row r="35685" spans="17:17">
      <c r="Q35685" s="39"/>
    </row>
    <row r="35686" spans="17:17">
      <c r="Q35686" s="39"/>
    </row>
    <row r="35687" spans="17:17">
      <c r="Q35687" s="39"/>
    </row>
    <row r="35688" spans="17:17">
      <c r="Q35688" s="39"/>
    </row>
    <row r="35689" spans="17:17">
      <c r="Q35689" s="39"/>
    </row>
    <row r="35690" spans="17:17">
      <c r="Q35690" s="39"/>
    </row>
    <row r="35691" spans="17:17">
      <c r="Q35691" s="39"/>
    </row>
    <row r="35692" spans="17:17">
      <c r="Q35692" s="39"/>
    </row>
    <row r="35693" spans="17:17">
      <c r="Q35693" s="39"/>
    </row>
    <row r="35694" spans="17:17">
      <c r="Q35694" s="39"/>
    </row>
    <row r="35695" spans="17:17">
      <c r="Q35695" s="39"/>
    </row>
    <row r="35696" spans="17:17">
      <c r="Q35696" s="39"/>
    </row>
    <row r="35697" spans="17:17">
      <c r="Q35697" s="39"/>
    </row>
    <row r="35698" spans="17:17">
      <c r="Q35698" s="39"/>
    </row>
    <row r="35699" spans="17:17">
      <c r="Q35699" s="39"/>
    </row>
    <row r="35700" spans="17:17">
      <c r="Q35700" s="39"/>
    </row>
    <row r="35701" spans="17:17">
      <c r="Q35701" s="39"/>
    </row>
    <row r="35702" spans="17:17">
      <c r="Q35702" s="39"/>
    </row>
    <row r="35703" spans="17:17">
      <c r="Q35703" s="39"/>
    </row>
    <row r="35704" spans="17:17">
      <c r="Q35704" s="39"/>
    </row>
    <row r="35705" spans="17:17">
      <c r="Q35705" s="39"/>
    </row>
    <row r="35706" spans="17:17">
      <c r="Q35706" s="39"/>
    </row>
    <row r="35707" spans="17:17">
      <c r="Q35707" s="39"/>
    </row>
    <row r="35708" spans="17:17">
      <c r="Q35708" s="39"/>
    </row>
    <row r="35709" spans="17:17">
      <c r="Q35709" s="39"/>
    </row>
    <row r="35710" spans="17:17">
      <c r="Q35710" s="39"/>
    </row>
    <row r="35711" spans="17:17">
      <c r="Q35711" s="39"/>
    </row>
    <row r="35712" spans="17:17">
      <c r="Q35712" s="39"/>
    </row>
    <row r="35713" spans="17:17">
      <c r="Q35713" s="39"/>
    </row>
    <row r="35714" spans="17:17">
      <c r="Q35714" s="39"/>
    </row>
    <row r="35715" spans="17:17">
      <c r="Q35715" s="39"/>
    </row>
    <row r="35716" spans="17:17">
      <c r="Q35716" s="39"/>
    </row>
    <row r="35717" spans="17:17">
      <c r="Q35717" s="39"/>
    </row>
    <row r="35718" spans="17:17">
      <c r="Q35718" s="39"/>
    </row>
    <row r="35719" spans="17:17">
      <c r="Q35719" s="39"/>
    </row>
    <row r="35720" spans="17:17">
      <c r="Q35720" s="39"/>
    </row>
    <row r="35721" spans="17:17">
      <c r="Q35721" s="39"/>
    </row>
    <row r="35722" spans="17:17">
      <c r="Q35722" s="39"/>
    </row>
    <row r="35723" spans="17:17">
      <c r="Q35723" s="39"/>
    </row>
    <row r="35724" spans="17:17">
      <c r="Q35724" s="39"/>
    </row>
    <row r="35725" spans="17:17">
      <c r="Q35725" s="39"/>
    </row>
    <row r="35726" spans="17:17">
      <c r="Q35726" s="39"/>
    </row>
    <row r="35727" spans="17:17">
      <c r="Q35727" s="39"/>
    </row>
    <row r="35728" spans="17:17">
      <c r="Q35728" s="39"/>
    </row>
    <row r="35729" spans="17:17">
      <c r="Q35729" s="39"/>
    </row>
    <row r="35730" spans="17:17">
      <c r="Q35730" s="39"/>
    </row>
    <row r="35731" spans="17:17">
      <c r="Q35731" s="39"/>
    </row>
    <row r="35732" spans="17:17">
      <c r="Q35732" s="39"/>
    </row>
    <row r="35733" spans="17:17">
      <c r="Q35733" s="39"/>
    </row>
    <row r="35734" spans="17:17">
      <c r="Q35734" s="39"/>
    </row>
    <row r="35735" spans="17:17">
      <c r="Q35735" s="39"/>
    </row>
    <row r="35736" spans="17:17">
      <c r="Q35736" s="39"/>
    </row>
    <row r="35737" spans="17:17">
      <c r="Q35737" s="39"/>
    </row>
    <row r="35738" spans="17:17">
      <c r="Q35738" s="39"/>
    </row>
    <row r="35739" spans="17:17">
      <c r="Q35739" s="39"/>
    </row>
    <row r="35740" spans="17:17">
      <c r="Q35740" s="39"/>
    </row>
    <row r="35741" spans="17:17">
      <c r="Q35741" s="39"/>
    </row>
    <row r="35742" spans="17:17">
      <c r="Q35742" s="39"/>
    </row>
    <row r="35743" spans="17:17">
      <c r="Q35743" s="39"/>
    </row>
    <row r="35744" spans="17:17">
      <c r="Q35744" s="39"/>
    </row>
    <row r="35745" spans="17:17">
      <c r="Q35745" s="39"/>
    </row>
    <row r="35746" spans="17:17">
      <c r="Q35746" s="39"/>
    </row>
    <row r="35747" spans="17:17">
      <c r="Q35747" s="39"/>
    </row>
    <row r="35748" spans="17:17">
      <c r="Q35748" s="39"/>
    </row>
    <row r="35749" spans="17:17">
      <c r="Q35749" s="39"/>
    </row>
    <row r="35750" spans="17:17">
      <c r="Q35750" s="39"/>
    </row>
    <row r="35751" spans="17:17">
      <c r="Q35751" s="39"/>
    </row>
    <row r="35752" spans="17:17">
      <c r="Q35752" s="39"/>
    </row>
    <row r="35753" spans="17:17">
      <c r="Q35753" s="39"/>
    </row>
    <row r="35754" spans="17:17">
      <c r="Q35754" s="39"/>
    </row>
    <row r="35755" spans="17:17">
      <c r="Q35755" s="39"/>
    </row>
    <row r="35756" spans="17:17">
      <c r="Q35756" s="39"/>
    </row>
    <row r="35757" spans="17:17">
      <c r="Q35757" s="39"/>
    </row>
    <row r="35758" spans="17:17">
      <c r="Q35758" s="39"/>
    </row>
    <row r="35759" spans="17:17">
      <c r="Q35759" s="39"/>
    </row>
    <row r="35760" spans="17:17">
      <c r="Q35760" s="39"/>
    </row>
    <row r="35761" spans="17:17">
      <c r="Q35761" s="39"/>
    </row>
    <row r="35762" spans="17:17">
      <c r="Q35762" s="39"/>
    </row>
    <row r="35763" spans="17:17">
      <c r="Q35763" s="39"/>
    </row>
    <row r="35764" spans="17:17">
      <c r="Q35764" s="39"/>
    </row>
    <row r="35765" spans="17:17">
      <c r="Q35765" s="39"/>
    </row>
    <row r="35766" spans="17:17">
      <c r="Q35766" s="39"/>
    </row>
    <row r="35767" spans="17:17">
      <c r="Q35767" s="39"/>
    </row>
    <row r="35768" spans="17:17">
      <c r="Q35768" s="39"/>
    </row>
    <row r="35769" spans="17:17">
      <c r="Q35769" s="39"/>
    </row>
    <row r="35770" spans="17:17">
      <c r="Q35770" s="39"/>
    </row>
    <row r="35771" spans="17:17">
      <c r="Q35771" s="39"/>
    </row>
    <row r="35772" spans="17:17">
      <c r="Q35772" s="39"/>
    </row>
    <row r="35773" spans="17:17">
      <c r="Q35773" s="39"/>
    </row>
    <row r="35774" spans="17:17">
      <c r="Q35774" s="39"/>
    </row>
    <row r="35775" spans="17:17">
      <c r="Q35775" s="39"/>
    </row>
    <row r="35776" spans="17:17">
      <c r="Q35776" s="39"/>
    </row>
    <row r="35777" spans="17:17">
      <c r="Q35777" s="39"/>
    </row>
    <row r="35778" spans="17:17">
      <c r="Q35778" s="39"/>
    </row>
    <row r="35779" spans="17:17">
      <c r="Q35779" s="39"/>
    </row>
    <row r="35780" spans="17:17">
      <c r="Q35780" s="39"/>
    </row>
    <row r="35781" spans="17:17">
      <c r="Q35781" s="39"/>
    </row>
    <row r="35782" spans="17:17">
      <c r="Q35782" s="39"/>
    </row>
    <row r="35783" spans="17:17">
      <c r="Q35783" s="39"/>
    </row>
    <row r="35784" spans="17:17">
      <c r="Q35784" s="39"/>
    </row>
    <row r="35785" spans="17:17">
      <c r="Q35785" s="39"/>
    </row>
    <row r="35786" spans="17:17">
      <c r="Q35786" s="39"/>
    </row>
    <row r="35787" spans="17:17">
      <c r="Q35787" s="39"/>
    </row>
    <row r="35788" spans="17:17">
      <c r="Q35788" s="39"/>
    </row>
    <row r="35789" spans="17:17">
      <c r="Q35789" s="39"/>
    </row>
    <row r="35790" spans="17:17">
      <c r="Q35790" s="39"/>
    </row>
    <row r="35791" spans="17:17">
      <c r="Q35791" s="39"/>
    </row>
    <row r="35792" spans="17:17">
      <c r="Q35792" s="39"/>
    </row>
    <row r="35793" spans="17:17">
      <c r="Q35793" s="39"/>
    </row>
    <row r="35794" spans="17:17">
      <c r="Q35794" s="39"/>
    </row>
    <row r="35795" spans="17:17">
      <c r="Q35795" s="39"/>
    </row>
    <row r="35796" spans="17:17">
      <c r="Q35796" s="39"/>
    </row>
    <row r="35797" spans="17:17">
      <c r="Q35797" s="39"/>
    </row>
    <row r="35798" spans="17:17">
      <c r="Q35798" s="39"/>
    </row>
    <row r="35799" spans="17:17">
      <c r="Q35799" s="39"/>
    </row>
    <row r="35800" spans="17:17">
      <c r="Q35800" s="39"/>
    </row>
    <row r="35801" spans="17:17">
      <c r="Q35801" s="39"/>
    </row>
    <row r="35802" spans="17:17">
      <c r="Q35802" s="39"/>
    </row>
    <row r="35803" spans="17:17">
      <c r="Q35803" s="39"/>
    </row>
    <row r="35804" spans="17:17">
      <c r="Q35804" s="39"/>
    </row>
    <row r="35805" spans="17:17">
      <c r="Q35805" s="39"/>
    </row>
    <row r="35806" spans="17:17">
      <c r="Q35806" s="39"/>
    </row>
    <row r="35807" spans="17:17">
      <c r="Q35807" s="39"/>
    </row>
    <row r="35808" spans="17:17">
      <c r="Q35808" s="39"/>
    </row>
    <row r="35809" spans="17:17">
      <c r="Q35809" s="39"/>
    </row>
    <row r="35810" spans="17:17">
      <c r="Q35810" s="39"/>
    </row>
    <row r="35811" spans="17:17">
      <c r="Q35811" s="39"/>
    </row>
    <row r="35812" spans="17:17">
      <c r="Q35812" s="39"/>
    </row>
    <row r="35813" spans="17:17">
      <c r="Q35813" s="39"/>
    </row>
    <row r="35814" spans="17:17">
      <c r="Q35814" s="39"/>
    </row>
    <row r="35815" spans="17:17">
      <c r="Q35815" s="39"/>
    </row>
    <row r="35816" spans="17:17">
      <c r="Q35816" s="39"/>
    </row>
    <row r="35817" spans="17:17">
      <c r="Q35817" s="39"/>
    </row>
    <row r="35818" spans="17:17">
      <c r="Q35818" s="39"/>
    </row>
    <row r="35819" spans="17:17">
      <c r="Q35819" s="39"/>
    </row>
    <row r="35820" spans="17:17">
      <c r="Q35820" s="39"/>
    </row>
    <row r="35821" spans="17:17">
      <c r="Q35821" s="39"/>
    </row>
    <row r="35822" spans="17:17">
      <c r="Q35822" s="39"/>
    </row>
    <row r="35823" spans="17:17">
      <c r="Q35823" s="39"/>
    </row>
    <row r="35824" spans="17:17">
      <c r="Q35824" s="39"/>
    </row>
    <row r="35825" spans="17:17">
      <c r="Q35825" s="39"/>
    </row>
    <row r="35826" spans="17:17">
      <c r="Q35826" s="39"/>
    </row>
    <row r="35827" spans="17:17">
      <c r="Q35827" s="39"/>
    </row>
    <row r="35828" spans="17:17">
      <c r="Q35828" s="39"/>
    </row>
    <row r="35829" spans="17:17">
      <c r="Q35829" s="39"/>
    </row>
    <row r="35830" spans="17:17">
      <c r="Q35830" s="39"/>
    </row>
    <row r="35831" spans="17:17">
      <c r="Q35831" s="39"/>
    </row>
    <row r="35832" spans="17:17">
      <c r="Q35832" s="39"/>
    </row>
    <row r="35833" spans="17:17">
      <c r="Q35833" s="39"/>
    </row>
    <row r="35834" spans="17:17">
      <c r="Q35834" s="39"/>
    </row>
    <row r="35835" spans="17:17">
      <c r="Q35835" s="39"/>
    </row>
    <row r="35836" spans="17:17">
      <c r="Q35836" s="39"/>
    </row>
    <row r="35837" spans="17:17">
      <c r="Q35837" s="39"/>
    </row>
    <row r="35838" spans="17:17">
      <c r="Q35838" s="39"/>
    </row>
    <row r="35839" spans="17:17">
      <c r="Q35839" s="39"/>
    </row>
    <row r="35840" spans="17:17">
      <c r="Q35840" s="39"/>
    </row>
    <row r="35841" spans="17:17">
      <c r="Q35841" s="39"/>
    </row>
    <row r="35842" spans="17:17">
      <c r="Q35842" s="39"/>
    </row>
    <row r="35843" spans="17:17">
      <c r="Q35843" s="39"/>
    </row>
    <row r="35844" spans="17:17">
      <c r="Q35844" s="39"/>
    </row>
    <row r="35845" spans="17:17">
      <c r="Q35845" s="39"/>
    </row>
    <row r="35846" spans="17:17">
      <c r="Q35846" s="39"/>
    </row>
    <row r="35847" spans="17:17">
      <c r="Q35847" s="39"/>
    </row>
    <row r="35848" spans="17:17">
      <c r="Q35848" s="39"/>
    </row>
    <row r="35849" spans="17:17">
      <c r="Q35849" s="39"/>
    </row>
    <row r="35850" spans="17:17">
      <c r="Q35850" s="39"/>
    </row>
    <row r="35851" spans="17:17">
      <c r="Q35851" s="39"/>
    </row>
    <row r="35852" spans="17:17">
      <c r="Q35852" s="39"/>
    </row>
    <row r="35853" spans="17:17">
      <c r="Q35853" s="39"/>
    </row>
    <row r="35854" spans="17:17">
      <c r="Q35854" s="39"/>
    </row>
    <row r="35855" spans="17:17">
      <c r="Q35855" s="39"/>
    </row>
    <row r="35856" spans="17:17">
      <c r="Q35856" s="39"/>
    </row>
    <row r="35857" spans="17:17">
      <c r="Q35857" s="39"/>
    </row>
    <row r="35858" spans="17:17">
      <c r="Q35858" s="39"/>
    </row>
    <row r="35859" spans="17:17">
      <c r="Q35859" s="39"/>
    </row>
    <row r="35860" spans="17:17">
      <c r="Q35860" s="39"/>
    </row>
    <row r="35861" spans="17:17">
      <c r="Q35861" s="39"/>
    </row>
    <row r="35862" spans="17:17">
      <c r="Q35862" s="39"/>
    </row>
    <row r="35863" spans="17:17">
      <c r="Q35863" s="39"/>
    </row>
    <row r="35864" spans="17:17">
      <c r="Q35864" s="39"/>
    </row>
    <row r="35865" spans="17:17">
      <c r="Q35865" s="39"/>
    </row>
    <row r="35866" spans="17:17">
      <c r="Q35866" s="39"/>
    </row>
    <row r="35867" spans="17:17">
      <c r="Q35867" s="39"/>
    </row>
    <row r="35868" spans="17:17">
      <c r="Q35868" s="39"/>
    </row>
    <row r="35869" spans="17:17">
      <c r="Q35869" s="39"/>
    </row>
    <row r="35870" spans="17:17">
      <c r="Q35870" s="39"/>
    </row>
    <row r="35871" spans="17:17">
      <c r="Q35871" s="39"/>
    </row>
    <row r="35872" spans="17:17">
      <c r="Q35872" s="39"/>
    </row>
    <row r="35873" spans="17:17">
      <c r="Q35873" s="39"/>
    </row>
    <row r="35874" spans="17:17">
      <c r="Q35874" s="39"/>
    </row>
    <row r="35875" spans="17:17">
      <c r="Q35875" s="39"/>
    </row>
    <row r="35876" spans="17:17">
      <c r="Q35876" s="39"/>
    </row>
    <row r="35877" spans="17:17">
      <c r="Q35877" s="39"/>
    </row>
    <row r="35878" spans="17:17">
      <c r="Q35878" s="39"/>
    </row>
    <row r="35879" spans="17:17">
      <c r="Q35879" s="39"/>
    </row>
    <row r="35880" spans="17:17">
      <c r="Q35880" s="39"/>
    </row>
    <row r="35881" spans="17:17">
      <c r="Q35881" s="39"/>
    </row>
    <row r="35882" spans="17:17">
      <c r="Q35882" s="39"/>
    </row>
    <row r="35883" spans="17:17">
      <c r="Q35883" s="39"/>
    </row>
    <row r="35884" spans="17:17">
      <c r="Q35884" s="39"/>
    </row>
    <row r="35885" spans="17:17">
      <c r="Q35885" s="39"/>
    </row>
    <row r="35886" spans="17:17">
      <c r="Q35886" s="39"/>
    </row>
    <row r="35887" spans="17:17">
      <c r="Q35887" s="39"/>
    </row>
    <row r="35888" spans="17:17">
      <c r="Q35888" s="39"/>
    </row>
    <row r="35889" spans="17:17">
      <c r="Q35889" s="39"/>
    </row>
    <row r="35890" spans="17:17">
      <c r="Q35890" s="39"/>
    </row>
    <row r="35891" spans="17:17">
      <c r="Q35891" s="39"/>
    </row>
    <row r="35892" spans="17:17">
      <c r="Q35892" s="39"/>
    </row>
    <row r="35893" spans="17:17">
      <c r="Q35893" s="39"/>
    </row>
    <row r="35894" spans="17:17">
      <c r="Q35894" s="39"/>
    </row>
    <row r="35895" spans="17:17">
      <c r="Q35895" s="39"/>
    </row>
    <row r="35896" spans="17:17">
      <c r="Q35896" s="39"/>
    </row>
    <row r="35897" spans="17:17">
      <c r="Q35897" s="39"/>
    </row>
    <row r="35898" spans="17:17">
      <c r="Q35898" s="39"/>
    </row>
    <row r="35899" spans="17:17">
      <c r="Q35899" s="39"/>
    </row>
    <row r="35900" spans="17:17">
      <c r="Q35900" s="39"/>
    </row>
    <row r="35901" spans="17:17">
      <c r="Q35901" s="39"/>
    </row>
    <row r="35902" spans="17:17">
      <c r="Q35902" s="39"/>
    </row>
    <row r="35903" spans="17:17">
      <c r="Q35903" s="39"/>
    </row>
    <row r="35904" spans="17:17">
      <c r="Q35904" s="39"/>
    </row>
    <row r="35905" spans="17:17">
      <c r="Q35905" s="39"/>
    </row>
    <row r="35906" spans="17:17">
      <c r="Q35906" s="39"/>
    </row>
    <row r="35907" spans="17:17">
      <c r="Q35907" s="39"/>
    </row>
    <row r="35908" spans="17:17">
      <c r="Q35908" s="39"/>
    </row>
    <row r="35909" spans="17:17">
      <c r="Q35909" s="39"/>
    </row>
    <row r="35910" spans="17:17">
      <c r="Q35910" s="39"/>
    </row>
    <row r="35911" spans="17:17">
      <c r="Q35911" s="39"/>
    </row>
    <row r="35912" spans="17:17">
      <c r="Q35912" s="39"/>
    </row>
    <row r="35913" spans="17:17">
      <c r="Q35913" s="39"/>
    </row>
    <row r="35914" spans="17:17">
      <c r="Q35914" s="39"/>
    </row>
    <row r="35915" spans="17:17">
      <c r="Q35915" s="39"/>
    </row>
    <row r="35916" spans="17:17">
      <c r="Q35916" s="39"/>
    </row>
    <row r="35917" spans="17:17">
      <c r="Q35917" s="39"/>
    </row>
    <row r="35918" spans="17:17">
      <c r="Q35918" s="39"/>
    </row>
    <row r="35919" spans="17:17">
      <c r="Q35919" s="39"/>
    </row>
    <row r="35920" spans="17:17">
      <c r="Q35920" s="39"/>
    </row>
    <row r="35921" spans="17:17">
      <c r="Q35921" s="39"/>
    </row>
    <row r="35922" spans="17:17">
      <c r="Q35922" s="39"/>
    </row>
    <row r="35923" spans="17:17">
      <c r="Q35923" s="39"/>
    </row>
    <row r="35924" spans="17:17">
      <c r="Q35924" s="39"/>
    </row>
    <row r="35925" spans="17:17">
      <c r="Q35925" s="39"/>
    </row>
    <row r="35926" spans="17:17">
      <c r="Q35926" s="39"/>
    </row>
    <row r="35927" spans="17:17">
      <c r="Q35927" s="39"/>
    </row>
    <row r="35928" spans="17:17">
      <c r="Q35928" s="39"/>
    </row>
    <row r="35929" spans="17:17">
      <c r="Q35929" s="39"/>
    </row>
    <row r="35930" spans="17:17">
      <c r="Q35930" s="39"/>
    </row>
    <row r="35931" spans="17:17">
      <c r="Q35931" s="39"/>
    </row>
    <row r="35932" spans="17:17">
      <c r="Q35932" s="39"/>
    </row>
    <row r="35933" spans="17:17">
      <c r="Q35933" s="39"/>
    </row>
    <row r="35934" spans="17:17">
      <c r="Q35934" s="39"/>
    </row>
    <row r="35935" spans="17:17">
      <c r="Q35935" s="39"/>
    </row>
    <row r="35936" spans="17:17">
      <c r="Q35936" s="39"/>
    </row>
    <row r="35937" spans="17:17">
      <c r="Q35937" s="39"/>
    </row>
    <row r="35938" spans="17:17">
      <c r="Q35938" s="39"/>
    </row>
    <row r="35939" spans="17:17">
      <c r="Q35939" s="39"/>
    </row>
    <row r="35940" spans="17:17">
      <c r="Q35940" s="39"/>
    </row>
    <row r="35941" spans="17:17">
      <c r="Q35941" s="39"/>
    </row>
    <row r="35942" spans="17:17">
      <c r="Q35942" s="39"/>
    </row>
    <row r="35943" spans="17:17">
      <c r="Q35943" s="39"/>
    </row>
    <row r="35944" spans="17:17">
      <c r="Q35944" s="39"/>
    </row>
    <row r="35945" spans="17:17">
      <c r="Q35945" s="39"/>
    </row>
    <row r="35946" spans="17:17">
      <c r="Q35946" s="39"/>
    </row>
    <row r="35947" spans="17:17">
      <c r="Q35947" s="39"/>
    </row>
    <row r="35948" spans="17:17">
      <c r="Q35948" s="39"/>
    </row>
    <row r="35949" spans="17:17">
      <c r="Q35949" s="39"/>
    </row>
    <row r="35950" spans="17:17">
      <c r="Q35950" s="39"/>
    </row>
    <row r="35951" spans="17:17">
      <c r="Q35951" s="39"/>
    </row>
    <row r="35952" spans="17:17">
      <c r="Q35952" s="39"/>
    </row>
    <row r="35953" spans="17:17">
      <c r="Q35953" s="39"/>
    </row>
    <row r="35954" spans="17:17">
      <c r="Q35954" s="39"/>
    </row>
    <row r="35955" spans="17:17">
      <c r="Q35955" s="39"/>
    </row>
    <row r="35956" spans="17:17">
      <c r="Q35956" s="39"/>
    </row>
    <row r="35957" spans="17:17">
      <c r="Q35957" s="39"/>
    </row>
    <row r="35958" spans="17:17">
      <c r="Q35958" s="39"/>
    </row>
    <row r="35959" spans="17:17">
      <c r="Q35959" s="39"/>
    </row>
    <row r="35960" spans="17:17">
      <c r="Q35960" s="39"/>
    </row>
    <row r="35961" spans="17:17">
      <c r="Q35961" s="39"/>
    </row>
    <row r="35962" spans="17:17">
      <c r="Q35962" s="39"/>
    </row>
    <row r="35963" spans="17:17">
      <c r="Q35963" s="39"/>
    </row>
    <row r="35964" spans="17:17">
      <c r="Q35964" s="39"/>
    </row>
    <row r="35965" spans="17:17">
      <c r="Q35965" s="39"/>
    </row>
    <row r="35966" spans="17:17">
      <c r="Q35966" s="39"/>
    </row>
    <row r="35967" spans="17:17">
      <c r="Q35967" s="39"/>
    </row>
    <row r="35968" spans="17:17">
      <c r="Q35968" s="39"/>
    </row>
    <row r="35969" spans="17:17">
      <c r="Q35969" s="39"/>
    </row>
    <row r="35970" spans="17:17">
      <c r="Q35970" s="39"/>
    </row>
    <row r="35971" spans="17:17">
      <c r="Q35971" s="39"/>
    </row>
    <row r="35972" spans="17:17">
      <c r="Q35972" s="39"/>
    </row>
    <row r="35973" spans="17:17">
      <c r="Q35973" s="39"/>
    </row>
    <row r="35974" spans="17:17">
      <c r="Q35974" s="39"/>
    </row>
    <row r="35975" spans="17:17">
      <c r="Q35975" s="39"/>
    </row>
    <row r="35976" spans="17:17">
      <c r="Q35976" s="39"/>
    </row>
    <row r="35977" spans="17:17">
      <c r="Q35977" s="39"/>
    </row>
    <row r="35978" spans="17:17">
      <c r="Q35978" s="39"/>
    </row>
    <row r="35979" spans="17:17">
      <c r="Q35979" s="39"/>
    </row>
    <row r="35980" spans="17:17">
      <c r="Q35980" s="39"/>
    </row>
    <row r="35981" spans="17:17">
      <c r="Q35981" s="39"/>
    </row>
    <row r="35982" spans="17:17">
      <c r="Q35982" s="39"/>
    </row>
    <row r="35983" spans="17:17">
      <c r="Q35983" s="39"/>
    </row>
    <row r="35984" spans="17:17">
      <c r="Q35984" s="39"/>
    </row>
    <row r="35985" spans="17:17">
      <c r="Q35985" s="39"/>
    </row>
    <row r="35986" spans="17:17">
      <c r="Q35986" s="39"/>
    </row>
    <row r="35987" spans="17:17">
      <c r="Q35987" s="39"/>
    </row>
    <row r="35988" spans="17:17">
      <c r="Q35988" s="39"/>
    </row>
    <row r="35989" spans="17:17">
      <c r="Q35989" s="39"/>
    </row>
    <row r="35990" spans="17:17">
      <c r="Q35990" s="39"/>
    </row>
    <row r="35991" spans="17:17">
      <c r="Q35991" s="39"/>
    </row>
    <row r="35992" spans="17:17">
      <c r="Q35992" s="39"/>
    </row>
    <row r="35993" spans="17:17">
      <c r="Q35993" s="39"/>
    </row>
    <row r="35994" spans="17:17">
      <c r="Q35994" s="39"/>
    </row>
    <row r="35995" spans="17:17">
      <c r="Q35995" s="39"/>
    </row>
    <row r="35996" spans="17:17">
      <c r="Q35996" s="39"/>
    </row>
    <row r="35997" spans="17:17">
      <c r="Q35997" s="39"/>
    </row>
    <row r="35998" spans="17:17">
      <c r="Q35998" s="39"/>
    </row>
    <row r="35999" spans="17:17">
      <c r="Q35999" s="39"/>
    </row>
    <row r="36000" spans="17:17">
      <c r="Q36000" s="39"/>
    </row>
    <row r="36001" spans="17:17">
      <c r="Q36001" s="39"/>
    </row>
    <row r="36002" spans="17:17">
      <c r="Q36002" s="39"/>
    </row>
    <row r="36003" spans="17:17">
      <c r="Q36003" s="39"/>
    </row>
    <row r="36004" spans="17:17">
      <c r="Q36004" s="39"/>
    </row>
    <row r="36005" spans="17:17">
      <c r="Q36005" s="39"/>
    </row>
    <row r="36006" spans="17:17">
      <c r="Q36006" s="39"/>
    </row>
    <row r="36007" spans="17:17">
      <c r="Q36007" s="39"/>
    </row>
    <row r="36008" spans="17:17">
      <c r="Q36008" s="39"/>
    </row>
    <row r="36009" spans="17:17">
      <c r="Q36009" s="39"/>
    </row>
    <row r="36010" spans="17:17">
      <c r="Q36010" s="39"/>
    </row>
    <row r="36011" spans="17:17">
      <c r="Q36011" s="39"/>
    </row>
    <row r="36012" spans="17:17">
      <c r="Q36012" s="39"/>
    </row>
    <row r="36013" spans="17:17">
      <c r="Q36013" s="39"/>
    </row>
    <row r="36014" spans="17:17">
      <c r="Q36014" s="39"/>
    </row>
    <row r="36015" spans="17:17">
      <c r="Q36015" s="39"/>
    </row>
    <row r="36016" spans="17:17">
      <c r="Q36016" s="39"/>
    </row>
    <row r="36017" spans="17:17">
      <c r="Q36017" s="39"/>
    </row>
    <row r="36018" spans="17:17">
      <c r="Q36018" s="39"/>
    </row>
    <row r="36019" spans="17:17">
      <c r="Q36019" s="39"/>
    </row>
    <row r="36020" spans="17:17">
      <c r="Q36020" s="39"/>
    </row>
    <row r="36021" spans="17:17">
      <c r="Q36021" s="39"/>
    </row>
    <row r="36022" spans="17:17">
      <c r="Q36022" s="39"/>
    </row>
    <row r="36023" spans="17:17">
      <c r="Q36023" s="39"/>
    </row>
    <row r="36024" spans="17:17">
      <c r="Q36024" s="39"/>
    </row>
    <row r="36025" spans="17:17">
      <c r="Q36025" s="39"/>
    </row>
    <row r="36026" spans="17:17">
      <c r="Q36026" s="39"/>
    </row>
    <row r="36027" spans="17:17">
      <c r="Q36027" s="39"/>
    </row>
    <row r="36028" spans="17:17">
      <c r="Q36028" s="39"/>
    </row>
    <row r="36029" spans="17:17">
      <c r="Q36029" s="39"/>
    </row>
    <row r="36030" spans="17:17">
      <c r="Q36030" s="39"/>
    </row>
    <row r="36031" spans="17:17">
      <c r="Q36031" s="39"/>
    </row>
    <row r="36032" spans="17:17">
      <c r="Q36032" s="39"/>
    </row>
    <row r="36033" spans="17:17">
      <c r="Q36033" s="39"/>
    </row>
    <row r="36034" spans="17:17">
      <c r="Q36034" s="39"/>
    </row>
    <row r="36035" spans="17:17">
      <c r="Q36035" s="39"/>
    </row>
    <row r="36036" spans="17:17">
      <c r="Q36036" s="39"/>
    </row>
    <row r="36037" spans="17:17">
      <c r="Q36037" s="39"/>
    </row>
    <row r="36038" spans="17:17">
      <c r="Q36038" s="39"/>
    </row>
    <row r="36039" spans="17:17">
      <c r="Q36039" s="39"/>
    </row>
    <row r="36040" spans="17:17">
      <c r="Q36040" s="39"/>
    </row>
    <row r="36041" spans="17:17">
      <c r="Q36041" s="39"/>
    </row>
    <row r="36042" spans="17:17">
      <c r="Q36042" s="39"/>
    </row>
    <row r="36043" spans="17:17">
      <c r="Q36043" s="39"/>
    </row>
    <row r="36044" spans="17:17">
      <c r="Q36044" s="39"/>
    </row>
    <row r="36045" spans="17:17">
      <c r="Q36045" s="39"/>
    </row>
    <row r="36046" spans="17:17">
      <c r="Q36046" s="39"/>
    </row>
    <row r="36047" spans="17:17">
      <c r="Q36047" s="39"/>
    </row>
    <row r="36048" spans="17:17">
      <c r="Q36048" s="39"/>
    </row>
    <row r="36049" spans="17:17">
      <c r="Q36049" s="39"/>
    </row>
    <row r="36050" spans="17:17">
      <c r="Q36050" s="39"/>
    </row>
    <row r="36051" spans="17:17">
      <c r="Q36051" s="39"/>
    </row>
    <row r="36052" spans="17:17">
      <c r="Q36052" s="39"/>
    </row>
    <row r="36053" spans="17:17">
      <c r="Q36053" s="39"/>
    </row>
    <row r="36054" spans="17:17">
      <c r="Q36054" s="39"/>
    </row>
    <row r="36055" spans="17:17">
      <c r="Q36055" s="39"/>
    </row>
    <row r="36056" spans="17:17">
      <c r="Q36056" s="39"/>
    </row>
    <row r="36057" spans="17:17">
      <c r="Q36057" s="39"/>
    </row>
    <row r="36058" spans="17:17">
      <c r="Q36058" s="39"/>
    </row>
    <row r="36059" spans="17:17">
      <c r="Q36059" s="39"/>
    </row>
    <row r="36060" spans="17:17">
      <c r="Q36060" s="39"/>
    </row>
    <row r="36061" spans="17:17">
      <c r="Q36061" s="39"/>
    </row>
    <row r="36062" spans="17:17">
      <c r="Q36062" s="39"/>
    </row>
    <row r="36063" spans="17:17">
      <c r="Q36063" s="39"/>
    </row>
    <row r="36064" spans="17:17">
      <c r="Q36064" s="39"/>
    </row>
    <row r="36065" spans="17:17">
      <c r="Q36065" s="39"/>
    </row>
    <row r="36066" spans="17:17">
      <c r="Q36066" s="39"/>
    </row>
    <row r="36067" spans="17:17">
      <c r="Q36067" s="39"/>
    </row>
    <row r="36068" spans="17:17">
      <c r="Q36068" s="39"/>
    </row>
    <row r="36069" spans="17:17">
      <c r="Q36069" s="39"/>
    </row>
    <row r="36070" spans="17:17">
      <c r="Q36070" s="39"/>
    </row>
    <row r="36071" spans="17:17">
      <c r="Q36071" s="39"/>
    </row>
    <row r="36072" spans="17:17">
      <c r="Q36072" s="39"/>
    </row>
    <row r="36073" spans="17:17">
      <c r="Q36073" s="39"/>
    </row>
    <row r="36074" spans="17:17">
      <c r="Q36074" s="39"/>
    </row>
    <row r="36075" spans="17:17">
      <c r="Q36075" s="39"/>
    </row>
    <row r="36076" spans="17:17">
      <c r="Q36076" s="39"/>
    </row>
    <row r="36077" spans="17:17">
      <c r="Q36077" s="39"/>
    </row>
    <row r="36078" spans="17:17">
      <c r="Q36078" s="39"/>
    </row>
    <row r="36079" spans="17:17">
      <c r="Q36079" s="39"/>
    </row>
    <row r="36080" spans="17:17">
      <c r="Q36080" s="39"/>
    </row>
    <row r="36081" spans="17:17">
      <c r="Q36081" s="39"/>
    </row>
    <row r="36082" spans="17:17">
      <c r="Q36082" s="39"/>
    </row>
    <row r="36083" spans="17:17">
      <c r="Q36083" s="39"/>
    </row>
    <row r="36084" spans="17:17">
      <c r="Q36084" s="39"/>
    </row>
    <row r="36085" spans="17:17">
      <c r="Q36085" s="39"/>
    </row>
    <row r="36086" spans="17:17">
      <c r="Q36086" s="39"/>
    </row>
    <row r="36087" spans="17:17">
      <c r="Q36087" s="39"/>
    </row>
    <row r="36088" spans="17:17">
      <c r="Q36088" s="39"/>
    </row>
    <row r="36089" spans="17:17">
      <c r="Q36089" s="39"/>
    </row>
    <row r="36090" spans="17:17">
      <c r="Q36090" s="39"/>
    </row>
    <row r="36091" spans="17:17">
      <c r="Q36091" s="39"/>
    </row>
    <row r="36092" spans="17:17">
      <c r="Q36092" s="39"/>
    </row>
    <row r="36093" spans="17:17">
      <c r="Q36093" s="39"/>
    </row>
    <row r="36094" spans="17:17">
      <c r="Q36094" s="39"/>
    </row>
    <row r="36095" spans="17:17">
      <c r="Q36095" s="39"/>
    </row>
    <row r="36096" spans="17:17">
      <c r="Q36096" s="39"/>
    </row>
    <row r="36097" spans="17:17">
      <c r="Q36097" s="39"/>
    </row>
    <row r="36098" spans="17:17">
      <c r="Q36098" s="39"/>
    </row>
    <row r="36099" spans="17:17">
      <c r="Q36099" s="39"/>
    </row>
    <row r="36100" spans="17:17">
      <c r="Q36100" s="39"/>
    </row>
    <row r="36101" spans="17:17">
      <c r="Q36101" s="39"/>
    </row>
    <row r="36102" spans="17:17">
      <c r="Q36102" s="39"/>
    </row>
    <row r="36103" spans="17:17">
      <c r="Q36103" s="39"/>
    </row>
    <row r="36104" spans="17:17">
      <c r="Q36104" s="39"/>
    </row>
    <row r="36105" spans="17:17">
      <c r="Q36105" s="39"/>
    </row>
    <row r="36106" spans="17:17">
      <c r="Q36106" s="39"/>
    </row>
    <row r="36107" spans="17:17">
      <c r="Q36107" s="39"/>
    </row>
    <row r="36108" spans="17:17">
      <c r="Q36108" s="39"/>
    </row>
    <row r="36109" spans="17:17">
      <c r="Q36109" s="39"/>
    </row>
    <row r="36110" spans="17:17">
      <c r="Q36110" s="39"/>
    </row>
    <row r="36111" spans="17:17">
      <c r="Q36111" s="39"/>
    </row>
    <row r="36112" spans="17:17">
      <c r="Q36112" s="39"/>
    </row>
    <row r="36113" spans="17:17">
      <c r="Q36113" s="39"/>
    </row>
    <row r="36114" spans="17:17">
      <c r="Q36114" s="39"/>
    </row>
    <row r="36115" spans="17:17">
      <c r="Q36115" s="39"/>
    </row>
    <row r="36116" spans="17:17">
      <c r="Q36116" s="39"/>
    </row>
    <row r="36117" spans="17:17">
      <c r="Q36117" s="39"/>
    </row>
    <row r="36118" spans="17:17">
      <c r="Q36118" s="39"/>
    </row>
    <row r="36119" spans="17:17">
      <c r="Q36119" s="39"/>
    </row>
    <row r="36120" spans="17:17">
      <c r="Q36120" s="39"/>
    </row>
    <row r="36121" spans="17:17">
      <c r="Q36121" s="39"/>
    </row>
    <row r="36122" spans="17:17">
      <c r="Q36122" s="39"/>
    </row>
    <row r="36123" spans="17:17">
      <c r="Q36123" s="39"/>
    </row>
    <row r="36124" spans="17:17">
      <c r="Q36124" s="39"/>
    </row>
    <row r="36125" spans="17:17">
      <c r="Q36125" s="39"/>
    </row>
    <row r="36126" spans="17:17">
      <c r="Q36126" s="39"/>
    </row>
    <row r="36127" spans="17:17">
      <c r="Q36127" s="39"/>
    </row>
    <row r="36128" spans="17:17">
      <c r="Q36128" s="39"/>
    </row>
    <row r="36129" spans="17:17">
      <c r="Q36129" s="39"/>
    </row>
    <row r="36130" spans="17:17">
      <c r="Q36130" s="39"/>
    </row>
    <row r="36131" spans="17:17">
      <c r="Q36131" s="39"/>
    </row>
    <row r="36132" spans="17:17">
      <c r="Q36132" s="39"/>
    </row>
    <row r="36133" spans="17:17">
      <c r="Q36133" s="39"/>
    </row>
    <row r="36134" spans="17:17">
      <c r="Q36134" s="39"/>
    </row>
    <row r="36135" spans="17:17">
      <c r="Q36135" s="39"/>
    </row>
    <row r="36136" spans="17:17">
      <c r="Q36136" s="39"/>
    </row>
    <row r="36137" spans="17:17">
      <c r="Q36137" s="39"/>
    </row>
    <row r="36138" spans="17:17">
      <c r="Q36138" s="39"/>
    </row>
    <row r="36139" spans="17:17">
      <c r="Q36139" s="39"/>
    </row>
    <row r="36140" spans="17:17">
      <c r="Q36140" s="39"/>
    </row>
    <row r="36141" spans="17:17">
      <c r="Q36141" s="39"/>
    </row>
    <row r="36142" spans="17:17">
      <c r="Q36142" s="39"/>
    </row>
    <row r="36143" spans="17:17">
      <c r="Q36143" s="39"/>
    </row>
    <row r="36144" spans="17:17">
      <c r="Q36144" s="39"/>
    </row>
    <row r="36145" spans="17:17">
      <c r="Q36145" s="39"/>
    </row>
    <row r="36146" spans="17:17">
      <c r="Q36146" s="39"/>
    </row>
    <row r="36147" spans="17:17">
      <c r="Q36147" s="39"/>
    </row>
    <row r="36148" spans="17:17">
      <c r="Q36148" s="39"/>
    </row>
    <row r="36149" spans="17:17">
      <c r="Q36149" s="39"/>
    </row>
    <row r="36150" spans="17:17">
      <c r="Q36150" s="39"/>
    </row>
    <row r="36151" spans="17:17">
      <c r="Q36151" s="39"/>
    </row>
    <row r="36152" spans="17:17">
      <c r="Q36152" s="39"/>
    </row>
    <row r="36153" spans="17:17">
      <c r="Q36153" s="39"/>
    </row>
    <row r="36154" spans="17:17">
      <c r="Q36154" s="39"/>
    </row>
    <row r="36155" spans="17:17">
      <c r="Q36155" s="39"/>
    </row>
    <row r="36156" spans="17:17">
      <c r="Q36156" s="39"/>
    </row>
    <row r="36157" spans="17:17">
      <c r="Q36157" s="39"/>
    </row>
    <row r="36158" spans="17:17">
      <c r="Q36158" s="39"/>
    </row>
    <row r="36159" spans="17:17">
      <c r="Q36159" s="39"/>
    </row>
    <row r="36160" spans="17:17">
      <c r="Q36160" s="39"/>
    </row>
    <row r="36161" spans="17:17">
      <c r="Q36161" s="39"/>
    </row>
    <row r="36162" spans="17:17">
      <c r="Q36162" s="39"/>
    </row>
    <row r="36163" spans="17:17">
      <c r="Q36163" s="39"/>
    </row>
    <row r="36164" spans="17:17">
      <c r="Q36164" s="39"/>
    </row>
    <row r="36165" spans="17:17">
      <c r="Q36165" s="39"/>
    </row>
    <row r="36166" spans="17:17">
      <c r="Q36166" s="39"/>
    </row>
    <row r="36167" spans="17:17">
      <c r="Q36167" s="39"/>
    </row>
    <row r="36168" spans="17:17">
      <c r="Q36168" s="39"/>
    </row>
    <row r="36169" spans="17:17">
      <c r="Q36169" s="39"/>
    </row>
    <row r="36170" spans="17:17">
      <c r="Q36170" s="39"/>
    </row>
    <row r="36171" spans="17:17">
      <c r="Q36171" s="39"/>
    </row>
    <row r="36172" spans="17:17">
      <c r="Q36172" s="39"/>
    </row>
    <row r="36173" spans="17:17">
      <c r="Q36173" s="39"/>
    </row>
    <row r="36174" spans="17:17">
      <c r="Q36174" s="39"/>
    </row>
    <row r="36175" spans="17:17">
      <c r="Q36175" s="39"/>
    </row>
    <row r="36176" spans="17:17">
      <c r="Q36176" s="39"/>
    </row>
    <row r="36177" spans="17:17">
      <c r="Q36177" s="39"/>
    </row>
    <row r="36178" spans="17:17">
      <c r="Q36178" s="39"/>
    </row>
    <row r="36179" spans="17:17">
      <c r="Q36179" s="39"/>
    </row>
    <row r="36180" spans="17:17">
      <c r="Q36180" s="39"/>
    </row>
    <row r="36181" spans="17:17">
      <c r="Q36181" s="39"/>
    </row>
    <row r="36182" spans="17:17">
      <c r="Q36182" s="39"/>
    </row>
    <row r="36183" spans="17:17">
      <c r="Q36183" s="39"/>
    </row>
    <row r="36184" spans="17:17">
      <c r="Q36184" s="39"/>
    </row>
    <row r="36185" spans="17:17">
      <c r="Q36185" s="39"/>
    </row>
    <row r="36186" spans="17:17">
      <c r="Q36186" s="39"/>
    </row>
    <row r="36187" spans="17:17">
      <c r="Q36187" s="39"/>
    </row>
    <row r="36188" spans="17:17">
      <c r="Q36188" s="39"/>
    </row>
    <row r="36189" spans="17:17">
      <c r="Q36189" s="39"/>
    </row>
    <row r="36190" spans="17:17">
      <c r="Q36190" s="39"/>
    </row>
    <row r="36191" spans="17:17">
      <c r="Q36191" s="39"/>
    </row>
    <row r="36192" spans="17:17">
      <c r="Q36192" s="39"/>
    </row>
    <row r="36193" spans="17:17">
      <c r="Q36193" s="39"/>
    </row>
    <row r="36194" spans="17:17">
      <c r="Q36194" s="39"/>
    </row>
    <row r="36195" spans="17:17">
      <c r="Q36195" s="39"/>
    </row>
    <row r="36196" spans="17:17">
      <c r="Q36196" s="39"/>
    </row>
    <row r="36197" spans="17:17">
      <c r="Q36197" s="39"/>
    </row>
    <row r="36198" spans="17:17">
      <c r="Q36198" s="39"/>
    </row>
    <row r="36199" spans="17:17">
      <c r="Q36199" s="39"/>
    </row>
    <row r="36200" spans="17:17">
      <c r="Q36200" s="39"/>
    </row>
    <row r="36201" spans="17:17">
      <c r="Q36201" s="39"/>
    </row>
    <row r="36202" spans="17:17">
      <c r="Q36202" s="39"/>
    </row>
    <row r="36203" spans="17:17">
      <c r="Q36203" s="39"/>
    </row>
    <row r="36204" spans="17:17">
      <c r="Q36204" s="39"/>
    </row>
    <row r="36205" spans="17:17">
      <c r="Q36205" s="39"/>
    </row>
    <row r="36206" spans="17:17">
      <c r="Q36206" s="39"/>
    </row>
    <row r="36207" spans="17:17">
      <c r="Q36207" s="39"/>
    </row>
    <row r="36208" spans="17:17">
      <c r="Q36208" s="39"/>
    </row>
    <row r="36209" spans="17:17">
      <c r="Q36209" s="39"/>
    </row>
    <row r="36210" spans="17:17">
      <c r="Q36210" s="39"/>
    </row>
    <row r="36211" spans="17:17">
      <c r="Q36211" s="39"/>
    </row>
    <row r="36212" spans="17:17">
      <c r="Q36212" s="39"/>
    </row>
    <row r="36213" spans="17:17">
      <c r="Q36213" s="39"/>
    </row>
    <row r="36214" spans="17:17">
      <c r="Q36214" s="39"/>
    </row>
    <row r="36215" spans="17:17">
      <c r="Q36215" s="39"/>
    </row>
    <row r="36216" spans="17:17">
      <c r="Q36216" s="39"/>
    </row>
    <row r="36217" spans="17:17">
      <c r="Q36217" s="39"/>
    </row>
    <row r="36218" spans="17:17">
      <c r="Q36218" s="39"/>
    </row>
    <row r="36219" spans="17:17">
      <c r="Q36219" s="39"/>
    </row>
    <row r="36220" spans="17:17">
      <c r="Q36220" s="39"/>
    </row>
    <row r="36221" spans="17:17">
      <c r="Q36221" s="39"/>
    </row>
    <row r="36222" spans="17:17">
      <c r="Q36222" s="39"/>
    </row>
    <row r="36223" spans="17:17">
      <c r="Q36223" s="39"/>
    </row>
    <row r="36224" spans="17:17">
      <c r="Q36224" s="39"/>
    </row>
    <row r="36225" spans="17:17">
      <c r="Q36225" s="39"/>
    </row>
    <row r="36226" spans="17:17">
      <c r="Q36226" s="39"/>
    </row>
    <row r="36227" spans="17:17">
      <c r="Q36227" s="39"/>
    </row>
    <row r="36228" spans="17:17">
      <c r="Q36228" s="39"/>
    </row>
    <row r="36229" spans="17:17">
      <c r="Q36229" s="39"/>
    </row>
    <row r="36230" spans="17:17">
      <c r="Q36230" s="39"/>
    </row>
    <row r="36231" spans="17:17">
      <c r="Q36231" s="39"/>
    </row>
    <row r="36232" spans="17:17">
      <c r="Q36232" s="39"/>
    </row>
    <row r="36233" spans="17:17">
      <c r="Q36233" s="39"/>
    </row>
    <row r="36234" spans="17:17">
      <c r="Q36234" s="39"/>
    </row>
    <row r="36235" spans="17:17">
      <c r="Q36235" s="39"/>
    </row>
    <row r="36236" spans="17:17">
      <c r="Q36236" s="39"/>
    </row>
    <row r="36237" spans="17:17">
      <c r="Q36237" s="39"/>
    </row>
    <row r="36238" spans="17:17">
      <c r="Q36238" s="39"/>
    </row>
    <row r="36239" spans="17:17">
      <c r="Q36239" s="39"/>
    </row>
    <row r="36240" spans="17:17">
      <c r="Q36240" s="39"/>
    </row>
    <row r="36241" spans="17:17">
      <c r="Q36241" s="39"/>
    </row>
    <row r="36242" spans="17:17">
      <c r="Q36242" s="39"/>
    </row>
    <row r="36243" spans="17:17">
      <c r="Q36243" s="39"/>
    </row>
    <row r="36244" spans="17:17">
      <c r="Q36244" s="39"/>
    </row>
    <row r="36245" spans="17:17">
      <c r="Q36245" s="39"/>
    </row>
    <row r="36246" spans="17:17">
      <c r="Q36246" s="39"/>
    </row>
    <row r="36247" spans="17:17">
      <c r="Q36247" s="39"/>
    </row>
    <row r="36248" spans="17:17">
      <c r="Q36248" s="39"/>
    </row>
    <row r="36249" spans="17:17">
      <c r="Q36249" s="39"/>
    </row>
    <row r="36250" spans="17:17">
      <c r="Q36250" s="39"/>
    </row>
    <row r="36251" spans="17:17">
      <c r="Q36251" s="39"/>
    </row>
    <row r="36252" spans="17:17">
      <c r="Q36252" s="39"/>
    </row>
    <row r="36253" spans="17:17">
      <c r="Q36253" s="39"/>
    </row>
    <row r="36254" spans="17:17">
      <c r="Q36254" s="39"/>
    </row>
    <row r="36255" spans="17:17">
      <c r="Q36255" s="39"/>
    </row>
    <row r="36256" spans="17:17">
      <c r="Q36256" s="39"/>
    </row>
    <row r="36257" spans="17:17">
      <c r="Q36257" s="39"/>
    </row>
    <row r="36258" spans="17:17">
      <c r="Q36258" s="39"/>
    </row>
    <row r="36259" spans="17:17">
      <c r="Q36259" s="39"/>
    </row>
    <row r="36260" spans="17:17">
      <c r="Q36260" s="39"/>
    </row>
    <row r="36261" spans="17:17">
      <c r="Q36261" s="39"/>
    </row>
    <row r="36262" spans="17:17">
      <c r="Q36262" s="39"/>
    </row>
    <row r="36263" spans="17:17">
      <c r="Q36263" s="39"/>
    </row>
    <row r="36264" spans="17:17">
      <c r="Q36264" s="39"/>
    </row>
    <row r="36265" spans="17:17">
      <c r="Q36265" s="39"/>
    </row>
    <row r="36266" spans="17:17">
      <c r="Q36266" s="39"/>
    </row>
    <row r="36267" spans="17:17">
      <c r="Q36267" s="39"/>
    </row>
    <row r="36268" spans="17:17">
      <c r="Q36268" s="39"/>
    </row>
    <row r="36269" spans="17:17">
      <c r="Q36269" s="39"/>
    </row>
    <row r="36270" spans="17:17">
      <c r="Q36270" s="39"/>
    </row>
    <row r="36271" spans="17:17">
      <c r="Q36271" s="39"/>
    </row>
    <row r="36272" spans="17:17">
      <c r="Q36272" s="39"/>
    </row>
    <row r="36273" spans="17:17">
      <c r="Q36273" s="39"/>
    </row>
    <row r="36274" spans="17:17">
      <c r="Q36274" s="39"/>
    </row>
    <row r="36275" spans="17:17">
      <c r="Q36275" s="39"/>
    </row>
    <row r="36276" spans="17:17">
      <c r="Q36276" s="39"/>
    </row>
    <row r="36277" spans="17:17">
      <c r="Q36277" s="39"/>
    </row>
    <row r="36278" spans="17:17">
      <c r="Q36278" s="39"/>
    </row>
    <row r="36279" spans="17:17">
      <c r="Q36279" s="39"/>
    </row>
    <row r="36280" spans="17:17">
      <c r="Q36280" s="39"/>
    </row>
    <row r="36281" spans="17:17">
      <c r="Q36281" s="39"/>
    </row>
    <row r="36282" spans="17:17">
      <c r="Q36282" s="39"/>
    </row>
    <row r="36283" spans="17:17">
      <c r="Q36283" s="39"/>
    </row>
    <row r="36284" spans="17:17">
      <c r="Q36284" s="39"/>
    </row>
    <row r="36285" spans="17:17">
      <c r="Q36285" s="39"/>
    </row>
    <row r="36286" spans="17:17">
      <c r="Q36286" s="39"/>
    </row>
    <row r="36287" spans="17:17">
      <c r="Q36287" s="39"/>
    </row>
    <row r="36288" spans="17:17">
      <c r="Q36288" s="39"/>
    </row>
    <row r="36289" spans="17:17">
      <c r="Q36289" s="39"/>
    </row>
    <row r="36290" spans="17:17">
      <c r="Q36290" s="39"/>
    </row>
    <row r="36291" spans="17:17">
      <c r="Q36291" s="39"/>
    </row>
    <row r="36292" spans="17:17">
      <c r="Q36292" s="39"/>
    </row>
    <row r="36293" spans="17:17">
      <c r="Q36293" s="39"/>
    </row>
    <row r="36294" spans="17:17">
      <c r="Q36294" s="39"/>
    </row>
    <row r="36295" spans="17:17">
      <c r="Q36295" s="39"/>
    </row>
    <row r="36296" spans="17:17">
      <c r="Q36296" s="39"/>
    </row>
    <row r="36297" spans="17:17">
      <c r="Q36297" s="39"/>
    </row>
    <row r="36298" spans="17:17">
      <c r="Q36298" s="39"/>
    </row>
    <row r="36299" spans="17:17">
      <c r="Q36299" s="39"/>
    </row>
    <row r="36300" spans="17:17">
      <c r="Q36300" s="39"/>
    </row>
    <row r="36301" spans="17:17">
      <c r="Q36301" s="39"/>
    </row>
    <row r="36302" spans="17:17">
      <c r="Q36302" s="39"/>
    </row>
    <row r="36303" spans="17:17">
      <c r="Q36303" s="39"/>
    </row>
    <row r="36304" spans="17:17">
      <c r="Q36304" s="39"/>
    </row>
    <row r="36305" spans="17:17">
      <c r="Q36305" s="39"/>
    </row>
    <row r="36306" spans="17:17">
      <c r="Q36306" s="39"/>
    </row>
    <row r="36307" spans="17:17">
      <c r="Q36307" s="39"/>
    </row>
    <row r="36308" spans="17:17">
      <c r="Q36308" s="39"/>
    </row>
    <row r="36309" spans="17:17">
      <c r="Q36309" s="39"/>
    </row>
    <row r="36310" spans="17:17">
      <c r="Q36310" s="39"/>
    </row>
    <row r="36311" spans="17:17">
      <c r="Q36311" s="39"/>
    </row>
    <row r="36312" spans="17:17">
      <c r="Q36312" s="39"/>
    </row>
    <row r="36313" spans="17:17">
      <c r="Q36313" s="39"/>
    </row>
    <row r="36314" spans="17:17">
      <c r="Q36314" s="39"/>
    </row>
    <row r="36315" spans="17:17">
      <c r="Q36315" s="39"/>
    </row>
    <row r="36316" spans="17:17">
      <c r="Q36316" s="39"/>
    </row>
    <row r="36317" spans="17:17">
      <c r="Q36317" s="39"/>
    </row>
    <row r="36318" spans="17:17">
      <c r="Q36318" s="39"/>
    </row>
    <row r="36319" spans="17:17">
      <c r="Q36319" s="39"/>
    </row>
    <row r="36320" spans="17:17">
      <c r="Q36320" s="39"/>
    </row>
    <row r="36321" spans="17:17">
      <c r="Q36321" s="39"/>
    </row>
    <row r="36322" spans="17:17">
      <c r="Q36322" s="39"/>
    </row>
    <row r="36323" spans="17:17">
      <c r="Q36323" s="39"/>
    </row>
    <row r="36324" spans="17:17">
      <c r="Q36324" s="39"/>
    </row>
    <row r="36325" spans="17:17">
      <c r="Q36325" s="39"/>
    </row>
    <row r="36326" spans="17:17">
      <c r="Q36326" s="39"/>
    </row>
    <row r="36327" spans="17:17">
      <c r="Q36327" s="39"/>
    </row>
    <row r="36328" spans="17:17">
      <c r="Q36328" s="39"/>
    </row>
    <row r="36329" spans="17:17">
      <c r="Q36329" s="39"/>
    </row>
    <row r="36330" spans="17:17">
      <c r="Q36330" s="39"/>
    </row>
    <row r="36331" spans="17:17">
      <c r="Q36331" s="39"/>
    </row>
    <row r="36332" spans="17:17">
      <c r="Q36332" s="39"/>
    </row>
    <row r="36333" spans="17:17">
      <c r="Q36333" s="39"/>
    </row>
    <row r="36334" spans="17:17">
      <c r="Q36334" s="39"/>
    </row>
    <row r="36335" spans="17:17">
      <c r="Q36335" s="39"/>
    </row>
    <row r="36336" spans="17:17">
      <c r="Q36336" s="39"/>
    </row>
    <row r="36337" spans="17:17">
      <c r="Q36337" s="39"/>
    </row>
    <row r="36338" spans="17:17">
      <c r="Q36338" s="39"/>
    </row>
    <row r="36339" spans="17:17">
      <c r="Q36339" s="39"/>
    </row>
    <row r="36340" spans="17:17">
      <c r="Q36340" s="39"/>
    </row>
    <row r="36341" spans="17:17">
      <c r="Q36341" s="39"/>
    </row>
    <row r="36342" spans="17:17">
      <c r="Q36342" s="39"/>
    </row>
    <row r="36343" spans="17:17">
      <c r="Q36343" s="39"/>
    </row>
    <row r="36344" spans="17:17">
      <c r="Q36344" s="39"/>
    </row>
    <row r="36345" spans="17:17">
      <c r="Q36345" s="39"/>
    </row>
    <row r="36346" spans="17:17">
      <c r="Q36346" s="39"/>
    </row>
    <row r="36347" spans="17:17">
      <c r="Q36347" s="39"/>
    </row>
    <row r="36348" spans="17:17">
      <c r="Q36348" s="39"/>
    </row>
    <row r="36349" spans="17:17">
      <c r="Q36349" s="39"/>
    </row>
    <row r="36350" spans="17:17">
      <c r="Q36350" s="39"/>
    </row>
    <row r="36351" spans="17:17">
      <c r="Q36351" s="39"/>
    </row>
    <row r="36352" spans="17:17">
      <c r="Q36352" s="39"/>
    </row>
    <row r="36353" spans="17:17">
      <c r="Q36353" s="39"/>
    </row>
    <row r="36354" spans="17:17">
      <c r="Q36354" s="39"/>
    </row>
    <row r="36355" spans="17:17">
      <c r="Q36355" s="39"/>
    </row>
    <row r="36356" spans="17:17">
      <c r="Q36356" s="39"/>
    </row>
    <row r="36357" spans="17:17">
      <c r="Q36357" s="39"/>
    </row>
    <row r="36358" spans="17:17">
      <c r="Q36358" s="39"/>
    </row>
    <row r="36359" spans="17:17">
      <c r="Q36359" s="39"/>
    </row>
    <row r="36360" spans="17:17">
      <c r="Q36360" s="39"/>
    </row>
    <row r="36361" spans="17:17">
      <c r="Q36361" s="39"/>
    </row>
    <row r="36362" spans="17:17">
      <c r="Q36362" s="39"/>
    </row>
    <row r="36363" spans="17:17">
      <c r="Q36363" s="39"/>
    </row>
    <row r="36364" spans="17:17">
      <c r="Q36364" s="39"/>
    </row>
    <row r="36365" spans="17:17">
      <c r="Q36365" s="39"/>
    </row>
    <row r="36366" spans="17:17">
      <c r="Q36366" s="39"/>
    </row>
    <row r="36367" spans="17:17">
      <c r="Q36367" s="39"/>
    </row>
    <row r="36368" spans="17:17">
      <c r="Q36368" s="39"/>
    </row>
    <row r="36369" spans="17:17">
      <c r="Q36369" s="39"/>
    </row>
    <row r="36370" spans="17:17">
      <c r="Q36370" s="39"/>
    </row>
    <row r="36371" spans="17:17">
      <c r="Q36371" s="39"/>
    </row>
    <row r="36372" spans="17:17">
      <c r="Q36372" s="39"/>
    </row>
    <row r="36373" spans="17:17">
      <c r="Q36373" s="39"/>
    </row>
    <row r="36374" spans="17:17">
      <c r="Q36374" s="39"/>
    </row>
    <row r="36375" spans="17:17">
      <c r="Q36375" s="39"/>
    </row>
    <row r="36376" spans="17:17">
      <c r="Q36376" s="39"/>
    </row>
    <row r="36377" spans="17:17">
      <c r="Q36377" s="39"/>
    </row>
    <row r="36378" spans="17:17">
      <c r="Q36378" s="39"/>
    </row>
    <row r="36379" spans="17:17">
      <c r="Q36379" s="39"/>
    </row>
    <row r="36380" spans="17:17">
      <c r="Q36380" s="39"/>
    </row>
    <row r="36381" spans="17:17">
      <c r="Q36381" s="39"/>
    </row>
    <row r="36382" spans="17:17">
      <c r="Q36382" s="39"/>
    </row>
    <row r="36383" spans="17:17">
      <c r="Q36383" s="39"/>
    </row>
    <row r="36384" spans="17:17">
      <c r="Q36384" s="39"/>
    </row>
    <row r="36385" spans="17:17">
      <c r="Q36385" s="39"/>
    </row>
    <row r="36386" spans="17:17">
      <c r="Q36386" s="39"/>
    </row>
    <row r="36387" spans="17:17">
      <c r="Q36387" s="39"/>
    </row>
    <row r="36388" spans="17:17">
      <c r="Q36388" s="39"/>
    </row>
    <row r="36389" spans="17:17">
      <c r="Q36389" s="39"/>
    </row>
    <row r="36390" spans="17:17">
      <c r="Q36390" s="39"/>
    </row>
    <row r="36391" spans="17:17">
      <c r="Q36391" s="39"/>
    </row>
    <row r="36392" spans="17:17">
      <c r="Q36392" s="39"/>
    </row>
    <row r="36393" spans="17:17">
      <c r="Q36393" s="39"/>
    </row>
    <row r="36394" spans="17:17">
      <c r="Q36394" s="39"/>
    </row>
    <row r="36395" spans="17:17">
      <c r="Q36395" s="39"/>
    </row>
    <row r="36396" spans="17:17">
      <c r="Q36396" s="39"/>
    </row>
    <row r="36397" spans="17:17">
      <c r="Q36397" s="39"/>
    </row>
    <row r="36398" spans="17:17">
      <c r="Q36398" s="39"/>
    </row>
    <row r="36399" spans="17:17">
      <c r="Q36399" s="39"/>
    </row>
    <row r="36400" spans="17:17">
      <c r="Q36400" s="39"/>
    </row>
    <row r="36401" spans="17:17">
      <c r="Q36401" s="39"/>
    </row>
    <row r="36402" spans="17:17">
      <c r="Q36402" s="39"/>
    </row>
    <row r="36403" spans="17:17">
      <c r="Q36403" s="39"/>
    </row>
    <row r="36404" spans="17:17">
      <c r="Q36404" s="39"/>
    </row>
    <row r="36405" spans="17:17">
      <c r="Q36405" s="39"/>
    </row>
    <row r="36406" spans="17:17">
      <c r="Q36406" s="39"/>
    </row>
    <row r="36407" spans="17:17">
      <c r="Q36407" s="39"/>
    </row>
    <row r="36408" spans="17:17">
      <c r="Q36408" s="39"/>
    </row>
    <row r="36409" spans="17:17">
      <c r="Q36409" s="39"/>
    </row>
    <row r="36410" spans="17:17">
      <c r="Q36410" s="39"/>
    </row>
    <row r="36411" spans="17:17">
      <c r="Q36411" s="39"/>
    </row>
    <row r="36412" spans="17:17">
      <c r="Q36412" s="39"/>
    </row>
    <row r="36413" spans="17:17">
      <c r="Q36413" s="39"/>
    </row>
    <row r="36414" spans="17:17">
      <c r="Q36414" s="39"/>
    </row>
    <row r="36415" spans="17:17">
      <c r="Q36415" s="39"/>
    </row>
    <row r="36416" spans="17:17">
      <c r="Q36416" s="39"/>
    </row>
    <row r="36417" spans="17:17">
      <c r="Q36417" s="39"/>
    </row>
    <row r="36418" spans="17:17">
      <c r="Q36418" s="39"/>
    </row>
    <row r="36419" spans="17:17">
      <c r="Q36419" s="39"/>
    </row>
    <row r="36420" spans="17:17">
      <c r="Q36420" s="39"/>
    </row>
    <row r="36421" spans="17:17">
      <c r="Q36421" s="39"/>
    </row>
    <row r="36422" spans="17:17">
      <c r="Q36422" s="39"/>
    </row>
    <row r="36423" spans="17:17">
      <c r="Q36423" s="39"/>
    </row>
    <row r="36424" spans="17:17">
      <c r="Q36424" s="39"/>
    </row>
    <row r="36425" spans="17:17">
      <c r="Q36425" s="39"/>
    </row>
    <row r="36426" spans="17:17">
      <c r="Q36426" s="39"/>
    </row>
    <row r="36427" spans="17:17">
      <c r="Q36427" s="39"/>
    </row>
    <row r="36428" spans="17:17">
      <c r="Q36428" s="39"/>
    </row>
    <row r="36429" spans="17:17">
      <c r="Q36429" s="39"/>
    </row>
    <row r="36430" spans="17:17">
      <c r="Q36430" s="39"/>
    </row>
    <row r="36431" spans="17:17">
      <c r="Q36431" s="39"/>
    </row>
    <row r="36432" spans="17:17">
      <c r="Q36432" s="39"/>
    </row>
    <row r="36433" spans="17:17">
      <c r="Q36433" s="39"/>
    </row>
    <row r="36434" spans="17:17">
      <c r="Q36434" s="39"/>
    </row>
    <row r="36435" spans="17:17">
      <c r="Q36435" s="39"/>
    </row>
    <row r="36436" spans="17:17">
      <c r="Q36436" s="39"/>
    </row>
    <row r="36437" spans="17:17">
      <c r="Q36437" s="39"/>
    </row>
    <row r="36438" spans="17:17">
      <c r="Q36438" s="39"/>
    </row>
    <row r="36439" spans="17:17">
      <c r="Q36439" s="39"/>
    </row>
    <row r="36440" spans="17:17">
      <c r="Q36440" s="39"/>
    </row>
    <row r="36441" spans="17:17">
      <c r="Q36441" s="39"/>
    </row>
    <row r="36442" spans="17:17">
      <c r="Q36442" s="39"/>
    </row>
    <row r="36443" spans="17:17">
      <c r="Q36443" s="39"/>
    </row>
    <row r="36444" spans="17:17">
      <c r="Q36444" s="39"/>
    </row>
    <row r="36445" spans="17:17">
      <c r="Q36445" s="39"/>
    </row>
    <row r="36446" spans="17:17">
      <c r="Q36446" s="39"/>
    </row>
    <row r="36447" spans="17:17">
      <c r="Q36447" s="39"/>
    </row>
    <row r="36448" spans="17:17">
      <c r="Q36448" s="39"/>
    </row>
    <row r="36449" spans="17:17">
      <c r="Q36449" s="39"/>
    </row>
    <row r="36450" spans="17:17">
      <c r="Q36450" s="39"/>
    </row>
    <row r="36451" spans="17:17">
      <c r="Q36451" s="39"/>
    </row>
    <row r="36452" spans="17:17">
      <c r="Q36452" s="39"/>
    </row>
    <row r="36453" spans="17:17">
      <c r="Q36453" s="39"/>
    </row>
    <row r="36454" spans="17:17">
      <c r="Q36454" s="39"/>
    </row>
    <row r="36455" spans="17:17">
      <c r="Q36455" s="39"/>
    </row>
    <row r="36456" spans="17:17">
      <c r="Q36456" s="39"/>
    </row>
    <row r="36457" spans="17:17">
      <c r="Q36457" s="39"/>
    </row>
    <row r="36458" spans="17:17">
      <c r="Q36458" s="39"/>
    </row>
    <row r="36459" spans="17:17">
      <c r="Q36459" s="39"/>
    </row>
    <row r="36460" spans="17:17">
      <c r="Q36460" s="39"/>
    </row>
    <row r="36461" spans="17:17">
      <c r="Q36461" s="39"/>
    </row>
    <row r="36462" spans="17:17">
      <c r="Q36462" s="39"/>
    </row>
    <row r="36463" spans="17:17">
      <c r="Q36463" s="39"/>
    </row>
    <row r="36464" spans="17:17">
      <c r="Q36464" s="39"/>
    </row>
    <row r="36465" spans="17:17">
      <c r="Q36465" s="39"/>
    </row>
    <row r="36466" spans="17:17">
      <c r="Q36466" s="39"/>
    </row>
    <row r="36467" spans="17:17">
      <c r="Q36467" s="39"/>
    </row>
    <row r="36468" spans="17:17">
      <c r="Q36468" s="39"/>
    </row>
    <row r="36469" spans="17:17">
      <c r="Q36469" s="39"/>
    </row>
    <row r="36470" spans="17:17">
      <c r="Q36470" s="39"/>
    </row>
    <row r="36471" spans="17:17">
      <c r="Q36471" s="39"/>
    </row>
    <row r="36472" spans="17:17">
      <c r="Q36472" s="39"/>
    </row>
    <row r="36473" spans="17:17">
      <c r="Q36473" s="39"/>
    </row>
    <row r="36474" spans="17:17">
      <c r="Q36474" s="39"/>
    </row>
    <row r="36475" spans="17:17">
      <c r="Q36475" s="39"/>
    </row>
    <row r="36476" spans="17:17">
      <c r="Q36476" s="39"/>
    </row>
    <row r="36477" spans="17:17">
      <c r="Q36477" s="39"/>
    </row>
    <row r="36478" spans="17:17">
      <c r="Q36478" s="39"/>
    </row>
    <row r="36479" spans="17:17">
      <c r="Q36479" s="39"/>
    </row>
    <row r="36480" spans="17:17">
      <c r="Q36480" s="39"/>
    </row>
    <row r="36481" spans="17:17">
      <c r="Q36481" s="39"/>
    </row>
    <row r="36482" spans="17:17">
      <c r="Q36482" s="39"/>
    </row>
    <row r="36483" spans="17:17">
      <c r="Q36483" s="39"/>
    </row>
    <row r="36484" spans="17:17">
      <c r="Q36484" s="39"/>
    </row>
    <row r="36485" spans="17:17">
      <c r="Q36485" s="39"/>
    </row>
    <row r="36486" spans="17:17">
      <c r="Q36486" s="39"/>
    </row>
    <row r="36487" spans="17:17">
      <c r="Q36487" s="39"/>
    </row>
    <row r="36488" spans="17:17">
      <c r="Q36488" s="39"/>
    </row>
    <row r="36489" spans="17:17">
      <c r="Q36489" s="39"/>
    </row>
    <row r="36490" spans="17:17">
      <c r="Q36490" s="39"/>
    </row>
    <row r="36491" spans="17:17">
      <c r="Q36491" s="39"/>
    </row>
    <row r="36492" spans="17:17">
      <c r="Q36492" s="39"/>
    </row>
    <row r="36493" spans="17:17">
      <c r="Q36493" s="39"/>
    </row>
    <row r="36494" spans="17:17">
      <c r="Q36494" s="39"/>
    </row>
    <row r="36495" spans="17:17">
      <c r="Q36495" s="39"/>
    </row>
    <row r="36496" spans="17:17">
      <c r="Q36496" s="39"/>
    </row>
    <row r="36497" spans="17:17">
      <c r="Q36497" s="39"/>
    </row>
    <row r="36498" spans="17:17">
      <c r="Q36498" s="39"/>
    </row>
    <row r="36499" spans="17:17">
      <c r="Q36499" s="39"/>
    </row>
    <row r="36500" spans="17:17">
      <c r="Q36500" s="39"/>
    </row>
    <row r="36501" spans="17:17">
      <c r="Q36501" s="39"/>
    </row>
    <row r="36502" spans="17:17">
      <c r="Q36502" s="39"/>
    </row>
    <row r="36503" spans="17:17">
      <c r="Q36503" s="39"/>
    </row>
    <row r="36504" spans="17:17">
      <c r="Q36504" s="39"/>
    </row>
    <row r="36505" spans="17:17">
      <c r="Q36505" s="39"/>
    </row>
    <row r="36506" spans="17:17">
      <c r="Q36506" s="39"/>
    </row>
    <row r="36507" spans="17:17">
      <c r="Q36507" s="39"/>
    </row>
    <row r="36508" spans="17:17">
      <c r="Q36508" s="39"/>
    </row>
    <row r="36509" spans="17:17">
      <c r="Q36509" s="39"/>
    </row>
    <row r="36510" spans="17:17">
      <c r="Q36510" s="39"/>
    </row>
    <row r="36511" spans="17:17">
      <c r="Q36511" s="39"/>
    </row>
    <row r="36512" spans="17:17">
      <c r="Q36512" s="39"/>
    </row>
    <row r="36513" spans="17:17">
      <c r="Q36513" s="39"/>
    </row>
    <row r="36514" spans="17:17">
      <c r="Q36514" s="39"/>
    </row>
    <row r="36515" spans="17:17">
      <c r="Q36515" s="39"/>
    </row>
    <row r="36516" spans="17:17">
      <c r="Q36516" s="39"/>
    </row>
    <row r="36517" spans="17:17">
      <c r="Q36517" s="39"/>
    </row>
    <row r="36518" spans="17:17">
      <c r="Q36518" s="39"/>
    </row>
    <row r="36519" spans="17:17">
      <c r="Q36519" s="39"/>
    </row>
    <row r="36520" spans="17:17">
      <c r="Q36520" s="39"/>
    </row>
    <row r="36521" spans="17:17">
      <c r="Q36521" s="39"/>
    </row>
    <row r="36522" spans="17:17">
      <c r="Q36522" s="39"/>
    </row>
    <row r="36523" spans="17:17">
      <c r="Q36523" s="39"/>
    </row>
    <row r="36524" spans="17:17">
      <c r="Q36524" s="39"/>
    </row>
    <row r="36525" spans="17:17">
      <c r="Q36525" s="39"/>
    </row>
    <row r="36526" spans="17:17">
      <c r="Q36526" s="39"/>
    </row>
    <row r="36527" spans="17:17">
      <c r="Q36527" s="39"/>
    </row>
    <row r="36528" spans="17:17">
      <c r="Q36528" s="39"/>
    </row>
    <row r="36529" spans="17:17">
      <c r="Q36529" s="39"/>
    </row>
    <row r="36530" spans="17:17">
      <c r="Q36530" s="39"/>
    </row>
    <row r="36531" spans="17:17">
      <c r="Q36531" s="39"/>
    </row>
    <row r="36532" spans="17:17">
      <c r="Q36532" s="39"/>
    </row>
    <row r="36533" spans="17:17">
      <c r="Q36533" s="39"/>
    </row>
    <row r="36534" spans="17:17">
      <c r="Q36534" s="39"/>
    </row>
    <row r="36535" spans="17:17">
      <c r="Q36535" s="39"/>
    </row>
    <row r="36536" spans="17:17">
      <c r="Q36536" s="39"/>
    </row>
    <row r="36537" spans="17:17">
      <c r="Q36537" s="39"/>
    </row>
    <row r="36538" spans="17:17">
      <c r="Q36538" s="39"/>
    </row>
    <row r="36539" spans="17:17">
      <c r="Q36539" s="39"/>
    </row>
    <row r="36540" spans="17:17">
      <c r="Q36540" s="39"/>
    </row>
    <row r="36541" spans="17:17">
      <c r="Q36541" s="39"/>
    </row>
    <row r="36542" spans="17:17">
      <c r="Q36542" s="39"/>
    </row>
    <row r="36543" spans="17:17">
      <c r="Q36543" s="39"/>
    </row>
    <row r="36544" spans="17:17">
      <c r="Q36544" s="39"/>
    </row>
    <row r="36545" spans="17:17">
      <c r="Q36545" s="39"/>
    </row>
    <row r="36546" spans="17:17">
      <c r="Q36546" s="39"/>
    </row>
    <row r="36547" spans="17:17">
      <c r="Q36547" s="39"/>
    </row>
    <row r="36548" spans="17:17">
      <c r="Q36548" s="39"/>
    </row>
    <row r="36549" spans="17:17">
      <c r="Q36549" s="39"/>
    </row>
    <row r="36550" spans="17:17">
      <c r="Q36550" s="39"/>
    </row>
    <row r="36551" spans="17:17">
      <c r="Q36551" s="39"/>
    </row>
    <row r="36552" spans="17:17">
      <c r="Q36552" s="39"/>
    </row>
    <row r="36553" spans="17:17">
      <c r="Q36553" s="39"/>
    </row>
    <row r="36554" spans="17:17">
      <c r="Q36554" s="39"/>
    </row>
    <row r="36555" spans="17:17">
      <c r="Q36555" s="39"/>
    </row>
    <row r="36556" spans="17:17">
      <c r="Q36556" s="39"/>
    </row>
    <row r="36557" spans="17:17">
      <c r="Q36557" s="39"/>
    </row>
    <row r="36558" spans="17:17">
      <c r="Q36558" s="39"/>
    </row>
    <row r="36559" spans="17:17">
      <c r="Q36559" s="39"/>
    </row>
    <row r="36560" spans="17:17">
      <c r="Q36560" s="39"/>
    </row>
    <row r="36561" spans="17:17">
      <c r="Q36561" s="39"/>
    </row>
    <row r="36562" spans="17:17">
      <c r="Q36562" s="39"/>
    </row>
    <row r="36563" spans="17:17">
      <c r="Q36563" s="39"/>
    </row>
    <row r="36564" spans="17:17">
      <c r="Q36564" s="39"/>
    </row>
    <row r="36565" spans="17:17">
      <c r="Q36565" s="39"/>
    </row>
    <row r="36566" spans="17:17">
      <c r="Q36566" s="39"/>
    </row>
    <row r="36567" spans="17:17">
      <c r="Q36567" s="39"/>
    </row>
    <row r="36568" spans="17:17">
      <c r="Q36568" s="39"/>
    </row>
    <row r="36569" spans="17:17">
      <c r="Q36569" s="39"/>
    </row>
    <row r="36570" spans="17:17">
      <c r="Q36570" s="39"/>
    </row>
    <row r="36571" spans="17:17">
      <c r="Q36571" s="39"/>
    </row>
    <row r="36572" spans="17:17">
      <c r="Q36572" s="39"/>
    </row>
    <row r="36573" spans="17:17">
      <c r="Q36573" s="39"/>
    </row>
    <row r="36574" spans="17:17">
      <c r="Q36574" s="39"/>
    </row>
    <row r="36575" spans="17:17">
      <c r="Q36575" s="39"/>
    </row>
    <row r="36576" spans="17:17">
      <c r="Q36576" s="39"/>
    </row>
    <row r="36577" spans="17:17">
      <c r="Q36577" s="39"/>
    </row>
    <row r="36578" spans="17:17">
      <c r="Q36578" s="39"/>
    </row>
    <row r="36579" spans="17:17">
      <c r="Q36579" s="39"/>
    </row>
    <row r="36580" spans="17:17">
      <c r="Q36580" s="39"/>
    </row>
    <row r="36581" spans="17:17">
      <c r="Q36581" s="39"/>
    </row>
    <row r="36582" spans="17:17">
      <c r="Q36582" s="39"/>
    </row>
    <row r="36583" spans="17:17">
      <c r="Q36583" s="39"/>
    </row>
    <row r="36584" spans="17:17">
      <c r="Q36584" s="39"/>
    </row>
    <row r="36585" spans="17:17">
      <c r="Q36585" s="39"/>
    </row>
    <row r="36586" spans="17:17">
      <c r="Q36586" s="39"/>
    </row>
    <row r="36587" spans="17:17">
      <c r="Q36587" s="39"/>
    </row>
    <row r="36588" spans="17:17">
      <c r="Q36588" s="39"/>
    </row>
    <row r="36589" spans="17:17">
      <c r="Q36589" s="39"/>
    </row>
    <row r="36590" spans="17:17">
      <c r="Q36590" s="39"/>
    </row>
    <row r="36591" spans="17:17">
      <c r="Q36591" s="39"/>
    </row>
    <row r="36592" spans="17:17">
      <c r="Q36592" s="39"/>
    </row>
    <row r="36593" spans="17:17">
      <c r="Q36593" s="39"/>
    </row>
    <row r="36594" spans="17:17">
      <c r="Q36594" s="39"/>
    </row>
    <row r="36595" spans="17:17">
      <c r="Q36595" s="39"/>
    </row>
    <row r="36596" spans="17:17">
      <c r="Q36596" s="39"/>
    </row>
    <row r="36597" spans="17:17">
      <c r="Q36597" s="39"/>
    </row>
    <row r="36598" spans="17:17">
      <c r="Q36598" s="39"/>
    </row>
    <row r="36599" spans="17:17">
      <c r="Q36599" s="39"/>
    </row>
    <row r="36600" spans="17:17">
      <c r="Q36600" s="39"/>
    </row>
    <row r="36601" spans="17:17">
      <c r="Q36601" s="39"/>
    </row>
    <row r="36602" spans="17:17">
      <c r="Q36602" s="39"/>
    </row>
    <row r="36603" spans="17:17">
      <c r="Q36603" s="39"/>
    </row>
    <row r="36604" spans="17:17">
      <c r="Q36604" s="39"/>
    </row>
    <row r="36605" spans="17:17">
      <c r="Q36605" s="39"/>
    </row>
    <row r="36606" spans="17:17">
      <c r="Q36606" s="39"/>
    </row>
    <row r="36607" spans="17:17">
      <c r="Q36607" s="39"/>
    </row>
    <row r="36608" spans="17:17">
      <c r="Q36608" s="39"/>
    </row>
    <row r="36609" spans="17:17">
      <c r="Q36609" s="39"/>
    </row>
    <row r="36610" spans="17:17">
      <c r="Q36610" s="39"/>
    </row>
    <row r="36611" spans="17:17">
      <c r="Q36611" s="39"/>
    </row>
    <row r="36612" spans="17:17">
      <c r="Q36612" s="39"/>
    </row>
    <row r="36613" spans="17:17">
      <c r="Q36613" s="39"/>
    </row>
    <row r="36614" spans="17:17">
      <c r="Q36614" s="39"/>
    </row>
    <row r="36615" spans="17:17">
      <c r="Q36615" s="39"/>
    </row>
    <row r="36616" spans="17:17">
      <c r="Q36616" s="39"/>
    </row>
    <row r="36617" spans="17:17">
      <c r="Q36617" s="39"/>
    </row>
    <row r="36618" spans="17:17">
      <c r="Q36618" s="39"/>
    </row>
    <row r="36619" spans="17:17">
      <c r="Q36619" s="39"/>
    </row>
    <row r="36620" spans="17:17">
      <c r="Q36620" s="39"/>
    </row>
    <row r="36621" spans="17:17">
      <c r="Q36621" s="39"/>
    </row>
    <row r="36622" spans="17:17">
      <c r="Q36622" s="39"/>
    </row>
    <row r="36623" spans="17:17">
      <c r="Q36623" s="39"/>
    </row>
    <row r="36624" spans="17:17">
      <c r="Q36624" s="39"/>
    </row>
    <row r="36625" spans="17:17">
      <c r="Q36625" s="39"/>
    </row>
    <row r="36626" spans="17:17">
      <c r="Q36626" s="39"/>
    </row>
    <row r="36627" spans="17:17">
      <c r="Q36627" s="39"/>
    </row>
    <row r="36628" spans="17:17">
      <c r="Q36628" s="39"/>
    </row>
    <row r="36629" spans="17:17">
      <c r="Q36629" s="39"/>
    </row>
    <row r="36630" spans="17:17">
      <c r="Q36630" s="39"/>
    </row>
    <row r="36631" spans="17:17">
      <c r="Q36631" s="39"/>
    </row>
    <row r="36632" spans="17:17">
      <c r="Q36632" s="39"/>
    </row>
    <row r="36633" spans="17:17">
      <c r="Q36633" s="39"/>
    </row>
    <row r="36634" spans="17:17">
      <c r="Q36634" s="39"/>
    </row>
    <row r="36635" spans="17:17">
      <c r="Q36635" s="39"/>
    </row>
    <row r="36636" spans="17:17">
      <c r="Q36636" s="39"/>
    </row>
    <row r="36637" spans="17:17">
      <c r="Q36637" s="39"/>
    </row>
    <row r="36638" spans="17:17">
      <c r="Q36638" s="39"/>
    </row>
    <row r="36639" spans="17:17">
      <c r="Q36639" s="39"/>
    </row>
    <row r="36640" spans="17:17">
      <c r="Q36640" s="39"/>
    </row>
    <row r="36641" spans="17:17">
      <c r="Q36641" s="39"/>
    </row>
    <row r="36642" spans="17:17">
      <c r="Q36642" s="39"/>
    </row>
    <row r="36643" spans="17:17">
      <c r="Q36643" s="39"/>
    </row>
    <row r="36644" spans="17:17">
      <c r="Q36644" s="39"/>
    </row>
    <row r="36645" spans="17:17">
      <c r="Q36645" s="39"/>
    </row>
    <row r="36646" spans="17:17">
      <c r="Q36646" s="39"/>
    </row>
    <row r="36647" spans="17:17">
      <c r="Q36647" s="39"/>
    </row>
    <row r="36648" spans="17:17">
      <c r="Q36648" s="39"/>
    </row>
    <row r="36649" spans="17:17">
      <c r="Q36649" s="39"/>
    </row>
    <row r="36650" spans="17:17">
      <c r="Q36650" s="39"/>
    </row>
    <row r="36651" spans="17:17">
      <c r="Q36651" s="39"/>
    </row>
    <row r="36652" spans="17:17">
      <c r="Q36652" s="39"/>
    </row>
    <row r="36653" spans="17:17">
      <c r="Q36653" s="39"/>
    </row>
    <row r="36654" spans="17:17">
      <c r="Q36654" s="39"/>
    </row>
    <row r="36655" spans="17:17">
      <c r="Q36655" s="39"/>
    </row>
    <row r="36656" spans="17:17">
      <c r="Q36656" s="39"/>
    </row>
    <row r="36657" spans="17:17">
      <c r="Q36657" s="39"/>
    </row>
    <row r="36658" spans="17:17">
      <c r="Q36658" s="39"/>
    </row>
    <row r="36659" spans="17:17">
      <c r="Q36659" s="39"/>
    </row>
    <row r="36660" spans="17:17">
      <c r="Q36660" s="39"/>
    </row>
    <row r="36661" spans="17:17">
      <c r="Q36661" s="39"/>
    </row>
    <row r="36662" spans="17:17">
      <c r="Q36662" s="39"/>
    </row>
    <row r="36663" spans="17:17">
      <c r="Q36663" s="39"/>
    </row>
    <row r="36664" spans="17:17">
      <c r="Q36664" s="39"/>
    </row>
    <row r="36665" spans="17:17">
      <c r="Q36665" s="39"/>
    </row>
    <row r="36666" spans="17:17">
      <c r="Q36666" s="39"/>
    </row>
    <row r="36667" spans="17:17">
      <c r="Q36667" s="39"/>
    </row>
    <row r="36668" spans="17:17">
      <c r="Q36668" s="39"/>
    </row>
    <row r="36669" spans="17:17">
      <c r="Q36669" s="39"/>
    </row>
    <row r="36670" spans="17:17">
      <c r="Q36670" s="39"/>
    </row>
    <row r="36671" spans="17:17">
      <c r="Q36671" s="39"/>
    </row>
    <row r="36672" spans="17:17">
      <c r="Q36672" s="39"/>
    </row>
    <row r="36673" spans="17:17">
      <c r="Q36673" s="39"/>
    </row>
    <row r="36674" spans="17:17">
      <c r="Q36674" s="39"/>
    </row>
    <row r="36675" spans="17:17">
      <c r="Q36675" s="39"/>
    </row>
    <row r="36676" spans="17:17">
      <c r="Q36676" s="39"/>
    </row>
    <row r="36677" spans="17:17">
      <c r="Q36677" s="39"/>
    </row>
    <row r="36678" spans="17:17">
      <c r="Q36678" s="39"/>
    </row>
    <row r="36679" spans="17:17">
      <c r="Q36679" s="39"/>
    </row>
    <row r="36680" spans="17:17">
      <c r="Q36680" s="39"/>
    </row>
    <row r="36681" spans="17:17">
      <c r="Q36681" s="39"/>
    </row>
    <row r="36682" spans="17:17">
      <c r="Q36682" s="39"/>
    </row>
    <row r="36683" spans="17:17">
      <c r="Q36683" s="39"/>
    </row>
    <row r="36684" spans="17:17">
      <c r="Q36684" s="39"/>
    </row>
    <row r="36685" spans="17:17">
      <c r="Q36685" s="39"/>
    </row>
    <row r="36686" spans="17:17">
      <c r="Q36686" s="39"/>
    </row>
    <row r="36687" spans="17:17">
      <c r="Q36687" s="39"/>
    </row>
    <row r="36688" spans="17:17">
      <c r="Q36688" s="39"/>
    </row>
    <row r="36689" spans="17:17">
      <c r="Q36689" s="39"/>
    </row>
    <row r="36690" spans="17:17">
      <c r="Q36690" s="39"/>
    </row>
    <row r="36691" spans="17:17">
      <c r="Q36691" s="39"/>
    </row>
    <row r="36692" spans="17:17">
      <c r="Q36692" s="39"/>
    </row>
    <row r="36693" spans="17:17">
      <c r="Q36693" s="39"/>
    </row>
    <row r="36694" spans="17:17">
      <c r="Q36694" s="39"/>
    </row>
    <row r="36695" spans="17:17">
      <c r="Q36695" s="39"/>
    </row>
    <row r="36696" spans="17:17">
      <c r="Q36696" s="39"/>
    </row>
    <row r="36697" spans="17:17">
      <c r="Q36697" s="39"/>
    </row>
    <row r="36698" spans="17:17">
      <c r="Q36698" s="39"/>
    </row>
    <row r="36699" spans="17:17">
      <c r="Q36699" s="39"/>
    </row>
    <row r="36700" spans="17:17">
      <c r="Q36700" s="39"/>
    </row>
    <row r="36701" spans="17:17">
      <c r="Q36701" s="39"/>
    </row>
    <row r="36702" spans="17:17">
      <c r="Q36702" s="39"/>
    </row>
    <row r="36703" spans="17:17">
      <c r="Q36703" s="39"/>
    </row>
    <row r="36704" spans="17:17">
      <c r="Q36704" s="39"/>
    </row>
    <row r="36705" spans="17:17">
      <c r="Q36705" s="39"/>
    </row>
    <row r="36706" spans="17:17">
      <c r="Q36706" s="39"/>
    </row>
    <row r="36707" spans="17:17">
      <c r="Q36707" s="39"/>
    </row>
    <row r="36708" spans="17:17">
      <c r="Q36708" s="39"/>
    </row>
    <row r="36709" spans="17:17">
      <c r="Q36709" s="39"/>
    </row>
    <row r="36710" spans="17:17">
      <c r="Q36710" s="39"/>
    </row>
    <row r="36711" spans="17:17">
      <c r="Q36711" s="39"/>
    </row>
    <row r="36712" spans="17:17">
      <c r="Q36712" s="39"/>
    </row>
    <row r="36713" spans="17:17">
      <c r="Q36713" s="39"/>
    </row>
    <row r="36714" spans="17:17">
      <c r="Q36714" s="39"/>
    </row>
    <row r="36715" spans="17:17">
      <c r="Q36715" s="39"/>
    </row>
    <row r="36716" spans="17:17">
      <c r="Q36716" s="39"/>
    </row>
    <row r="36717" spans="17:17">
      <c r="Q36717" s="39"/>
    </row>
    <row r="36718" spans="17:17">
      <c r="Q36718" s="39"/>
    </row>
    <row r="36719" spans="17:17">
      <c r="Q36719" s="39"/>
    </row>
    <row r="36720" spans="17:17">
      <c r="Q36720" s="39"/>
    </row>
    <row r="36721" spans="17:17">
      <c r="Q36721" s="39"/>
    </row>
    <row r="36722" spans="17:17">
      <c r="Q36722" s="39"/>
    </row>
    <row r="36723" spans="17:17">
      <c r="Q36723" s="39"/>
    </row>
    <row r="36724" spans="17:17">
      <c r="Q36724" s="39"/>
    </row>
    <row r="36725" spans="17:17">
      <c r="Q36725" s="39"/>
    </row>
    <row r="36726" spans="17:17">
      <c r="Q36726" s="39"/>
    </row>
    <row r="36727" spans="17:17">
      <c r="Q36727" s="39"/>
    </row>
    <row r="36728" spans="17:17">
      <c r="Q36728" s="39"/>
    </row>
    <row r="36729" spans="17:17">
      <c r="Q36729" s="39"/>
    </row>
    <row r="36730" spans="17:17">
      <c r="Q36730" s="39"/>
    </row>
    <row r="36731" spans="17:17">
      <c r="Q36731" s="39"/>
    </row>
    <row r="36732" spans="17:17">
      <c r="Q36732" s="39"/>
    </row>
    <row r="36733" spans="17:17">
      <c r="Q36733" s="39"/>
    </row>
    <row r="36734" spans="17:17">
      <c r="Q36734" s="39"/>
    </row>
    <row r="36735" spans="17:17">
      <c r="Q36735" s="39"/>
    </row>
    <row r="36736" spans="17:17">
      <c r="Q36736" s="39"/>
    </row>
    <row r="36737" spans="17:17">
      <c r="Q36737" s="39"/>
    </row>
    <row r="36738" spans="17:17">
      <c r="Q36738" s="39"/>
    </row>
    <row r="36739" spans="17:17">
      <c r="Q36739" s="39"/>
    </row>
    <row r="36740" spans="17:17">
      <c r="Q36740" s="39"/>
    </row>
    <row r="36741" spans="17:17">
      <c r="Q36741" s="39"/>
    </row>
    <row r="36742" spans="17:17">
      <c r="Q36742" s="39"/>
    </row>
    <row r="36743" spans="17:17">
      <c r="Q36743" s="39"/>
    </row>
    <row r="36744" spans="17:17">
      <c r="Q36744" s="39"/>
    </row>
    <row r="36745" spans="17:17">
      <c r="Q36745" s="39"/>
    </row>
    <row r="36746" spans="17:17">
      <c r="Q36746" s="39"/>
    </row>
    <row r="36747" spans="17:17">
      <c r="Q36747" s="39"/>
    </row>
    <row r="36748" spans="17:17">
      <c r="Q36748" s="39"/>
    </row>
    <row r="36749" spans="17:17">
      <c r="Q36749" s="39"/>
    </row>
    <row r="36750" spans="17:17">
      <c r="Q36750" s="39"/>
    </row>
    <row r="36751" spans="17:17">
      <c r="Q36751" s="39"/>
    </row>
    <row r="36752" spans="17:17">
      <c r="Q36752" s="39"/>
    </row>
    <row r="36753" spans="17:17">
      <c r="Q36753" s="39"/>
    </row>
    <row r="36754" spans="17:17">
      <c r="Q36754" s="39"/>
    </row>
    <row r="36755" spans="17:17">
      <c r="Q36755" s="39"/>
    </row>
    <row r="36756" spans="17:17">
      <c r="Q36756" s="39"/>
    </row>
    <row r="36757" spans="17:17">
      <c r="Q36757" s="39"/>
    </row>
    <row r="36758" spans="17:17">
      <c r="Q36758" s="39"/>
    </row>
    <row r="36759" spans="17:17">
      <c r="Q36759" s="39"/>
    </row>
    <row r="36760" spans="17:17">
      <c r="Q36760" s="39"/>
    </row>
    <row r="36761" spans="17:17">
      <c r="Q36761" s="39"/>
    </row>
    <row r="36762" spans="17:17">
      <c r="Q36762" s="39"/>
    </row>
    <row r="36763" spans="17:17">
      <c r="Q36763" s="39"/>
    </row>
    <row r="36764" spans="17:17">
      <c r="Q36764" s="39"/>
    </row>
    <row r="36765" spans="17:17">
      <c r="Q36765" s="39"/>
    </row>
    <row r="36766" spans="17:17">
      <c r="Q36766" s="39"/>
    </row>
    <row r="36767" spans="17:17">
      <c r="Q36767" s="39"/>
    </row>
    <row r="36768" spans="17:17">
      <c r="Q36768" s="39"/>
    </row>
    <row r="36769" spans="17:17">
      <c r="Q36769" s="39"/>
    </row>
    <row r="36770" spans="17:17">
      <c r="Q36770" s="39"/>
    </row>
    <row r="36771" spans="17:17">
      <c r="Q36771" s="39"/>
    </row>
    <row r="36772" spans="17:17">
      <c r="Q36772" s="39"/>
    </row>
    <row r="36773" spans="17:17">
      <c r="Q36773" s="39"/>
    </row>
    <row r="36774" spans="17:17">
      <c r="Q36774" s="39"/>
    </row>
    <row r="36775" spans="17:17">
      <c r="Q36775" s="39"/>
    </row>
    <row r="36776" spans="17:17">
      <c r="Q36776" s="39"/>
    </row>
    <row r="36777" spans="17:17">
      <c r="Q36777" s="39"/>
    </row>
    <row r="36778" spans="17:17">
      <c r="Q36778" s="39"/>
    </row>
    <row r="36779" spans="17:17">
      <c r="Q36779" s="39"/>
    </row>
    <row r="36780" spans="17:17">
      <c r="Q36780" s="39"/>
    </row>
    <row r="36781" spans="17:17">
      <c r="Q36781" s="39"/>
    </row>
    <row r="36782" spans="17:17">
      <c r="Q36782" s="39"/>
    </row>
    <row r="36783" spans="17:17">
      <c r="Q36783" s="39"/>
    </row>
    <row r="36784" spans="17:17">
      <c r="Q36784" s="39"/>
    </row>
    <row r="36785" spans="17:17">
      <c r="Q36785" s="39"/>
    </row>
    <row r="36786" spans="17:17">
      <c r="Q36786" s="39"/>
    </row>
    <row r="36787" spans="17:17">
      <c r="Q36787" s="39"/>
    </row>
    <row r="36788" spans="17:17">
      <c r="Q36788" s="39"/>
    </row>
    <row r="36789" spans="17:17">
      <c r="Q36789" s="39"/>
    </row>
    <row r="36790" spans="17:17">
      <c r="Q36790" s="39"/>
    </row>
    <row r="36791" spans="17:17">
      <c r="Q36791" s="39"/>
    </row>
    <row r="36792" spans="17:17">
      <c r="Q36792" s="39"/>
    </row>
    <row r="36793" spans="17:17">
      <c r="Q36793" s="39"/>
    </row>
    <row r="36794" spans="17:17">
      <c r="Q36794" s="39"/>
    </row>
    <row r="36795" spans="17:17">
      <c r="Q36795" s="39"/>
    </row>
    <row r="36796" spans="17:17">
      <c r="Q36796" s="39"/>
    </row>
    <row r="36797" spans="17:17">
      <c r="Q36797" s="39"/>
    </row>
    <row r="36798" spans="17:17">
      <c r="Q36798" s="39"/>
    </row>
    <row r="36799" spans="17:17">
      <c r="Q36799" s="39"/>
    </row>
    <row r="36800" spans="17:17">
      <c r="Q36800" s="39"/>
    </row>
    <row r="36801" spans="17:17">
      <c r="Q36801" s="39"/>
    </row>
    <row r="36802" spans="17:17">
      <c r="Q36802" s="39"/>
    </row>
    <row r="36803" spans="17:17">
      <c r="Q36803" s="39"/>
    </row>
    <row r="36804" spans="17:17">
      <c r="Q36804" s="39"/>
    </row>
    <row r="36805" spans="17:17">
      <c r="Q36805" s="39"/>
    </row>
    <row r="36806" spans="17:17">
      <c r="Q36806" s="39"/>
    </row>
    <row r="36807" spans="17:17">
      <c r="Q36807" s="39"/>
    </row>
    <row r="36808" spans="17:17">
      <c r="Q36808" s="39"/>
    </row>
    <row r="36809" spans="17:17">
      <c r="Q36809" s="39"/>
    </row>
    <row r="36810" spans="17:17">
      <c r="Q36810" s="39"/>
    </row>
    <row r="36811" spans="17:17">
      <c r="Q36811" s="39"/>
    </row>
    <row r="36812" spans="17:17">
      <c r="Q36812" s="39"/>
    </row>
    <row r="36813" spans="17:17">
      <c r="Q36813" s="39"/>
    </row>
    <row r="36814" spans="17:17">
      <c r="Q36814" s="39"/>
    </row>
    <row r="36815" spans="17:17">
      <c r="Q36815" s="39"/>
    </row>
    <row r="36816" spans="17:17">
      <c r="Q36816" s="39"/>
    </row>
    <row r="36817" spans="17:17">
      <c r="Q36817" s="39"/>
    </row>
    <row r="36818" spans="17:17">
      <c r="Q36818" s="39"/>
    </row>
    <row r="36819" spans="17:17">
      <c r="Q36819" s="39"/>
    </row>
    <row r="36820" spans="17:17">
      <c r="Q36820" s="39"/>
    </row>
    <row r="36821" spans="17:17">
      <c r="Q36821" s="39"/>
    </row>
    <row r="36822" spans="17:17">
      <c r="Q36822" s="39"/>
    </row>
    <row r="36823" spans="17:17">
      <c r="Q36823" s="39"/>
    </row>
    <row r="36824" spans="17:17">
      <c r="Q36824" s="39"/>
    </row>
    <row r="36825" spans="17:17">
      <c r="Q36825" s="39"/>
    </row>
    <row r="36826" spans="17:17">
      <c r="Q36826" s="39"/>
    </row>
    <row r="36827" spans="17:17">
      <c r="Q36827" s="39"/>
    </row>
    <row r="36828" spans="17:17">
      <c r="Q36828" s="39"/>
    </row>
    <row r="36829" spans="17:17">
      <c r="Q36829" s="39"/>
    </row>
    <row r="36830" spans="17:17">
      <c r="Q36830" s="39"/>
    </row>
    <row r="36831" spans="17:17">
      <c r="Q36831" s="39"/>
    </row>
    <row r="36832" spans="17:17">
      <c r="Q36832" s="39"/>
    </row>
    <row r="36833" spans="17:17">
      <c r="Q36833" s="39"/>
    </row>
    <row r="36834" spans="17:17">
      <c r="Q36834" s="39"/>
    </row>
    <row r="36835" spans="17:17">
      <c r="Q36835" s="39"/>
    </row>
    <row r="36836" spans="17:17">
      <c r="Q36836" s="39"/>
    </row>
    <row r="36837" spans="17:17">
      <c r="Q36837" s="39"/>
    </row>
    <row r="36838" spans="17:17">
      <c r="Q36838" s="39"/>
    </row>
    <row r="36839" spans="17:17">
      <c r="Q36839" s="39"/>
    </row>
    <row r="36840" spans="17:17">
      <c r="Q36840" s="39"/>
    </row>
    <row r="36841" spans="17:17">
      <c r="Q36841" s="39"/>
    </row>
    <row r="36842" spans="17:17">
      <c r="Q36842" s="39"/>
    </row>
    <row r="36843" spans="17:17">
      <c r="Q36843" s="39"/>
    </row>
    <row r="36844" spans="17:17">
      <c r="Q36844" s="39"/>
    </row>
    <row r="36845" spans="17:17">
      <c r="Q36845" s="39"/>
    </row>
    <row r="36846" spans="17:17">
      <c r="Q36846" s="39"/>
    </row>
    <row r="36847" spans="17:17">
      <c r="Q36847" s="39"/>
    </row>
    <row r="36848" spans="17:17">
      <c r="Q36848" s="39"/>
    </row>
    <row r="36849" spans="17:17">
      <c r="Q36849" s="39"/>
    </row>
    <row r="36850" spans="17:17">
      <c r="Q36850" s="39"/>
    </row>
    <row r="36851" spans="17:17">
      <c r="Q36851" s="39"/>
    </row>
    <row r="36852" spans="17:17">
      <c r="Q36852" s="39"/>
    </row>
    <row r="36853" spans="17:17">
      <c r="Q36853" s="39"/>
    </row>
    <row r="36854" spans="17:17">
      <c r="Q36854" s="39"/>
    </row>
    <row r="36855" spans="17:17">
      <c r="Q36855" s="39"/>
    </row>
    <row r="36856" spans="17:17">
      <c r="Q36856" s="39"/>
    </row>
    <row r="36857" spans="17:17">
      <c r="Q36857" s="39"/>
    </row>
    <row r="36858" spans="17:17">
      <c r="Q36858" s="39"/>
    </row>
    <row r="36859" spans="17:17">
      <c r="Q36859" s="39"/>
    </row>
    <row r="36860" spans="17:17">
      <c r="Q36860" s="39"/>
    </row>
    <row r="36861" spans="17:17">
      <c r="Q36861" s="39"/>
    </row>
    <row r="36862" spans="17:17">
      <c r="Q36862" s="39"/>
    </row>
    <row r="36863" spans="17:17">
      <c r="Q36863" s="39"/>
    </row>
    <row r="36864" spans="17:17">
      <c r="Q36864" s="39"/>
    </row>
    <row r="36865" spans="17:17">
      <c r="Q36865" s="39"/>
    </row>
    <row r="36866" spans="17:17">
      <c r="Q36866" s="39"/>
    </row>
    <row r="36867" spans="17:17">
      <c r="Q36867" s="39"/>
    </row>
    <row r="36868" spans="17:17">
      <c r="Q36868" s="39"/>
    </row>
    <row r="36869" spans="17:17">
      <c r="Q36869" s="39"/>
    </row>
    <row r="36870" spans="17:17">
      <c r="Q36870" s="39"/>
    </row>
    <row r="36871" spans="17:17">
      <c r="Q36871" s="39"/>
    </row>
    <row r="36872" spans="17:17">
      <c r="Q36872" s="39"/>
    </row>
    <row r="36873" spans="17:17">
      <c r="Q36873" s="39"/>
    </row>
    <row r="36874" spans="17:17">
      <c r="Q36874" s="39"/>
    </row>
    <row r="36875" spans="17:17">
      <c r="Q36875" s="39"/>
    </row>
    <row r="36876" spans="17:17">
      <c r="Q36876" s="39"/>
    </row>
    <row r="36877" spans="17:17">
      <c r="Q36877" s="39"/>
    </row>
    <row r="36878" spans="17:17">
      <c r="Q36878" s="39"/>
    </row>
    <row r="36879" spans="17:17">
      <c r="Q36879" s="39"/>
    </row>
    <row r="36880" spans="17:17">
      <c r="Q36880" s="39"/>
    </row>
    <row r="36881" spans="17:17">
      <c r="Q36881" s="39"/>
    </row>
    <row r="36882" spans="17:17">
      <c r="Q36882" s="39"/>
    </row>
    <row r="36883" spans="17:17">
      <c r="Q36883" s="39"/>
    </row>
    <row r="36884" spans="17:17">
      <c r="Q36884" s="39"/>
    </row>
    <row r="36885" spans="17:17">
      <c r="Q36885" s="39"/>
    </row>
    <row r="36886" spans="17:17">
      <c r="Q36886" s="39"/>
    </row>
    <row r="36887" spans="17:17">
      <c r="Q36887" s="39"/>
    </row>
    <row r="36888" spans="17:17">
      <c r="Q36888" s="39"/>
    </row>
    <row r="36889" spans="17:17">
      <c r="Q36889" s="39"/>
    </row>
    <row r="36890" spans="17:17">
      <c r="Q36890" s="39"/>
    </row>
    <row r="36891" spans="17:17">
      <c r="Q36891" s="39"/>
    </row>
    <row r="36892" spans="17:17">
      <c r="Q36892" s="39"/>
    </row>
    <row r="36893" spans="17:17">
      <c r="Q36893" s="39"/>
    </row>
    <row r="36894" spans="17:17">
      <c r="Q36894" s="39"/>
    </row>
    <row r="36895" spans="17:17">
      <c r="Q36895" s="39"/>
    </row>
    <row r="36896" spans="17:17">
      <c r="Q36896" s="39"/>
    </row>
    <row r="36897" spans="17:17">
      <c r="Q36897" s="39"/>
    </row>
    <row r="36898" spans="17:17">
      <c r="Q36898" s="39"/>
    </row>
    <row r="36899" spans="17:17">
      <c r="Q36899" s="39"/>
    </row>
    <row r="36900" spans="17:17">
      <c r="Q36900" s="39"/>
    </row>
    <row r="36901" spans="17:17">
      <c r="Q36901" s="39"/>
    </row>
    <row r="36902" spans="17:17">
      <c r="Q36902" s="39"/>
    </row>
    <row r="36903" spans="17:17">
      <c r="Q36903" s="39"/>
    </row>
    <row r="36904" spans="17:17">
      <c r="Q36904" s="39"/>
    </row>
    <row r="36905" spans="17:17">
      <c r="Q36905" s="39"/>
    </row>
    <row r="36906" spans="17:17">
      <c r="Q36906" s="39"/>
    </row>
    <row r="36907" spans="17:17">
      <c r="Q36907" s="39"/>
    </row>
    <row r="36908" spans="17:17">
      <c r="Q36908" s="39"/>
    </row>
    <row r="36909" spans="17:17">
      <c r="Q36909" s="39"/>
    </row>
    <row r="36910" spans="17:17">
      <c r="Q36910" s="39"/>
    </row>
    <row r="36911" spans="17:17">
      <c r="Q36911" s="39"/>
    </row>
    <row r="36912" spans="17:17">
      <c r="Q36912" s="39"/>
    </row>
    <row r="36913" spans="17:17">
      <c r="Q36913" s="39"/>
    </row>
    <row r="36914" spans="17:17">
      <c r="Q36914" s="39"/>
    </row>
    <row r="36915" spans="17:17">
      <c r="Q36915" s="39"/>
    </row>
    <row r="36916" spans="17:17">
      <c r="Q36916" s="39"/>
    </row>
    <row r="36917" spans="17:17">
      <c r="Q36917" s="39"/>
    </row>
    <row r="36918" spans="17:17">
      <c r="Q36918" s="39"/>
    </row>
    <row r="36919" spans="17:17">
      <c r="Q36919" s="39"/>
    </row>
    <row r="36920" spans="17:17">
      <c r="Q36920" s="39"/>
    </row>
    <row r="36921" spans="17:17">
      <c r="Q36921" s="39"/>
    </row>
    <row r="36922" spans="17:17">
      <c r="Q36922" s="39"/>
    </row>
    <row r="36923" spans="17:17">
      <c r="Q36923" s="39"/>
    </row>
    <row r="36924" spans="17:17">
      <c r="Q36924" s="39"/>
    </row>
    <row r="36925" spans="17:17">
      <c r="Q36925" s="39"/>
    </row>
    <row r="36926" spans="17:17">
      <c r="Q36926" s="39"/>
    </row>
    <row r="36927" spans="17:17">
      <c r="Q36927" s="39"/>
    </row>
    <row r="36928" spans="17:17">
      <c r="Q36928" s="39"/>
    </row>
    <row r="36929" spans="17:17">
      <c r="Q36929" s="39"/>
    </row>
    <row r="36930" spans="17:17">
      <c r="Q36930" s="39"/>
    </row>
    <row r="36931" spans="17:17">
      <c r="Q36931" s="39"/>
    </row>
    <row r="36932" spans="17:17">
      <c r="Q36932" s="39"/>
    </row>
    <row r="36933" spans="17:17">
      <c r="Q36933" s="39"/>
    </row>
    <row r="36934" spans="17:17">
      <c r="Q36934" s="39"/>
    </row>
    <row r="36935" spans="17:17">
      <c r="Q36935" s="39"/>
    </row>
    <row r="36936" spans="17:17">
      <c r="Q36936" s="39"/>
    </row>
    <row r="36937" spans="17:17">
      <c r="Q36937" s="39"/>
    </row>
    <row r="36938" spans="17:17">
      <c r="Q36938" s="39"/>
    </row>
    <row r="36939" spans="17:17">
      <c r="Q36939" s="39"/>
    </row>
    <row r="36940" spans="17:17">
      <c r="Q36940" s="39"/>
    </row>
    <row r="36941" spans="17:17">
      <c r="Q36941" s="39"/>
    </row>
    <row r="36942" spans="17:17">
      <c r="Q36942" s="39"/>
    </row>
    <row r="36943" spans="17:17">
      <c r="Q36943" s="39"/>
    </row>
    <row r="36944" spans="17:17">
      <c r="Q36944" s="39"/>
    </row>
    <row r="36945" spans="17:17">
      <c r="Q36945" s="39"/>
    </row>
    <row r="36946" spans="17:17">
      <c r="Q36946" s="39"/>
    </row>
    <row r="36947" spans="17:17">
      <c r="Q36947" s="39"/>
    </row>
    <row r="36948" spans="17:17">
      <c r="Q36948" s="39"/>
    </row>
    <row r="36949" spans="17:17">
      <c r="Q36949" s="39"/>
    </row>
    <row r="36950" spans="17:17">
      <c r="Q36950" s="39"/>
    </row>
    <row r="36951" spans="17:17">
      <c r="Q36951" s="39"/>
    </row>
    <row r="36952" spans="17:17">
      <c r="Q36952" s="39"/>
    </row>
    <row r="36953" spans="17:17">
      <c r="Q36953" s="39"/>
    </row>
    <row r="36954" spans="17:17">
      <c r="Q36954" s="39"/>
    </row>
    <row r="36955" spans="17:17">
      <c r="Q36955" s="39"/>
    </row>
    <row r="36956" spans="17:17">
      <c r="Q36956" s="39"/>
    </row>
    <row r="36957" spans="17:17">
      <c r="Q36957" s="39"/>
    </row>
    <row r="36958" spans="17:17">
      <c r="Q36958" s="39"/>
    </row>
    <row r="36959" spans="17:17">
      <c r="Q36959" s="39"/>
    </row>
    <row r="36960" spans="17:17">
      <c r="Q36960" s="39"/>
    </row>
    <row r="36961" spans="17:17">
      <c r="Q36961" s="39"/>
    </row>
    <row r="36962" spans="17:17">
      <c r="Q36962" s="39"/>
    </row>
    <row r="36963" spans="17:17">
      <c r="Q36963" s="39"/>
    </row>
    <row r="36964" spans="17:17">
      <c r="Q36964" s="39"/>
    </row>
    <row r="36965" spans="17:17">
      <c r="Q36965" s="39"/>
    </row>
    <row r="36966" spans="17:17">
      <c r="Q36966" s="39"/>
    </row>
    <row r="36967" spans="17:17">
      <c r="Q36967" s="39"/>
    </row>
    <row r="36968" spans="17:17">
      <c r="Q36968" s="39"/>
    </row>
    <row r="36969" spans="17:17">
      <c r="Q36969" s="39"/>
    </row>
    <row r="36970" spans="17:17">
      <c r="Q36970" s="39"/>
    </row>
    <row r="36971" spans="17:17">
      <c r="Q36971" s="39"/>
    </row>
    <row r="36972" spans="17:17">
      <c r="Q36972" s="39"/>
    </row>
    <row r="36973" spans="17:17">
      <c r="Q36973" s="39"/>
    </row>
    <row r="36974" spans="17:17">
      <c r="Q36974" s="39"/>
    </row>
    <row r="36975" spans="17:17">
      <c r="Q36975" s="39"/>
    </row>
    <row r="36976" spans="17:17">
      <c r="Q36976" s="39"/>
    </row>
    <row r="36977" spans="17:17">
      <c r="Q36977" s="39"/>
    </row>
    <row r="36978" spans="17:17">
      <c r="Q36978" s="39"/>
    </row>
    <row r="36979" spans="17:17">
      <c r="Q36979" s="39"/>
    </row>
    <row r="36980" spans="17:17">
      <c r="Q36980" s="39"/>
    </row>
    <row r="36981" spans="17:17">
      <c r="Q36981" s="39"/>
    </row>
    <row r="36982" spans="17:17">
      <c r="Q36982" s="39"/>
    </row>
    <row r="36983" spans="17:17">
      <c r="Q36983" s="39"/>
    </row>
    <row r="36984" spans="17:17">
      <c r="Q36984" s="39"/>
    </row>
    <row r="36985" spans="17:17">
      <c r="Q36985" s="39"/>
    </row>
    <row r="36986" spans="17:17">
      <c r="Q36986" s="39"/>
    </row>
    <row r="36987" spans="17:17">
      <c r="Q36987" s="39"/>
    </row>
    <row r="36988" spans="17:17">
      <c r="Q36988" s="39"/>
    </row>
    <row r="36989" spans="17:17">
      <c r="Q36989" s="39"/>
    </row>
    <row r="36990" spans="17:17">
      <c r="Q36990" s="39"/>
    </row>
    <row r="36991" spans="17:17">
      <c r="Q36991" s="39"/>
    </row>
    <row r="36992" spans="17:17">
      <c r="Q36992" s="39"/>
    </row>
    <row r="36993" spans="17:17">
      <c r="Q36993" s="39"/>
    </row>
    <row r="36994" spans="17:17">
      <c r="Q36994" s="39"/>
    </row>
    <row r="36995" spans="17:17">
      <c r="Q36995" s="39"/>
    </row>
    <row r="36996" spans="17:17">
      <c r="Q36996" s="39"/>
    </row>
    <row r="36997" spans="17:17">
      <c r="Q36997" s="39"/>
    </row>
    <row r="36998" spans="17:17">
      <c r="Q36998" s="39"/>
    </row>
    <row r="36999" spans="17:17">
      <c r="Q36999" s="39"/>
    </row>
    <row r="37000" spans="17:17">
      <c r="Q37000" s="39"/>
    </row>
    <row r="37001" spans="17:17">
      <c r="Q37001" s="39"/>
    </row>
    <row r="37002" spans="17:17">
      <c r="Q37002" s="39"/>
    </row>
    <row r="37003" spans="17:17">
      <c r="Q37003" s="39"/>
    </row>
    <row r="37004" spans="17:17">
      <c r="Q37004" s="39"/>
    </row>
    <row r="37005" spans="17:17">
      <c r="Q37005" s="39"/>
    </row>
    <row r="37006" spans="17:17">
      <c r="Q37006" s="39"/>
    </row>
    <row r="37007" spans="17:17">
      <c r="Q37007" s="39"/>
    </row>
    <row r="37008" spans="17:17">
      <c r="Q37008" s="39"/>
    </row>
    <row r="37009" spans="17:17">
      <c r="Q37009" s="39"/>
    </row>
    <row r="37010" spans="17:17">
      <c r="Q37010" s="39"/>
    </row>
    <row r="37011" spans="17:17">
      <c r="Q37011" s="39"/>
    </row>
    <row r="37012" spans="17:17">
      <c r="Q37012" s="39"/>
    </row>
    <row r="37013" spans="17:17">
      <c r="Q37013" s="39"/>
    </row>
    <row r="37014" spans="17:17">
      <c r="Q37014" s="39"/>
    </row>
    <row r="37015" spans="17:17">
      <c r="Q37015" s="39"/>
    </row>
    <row r="37016" spans="17:17">
      <c r="Q37016" s="39"/>
    </row>
    <row r="37017" spans="17:17">
      <c r="Q37017" s="39"/>
    </row>
    <row r="37018" spans="17:17">
      <c r="Q37018" s="39"/>
    </row>
    <row r="37019" spans="17:17">
      <c r="Q37019" s="39"/>
    </row>
    <row r="37020" spans="17:17">
      <c r="Q37020" s="39"/>
    </row>
    <row r="37021" spans="17:17">
      <c r="Q37021" s="39"/>
    </row>
    <row r="37022" spans="17:17">
      <c r="Q37022" s="39"/>
    </row>
    <row r="37023" spans="17:17">
      <c r="Q37023" s="39"/>
    </row>
    <row r="37024" spans="17:17">
      <c r="Q37024" s="39"/>
    </row>
    <row r="37025" spans="17:17">
      <c r="Q37025" s="39"/>
    </row>
    <row r="37026" spans="17:17">
      <c r="Q37026" s="39"/>
    </row>
    <row r="37027" spans="17:17">
      <c r="Q37027" s="39"/>
    </row>
    <row r="37028" spans="17:17">
      <c r="Q37028" s="39"/>
    </row>
    <row r="37029" spans="17:17">
      <c r="Q37029" s="39"/>
    </row>
    <row r="37030" spans="17:17">
      <c r="Q37030" s="39"/>
    </row>
    <row r="37031" spans="17:17">
      <c r="Q37031" s="39"/>
    </row>
    <row r="37032" spans="17:17">
      <c r="Q37032" s="39"/>
    </row>
    <row r="37033" spans="17:17">
      <c r="Q37033" s="39"/>
    </row>
    <row r="37034" spans="17:17">
      <c r="Q37034" s="39"/>
    </row>
    <row r="37035" spans="17:17">
      <c r="Q37035" s="39"/>
    </row>
    <row r="37036" spans="17:17">
      <c r="Q37036" s="39"/>
    </row>
    <row r="37037" spans="17:17">
      <c r="Q37037" s="39"/>
    </row>
    <row r="37038" spans="17:17">
      <c r="Q37038" s="39"/>
    </row>
    <row r="37039" spans="17:17">
      <c r="Q37039" s="39"/>
    </row>
    <row r="37040" spans="17:17">
      <c r="Q37040" s="39"/>
    </row>
    <row r="37041" spans="17:17">
      <c r="Q37041" s="39"/>
    </row>
    <row r="37042" spans="17:17">
      <c r="Q37042" s="39"/>
    </row>
    <row r="37043" spans="17:17">
      <c r="Q37043" s="39"/>
    </row>
    <row r="37044" spans="17:17">
      <c r="Q37044" s="39"/>
    </row>
    <row r="37045" spans="17:17">
      <c r="Q37045" s="39"/>
    </row>
    <row r="37046" spans="17:17">
      <c r="Q37046" s="39"/>
    </row>
    <row r="37047" spans="17:17">
      <c r="Q37047" s="39"/>
    </row>
    <row r="37048" spans="17:17">
      <c r="Q37048" s="39"/>
    </row>
    <row r="37049" spans="17:17">
      <c r="Q37049" s="39"/>
    </row>
    <row r="37050" spans="17:17">
      <c r="Q37050" s="39"/>
    </row>
    <row r="37051" spans="17:17">
      <c r="Q37051" s="39"/>
    </row>
    <row r="37052" spans="17:17">
      <c r="Q37052" s="39"/>
    </row>
    <row r="37053" spans="17:17">
      <c r="Q37053" s="39"/>
    </row>
    <row r="37054" spans="17:17">
      <c r="Q37054" s="39"/>
    </row>
    <row r="37055" spans="17:17">
      <c r="Q37055" s="39"/>
    </row>
    <row r="37056" spans="17:17">
      <c r="Q37056" s="39"/>
    </row>
    <row r="37057" spans="17:17">
      <c r="Q37057" s="39"/>
    </row>
    <row r="37058" spans="17:17">
      <c r="Q37058" s="39"/>
    </row>
    <row r="37059" spans="17:17">
      <c r="Q37059" s="39"/>
    </row>
    <row r="37060" spans="17:17">
      <c r="Q37060" s="39"/>
    </row>
    <row r="37061" spans="17:17">
      <c r="Q37061" s="39"/>
    </row>
    <row r="37062" spans="17:17">
      <c r="Q37062" s="39"/>
    </row>
    <row r="37063" spans="17:17">
      <c r="Q37063" s="39"/>
    </row>
    <row r="37064" spans="17:17">
      <c r="Q37064" s="39"/>
    </row>
    <row r="37065" spans="17:17">
      <c r="Q37065" s="39"/>
    </row>
    <row r="37066" spans="17:17">
      <c r="Q37066" s="39"/>
    </row>
    <row r="37067" spans="17:17">
      <c r="Q37067" s="39"/>
    </row>
    <row r="37068" spans="17:17">
      <c r="Q37068" s="39"/>
    </row>
    <row r="37069" spans="17:17">
      <c r="Q37069" s="39"/>
    </row>
    <row r="37070" spans="17:17">
      <c r="Q37070" s="39"/>
    </row>
    <row r="37071" spans="17:17">
      <c r="Q37071" s="39"/>
    </row>
    <row r="37072" spans="17:17">
      <c r="Q37072" s="39"/>
    </row>
    <row r="37073" spans="17:17">
      <c r="Q37073" s="39"/>
    </row>
    <row r="37074" spans="17:17">
      <c r="Q37074" s="39"/>
    </row>
    <row r="37075" spans="17:17">
      <c r="Q37075" s="39"/>
    </row>
    <row r="37076" spans="17:17">
      <c r="Q37076" s="39"/>
    </row>
    <row r="37077" spans="17:17">
      <c r="Q37077" s="39"/>
    </row>
    <row r="37078" spans="17:17">
      <c r="Q37078" s="39"/>
    </row>
    <row r="37079" spans="17:17">
      <c r="Q37079" s="39"/>
    </row>
    <row r="37080" spans="17:17">
      <c r="Q37080" s="39"/>
    </row>
    <row r="37081" spans="17:17">
      <c r="Q37081" s="39"/>
    </row>
    <row r="37082" spans="17:17">
      <c r="Q37082" s="39"/>
    </row>
    <row r="37083" spans="17:17">
      <c r="Q37083" s="39"/>
    </row>
    <row r="37084" spans="17:17">
      <c r="Q37084" s="39"/>
    </row>
    <row r="37085" spans="17:17">
      <c r="Q37085" s="39"/>
    </row>
    <row r="37086" spans="17:17">
      <c r="Q37086" s="39"/>
    </row>
    <row r="37087" spans="17:17">
      <c r="Q37087" s="39"/>
    </row>
    <row r="37088" spans="17:17">
      <c r="Q37088" s="39"/>
    </row>
    <row r="37089" spans="17:17">
      <c r="Q37089" s="39"/>
    </row>
    <row r="37090" spans="17:17">
      <c r="Q37090" s="39"/>
    </row>
    <row r="37091" spans="17:17">
      <c r="Q37091" s="39"/>
    </row>
    <row r="37092" spans="17:17">
      <c r="Q37092" s="39"/>
    </row>
    <row r="37093" spans="17:17">
      <c r="Q37093" s="39"/>
    </row>
    <row r="37094" spans="17:17">
      <c r="Q37094" s="39"/>
    </row>
    <row r="37095" spans="17:17">
      <c r="Q37095" s="39"/>
    </row>
    <row r="37096" spans="17:17">
      <c r="Q37096" s="39"/>
    </row>
    <row r="37097" spans="17:17">
      <c r="Q37097" s="39"/>
    </row>
    <row r="37098" spans="17:17">
      <c r="Q37098" s="39"/>
    </row>
    <row r="37099" spans="17:17">
      <c r="Q37099" s="39"/>
    </row>
    <row r="37100" spans="17:17">
      <c r="Q37100" s="39"/>
    </row>
    <row r="37101" spans="17:17">
      <c r="Q37101" s="39"/>
    </row>
    <row r="37102" spans="17:17">
      <c r="Q37102" s="39"/>
    </row>
    <row r="37103" spans="17:17">
      <c r="Q37103" s="39"/>
    </row>
    <row r="37104" spans="17:17">
      <c r="Q37104" s="39"/>
    </row>
    <row r="37105" spans="17:17">
      <c r="Q37105" s="39"/>
    </row>
    <row r="37106" spans="17:17">
      <c r="Q37106" s="39"/>
    </row>
    <row r="37107" spans="17:17">
      <c r="Q37107" s="39"/>
    </row>
    <row r="37108" spans="17:17">
      <c r="Q37108" s="39"/>
    </row>
    <row r="37109" spans="17:17">
      <c r="Q37109" s="39"/>
    </row>
    <row r="37110" spans="17:17">
      <c r="Q37110" s="39"/>
    </row>
    <row r="37111" spans="17:17">
      <c r="Q37111" s="39"/>
    </row>
    <row r="37112" spans="17:17">
      <c r="Q37112" s="39"/>
    </row>
    <row r="37113" spans="17:17">
      <c r="Q37113" s="39"/>
    </row>
    <row r="37114" spans="17:17">
      <c r="Q37114" s="39"/>
    </row>
    <row r="37115" spans="17:17">
      <c r="Q37115" s="39"/>
    </row>
    <row r="37116" spans="17:17">
      <c r="Q37116" s="39"/>
    </row>
    <row r="37117" spans="17:17">
      <c r="Q37117" s="39"/>
    </row>
    <row r="37118" spans="17:17">
      <c r="Q37118" s="39"/>
    </row>
    <row r="37119" spans="17:17">
      <c r="Q37119" s="39"/>
    </row>
    <row r="37120" spans="17:17">
      <c r="Q37120" s="39"/>
    </row>
    <row r="37121" spans="17:17">
      <c r="Q37121" s="39"/>
    </row>
    <row r="37122" spans="17:17">
      <c r="Q37122" s="39"/>
    </row>
    <row r="37123" spans="17:17">
      <c r="Q37123" s="39"/>
    </row>
    <row r="37124" spans="17:17">
      <c r="Q37124" s="39"/>
    </row>
    <row r="37125" spans="17:17">
      <c r="Q37125" s="39"/>
    </row>
    <row r="37126" spans="17:17">
      <c r="Q37126" s="39"/>
    </row>
    <row r="37127" spans="17:17">
      <c r="Q37127" s="39"/>
    </row>
    <row r="37128" spans="17:17">
      <c r="Q37128" s="39"/>
    </row>
    <row r="37129" spans="17:17">
      <c r="Q37129" s="39"/>
    </row>
    <row r="37130" spans="17:17">
      <c r="Q37130" s="39"/>
    </row>
    <row r="37131" spans="17:17">
      <c r="Q37131" s="39"/>
    </row>
    <row r="37132" spans="17:17">
      <c r="Q37132" s="39"/>
    </row>
    <row r="37133" spans="17:17">
      <c r="Q37133" s="39"/>
    </row>
    <row r="37134" spans="17:17">
      <c r="Q37134" s="39"/>
    </row>
    <row r="37135" spans="17:17">
      <c r="Q37135" s="39"/>
    </row>
    <row r="37136" spans="17:17">
      <c r="Q37136" s="39"/>
    </row>
    <row r="37137" spans="17:17">
      <c r="Q37137" s="39"/>
    </row>
    <row r="37138" spans="17:17">
      <c r="Q37138" s="39"/>
    </row>
    <row r="37139" spans="17:17">
      <c r="Q37139" s="39"/>
    </row>
    <row r="37140" spans="17:17">
      <c r="Q37140" s="39"/>
    </row>
    <row r="37141" spans="17:17">
      <c r="Q37141" s="39"/>
    </row>
    <row r="37142" spans="17:17">
      <c r="Q37142" s="39"/>
    </row>
    <row r="37143" spans="17:17">
      <c r="Q37143" s="39"/>
    </row>
    <row r="37144" spans="17:17">
      <c r="Q37144" s="39"/>
    </row>
    <row r="37145" spans="17:17">
      <c r="Q37145" s="39"/>
    </row>
    <row r="37146" spans="17:17">
      <c r="Q37146" s="39"/>
    </row>
    <row r="37147" spans="17:17">
      <c r="Q37147" s="39"/>
    </row>
    <row r="37148" spans="17:17">
      <c r="Q37148" s="39"/>
    </row>
    <row r="37149" spans="17:17">
      <c r="Q37149" s="39"/>
    </row>
    <row r="37150" spans="17:17">
      <c r="Q37150" s="39"/>
    </row>
    <row r="37151" spans="17:17">
      <c r="Q37151" s="39"/>
    </row>
    <row r="37152" spans="17:17">
      <c r="Q37152" s="39"/>
    </row>
    <row r="37153" spans="17:17">
      <c r="Q37153" s="39"/>
    </row>
    <row r="37154" spans="17:17">
      <c r="Q37154" s="39"/>
    </row>
    <row r="37155" spans="17:17">
      <c r="Q37155" s="39"/>
    </row>
    <row r="37156" spans="17:17">
      <c r="Q37156" s="39"/>
    </row>
    <row r="37157" spans="17:17">
      <c r="Q37157" s="39"/>
    </row>
    <row r="37158" spans="17:17">
      <c r="Q37158" s="39"/>
    </row>
    <row r="37159" spans="17:17">
      <c r="Q37159" s="39"/>
    </row>
    <row r="37160" spans="17:17">
      <c r="Q37160" s="39"/>
    </row>
    <row r="37161" spans="17:17">
      <c r="Q37161" s="39"/>
    </row>
    <row r="37162" spans="17:17">
      <c r="Q37162" s="39"/>
    </row>
    <row r="37163" spans="17:17">
      <c r="Q37163" s="39"/>
    </row>
    <row r="37164" spans="17:17">
      <c r="Q37164" s="39"/>
    </row>
    <row r="37165" spans="17:17">
      <c r="Q37165" s="39"/>
    </row>
    <row r="37166" spans="17:17">
      <c r="Q37166" s="39"/>
    </row>
    <row r="37167" spans="17:17">
      <c r="Q37167" s="39"/>
    </row>
    <row r="37168" spans="17:17">
      <c r="Q37168" s="39"/>
    </row>
    <row r="37169" spans="17:17">
      <c r="Q37169" s="39"/>
    </row>
    <row r="37170" spans="17:17">
      <c r="Q37170" s="39"/>
    </row>
    <row r="37171" spans="17:17">
      <c r="Q37171" s="39"/>
    </row>
    <row r="37172" spans="17:17">
      <c r="Q37172" s="39"/>
    </row>
    <row r="37173" spans="17:17">
      <c r="Q37173" s="39"/>
    </row>
    <row r="37174" spans="17:17">
      <c r="Q37174" s="39"/>
    </row>
    <row r="37175" spans="17:17">
      <c r="Q37175" s="39"/>
    </row>
    <row r="37176" spans="17:17">
      <c r="Q37176" s="39"/>
    </row>
    <row r="37177" spans="17:17">
      <c r="Q37177" s="39"/>
    </row>
    <row r="37178" spans="17:17">
      <c r="Q37178" s="39"/>
    </row>
    <row r="37179" spans="17:17">
      <c r="Q37179" s="39"/>
    </row>
    <row r="37180" spans="17:17">
      <c r="Q37180" s="39"/>
    </row>
    <row r="37181" spans="17:17">
      <c r="Q37181" s="39"/>
    </row>
    <row r="37182" spans="17:17">
      <c r="Q37182" s="39"/>
    </row>
    <row r="37183" spans="17:17">
      <c r="Q37183" s="39"/>
    </row>
    <row r="37184" spans="17:17">
      <c r="Q37184" s="39"/>
    </row>
    <row r="37185" spans="17:17">
      <c r="Q37185" s="39"/>
    </row>
    <row r="37186" spans="17:17">
      <c r="Q37186" s="39"/>
    </row>
    <row r="37187" spans="17:17">
      <c r="Q37187" s="39"/>
    </row>
    <row r="37188" spans="17:17">
      <c r="Q37188" s="39"/>
    </row>
    <row r="37189" spans="17:17">
      <c r="Q37189" s="39"/>
    </row>
    <row r="37190" spans="17:17">
      <c r="Q37190" s="39"/>
    </row>
    <row r="37191" spans="17:17">
      <c r="Q37191" s="39"/>
    </row>
    <row r="37192" spans="17:17">
      <c r="Q37192" s="39"/>
    </row>
    <row r="37193" spans="17:17">
      <c r="Q37193" s="39"/>
    </row>
    <row r="37194" spans="17:17">
      <c r="Q37194" s="39"/>
    </row>
    <row r="37195" spans="17:17">
      <c r="Q37195" s="39"/>
    </row>
    <row r="37196" spans="17:17">
      <c r="Q37196" s="39"/>
    </row>
    <row r="37197" spans="17:17">
      <c r="Q37197" s="39"/>
    </row>
    <row r="37198" spans="17:17">
      <c r="Q37198" s="39"/>
    </row>
    <row r="37199" spans="17:17">
      <c r="Q37199" s="39"/>
    </row>
    <row r="37200" spans="17:17">
      <c r="Q37200" s="39"/>
    </row>
    <row r="37201" spans="17:17">
      <c r="Q37201" s="39"/>
    </row>
    <row r="37202" spans="17:17">
      <c r="Q37202" s="39"/>
    </row>
    <row r="37203" spans="17:17">
      <c r="Q37203" s="39"/>
    </row>
    <row r="37204" spans="17:17">
      <c r="Q37204" s="39"/>
    </row>
    <row r="37205" spans="17:17">
      <c r="Q37205" s="39"/>
    </row>
    <row r="37206" spans="17:17">
      <c r="Q37206" s="39"/>
    </row>
    <row r="37207" spans="17:17">
      <c r="Q37207" s="39"/>
    </row>
    <row r="37208" spans="17:17">
      <c r="Q37208" s="39"/>
    </row>
    <row r="37209" spans="17:17">
      <c r="Q37209" s="39"/>
    </row>
    <row r="37210" spans="17:17">
      <c r="Q37210" s="39"/>
    </row>
    <row r="37211" spans="17:17">
      <c r="Q37211" s="39"/>
    </row>
    <row r="37212" spans="17:17">
      <c r="Q37212" s="39"/>
    </row>
    <row r="37213" spans="17:17">
      <c r="Q37213" s="39"/>
    </row>
    <row r="37214" spans="17:17">
      <c r="Q37214" s="39"/>
    </row>
    <row r="37215" spans="17:17">
      <c r="Q37215" s="39"/>
    </row>
    <row r="37216" spans="17:17">
      <c r="Q37216" s="39"/>
    </row>
    <row r="37217" spans="17:17">
      <c r="Q37217" s="39"/>
    </row>
    <row r="37218" spans="17:17">
      <c r="Q37218" s="39"/>
    </row>
    <row r="37219" spans="17:17">
      <c r="Q37219" s="39"/>
    </row>
    <row r="37220" spans="17:17">
      <c r="Q37220" s="39"/>
    </row>
    <row r="37221" spans="17:17">
      <c r="Q37221" s="39"/>
    </row>
    <row r="37222" spans="17:17">
      <c r="Q37222" s="39"/>
    </row>
    <row r="37223" spans="17:17">
      <c r="Q37223" s="39"/>
    </row>
    <row r="37224" spans="17:17">
      <c r="Q37224" s="39"/>
    </row>
    <row r="37225" spans="17:17">
      <c r="Q37225" s="39"/>
    </row>
    <row r="37226" spans="17:17">
      <c r="Q37226" s="39"/>
    </row>
    <row r="37227" spans="17:17">
      <c r="Q37227" s="39"/>
    </row>
    <row r="37228" spans="17:17">
      <c r="Q37228" s="39"/>
    </row>
    <row r="37229" spans="17:17">
      <c r="Q37229" s="39"/>
    </row>
    <row r="37230" spans="17:17">
      <c r="Q37230" s="39"/>
    </row>
    <row r="37231" spans="17:17">
      <c r="Q37231" s="39"/>
    </row>
    <row r="37232" spans="17:17">
      <c r="Q37232" s="39"/>
    </row>
    <row r="37233" spans="17:17">
      <c r="Q37233" s="39"/>
    </row>
    <row r="37234" spans="17:17">
      <c r="Q37234" s="39"/>
    </row>
    <row r="37235" spans="17:17">
      <c r="Q37235" s="39"/>
    </row>
    <row r="37236" spans="17:17">
      <c r="Q37236" s="39"/>
    </row>
    <row r="37237" spans="17:17">
      <c r="Q37237" s="39"/>
    </row>
    <row r="37238" spans="17:17">
      <c r="Q37238" s="39"/>
    </row>
    <row r="37239" spans="17:17">
      <c r="Q37239" s="39"/>
    </row>
    <row r="37240" spans="17:17">
      <c r="Q37240" s="39"/>
    </row>
    <row r="37241" spans="17:17">
      <c r="Q37241" s="39"/>
    </row>
    <row r="37242" spans="17:17">
      <c r="Q37242" s="39"/>
    </row>
    <row r="37243" spans="17:17">
      <c r="Q37243" s="39"/>
    </row>
    <row r="37244" spans="17:17">
      <c r="Q37244" s="39"/>
    </row>
    <row r="37245" spans="17:17">
      <c r="Q37245" s="39"/>
    </row>
    <row r="37246" spans="17:17">
      <c r="Q37246" s="39"/>
    </row>
    <row r="37247" spans="17:17">
      <c r="Q37247" s="39"/>
    </row>
    <row r="37248" spans="17:17">
      <c r="Q37248" s="39"/>
    </row>
    <row r="37249" spans="17:17">
      <c r="Q37249" s="39"/>
    </row>
    <row r="37250" spans="17:17">
      <c r="Q37250" s="39"/>
    </row>
    <row r="37251" spans="17:17">
      <c r="Q37251" s="39"/>
    </row>
    <row r="37252" spans="17:17">
      <c r="Q37252" s="39"/>
    </row>
    <row r="37253" spans="17:17">
      <c r="Q37253" s="39"/>
    </row>
    <row r="37254" spans="17:17">
      <c r="Q37254" s="39"/>
    </row>
    <row r="37255" spans="17:17">
      <c r="Q37255" s="39"/>
    </row>
    <row r="37256" spans="17:17">
      <c r="Q37256" s="39"/>
    </row>
    <row r="37257" spans="17:17">
      <c r="Q37257" s="39"/>
    </row>
    <row r="37258" spans="17:17">
      <c r="Q37258" s="39"/>
    </row>
    <row r="37259" spans="17:17">
      <c r="Q37259" s="39"/>
    </row>
    <row r="37260" spans="17:17">
      <c r="Q37260" s="39"/>
    </row>
    <row r="37261" spans="17:17">
      <c r="Q37261" s="39"/>
    </row>
    <row r="37262" spans="17:17">
      <c r="Q37262" s="39"/>
    </row>
    <row r="37263" spans="17:17">
      <c r="Q37263" s="39"/>
    </row>
    <row r="37264" spans="17:17">
      <c r="Q37264" s="39"/>
    </row>
    <row r="37265" spans="17:17">
      <c r="Q37265" s="39"/>
    </row>
    <row r="37266" spans="17:17">
      <c r="Q37266" s="39"/>
    </row>
    <row r="37267" spans="17:17">
      <c r="Q37267" s="39"/>
    </row>
    <row r="37268" spans="17:17">
      <c r="Q37268" s="39"/>
    </row>
    <row r="37269" spans="17:17">
      <c r="Q37269" s="39"/>
    </row>
    <row r="37270" spans="17:17">
      <c r="Q37270" s="39"/>
    </row>
    <row r="37271" spans="17:17">
      <c r="Q37271" s="39"/>
    </row>
    <row r="37272" spans="17:17">
      <c r="Q37272" s="39"/>
    </row>
    <row r="37273" spans="17:17">
      <c r="Q37273" s="39"/>
    </row>
    <row r="37274" spans="17:17">
      <c r="Q37274" s="39"/>
    </row>
    <row r="37275" spans="17:17">
      <c r="Q37275" s="39"/>
    </row>
    <row r="37276" spans="17:17">
      <c r="Q37276" s="39"/>
    </row>
    <row r="37277" spans="17:17">
      <c r="Q37277" s="39"/>
    </row>
    <row r="37278" spans="17:17">
      <c r="Q37278" s="39"/>
    </row>
    <row r="37279" spans="17:17">
      <c r="Q37279" s="39"/>
    </row>
    <row r="37280" spans="17:17">
      <c r="Q37280" s="39"/>
    </row>
    <row r="37281" spans="17:17">
      <c r="Q37281" s="39"/>
    </row>
    <row r="37282" spans="17:17">
      <c r="Q37282" s="39"/>
    </row>
    <row r="37283" spans="17:17">
      <c r="Q37283" s="39"/>
    </row>
    <row r="37284" spans="17:17">
      <c r="Q37284" s="39"/>
    </row>
    <row r="37285" spans="17:17">
      <c r="Q37285" s="39"/>
    </row>
    <row r="37286" spans="17:17">
      <c r="Q37286" s="39"/>
    </row>
    <row r="37287" spans="17:17">
      <c r="Q37287" s="39"/>
    </row>
    <row r="37288" spans="17:17">
      <c r="Q37288" s="39"/>
    </row>
    <row r="37289" spans="17:17">
      <c r="Q37289" s="39"/>
    </row>
    <row r="37290" spans="17:17">
      <c r="Q37290" s="39"/>
    </row>
    <row r="37291" spans="17:17">
      <c r="Q37291" s="39"/>
    </row>
    <row r="37292" spans="17:17">
      <c r="Q37292" s="39"/>
    </row>
    <row r="37293" spans="17:17">
      <c r="Q37293" s="39"/>
    </row>
    <row r="37294" spans="17:17">
      <c r="Q37294" s="39"/>
    </row>
    <row r="37295" spans="17:17">
      <c r="Q37295" s="39"/>
    </row>
    <row r="37296" spans="17:17">
      <c r="Q37296" s="39"/>
    </row>
    <row r="37297" spans="17:17">
      <c r="Q37297" s="39"/>
    </row>
    <row r="37298" spans="17:17">
      <c r="Q37298" s="39"/>
    </row>
    <row r="37299" spans="17:17">
      <c r="Q37299" s="39"/>
    </row>
    <row r="37300" spans="17:17">
      <c r="Q37300" s="39"/>
    </row>
    <row r="37301" spans="17:17">
      <c r="Q37301" s="39"/>
    </row>
    <row r="37302" spans="17:17">
      <c r="Q37302" s="39"/>
    </row>
    <row r="37303" spans="17:17">
      <c r="Q37303" s="39"/>
    </row>
    <row r="37304" spans="17:17">
      <c r="Q37304" s="39"/>
    </row>
    <row r="37305" spans="17:17">
      <c r="Q37305" s="39"/>
    </row>
    <row r="37306" spans="17:17">
      <c r="Q37306" s="39"/>
    </row>
    <row r="37307" spans="17:17">
      <c r="Q37307" s="39"/>
    </row>
    <row r="37308" spans="17:17">
      <c r="Q37308" s="39"/>
    </row>
    <row r="37309" spans="17:17">
      <c r="Q37309" s="39"/>
    </row>
    <row r="37310" spans="17:17">
      <c r="Q37310" s="39"/>
    </row>
    <row r="37311" spans="17:17">
      <c r="Q37311" s="39"/>
    </row>
    <row r="37312" spans="17:17">
      <c r="Q37312" s="39"/>
    </row>
    <row r="37313" spans="17:17">
      <c r="Q37313" s="39"/>
    </row>
    <row r="37314" spans="17:17">
      <c r="Q37314" s="39"/>
    </row>
    <row r="37315" spans="17:17">
      <c r="Q37315" s="39"/>
    </row>
    <row r="37316" spans="17:17">
      <c r="Q37316" s="39"/>
    </row>
    <row r="37317" spans="17:17">
      <c r="Q37317" s="39"/>
    </row>
    <row r="37318" spans="17:17">
      <c r="Q37318" s="39"/>
    </row>
    <row r="37319" spans="17:17">
      <c r="Q37319" s="39"/>
    </row>
    <row r="37320" spans="17:17">
      <c r="Q37320" s="39"/>
    </row>
    <row r="37321" spans="17:17">
      <c r="Q37321" s="39"/>
    </row>
    <row r="37322" spans="17:17">
      <c r="Q37322" s="39"/>
    </row>
    <row r="37323" spans="17:17">
      <c r="Q37323" s="39"/>
    </row>
    <row r="37324" spans="17:17">
      <c r="Q37324" s="39"/>
    </row>
    <row r="37325" spans="17:17">
      <c r="Q37325" s="39"/>
    </row>
    <row r="37326" spans="17:17">
      <c r="Q37326" s="39"/>
    </row>
    <row r="37327" spans="17:17">
      <c r="Q37327" s="39"/>
    </row>
    <row r="37328" spans="17:17">
      <c r="Q37328" s="39"/>
    </row>
    <row r="37329" spans="17:17">
      <c r="Q37329" s="39"/>
    </row>
    <row r="37330" spans="17:17">
      <c r="Q37330" s="39"/>
    </row>
    <row r="37331" spans="17:17">
      <c r="Q37331" s="39"/>
    </row>
    <row r="37332" spans="17:17">
      <c r="Q37332" s="39"/>
    </row>
    <row r="37333" spans="17:17">
      <c r="Q37333" s="39"/>
    </row>
    <row r="37334" spans="17:17">
      <c r="Q37334" s="39"/>
    </row>
    <row r="37335" spans="17:17">
      <c r="Q37335" s="39"/>
    </row>
    <row r="37336" spans="17:17">
      <c r="Q37336" s="39"/>
    </row>
    <row r="37337" spans="17:17">
      <c r="Q37337" s="39"/>
    </row>
    <row r="37338" spans="17:17">
      <c r="Q37338" s="39"/>
    </row>
    <row r="37339" spans="17:17">
      <c r="Q37339" s="39"/>
    </row>
    <row r="37340" spans="17:17">
      <c r="Q37340" s="39"/>
    </row>
    <row r="37341" spans="17:17">
      <c r="Q37341" s="39"/>
    </row>
    <row r="37342" spans="17:17">
      <c r="Q37342" s="39"/>
    </row>
    <row r="37343" spans="17:17">
      <c r="Q37343" s="39"/>
    </row>
    <row r="37344" spans="17:17">
      <c r="Q37344" s="39"/>
    </row>
    <row r="37345" spans="17:17">
      <c r="Q37345" s="39"/>
    </row>
    <row r="37346" spans="17:17">
      <c r="Q37346" s="39"/>
    </row>
    <row r="37347" spans="17:17">
      <c r="Q37347" s="39"/>
    </row>
    <row r="37348" spans="17:17">
      <c r="Q37348" s="39"/>
    </row>
    <row r="37349" spans="17:17">
      <c r="Q37349" s="39"/>
    </row>
    <row r="37350" spans="17:17">
      <c r="Q37350" s="39"/>
    </row>
    <row r="37351" spans="17:17">
      <c r="Q37351" s="39"/>
    </row>
    <row r="37352" spans="17:17">
      <c r="Q37352" s="39"/>
    </row>
    <row r="37353" spans="17:17">
      <c r="Q37353" s="39"/>
    </row>
    <row r="37354" spans="17:17">
      <c r="Q37354" s="39"/>
    </row>
    <row r="37355" spans="17:17">
      <c r="Q37355" s="39"/>
    </row>
    <row r="37356" spans="17:17">
      <c r="Q37356" s="39"/>
    </row>
    <row r="37357" spans="17:17">
      <c r="Q37357" s="39"/>
    </row>
    <row r="37358" spans="17:17">
      <c r="Q37358" s="39"/>
    </row>
    <row r="37359" spans="17:17">
      <c r="Q37359" s="39"/>
    </row>
    <row r="37360" spans="17:17">
      <c r="Q37360" s="39"/>
    </row>
    <row r="37361" spans="17:17">
      <c r="Q37361" s="39"/>
    </row>
    <row r="37362" spans="17:17">
      <c r="Q37362" s="39"/>
    </row>
    <row r="37363" spans="17:17">
      <c r="Q37363" s="39"/>
    </row>
    <row r="37364" spans="17:17">
      <c r="Q37364" s="39"/>
    </row>
    <row r="37365" spans="17:17">
      <c r="Q37365" s="39"/>
    </row>
    <row r="37366" spans="17:17">
      <c r="Q37366" s="39"/>
    </row>
    <row r="37367" spans="17:17">
      <c r="Q37367" s="39"/>
    </row>
    <row r="37368" spans="17:17">
      <c r="Q37368" s="39"/>
    </row>
    <row r="37369" spans="17:17">
      <c r="Q37369" s="39"/>
    </row>
    <row r="37370" spans="17:17">
      <c r="Q37370" s="39"/>
    </row>
    <row r="37371" spans="17:17">
      <c r="Q37371" s="39"/>
    </row>
    <row r="37372" spans="17:17">
      <c r="Q37372" s="39"/>
    </row>
    <row r="37373" spans="17:17">
      <c r="Q37373" s="39"/>
    </row>
    <row r="37374" spans="17:17">
      <c r="Q37374" s="39"/>
    </row>
    <row r="37375" spans="17:17">
      <c r="Q37375" s="39"/>
    </row>
    <row r="37376" spans="17:17">
      <c r="Q37376" s="39"/>
    </row>
    <row r="37377" spans="17:17">
      <c r="Q37377" s="39"/>
    </row>
    <row r="37378" spans="17:17">
      <c r="Q37378" s="39"/>
    </row>
    <row r="37379" spans="17:17">
      <c r="Q37379" s="39"/>
    </row>
    <row r="37380" spans="17:17">
      <c r="Q37380" s="39"/>
    </row>
    <row r="37381" spans="17:17">
      <c r="Q37381" s="39"/>
    </row>
    <row r="37382" spans="17:17">
      <c r="Q37382" s="39"/>
    </row>
    <row r="37383" spans="17:17">
      <c r="Q37383" s="39"/>
    </row>
    <row r="37384" spans="17:17">
      <c r="Q37384" s="39"/>
    </row>
    <row r="37385" spans="17:17">
      <c r="Q37385" s="39"/>
    </row>
    <row r="37386" spans="17:17">
      <c r="Q37386" s="39"/>
    </row>
    <row r="37387" spans="17:17">
      <c r="Q37387" s="39"/>
    </row>
    <row r="37388" spans="17:17">
      <c r="Q37388" s="39"/>
    </row>
    <row r="37389" spans="17:17">
      <c r="Q37389" s="39"/>
    </row>
    <row r="37390" spans="17:17">
      <c r="Q37390" s="39"/>
    </row>
    <row r="37391" spans="17:17">
      <c r="Q37391" s="39"/>
    </row>
    <row r="37392" spans="17:17">
      <c r="Q37392" s="39"/>
    </row>
    <row r="37393" spans="17:17">
      <c r="Q37393" s="39"/>
    </row>
    <row r="37394" spans="17:17">
      <c r="Q37394" s="39"/>
    </row>
    <row r="37395" spans="17:17">
      <c r="Q37395" s="39"/>
    </row>
    <row r="37396" spans="17:17">
      <c r="Q37396" s="39"/>
    </row>
    <row r="37397" spans="17:17">
      <c r="Q37397" s="39"/>
    </row>
    <row r="37398" spans="17:17">
      <c r="Q37398" s="39"/>
    </row>
    <row r="37399" spans="17:17">
      <c r="Q37399" s="39"/>
    </row>
    <row r="37400" spans="17:17">
      <c r="Q37400" s="39"/>
    </row>
    <row r="37401" spans="17:17">
      <c r="Q37401" s="39"/>
    </row>
    <row r="37402" spans="17:17">
      <c r="Q37402" s="39"/>
    </row>
    <row r="37403" spans="17:17">
      <c r="Q37403" s="39"/>
    </row>
    <row r="37404" spans="17:17">
      <c r="Q37404" s="39"/>
    </row>
    <row r="37405" spans="17:17">
      <c r="Q37405" s="39"/>
    </row>
    <row r="37406" spans="17:17">
      <c r="Q37406" s="39"/>
    </row>
    <row r="37407" spans="17:17">
      <c r="Q37407" s="39"/>
    </row>
    <row r="37408" spans="17:17">
      <c r="Q37408" s="39"/>
    </row>
    <row r="37409" spans="17:17">
      <c r="Q37409" s="39"/>
    </row>
    <row r="37410" spans="17:17">
      <c r="Q37410" s="39"/>
    </row>
    <row r="37411" spans="17:17">
      <c r="Q37411" s="39"/>
    </row>
    <row r="37412" spans="17:17">
      <c r="Q37412" s="39"/>
    </row>
    <row r="37413" spans="17:17">
      <c r="Q37413" s="39"/>
    </row>
    <row r="37414" spans="17:17">
      <c r="Q37414" s="39"/>
    </row>
    <row r="37415" spans="17:17">
      <c r="Q37415" s="39"/>
    </row>
    <row r="37416" spans="17:17">
      <c r="Q37416" s="39"/>
    </row>
    <row r="37417" spans="17:17">
      <c r="Q37417" s="39"/>
    </row>
    <row r="37418" spans="17:17">
      <c r="Q37418" s="39"/>
    </row>
    <row r="37419" spans="17:17">
      <c r="Q37419" s="39"/>
    </row>
    <row r="37420" spans="17:17">
      <c r="Q37420" s="39"/>
    </row>
    <row r="37421" spans="17:17">
      <c r="Q37421" s="39"/>
    </row>
    <row r="37422" spans="17:17">
      <c r="Q37422" s="39"/>
    </row>
    <row r="37423" spans="17:17">
      <c r="Q37423" s="39"/>
    </row>
    <row r="37424" spans="17:17">
      <c r="Q37424" s="39"/>
    </row>
    <row r="37425" spans="17:17">
      <c r="Q37425" s="39"/>
    </row>
    <row r="37426" spans="17:17">
      <c r="Q37426" s="39"/>
    </row>
    <row r="37427" spans="17:17">
      <c r="Q37427" s="39"/>
    </row>
    <row r="37428" spans="17:17">
      <c r="Q37428" s="39"/>
    </row>
    <row r="37429" spans="17:17">
      <c r="Q37429" s="39"/>
    </row>
    <row r="37430" spans="17:17">
      <c r="Q37430" s="39"/>
    </row>
    <row r="37431" spans="17:17">
      <c r="Q37431" s="39"/>
    </row>
    <row r="37432" spans="17:17">
      <c r="Q37432" s="39"/>
    </row>
    <row r="37433" spans="17:17">
      <c r="Q37433" s="39"/>
    </row>
    <row r="37434" spans="17:17">
      <c r="Q37434" s="39"/>
    </row>
    <row r="37435" spans="17:17">
      <c r="Q37435" s="39"/>
    </row>
    <row r="37436" spans="17:17">
      <c r="Q37436" s="39"/>
    </row>
    <row r="37437" spans="17:17">
      <c r="Q37437" s="39"/>
    </row>
    <row r="37438" spans="17:17">
      <c r="Q37438" s="39"/>
    </row>
    <row r="37439" spans="17:17">
      <c r="Q37439" s="39"/>
    </row>
    <row r="37440" spans="17:17">
      <c r="Q37440" s="39"/>
    </row>
    <row r="37441" spans="17:17">
      <c r="Q37441" s="39"/>
    </row>
    <row r="37442" spans="17:17">
      <c r="Q37442" s="39"/>
    </row>
    <row r="37443" spans="17:17">
      <c r="Q37443" s="39"/>
    </row>
    <row r="37444" spans="17:17">
      <c r="Q37444" s="39"/>
    </row>
    <row r="37445" spans="17:17">
      <c r="Q37445" s="39"/>
    </row>
    <row r="37446" spans="17:17">
      <c r="Q37446" s="39"/>
    </row>
    <row r="37447" spans="17:17">
      <c r="Q37447" s="39"/>
    </row>
    <row r="37448" spans="17:17">
      <c r="Q37448" s="39"/>
    </row>
    <row r="37449" spans="17:17">
      <c r="Q37449" s="39"/>
    </row>
    <row r="37450" spans="17:17">
      <c r="Q37450" s="39"/>
    </row>
    <row r="37451" spans="17:17">
      <c r="Q37451" s="39"/>
    </row>
    <row r="37452" spans="17:17">
      <c r="Q37452" s="39"/>
    </row>
    <row r="37453" spans="17:17">
      <c r="Q37453" s="39"/>
    </row>
    <row r="37454" spans="17:17">
      <c r="Q37454" s="39"/>
    </row>
    <row r="37455" spans="17:17">
      <c r="Q37455" s="39"/>
    </row>
    <row r="37456" spans="17:17">
      <c r="Q37456" s="39"/>
    </row>
    <row r="37457" spans="17:17">
      <c r="Q37457" s="39"/>
    </row>
    <row r="37458" spans="17:17">
      <c r="Q37458" s="39"/>
    </row>
    <row r="37459" spans="17:17">
      <c r="Q37459" s="39"/>
    </row>
    <row r="37460" spans="17:17">
      <c r="Q37460" s="39"/>
    </row>
    <row r="37461" spans="17:17">
      <c r="Q37461" s="39"/>
    </row>
    <row r="37462" spans="17:17">
      <c r="Q37462" s="39"/>
    </row>
    <row r="37463" spans="17:17">
      <c r="Q37463" s="39"/>
    </row>
    <row r="37464" spans="17:17">
      <c r="Q37464" s="39"/>
    </row>
    <row r="37465" spans="17:17">
      <c r="Q37465" s="39"/>
    </row>
    <row r="37466" spans="17:17">
      <c r="Q37466" s="39"/>
    </row>
    <row r="37467" spans="17:17">
      <c r="Q37467" s="39"/>
    </row>
    <row r="37468" spans="17:17">
      <c r="Q37468" s="39"/>
    </row>
    <row r="37469" spans="17:17">
      <c r="Q37469" s="39"/>
    </row>
    <row r="37470" spans="17:17">
      <c r="Q37470" s="39"/>
    </row>
    <row r="37471" spans="17:17">
      <c r="Q37471" s="39"/>
    </row>
    <row r="37472" spans="17:17">
      <c r="Q37472" s="39"/>
    </row>
    <row r="37473" spans="17:17">
      <c r="Q37473" s="39"/>
    </row>
    <row r="37474" spans="17:17">
      <c r="Q37474" s="39"/>
    </row>
    <row r="37475" spans="17:17">
      <c r="Q37475" s="39"/>
    </row>
    <row r="37476" spans="17:17">
      <c r="Q37476" s="39"/>
    </row>
    <row r="37477" spans="17:17">
      <c r="Q37477" s="39"/>
    </row>
    <row r="37478" spans="17:17">
      <c r="Q37478" s="39"/>
    </row>
    <row r="37479" spans="17:17">
      <c r="Q37479" s="39"/>
    </row>
    <row r="37480" spans="17:17">
      <c r="Q37480" s="39"/>
    </row>
    <row r="37481" spans="17:17">
      <c r="Q37481" s="39"/>
    </row>
    <row r="37482" spans="17:17">
      <c r="Q37482" s="39"/>
    </row>
    <row r="37483" spans="17:17">
      <c r="Q37483" s="39"/>
    </row>
    <row r="37484" spans="17:17">
      <c r="Q37484" s="39"/>
    </row>
    <row r="37485" spans="17:17">
      <c r="Q37485" s="39"/>
    </row>
    <row r="37486" spans="17:17">
      <c r="Q37486" s="39"/>
    </row>
    <row r="37487" spans="17:17">
      <c r="Q37487" s="39"/>
    </row>
    <row r="37488" spans="17:17">
      <c r="Q37488" s="39"/>
    </row>
    <row r="37489" spans="17:17">
      <c r="Q37489" s="39"/>
    </row>
    <row r="37490" spans="17:17">
      <c r="Q37490" s="39"/>
    </row>
    <row r="37491" spans="17:17">
      <c r="Q37491" s="39"/>
    </row>
    <row r="37492" spans="17:17">
      <c r="Q37492" s="39"/>
    </row>
    <row r="37493" spans="17:17">
      <c r="Q37493" s="39"/>
    </row>
    <row r="37494" spans="17:17">
      <c r="Q37494" s="39"/>
    </row>
    <row r="37495" spans="17:17">
      <c r="Q37495" s="39"/>
    </row>
    <row r="37496" spans="17:17">
      <c r="Q37496" s="39"/>
    </row>
    <row r="37497" spans="17:17">
      <c r="Q37497" s="39"/>
    </row>
    <row r="37498" spans="17:17">
      <c r="Q37498" s="39"/>
    </row>
    <row r="37499" spans="17:17">
      <c r="Q37499" s="39"/>
    </row>
    <row r="37500" spans="17:17">
      <c r="Q37500" s="39"/>
    </row>
    <row r="37501" spans="17:17">
      <c r="Q37501" s="39"/>
    </row>
    <row r="37502" spans="17:17">
      <c r="Q37502" s="39"/>
    </row>
    <row r="37503" spans="17:17">
      <c r="Q37503" s="39"/>
    </row>
    <row r="37504" spans="17:17">
      <c r="Q37504" s="39"/>
    </row>
    <row r="37505" spans="17:17">
      <c r="Q37505" s="39"/>
    </row>
    <row r="37506" spans="17:17">
      <c r="Q37506" s="39"/>
    </row>
    <row r="37507" spans="17:17">
      <c r="Q37507" s="39"/>
    </row>
    <row r="37508" spans="17:17">
      <c r="Q37508" s="39"/>
    </row>
    <row r="37509" spans="17:17">
      <c r="Q37509" s="39"/>
    </row>
    <row r="37510" spans="17:17">
      <c r="Q37510" s="39"/>
    </row>
    <row r="37511" spans="17:17">
      <c r="Q37511" s="39"/>
    </row>
    <row r="37512" spans="17:17">
      <c r="Q37512" s="39"/>
    </row>
    <row r="37513" spans="17:17">
      <c r="Q37513" s="39"/>
    </row>
    <row r="37514" spans="17:17">
      <c r="Q37514" s="39"/>
    </row>
    <row r="37515" spans="17:17">
      <c r="Q37515" s="39"/>
    </row>
    <row r="37516" spans="17:17">
      <c r="Q37516" s="39"/>
    </row>
    <row r="37517" spans="17:17">
      <c r="Q37517" s="39"/>
    </row>
    <row r="37518" spans="17:17">
      <c r="Q37518" s="39"/>
    </row>
    <row r="37519" spans="17:17">
      <c r="Q37519" s="39"/>
    </row>
    <row r="37520" spans="17:17">
      <c r="Q37520" s="39"/>
    </row>
    <row r="37521" spans="17:17">
      <c r="Q37521" s="39"/>
    </row>
    <row r="37522" spans="17:17">
      <c r="Q37522" s="39"/>
    </row>
    <row r="37523" spans="17:17">
      <c r="Q37523" s="39"/>
    </row>
    <row r="37524" spans="17:17">
      <c r="Q37524" s="39"/>
    </row>
    <row r="37525" spans="17:17">
      <c r="Q37525" s="39"/>
    </row>
    <row r="37526" spans="17:17">
      <c r="Q37526" s="39"/>
    </row>
    <row r="37527" spans="17:17">
      <c r="Q37527" s="39"/>
    </row>
    <row r="37528" spans="17:17">
      <c r="Q37528" s="39"/>
    </row>
    <row r="37529" spans="17:17">
      <c r="Q37529" s="39"/>
    </row>
    <row r="37530" spans="17:17">
      <c r="Q37530" s="39"/>
    </row>
    <row r="37531" spans="17:17">
      <c r="Q37531" s="39"/>
    </row>
    <row r="37532" spans="17:17">
      <c r="Q37532" s="39"/>
    </row>
    <row r="37533" spans="17:17">
      <c r="Q37533" s="39"/>
    </row>
    <row r="37534" spans="17:17">
      <c r="Q37534" s="39"/>
    </row>
    <row r="37535" spans="17:17">
      <c r="Q37535" s="39"/>
    </row>
    <row r="37536" spans="17:17">
      <c r="Q37536" s="39"/>
    </row>
    <row r="37537" spans="17:17">
      <c r="Q37537" s="39"/>
    </row>
    <row r="37538" spans="17:17">
      <c r="Q37538" s="39"/>
    </row>
    <row r="37539" spans="17:17">
      <c r="Q37539" s="39"/>
    </row>
    <row r="37540" spans="17:17">
      <c r="Q37540" s="39"/>
    </row>
    <row r="37541" spans="17:17">
      <c r="Q37541" s="39"/>
    </row>
    <row r="37542" spans="17:17">
      <c r="Q37542" s="39"/>
    </row>
    <row r="37543" spans="17:17">
      <c r="Q37543" s="39"/>
    </row>
    <row r="37544" spans="17:17">
      <c r="Q37544" s="39"/>
    </row>
    <row r="37545" spans="17:17">
      <c r="Q37545" s="39"/>
    </row>
    <row r="37546" spans="17:17">
      <c r="Q37546" s="39"/>
    </row>
    <row r="37547" spans="17:17">
      <c r="Q37547" s="39"/>
    </row>
    <row r="37548" spans="17:17">
      <c r="Q37548" s="39"/>
    </row>
    <row r="37549" spans="17:17">
      <c r="Q37549" s="39"/>
    </row>
    <row r="37550" spans="17:17">
      <c r="Q37550" s="39"/>
    </row>
    <row r="37551" spans="17:17">
      <c r="Q37551" s="39"/>
    </row>
    <row r="37552" spans="17:17">
      <c r="Q37552" s="39"/>
    </row>
    <row r="37553" spans="17:17">
      <c r="Q37553" s="39"/>
    </row>
    <row r="37554" spans="17:17">
      <c r="Q37554" s="39"/>
    </row>
    <row r="37555" spans="17:17">
      <c r="Q37555" s="39"/>
    </row>
    <row r="37556" spans="17:17">
      <c r="Q37556" s="39"/>
    </row>
    <row r="37557" spans="17:17">
      <c r="Q37557" s="39"/>
    </row>
    <row r="37558" spans="17:17">
      <c r="Q37558" s="39"/>
    </row>
    <row r="37559" spans="17:17">
      <c r="Q37559" s="39"/>
    </row>
    <row r="37560" spans="17:17">
      <c r="Q37560" s="39"/>
    </row>
    <row r="37561" spans="17:17">
      <c r="Q37561" s="39"/>
    </row>
    <row r="37562" spans="17:17">
      <c r="Q37562" s="39"/>
    </row>
    <row r="37563" spans="17:17">
      <c r="Q37563" s="39"/>
    </row>
    <row r="37564" spans="17:17">
      <c r="Q37564" s="39"/>
    </row>
    <row r="37565" spans="17:17">
      <c r="Q37565" s="39"/>
    </row>
    <row r="37566" spans="17:17">
      <c r="Q37566" s="39"/>
    </row>
    <row r="37567" spans="17:17">
      <c r="Q37567" s="39"/>
    </row>
    <row r="37568" spans="17:17">
      <c r="Q37568" s="39"/>
    </row>
    <row r="37569" spans="17:17">
      <c r="Q37569" s="39"/>
    </row>
    <row r="37570" spans="17:17">
      <c r="Q37570" s="39"/>
    </row>
    <row r="37571" spans="17:17">
      <c r="Q37571" s="39"/>
    </row>
    <row r="37572" spans="17:17">
      <c r="Q37572" s="39"/>
    </row>
    <row r="37573" spans="17:17">
      <c r="Q37573" s="39"/>
    </row>
    <row r="37574" spans="17:17">
      <c r="Q37574" s="39"/>
    </row>
    <row r="37575" spans="17:17">
      <c r="Q37575" s="39"/>
    </row>
    <row r="37576" spans="17:17">
      <c r="Q37576" s="39"/>
    </row>
    <row r="37577" spans="17:17">
      <c r="Q37577" s="39"/>
    </row>
    <row r="37578" spans="17:17">
      <c r="Q37578" s="39"/>
    </row>
    <row r="37579" spans="17:17">
      <c r="Q37579" s="39"/>
    </row>
    <row r="37580" spans="17:17">
      <c r="Q37580" s="39"/>
    </row>
    <row r="37581" spans="17:17">
      <c r="Q37581" s="39"/>
    </row>
    <row r="37582" spans="17:17">
      <c r="Q37582" s="39"/>
    </row>
    <row r="37583" spans="17:17">
      <c r="Q37583" s="39"/>
    </row>
    <row r="37584" spans="17:17">
      <c r="Q37584" s="39"/>
    </row>
    <row r="37585" spans="17:17">
      <c r="Q37585" s="39"/>
    </row>
    <row r="37586" spans="17:17">
      <c r="Q37586" s="39"/>
    </row>
    <row r="37587" spans="17:17">
      <c r="Q37587" s="39"/>
    </row>
    <row r="37588" spans="17:17">
      <c r="Q37588" s="39"/>
    </row>
    <row r="37589" spans="17:17">
      <c r="Q37589" s="39"/>
    </row>
    <row r="37590" spans="17:17">
      <c r="Q37590" s="39"/>
    </row>
    <row r="37591" spans="17:17">
      <c r="Q37591" s="39"/>
    </row>
    <row r="37592" spans="17:17">
      <c r="Q37592" s="39"/>
    </row>
    <row r="37593" spans="17:17">
      <c r="Q37593" s="39"/>
    </row>
    <row r="37594" spans="17:17">
      <c r="Q37594" s="39"/>
    </row>
    <row r="37595" spans="17:17">
      <c r="Q37595" s="39"/>
    </row>
    <row r="37596" spans="17:17">
      <c r="Q37596" s="39"/>
    </row>
    <row r="37597" spans="17:17">
      <c r="Q37597" s="39"/>
    </row>
    <row r="37598" spans="17:17">
      <c r="Q37598" s="39"/>
    </row>
    <row r="37599" spans="17:17">
      <c r="Q37599" s="39"/>
    </row>
    <row r="37600" spans="17:17">
      <c r="Q37600" s="39"/>
    </row>
    <row r="37601" spans="17:17">
      <c r="Q37601" s="39"/>
    </row>
    <row r="37602" spans="17:17">
      <c r="Q37602" s="39"/>
    </row>
    <row r="37603" spans="17:17">
      <c r="Q37603" s="39"/>
    </row>
    <row r="37604" spans="17:17">
      <c r="Q37604" s="39"/>
    </row>
    <row r="37605" spans="17:17">
      <c r="Q37605" s="39"/>
    </row>
    <row r="37606" spans="17:17">
      <c r="Q37606" s="39"/>
    </row>
    <row r="37607" spans="17:17">
      <c r="Q37607" s="39"/>
    </row>
    <row r="37608" spans="17:17">
      <c r="Q37608" s="39"/>
    </row>
    <row r="37609" spans="17:17">
      <c r="Q37609" s="39"/>
    </row>
    <row r="37610" spans="17:17">
      <c r="Q37610" s="39"/>
    </row>
    <row r="37611" spans="17:17">
      <c r="Q37611" s="39"/>
    </row>
    <row r="37612" spans="17:17">
      <c r="Q37612" s="39"/>
    </row>
    <row r="37613" spans="17:17">
      <c r="Q37613" s="39"/>
    </row>
    <row r="37614" spans="17:17">
      <c r="Q37614" s="39"/>
    </row>
    <row r="37615" spans="17:17">
      <c r="Q37615" s="39"/>
    </row>
    <row r="37616" spans="17:17">
      <c r="Q37616" s="39"/>
    </row>
    <row r="37617" spans="17:17">
      <c r="Q37617" s="39"/>
    </row>
    <row r="37618" spans="17:17">
      <c r="Q37618" s="39"/>
    </row>
    <row r="37619" spans="17:17">
      <c r="Q37619" s="39"/>
    </row>
    <row r="37620" spans="17:17">
      <c r="Q37620" s="39"/>
    </row>
    <row r="37621" spans="17:17">
      <c r="Q37621" s="39"/>
    </row>
    <row r="37622" spans="17:17">
      <c r="Q37622" s="39"/>
    </row>
    <row r="37623" spans="17:17">
      <c r="Q37623" s="39"/>
    </row>
    <row r="37624" spans="17:17">
      <c r="Q37624" s="39"/>
    </row>
    <row r="37625" spans="17:17">
      <c r="Q37625" s="39"/>
    </row>
    <row r="37626" spans="17:17">
      <c r="Q37626" s="39"/>
    </row>
    <row r="37627" spans="17:17">
      <c r="Q37627" s="39"/>
    </row>
    <row r="37628" spans="17:17">
      <c r="Q37628" s="39"/>
    </row>
    <row r="37629" spans="17:17">
      <c r="Q37629" s="39"/>
    </row>
    <row r="37630" spans="17:17">
      <c r="Q37630" s="39"/>
    </row>
    <row r="37631" spans="17:17">
      <c r="Q37631" s="39"/>
    </row>
    <row r="37632" spans="17:17">
      <c r="Q37632" s="39"/>
    </row>
    <row r="37633" spans="17:17">
      <c r="Q37633" s="39"/>
    </row>
    <row r="37634" spans="17:17">
      <c r="Q37634" s="39"/>
    </row>
    <row r="37635" spans="17:17">
      <c r="Q37635" s="39"/>
    </row>
    <row r="37636" spans="17:17">
      <c r="Q37636" s="39"/>
    </row>
    <row r="37637" spans="17:17">
      <c r="Q37637" s="39"/>
    </row>
    <row r="37638" spans="17:17">
      <c r="Q37638" s="39"/>
    </row>
    <row r="37639" spans="17:17">
      <c r="Q37639" s="39"/>
    </row>
    <row r="37640" spans="17:17">
      <c r="Q37640" s="39"/>
    </row>
    <row r="37641" spans="17:17">
      <c r="Q37641" s="39"/>
    </row>
    <row r="37642" spans="17:17">
      <c r="Q37642" s="39"/>
    </row>
    <row r="37643" spans="17:17">
      <c r="Q37643" s="39"/>
    </row>
    <row r="37644" spans="17:17">
      <c r="Q37644" s="39"/>
    </row>
    <row r="37645" spans="17:17">
      <c r="Q37645" s="39"/>
    </row>
    <row r="37646" spans="17:17">
      <c r="Q37646" s="39"/>
    </row>
    <row r="37647" spans="17:17">
      <c r="Q37647" s="39"/>
    </row>
    <row r="37648" spans="17:17">
      <c r="Q37648" s="39"/>
    </row>
    <row r="37649" spans="17:17">
      <c r="Q37649" s="39"/>
    </row>
    <row r="37650" spans="17:17">
      <c r="Q37650" s="39"/>
    </row>
    <row r="37651" spans="17:17">
      <c r="Q37651" s="39"/>
    </row>
    <row r="37652" spans="17:17">
      <c r="Q37652" s="39"/>
    </row>
    <row r="37653" spans="17:17">
      <c r="Q37653" s="39"/>
    </row>
    <row r="37654" spans="17:17">
      <c r="Q37654" s="39"/>
    </row>
    <row r="37655" spans="17:17">
      <c r="Q37655" s="39"/>
    </row>
    <row r="37656" spans="17:17">
      <c r="Q37656" s="39"/>
    </row>
    <row r="37657" spans="17:17">
      <c r="Q37657" s="39"/>
    </row>
    <row r="37658" spans="17:17">
      <c r="Q37658" s="39"/>
    </row>
    <row r="37659" spans="17:17">
      <c r="Q37659" s="39"/>
    </row>
    <row r="37660" spans="17:17">
      <c r="Q37660" s="39"/>
    </row>
    <row r="37661" spans="17:17">
      <c r="Q37661" s="39"/>
    </row>
    <row r="37662" spans="17:17">
      <c r="Q37662" s="39"/>
    </row>
    <row r="37663" spans="17:17">
      <c r="Q37663" s="39"/>
    </row>
    <row r="37664" spans="17:17">
      <c r="Q37664" s="39"/>
    </row>
    <row r="37665" spans="17:17">
      <c r="Q37665" s="39"/>
    </row>
    <row r="37666" spans="17:17">
      <c r="Q37666" s="39"/>
    </row>
    <row r="37667" spans="17:17">
      <c r="Q37667" s="39"/>
    </row>
    <row r="37668" spans="17:17">
      <c r="Q37668" s="39"/>
    </row>
    <row r="37669" spans="17:17">
      <c r="Q37669" s="39"/>
    </row>
    <row r="37670" spans="17:17">
      <c r="Q37670" s="39"/>
    </row>
    <row r="37671" spans="17:17">
      <c r="Q37671" s="39"/>
    </row>
    <row r="37672" spans="17:17">
      <c r="Q37672" s="39"/>
    </row>
    <row r="37673" spans="17:17">
      <c r="Q37673" s="39"/>
    </row>
    <row r="37674" spans="17:17">
      <c r="Q37674" s="39"/>
    </row>
    <row r="37675" spans="17:17">
      <c r="Q37675" s="39"/>
    </row>
    <row r="37676" spans="17:17">
      <c r="Q37676" s="39"/>
    </row>
    <row r="37677" spans="17:17">
      <c r="Q37677" s="39"/>
    </row>
    <row r="37678" spans="17:17">
      <c r="Q37678" s="39"/>
    </row>
    <row r="37679" spans="17:17">
      <c r="Q37679" s="39"/>
    </row>
    <row r="37680" spans="17:17">
      <c r="Q37680" s="39"/>
    </row>
    <row r="37681" spans="17:17">
      <c r="Q37681" s="39"/>
    </row>
    <row r="37682" spans="17:17">
      <c r="Q37682" s="39"/>
    </row>
    <row r="37683" spans="17:17">
      <c r="Q37683" s="39"/>
    </row>
    <row r="37684" spans="17:17">
      <c r="Q37684" s="39"/>
    </row>
    <row r="37685" spans="17:17">
      <c r="Q37685" s="39"/>
    </row>
    <row r="37686" spans="17:17">
      <c r="Q37686" s="39"/>
    </row>
    <row r="37687" spans="17:17">
      <c r="Q37687" s="39"/>
    </row>
    <row r="37688" spans="17:17">
      <c r="Q37688" s="39"/>
    </row>
    <row r="37689" spans="17:17">
      <c r="Q37689" s="39"/>
    </row>
    <row r="37690" spans="17:17">
      <c r="Q37690" s="39"/>
    </row>
    <row r="37691" spans="17:17">
      <c r="Q37691" s="39"/>
    </row>
    <row r="37692" spans="17:17">
      <c r="Q37692" s="39"/>
    </row>
    <row r="37693" spans="17:17">
      <c r="Q37693" s="39"/>
    </row>
    <row r="37694" spans="17:17">
      <c r="Q37694" s="39"/>
    </row>
    <row r="37695" spans="17:17">
      <c r="Q37695" s="39"/>
    </row>
    <row r="37696" spans="17:17">
      <c r="Q37696" s="39"/>
    </row>
    <row r="37697" spans="17:17">
      <c r="Q37697" s="39"/>
    </row>
    <row r="37698" spans="17:17">
      <c r="Q37698" s="39"/>
    </row>
    <row r="37699" spans="17:17">
      <c r="Q37699" s="39"/>
    </row>
    <row r="37700" spans="17:17">
      <c r="Q37700" s="39"/>
    </row>
    <row r="37701" spans="17:17">
      <c r="Q37701" s="39"/>
    </row>
    <row r="37702" spans="17:17">
      <c r="Q37702" s="39"/>
    </row>
    <row r="37703" spans="17:17">
      <c r="Q37703" s="39"/>
    </row>
    <row r="37704" spans="17:17">
      <c r="Q37704" s="39"/>
    </row>
    <row r="37705" spans="17:17">
      <c r="Q37705" s="39"/>
    </row>
    <row r="37706" spans="17:17">
      <c r="Q37706" s="39"/>
    </row>
    <row r="37707" spans="17:17">
      <c r="Q37707" s="39"/>
    </row>
    <row r="37708" spans="17:17">
      <c r="Q37708" s="39"/>
    </row>
    <row r="37709" spans="17:17">
      <c r="Q37709" s="39"/>
    </row>
    <row r="37710" spans="17:17">
      <c r="Q37710" s="39"/>
    </row>
    <row r="37711" spans="17:17">
      <c r="Q37711" s="39"/>
    </row>
    <row r="37712" spans="17:17">
      <c r="Q37712" s="39"/>
    </row>
    <row r="37713" spans="17:17">
      <c r="Q37713" s="39"/>
    </row>
    <row r="37714" spans="17:17">
      <c r="Q37714" s="39"/>
    </row>
    <row r="37715" spans="17:17">
      <c r="Q37715" s="39"/>
    </row>
    <row r="37716" spans="17:17">
      <c r="Q37716" s="39"/>
    </row>
    <row r="37717" spans="17:17">
      <c r="Q37717" s="39"/>
    </row>
    <row r="37718" spans="17:17">
      <c r="Q37718" s="39"/>
    </row>
    <row r="37719" spans="17:17">
      <c r="Q37719" s="39"/>
    </row>
    <row r="37720" spans="17:17">
      <c r="Q37720" s="39"/>
    </row>
    <row r="37721" spans="17:17">
      <c r="Q37721" s="39"/>
    </row>
    <row r="37722" spans="17:17">
      <c r="Q37722" s="39"/>
    </row>
    <row r="37723" spans="17:17">
      <c r="Q37723" s="39"/>
    </row>
    <row r="37724" spans="17:17">
      <c r="Q37724" s="39"/>
    </row>
    <row r="37725" spans="17:17">
      <c r="Q37725" s="39"/>
    </row>
    <row r="37726" spans="17:17">
      <c r="Q37726" s="39"/>
    </row>
    <row r="37727" spans="17:17">
      <c r="Q37727" s="39"/>
    </row>
    <row r="37728" spans="17:17">
      <c r="Q37728" s="39"/>
    </row>
    <row r="37729" spans="17:17">
      <c r="Q37729" s="39"/>
    </row>
    <row r="37730" spans="17:17">
      <c r="Q37730" s="39"/>
    </row>
    <row r="37731" spans="17:17">
      <c r="Q37731" s="39"/>
    </row>
    <row r="37732" spans="17:17">
      <c r="Q37732" s="39"/>
    </row>
    <row r="37733" spans="17:17">
      <c r="Q37733" s="39"/>
    </row>
    <row r="37734" spans="17:17">
      <c r="Q37734" s="39"/>
    </row>
    <row r="37735" spans="17:17">
      <c r="Q37735" s="39"/>
    </row>
    <row r="37736" spans="17:17">
      <c r="Q37736" s="39"/>
    </row>
    <row r="37737" spans="17:17">
      <c r="Q37737" s="39"/>
    </row>
    <row r="37738" spans="17:17">
      <c r="Q37738" s="39"/>
    </row>
    <row r="37739" spans="17:17">
      <c r="Q37739" s="39"/>
    </row>
    <row r="37740" spans="17:17">
      <c r="Q37740" s="39"/>
    </row>
    <row r="37741" spans="17:17">
      <c r="Q37741" s="39"/>
    </row>
    <row r="37742" spans="17:17">
      <c r="Q37742" s="39"/>
    </row>
    <row r="37743" spans="17:17">
      <c r="Q37743" s="39"/>
    </row>
    <row r="37744" spans="17:17">
      <c r="Q37744" s="39"/>
    </row>
    <row r="37745" spans="17:17">
      <c r="Q37745" s="39"/>
    </row>
    <row r="37746" spans="17:17">
      <c r="Q37746" s="39"/>
    </row>
    <row r="37747" spans="17:17">
      <c r="Q37747" s="39"/>
    </row>
    <row r="37748" spans="17:17">
      <c r="Q37748" s="39"/>
    </row>
    <row r="37749" spans="17:17">
      <c r="Q37749" s="39"/>
    </row>
    <row r="37750" spans="17:17">
      <c r="Q37750" s="39"/>
    </row>
    <row r="37751" spans="17:17">
      <c r="Q37751" s="39"/>
    </row>
    <row r="37752" spans="17:17">
      <c r="Q37752" s="39"/>
    </row>
    <row r="37753" spans="17:17">
      <c r="Q37753" s="39"/>
    </row>
    <row r="37754" spans="17:17">
      <c r="Q37754" s="39"/>
    </row>
    <row r="37755" spans="17:17">
      <c r="Q37755" s="39"/>
    </row>
    <row r="37756" spans="17:17">
      <c r="Q37756" s="39"/>
    </row>
    <row r="37757" spans="17:17">
      <c r="Q37757" s="39"/>
    </row>
    <row r="37758" spans="17:17">
      <c r="Q37758" s="39"/>
    </row>
    <row r="37759" spans="17:17">
      <c r="Q37759" s="39"/>
    </row>
    <row r="37760" spans="17:17">
      <c r="Q37760" s="39"/>
    </row>
    <row r="37761" spans="17:17">
      <c r="Q37761" s="39"/>
    </row>
    <row r="37762" spans="17:17">
      <c r="Q37762" s="39"/>
    </row>
    <row r="37763" spans="17:17">
      <c r="Q37763" s="39"/>
    </row>
    <row r="37764" spans="17:17">
      <c r="Q37764" s="39"/>
    </row>
    <row r="37765" spans="17:17">
      <c r="Q37765" s="39"/>
    </row>
    <row r="37766" spans="17:17">
      <c r="Q37766" s="39"/>
    </row>
    <row r="37767" spans="17:17">
      <c r="Q37767" s="39"/>
    </row>
    <row r="37768" spans="17:17">
      <c r="Q37768" s="39"/>
    </row>
    <row r="37769" spans="17:17">
      <c r="Q37769" s="39"/>
    </row>
    <row r="37770" spans="17:17">
      <c r="Q37770" s="39"/>
    </row>
    <row r="37771" spans="17:17">
      <c r="Q37771" s="39"/>
    </row>
    <row r="37772" spans="17:17">
      <c r="Q37772" s="39"/>
    </row>
    <row r="37773" spans="17:17">
      <c r="Q37773" s="39"/>
    </row>
    <row r="37774" spans="17:17">
      <c r="Q37774" s="39"/>
    </row>
    <row r="37775" spans="17:17">
      <c r="Q37775" s="39"/>
    </row>
    <row r="37776" spans="17:17">
      <c r="Q37776" s="39"/>
    </row>
    <row r="37777" spans="17:17">
      <c r="Q37777" s="39"/>
    </row>
    <row r="37778" spans="17:17">
      <c r="Q37778" s="39"/>
    </row>
    <row r="37779" spans="17:17">
      <c r="Q37779" s="39"/>
    </row>
    <row r="37780" spans="17:17">
      <c r="Q37780" s="39"/>
    </row>
    <row r="37781" spans="17:17">
      <c r="Q37781" s="39"/>
    </row>
    <row r="37782" spans="17:17">
      <c r="Q37782" s="39"/>
    </row>
    <row r="37783" spans="17:17">
      <c r="Q37783" s="39"/>
    </row>
    <row r="37784" spans="17:17">
      <c r="Q37784" s="39"/>
    </row>
    <row r="37785" spans="17:17">
      <c r="Q37785" s="39"/>
    </row>
    <row r="37786" spans="17:17">
      <c r="Q37786" s="39"/>
    </row>
    <row r="37787" spans="17:17">
      <c r="Q37787" s="39"/>
    </row>
    <row r="37788" spans="17:17">
      <c r="Q37788" s="39"/>
    </row>
    <row r="37789" spans="17:17">
      <c r="Q37789" s="39"/>
    </row>
    <row r="37790" spans="17:17">
      <c r="Q37790" s="39"/>
    </row>
    <row r="37791" spans="17:17">
      <c r="Q37791" s="39"/>
    </row>
    <row r="37792" spans="17:17">
      <c r="Q37792" s="39"/>
    </row>
    <row r="37793" spans="17:17">
      <c r="Q37793" s="39"/>
    </row>
    <row r="37794" spans="17:17">
      <c r="Q37794" s="39"/>
    </row>
    <row r="37795" spans="17:17">
      <c r="Q37795" s="39"/>
    </row>
    <row r="37796" spans="17:17">
      <c r="Q37796" s="39"/>
    </row>
    <row r="37797" spans="17:17">
      <c r="Q37797" s="39"/>
    </row>
    <row r="37798" spans="17:17">
      <c r="Q37798" s="39"/>
    </row>
    <row r="37799" spans="17:17">
      <c r="Q37799" s="39"/>
    </row>
    <row r="37800" spans="17:17">
      <c r="Q37800" s="39"/>
    </row>
    <row r="37801" spans="17:17">
      <c r="Q37801" s="39"/>
    </row>
    <row r="37802" spans="17:17">
      <c r="Q37802" s="39"/>
    </row>
    <row r="37803" spans="17:17">
      <c r="Q37803" s="39"/>
    </row>
    <row r="37804" spans="17:17">
      <c r="Q37804" s="39"/>
    </row>
    <row r="37805" spans="17:17">
      <c r="Q37805" s="39"/>
    </row>
    <row r="37806" spans="17:17">
      <c r="Q37806" s="39"/>
    </row>
    <row r="37807" spans="17:17">
      <c r="Q37807" s="39"/>
    </row>
    <row r="37808" spans="17:17">
      <c r="Q37808" s="39"/>
    </row>
    <row r="37809" spans="17:17">
      <c r="Q37809" s="39"/>
    </row>
    <row r="37810" spans="17:17">
      <c r="Q37810" s="39"/>
    </row>
    <row r="37811" spans="17:17">
      <c r="Q37811" s="39"/>
    </row>
    <row r="37812" spans="17:17">
      <c r="Q37812" s="39"/>
    </row>
    <row r="37813" spans="17:17">
      <c r="Q37813" s="39"/>
    </row>
    <row r="37814" spans="17:17">
      <c r="Q37814" s="39"/>
    </row>
    <row r="37815" spans="17:17">
      <c r="Q37815" s="39"/>
    </row>
    <row r="37816" spans="17:17">
      <c r="Q37816" s="39"/>
    </row>
    <row r="37817" spans="17:17">
      <c r="Q37817" s="39"/>
    </row>
    <row r="37818" spans="17:17">
      <c r="Q37818" s="39"/>
    </row>
    <row r="37819" spans="17:17">
      <c r="Q37819" s="39"/>
    </row>
    <row r="37820" spans="17:17">
      <c r="Q37820" s="39"/>
    </row>
    <row r="37821" spans="17:17">
      <c r="Q37821" s="39"/>
    </row>
    <row r="37822" spans="17:17">
      <c r="Q37822" s="39"/>
    </row>
    <row r="37823" spans="17:17">
      <c r="Q37823" s="39"/>
    </row>
    <row r="37824" spans="17:17">
      <c r="Q37824" s="39"/>
    </row>
    <row r="37825" spans="17:17">
      <c r="Q37825" s="39"/>
    </row>
    <row r="37826" spans="17:17">
      <c r="Q37826" s="39"/>
    </row>
    <row r="37827" spans="17:17">
      <c r="Q37827" s="39"/>
    </row>
    <row r="37828" spans="17:17">
      <c r="Q37828" s="39"/>
    </row>
    <row r="37829" spans="17:17">
      <c r="Q37829" s="39"/>
    </row>
    <row r="37830" spans="17:17">
      <c r="Q37830" s="39"/>
    </row>
    <row r="37831" spans="17:17">
      <c r="Q37831" s="39"/>
    </row>
    <row r="37832" spans="17:17">
      <c r="Q37832" s="39"/>
    </row>
    <row r="37833" spans="17:17">
      <c r="Q37833" s="39"/>
    </row>
    <row r="37834" spans="17:17">
      <c r="Q37834" s="39"/>
    </row>
    <row r="37835" spans="17:17">
      <c r="Q37835" s="39"/>
    </row>
    <row r="37836" spans="17:17">
      <c r="Q37836" s="39"/>
    </row>
    <row r="37837" spans="17:17">
      <c r="Q37837" s="39"/>
    </row>
    <row r="37838" spans="17:17">
      <c r="Q37838" s="39"/>
    </row>
    <row r="37839" spans="17:17">
      <c r="Q37839" s="39"/>
    </row>
    <row r="37840" spans="17:17">
      <c r="Q37840" s="39"/>
    </row>
    <row r="37841" spans="17:17">
      <c r="Q37841" s="39"/>
    </row>
    <row r="37842" spans="17:17">
      <c r="Q37842" s="39"/>
    </row>
    <row r="37843" spans="17:17">
      <c r="Q37843" s="39"/>
    </row>
    <row r="37844" spans="17:17">
      <c r="Q37844" s="39"/>
    </row>
    <row r="37845" spans="17:17">
      <c r="Q37845" s="39"/>
    </row>
    <row r="37846" spans="17:17">
      <c r="Q37846" s="39"/>
    </row>
    <row r="37847" spans="17:17">
      <c r="Q37847" s="39"/>
    </row>
    <row r="37848" spans="17:17">
      <c r="Q37848" s="39"/>
    </row>
    <row r="37849" spans="17:17">
      <c r="Q37849" s="39"/>
    </row>
    <row r="37850" spans="17:17">
      <c r="Q37850" s="39"/>
    </row>
    <row r="37851" spans="17:17">
      <c r="Q37851" s="39"/>
    </row>
    <row r="37852" spans="17:17">
      <c r="Q37852" s="39"/>
    </row>
    <row r="37853" spans="17:17">
      <c r="Q37853" s="39"/>
    </row>
    <row r="37854" spans="17:17">
      <c r="Q37854" s="39"/>
    </row>
    <row r="37855" spans="17:17">
      <c r="Q37855" s="39"/>
    </row>
    <row r="37856" spans="17:17">
      <c r="Q37856" s="39"/>
    </row>
    <row r="37857" spans="17:17">
      <c r="Q37857" s="39"/>
    </row>
    <row r="37858" spans="17:17">
      <c r="Q37858" s="39"/>
    </row>
    <row r="37859" spans="17:17">
      <c r="Q37859" s="39"/>
    </row>
    <row r="37860" spans="17:17">
      <c r="Q37860" s="39"/>
    </row>
    <row r="37861" spans="17:17">
      <c r="Q37861" s="39"/>
    </row>
    <row r="37862" spans="17:17">
      <c r="Q37862" s="39"/>
    </row>
    <row r="37863" spans="17:17">
      <c r="Q37863" s="39"/>
    </row>
    <row r="37864" spans="17:17">
      <c r="Q37864" s="39"/>
    </row>
    <row r="37865" spans="17:17">
      <c r="Q37865" s="39"/>
    </row>
    <row r="37866" spans="17:17">
      <c r="Q37866" s="39"/>
    </row>
    <row r="37867" spans="17:17">
      <c r="Q37867" s="39"/>
    </row>
    <row r="37868" spans="17:17">
      <c r="Q37868" s="39"/>
    </row>
    <row r="37869" spans="17:17">
      <c r="Q37869" s="39"/>
    </row>
    <row r="37870" spans="17:17">
      <c r="Q37870" s="39"/>
    </row>
    <row r="37871" spans="17:17">
      <c r="Q37871" s="39"/>
    </row>
    <row r="37872" spans="17:17">
      <c r="Q37872" s="39"/>
    </row>
    <row r="37873" spans="17:17">
      <c r="Q37873" s="39"/>
    </row>
    <row r="37874" spans="17:17">
      <c r="Q37874" s="39"/>
    </row>
    <row r="37875" spans="17:17">
      <c r="Q37875" s="39"/>
    </row>
    <row r="37876" spans="17:17">
      <c r="Q37876" s="39"/>
    </row>
    <row r="37877" spans="17:17">
      <c r="Q37877" s="39"/>
    </row>
    <row r="37878" spans="17:17">
      <c r="Q37878" s="39"/>
    </row>
    <row r="37879" spans="17:17">
      <c r="Q37879" s="39"/>
    </row>
    <row r="37880" spans="17:17">
      <c r="Q37880" s="39"/>
    </row>
    <row r="37881" spans="17:17">
      <c r="Q37881" s="39"/>
    </row>
    <row r="37882" spans="17:17">
      <c r="Q37882" s="39"/>
    </row>
    <row r="37883" spans="17:17">
      <c r="Q37883" s="39"/>
    </row>
    <row r="37884" spans="17:17">
      <c r="Q37884" s="39"/>
    </row>
    <row r="37885" spans="17:17">
      <c r="Q37885" s="39"/>
    </row>
    <row r="37886" spans="17:17">
      <c r="Q37886" s="39"/>
    </row>
    <row r="37887" spans="17:17">
      <c r="Q37887" s="39"/>
    </row>
    <row r="37888" spans="17:17">
      <c r="Q37888" s="39"/>
    </row>
    <row r="37889" spans="17:17">
      <c r="Q37889" s="39"/>
    </row>
    <row r="37890" spans="17:17">
      <c r="Q37890" s="39"/>
    </row>
    <row r="37891" spans="17:17">
      <c r="Q37891" s="39"/>
    </row>
    <row r="37892" spans="17:17">
      <c r="Q37892" s="39"/>
    </row>
    <row r="37893" spans="17:17">
      <c r="Q37893" s="39"/>
    </row>
    <row r="37894" spans="17:17">
      <c r="Q37894" s="39"/>
    </row>
    <row r="37895" spans="17:17">
      <c r="Q37895" s="39"/>
    </row>
    <row r="37896" spans="17:17">
      <c r="Q37896" s="39"/>
    </row>
    <row r="37897" spans="17:17">
      <c r="Q37897" s="39"/>
    </row>
    <row r="37898" spans="17:17">
      <c r="Q37898" s="39"/>
    </row>
    <row r="37899" spans="17:17">
      <c r="Q37899" s="39"/>
    </row>
    <row r="37900" spans="17:17">
      <c r="Q37900" s="39"/>
    </row>
    <row r="37901" spans="17:17">
      <c r="Q37901" s="39"/>
    </row>
    <row r="37902" spans="17:17">
      <c r="Q37902" s="39"/>
    </row>
    <row r="37903" spans="17:17">
      <c r="Q37903" s="39"/>
    </row>
    <row r="37904" spans="17:17">
      <c r="Q37904" s="39"/>
    </row>
    <row r="37905" spans="17:17">
      <c r="Q37905" s="39"/>
    </row>
    <row r="37906" spans="17:17">
      <c r="Q37906" s="39"/>
    </row>
    <row r="37907" spans="17:17">
      <c r="Q37907" s="39"/>
    </row>
    <row r="37908" spans="17:17">
      <c r="Q37908" s="39"/>
    </row>
    <row r="37909" spans="17:17">
      <c r="Q37909" s="39"/>
    </row>
    <row r="37910" spans="17:17">
      <c r="Q37910" s="39"/>
    </row>
    <row r="37911" spans="17:17">
      <c r="Q37911" s="39"/>
    </row>
    <row r="37912" spans="17:17">
      <c r="Q37912" s="39"/>
    </row>
    <row r="37913" spans="17:17">
      <c r="Q37913" s="39"/>
    </row>
    <row r="37914" spans="17:17">
      <c r="Q37914" s="39"/>
    </row>
    <row r="37915" spans="17:17">
      <c r="Q37915" s="39"/>
    </row>
    <row r="37916" spans="17:17">
      <c r="Q37916" s="39"/>
    </row>
    <row r="37917" spans="17:17">
      <c r="Q37917" s="39"/>
    </row>
    <row r="37918" spans="17:17">
      <c r="Q37918" s="39"/>
    </row>
    <row r="37919" spans="17:17">
      <c r="Q37919" s="39"/>
    </row>
    <row r="37920" spans="17:17">
      <c r="Q37920" s="39"/>
    </row>
    <row r="37921" spans="17:17">
      <c r="Q37921" s="39"/>
    </row>
    <row r="37922" spans="17:17">
      <c r="Q37922" s="39"/>
    </row>
    <row r="37923" spans="17:17">
      <c r="Q37923" s="39"/>
    </row>
    <row r="37924" spans="17:17">
      <c r="Q37924" s="39"/>
    </row>
    <row r="37925" spans="17:17">
      <c r="Q37925" s="39"/>
    </row>
    <row r="37926" spans="17:17">
      <c r="Q37926" s="39"/>
    </row>
    <row r="37927" spans="17:17">
      <c r="Q37927" s="39"/>
    </row>
    <row r="37928" spans="17:17">
      <c r="Q37928" s="39"/>
    </row>
    <row r="37929" spans="17:17">
      <c r="Q37929" s="39"/>
    </row>
    <row r="37930" spans="17:17">
      <c r="Q37930" s="39"/>
    </row>
    <row r="37931" spans="17:17">
      <c r="Q37931" s="39"/>
    </row>
    <row r="37932" spans="17:17">
      <c r="Q37932" s="39"/>
    </row>
    <row r="37933" spans="17:17">
      <c r="Q37933" s="39"/>
    </row>
    <row r="37934" spans="17:17">
      <c r="Q37934" s="39"/>
    </row>
    <row r="37935" spans="17:17">
      <c r="Q37935" s="39"/>
    </row>
    <row r="37936" spans="17:17">
      <c r="Q37936" s="39"/>
    </row>
    <row r="37937" spans="17:17">
      <c r="Q37937" s="39"/>
    </row>
    <row r="37938" spans="17:17">
      <c r="Q37938" s="39"/>
    </row>
    <row r="37939" spans="17:17">
      <c r="Q37939" s="39"/>
    </row>
    <row r="37940" spans="17:17">
      <c r="Q37940" s="39"/>
    </row>
    <row r="37941" spans="17:17">
      <c r="Q37941" s="39"/>
    </row>
    <row r="37942" spans="17:17">
      <c r="Q37942" s="39"/>
    </row>
    <row r="37943" spans="17:17">
      <c r="Q37943" s="39"/>
    </row>
    <row r="37944" spans="17:17">
      <c r="Q37944" s="39"/>
    </row>
    <row r="37945" spans="17:17">
      <c r="Q37945" s="39"/>
    </row>
    <row r="37946" spans="17:17">
      <c r="Q37946" s="39"/>
    </row>
    <row r="37947" spans="17:17">
      <c r="Q37947" s="39"/>
    </row>
    <row r="37948" spans="17:17">
      <c r="Q37948" s="39"/>
    </row>
    <row r="37949" spans="17:17">
      <c r="Q37949" s="39"/>
    </row>
    <row r="37950" spans="17:17">
      <c r="Q37950" s="39"/>
    </row>
    <row r="37951" spans="17:17">
      <c r="Q37951" s="39"/>
    </row>
    <row r="37952" spans="17:17">
      <c r="Q37952" s="39"/>
    </row>
    <row r="37953" spans="17:17">
      <c r="Q37953" s="39"/>
    </row>
    <row r="37954" spans="17:17">
      <c r="Q37954" s="39"/>
    </row>
    <row r="37955" spans="17:17">
      <c r="Q37955" s="39"/>
    </row>
    <row r="37956" spans="17:17">
      <c r="Q37956" s="39"/>
    </row>
    <row r="37957" spans="17:17">
      <c r="Q37957" s="39"/>
    </row>
    <row r="37958" spans="17:17">
      <c r="Q37958" s="39"/>
    </row>
    <row r="37959" spans="17:17">
      <c r="Q37959" s="39"/>
    </row>
    <row r="37960" spans="17:17">
      <c r="Q37960" s="39"/>
    </row>
    <row r="37961" spans="17:17">
      <c r="Q37961" s="39"/>
    </row>
    <row r="37962" spans="17:17">
      <c r="Q37962" s="39"/>
    </row>
    <row r="37963" spans="17:17">
      <c r="Q37963" s="39"/>
    </row>
    <row r="37964" spans="17:17">
      <c r="Q37964" s="39"/>
    </row>
    <row r="37965" spans="17:17">
      <c r="Q37965" s="39"/>
    </row>
    <row r="37966" spans="17:17">
      <c r="Q37966" s="39"/>
    </row>
    <row r="37967" spans="17:17">
      <c r="Q37967" s="39"/>
    </row>
    <row r="37968" spans="17:17">
      <c r="Q37968" s="39"/>
    </row>
    <row r="37969" spans="17:17">
      <c r="Q37969" s="39"/>
    </row>
    <row r="37970" spans="17:17">
      <c r="Q37970" s="39"/>
    </row>
    <row r="37971" spans="17:17">
      <c r="Q37971" s="39"/>
    </row>
    <row r="37972" spans="17:17">
      <c r="Q37972" s="39"/>
    </row>
    <row r="37973" spans="17:17">
      <c r="Q37973" s="39"/>
    </row>
    <row r="37974" spans="17:17">
      <c r="Q37974" s="39"/>
    </row>
    <row r="37975" spans="17:17">
      <c r="Q37975" s="39"/>
    </row>
    <row r="37976" spans="17:17">
      <c r="Q37976" s="39"/>
    </row>
    <row r="37977" spans="17:17">
      <c r="Q37977" s="39"/>
    </row>
    <row r="37978" spans="17:17">
      <c r="Q37978" s="39"/>
    </row>
    <row r="37979" spans="17:17">
      <c r="Q37979" s="39"/>
    </row>
    <row r="37980" spans="17:17">
      <c r="Q37980" s="39"/>
    </row>
    <row r="37981" spans="17:17">
      <c r="Q37981" s="39"/>
    </row>
    <row r="37982" spans="17:17">
      <c r="Q37982" s="39"/>
    </row>
    <row r="37983" spans="17:17">
      <c r="Q37983" s="39"/>
    </row>
    <row r="37984" spans="17:17">
      <c r="Q37984" s="39"/>
    </row>
    <row r="37985" spans="17:17">
      <c r="Q37985" s="39"/>
    </row>
    <row r="37986" spans="17:17">
      <c r="Q37986" s="39"/>
    </row>
    <row r="37987" spans="17:17">
      <c r="Q37987" s="39"/>
    </row>
    <row r="37988" spans="17:17">
      <c r="Q37988" s="39"/>
    </row>
    <row r="37989" spans="17:17">
      <c r="Q37989" s="39"/>
    </row>
    <row r="37990" spans="17:17">
      <c r="Q37990" s="39"/>
    </row>
    <row r="37991" spans="17:17">
      <c r="Q37991" s="39"/>
    </row>
    <row r="37992" spans="17:17">
      <c r="Q37992" s="39"/>
    </row>
    <row r="37993" spans="17:17">
      <c r="Q37993" s="39"/>
    </row>
    <row r="37994" spans="17:17">
      <c r="Q37994" s="39"/>
    </row>
    <row r="37995" spans="17:17">
      <c r="Q37995" s="39"/>
    </row>
    <row r="37996" spans="17:17">
      <c r="Q37996" s="39"/>
    </row>
    <row r="37997" spans="17:17">
      <c r="Q37997" s="39"/>
    </row>
    <row r="37998" spans="17:17">
      <c r="Q37998" s="39"/>
    </row>
    <row r="37999" spans="17:17">
      <c r="Q37999" s="39"/>
    </row>
    <row r="38000" spans="17:17">
      <c r="Q38000" s="39"/>
    </row>
    <row r="38001" spans="17:17">
      <c r="Q38001" s="39"/>
    </row>
    <row r="38002" spans="17:17">
      <c r="Q38002" s="39"/>
    </row>
    <row r="38003" spans="17:17">
      <c r="Q38003" s="39"/>
    </row>
    <row r="38004" spans="17:17">
      <c r="Q38004" s="39"/>
    </row>
    <row r="38005" spans="17:17">
      <c r="Q38005" s="39"/>
    </row>
    <row r="38006" spans="17:17">
      <c r="Q38006" s="39"/>
    </row>
    <row r="38007" spans="17:17">
      <c r="Q38007" s="39"/>
    </row>
    <row r="38008" spans="17:17">
      <c r="Q38008" s="39"/>
    </row>
    <row r="38009" spans="17:17">
      <c r="Q38009" s="39"/>
    </row>
    <row r="38010" spans="17:17">
      <c r="Q38010" s="39"/>
    </row>
    <row r="38011" spans="17:17">
      <c r="Q38011" s="39"/>
    </row>
    <row r="38012" spans="17:17">
      <c r="Q38012" s="39"/>
    </row>
    <row r="38013" spans="17:17">
      <c r="Q38013" s="39"/>
    </row>
    <row r="38014" spans="17:17">
      <c r="Q38014" s="39"/>
    </row>
    <row r="38015" spans="17:17">
      <c r="Q38015" s="39"/>
    </row>
    <row r="38016" spans="17:17">
      <c r="Q38016" s="39"/>
    </row>
    <row r="38017" spans="17:17">
      <c r="Q38017" s="39"/>
    </row>
    <row r="38018" spans="17:17">
      <c r="Q38018" s="39"/>
    </row>
    <row r="38019" spans="17:17">
      <c r="Q38019" s="39"/>
    </row>
    <row r="38020" spans="17:17">
      <c r="Q38020" s="39"/>
    </row>
    <row r="38021" spans="17:17">
      <c r="Q38021" s="39"/>
    </row>
    <row r="38022" spans="17:17">
      <c r="Q38022" s="39"/>
    </row>
    <row r="38023" spans="17:17">
      <c r="Q38023" s="39"/>
    </row>
    <row r="38024" spans="17:17">
      <c r="Q38024" s="39"/>
    </row>
    <row r="38025" spans="17:17">
      <c r="Q38025" s="39"/>
    </row>
    <row r="38026" spans="17:17">
      <c r="Q38026" s="39"/>
    </row>
    <row r="38027" spans="17:17">
      <c r="Q38027" s="39"/>
    </row>
    <row r="38028" spans="17:17">
      <c r="Q38028" s="39"/>
    </row>
    <row r="38029" spans="17:17">
      <c r="Q38029" s="39"/>
    </row>
    <row r="38030" spans="17:17">
      <c r="Q38030" s="39"/>
    </row>
    <row r="38031" spans="17:17">
      <c r="Q38031" s="39"/>
    </row>
    <row r="38032" spans="17:17">
      <c r="Q38032" s="39"/>
    </row>
    <row r="38033" spans="17:17">
      <c r="Q38033" s="39"/>
    </row>
    <row r="38034" spans="17:17">
      <c r="Q38034" s="39"/>
    </row>
    <row r="38035" spans="17:17">
      <c r="Q38035" s="39"/>
    </row>
    <row r="38036" spans="17:17">
      <c r="Q38036" s="39"/>
    </row>
    <row r="38037" spans="17:17">
      <c r="Q38037" s="39"/>
    </row>
    <row r="38038" spans="17:17">
      <c r="Q38038" s="39"/>
    </row>
    <row r="38039" spans="17:17">
      <c r="Q38039" s="39"/>
    </row>
    <row r="38040" spans="17:17">
      <c r="Q38040" s="39"/>
    </row>
    <row r="38041" spans="17:17">
      <c r="Q38041" s="39"/>
    </row>
    <row r="38042" spans="17:17">
      <c r="Q38042" s="39"/>
    </row>
    <row r="38043" spans="17:17">
      <c r="Q38043" s="39"/>
    </row>
    <row r="38044" spans="17:17">
      <c r="Q38044" s="39"/>
    </row>
    <row r="38045" spans="17:17">
      <c r="Q38045" s="39"/>
    </row>
    <row r="38046" spans="17:17">
      <c r="Q38046" s="39"/>
    </row>
    <row r="38047" spans="17:17">
      <c r="Q38047" s="39"/>
    </row>
    <row r="38048" spans="17:17">
      <c r="Q38048" s="39"/>
    </row>
    <row r="38049" spans="17:17">
      <c r="Q38049" s="39"/>
    </row>
    <row r="38050" spans="17:17">
      <c r="Q38050" s="39"/>
    </row>
    <row r="38051" spans="17:17">
      <c r="Q38051" s="39"/>
    </row>
    <row r="38052" spans="17:17">
      <c r="Q38052" s="39"/>
    </row>
    <row r="38053" spans="17:17">
      <c r="Q38053" s="39"/>
    </row>
    <row r="38054" spans="17:17">
      <c r="Q38054" s="39"/>
    </row>
    <row r="38055" spans="17:17">
      <c r="Q38055" s="39"/>
    </row>
    <row r="38056" spans="17:17">
      <c r="Q38056" s="39"/>
    </row>
    <row r="38057" spans="17:17">
      <c r="Q38057" s="39"/>
    </row>
    <row r="38058" spans="17:17">
      <c r="Q38058" s="39"/>
    </row>
    <row r="38059" spans="17:17">
      <c r="Q38059" s="39"/>
    </row>
    <row r="38060" spans="17:17">
      <c r="Q38060" s="39"/>
    </row>
    <row r="38061" spans="17:17">
      <c r="Q38061" s="39"/>
    </row>
    <row r="38062" spans="17:17">
      <c r="Q38062" s="39"/>
    </row>
    <row r="38063" spans="17:17">
      <c r="Q38063" s="39"/>
    </row>
    <row r="38064" spans="17:17">
      <c r="Q38064" s="39"/>
    </row>
    <row r="38065" spans="17:17">
      <c r="Q38065" s="39"/>
    </row>
    <row r="38066" spans="17:17">
      <c r="Q38066" s="39"/>
    </row>
    <row r="38067" spans="17:17">
      <c r="Q38067" s="39"/>
    </row>
    <row r="38068" spans="17:17">
      <c r="Q38068" s="39"/>
    </row>
    <row r="38069" spans="17:17">
      <c r="Q38069" s="39"/>
    </row>
    <row r="38070" spans="17:17">
      <c r="Q38070" s="39"/>
    </row>
    <row r="38071" spans="17:17">
      <c r="Q38071" s="39"/>
    </row>
    <row r="38072" spans="17:17">
      <c r="Q38072" s="39"/>
    </row>
    <row r="38073" spans="17:17">
      <c r="Q38073" s="39"/>
    </row>
    <row r="38074" spans="17:17">
      <c r="Q38074" s="39"/>
    </row>
    <row r="38075" spans="17:17">
      <c r="Q38075" s="39"/>
    </row>
    <row r="38076" spans="17:17">
      <c r="Q38076" s="39"/>
    </row>
    <row r="38077" spans="17:17">
      <c r="Q38077" s="39"/>
    </row>
    <row r="38078" spans="17:17">
      <c r="Q38078" s="39"/>
    </row>
    <row r="38079" spans="17:17">
      <c r="Q38079" s="39"/>
    </row>
    <row r="38080" spans="17:17">
      <c r="Q38080" s="39"/>
    </row>
    <row r="38081" spans="17:17">
      <c r="Q38081" s="39"/>
    </row>
    <row r="38082" spans="17:17">
      <c r="Q38082" s="39"/>
    </row>
    <row r="38083" spans="17:17">
      <c r="Q38083" s="39"/>
    </row>
    <row r="38084" spans="17:17">
      <c r="Q38084" s="39"/>
    </row>
    <row r="38085" spans="17:17">
      <c r="Q38085" s="39"/>
    </row>
    <row r="38086" spans="17:17">
      <c r="Q38086" s="39"/>
    </row>
    <row r="38087" spans="17:17">
      <c r="Q38087" s="39"/>
    </row>
    <row r="38088" spans="17:17">
      <c r="Q38088" s="39"/>
    </row>
    <row r="38089" spans="17:17">
      <c r="Q38089" s="39"/>
    </row>
    <row r="38090" spans="17:17">
      <c r="Q38090" s="39"/>
    </row>
    <row r="38091" spans="17:17">
      <c r="Q38091" s="39"/>
    </row>
    <row r="38092" spans="17:17">
      <c r="Q38092" s="39"/>
    </row>
    <row r="38093" spans="17:17">
      <c r="Q38093" s="39"/>
    </row>
    <row r="38094" spans="17:17">
      <c r="Q38094" s="39"/>
    </row>
    <row r="38095" spans="17:17">
      <c r="Q38095" s="39"/>
    </row>
    <row r="38096" spans="17:17">
      <c r="Q38096" s="39"/>
    </row>
    <row r="38097" spans="17:17">
      <c r="Q38097" s="39"/>
    </row>
    <row r="38098" spans="17:17">
      <c r="Q38098" s="39"/>
    </row>
    <row r="38099" spans="17:17">
      <c r="Q38099" s="39"/>
    </row>
    <row r="38100" spans="17:17">
      <c r="Q38100" s="39"/>
    </row>
    <row r="38101" spans="17:17">
      <c r="Q38101" s="39"/>
    </row>
    <row r="38102" spans="17:17">
      <c r="Q38102" s="39"/>
    </row>
    <row r="38103" spans="17:17">
      <c r="Q38103" s="39"/>
    </row>
    <row r="38104" spans="17:17">
      <c r="Q38104" s="39"/>
    </row>
    <row r="38105" spans="17:17">
      <c r="Q38105" s="39"/>
    </row>
    <row r="38106" spans="17:17">
      <c r="Q38106" s="39"/>
    </row>
    <row r="38107" spans="17:17">
      <c r="Q38107" s="39"/>
    </row>
    <row r="38108" spans="17:17">
      <c r="Q38108" s="39"/>
    </row>
    <row r="38109" spans="17:17">
      <c r="Q38109" s="39"/>
    </row>
    <row r="38110" spans="17:17">
      <c r="Q38110" s="39"/>
    </row>
    <row r="38111" spans="17:17">
      <c r="Q38111" s="39"/>
    </row>
    <row r="38112" spans="17:17">
      <c r="Q38112" s="39"/>
    </row>
    <row r="38113" spans="17:17">
      <c r="Q38113" s="39"/>
    </row>
    <row r="38114" spans="17:17">
      <c r="Q38114" s="39"/>
    </row>
    <row r="38115" spans="17:17">
      <c r="Q38115" s="39"/>
    </row>
    <row r="38116" spans="17:17">
      <c r="Q38116" s="39"/>
    </row>
    <row r="38117" spans="17:17">
      <c r="Q38117" s="39"/>
    </row>
    <row r="38118" spans="17:17">
      <c r="Q38118" s="39"/>
    </row>
    <row r="38119" spans="17:17">
      <c r="Q38119" s="39"/>
    </row>
    <row r="38120" spans="17:17">
      <c r="Q38120" s="39"/>
    </row>
    <row r="38121" spans="17:17">
      <c r="Q38121" s="39"/>
    </row>
    <row r="38122" spans="17:17">
      <c r="Q38122" s="39"/>
    </row>
    <row r="38123" spans="17:17">
      <c r="Q38123" s="39"/>
    </row>
    <row r="38124" spans="17:17">
      <c r="Q38124" s="39"/>
    </row>
    <row r="38125" spans="17:17">
      <c r="Q38125" s="39"/>
    </row>
    <row r="38126" spans="17:17">
      <c r="Q38126" s="39"/>
    </row>
    <row r="38127" spans="17:17">
      <c r="Q38127" s="39"/>
    </row>
    <row r="38128" spans="17:17">
      <c r="Q38128" s="39"/>
    </row>
    <row r="38129" spans="17:17">
      <c r="Q38129" s="39"/>
    </row>
    <row r="38130" spans="17:17">
      <c r="Q38130" s="39"/>
    </row>
    <row r="38131" spans="17:17">
      <c r="Q38131" s="39"/>
    </row>
    <row r="38132" spans="17:17">
      <c r="Q38132" s="39"/>
    </row>
    <row r="38133" spans="17:17">
      <c r="Q38133" s="39"/>
    </row>
    <row r="38134" spans="17:17">
      <c r="Q38134" s="39"/>
    </row>
    <row r="38135" spans="17:17">
      <c r="Q38135" s="39"/>
    </row>
    <row r="38136" spans="17:17">
      <c r="Q38136" s="39"/>
    </row>
    <row r="38137" spans="17:17">
      <c r="Q38137" s="39"/>
    </row>
    <row r="38138" spans="17:17">
      <c r="Q38138" s="39"/>
    </row>
    <row r="38139" spans="17:17">
      <c r="Q38139" s="39"/>
    </row>
    <row r="38140" spans="17:17">
      <c r="Q38140" s="39"/>
    </row>
    <row r="38141" spans="17:17">
      <c r="Q38141" s="39"/>
    </row>
    <row r="38142" spans="17:17">
      <c r="Q38142" s="39"/>
    </row>
    <row r="38143" spans="17:17">
      <c r="Q38143" s="39"/>
    </row>
    <row r="38144" spans="17:17">
      <c r="Q38144" s="39"/>
    </row>
    <row r="38145" spans="17:17">
      <c r="Q38145" s="39"/>
    </row>
    <row r="38146" spans="17:17">
      <c r="Q38146" s="39"/>
    </row>
    <row r="38147" spans="17:17">
      <c r="Q38147" s="39"/>
    </row>
    <row r="38148" spans="17:17">
      <c r="Q38148" s="39"/>
    </row>
    <row r="38149" spans="17:17">
      <c r="Q38149" s="39"/>
    </row>
    <row r="38150" spans="17:17">
      <c r="Q38150" s="39"/>
    </row>
    <row r="38151" spans="17:17">
      <c r="Q38151" s="39"/>
    </row>
    <row r="38152" spans="17:17">
      <c r="Q38152" s="39"/>
    </row>
    <row r="38153" spans="17:17">
      <c r="Q38153" s="39"/>
    </row>
    <row r="38154" spans="17:17">
      <c r="Q38154" s="39"/>
    </row>
    <row r="38155" spans="17:17">
      <c r="Q38155" s="39"/>
    </row>
    <row r="38156" spans="17:17">
      <c r="Q38156" s="39"/>
    </row>
    <row r="38157" spans="17:17">
      <c r="Q38157" s="39"/>
    </row>
    <row r="38158" spans="17:17">
      <c r="Q38158" s="39"/>
    </row>
    <row r="38159" spans="17:17">
      <c r="Q38159" s="39"/>
    </row>
    <row r="38160" spans="17:17">
      <c r="Q38160" s="39"/>
    </row>
    <row r="38161" spans="17:17">
      <c r="Q38161" s="39"/>
    </row>
    <row r="38162" spans="17:17">
      <c r="Q38162" s="39"/>
    </row>
    <row r="38163" spans="17:17">
      <c r="Q38163" s="39"/>
    </row>
    <row r="38164" spans="17:17">
      <c r="Q38164" s="39"/>
    </row>
    <row r="38165" spans="17:17">
      <c r="Q38165" s="39"/>
    </row>
    <row r="38166" spans="17:17">
      <c r="Q38166" s="39"/>
    </row>
    <row r="38167" spans="17:17">
      <c r="Q38167" s="39"/>
    </row>
    <row r="38168" spans="17:17">
      <c r="Q38168" s="39"/>
    </row>
    <row r="38169" spans="17:17">
      <c r="Q38169" s="39"/>
    </row>
    <row r="38170" spans="17:17">
      <c r="Q38170" s="39"/>
    </row>
    <row r="38171" spans="17:17">
      <c r="Q38171" s="39"/>
    </row>
    <row r="38172" spans="17:17">
      <c r="Q38172" s="39"/>
    </row>
    <row r="38173" spans="17:17">
      <c r="Q38173" s="39"/>
    </row>
    <row r="38174" spans="17:17">
      <c r="Q38174" s="39"/>
    </row>
    <row r="38175" spans="17:17">
      <c r="Q38175" s="39"/>
    </row>
    <row r="38176" spans="17:17">
      <c r="Q38176" s="39"/>
    </row>
    <row r="38177" spans="17:17">
      <c r="Q38177" s="39"/>
    </row>
    <row r="38178" spans="17:17">
      <c r="Q38178" s="39"/>
    </row>
    <row r="38179" spans="17:17">
      <c r="Q38179" s="39"/>
    </row>
    <row r="38180" spans="17:17">
      <c r="Q38180" s="39"/>
    </row>
    <row r="38181" spans="17:17">
      <c r="Q38181" s="39"/>
    </row>
    <row r="38182" spans="17:17">
      <c r="Q38182" s="39"/>
    </row>
    <row r="38183" spans="17:17">
      <c r="Q38183" s="39"/>
    </row>
    <row r="38184" spans="17:17">
      <c r="Q38184" s="39"/>
    </row>
    <row r="38185" spans="17:17">
      <c r="Q38185" s="39"/>
    </row>
    <row r="38186" spans="17:17">
      <c r="Q38186" s="39"/>
    </row>
    <row r="38187" spans="17:17">
      <c r="Q38187" s="39"/>
    </row>
    <row r="38188" spans="17:17">
      <c r="Q38188" s="39"/>
    </row>
    <row r="38189" spans="17:17">
      <c r="Q38189" s="39"/>
    </row>
    <row r="38190" spans="17:17">
      <c r="Q38190" s="39"/>
    </row>
    <row r="38191" spans="17:17">
      <c r="Q38191" s="39"/>
    </row>
    <row r="38192" spans="17:17">
      <c r="Q38192" s="39"/>
    </row>
    <row r="38193" spans="17:17">
      <c r="Q38193" s="39"/>
    </row>
    <row r="38194" spans="17:17">
      <c r="Q38194" s="39"/>
    </row>
    <row r="38195" spans="17:17">
      <c r="Q38195" s="39"/>
    </row>
    <row r="38196" spans="17:17">
      <c r="Q38196" s="39"/>
    </row>
    <row r="38197" spans="17:17">
      <c r="Q38197" s="39"/>
    </row>
    <row r="38198" spans="17:17">
      <c r="Q38198" s="39"/>
    </row>
    <row r="38199" spans="17:17">
      <c r="Q38199" s="39"/>
    </row>
    <row r="38200" spans="17:17">
      <c r="Q38200" s="39"/>
    </row>
    <row r="38201" spans="17:17">
      <c r="Q38201" s="39"/>
    </row>
    <row r="38202" spans="17:17">
      <c r="Q38202" s="39"/>
    </row>
    <row r="38203" spans="17:17">
      <c r="Q38203" s="39"/>
    </row>
    <row r="38204" spans="17:17">
      <c r="Q38204" s="39"/>
    </row>
    <row r="38205" spans="17:17">
      <c r="Q38205" s="39"/>
    </row>
    <row r="38206" spans="17:17">
      <c r="Q38206" s="39"/>
    </row>
    <row r="38207" spans="17:17">
      <c r="Q38207" s="39"/>
    </row>
    <row r="38208" spans="17:17">
      <c r="Q38208" s="39"/>
    </row>
    <row r="38209" spans="17:17">
      <c r="Q38209" s="39"/>
    </row>
    <row r="38210" spans="17:17">
      <c r="Q38210" s="39"/>
    </row>
    <row r="38211" spans="17:17">
      <c r="Q38211" s="39"/>
    </row>
    <row r="38212" spans="17:17">
      <c r="Q38212" s="39"/>
    </row>
    <row r="38213" spans="17:17">
      <c r="Q38213" s="39"/>
    </row>
    <row r="38214" spans="17:17">
      <c r="Q38214" s="39"/>
    </row>
    <row r="38215" spans="17:17">
      <c r="Q38215" s="39"/>
    </row>
    <row r="38216" spans="17:17">
      <c r="Q38216" s="39"/>
    </row>
    <row r="38217" spans="17:17">
      <c r="Q38217" s="39"/>
    </row>
    <row r="38218" spans="17:17">
      <c r="Q38218" s="39"/>
    </row>
    <row r="38219" spans="17:17">
      <c r="Q38219" s="39"/>
    </row>
    <row r="38220" spans="17:17">
      <c r="Q38220" s="39"/>
    </row>
    <row r="38221" spans="17:17">
      <c r="Q38221" s="39"/>
    </row>
    <row r="38222" spans="17:17">
      <c r="Q38222" s="39"/>
    </row>
    <row r="38223" spans="17:17">
      <c r="Q38223" s="39"/>
    </row>
    <row r="38224" spans="17:17">
      <c r="Q38224" s="39"/>
    </row>
    <row r="38225" spans="17:17">
      <c r="Q38225" s="39"/>
    </row>
    <row r="38226" spans="17:17">
      <c r="Q38226" s="39"/>
    </row>
    <row r="38227" spans="17:17">
      <c r="Q38227" s="39"/>
    </row>
    <row r="38228" spans="17:17">
      <c r="Q38228" s="39"/>
    </row>
    <row r="38229" spans="17:17">
      <c r="Q38229" s="39"/>
    </row>
    <row r="38230" spans="17:17">
      <c r="Q38230" s="39"/>
    </row>
    <row r="38231" spans="17:17">
      <c r="Q38231" s="39"/>
    </row>
    <row r="38232" spans="17:17">
      <c r="Q38232" s="39"/>
    </row>
    <row r="38233" spans="17:17">
      <c r="Q38233" s="39"/>
    </row>
    <row r="38234" spans="17:17">
      <c r="Q38234" s="39"/>
    </row>
    <row r="38235" spans="17:17">
      <c r="Q38235" s="39"/>
    </row>
    <row r="38236" spans="17:17">
      <c r="Q38236" s="39"/>
    </row>
    <row r="38237" spans="17:17">
      <c r="Q38237" s="39"/>
    </row>
    <row r="38238" spans="17:17">
      <c r="Q38238" s="39"/>
    </row>
    <row r="38239" spans="17:17">
      <c r="Q38239" s="39"/>
    </row>
    <row r="38240" spans="17:17">
      <c r="Q38240" s="39"/>
    </row>
    <row r="38241" spans="17:17">
      <c r="Q38241" s="39"/>
    </row>
    <row r="38242" spans="17:17">
      <c r="Q38242" s="39"/>
    </row>
    <row r="38243" spans="17:17">
      <c r="Q38243" s="39"/>
    </row>
    <row r="38244" spans="17:17">
      <c r="Q38244" s="39"/>
    </row>
    <row r="38245" spans="17:17">
      <c r="Q38245" s="39"/>
    </row>
    <row r="38246" spans="17:17">
      <c r="Q38246" s="39"/>
    </row>
    <row r="38247" spans="17:17">
      <c r="Q38247" s="39"/>
    </row>
    <row r="38248" spans="17:17">
      <c r="Q38248" s="39"/>
    </row>
    <row r="38249" spans="17:17">
      <c r="Q38249" s="39"/>
    </row>
    <row r="38250" spans="17:17">
      <c r="Q38250" s="39"/>
    </row>
    <row r="38251" spans="17:17">
      <c r="Q38251" s="39"/>
    </row>
    <row r="38252" spans="17:17">
      <c r="Q38252" s="39"/>
    </row>
    <row r="38253" spans="17:17">
      <c r="Q38253" s="39"/>
    </row>
    <row r="38254" spans="17:17">
      <c r="Q38254" s="39"/>
    </row>
    <row r="38255" spans="17:17">
      <c r="Q38255" s="39"/>
    </row>
    <row r="38256" spans="17:17">
      <c r="Q38256" s="39"/>
    </row>
    <row r="38257" spans="17:17">
      <c r="Q38257" s="39"/>
    </row>
    <row r="38258" spans="17:17">
      <c r="Q38258" s="39"/>
    </row>
    <row r="38259" spans="17:17">
      <c r="Q38259" s="39"/>
    </row>
    <row r="38260" spans="17:17">
      <c r="Q38260" s="39"/>
    </row>
    <row r="38261" spans="17:17">
      <c r="Q38261" s="39"/>
    </row>
    <row r="38262" spans="17:17">
      <c r="Q38262" s="39"/>
    </row>
    <row r="38263" spans="17:17">
      <c r="Q38263" s="39"/>
    </row>
    <row r="38264" spans="17:17">
      <c r="Q38264" s="39"/>
    </row>
    <row r="38265" spans="17:17">
      <c r="Q38265" s="39"/>
    </row>
    <row r="38266" spans="17:17">
      <c r="Q38266" s="39"/>
    </row>
    <row r="38267" spans="17:17">
      <c r="Q38267" s="39"/>
    </row>
    <row r="38268" spans="17:17">
      <c r="Q38268" s="39"/>
    </row>
    <row r="38269" spans="17:17">
      <c r="Q38269" s="39"/>
    </row>
    <row r="38270" spans="17:17">
      <c r="Q38270" s="39"/>
    </row>
    <row r="38271" spans="17:17">
      <c r="Q38271" s="39"/>
    </row>
    <row r="38272" spans="17:17">
      <c r="Q38272" s="39"/>
    </row>
    <row r="38273" spans="17:17">
      <c r="Q38273" s="39"/>
    </row>
    <row r="38274" spans="17:17">
      <c r="Q38274" s="39"/>
    </row>
    <row r="38275" spans="17:17">
      <c r="Q38275" s="39"/>
    </row>
    <row r="38276" spans="17:17">
      <c r="Q38276" s="39"/>
    </row>
    <row r="38277" spans="17:17">
      <c r="Q38277" s="39"/>
    </row>
    <row r="38278" spans="17:17">
      <c r="Q38278" s="39"/>
    </row>
    <row r="38279" spans="17:17">
      <c r="Q38279" s="39"/>
    </row>
    <row r="38280" spans="17:17">
      <c r="Q38280" s="39"/>
    </row>
    <row r="38281" spans="17:17">
      <c r="Q38281" s="39"/>
    </row>
    <row r="38282" spans="17:17">
      <c r="Q38282" s="39"/>
    </row>
    <row r="38283" spans="17:17">
      <c r="Q38283" s="39"/>
    </row>
    <row r="38284" spans="17:17">
      <c r="Q38284" s="39"/>
    </row>
    <row r="38285" spans="17:17">
      <c r="Q38285" s="39"/>
    </row>
    <row r="38286" spans="17:17">
      <c r="Q38286" s="39"/>
    </row>
    <row r="38287" spans="17:17">
      <c r="Q38287" s="39"/>
    </row>
    <row r="38288" spans="17:17">
      <c r="Q38288" s="39"/>
    </row>
    <row r="38289" spans="17:17">
      <c r="Q38289" s="39"/>
    </row>
    <row r="38290" spans="17:17">
      <c r="Q38290" s="39"/>
    </row>
    <row r="38291" spans="17:17">
      <c r="Q38291" s="39"/>
    </row>
    <row r="38292" spans="17:17">
      <c r="Q38292" s="39"/>
    </row>
    <row r="38293" spans="17:17">
      <c r="Q38293" s="39"/>
    </row>
    <row r="38294" spans="17:17">
      <c r="Q38294" s="39"/>
    </row>
    <row r="38295" spans="17:17">
      <c r="Q38295" s="39"/>
    </row>
    <row r="38296" spans="17:17">
      <c r="Q38296" s="39"/>
    </row>
    <row r="38297" spans="17:17">
      <c r="Q38297" s="39"/>
    </row>
    <row r="38298" spans="17:17">
      <c r="Q38298" s="39"/>
    </row>
    <row r="38299" spans="17:17">
      <c r="Q38299" s="39"/>
    </row>
    <row r="38300" spans="17:17">
      <c r="Q38300" s="39"/>
    </row>
    <row r="38301" spans="17:17">
      <c r="Q38301" s="39"/>
    </row>
    <row r="38302" spans="17:17">
      <c r="Q38302" s="39"/>
    </row>
    <row r="38303" spans="17:17">
      <c r="Q38303" s="39"/>
    </row>
    <row r="38304" spans="17:17">
      <c r="Q38304" s="39"/>
    </row>
    <row r="38305" spans="17:17">
      <c r="Q38305" s="39"/>
    </row>
    <row r="38306" spans="17:17">
      <c r="Q38306" s="39"/>
    </row>
    <row r="38307" spans="17:17">
      <c r="Q38307" s="39"/>
    </row>
    <row r="38308" spans="17:17">
      <c r="Q38308" s="39"/>
    </row>
    <row r="38309" spans="17:17">
      <c r="Q38309" s="39"/>
    </row>
    <row r="38310" spans="17:17">
      <c r="Q38310" s="39"/>
    </row>
    <row r="38311" spans="17:17">
      <c r="Q38311" s="39"/>
    </row>
    <row r="38312" spans="17:17">
      <c r="Q38312" s="39"/>
    </row>
    <row r="38313" spans="17:17">
      <c r="Q38313" s="39"/>
    </row>
    <row r="38314" spans="17:17">
      <c r="Q38314" s="39"/>
    </row>
    <row r="38315" spans="17:17">
      <c r="Q38315" s="39"/>
    </row>
    <row r="38316" spans="17:17">
      <c r="Q38316" s="39"/>
    </row>
    <row r="38317" spans="17:17">
      <c r="Q38317" s="39"/>
    </row>
    <row r="38318" spans="17:17">
      <c r="Q38318" s="39"/>
    </row>
    <row r="38319" spans="17:17">
      <c r="Q38319" s="39"/>
    </row>
    <row r="38320" spans="17:17">
      <c r="Q38320" s="39"/>
    </row>
    <row r="38321" spans="17:17">
      <c r="Q38321" s="39"/>
    </row>
    <row r="38322" spans="17:17">
      <c r="Q38322" s="39"/>
    </row>
    <row r="38323" spans="17:17">
      <c r="Q38323" s="39"/>
    </row>
    <row r="38324" spans="17:17">
      <c r="Q38324" s="39"/>
    </row>
    <row r="38325" spans="17:17">
      <c r="Q38325" s="39"/>
    </row>
    <row r="38326" spans="17:17">
      <c r="Q38326" s="39"/>
    </row>
    <row r="38327" spans="17:17">
      <c r="Q38327" s="39"/>
    </row>
    <row r="38328" spans="17:17">
      <c r="Q38328" s="39"/>
    </row>
    <row r="38329" spans="17:17">
      <c r="Q38329" s="39"/>
    </row>
    <row r="38330" spans="17:17">
      <c r="Q38330" s="39"/>
    </row>
    <row r="38331" spans="17:17">
      <c r="Q38331" s="39"/>
    </row>
    <row r="38332" spans="17:17">
      <c r="Q38332" s="39"/>
    </row>
    <row r="38333" spans="17:17">
      <c r="Q38333" s="39"/>
    </row>
    <row r="38334" spans="17:17">
      <c r="Q38334" s="39"/>
    </row>
    <row r="38335" spans="17:17">
      <c r="Q38335" s="39"/>
    </row>
    <row r="38336" spans="17:17">
      <c r="Q38336" s="39"/>
    </row>
    <row r="38337" spans="17:17">
      <c r="Q38337" s="39"/>
    </row>
    <row r="38338" spans="17:17">
      <c r="Q38338" s="39"/>
    </row>
    <row r="38339" spans="17:17">
      <c r="Q38339" s="39"/>
    </row>
    <row r="38340" spans="17:17">
      <c r="Q38340" s="39"/>
    </row>
    <row r="38341" spans="17:17">
      <c r="Q38341" s="39"/>
    </row>
    <row r="38342" spans="17:17">
      <c r="Q38342" s="39"/>
    </row>
    <row r="38343" spans="17:17">
      <c r="Q38343" s="39"/>
    </row>
    <row r="38344" spans="17:17">
      <c r="Q38344" s="39"/>
    </row>
    <row r="38345" spans="17:17">
      <c r="Q38345" s="39"/>
    </row>
    <row r="38346" spans="17:17">
      <c r="Q38346" s="39"/>
    </row>
    <row r="38347" spans="17:17">
      <c r="Q38347" s="39"/>
    </row>
    <row r="38348" spans="17:17">
      <c r="Q38348" s="39"/>
    </row>
    <row r="38349" spans="17:17">
      <c r="Q38349" s="39"/>
    </row>
    <row r="38350" spans="17:17">
      <c r="Q38350" s="39"/>
    </row>
    <row r="38351" spans="17:17">
      <c r="Q38351" s="39"/>
    </row>
    <row r="38352" spans="17:17">
      <c r="Q38352" s="39"/>
    </row>
    <row r="38353" spans="17:17">
      <c r="Q38353" s="39"/>
    </row>
    <row r="38354" spans="17:17">
      <c r="Q38354" s="39"/>
    </row>
    <row r="38355" spans="17:17">
      <c r="Q38355" s="39"/>
    </row>
    <row r="38356" spans="17:17">
      <c r="Q38356" s="39"/>
    </row>
    <row r="38357" spans="17:17">
      <c r="Q38357" s="39"/>
    </row>
    <row r="38358" spans="17:17">
      <c r="Q38358" s="39"/>
    </row>
    <row r="38359" spans="17:17">
      <c r="Q38359" s="39"/>
    </row>
    <row r="38360" spans="17:17">
      <c r="Q38360" s="39"/>
    </row>
    <row r="38361" spans="17:17">
      <c r="Q38361" s="39"/>
    </row>
    <row r="38362" spans="17:17">
      <c r="Q38362" s="39"/>
    </row>
    <row r="38363" spans="17:17">
      <c r="Q38363" s="39"/>
    </row>
    <row r="38364" spans="17:17">
      <c r="Q38364" s="39"/>
    </row>
    <row r="38365" spans="17:17">
      <c r="Q38365" s="39"/>
    </row>
    <row r="38366" spans="17:17">
      <c r="Q38366" s="39"/>
    </row>
    <row r="38367" spans="17:17">
      <c r="Q38367" s="39"/>
    </row>
    <row r="38368" spans="17:17">
      <c r="Q38368" s="39"/>
    </row>
    <row r="38369" spans="17:17">
      <c r="Q38369" s="39"/>
    </row>
    <row r="38370" spans="17:17">
      <c r="Q38370" s="39"/>
    </row>
    <row r="38371" spans="17:17">
      <c r="Q38371" s="39"/>
    </row>
    <row r="38372" spans="17:17">
      <c r="Q38372" s="39"/>
    </row>
    <row r="38373" spans="17:17">
      <c r="Q38373" s="39"/>
    </row>
    <row r="38374" spans="17:17">
      <c r="Q38374" s="39"/>
    </row>
    <row r="38375" spans="17:17">
      <c r="Q38375" s="39"/>
    </row>
    <row r="38376" spans="17:17">
      <c r="Q38376" s="39"/>
    </row>
    <row r="38377" spans="17:17">
      <c r="Q38377" s="39"/>
    </row>
    <row r="38378" spans="17:17">
      <c r="Q38378" s="39"/>
    </row>
    <row r="38379" spans="17:17">
      <c r="Q38379" s="39"/>
    </row>
    <row r="38380" spans="17:17">
      <c r="Q38380" s="39"/>
    </row>
    <row r="38381" spans="17:17">
      <c r="Q38381" s="39"/>
    </row>
    <row r="38382" spans="17:17">
      <c r="Q38382" s="39"/>
    </row>
    <row r="38383" spans="17:17">
      <c r="Q38383" s="39"/>
    </row>
    <row r="38384" spans="17:17">
      <c r="Q38384" s="39"/>
    </row>
    <row r="38385" spans="17:17">
      <c r="Q38385" s="39"/>
    </row>
    <row r="38386" spans="17:17">
      <c r="Q38386" s="39"/>
    </row>
    <row r="38387" spans="17:17">
      <c r="Q38387" s="39"/>
    </row>
    <row r="38388" spans="17:17">
      <c r="Q38388" s="39"/>
    </row>
    <row r="38389" spans="17:17">
      <c r="Q38389" s="39"/>
    </row>
    <row r="38390" spans="17:17">
      <c r="Q38390" s="39"/>
    </row>
    <row r="38391" spans="17:17">
      <c r="Q38391" s="39"/>
    </row>
    <row r="38392" spans="17:17">
      <c r="Q38392" s="39"/>
    </row>
    <row r="38393" spans="17:17">
      <c r="Q38393" s="39"/>
    </row>
    <row r="38394" spans="17:17">
      <c r="Q38394" s="39"/>
    </row>
    <row r="38395" spans="17:17">
      <c r="Q38395" s="39"/>
    </row>
    <row r="38396" spans="17:17">
      <c r="Q38396" s="39"/>
    </row>
    <row r="38397" spans="17:17">
      <c r="Q38397" s="39"/>
    </row>
    <row r="38398" spans="17:17">
      <c r="Q38398" s="39"/>
    </row>
    <row r="38399" spans="17:17">
      <c r="Q38399" s="39"/>
    </row>
    <row r="38400" spans="17:17">
      <c r="Q38400" s="39"/>
    </row>
    <row r="38401" spans="17:17">
      <c r="Q38401" s="39"/>
    </row>
    <row r="38402" spans="17:17">
      <c r="Q38402" s="39"/>
    </row>
    <row r="38403" spans="17:17">
      <c r="Q38403" s="39"/>
    </row>
    <row r="38404" spans="17:17">
      <c r="Q38404" s="39"/>
    </row>
    <row r="38405" spans="17:17">
      <c r="Q38405" s="39"/>
    </row>
    <row r="38406" spans="17:17">
      <c r="Q38406" s="39"/>
    </row>
    <row r="38407" spans="17:17">
      <c r="Q38407" s="39"/>
    </row>
    <row r="38408" spans="17:17">
      <c r="Q38408" s="39"/>
    </row>
    <row r="38409" spans="17:17">
      <c r="Q38409" s="39"/>
    </row>
    <row r="38410" spans="17:17">
      <c r="Q38410" s="39"/>
    </row>
    <row r="38411" spans="17:17">
      <c r="Q38411" s="39"/>
    </row>
    <row r="38412" spans="17:17">
      <c r="Q38412" s="39"/>
    </row>
    <row r="38413" spans="17:17">
      <c r="Q38413" s="39"/>
    </row>
    <row r="38414" spans="17:17">
      <c r="Q38414" s="39"/>
    </row>
    <row r="38415" spans="17:17">
      <c r="Q38415" s="39"/>
    </row>
    <row r="38416" spans="17:17">
      <c r="Q38416" s="39"/>
    </row>
    <row r="38417" spans="17:17">
      <c r="Q38417" s="39"/>
    </row>
    <row r="38418" spans="17:17">
      <c r="Q38418" s="39"/>
    </row>
    <row r="38419" spans="17:17">
      <c r="Q38419" s="39"/>
    </row>
    <row r="38420" spans="17:17">
      <c r="Q38420" s="39"/>
    </row>
    <row r="38421" spans="17:17">
      <c r="Q38421" s="39"/>
    </row>
    <row r="38422" spans="17:17">
      <c r="Q38422" s="39"/>
    </row>
    <row r="38423" spans="17:17">
      <c r="Q38423" s="39"/>
    </row>
    <row r="38424" spans="17:17">
      <c r="Q38424" s="39"/>
    </row>
    <row r="38425" spans="17:17">
      <c r="Q38425" s="39"/>
    </row>
    <row r="38426" spans="17:17">
      <c r="Q38426" s="39"/>
    </row>
    <row r="38427" spans="17:17">
      <c r="Q38427" s="39"/>
    </row>
    <row r="38428" spans="17:17">
      <c r="Q38428" s="39"/>
    </row>
    <row r="38429" spans="17:17">
      <c r="Q38429" s="39"/>
    </row>
    <row r="38430" spans="17:17">
      <c r="Q38430" s="39"/>
    </row>
    <row r="38431" spans="17:17">
      <c r="Q38431" s="39"/>
    </row>
    <row r="38432" spans="17:17">
      <c r="Q38432" s="39"/>
    </row>
    <row r="38433" spans="17:17">
      <c r="Q38433" s="39"/>
    </row>
    <row r="38434" spans="17:17">
      <c r="Q38434" s="39"/>
    </row>
    <row r="38435" spans="17:17">
      <c r="Q38435" s="39"/>
    </row>
    <row r="38436" spans="17:17">
      <c r="Q38436" s="39"/>
    </row>
    <row r="38437" spans="17:17">
      <c r="Q38437" s="39"/>
    </row>
    <row r="38438" spans="17:17">
      <c r="Q38438" s="39"/>
    </row>
    <row r="38439" spans="17:17">
      <c r="Q38439" s="39"/>
    </row>
    <row r="38440" spans="17:17">
      <c r="Q38440" s="39"/>
    </row>
    <row r="38441" spans="17:17">
      <c r="Q38441" s="39"/>
    </row>
    <row r="38442" spans="17:17">
      <c r="Q38442" s="39"/>
    </row>
    <row r="38443" spans="17:17">
      <c r="Q38443" s="39"/>
    </row>
    <row r="38444" spans="17:17">
      <c r="Q38444" s="39"/>
    </row>
    <row r="38445" spans="17:17">
      <c r="Q38445" s="39"/>
    </row>
    <row r="38446" spans="17:17">
      <c r="Q38446" s="39"/>
    </row>
    <row r="38447" spans="17:17">
      <c r="Q38447" s="39"/>
    </row>
    <row r="38448" spans="17:17">
      <c r="Q38448" s="39"/>
    </row>
    <row r="38449" spans="17:17">
      <c r="Q38449" s="39"/>
    </row>
    <row r="38450" spans="17:17">
      <c r="Q38450" s="39"/>
    </row>
    <row r="38451" spans="17:17">
      <c r="Q38451" s="39"/>
    </row>
    <row r="38452" spans="17:17">
      <c r="Q38452" s="39"/>
    </row>
    <row r="38453" spans="17:17">
      <c r="Q38453" s="39"/>
    </row>
    <row r="38454" spans="17:17">
      <c r="Q38454" s="39"/>
    </row>
    <row r="38455" spans="17:17">
      <c r="Q38455" s="39"/>
    </row>
    <row r="38456" spans="17:17">
      <c r="Q38456" s="39"/>
    </row>
    <row r="38457" spans="17:17">
      <c r="Q38457" s="39"/>
    </row>
    <row r="38458" spans="17:17">
      <c r="Q38458" s="39"/>
    </row>
    <row r="38459" spans="17:17">
      <c r="Q38459" s="39"/>
    </row>
    <row r="38460" spans="17:17">
      <c r="Q38460" s="39"/>
    </row>
    <row r="38461" spans="17:17">
      <c r="Q38461" s="39"/>
    </row>
    <row r="38462" spans="17:17">
      <c r="Q38462" s="39"/>
    </row>
    <row r="38463" spans="17:17">
      <c r="Q38463" s="39"/>
    </row>
    <row r="38464" spans="17:17">
      <c r="Q38464" s="39"/>
    </row>
    <row r="38465" spans="17:17">
      <c r="Q38465" s="39"/>
    </row>
    <row r="38466" spans="17:17">
      <c r="Q38466" s="39"/>
    </row>
    <row r="38467" spans="17:17">
      <c r="Q38467" s="39"/>
    </row>
    <row r="38468" spans="17:17">
      <c r="Q38468" s="39"/>
    </row>
    <row r="38469" spans="17:17">
      <c r="Q38469" s="39"/>
    </row>
    <row r="38470" spans="17:17">
      <c r="Q38470" s="39"/>
    </row>
    <row r="38471" spans="17:17">
      <c r="Q38471" s="39"/>
    </row>
    <row r="38472" spans="17:17">
      <c r="Q38472" s="39"/>
    </row>
    <row r="38473" spans="17:17">
      <c r="Q38473" s="39"/>
    </row>
    <row r="38474" spans="17:17">
      <c r="Q38474" s="39"/>
    </row>
    <row r="38475" spans="17:17">
      <c r="Q38475" s="39"/>
    </row>
    <row r="38476" spans="17:17">
      <c r="Q38476" s="39"/>
    </row>
    <row r="38477" spans="17:17">
      <c r="Q38477" s="39"/>
    </row>
    <row r="38478" spans="17:17">
      <c r="Q38478" s="39"/>
    </row>
    <row r="38479" spans="17:17">
      <c r="Q38479" s="39"/>
    </row>
    <row r="38480" spans="17:17">
      <c r="Q38480" s="39"/>
    </row>
    <row r="38481" spans="17:17">
      <c r="Q38481" s="39"/>
    </row>
    <row r="38482" spans="17:17">
      <c r="Q38482" s="39"/>
    </row>
    <row r="38483" spans="17:17">
      <c r="Q38483" s="39"/>
    </row>
    <row r="38484" spans="17:17">
      <c r="Q38484" s="39"/>
    </row>
    <row r="38485" spans="17:17">
      <c r="Q38485" s="39"/>
    </row>
    <row r="38486" spans="17:17">
      <c r="Q38486" s="39"/>
    </row>
    <row r="38487" spans="17:17">
      <c r="Q38487" s="39"/>
    </row>
    <row r="38488" spans="17:17">
      <c r="Q38488" s="39"/>
    </row>
    <row r="38489" spans="17:17">
      <c r="Q38489" s="39"/>
    </row>
    <row r="38490" spans="17:17">
      <c r="Q38490" s="39"/>
    </row>
    <row r="38491" spans="17:17">
      <c r="Q38491" s="39"/>
    </row>
    <row r="38492" spans="17:17">
      <c r="Q38492" s="39"/>
    </row>
    <row r="38493" spans="17:17">
      <c r="Q38493" s="39"/>
    </row>
    <row r="38494" spans="17:17">
      <c r="Q38494" s="39"/>
    </row>
    <row r="38495" spans="17:17">
      <c r="Q38495" s="39"/>
    </row>
    <row r="38496" spans="17:17">
      <c r="Q38496" s="39"/>
    </row>
    <row r="38497" spans="17:17">
      <c r="Q38497" s="39"/>
    </row>
    <row r="38498" spans="17:17">
      <c r="Q38498" s="39"/>
    </row>
    <row r="38499" spans="17:17">
      <c r="Q38499" s="39"/>
    </row>
    <row r="38500" spans="17:17">
      <c r="Q38500" s="39"/>
    </row>
    <row r="38501" spans="17:17">
      <c r="Q38501" s="39"/>
    </row>
    <row r="38502" spans="17:17">
      <c r="Q38502" s="39"/>
    </row>
    <row r="38503" spans="17:17">
      <c r="Q38503" s="39"/>
    </row>
    <row r="38504" spans="17:17">
      <c r="Q38504" s="39"/>
    </row>
    <row r="38505" spans="17:17">
      <c r="Q38505" s="39"/>
    </row>
    <row r="38506" spans="17:17">
      <c r="Q38506" s="39"/>
    </row>
    <row r="38507" spans="17:17">
      <c r="Q38507" s="39"/>
    </row>
    <row r="38508" spans="17:17">
      <c r="Q38508" s="39"/>
    </row>
    <row r="38509" spans="17:17">
      <c r="Q38509" s="39"/>
    </row>
    <row r="38510" spans="17:17">
      <c r="Q38510" s="39"/>
    </row>
    <row r="38511" spans="17:17">
      <c r="Q38511" s="39"/>
    </row>
    <row r="38512" spans="17:17">
      <c r="Q38512" s="39"/>
    </row>
    <row r="38513" spans="17:17">
      <c r="Q38513" s="39"/>
    </row>
    <row r="38514" spans="17:17">
      <c r="Q38514" s="39"/>
    </row>
    <row r="38515" spans="17:17">
      <c r="Q38515" s="39"/>
    </row>
    <row r="38516" spans="17:17">
      <c r="Q38516" s="39"/>
    </row>
    <row r="38517" spans="17:17">
      <c r="Q38517" s="39"/>
    </row>
    <row r="38518" spans="17:17">
      <c r="Q38518" s="39"/>
    </row>
    <row r="38519" spans="17:17">
      <c r="Q38519" s="39"/>
    </row>
    <row r="38520" spans="17:17">
      <c r="Q38520" s="39"/>
    </row>
    <row r="38521" spans="17:17">
      <c r="Q38521" s="39"/>
    </row>
    <row r="38522" spans="17:17">
      <c r="Q38522" s="39"/>
    </row>
    <row r="38523" spans="17:17">
      <c r="Q38523" s="39"/>
    </row>
    <row r="38524" spans="17:17">
      <c r="Q38524" s="39"/>
    </row>
    <row r="38525" spans="17:17">
      <c r="Q38525" s="39"/>
    </row>
    <row r="38526" spans="17:17">
      <c r="Q38526" s="39"/>
    </row>
    <row r="38527" spans="17:17">
      <c r="Q38527" s="39"/>
    </row>
    <row r="38528" spans="17:17">
      <c r="Q38528" s="39"/>
    </row>
    <row r="38529" spans="17:17">
      <c r="Q38529" s="39"/>
    </row>
    <row r="38530" spans="17:17">
      <c r="Q38530" s="39"/>
    </row>
    <row r="38531" spans="17:17">
      <c r="Q38531" s="39"/>
    </row>
    <row r="38532" spans="17:17">
      <c r="Q38532" s="39"/>
    </row>
    <row r="38533" spans="17:17">
      <c r="Q38533" s="39"/>
    </row>
    <row r="38534" spans="17:17">
      <c r="Q38534" s="39"/>
    </row>
    <row r="38535" spans="17:17">
      <c r="Q38535" s="39"/>
    </row>
    <row r="38536" spans="17:17">
      <c r="Q38536" s="39"/>
    </row>
    <row r="38537" spans="17:17">
      <c r="Q38537" s="39"/>
    </row>
    <row r="38538" spans="17:17">
      <c r="Q38538" s="39"/>
    </row>
    <row r="38539" spans="17:17">
      <c r="Q38539" s="39"/>
    </row>
    <row r="38540" spans="17:17">
      <c r="Q38540" s="39"/>
    </row>
    <row r="38541" spans="17:17">
      <c r="Q38541" s="39"/>
    </row>
    <row r="38542" spans="17:17">
      <c r="Q38542" s="39"/>
    </row>
    <row r="38543" spans="17:17">
      <c r="Q38543" s="39"/>
    </row>
    <row r="38544" spans="17:17">
      <c r="Q38544" s="39"/>
    </row>
    <row r="38545" spans="17:17">
      <c r="Q38545" s="39"/>
    </row>
    <row r="38546" spans="17:17">
      <c r="Q38546" s="39"/>
    </row>
    <row r="38547" spans="17:17">
      <c r="Q38547" s="39"/>
    </row>
    <row r="38548" spans="17:17">
      <c r="Q38548" s="39"/>
    </row>
    <row r="38549" spans="17:17">
      <c r="Q38549" s="39"/>
    </row>
    <row r="38550" spans="17:17">
      <c r="Q38550" s="39"/>
    </row>
    <row r="38551" spans="17:17">
      <c r="Q38551" s="39"/>
    </row>
    <row r="38552" spans="17:17">
      <c r="Q38552" s="39"/>
    </row>
    <row r="38553" spans="17:17">
      <c r="Q38553" s="39"/>
    </row>
    <row r="38554" spans="17:17">
      <c r="Q38554" s="39"/>
    </row>
    <row r="38555" spans="17:17">
      <c r="Q38555" s="39"/>
    </row>
    <row r="38556" spans="17:17">
      <c r="Q38556" s="39"/>
    </row>
    <row r="38557" spans="17:17">
      <c r="Q38557" s="39"/>
    </row>
    <row r="38558" spans="17:17">
      <c r="Q38558" s="39"/>
    </row>
    <row r="38559" spans="17:17">
      <c r="Q38559" s="39"/>
    </row>
    <row r="38560" spans="17:17">
      <c r="Q38560" s="39"/>
    </row>
    <row r="38561" spans="17:17">
      <c r="Q38561" s="39"/>
    </row>
    <row r="38562" spans="17:17">
      <c r="Q38562" s="39"/>
    </row>
    <row r="38563" spans="17:17">
      <c r="Q38563" s="39"/>
    </row>
    <row r="38564" spans="17:17">
      <c r="Q38564" s="39"/>
    </row>
    <row r="38565" spans="17:17">
      <c r="Q38565" s="39"/>
    </row>
    <row r="38566" spans="17:17">
      <c r="Q38566" s="39"/>
    </row>
    <row r="38567" spans="17:17">
      <c r="Q38567" s="39"/>
    </row>
    <row r="38568" spans="17:17">
      <c r="Q38568" s="39"/>
    </row>
    <row r="38569" spans="17:17">
      <c r="Q38569" s="39"/>
    </row>
    <row r="38570" spans="17:17">
      <c r="Q38570" s="39"/>
    </row>
    <row r="38571" spans="17:17">
      <c r="Q38571" s="39"/>
    </row>
    <row r="38572" spans="17:17">
      <c r="Q38572" s="39"/>
    </row>
    <row r="38573" spans="17:17">
      <c r="Q38573" s="39"/>
    </row>
    <row r="38574" spans="17:17">
      <c r="Q38574" s="39"/>
    </row>
    <row r="38575" spans="17:17">
      <c r="Q38575" s="39"/>
    </row>
    <row r="38576" spans="17:17">
      <c r="Q38576" s="39"/>
    </row>
    <row r="38577" spans="17:17">
      <c r="Q38577" s="39"/>
    </row>
    <row r="38578" spans="17:17">
      <c r="Q38578" s="39"/>
    </row>
    <row r="38579" spans="17:17">
      <c r="Q38579" s="39"/>
    </row>
    <row r="38580" spans="17:17">
      <c r="Q38580" s="39"/>
    </row>
    <row r="38581" spans="17:17">
      <c r="Q38581" s="39"/>
    </row>
    <row r="38582" spans="17:17">
      <c r="Q38582" s="39"/>
    </row>
    <row r="38583" spans="17:17">
      <c r="Q38583" s="39"/>
    </row>
    <row r="38584" spans="17:17">
      <c r="Q38584" s="39"/>
    </row>
    <row r="38585" spans="17:17">
      <c r="Q38585" s="39"/>
    </row>
    <row r="38586" spans="17:17">
      <c r="Q38586" s="39"/>
    </row>
    <row r="38587" spans="17:17">
      <c r="Q38587" s="39"/>
    </row>
    <row r="38588" spans="17:17">
      <c r="Q38588" s="39"/>
    </row>
    <row r="38589" spans="17:17">
      <c r="Q38589" s="39"/>
    </row>
    <row r="38590" spans="17:17">
      <c r="Q38590" s="39"/>
    </row>
    <row r="38591" spans="17:17">
      <c r="Q38591" s="39"/>
    </row>
    <row r="38592" spans="17:17">
      <c r="Q38592" s="39"/>
    </row>
    <row r="38593" spans="17:17">
      <c r="Q38593" s="39"/>
    </row>
    <row r="38594" spans="17:17">
      <c r="Q38594" s="39"/>
    </row>
    <row r="38595" spans="17:17">
      <c r="Q38595" s="39"/>
    </row>
    <row r="38596" spans="17:17">
      <c r="Q38596" s="39"/>
    </row>
    <row r="38597" spans="17:17">
      <c r="Q38597" s="39"/>
    </row>
    <row r="38598" spans="17:17">
      <c r="Q38598" s="39"/>
    </row>
    <row r="38599" spans="17:17">
      <c r="Q38599" s="39"/>
    </row>
    <row r="38600" spans="17:17">
      <c r="Q38600" s="39"/>
    </row>
    <row r="38601" spans="17:17">
      <c r="Q38601" s="39"/>
    </row>
    <row r="38602" spans="17:17">
      <c r="Q38602" s="39"/>
    </row>
    <row r="38603" spans="17:17">
      <c r="Q38603" s="39"/>
    </row>
    <row r="38604" spans="17:17">
      <c r="Q38604" s="39"/>
    </row>
    <row r="38605" spans="17:17">
      <c r="Q38605" s="39"/>
    </row>
    <row r="38606" spans="17:17">
      <c r="Q38606" s="39"/>
    </row>
    <row r="38607" spans="17:17">
      <c r="Q38607" s="39"/>
    </row>
    <row r="38608" spans="17:17">
      <c r="Q38608" s="39"/>
    </row>
    <row r="38609" spans="17:17">
      <c r="Q38609" s="39"/>
    </row>
    <row r="38610" spans="17:17">
      <c r="Q38610" s="39"/>
    </row>
    <row r="38611" spans="17:17">
      <c r="Q38611" s="39"/>
    </row>
    <row r="38612" spans="17:17">
      <c r="Q38612" s="39"/>
    </row>
    <row r="38613" spans="17:17">
      <c r="Q38613" s="39"/>
    </row>
    <row r="38614" spans="17:17">
      <c r="Q38614" s="39"/>
    </row>
    <row r="38615" spans="17:17">
      <c r="Q38615" s="39"/>
    </row>
    <row r="38616" spans="17:17">
      <c r="Q38616" s="39"/>
    </row>
    <row r="38617" spans="17:17">
      <c r="Q38617" s="39"/>
    </row>
    <row r="38618" spans="17:17">
      <c r="Q38618" s="39"/>
    </row>
    <row r="38619" spans="17:17">
      <c r="Q38619" s="39"/>
    </row>
    <row r="38620" spans="17:17">
      <c r="Q38620" s="39"/>
    </row>
    <row r="38621" spans="17:17">
      <c r="Q38621" s="39"/>
    </row>
    <row r="38622" spans="17:17">
      <c r="Q38622" s="39"/>
    </row>
    <row r="38623" spans="17:17">
      <c r="Q38623" s="39"/>
    </row>
    <row r="38624" spans="17:17">
      <c r="Q38624" s="39"/>
    </row>
    <row r="38625" spans="17:17">
      <c r="Q38625" s="39"/>
    </row>
    <row r="38626" spans="17:17">
      <c r="Q38626" s="39"/>
    </row>
    <row r="38627" spans="17:17">
      <c r="Q38627" s="39"/>
    </row>
    <row r="38628" spans="17:17">
      <c r="Q38628" s="39"/>
    </row>
    <row r="38629" spans="17:17">
      <c r="Q38629" s="39"/>
    </row>
    <row r="38630" spans="17:17">
      <c r="Q38630" s="39"/>
    </row>
    <row r="38631" spans="17:17">
      <c r="Q38631" s="39"/>
    </row>
    <row r="38632" spans="17:17">
      <c r="Q38632" s="39"/>
    </row>
    <row r="38633" spans="17:17">
      <c r="Q38633" s="39"/>
    </row>
    <row r="38634" spans="17:17">
      <c r="Q38634" s="39"/>
    </row>
    <row r="38635" spans="17:17">
      <c r="Q38635" s="39"/>
    </row>
    <row r="38636" spans="17:17">
      <c r="Q38636" s="39"/>
    </row>
    <row r="38637" spans="17:17">
      <c r="Q38637" s="39"/>
    </row>
    <row r="38638" spans="17:17">
      <c r="Q38638" s="39"/>
    </row>
    <row r="38639" spans="17:17">
      <c r="Q38639" s="39"/>
    </row>
    <row r="38640" spans="17:17">
      <c r="Q38640" s="39"/>
    </row>
    <row r="38641" spans="17:17">
      <c r="Q38641" s="39"/>
    </row>
    <row r="38642" spans="17:17">
      <c r="Q38642" s="39"/>
    </row>
    <row r="38643" spans="17:17">
      <c r="Q38643" s="39"/>
    </row>
    <row r="38644" spans="17:17">
      <c r="Q38644" s="39"/>
    </row>
    <row r="38645" spans="17:17">
      <c r="Q38645" s="39"/>
    </row>
    <row r="38646" spans="17:17">
      <c r="Q38646" s="39"/>
    </row>
    <row r="38647" spans="17:17">
      <c r="Q38647" s="39"/>
    </row>
    <row r="38648" spans="17:17">
      <c r="Q38648" s="39"/>
    </row>
    <row r="38649" spans="17:17">
      <c r="Q38649" s="39"/>
    </row>
    <row r="38650" spans="17:17">
      <c r="Q38650" s="39"/>
    </row>
    <row r="38651" spans="17:17">
      <c r="Q38651" s="39"/>
    </row>
    <row r="38652" spans="17:17">
      <c r="Q38652" s="39"/>
    </row>
    <row r="38653" spans="17:17">
      <c r="Q38653" s="39"/>
    </row>
    <row r="38654" spans="17:17">
      <c r="Q38654" s="39"/>
    </row>
    <row r="38655" spans="17:17">
      <c r="Q38655" s="39"/>
    </row>
    <row r="38656" spans="17:17">
      <c r="Q38656" s="39"/>
    </row>
    <row r="38657" spans="17:17">
      <c r="Q38657" s="39"/>
    </row>
    <row r="38658" spans="17:17">
      <c r="Q38658" s="39"/>
    </row>
    <row r="38659" spans="17:17">
      <c r="Q38659" s="39"/>
    </row>
    <row r="38660" spans="17:17">
      <c r="Q38660" s="39"/>
    </row>
    <row r="38661" spans="17:17">
      <c r="Q38661" s="39"/>
    </row>
    <row r="38662" spans="17:17">
      <c r="Q38662" s="39"/>
    </row>
    <row r="38663" spans="17:17">
      <c r="Q38663" s="39"/>
    </row>
    <row r="38664" spans="17:17">
      <c r="Q38664" s="39"/>
    </row>
    <row r="38665" spans="17:17">
      <c r="Q38665" s="39"/>
    </row>
    <row r="38666" spans="17:17">
      <c r="Q38666" s="39"/>
    </row>
    <row r="38667" spans="17:17">
      <c r="Q38667" s="39"/>
    </row>
    <row r="38668" spans="17:17">
      <c r="Q38668" s="39"/>
    </row>
    <row r="38669" spans="17:17">
      <c r="Q38669" s="39"/>
    </row>
    <row r="38670" spans="17:17">
      <c r="Q38670" s="39"/>
    </row>
    <row r="38671" spans="17:17">
      <c r="Q38671" s="39"/>
    </row>
    <row r="38672" spans="17:17">
      <c r="Q38672" s="39"/>
    </row>
    <row r="38673" spans="17:17">
      <c r="Q38673" s="39"/>
    </row>
    <row r="38674" spans="17:17">
      <c r="Q38674" s="39"/>
    </row>
    <row r="38675" spans="17:17">
      <c r="Q38675" s="39"/>
    </row>
    <row r="38676" spans="17:17">
      <c r="Q38676" s="39"/>
    </row>
    <row r="38677" spans="17:17">
      <c r="Q38677" s="39"/>
    </row>
    <row r="38678" spans="17:17">
      <c r="Q38678" s="39"/>
    </row>
    <row r="38679" spans="17:17">
      <c r="Q38679" s="39"/>
    </row>
    <row r="38680" spans="17:17">
      <c r="Q38680" s="39"/>
    </row>
    <row r="38681" spans="17:17">
      <c r="Q38681" s="39"/>
    </row>
    <row r="38682" spans="17:17">
      <c r="Q38682" s="39"/>
    </row>
    <row r="38683" spans="17:17">
      <c r="Q38683" s="39"/>
    </row>
    <row r="38684" spans="17:17">
      <c r="Q38684" s="39"/>
    </row>
    <row r="38685" spans="17:17">
      <c r="Q38685" s="39"/>
    </row>
    <row r="38686" spans="17:17">
      <c r="Q38686" s="39"/>
    </row>
    <row r="38687" spans="17:17">
      <c r="Q38687" s="39"/>
    </row>
    <row r="38688" spans="17:17">
      <c r="Q38688" s="39"/>
    </row>
    <row r="38689" spans="17:17">
      <c r="Q38689" s="39"/>
    </row>
    <row r="38690" spans="17:17">
      <c r="Q38690" s="39"/>
    </row>
    <row r="38691" spans="17:17">
      <c r="Q38691" s="39"/>
    </row>
    <row r="38692" spans="17:17">
      <c r="Q38692" s="39"/>
    </row>
    <row r="38693" spans="17:17">
      <c r="Q38693" s="39"/>
    </row>
    <row r="38694" spans="17:17">
      <c r="Q38694" s="39"/>
    </row>
    <row r="38695" spans="17:17">
      <c r="Q38695" s="39"/>
    </row>
    <row r="38696" spans="17:17">
      <c r="Q38696" s="39"/>
    </row>
    <row r="38697" spans="17:17">
      <c r="Q38697" s="39"/>
    </row>
    <row r="38698" spans="17:17">
      <c r="Q38698" s="39"/>
    </row>
    <row r="38699" spans="17:17">
      <c r="Q38699" s="39"/>
    </row>
    <row r="38700" spans="17:17">
      <c r="Q38700" s="39"/>
    </row>
    <row r="38701" spans="17:17">
      <c r="Q38701" s="39"/>
    </row>
    <row r="38702" spans="17:17">
      <c r="Q38702" s="39"/>
    </row>
    <row r="38703" spans="17:17">
      <c r="Q38703" s="39"/>
    </row>
    <row r="38704" spans="17:17">
      <c r="Q38704" s="39"/>
    </row>
    <row r="38705" spans="17:17">
      <c r="Q38705" s="39"/>
    </row>
    <row r="38706" spans="17:17">
      <c r="Q38706" s="39"/>
    </row>
    <row r="38707" spans="17:17">
      <c r="Q38707" s="39"/>
    </row>
    <row r="38708" spans="17:17">
      <c r="Q38708" s="39"/>
    </row>
    <row r="38709" spans="17:17">
      <c r="Q38709" s="39"/>
    </row>
    <row r="38710" spans="17:17">
      <c r="Q38710" s="39"/>
    </row>
    <row r="38711" spans="17:17">
      <c r="Q38711" s="39"/>
    </row>
    <row r="38712" spans="17:17">
      <c r="Q38712" s="39"/>
    </row>
    <row r="38713" spans="17:17">
      <c r="Q38713" s="39"/>
    </row>
    <row r="38714" spans="17:17">
      <c r="Q38714" s="39"/>
    </row>
    <row r="38715" spans="17:17">
      <c r="Q38715" s="39"/>
    </row>
    <row r="38716" spans="17:17">
      <c r="Q38716" s="39"/>
    </row>
    <row r="38717" spans="17:17">
      <c r="Q38717" s="39"/>
    </row>
    <row r="38718" spans="17:17">
      <c r="Q38718" s="39"/>
    </row>
    <row r="38719" spans="17:17">
      <c r="Q38719" s="39"/>
    </row>
    <row r="38720" spans="17:17">
      <c r="Q38720" s="39"/>
    </row>
    <row r="38721" spans="17:17">
      <c r="Q38721" s="39"/>
    </row>
    <row r="38722" spans="17:17">
      <c r="Q38722" s="39"/>
    </row>
    <row r="38723" spans="17:17">
      <c r="Q38723" s="39"/>
    </row>
    <row r="38724" spans="17:17">
      <c r="Q38724" s="39"/>
    </row>
    <row r="38725" spans="17:17">
      <c r="Q38725" s="39"/>
    </row>
    <row r="38726" spans="17:17">
      <c r="Q38726" s="39"/>
    </row>
    <row r="38727" spans="17:17">
      <c r="Q38727" s="39"/>
    </row>
    <row r="38728" spans="17:17">
      <c r="Q38728" s="39"/>
    </row>
    <row r="38729" spans="17:17">
      <c r="Q38729" s="39"/>
    </row>
    <row r="38730" spans="17:17">
      <c r="Q38730" s="39"/>
    </row>
    <row r="38731" spans="17:17">
      <c r="Q38731" s="39"/>
    </row>
    <row r="38732" spans="17:17">
      <c r="Q38732" s="39"/>
    </row>
    <row r="38733" spans="17:17">
      <c r="Q38733" s="39"/>
    </row>
    <row r="38734" spans="17:17">
      <c r="Q38734" s="39"/>
    </row>
    <row r="38735" spans="17:17">
      <c r="Q38735" s="39"/>
    </row>
    <row r="38736" spans="17:17">
      <c r="Q38736" s="39"/>
    </row>
    <row r="38737" spans="17:17">
      <c r="Q38737" s="39"/>
    </row>
    <row r="38738" spans="17:17">
      <c r="Q38738" s="39"/>
    </row>
    <row r="38739" spans="17:17">
      <c r="Q38739" s="39"/>
    </row>
    <row r="38740" spans="17:17">
      <c r="Q38740" s="39"/>
    </row>
    <row r="38741" spans="17:17">
      <c r="Q38741" s="39"/>
    </row>
    <row r="38742" spans="17:17">
      <c r="Q38742" s="39"/>
    </row>
    <row r="38743" spans="17:17">
      <c r="Q38743" s="39"/>
    </row>
    <row r="38744" spans="17:17">
      <c r="Q38744" s="39"/>
    </row>
    <row r="38745" spans="17:17">
      <c r="Q38745" s="39"/>
    </row>
    <row r="38746" spans="17:17">
      <c r="Q38746" s="39"/>
    </row>
    <row r="38747" spans="17:17">
      <c r="Q38747" s="39"/>
    </row>
    <row r="38748" spans="17:17">
      <c r="Q38748" s="39"/>
    </row>
    <row r="38749" spans="17:17">
      <c r="Q38749" s="39"/>
    </row>
    <row r="38750" spans="17:17">
      <c r="Q38750" s="39"/>
    </row>
    <row r="38751" spans="17:17">
      <c r="Q38751" s="39"/>
    </row>
    <row r="38752" spans="17:17">
      <c r="Q38752" s="39"/>
    </row>
    <row r="38753" spans="17:17">
      <c r="Q38753" s="39"/>
    </row>
    <row r="38754" spans="17:17">
      <c r="Q38754" s="39"/>
    </row>
    <row r="38755" spans="17:17">
      <c r="Q38755" s="39"/>
    </row>
    <row r="38756" spans="17:17">
      <c r="Q38756" s="39"/>
    </row>
    <row r="38757" spans="17:17">
      <c r="Q38757" s="39"/>
    </row>
    <row r="38758" spans="17:17">
      <c r="Q38758" s="39"/>
    </row>
    <row r="38759" spans="17:17">
      <c r="Q38759" s="39"/>
    </row>
    <row r="38760" spans="17:17">
      <c r="Q38760" s="39"/>
    </row>
    <row r="38761" spans="17:17">
      <c r="Q38761" s="39"/>
    </row>
    <row r="38762" spans="17:17">
      <c r="Q38762" s="39"/>
    </row>
    <row r="38763" spans="17:17">
      <c r="Q38763" s="39"/>
    </row>
    <row r="38764" spans="17:17">
      <c r="Q38764" s="39"/>
    </row>
    <row r="38765" spans="17:17">
      <c r="Q38765" s="39"/>
    </row>
    <row r="38766" spans="17:17">
      <c r="Q38766" s="39"/>
    </row>
    <row r="38767" spans="17:17">
      <c r="Q38767" s="39"/>
    </row>
    <row r="38768" spans="17:17">
      <c r="Q38768" s="39"/>
    </row>
    <row r="38769" spans="17:17">
      <c r="Q38769" s="39"/>
    </row>
    <row r="38770" spans="17:17">
      <c r="Q38770" s="39"/>
    </row>
    <row r="38771" spans="17:17">
      <c r="Q38771" s="39"/>
    </row>
    <row r="38772" spans="17:17">
      <c r="Q38772" s="39"/>
    </row>
    <row r="38773" spans="17:17">
      <c r="Q38773" s="39"/>
    </row>
    <row r="38774" spans="17:17">
      <c r="Q38774" s="39"/>
    </row>
    <row r="38775" spans="17:17">
      <c r="Q38775" s="39"/>
    </row>
    <row r="38776" spans="17:17">
      <c r="Q38776" s="39"/>
    </row>
    <row r="38777" spans="17:17">
      <c r="Q38777" s="39"/>
    </row>
    <row r="38778" spans="17:17">
      <c r="Q38778" s="39"/>
    </row>
    <row r="38779" spans="17:17">
      <c r="Q38779" s="39"/>
    </row>
    <row r="38780" spans="17:17">
      <c r="Q38780" s="39"/>
    </row>
    <row r="38781" spans="17:17">
      <c r="Q38781" s="39"/>
    </row>
    <row r="38782" spans="17:17">
      <c r="Q38782" s="39"/>
    </row>
    <row r="38783" spans="17:17">
      <c r="Q38783" s="39"/>
    </row>
    <row r="38784" spans="17:17">
      <c r="Q38784" s="39"/>
    </row>
    <row r="38785" spans="17:17">
      <c r="Q38785" s="39"/>
    </row>
    <row r="38786" spans="17:17">
      <c r="Q38786" s="39"/>
    </row>
    <row r="38787" spans="17:17">
      <c r="Q38787" s="39"/>
    </row>
    <row r="38788" spans="17:17">
      <c r="Q38788" s="39"/>
    </row>
    <row r="38789" spans="17:17">
      <c r="Q38789" s="39"/>
    </row>
    <row r="38790" spans="17:17">
      <c r="Q38790" s="39"/>
    </row>
    <row r="38791" spans="17:17">
      <c r="Q38791" s="39"/>
    </row>
    <row r="38792" spans="17:17">
      <c r="Q38792" s="39"/>
    </row>
    <row r="38793" spans="17:17">
      <c r="Q38793" s="39"/>
    </row>
    <row r="38794" spans="17:17">
      <c r="Q38794" s="39"/>
    </row>
    <row r="38795" spans="17:17">
      <c r="Q38795" s="39"/>
    </row>
    <row r="38796" spans="17:17">
      <c r="Q38796" s="39"/>
    </row>
    <row r="38797" spans="17:17">
      <c r="Q38797" s="39"/>
    </row>
    <row r="38798" spans="17:17">
      <c r="Q38798" s="39"/>
    </row>
    <row r="38799" spans="17:17">
      <c r="Q38799" s="39"/>
    </row>
    <row r="38800" spans="17:17">
      <c r="Q38800" s="39"/>
    </row>
    <row r="38801" spans="17:17">
      <c r="Q38801" s="39"/>
    </row>
    <row r="38802" spans="17:17">
      <c r="Q38802" s="39"/>
    </row>
    <row r="38803" spans="17:17">
      <c r="Q38803" s="39"/>
    </row>
    <row r="38804" spans="17:17">
      <c r="Q38804" s="39"/>
    </row>
    <row r="38805" spans="17:17">
      <c r="Q38805" s="39"/>
    </row>
    <row r="38806" spans="17:17">
      <c r="Q38806" s="39"/>
    </row>
    <row r="38807" spans="17:17">
      <c r="Q38807" s="39"/>
    </row>
    <row r="38808" spans="17:17">
      <c r="Q38808" s="39"/>
    </row>
    <row r="38809" spans="17:17">
      <c r="Q38809" s="39"/>
    </row>
    <row r="38810" spans="17:17">
      <c r="Q38810" s="39"/>
    </row>
    <row r="38811" spans="17:17">
      <c r="Q38811" s="39"/>
    </row>
    <row r="38812" spans="17:17">
      <c r="Q38812" s="39"/>
    </row>
    <row r="38813" spans="17:17">
      <c r="Q38813" s="39"/>
    </row>
    <row r="38814" spans="17:17">
      <c r="Q38814" s="39"/>
    </row>
    <row r="38815" spans="17:17">
      <c r="Q38815" s="39"/>
    </row>
    <row r="38816" spans="17:17">
      <c r="Q38816" s="39"/>
    </row>
    <row r="38817" spans="17:17">
      <c r="Q38817" s="39"/>
    </row>
    <row r="38818" spans="17:17">
      <c r="Q38818" s="39"/>
    </row>
    <row r="38819" spans="17:17">
      <c r="Q38819" s="39"/>
    </row>
    <row r="38820" spans="17:17">
      <c r="Q38820" s="39"/>
    </row>
    <row r="38821" spans="17:17">
      <c r="Q38821" s="39"/>
    </row>
    <row r="38822" spans="17:17">
      <c r="Q38822" s="39"/>
    </row>
    <row r="38823" spans="17:17">
      <c r="Q38823" s="39"/>
    </row>
    <row r="38824" spans="17:17">
      <c r="Q38824" s="39"/>
    </row>
    <row r="38825" spans="17:17">
      <c r="Q38825" s="39"/>
    </row>
    <row r="38826" spans="17:17">
      <c r="Q38826" s="39"/>
    </row>
    <row r="38827" spans="17:17">
      <c r="Q38827" s="39"/>
    </row>
    <row r="38828" spans="17:17">
      <c r="Q38828" s="39"/>
    </row>
    <row r="38829" spans="17:17">
      <c r="Q38829" s="39"/>
    </row>
    <row r="38830" spans="17:17">
      <c r="Q38830" s="39"/>
    </row>
    <row r="38831" spans="17:17">
      <c r="Q38831" s="39"/>
    </row>
    <row r="38832" spans="17:17">
      <c r="Q38832" s="39"/>
    </row>
    <row r="38833" spans="17:17">
      <c r="Q38833" s="39"/>
    </row>
    <row r="38834" spans="17:17">
      <c r="Q38834" s="39"/>
    </row>
    <row r="38835" spans="17:17">
      <c r="Q38835" s="39"/>
    </row>
    <row r="38836" spans="17:17">
      <c r="Q38836" s="39"/>
    </row>
    <row r="38837" spans="17:17">
      <c r="Q38837" s="39"/>
    </row>
    <row r="38838" spans="17:17">
      <c r="Q38838" s="39"/>
    </row>
    <row r="38839" spans="17:17">
      <c r="Q38839" s="39"/>
    </row>
    <row r="38840" spans="17:17">
      <c r="Q38840" s="39"/>
    </row>
    <row r="38841" spans="17:17">
      <c r="Q38841" s="39"/>
    </row>
    <row r="38842" spans="17:17">
      <c r="Q38842" s="39"/>
    </row>
    <row r="38843" spans="17:17">
      <c r="Q38843" s="39"/>
    </row>
    <row r="38844" spans="17:17">
      <c r="Q38844" s="39"/>
    </row>
    <row r="38845" spans="17:17">
      <c r="Q38845" s="39"/>
    </row>
    <row r="38846" spans="17:17">
      <c r="Q38846" s="39"/>
    </row>
    <row r="38847" spans="17:17">
      <c r="Q38847" s="39"/>
    </row>
    <row r="38848" spans="17:17">
      <c r="Q38848" s="39"/>
    </row>
    <row r="38849" spans="17:17">
      <c r="Q38849" s="39"/>
    </row>
    <row r="38850" spans="17:17">
      <c r="Q38850" s="39"/>
    </row>
    <row r="38851" spans="17:17">
      <c r="Q38851" s="39"/>
    </row>
    <row r="38852" spans="17:17">
      <c r="Q38852" s="39"/>
    </row>
    <row r="38853" spans="17:17">
      <c r="Q38853" s="39"/>
    </row>
    <row r="38854" spans="17:17">
      <c r="Q38854" s="39"/>
    </row>
    <row r="38855" spans="17:17">
      <c r="Q38855" s="39"/>
    </row>
    <row r="38856" spans="17:17">
      <c r="Q38856" s="39"/>
    </row>
    <row r="38857" spans="17:17">
      <c r="Q38857" s="39"/>
    </row>
    <row r="38858" spans="17:17">
      <c r="Q38858" s="39"/>
    </row>
    <row r="38859" spans="17:17">
      <c r="Q38859" s="39"/>
    </row>
    <row r="38860" spans="17:17">
      <c r="Q38860" s="39"/>
    </row>
    <row r="38861" spans="17:17">
      <c r="Q38861" s="39"/>
    </row>
    <row r="38862" spans="17:17">
      <c r="Q38862" s="39"/>
    </row>
    <row r="38863" spans="17:17">
      <c r="Q38863" s="39"/>
    </row>
    <row r="38864" spans="17:17">
      <c r="Q38864" s="39"/>
    </row>
    <row r="38865" spans="17:17">
      <c r="Q38865" s="39"/>
    </row>
    <row r="38866" spans="17:17">
      <c r="Q38866" s="39"/>
    </row>
    <row r="38867" spans="17:17">
      <c r="Q38867" s="39"/>
    </row>
    <row r="38868" spans="17:17">
      <c r="Q38868" s="39"/>
    </row>
    <row r="38869" spans="17:17">
      <c r="Q38869" s="39"/>
    </row>
    <row r="38870" spans="17:17">
      <c r="Q38870" s="39"/>
    </row>
    <row r="38871" spans="17:17">
      <c r="Q38871" s="39"/>
    </row>
    <row r="38872" spans="17:17">
      <c r="Q38872" s="39"/>
    </row>
    <row r="38873" spans="17:17">
      <c r="Q38873" s="39"/>
    </row>
    <row r="38874" spans="17:17">
      <c r="Q38874" s="39"/>
    </row>
    <row r="38875" spans="17:17">
      <c r="Q38875" s="39"/>
    </row>
    <row r="38876" spans="17:17">
      <c r="Q38876" s="39"/>
    </row>
    <row r="38877" spans="17:17">
      <c r="Q38877" s="39"/>
    </row>
    <row r="38878" spans="17:17">
      <c r="Q38878" s="39"/>
    </row>
    <row r="38879" spans="17:17">
      <c r="Q38879" s="39"/>
    </row>
    <row r="38880" spans="17:17">
      <c r="Q38880" s="39"/>
    </row>
    <row r="38881" spans="17:17">
      <c r="Q38881" s="39"/>
    </row>
    <row r="38882" spans="17:17">
      <c r="Q38882" s="39"/>
    </row>
    <row r="38883" spans="17:17">
      <c r="Q38883" s="39"/>
    </row>
    <row r="38884" spans="17:17">
      <c r="Q38884" s="39"/>
    </row>
    <row r="38885" spans="17:17">
      <c r="Q38885" s="39"/>
    </row>
    <row r="38886" spans="17:17">
      <c r="Q38886" s="39"/>
    </row>
    <row r="38887" spans="17:17">
      <c r="Q38887" s="39"/>
    </row>
    <row r="38888" spans="17:17">
      <c r="Q38888" s="39"/>
    </row>
    <row r="38889" spans="17:17">
      <c r="Q38889" s="39"/>
    </row>
    <row r="38890" spans="17:17">
      <c r="Q38890" s="39"/>
    </row>
    <row r="38891" spans="17:17">
      <c r="Q38891" s="39"/>
    </row>
    <row r="38892" spans="17:17">
      <c r="Q38892" s="39"/>
    </row>
    <row r="38893" spans="17:17">
      <c r="Q38893" s="39"/>
    </row>
    <row r="38894" spans="17:17">
      <c r="Q38894" s="39"/>
    </row>
    <row r="38895" spans="17:17">
      <c r="Q38895" s="39"/>
    </row>
    <row r="38896" spans="17:17">
      <c r="Q38896" s="39"/>
    </row>
    <row r="38897" spans="17:17">
      <c r="Q38897" s="39"/>
    </row>
    <row r="38898" spans="17:17">
      <c r="Q38898" s="39"/>
    </row>
    <row r="38899" spans="17:17">
      <c r="Q38899" s="39"/>
    </row>
    <row r="38900" spans="17:17">
      <c r="Q38900" s="39"/>
    </row>
    <row r="38901" spans="17:17">
      <c r="Q38901" s="39"/>
    </row>
    <row r="38902" spans="17:17">
      <c r="Q38902" s="39"/>
    </row>
    <row r="38903" spans="17:17">
      <c r="Q38903" s="39"/>
    </row>
    <row r="38904" spans="17:17">
      <c r="Q38904" s="39"/>
    </row>
    <row r="38905" spans="17:17">
      <c r="Q38905" s="39"/>
    </row>
    <row r="38906" spans="17:17">
      <c r="Q38906" s="39"/>
    </row>
    <row r="38907" spans="17:17">
      <c r="Q38907" s="39"/>
    </row>
    <row r="38908" spans="17:17">
      <c r="Q38908" s="39"/>
    </row>
    <row r="38909" spans="17:17">
      <c r="Q38909" s="39"/>
    </row>
    <row r="38910" spans="17:17">
      <c r="Q38910" s="39"/>
    </row>
    <row r="38911" spans="17:17">
      <c r="Q38911" s="39"/>
    </row>
    <row r="38912" spans="17:17">
      <c r="Q38912" s="39"/>
    </row>
    <row r="38913" spans="17:17">
      <c r="Q38913" s="39"/>
    </row>
    <row r="38914" spans="17:17">
      <c r="Q38914" s="39"/>
    </row>
    <row r="38915" spans="17:17">
      <c r="Q38915" s="39"/>
    </row>
    <row r="38916" spans="17:17">
      <c r="Q38916" s="39"/>
    </row>
    <row r="38917" spans="17:17">
      <c r="Q38917" s="39"/>
    </row>
    <row r="38918" spans="17:17">
      <c r="Q38918" s="39"/>
    </row>
    <row r="38919" spans="17:17">
      <c r="Q38919" s="39"/>
    </row>
    <row r="38920" spans="17:17">
      <c r="Q38920" s="39"/>
    </row>
    <row r="38921" spans="17:17">
      <c r="Q38921" s="39"/>
    </row>
    <row r="38922" spans="17:17">
      <c r="Q38922" s="39"/>
    </row>
    <row r="38923" spans="17:17">
      <c r="Q38923" s="39"/>
    </row>
    <row r="38924" spans="17:17">
      <c r="Q38924" s="39"/>
    </row>
    <row r="38925" spans="17:17">
      <c r="Q38925" s="39"/>
    </row>
    <row r="38926" spans="17:17">
      <c r="Q38926" s="39"/>
    </row>
    <row r="38927" spans="17:17">
      <c r="Q38927" s="39"/>
    </row>
    <row r="38928" spans="17:17">
      <c r="Q38928" s="39"/>
    </row>
    <row r="38929" spans="17:17">
      <c r="Q38929" s="39"/>
    </row>
    <row r="38930" spans="17:17">
      <c r="Q38930" s="39"/>
    </row>
    <row r="38931" spans="17:17">
      <c r="Q38931" s="39"/>
    </row>
    <row r="38932" spans="17:17">
      <c r="Q38932" s="39"/>
    </row>
    <row r="38933" spans="17:17">
      <c r="Q38933" s="39"/>
    </row>
    <row r="38934" spans="17:17">
      <c r="Q38934" s="39"/>
    </row>
    <row r="38935" spans="17:17">
      <c r="Q38935" s="39"/>
    </row>
    <row r="38936" spans="17:17">
      <c r="Q38936" s="39"/>
    </row>
    <row r="38937" spans="17:17">
      <c r="Q38937" s="39"/>
    </row>
    <row r="38938" spans="17:17">
      <c r="Q38938" s="39"/>
    </row>
    <row r="38939" spans="17:17">
      <c r="Q38939" s="39"/>
    </row>
    <row r="38940" spans="17:17">
      <c r="Q38940" s="39"/>
    </row>
    <row r="38941" spans="17:17">
      <c r="Q38941" s="39"/>
    </row>
    <row r="38942" spans="17:17">
      <c r="Q38942" s="39"/>
    </row>
    <row r="38943" spans="17:17">
      <c r="Q38943" s="39"/>
    </row>
    <row r="38944" spans="17:17">
      <c r="Q38944" s="39"/>
    </row>
    <row r="38945" spans="17:17">
      <c r="Q38945" s="39"/>
    </row>
    <row r="38946" spans="17:17">
      <c r="Q38946" s="39"/>
    </row>
    <row r="38947" spans="17:17">
      <c r="Q38947" s="39"/>
    </row>
    <row r="38948" spans="17:17">
      <c r="Q38948" s="39"/>
    </row>
    <row r="38949" spans="17:17">
      <c r="Q38949" s="39"/>
    </row>
    <row r="38950" spans="17:17">
      <c r="Q38950" s="39"/>
    </row>
    <row r="38951" spans="17:17">
      <c r="Q38951" s="39"/>
    </row>
    <row r="38952" spans="17:17">
      <c r="Q38952" s="39"/>
    </row>
    <row r="38953" spans="17:17">
      <c r="Q38953" s="39"/>
    </row>
    <row r="38954" spans="17:17">
      <c r="Q38954" s="39"/>
    </row>
    <row r="38955" spans="17:17">
      <c r="Q38955" s="39"/>
    </row>
    <row r="38956" spans="17:17">
      <c r="Q38956" s="39"/>
    </row>
    <row r="38957" spans="17:17">
      <c r="Q38957" s="39"/>
    </row>
    <row r="38958" spans="17:17">
      <c r="Q38958" s="39"/>
    </row>
    <row r="38959" spans="17:17">
      <c r="Q38959" s="39"/>
    </row>
    <row r="38960" spans="17:17">
      <c r="Q38960" s="39"/>
    </row>
    <row r="38961" spans="17:17">
      <c r="Q38961" s="39"/>
    </row>
    <row r="38962" spans="17:17">
      <c r="Q38962" s="39"/>
    </row>
    <row r="38963" spans="17:17">
      <c r="Q38963" s="39"/>
    </row>
    <row r="38964" spans="17:17">
      <c r="Q38964" s="39"/>
    </row>
    <row r="38965" spans="17:17">
      <c r="Q38965" s="39"/>
    </row>
    <row r="38966" spans="17:17">
      <c r="Q38966" s="39"/>
    </row>
    <row r="38967" spans="17:17">
      <c r="Q38967" s="39"/>
    </row>
    <row r="38968" spans="17:17">
      <c r="Q38968" s="39"/>
    </row>
    <row r="38969" spans="17:17">
      <c r="Q38969" s="39"/>
    </row>
    <row r="38970" spans="17:17">
      <c r="Q38970" s="39"/>
    </row>
    <row r="38971" spans="17:17">
      <c r="Q38971" s="39"/>
    </row>
    <row r="38972" spans="17:17">
      <c r="Q38972" s="39"/>
    </row>
    <row r="38973" spans="17:17">
      <c r="Q38973" s="39"/>
    </row>
    <row r="38974" spans="17:17">
      <c r="Q38974" s="39"/>
    </row>
    <row r="38975" spans="17:17">
      <c r="Q38975" s="39"/>
    </row>
    <row r="38976" spans="17:17">
      <c r="Q38976" s="39"/>
    </row>
    <row r="38977" spans="17:17">
      <c r="Q38977" s="39"/>
    </row>
    <row r="38978" spans="17:17">
      <c r="Q38978" s="39"/>
    </row>
    <row r="38979" spans="17:17">
      <c r="Q38979" s="39"/>
    </row>
    <row r="38980" spans="17:17">
      <c r="Q38980" s="39"/>
    </row>
    <row r="38981" spans="17:17">
      <c r="Q38981" s="39"/>
    </row>
    <row r="38982" spans="17:17">
      <c r="Q38982" s="39"/>
    </row>
    <row r="38983" spans="17:17">
      <c r="Q38983" s="39"/>
    </row>
    <row r="38984" spans="17:17">
      <c r="Q38984" s="39"/>
    </row>
    <row r="38985" spans="17:17">
      <c r="Q38985" s="39"/>
    </row>
    <row r="38986" spans="17:17">
      <c r="Q38986" s="39"/>
    </row>
    <row r="38987" spans="17:17">
      <c r="Q38987" s="39"/>
    </row>
    <row r="38988" spans="17:17">
      <c r="Q38988" s="39"/>
    </row>
    <row r="38989" spans="17:17">
      <c r="Q38989" s="39"/>
    </row>
    <row r="38990" spans="17:17">
      <c r="Q38990" s="39"/>
    </row>
    <row r="38991" spans="17:17">
      <c r="Q38991" s="39"/>
    </row>
    <row r="38992" spans="17:17">
      <c r="Q38992" s="39"/>
    </row>
    <row r="38993" spans="17:17">
      <c r="Q38993" s="39"/>
    </row>
    <row r="38994" spans="17:17">
      <c r="Q38994" s="39"/>
    </row>
    <row r="38995" spans="17:17">
      <c r="Q38995" s="39"/>
    </row>
    <row r="38996" spans="17:17">
      <c r="Q38996" s="39"/>
    </row>
    <row r="38997" spans="17:17">
      <c r="Q38997" s="39"/>
    </row>
    <row r="38998" spans="17:17">
      <c r="Q38998" s="39"/>
    </row>
    <row r="38999" spans="17:17">
      <c r="Q38999" s="39"/>
    </row>
    <row r="39000" spans="17:17">
      <c r="Q39000" s="39"/>
    </row>
    <row r="39001" spans="17:17">
      <c r="Q39001" s="39"/>
    </row>
    <row r="39002" spans="17:17">
      <c r="Q39002" s="39"/>
    </row>
    <row r="39003" spans="17:17">
      <c r="Q39003" s="39"/>
    </row>
    <row r="39004" spans="17:17">
      <c r="Q39004" s="39"/>
    </row>
    <row r="39005" spans="17:17">
      <c r="Q39005" s="39"/>
    </row>
    <row r="39006" spans="17:17">
      <c r="Q39006" s="39"/>
    </row>
    <row r="39007" spans="17:17">
      <c r="Q39007" s="39"/>
    </row>
    <row r="39008" spans="17:17">
      <c r="Q39008" s="39"/>
    </row>
    <row r="39009" spans="17:17">
      <c r="Q39009" s="39"/>
    </row>
    <row r="39010" spans="17:17">
      <c r="Q39010" s="39"/>
    </row>
    <row r="39011" spans="17:17">
      <c r="Q39011" s="39"/>
    </row>
    <row r="39012" spans="17:17">
      <c r="Q39012" s="39"/>
    </row>
    <row r="39013" spans="17:17">
      <c r="Q39013" s="39"/>
    </row>
    <row r="39014" spans="17:17">
      <c r="Q39014" s="39"/>
    </row>
    <row r="39015" spans="17:17">
      <c r="Q39015" s="39"/>
    </row>
    <row r="39016" spans="17:17">
      <c r="Q39016" s="39"/>
    </row>
    <row r="39017" spans="17:17">
      <c r="Q39017" s="39"/>
    </row>
    <row r="39018" spans="17:17">
      <c r="Q39018" s="39"/>
    </row>
    <row r="39019" spans="17:17">
      <c r="Q39019" s="39"/>
    </row>
    <row r="39020" spans="17:17">
      <c r="Q39020" s="39"/>
    </row>
    <row r="39021" spans="17:17">
      <c r="Q39021" s="39"/>
    </row>
    <row r="39022" spans="17:17">
      <c r="Q39022" s="39"/>
    </row>
    <row r="39023" spans="17:17">
      <c r="Q39023" s="39"/>
    </row>
    <row r="39024" spans="17:17">
      <c r="Q39024" s="39"/>
    </row>
    <row r="39025" spans="17:17">
      <c r="Q39025" s="39"/>
    </row>
    <row r="39026" spans="17:17">
      <c r="Q39026" s="39"/>
    </row>
    <row r="39027" spans="17:17">
      <c r="Q39027" s="39"/>
    </row>
    <row r="39028" spans="17:17">
      <c r="Q39028" s="39"/>
    </row>
    <row r="39029" spans="17:17">
      <c r="Q39029" s="39"/>
    </row>
    <row r="39030" spans="17:17">
      <c r="Q39030" s="39"/>
    </row>
    <row r="39031" spans="17:17">
      <c r="Q39031" s="39"/>
    </row>
    <row r="39032" spans="17:17">
      <c r="Q39032" s="39"/>
    </row>
    <row r="39033" spans="17:17">
      <c r="Q39033" s="39"/>
    </row>
    <row r="39034" spans="17:17">
      <c r="Q39034" s="39"/>
    </row>
    <row r="39035" spans="17:17">
      <c r="Q39035" s="39"/>
    </row>
    <row r="39036" spans="17:17">
      <c r="Q39036" s="39"/>
    </row>
    <row r="39037" spans="17:17">
      <c r="Q39037" s="39"/>
    </row>
    <row r="39038" spans="17:17">
      <c r="Q39038" s="39"/>
    </row>
    <row r="39039" spans="17:17">
      <c r="Q39039" s="39"/>
    </row>
    <row r="39040" spans="17:17">
      <c r="Q39040" s="39"/>
    </row>
    <row r="39041" spans="17:17">
      <c r="Q39041" s="39"/>
    </row>
    <row r="39042" spans="17:17">
      <c r="Q39042" s="39"/>
    </row>
    <row r="39043" spans="17:17">
      <c r="Q39043" s="39"/>
    </row>
    <row r="39044" spans="17:17">
      <c r="Q39044" s="39"/>
    </row>
    <row r="39045" spans="17:17">
      <c r="Q39045" s="39"/>
    </row>
    <row r="39046" spans="17:17">
      <c r="Q39046" s="39"/>
    </row>
    <row r="39047" spans="17:17">
      <c r="Q39047" s="39"/>
    </row>
    <row r="39048" spans="17:17">
      <c r="Q39048" s="39"/>
    </row>
    <row r="39049" spans="17:17">
      <c r="Q39049" s="39"/>
    </row>
    <row r="39050" spans="17:17">
      <c r="Q39050" s="39"/>
    </row>
    <row r="39051" spans="17:17">
      <c r="Q39051" s="39"/>
    </row>
    <row r="39052" spans="17:17">
      <c r="Q39052" s="39"/>
    </row>
    <row r="39053" spans="17:17">
      <c r="Q39053" s="39"/>
    </row>
    <row r="39054" spans="17:17">
      <c r="Q39054" s="39"/>
    </row>
    <row r="39055" spans="17:17">
      <c r="Q39055" s="39"/>
    </row>
    <row r="39056" spans="17:17">
      <c r="Q39056" s="39"/>
    </row>
    <row r="39057" spans="17:17">
      <c r="Q39057" s="39"/>
    </row>
    <row r="39058" spans="17:17">
      <c r="Q39058" s="39"/>
    </row>
    <row r="39059" spans="17:17">
      <c r="Q39059" s="39"/>
    </row>
    <row r="39060" spans="17:17">
      <c r="Q39060" s="39"/>
    </row>
    <row r="39061" spans="17:17">
      <c r="Q39061" s="39"/>
    </row>
    <row r="39062" spans="17:17">
      <c r="Q39062" s="39"/>
    </row>
    <row r="39063" spans="17:17">
      <c r="Q39063" s="39"/>
    </row>
    <row r="39064" spans="17:17">
      <c r="Q39064" s="39"/>
    </row>
    <row r="39065" spans="17:17">
      <c r="Q39065" s="39"/>
    </row>
    <row r="39066" spans="17:17">
      <c r="Q39066" s="39"/>
    </row>
    <row r="39067" spans="17:17">
      <c r="Q39067" s="39"/>
    </row>
    <row r="39068" spans="17:17">
      <c r="Q39068" s="39"/>
    </row>
    <row r="39069" spans="17:17">
      <c r="Q39069" s="39"/>
    </row>
    <row r="39070" spans="17:17">
      <c r="Q39070" s="39"/>
    </row>
    <row r="39071" spans="17:17">
      <c r="Q39071" s="39"/>
    </row>
    <row r="39072" spans="17:17">
      <c r="Q39072" s="39"/>
    </row>
    <row r="39073" spans="17:17">
      <c r="Q39073" s="39"/>
    </row>
    <row r="39074" spans="17:17">
      <c r="Q39074" s="39"/>
    </row>
    <row r="39075" spans="17:17">
      <c r="Q39075" s="39"/>
    </row>
    <row r="39076" spans="17:17">
      <c r="Q39076" s="39"/>
    </row>
    <row r="39077" spans="17:17">
      <c r="Q39077" s="39"/>
    </row>
    <row r="39078" spans="17:17">
      <c r="Q39078" s="39"/>
    </row>
    <row r="39079" spans="17:17">
      <c r="Q39079" s="39"/>
    </row>
    <row r="39080" spans="17:17">
      <c r="Q39080" s="39"/>
    </row>
    <row r="39081" spans="17:17">
      <c r="Q39081" s="39"/>
    </row>
    <row r="39082" spans="17:17">
      <c r="Q39082" s="39"/>
    </row>
    <row r="39083" spans="17:17">
      <c r="Q39083" s="39"/>
    </row>
    <row r="39084" spans="17:17">
      <c r="Q39084" s="39"/>
    </row>
    <row r="39085" spans="17:17">
      <c r="Q39085" s="39"/>
    </row>
    <row r="39086" spans="17:17">
      <c r="Q39086" s="39"/>
    </row>
    <row r="39087" spans="17:17">
      <c r="Q39087" s="39"/>
    </row>
    <row r="39088" spans="17:17">
      <c r="Q39088" s="39"/>
    </row>
    <row r="39089" spans="17:17">
      <c r="Q39089" s="39"/>
    </row>
    <row r="39090" spans="17:17">
      <c r="Q39090" s="39"/>
    </row>
    <row r="39091" spans="17:17">
      <c r="Q39091" s="39"/>
    </row>
    <row r="39092" spans="17:17">
      <c r="Q39092" s="39"/>
    </row>
    <row r="39093" spans="17:17">
      <c r="Q39093" s="39"/>
    </row>
    <row r="39094" spans="17:17">
      <c r="Q39094" s="39"/>
    </row>
    <row r="39095" spans="17:17">
      <c r="Q39095" s="39"/>
    </row>
    <row r="39096" spans="17:17">
      <c r="Q39096" s="39"/>
    </row>
    <row r="39097" spans="17:17">
      <c r="Q39097" s="39"/>
    </row>
    <row r="39098" spans="17:17">
      <c r="Q39098" s="39"/>
    </row>
    <row r="39099" spans="17:17">
      <c r="Q39099" s="39"/>
    </row>
    <row r="39100" spans="17:17">
      <c r="Q39100" s="39"/>
    </row>
    <row r="39101" spans="17:17">
      <c r="Q39101" s="39"/>
    </row>
    <row r="39102" spans="17:17">
      <c r="Q39102" s="39"/>
    </row>
    <row r="39103" spans="17:17">
      <c r="Q39103" s="39"/>
    </row>
    <row r="39104" spans="17:17">
      <c r="Q39104" s="39"/>
    </row>
    <row r="39105" spans="17:17">
      <c r="Q39105" s="39"/>
    </row>
    <row r="39106" spans="17:17">
      <c r="Q39106" s="39"/>
    </row>
    <row r="39107" spans="17:17">
      <c r="Q39107" s="39"/>
    </row>
    <row r="39108" spans="17:17">
      <c r="Q39108" s="39"/>
    </row>
    <row r="39109" spans="17:17">
      <c r="Q39109" s="39"/>
    </row>
    <row r="39110" spans="17:17">
      <c r="Q39110" s="39"/>
    </row>
    <row r="39111" spans="17:17">
      <c r="Q39111" s="39"/>
    </row>
    <row r="39112" spans="17:17">
      <c r="Q39112" s="39"/>
    </row>
    <row r="39113" spans="17:17">
      <c r="Q39113" s="39"/>
    </row>
    <row r="39114" spans="17:17">
      <c r="Q39114" s="39"/>
    </row>
    <row r="39115" spans="17:17">
      <c r="Q39115" s="39"/>
    </row>
    <row r="39116" spans="17:17">
      <c r="Q39116" s="39"/>
    </row>
    <row r="39117" spans="17:17">
      <c r="Q39117" s="39"/>
    </row>
    <row r="39118" spans="17:17">
      <c r="Q39118" s="39"/>
    </row>
    <row r="39119" spans="17:17">
      <c r="Q39119" s="39"/>
    </row>
    <row r="39120" spans="17:17">
      <c r="Q39120" s="39"/>
    </row>
    <row r="39121" spans="17:17">
      <c r="Q39121" s="39"/>
    </row>
    <row r="39122" spans="17:17">
      <c r="Q39122" s="39"/>
    </row>
    <row r="39123" spans="17:17">
      <c r="Q39123" s="39"/>
    </row>
    <row r="39124" spans="17:17">
      <c r="Q39124" s="39"/>
    </row>
    <row r="39125" spans="17:17">
      <c r="Q39125" s="39"/>
    </row>
    <row r="39126" spans="17:17">
      <c r="Q39126" s="39"/>
    </row>
    <row r="39127" spans="17:17">
      <c r="Q39127" s="39"/>
    </row>
    <row r="39128" spans="17:17">
      <c r="Q39128" s="39"/>
    </row>
    <row r="39129" spans="17:17">
      <c r="Q39129" s="39"/>
    </row>
    <row r="39130" spans="17:17">
      <c r="Q39130" s="39"/>
    </row>
    <row r="39131" spans="17:17">
      <c r="Q39131" s="39"/>
    </row>
    <row r="39132" spans="17:17">
      <c r="Q39132" s="39"/>
    </row>
    <row r="39133" spans="17:17">
      <c r="Q39133" s="39"/>
    </row>
    <row r="39134" spans="17:17">
      <c r="Q39134" s="39"/>
    </row>
    <row r="39135" spans="17:17">
      <c r="Q39135" s="39"/>
    </row>
    <row r="39136" spans="17:17">
      <c r="Q39136" s="39"/>
    </row>
    <row r="39137" spans="17:17">
      <c r="Q39137" s="39"/>
    </row>
    <row r="39138" spans="17:17">
      <c r="Q39138" s="39"/>
    </row>
    <row r="39139" spans="17:17">
      <c r="Q39139" s="39"/>
    </row>
    <row r="39140" spans="17:17">
      <c r="Q39140" s="39"/>
    </row>
    <row r="39141" spans="17:17">
      <c r="Q39141" s="39"/>
    </row>
    <row r="39142" spans="17:17">
      <c r="Q39142" s="39"/>
    </row>
    <row r="39143" spans="17:17">
      <c r="Q39143" s="39"/>
    </row>
    <row r="39144" spans="17:17">
      <c r="Q39144" s="39"/>
    </row>
    <row r="39145" spans="17:17">
      <c r="Q39145" s="39"/>
    </row>
    <row r="39146" spans="17:17">
      <c r="Q39146" s="39"/>
    </row>
    <row r="39147" spans="17:17">
      <c r="Q39147" s="39"/>
    </row>
    <row r="39148" spans="17:17">
      <c r="Q39148" s="39"/>
    </row>
    <row r="39149" spans="17:17">
      <c r="Q39149" s="39"/>
    </row>
    <row r="39150" spans="17:17">
      <c r="Q39150" s="39"/>
    </row>
    <row r="39151" spans="17:17">
      <c r="Q39151" s="39"/>
    </row>
    <row r="39152" spans="17:17">
      <c r="Q39152" s="39"/>
    </row>
    <row r="39153" spans="17:17">
      <c r="Q39153" s="39"/>
    </row>
    <row r="39154" spans="17:17">
      <c r="Q39154" s="39"/>
    </row>
    <row r="39155" spans="17:17">
      <c r="Q39155" s="39"/>
    </row>
    <row r="39156" spans="17:17">
      <c r="Q39156" s="39"/>
    </row>
    <row r="39157" spans="17:17">
      <c r="Q39157" s="39"/>
    </row>
    <row r="39158" spans="17:17">
      <c r="Q39158" s="39"/>
    </row>
    <row r="39159" spans="17:17">
      <c r="Q39159" s="39"/>
    </row>
    <row r="39160" spans="17:17">
      <c r="Q39160" s="39"/>
    </row>
    <row r="39161" spans="17:17">
      <c r="Q39161" s="39"/>
    </row>
    <row r="39162" spans="17:17">
      <c r="Q39162" s="39"/>
    </row>
    <row r="39163" spans="17:17">
      <c r="Q39163" s="39"/>
    </row>
    <row r="39164" spans="17:17">
      <c r="Q39164" s="39"/>
    </row>
    <row r="39165" spans="17:17">
      <c r="Q39165" s="39"/>
    </row>
    <row r="39166" spans="17:17">
      <c r="Q39166" s="39"/>
    </row>
    <row r="39167" spans="17:17">
      <c r="Q39167" s="39"/>
    </row>
    <row r="39168" spans="17:17">
      <c r="Q39168" s="39"/>
    </row>
    <row r="39169" spans="17:17">
      <c r="Q39169" s="39"/>
    </row>
    <row r="39170" spans="17:17">
      <c r="Q39170" s="39"/>
    </row>
    <row r="39171" spans="17:17">
      <c r="Q39171" s="39"/>
    </row>
    <row r="39172" spans="17:17">
      <c r="Q39172" s="39"/>
    </row>
    <row r="39173" spans="17:17">
      <c r="Q39173" s="39"/>
    </row>
    <row r="39174" spans="17:17">
      <c r="Q39174" s="39"/>
    </row>
    <row r="39175" spans="17:17">
      <c r="Q39175" s="39"/>
    </row>
    <row r="39176" spans="17:17">
      <c r="Q39176" s="39"/>
    </row>
    <row r="39177" spans="17:17">
      <c r="Q39177" s="39"/>
    </row>
    <row r="39178" spans="17:17">
      <c r="Q39178" s="39"/>
    </row>
    <row r="39179" spans="17:17">
      <c r="Q39179" s="39"/>
    </row>
    <row r="39180" spans="17:17">
      <c r="Q39180" s="39"/>
    </row>
    <row r="39181" spans="17:17">
      <c r="Q39181" s="39"/>
    </row>
    <row r="39182" spans="17:17">
      <c r="Q39182" s="39"/>
    </row>
    <row r="39183" spans="17:17">
      <c r="Q39183" s="39"/>
    </row>
    <row r="39184" spans="17:17">
      <c r="Q39184" s="39"/>
    </row>
    <row r="39185" spans="17:17">
      <c r="Q39185" s="39"/>
    </row>
    <row r="39186" spans="17:17">
      <c r="Q39186" s="39"/>
    </row>
    <row r="39187" spans="17:17">
      <c r="Q39187" s="39"/>
    </row>
    <row r="39188" spans="17:17">
      <c r="Q39188" s="39"/>
    </row>
    <row r="39189" spans="17:17">
      <c r="Q39189" s="39"/>
    </row>
    <row r="39190" spans="17:17">
      <c r="Q39190" s="39"/>
    </row>
    <row r="39191" spans="17:17">
      <c r="Q39191" s="39"/>
    </row>
    <row r="39192" spans="17:17">
      <c r="Q39192" s="39"/>
    </row>
    <row r="39193" spans="17:17">
      <c r="Q39193" s="39"/>
    </row>
    <row r="39194" spans="17:17">
      <c r="Q39194" s="39"/>
    </row>
    <row r="39195" spans="17:17">
      <c r="Q39195" s="39"/>
    </row>
    <row r="39196" spans="17:17">
      <c r="Q39196" s="39"/>
    </row>
    <row r="39197" spans="17:17">
      <c r="Q39197" s="39"/>
    </row>
    <row r="39198" spans="17:17">
      <c r="Q39198" s="39"/>
    </row>
    <row r="39199" spans="17:17">
      <c r="Q39199" s="39"/>
    </row>
    <row r="39200" spans="17:17">
      <c r="Q39200" s="39"/>
    </row>
    <row r="39201" spans="17:17">
      <c r="Q39201" s="39"/>
    </row>
    <row r="39202" spans="17:17">
      <c r="Q39202" s="39"/>
    </row>
    <row r="39203" spans="17:17">
      <c r="Q39203" s="39"/>
    </row>
    <row r="39204" spans="17:17">
      <c r="Q39204" s="39"/>
    </row>
    <row r="39205" spans="17:17">
      <c r="Q39205" s="39"/>
    </row>
    <row r="39206" spans="17:17">
      <c r="Q39206" s="39"/>
    </row>
    <row r="39207" spans="17:17">
      <c r="Q39207" s="39"/>
    </row>
    <row r="39208" spans="17:17">
      <c r="Q39208" s="39"/>
    </row>
    <row r="39209" spans="17:17">
      <c r="Q39209" s="39"/>
    </row>
    <row r="39210" spans="17:17">
      <c r="Q39210" s="39"/>
    </row>
    <row r="39211" spans="17:17">
      <c r="Q39211" s="39"/>
    </row>
    <row r="39212" spans="17:17">
      <c r="Q39212" s="39"/>
    </row>
    <row r="39213" spans="17:17">
      <c r="Q39213" s="39"/>
    </row>
    <row r="39214" spans="17:17">
      <c r="Q39214" s="39"/>
    </row>
    <row r="39215" spans="17:17">
      <c r="Q39215" s="39"/>
    </row>
    <row r="39216" spans="17:17">
      <c r="Q39216" s="39"/>
    </row>
    <row r="39217" spans="17:17">
      <c r="Q39217" s="39"/>
    </row>
    <row r="39218" spans="17:17">
      <c r="Q39218" s="39"/>
    </row>
    <row r="39219" spans="17:17">
      <c r="Q39219" s="39"/>
    </row>
    <row r="39220" spans="17:17">
      <c r="Q39220" s="39"/>
    </row>
    <row r="39221" spans="17:17">
      <c r="Q39221" s="39"/>
    </row>
    <row r="39222" spans="17:17">
      <c r="Q39222" s="39"/>
    </row>
    <row r="39223" spans="17:17">
      <c r="Q39223" s="39"/>
    </row>
    <row r="39224" spans="17:17">
      <c r="Q39224" s="39"/>
    </row>
    <row r="39225" spans="17:17">
      <c r="Q39225" s="39"/>
    </row>
    <row r="39226" spans="17:17">
      <c r="Q39226" s="39"/>
    </row>
    <row r="39227" spans="17:17">
      <c r="Q39227" s="39"/>
    </row>
    <row r="39228" spans="17:17">
      <c r="Q39228" s="39"/>
    </row>
    <row r="39229" spans="17:17">
      <c r="Q39229" s="39"/>
    </row>
    <row r="39230" spans="17:17">
      <c r="Q39230" s="39"/>
    </row>
    <row r="39231" spans="17:17">
      <c r="Q39231" s="39"/>
    </row>
    <row r="39232" spans="17:17">
      <c r="Q39232" s="39"/>
    </row>
    <row r="39233" spans="17:17">
      <c r="Q39233" s="39"/>
    </row>
    <row r="39234" spans="17:17">
      <c r="Q39234" s="39"/>
    </row>
    <row r="39235" spans="17:17">
      <c r="Q39235" s="39"/>
    </row>
    <row r="39236" spans="17:17">
      <c r="Q39236" s="39"/>
    </row>
    <row r="39237" spans="17:17">
      <c r="Q39237" s="39"/>
    </row>
    <row r="39238" spans="17:17">
      <c r="Q39238" s="39"/>
    </row>
    <row r="39239" spans="17:17">
      <c r="Q39239" s="39"/>
    </row>
    <row r="39240" spans="17:17">
      <c r="Q39240" s="39"/>
    </row>
    <row r="39241" spans="17:17">
      <c r="Q39241" s="39"/>
    </row>
    <row r="39242" spans="17:17">
      <c r="Q39242" s="39"/>
    </row>
    <row r="39243" spans="17:17">
      <c r="Q39243" s="39"/>
    </row>
    <row r="39244" spans="17:17">
      <c r="Q39244" s="39"/>
    </row>
    <row r="39245" spans="17:17">
      <c r="Q39245" s="39"/>
    </row>
    <row r="39246" spans="17:17">
      <c r="Q39246" s="39"/>
    </row>
    <row r="39247" spans="17:17">
      <c r="Q39247" s="39"/>
    </row>
    <row r="39248" spans="17:17">
      <c r="Q39248" s="39"/>
    </row>
    <row r="39249" spans="17:17">
      <c r="Q39249" s="39"/>
    </row>
    <row r="39250" spans="17:17">
      <c r="Q39250" s="39"/>
    </row>
    <row r="39251" spans="17:17">
      <c r="Q39251" s="39"/>
    </row>
    <row r="39252" spans="17:17">
      <c r="Q39252" s="39"/>
    </row>
    <row r="39253" spans="17:17">
      <c r="Q39253" s="39"/>
    </row>
    <row r="39254" spans="17:17">
      <c r="Q39254" s="39"/>
    </row>
    <row r="39255" spans="17:17">
      <c r="Q39255" s="39"/>
    </row>
    <row r="39256" spans="17:17">
      <c r="Q39256" s="39"/>
    </row>
    <row r="39257" spans="17:17">
      <c r="Q39257" s="39"/>
    </row>
    <row r="39258" spans="17:17">
      <c r="Q39258" s="39"/>
    </row>
    <row r="39259" spans="17:17">
      <c r="Q39259" s="39"/>
    </row>
    <row r="39260" spans="17:17">
      <c r="Q39260" s="39"/>
    </row>
    <row r="39261" spans="17:17">
      <c r="Q39261" s="39"/>
    </row>
    <row r="39262" spans="17:17">
      <c r="Q39262" s="39"/>
    </row>
    <row r="39263" spans="17:17">
      <c r="Q39263" s="39"/>
    </row>
    <row r="39264" spans="17:17">
      <c r="Q39264" s="39"/>
    </row>
    <row r="39265" spans="17:17">
      <c r="Q39265" s="39"/>
    </row>
    <row r="39266" spans="17:17">
      <c r="Q39266" s="39"/>
    </row>
    <row r="39267" spans="17:17">
      <c r="Q39267" s="39"/>
    </row>
    <row r="39268" spans="17:17">
      <c r="Q39268" s="39"/>
    </row>
    <row r="39269" spans="17:17">
      <c r="Q39269" s="39"/>
    </row>
    <row r="39270" spans="17:17">
      <c r="Q39270" s="39"/>
    </row>
    <row r="39271" spans="17:17">
      <c r="Q39271" s="39"/>
    </row>
    <row r="39272" spans="17:17">
      <c r="Q39272" s="39"/>
    </row>
    <row r="39273" spans="17:17">
      <c r="Q39273" s="39"/>
    </row>
    <row r="39274" spans="17:17">
      <c r="Q39274" s="39"/>
    </row>
    <row r="39275" spans="17:17">
      <c r="Q39275" s="39"/>
    </row>
    <row r="39276" spans="17:17">
      <c r="Q39276" s="39"/>
    </row>
    <row r="39277" spans="17:17">
      <c r="Q39277" s="39"/>
    </row>
    <row r="39278" spans="17:17">
      <c r="Q39278" s="39"/>
    </row>
    <row r="39279" spans="17:17">
      <c r="Q39279" s="39"/>
    </row>
    <row r="39280" spans="17:17">
      <c r="Q39280" s="39"/>
    </row>
    <row r="39281" spans="17:17">
      <c r="Q39281" s="39"/>
    </row>
    <row r="39282" spans="17:17">
      <c r="Q39282" s="39"/>
    </row>
    <row r="39283" spans="17:17">
      <c r="Q39283" s="39"/>
    </row>
    <row r="39284" spans="17:17">
      <c r="Q39284" s="39"/>
    </row>
    <row r="39285" spans="17:17">
      <c r="Q39285" s="39"/>
    </row>
    <row r="39286" spans="17:17">
      <c r="Q39286" s="39"/>
    </row>
    <row r="39287" spans="17:17">
      <c r="Q39287" s="39"/>
    </row>
    <row r="39288" spans="17:17">
      <c r="Q39288" s="39"/>
    </row>
    <row r="39289" spans="17:17">
      <c r="Q39289" s="39"/>
    </row>
    <row r="39290" spans="17:17">
      <c r="Q39290" s="39"/>
    </row>
    <row r="39291" spans="17:17">
      <c r="Q39291" s="39"/>
    </row>
    <row r="39292" spans="17:17">
      <c r="Q39292" s="39"/>
    </row>
    <row r="39293" spans="17:17">
      <c r="Q39293" s="39"/>
    </row>
    <row r="39294" spans="17:17">
      <c r="Q39294" s="39"/>
    </row>
    <row r="39295" spans="17:17">
      <c r="Q39295" s="39"/>
    </row>
    <row r="39296" spans="17:17">
      <c r="Q39296" s="39"/>
    </row>
    <row r="39297" spans="17:17">
      <c r="Q39297" s="39"/>
    </row>
    <row r="39298" spans="17:17">
      <c r="Q39298" s="39"/>
    </row>
    <row r="39299" spans="17:17">
      <c r="Q39299" s="39"/>
    </row>
    <row r="39300" spans="17:17">
      <c r="Q39300" s="39"/>
    </row>
    <row r="39301" spans="17:17">
      <c r="Q39301" s="39"/>
    </row>
    <row r="39302" spans="17:17">
      <c r="Q39302" s="39"/>
    </row>
    <row r="39303" spans="17:17">
      <c r="Q39303" s="39"/>
    </row>
    <row r="39304" spans="17:17">
      <c r="Q39304" s="39"/>
    </row>
    <row r="39305" spans="17:17">
      <c r="Q39305" s="39"/>
    </row>
    <row r="39306" spans="17:17">
      <c r="Q39306" s="39"/>
    </row>
    <row r="39307" spans="17:17">
      <c r="Q39307" s="39"/>
    </row>
    <row r="39308" spans="17:17">
      <c r="Q39308" s="39"/>
    </row>
    <row r="39309" spans="17:17">
      <c r="Q39309" s="39"/>
    </row>
    <row r="39310" spans="17:17">
      <c r="Q39310" s="39"/>
    </row>
    <row r="39311" spans="17:17">
      <c r="Q39311" s="39"/>
    </row>
    <row r="39312" spans="17:17">
      <c r="Q39312" s="39"/>
    </row>
    <row r="39313" spans="17:17">
      <c r="Q39313" s="39"/>
    </row>
    <row r="39314" spans="17:17">
      <c r="Q39314" s="39"/>
    </row>
    <row r="39315" spans="17:17">
      <c r="Q39315" s="39"/>
    </row>
    <row r="39316" spans="17:17">
      <c r="Q39316" s="39"/>
    </row>
    <row r="39317" spans="17:17">
      <c r="Q39317" s="39"/>
    </row>
    <row r="39318" spans="17:17">
      <c r="Q39318" s="39"/>
    </row>
    <row r="39319" spans="17:17">
      <c r="Q39319" s="39"/>
    </row>
    <row r="39320" spans="17:17">
      <c r="Q39320" s="39"/>
    </row>
    <row r="39321" spans="17:17">
      <c r="Q39321" s="39"/>
    </row>
    <row r="39322" spans="17:17">
      <c r="Q39322" s="39"/>
    </row>
    <row r="39323" spans="17:17">
      <c r="Q39323" s="39"/>
    </row>
    <row r="39324" spans="17:17">
      <c r="Q39324" s="39"/>
    </row>
    <row r="39325" spans="17:17">
      <c r="Q39325" s="39"/>
    </row>
    <row r="39326" spans="17:17">
      <c r="Q39326" s="39"/>
    </row>
    <row r="39327" spans="17:17">
      <c r="Q39327" s="39"/>
    </row>
    <row r="39328" spans="17:17">
      <c r="Q39328" s="39"/>
    </row>
    <row r="39329" spans="17:17">
      <c r="Q39329" s="39"/>
    </row>
    <row r="39330" spans="17:17">
      <c r="Q39330" s="39"/>
    </row>
    <row r="39331" spans="17:17">
      <c r="Q39331" s="39"/>
    </row>
    <row r="39332" spans="17:17">
      <c r="Q39332" s="39"/>
    </row>
    <row r="39333" spans="17:17">
      <c r="Q39333" s="39"/>
    </row>
    <row r="39334" spans="17:17">
      <c r="Q39334" s="39"/>
    </row>
    <row r="39335" spans="17:17">
      <c r="Q39335" s="39"/>
    </row>
    <row r="39336" spans="17:17">
      <c r="Q39336" s="39"/>
    </row>
    <row r="39337" spans="17:17">
      <c r="Q39337" s="39"/>
    </row>
    <row r="39338" spans="17:17">
      <c r="Q39338" s="39"/>
    </row>
    <row r="39339" spans="17:17">
      <c r="Q39339" s="39"/>
    </row>
    <row r="39340" spans="17:17">
      <c r="Q39340" s="39"/>
    </row>
    <row r="39341" spans="17:17">
      <c r="Q39341" s="39"/>
    </row>
    <row r="39342" spans="17:17">
      <c r="Q39342" s="39"/>
    </row>
    <row r="39343" spans="17:17">
      <c r="Q39343" s="39"/>
    </row>
    <row r="39344" spans="17:17">
      <c r="Q39344" s="39"/>
    </row>
    <row r="39345" spans="17:17">
      <c r="Q39345" s="39"/>
    </row>
    <row r="39346" spans="17:17">
      <c r="Q39346" s="39"/>
    </row>
    <row r="39347" spans="17:17">
      <c r="Q39347" s="39"/>
    </row>
    <row r="39348" spans="17:17">
      <c r="Q39348" s="39"/>
    </row>
    <row r="39349" spans="17:17">
      <c r="Q39349" s="39"/>
    </row>
    <row r="39350" spans="17:17">
      <c r="Q39350" s="39"/>
    </row>
    <row r="39351" spans="17:17">
      <c r="Q39351" s="39"/>
    </row>
    <row r="39352" spans="17:17">
      <c r="Q39352" s="39"/>
    </row>
    <row r="39353" spans="17:17">
      <c r="Q39353" s="39"/>
    </row>
    <row r="39354" spans="17:17">
      <c r="Q39354" s="39"/>
    </row>
    <row r="39355" spans="17:17">
      <c r="Q39355" s="39"/>
    </row>
    <row r="39356" spans="17:17">
      <c r="Q39356" s="39"/>
    </row>
    <row r="39357" spans="17:17">
      <c r="Q39357" s="39"/>
    </row>
    <row r="39358" spans="17:17">
      <c r="Q39358" s="39"/>
    </row>
    <row r="39359" spans="17:17">
      <c r="Q39359" s="39"/>
    </row>
    <row r="39360" spans="17:17">
      <c r="Q39360" s="39"/>
    </row>
    <row r="39361" spans="17:17">
      <c r="Q39361" s="39"/>
    </row>
    <row r="39362" spans="17:17">
      <c r="Q39362" s="39"/>
    </row>
    <row r="39363" spans="17:17">
      <c r="Q39363" s="39"/>
    </row>
    <row r="39364" spans="17:17">
      <c r="Q39364" s="39"/>
    </row>
    <row r="39365" spans="17:17">
      <c r="Q39365" s="39"/>
    </row>
    <row r="39366" spans="17:17">
      <c r="Q39366" s="39"/>
    </row>
    <row r="39367" spans="17:17">
      <c r="Q39367" s="39"/>
    </row>
    <row r="39368" spans="17:17">
      <c r="Q39368" s="39"/>
    </row>
    <row r="39369" spans="17:17">
      <c r="Q39369" s="39"/>
    </row>
    <row r="39370" spans="17:17">
      <c r="Q39370" s="39"/>
    </row>
    <row r="39371" spans="17:17">
      <c r="Q39371" s="39"/>
    </row>
    <row r="39372" spans="17:17">
      <c r="Q39372" s="39"/>
    </row>
    <row r="39373" spans="17:17">
      <c r="Q39373" s="39"/>
    </row>
    <row r="39374" spans="17:17">
      <c r="Q39374" s="39"/>
    </row>
    <row r="39375" spans="17:17">
      <c r="Q39375" s="39"/>
    </row>
    <row r="39376" spans="17:17">
      <c r="Q39376" s="39"/>
    </row>
    <row r="39377" spans="17:17">
      <c r="Q39377" s="39"/>
    </row>
    <row r="39378" spans="17:17">
      <c r="Q39378" s="39"/>
    </row>
    <row r="39379" spans="17:17">
      <c r="Q39379" s="39"/>
    </row>
    <row r="39380" spans="17:17">
      <c r="Q39380" s="39"/>
    </row>
    <row r="39381" spans="17:17">
      <c r="Q39381" s="39"/>
    </row>
    <row r="39382" spans="17:17">
      <c r="Q39382" s="39"/>
    </row>
    <row r="39383" spans="17:17">
      <c r="Q39383" s="39"/>
    </row>
    <row r="39384" spans="17:17">
      <c r="Q39384" s="39"/>
    </row>
    <row r="39385" spans="17:17">
      <c r="Q39385" s="39"/>
    </row>
    <row r="39386" spans="17:17">
      <c r="Q39386" s="39"/>
    </row>
    <row r="39387" spans="17:17">
      <c r="Q39387" s="39"/>
    </row>
    <row r="39388" spans="17:17">
      <c r="Q39388" s="39"/>
    </row>
    <row r="39389" spans="17:17">
      <c r="Q39389" s="39"/>
    </row>
    <row r="39390" spans="17:17">
      <c r="Q39390" s="39"/>
    </row>
    <row r="39391" spans="17:17">
      <c r="Q39391" s="39"/>
    </row>
    <row r="39392" spans="17:17">
      <c r="Q39392" s="39"/>
    </row>
    <row r="39393" spans="17:17">
      <c r="Q39393" s="39"/>
    </row>
    <row r="39394" spans="17:17">
      <c r="Q39394" s="39"/>
    </row>
    <row r="39395" spans="17:17">
      <c r="Q39395" s="39"/>
    </row>
    <row r="39396" spans="17:17">
      <c r="Q39396" s="39"/>
    </row>
    <row r="39397" spans="17:17">
      <c r="Q39397" s="39"/>
    </row>
    <row r="39398" spans="17:17">
      <c r="Q39398" s="39"/>
    </row>
    <row r="39399" spans="17:17">
      <c r="Q39399" s="39"/>
    </row>
    <row r="39400" spans="17:17">
      <c r="Q39400" s="39"/>
    </row>
    <row r="39401" spans="17:17">
      <c r="Q39401" s="39"/>
    </row>
    <row r="39402" spans="17:17">
      <c r="Q39402" s="39"/>
    </row>
    <row r="39403" spans="17:17">
      <c r="Q39403" s="39"/>
    </row>
    <row r="39404" spans="17:17">
      <c r="Q39404" s="39"/>
    </row>
    <row r="39405" spans="17:17">
      <c r="Q39405" s="39"/>
    </row>
    <row r="39406" spans="17:17">
      <c r="Q39406" s="39"/>
    </row>
    <row r="39407" spans="17:17">
      <c r="Q39407" s="39"/>
    </row>
    <row r="39408" spans="17:17">
      <c r="Q39408" s="39"/>
    </row>
    <row r="39409" spans="17:17">
      <c r="Q39409" s="39"/>
    </row>
    <row r="39410" spans="17:17">
      <c r="Q39410" s="39"/>
    </row>
    <row r="39411" spans="17:17">
      <c r="Q39411" s="39"/>
    </row>
    <row r="39412" spans="17:17">
      <c r="Q39412" s="39"/>
    </row>
    <row r="39413" spans="17:17">
      <c r="Q39413" s="39"/>
    </row>
    <row r="39414" spans="17:17">
      <c r="Q39414" s="39"/>
    </row>
    <row r="39415" spans="17:17">
      <c r="Q39415" s="39"/>
    </row>
    <row r="39416" spans="17:17">
      <c r="Q39416" s="39"/>
    </row>
    <row r="39417" spans="17:17">
      <c r="Q39417" s="39"/>
    </row>
    <row r="39418" spans="17:17">
      <c r="Q39418" s="39"/>
    </row>
    <row r="39419" spans="17:17">
      <c r="Q39419" s="39"/>
    </row>
    <row r="39420" spans="17:17">
      <c r="Q39420" s="39"/>
    </row>
    <row r="39421" spans="17:17">
      <c r="Q39421" s="39"/>
    </row>
    <row r="39422" spans="17:17">
      <c r="Q39422" s="39"/>
    </row>
    <row r="39423" spans="17:17">
      <c r="Q39423" s="39"/>
    </row>
    <row r="39424" spans="17:17">
      <c r="Q39424" s="39"/>
    </row>
    <row r="39425" spans="17:17">
      <c r="Q39425" s="39"/>
    </row>
    <row r="39426" spans="17:17">
      <c r="Q39426" s="39"/>
    </row>
    <row r="39427" spans="17:17">
      <c r="Q39427" s="39"/>
    </row>
    <row r="39428" spans="17:17">
      <c r="Q39428" s="39"/>
    </row>
    <row r="39429" spans="17:17">
      <c r="Q39429" s="39"/>
    </row>
    <row r="39430" spans="17:17">
      <c r="Q39430" s="39"/>
    </row>
    <row r="39431" spans="17:17">
      <c r="Q39431" s="39"/>
    </row>
    <row r="39432" spans="17:17">
      <c r="Q39432" s="39"/>
    </row>
    <row r="39433" spans="17:17">
      <c r="Q39433" s="39"/>
    </row>
    <row r="39434" spans="17:17">
      <c r="Q39434" s="39"/>
    </row>
    <row r="39435" spans="17:17">
      <c r="Q39435" s="39"/>
    </row>
    <row r="39436" spans="17:17">
      <c r="Q39436" s="39"/>
    </row>
    <row r="39437" spans="17:17">
      <c r="Q39437" s="39"/>
    </row>
    <row r="39438" spans="17:17">
      <c r="Q39438" s="39"/>
    </row>
    <row r="39439" spans="17:17">
      <c r="Q39439" s="39"/>
    </row>
    <row r="39440" spans="17:17">
      <c r="Q39440" s="39"/>
    </row>
    <row r="39441" spans="17:17">
      <c r="Q39441" s="39"/>
    </row>
    <row r="39442" spans="17:17">
      <c r="Q39442" s="39"/>
    </row>
    <row r="39443" spans="17:17">
      <c r="Q39443" s="39"/>
    </row>
    <row r="39444" spans="17:17">
      <c r="Q39444" s="39"/>
    </row>
    <row r="39445" spans="17:17">
      <c r="Q39445" s="39"/>
    </row>
    <row r="39446" spans="17:17">
      <c r="Q39446" s="39"/>
    </row>
    <row r="39447" spans="17:17">
      <c r="Q39447" s="39"/>
    </row>
    <row r="39448" spans="17:17">
      <c r="Q39448" s="39"/>
    </row>
    <row r="39449" spans="17:17">
      <c r="Q39449" s="39"/>
    </row>
    <row r="39450" spans="17:17">
      <c r="Q39450" s="39"/>
    </row>
    <row r="39451" spans="17:17">
      <c r="Q39451" s="39"/>
    </row>
    <row r="39452" spans="17:17">
      <c r="Q39452" s="39"/>
    </row>
    <row r="39453" spans="17:17">
      <c r="Q39453" s="39"/>
    </row>
    <row r="39454" spans="17:17">
      <c r="Q39454" s="39"/>
    </row>
    <row r="39455" spans="17:17">
      <c r="Q39455" s="39"/>
    </row>
    <row r="39456" spans="17:17">
      <c r="Q39456" s="39"/>
    </row>
    <row r="39457" spans="17:17">
      <c r="Q39457" s="39"/>
    </row>
    <row r="39458" spans="17:17">
      <c r="Q39458" s="39"/>
    </row>
    <row r="39459" spans="17:17">
      <c r="Q39459" s="39"/>
    </row>
    <row r="39460" spans="17:17">
      <c r="Q39460" s="39"/>
    </row>
    <row r="39461" spans="17:17">
      <c r="Q39461" s="39"/>
    </row>
    <row r="39462" spans="17:17">
      <c r="Q39462" s="39"/>
    </row>
    <row r="39463" spans="17:17">
      <c r="Q39463" s="39"/>
    </row>
    <row r="39464" spans="17:17">
      <c r="Q39464" s="39"/>
    </row>
    <row r="39465" spans="17:17">
      <c r="Q39465" s="39"/>
    </row>
    <row r="39466" spans="17:17">
      <c r="Q39466" s="39"/>
    </row>
    <row r="39467" spans="17:17">
      <c r="Q39467" s="39"/>
    </row>
    <row r="39468" spans="17:17">
      <c r="Q39468" s="39"/>
    </row>
    <row r="39469" spans="17:17">
      <c r="Q39469" s="39"/>
    </row>
    <row r="39470" spans="17:17">
      <c r="Q39470" s="39"/>
    </row>
    <row r="39471" spans="17:17">
      <c r="Q39471" s="39"/>
    </row>
    <row r="39472" spans="17:17">
      <c r="Q39472" s="39"/>
    </row>
    <row r="39473" spans="17:17">
      <c r="Q39473" s="39"/>
    </row>
    <row r="39474" spans="17:17">
      <c r="Q39474" s="39"/>
    </row>
    <row r="39475" spans="17:17">
      <c r="Q39475" s="39"/>
    </row>
    <row r="39476" spans="17:17">
      <c r="Q39476" s="39"/>
    </row>
    <row r="39477" spans="17:17">
      <c r="Q39477" s="39"/>
    </row>
    <row r="39478" spans="17:17">
      <c r="Q39478" s="39"/>
    </row>
    <row r="39479" spans="17:17">
      <c r="Q39479" s="39"/>
    </row>
    <row r="39480" spans="17:17">
      <c r="Q39480" s="39"/>
    </row>
    <row r="39481" spans="17:17">
      <c r="Q39481" s="39"/>
    </row>
    <row r="39482" spans="17:17">
      <c r="Q39482" s="39"/>
    </row>
    <row r="39483" spans="17:17">
      <c r="Q39483" s="39"/>
    </row>
    <row r="39484" spans="17:17">
      <c r="Q39484" s="39"/>
    </row>
    <row r="39485" spans="17:17">
      <c r="Q39485" s="39"/>
    </row>
    <row r="39486" spans="17:17">
      <c r="Q39486" s="39"/>
    </row>
    <row r="39487" spans="17:17">
      <c r="Q39487" s="39"/>
    </row>
    <row r="39488" spans="17:17">
      <c r="Q39488" s="39"/>
    </row>
    <row r="39489" spans="17:17">
      <c r="Q39489" s="39"/>
    </row>
    <row r="39490" spans="17:17">
      <c r="Q39490" s="39"/>
    </row>
    <row r="39491" spans="17:17">
      <c r="Q39491" s="39"/>
    </row>
    <row r="39492" spans="17:17">
      <c r="Q39492" s="39"/>
    </row>
    <row r="39493" spans="17:17">
      <c r="Q39493" s="39"/>
    </row>
    <row r="39494" spans="17:17">
      <c r="Q39494" s="39"/>
    </row>
    <row r="39495" spans="17:17">
      <c r="Q39495" s="39"/>
    </row>
    <row r="39496" spans="17:17">
      <c r="Q39496" s="39"/>
    </row>
    <row r="39497" spans="17:17">
      <c r="Q39497" s="39"/>
    </row>
    <row r="39498" spans="17:17">
      <c r="Q39498" s="39"/>
    </row>
    <row r="39499" spans="17:17">
      <c r="Q39499" s="39"/>
    </row>
    <row r="39500" spans="17:17">
      <c r="Q39500" s="39"/>
    </row>
    <row r="39501" spans="17:17">
      <c r="Q39501" s="39"/>
    </row>
    <row r="39502" spans="17:17">
      <c r="Q39502" s="39"/>
    </row>
    <row r="39503" spans="17:17">
      <c r="Q39503" s="39"/>
    </row>
    <row r="39504" spans="17:17">
      <c r="Q39504" s="39"/>
    </row>
    <row r="39505" spans="17:17">
      <c r="Q39505" s="39"/>
    </row>
    <row r="39506" spans="17:17">
      <c r="Q39506" s="39"/>
    </row>
    <row r="39507" spans="17:17">
      <c r="Q39507" s="39"/>
    </row>
    <row r="39508" spans="17:17">
      <c r="Q39508" s="39"/>
    </row>
    <row r="39509" spans="17:17">
      <c r="Q39509" s="39"/>
    </row>
    <row r="39510" spans="17:17">
      <c r="Q39510" s="39"/>
    </row>
    <row r="39511" spans="17:17">
      <c r="Q39511" s="39"/>
    </row>
    <row r="39512" spans="17:17">
      <c r="Q39512" s="39"/>
    </row>
    <row r="39513" spans="17:17">
      <c r="Q39513" s="39"/>
    </row>
    <row r="39514" spans="17:17">
      <c r="Q39514" s="39"/>
    </row>
    <row r="39515" spans="17:17">
      <c r="Q39515" s="39"/>
    </row>
    <row r="39516" spans="17:17">
      <c r="Q39516" s="39"/>
    </row>
    <row r="39517" spans="17:17">
      <c r="Q39517" s="39"/>
    </row>
    <row r="39518" spans="17:17">
      <c r="Q39518" s="39"/>
    </row>
    <row r="39519" spans="17:17">
      <c r="Q39519" s="39"/>
    </row>
    <row r="39520" spans="17:17">
      <c r="Q39520" s="39"/>
    </row>
    <row r="39521" spans="17:17">
      <c r="Q39521" s="39"/>
    </row>
    <row r="39522" spans="17:17">
      <c r="Q39522" s="39"/>
    </row>
    <row r="39523" spans="17:17">
      <c r="Q39523" s="39"/>
    </row>
    <row r="39524" spans="17:17">
      <c r="Q39524" s="39"/>
    </row>
    <row r="39525" spans="17:17">
      <c r="Q39525" s="39"/>
    </row>
    <row r="39526" spans="17:17">
      <c r="Q39526" s="39"/>
    </row>
    <row r="39527" spans="17:17">
      <c r="Q39527" s="39"/>
    </row>
    <row r="39528" spans="17:17">
      <c r="Q39528" s="39"/>
    </row>
    <row r="39529" spans="17:17">
      <c r="Q39529" s="39"/>
    </row>
    <row r="39530" spans="17:17">
      <c r="Q39530" s="39"/>
    </row>
    <row r="39531" spans="17:17">
      <c r="Q39531" s="39"/>
    </row>
    <row r="39532" spans="17:17">
      <c r="Q39532" s="39"/>
    </row>
    <row r="39533" spans="17:17">
      <c r="Q39533" s="39"/>
    </row>
    <row r="39534" spans="17:17">
      <c r="Q39534" s="39"/>
    </row>
    <row r="39535" spans="17:17">
      <c r="Q39535" s="39"/>
    </row>
    <row r="39536" spans="17:17">
      <c r="Q39536" s="39"/>
    </row>
    <row r="39537" spans="17:17">
      <c r="Q39537" s="39"/>
    </row>
    <row r="39538" spans="17:17">
      <c r="Q39538" s="39"/>
    </row>
    <row r="39539" spans="17:17">
      <c r="Q39539" s="39"/>
    </row>
    <row r="39540" spans="17:17">
      <c r="Q39540" s="39"/>
    </row>
    <row r="39541" spans="17:17">
      <c r="Q39541" s="39"/>
    </row>
    <row r="39542" spans="17:17">
      <c r="Q39542" s="39"/>
    </row>
    <row r="39543" spans="17:17">
      <c r="Q39543" s="39"/>
    </row>
    <row r="39544" spans="17:17">
      <c r="Q39544" s="39"/>
    </row>
    <row r="39545" spans="17:17">
      <c r="Q39545" s="39"/>
    </row>
    <row r="39546" spans="17:17">
      <c r="Q39546" s="39"/>
    </row>
    <row r="39547" spans="17:17">
      <c r="Q39547" s="39"/>
    </row>
    <row r="39548" spans="17:17">
      <c r="Q39548" s="39"/>
    </row>
    <row r="39549" spans="17:17">
      <c r="Q39549" s="39"/>
    </row>
    <row r="39550" spans="17:17">
      <c r="Q39550" s="39"/>
    </row>
    <row r="39551" spans="17:17">
      <c r="Q39551" s="39"/>
    </row>
    <row r="39552" spans="17:17">
      <c r="Q39552" s="39"/>
    </row>
    <row r="39553" spans="17:17">
      <c r="Q39553" s="39"/>
    </row>
    <row r="39554" spans="17:17">
      <c r="Q39554" s="39"/>
    </row>
    <row r="39555" spans="17:17">
      <c r="Q39555" s="39"/>
    </row>
    <row r="39556" spans="17:17">
      <c r="Q39556" s="39"/>
    </row>
    <row r="39557" spans="17:17">
      <c r="Q39557" s="39"/>
    </row>
    <row r="39558" spans="17:17">
      <c r="Q39558" s="39"/>
    </row>
    <row r="39559" spans="17:17">
      <c r="Q39559" s="39"/>
    </row>
    <row r="39560" spans="17:17">
      <c r="Q39560" s="39"/>
    </row>
    <row r="39561" spans="17:17">
      <c r="Q39561" s="39"/>
    </row>
    <row r="39562" spans="17:17">
      <c r="Q39562" s="39"/>
    </row>
    <row r="39563" spans="17:17">
      <c r="Q39563" s="39"/>
    </row>
    <row r="39564" spans="17:17">
      <c r="Q39564" s="39"/>
    </row>
    <row r="39565" spans="17:17">
      <c r="Q39565" s="39"/>
    </row>
    <row r="39566" spans="17:17">
      <c r="Q39566" s="39"/>
    </row>
    <row r="39567" spans="17:17">
      <c r="Q39567" s="39"/>
    </row>
    <row r="39568" spans="17:17">
      <c r="Q39568" s="39"/>
    </row>
    <row r="39569" spans="17:17">
      <c r="Q39569" s="39"/>
    </row>
    <row r="39570" spans="17:17">
      <c r="Q39570" s="39"/>
    </row>
    <row r="39571" spans="17:17">
      <c r="Q39571" s="39"/>
    </row>
    <row r="39572" spans="17:17">
      <c r="Q39572" s="39"/>
    </row>
    <row r="39573" spans="17:17">
      <c r="Q39573" s="39"/>
    </row>
    <row r="39574" spans="17:17">
      <c r="Q39574" s="39"/>
    </row>
    <row r="39575" spans="17:17">
      <c r="Q39575" s="39"/>
    </row>
    <row r="39576" spans="17:17">
      <c r="Q39576" s="39"/>
    </row>
    <row r="39577" spans="17:17">
      <c r="Q39577" s="39"/>
    </row>
    <row r="39578" spans="17:17">
      <c r="Q39578" s="39"/>
    </row>
    <row r="39579" spans="17:17">
      <c r="Q39579" s="39"/>
    </row>
    <row r="39580" spans="17:17">
      <c r="Q39580" s="39"/>
    </row>
    <row r="39581" spans="17:17">
      <c r="Q39581" s="39"/>
    </row>
    <row r="39582" spans="17:17">
      <c r="Q39582" s="39"/>
    </row>
    <row r="39583" spans="17:17">
      <c r="Q39583" s="39"/>
    </row>
    <row r="39584" spans="17:17">
      <c r="Q39584" s="39"/>
    </row>
    <row r="39585" spans="17:17">
      <c r="Q39585" s="39"/>
    </row>
    <row r="39586" spans="17:17">
      <c r="Q39586" s="39"/>
    </row>
    <row r="39587" spans="17:17">
      <c r="Q39587" s="39"/>
    </row>
    <row r="39588" spans="17:17">
      <c r="Q39588" s="39"/>
    </row>
    <row r="39589" spans="17:17">
      <c r="Q39589" s="39"/>
    </row>
    <row r="39590" spans="17:17">
      <c r="Q39590" s="39"/>
    </row>
    <row r="39591" spans="17:17">
      <c r="Q39591" s="39"/>
    </row>
    <row r="39592" spans="17:17">
      <c r="Q39592" s="39"/>
    </row>
    <row r="39593" spans="17:17">
      <c r="Q39593" s="39"/>
    </row>
    <row r="39594" spans="17:17">
      <c r="Q39594" s="39"/>
    </row>
    <row r="39595" spans="17:17">
      <c r="Q39595" s="39"/>
    </row>
    <row r="39596" spans="17:17">
      <c r="Q39596" s="39"/>
    </row>
    <row r="39597" spans="17:17">
      <c r="Q39597" s="39"/>
    </row>
    <row r="39598" spans="17:17">
      <c r="Q39598" s="39"/>
    </row>
    <row r="39599" spans="17:17">
      <c r="Q39599" s="39"/>
    </row>
    <row r="39600" spans="17:17">
      <c r="Q39600" s="39"/>
    </row>
    <row r="39601" spans="17:17">
      <c r="Q39601" s="39"/>
    </row>
    <row r="39602" spans="17:17">
      <c r="Q39602" s="39"/>
    </row>
    <row r="39603" spans="17:17">
      <c r="Q39603" s="39"/>
    </row>
    <row r="39604" spans="17:17">
      <c r="Q39604" s="39"/>
    </row>
    <row r="39605" spans="17:17">
      <c r="Q39605" s="39"/>
    </row>
    <row r="39606" spans="17:17">
      <c r="Q39606" s="39"/>
    </row>
    <row r="39607" spans="17:17">
      <c r="Q39607" s="39"/>
    </row>
    <row r="39608" spans="17:17">
      <c r="Q39608" s="39"/>
    </row>
    <row r="39609" spans="17:17">
      <c r="Q39609" s="39"/>
    </row>
    <row r="39610" spans="17:17">
      <c r="Q39610" s="39"/>
    </row>
    <row r="39611" spans="17:17">
      <c r="Q39611" s="39"/>
    </row>
    <row r="39612" spans="17:17">
      <c r="Q39612" s="39"/>
    </row>
    <row r="39613" spans="17:17">
      <c r="Q39613" s="39"/>
    </row>
    <row r="39614" spans="17:17">
      <c r="Q39614" s="39"/>
    </row>
    <row r="39615" spans="17:17">
      <c r="Q39615" s="39"/>
    </row>
    <row r="39616" spans="17:17">
      <c r="Q39616" s="39"/>
    </row>
    <row r="39617" spans="17:17">
      <c r="Q39617" s="39"/>
    </row>
    <row r="39618" spans="17:17">
      <c r="Q39618" s="39"/>
    </row>
    <row r="39619" spans="17:17">
      <c r="Q39619" s="39"/>
    </row>
    <row r="39620" spans="17:17">
      <c r="Q39620" s="39"/>
    </row>
    <row r="39621" spans="17:17">
      <c r="Q39621" s="39"/>
    </row>
    <row r="39622" spans="17:17">
      <c r="Q39622" s="39"/>
    </row>
    <row r="39623" spans="17:17">
      <c r="Q39623" s="39"/>
    </row>
    <row r="39624" spans="17:17">
      <c r="Q39624" s="39"/>
    </row>
    <row r="39625" spans="17:17">
      <c r="Q39625" s="39"/>
    </row>
    <row r="39626" spans="17:17">
      <c r="Q39626" s="39"/>
    </row>
    <row r="39627" spans="17:17">
      <c r="Q39627" s="39"/>
    </row>
    <row r="39628" spans="17:17">
      <c r="Q39628" s="39"/>
    </row>
    <row r="39629" spans="17:17">
      <c r="Q39629" s="39"/>
    </row>
    <row r="39630" spans="17:17">
      <c r="Q39630" s="39"/>
    </row>
    <row r="39631" spans="17:17">
      <c r="Q39631" s="39"/>
    </row>
    <row r="39632" spans="17:17">
      <c r="Q39632" s="39"/>
    </row>
    <row r="39633" spans="17:17">
      <c r="Q39633" s="39"/>
    </row>
    <row r="39634" spans="17:17">
      <c r="Q39634" s="39"/>
    </row>
    <row r="39635" spans="17:17">
      <c r="Q39635" s="39"/>
    </row>
    <row r="39636" spans="17:17">
      <c r="Q39636" s="39"/>
    </row>
    <row r="39637" spans="17:17">
      <c r="Q39637" s="39"/>
    </row>
    <row r="39638" spans="17:17">
      <c r="Q39638" s="39"/>
    </row>
    <row r="39639" spans="17:17">
      <c r="Q39639" s="39"/>
    </row>
    <row r="39640" spans="17:17">
      <c r="Q39640" s="39"/>
    </row>
    <row r="39641" spans="17:17">
      <c r="Q39641" s="39"/>
    </row>
    <row r="39642" spans="17:17">
      <c r="Q39642" s="39"/>
    </row>
    <row r="39643" spans="17:17">
      <c r="Q39643" s="39"/>
    </row>
    <row r="39644" spans="17:17">
      <c r="Q39644" s="39"/>
    </row>
    <row r="39645" spans="17:17">
      <c r="Q39645" s="39"/>
    </row>
    <row r="39646" spans="17:17">
      <c r="Q39646" s="39"/>
    </row>
    <row r="39647" spans="17:17">
      <c r="Q39647" s="39"/>
    </row>
    <row r="39648" spans="17:17">
      <c r="Q39648" s="39"/>
    </row>
    <row r="39649" spans="17:17">
      <c r="Q39649" s="39"/>
    </row>
    <row r="39650" spans="17:17">
      <c r="Q39650" s="39"/>
    </row>
    <row r="39651" spans="17:17">
      <c r="Q39651" s="39"/>
    </row>
    <row r="39652" spans="17:17">
      <c r="Q39652" s="39"/>
    </row>
    <row r="39653" spans="17:17">
      <c r="Q39653" s="39"/>
    </row>
    <row r="39654" spans="17:17">
      <c r="Q39654" s="39"/>
    </row>
    <row r="39655" spans="17:17">
      <c r="Q39655" s="39"/>
    </row>
    <row r="39656" spans="17:17">
      <c r="Q39656" s="39"/>
    </row>
    <row r="39657" spans="17:17">
      <c r="Q39657" s="39"/>
    </row>
    <row r="39658" spans="17:17">
      <c r="Q39658" s="39"/>
    </row>
    <row r="39659" spans="17:17">
      <c r="Q39659" s="39"/>
    </row>
    <row r="39660" spans="17:17">
      <c r="Q39660" s="39"/>
    </row>
    <row r="39661" spans="17:17">
      <c r="Q39661" s="39"/>
    </row>
    <row r="39662" spans="17:17">
      <c r="Q39662" s="39"/>
    </row>
    <row r="39663" spans="17:17">
      <c r="Q39663" s="39"/>
    </row>
    <row r="39664" spans="17:17">
      <c r="Q39664" s="39"/>
    </row>
    <row r="39665" spans="17:17">
      <c r="Q39665" s="39"/>
    </row>
    <row r="39666" spans="17:17">
      <c r="Q39666" s="39"/>
    </row>
    <row r="39667" spans="17:17">
      <c r="Q39667" s="39"/>
    </row>
    <row r="39668" spans="17:17">
      <c r="Q39668" s="39"/>
    </row>
    <row r="39669" spans="17:17">
      <c r="Q39669" s="39"/>
    </row>
    <row r="39670" spans="17:17">
      <c r="Q39670" s="39"/>
    </row>
    <row r="39671" spans="17:17">
      <c r="Q39671" s="39"/>
    </row>
    <row r="39672" spans="17:17">
      <c r="Q39672" s="39"/>
    </row>
    <row r="39673" spans="17:17">
      <c r="Q39673" s="39"/>
    </row>
    <row r="39674" spans="17:17">
      <c r="Q39674" s="39"/>
    </row>
    <row r="39675" spans="17:17">
      <c r="Q39675" s="39"/>
    </row>
    <row r="39676" spans="17:17">
      <c r="Q39676" s="39"/>
    </row>
    <row r="39677" spans="17:17">
      <c r="Q39677" s="39"/>
    </row>
    <row r="39678" spans="17:17">
      <c r="Q39678" s="39"/>
    </row>
    <row r="39679" spans="17:17">
      <c r="Q39679" s="39"/>
    </row>
    <row r="39680" spans="17:17">
      <c r="Q39680" s="39"/>
    </row>
    <row r="39681" spans="17:17">
      <c r="Q39681" s="39"/>
    </row>
    <row r="39682" spans="17:17">
      <c r="Q39682" s="39"/>
    </row>
    <row r="39683" spans="17:17">
      <c r="Q39683" s="39"/>
    </row>
    <row r="39684" spans="17:17">
      <c r="Q39684" s="39"/>
    </row>
    <row r="39685" spans="17:17">
      <c r="Q39685" s="39"/>
    </row>
    <row r="39686" spans="17:17">
      <c r="Q39686" s="39"/>
    </row>
    <row r="39687" spans="17:17">
      <c r="Q39687" s="39"/>
    </row>
    <row r="39688" spans="17:17">
      <c r="Q39688" s="39"/>
    </row>
    <row r="39689" spans="17:17">
      <c r="Q39689" s="39"/>
    </row>
    <row r="39690" spans="17:17">
      <c r="Q39690" s="39"/>
    </row>
    <row r="39691" spans="17:17">
      <c r="Q39691" s="39"/>
    </row>
    <row r="39692" spans="17:17">
      <c r="Q39692" s="39"/>
    </row>
    <row r="39693" spans="17:17">
      <c r="Q39693" s="39"/>
    </row>
    <row r="39694" spans="17:17">
      <c r="Q39694" s="39"/>
    </row>
    <row r="39695" spans="17:17">
      <c r="Q39695" s="39"/>
    </row>
    <row r="39696" spans="17:17">
      <c r="Q39696" s="39"/>
    </row>
    <row r="39697" spans="17:17">
      <c r="Q39697" s="39"/>
    </row>
    <row r="39698" spans="17:17">
      <c r="Q39698" s="39"/>
    </row>
    <row r="39699" spans="17:17">
      <c r="Q39699" s="39"/>
    </row>
    <row r="39700" spans="17:17">
      <c r="Q39700" s="39"/>
    </row>
    <row r="39701" spans="17:17">
      <c r="Q39701" s="39"/>
    </row>
    <row r="39702" spans="17:17">
      <c r="Q39702" s="39"/>
    </row>
    <row r="39703" spans="17:17">
      <c r="Q39703" s="39"/>
    </row>
    <row r="39704" spans="17:17">
      <c r="Q39704" s="39"/>
    </row>
    <row r="39705" spans="17:17">
      <c r="Q39705" s="39"/>
    </row>
    <row r="39706" spans="17:17">
      <c r="Q39706" s="39"/>
    </row>
    <row r="39707" spans="17:17">
      <c r="Q39707" s="39"/>
    </row>
    <row r="39708" spans="17:17">
      <c r="Q39708" s="39"/>
    </row>
    <row r="39709" spans="17:17">
      <c r="Q39709" s="39"/>
    </row>
    <row r="39710" spans="17:17">
      <c r="Q39710" s="39"/>
    </row>
    <row r="39711" spans="17:17">
      <c r="Q39711" s="39"/>
    </row>
    <row r="39712" spans="17:17">
      <c r="Q39712" s="39"/>
    </row>
    <row r="39713" spans="17:17">
      <c r="Q39713" s="39"/>
    </row>
    <row r="39714" spans="17:17">
      <c r="Q39714" s="39"/>
    </row>
    <row r="39715" spans="17:17">
      <c r="Q39715" s="39"/>
    </row>
    <row r="39716" spans="17:17">
      <c r="Q39716" s="39"/>
    </row>
    <row r="39717" spans="17:17">
      <c r="Q39717" s="39"/>
    </row>
    <row r="39718" spans="17:17">
      <c r="Q39718" s="39"/>
    </row>
    <row r="39719" spans="17:17">
      <c r="Q39719" s="39"/>
    </row>
    <row r="39720" spans="17:17">
      <c r="Q39720" s="39"/>
    </row>
    <row r="39721" spans="17:17">
      <c r="Q39721" s="39"/>
    </row>
    <row r="39722" spans="17:17">
      <c r="Q39722" s="39"/>
    </row>
    <row r="39723" spans="17:17">
      <c r="Q39723" s="39"/>
    </row>
    <row r="39724" spans="17:17">
      <c r="Q39724" s="39"/>
    </row>
    <row r="39725" spans="17:17">
      <c r="Q39725" s="39"/>
    </row>
    <row r="39726" spans="17:17">
      <c r="Q39726" s="39"/>
    </row>
    <row r="39727" spans="17:17">
      <c r="Q39727" s="39"/>
    </row>
    <row r="39728" spans="17:17">
      <c r="Q39728" s="39"/>
    </row>
    <row r="39729" spans="17:17">
      <c r="Q39729" s="39"/>
    </row>
    <row r="39730" spans="17:17">
      <c r="Q39730" s="39"/>
    </row>
    <row r="39731" spans="17:17">
      <c r="Q39731" s="39"/>
    </row>
    <row r="39732" spans="17:17">
      <c r="Q39732" s="39"/>
    </row>
    <row r="39733" spans="17:17">
      <c r="Q39733" s="39"/>
    </row>
    <row r="39734" spans="17:17">
      <c r="Q39734" s="39"/>
    </row>
    <row r="39735" spans="17:17">
      <c r="Q39735" s="39"/>
    </row>
    <row r="39736" spans="17:17">
      <c r="Q39736" s="39"/>
    </row>
    <row r="39737" spans="17:17">
      <c r="Q39737" s="39"/>
    </row>
    <row r="39738" spans="17:17">
      <c r="Q39738" s="39"/>
    </row>
    <row r="39739" spans="17:17">
      <c r="Q39739" s="39"/>
    </row>
    <row r="39740" spans="17:17">
      <c r="Q39740" s="39"/>
    </row>
    <row r="39741" spans="17:17">
      <c r="Q39741" s="39"/>
    </row>
    <row r="39742" spans="17:17">
      <c r="Q39742" s="39"/>
    </row>
    <row r="39743" spans="17:17">
      <c r="Q39743" s="39"/>
    </row>
    <row r="39744" spans="17:17">
      <c r="Q39744" s="39"/>
    </row>
    <row r="39745" spans="17:17">
      <c r="Q39745" s="39"/>
    </row>
    <row r="39746" spans="17:17">
      <c r="Q39746" s="39"/>
    </row>
    <row r="39747" spans="17:17">
      <c r="Q39747" s="39"/>
    </row>
    <row r="39748" spans="17:17">
      <c r="Q39748" s="39"/>
    </row>
    <row r="39749" spans="17:17">
      <c r="Q39749" s="39"/>
    </row>
    <row r="39750" spans="17:17">
      <c r="Q39750" s="39"/>
    </row>
    <row r="39751" spans="17:17">
      <c r="Q39751" s="39"/>
    </row>
    <row r="39752" spans="17:17">
      <c r="Q39752" s="39"/>
    </row>
    <row r="39753" spans="17:17">
      <c r="Q39753" s="39"/>
    </row>
    <row r="39754" spans="17:17">
      <c r="Q39754" s="39"/>
    </row>
    <row r="39755" spans="17:17">
      <c r="Q39755" s="39"/>
    </row>
    <row r="39756" spans="17:17">
      <c r="Q39756" s="39"/>
    </row>
    <row r="39757" spans="17:17">
      <c r="Q39757" s="39"/>
    </row>
    <row r="39758" spans="17:17">
      <c r="Q39758" s="39"/>
    </row>
    <row r="39759" spans="17:17">
      <c r="Q39759" s="39"/>
    </row>
    <row r="39760" spans="17:17">
      <c r="Q39760" s="39"/>
    </row>
    <row r="39761" spans="17:17">
      <c r="Q39761" s="39"/>
    </row>
    <row r="39762" spans="17:17">
      <c r="Q39762" s="39"/>
    </row>
    <row r="39763" spans="17:17">
      <c r="Q39763" s="39"/>
    </row>
    <row r="39764" spans="17:17">
      <c r="Q39764" s="39"/>
    </row>
    <row r="39765" spans="17:17">
      <c r="Q39765" s="39"/>
    </row>
    <row r="39766" spans="17:17">
      <c r="Q39766" s="39"/>
    </row>
    <row r="39767" spans="17:17">
      <c r="Q39767" s="39"/>
    </row>
    <row r="39768" spans="17:17">
      <c r="Q39768" s="39"/>
    </row>
    <row r="39769" spans="17:17">
      <c r="Q39769" s="39"/>
    </row>
    <row r="39770" spans="17:17">
      <c r="Q39770" s="39"/>
    </row>
    <row r="39771" spans="17:17">
      <c r="Q39771" s="39"/>
    </row>
    <row r="39772" spans="17:17">
      <c r="Q39772" s="39"/>
    </row>
    <row r="39773" spans="17:17">
      <c r="Q39773" s="39"/>
    </row>
    <row r="39774" spans="17:17">
      <c r="Q39774" s="39"/>
    </row>
    <row r="39775" spans="17:17">
      <c r="Q39775" s="39"/>
    </row>
    <row r="39776" spans="17:17">
      <c r="Q39776" s="39"/>
    </row>
    <row r="39777" spans="17:17">
      <c r="Q39777" s="39"/>
    </row>
    <row r="39778" spans="17:17">
      <c r="Q39778" s="39"/>
    </row>
    <row r="39779" spans="17:17">
      <c r="Q39779" s="39"/>
    </row>
    <row r="39780" spans="17:17">
      <c r="Q39780" s="39"/>
    </row>
    <row r="39781" spans="17:17">
      <c r="Q39781" s="39"/>
    </row>
    <row r="39782" spans="17:17">
      <c r="Q39782" s="39"/>
    </row>
    <row r="39783" spans="17:17">
      <c r="Q39783" s="39"/>
    </row>
    <row r="39784" spans="17:17">
      <c r="Q39784" s="39"/>
    </row>
    <row r="39785" spans="17:17">
      <c r="Q39785" s="39"/>
    </row>
    <row r="39786" spans="17:17">
      <c r="Q39786" s="39"/>
    </row>
    <row r="39787" spans="17:17">
      <c r="Q39787" s="39"/>
    </row>
    <row r="39788" spans="17:17">
      <c r="Q39788" s="39"/>
    </row>
    <row r="39789" spans="17:17">
      <c r="Q39789" s="39"/>
    </row>
    <row r="39790" spans="17:17">
      <c r="Q39790" s="39"/>
    </row>
    <row r="39791" spans="17:17">
      <c r="Q39791" s="39"/>
    </row>
    <row r="39792" spans="17:17">
      <c r="Q39792" s="39"/>
    </row>
    <row r="39793" spans="17:17">
      <c r="Q39793" s="39"/>
    </row>
    <row r="39794" spans="17:17">
      <c r="Q39794" s="39"/>
    </row>
    <row r="39795" spans="17:17">
      <c r="Q39795" s="39"/>
    </row>
    <row r="39796" spans="17:17">
      <c r="Q39796" s="39"/>
    </row>
    <row r="39797" spans="17:17">
      <c r="Q39797" s="39"/>
    </row>
    <row r="39798" spans="17:17">
      <c r="Q39798" s="39"/>
    </row>
    <row r="39799" spans="17:17">
      <c r="Q39799" s="39"/>
    </row>
    <row r="39800" spans="17:17">
      <c r="Q39800" s="39"/>
    </row>
    <row r="39801" spans="17:17">
      <c r="Q39801" s="39"/>
    </row>
    <row r="39802" spans="17:17">
      <c r="Q39802" s="39"/>
    </row>
    <row r="39803" spans="17:17">
      <c r="Q39803" s="39"/>
    </row>
    <row r="39804" spans="17:17">
      <c r="Q39804" s="39"/>
    </row>
    <row r="39805" spans="17:17">
      <c r="Q39805" s="39"/>
    </row>
    <row r="39806" spans="17:17">
      <c r="Q39806" s="39"/>
    </row>
    <row r="39807" spans="17:17">
      <c r="Q39807" s="39"/>
    </row>
    <row r="39808" spans="17:17">
      <c r="Q39808" s="39"/>
    </row>
    <row r="39809" spans="17:17">
      <c r="Q39809" s="39"/>
    </row>
    <row r="39810" spans="17:17">
      <c r="Q39810" s="39"/>
    </row>
    <row r="39811" spans="17:17">
      <c r="Q39811" s="39"/>
    </row>
    <row r="39812" spans="17:17">
      <c r="Q39812" s="39"/>
    </row>
    <row r="39813" spans="17:17">
      <c r="Q39813" s="39"/>
    </row>
    <row r="39814" spans="17:17">
      <c r="Q39814" s="39"/>
    </row>
    <row r="39815" spans="17:17">
      <c r="Q39815" s="39"/>
    </row>
    <row r="39816" spans="17:17">
      <c r="Q39816" s="39"/>
    </row>
    <row r="39817" spans="17:17">
      <c r="Q39817" s="39"/>
    </row>
    <row r="39818" spans="17:17">
      <c r="Q39818" s="39"/>
    </row>
    <row r="39819" spans="17:17">
      <c r="Q39819" s="39"/>
    </row>
    <row r="39820" spans="17:17">
      <c r="Q39820" s="39"/>
    </row>
    <row r="39821" spans="17:17">
      <c r="Q39821" s="39"/>
    </row>
    <row r="39822" spans="17:17">
      <c r="Q39822" s="39"/>
    </row>
    <row r="39823" spans="17:17">
      <c r="Q39823" s="39"/>
    </row>
    <row r="39824" spans="17:17">
      <c r="Q39824" s="39"/>
    </row>
    <row r="39825" spans="17:17">
      <c r="Q39825" s="39"/>
    </row>
    <row r="39826" spans="17:17">
      <c r="Q39826" s="39"/>
    </row>
    <row r="39827" spans="17:17">
      <c r="Q39827" s="39"/>
    </row>
    <row r="39828" spans="17:17">
      <c r="Q39828" s="39"/>
    </row>
    <row r="39829" spans="17:17">
      <c r="Q39829" s="39"/>
    </row>
    <row r="39830" spans="17:17">
      <c r="Q39830" s="39"/>
    </row>
    <row r="39831" spans="17:17">
      <c r="Q39831" s="39"/>
    </row>
    <row r="39832" spans="17:17">
      <c r="Q39832" s="39"/>
    </row>
    <row r="39833" spans="17:17">
      <c r="Q39833" s="39"/>
    </row>
    <row r="39834" spans="17:17">
      <c r="Q39834" s="39"/>
    </row>
    <row r="39835" spans="17:17">
      <c r="Q39835" s="39"/>
    </row>
    <row r="39836" spans="17:17">
      <c r="Q39836" s="39"/>
    </row>
    <row r="39837" spans="17:17">
      <c r="Q39837" s="39"/>
    </row>
    <row r="39838" spans="17:17">
      <c r="Q39838" s="39"/>
    </row>
    <row r="39839" spans="17:17">
      <c r="Q39839" s="39"/>
    </row>
    <row r="39840" spans="17:17">
      <c r="Q39840" s="39"/>
    </row>
    <row r="39841" spans="17:17">
      <c r="Q39841" s="39"/>
    </row>
    <row r="39842" spans="17:17">
      <c r="Q39842" s="39"/>
    </row>
    <row r="39843" spans="17:17">
      <c r="Q39843" s="39"/>
    </row>
    <row r="39844" spans="17:17">
      <c r="Q39844" s="39"/>
    </row>
    <row r="39845" spans="17:17">
      <c r="Q39845" s="39"/>
    </row>
    <row r="39846" spans="17:17">
      <c r="Q39846" s="39"/>
    </row>
    <row r="39847" spans="17:17">
      <c r="Q39847" s="39"/>
    </row>
    <row r="39848" spans="17:17">
      <c r="Q39848" s="39"/>
    </row>
    <row r="39849" spans="17:17">
      <c r="Q39849" s="39"/>
    </row>
    <row r="39850" spans="17:17">
      <c r="Q39850" s="39"/>
    </row>
    <row r="39851" spans="17:17">
      <c r="Q39851" s="39"/>
    </row>
    <row r="39852" spans="17:17">
      <c r="Q39852" s="39"/>
    </row>
    <row r="39853" spans="17:17">
      <c r="Q39853" s="39"/>
    </row>
    <row r="39854" spans="17:17">
      <c r="Q39854" s="39"/>
    </row>
    <row r="39855" spans="17:17">
      <c r="Q39855" s="39"/>
    </row>
    <row r="39856" spans="17:17">
      <c r="Q39856" s="39"/>
    </row>
    <row r="39857" spans="17:17">
      <c r="Q39857" s="39"/>
    </row>
    <row r="39858" spans="17:17">
      <c r="Q39858" s="39"/>
    </row>
    <row r="39859" spans="17:17">
      <c r="Q39859" s="39"/>
    </row>
    <row r="39860" spans="17:17">
      <c r="Q39860" s="39"/>
    </row>
    <row r="39861" spans="17:17">
      <c r="Q39861" s="39"/>
    </row>
    <row r="39862" spans="17:17">
      <c r="Q39862" s="39"/>
    </row>
    <row r="39863" spans="17:17">
      <c r="Q39863" s="39"/>
    </row>
    <row r="39864" spans="17:17">
      <c r="Q39864" s="39"/>
    </row>
    <row r="39865" spans="17:17">
      <c r="Q39865" s="39"/>
    </row>
    <row r="39866" spans="17:17">
      <c r="Q39866" s="39"/>
    </row>
    <row r="39867" spans="17:17">
      <c r="Q39867" s="39"/>
    </row>
    <row r="39868" spans="17:17">
      <c r="Q39868" s="39"/>
    </row>
    <row r="39869" spans="17:17">
      <c r="Q39869" s="39"/>
    </row>
    <row r="39870" spans="17:17">
      <c r="Q39870" s="39"/>
    </row>
    <row r="39871" spans="17:17">
      <c r="Q39871" s="39"/>
    </row>
    <row r="39872" spans="17:17">
      <c r="Q39872" s="39"/>
    </row>
    <row r="39873" spans="17:17">
      <c r="Q39873" s="39"/>
    </row>
    <row r="39874" spans="17:17">
      <c r="Q39874" s="39"/>
    </row>
    <row r="39875" spans="17:17">
      <c r="Q39875" s="39"/>
    </row>
    <row r="39876" spans="17:17">
      <c r="Q39876" s="39"/>
    </row>
    <row r="39877" spans="17:17">
      <c r="Q39877" s="39"/>
    </row>
    <row r="39878" spans="17:17">
      <c r="Q39878" s="39"/>
    </row>
    <row r="39879" spans="17:17">
      <c r="Q39879" s="39"/>
    </row>
    <row r="39880" spans="17:17">
      <c r="Q39880" s="39"/>
    </row>
    <row r="39881" spans="17:17">
      <c r="Q39881" s="39"/>
    </row>
    <row r="39882" spans="17:17">
      <c r="Q39882" s="39"/>
    </row>
    <row r="39883" spans="17:17">
      <c r="Q39883" s="39"/>
    </row>
    <row r="39884" spans="17:17">
      <c r="Q39884" s="39"/>
    </row>
    <row r="39885" spans="17:17">
      <c r="Q39885" s="39"/>
    </row>
    <row r="39886" spans="17:17">
      <c r="Q39886" s="39"/>
    </row>
    <row r="39887" spans="17:17">
      <c r="Q39887" s="39"/>
    </row>
    <row r="39888" spans="17:17">
      <c r="Q39888" s="39"/>
    </row>
    <row r="39889" spans="17:17">
      <c r="Q39889" s="39"/>
    </row>
    <row r="39890" spans="17:17">
      <c r="Q39890" s="39"/>
    </row>
    <row r="39891" spans="17:17">
      <c r="Q39891" s="39"/>
    </row>
    <row r="39892" spans="17:17">
      <c r="Q39892" s="39"/>
    </row>
    <row r="39893" spans="17:17">
      <c r="Q39893" s="39"/>
    </row>
    <row r="39894" spans="17:17">
      <c r="Q39894" s="39"/>
    </row>
    <row r="39895" spans="17:17">
      <c r="Q39895" s="39"/>
    </row>
    <row r="39896" spans="17:17">
      <c r="Q39896" s="39"/>
    </row>
    <row r="39897" spans="17:17">
      <c r="Q39897" s="39"/>
    </row>
    <row r="39898" spans="17:17">
      <c r="Q39898" s="39"/>
    </row>
    <row r="39899" spans="17:17">
      <c r="Q39899" s="39"/>
    </row>
    <row r="39900" spans="17:17">
      <c r="Q39900" s="39"/>
    </row>
    <row r="39901" spans="17:17">
      <c r="Q39901" s="39"/>
    </row>
    <row r="39902" spans="17:17">
      <c r="Q39902" s="39"/>
    </row>
    <row r="39903" spans="17:17">
      <c r="Q39903" s="39"/>
    </row>
    <row r="39904" spans="17:17">
      <c r="Q39904" s="39"/>
    </row>
    <row r="39905" spans="17:17">
      <c r="Q39905" s="39"/>
    </row>
    <row r="39906" spans="17:17">
      <c r="Q39906" s="39"/>
    </row>
    <row r="39907" spans="17:17">
      <c r="Q39907" s="39"/>
    </row>
    <row r="39908" spans="17:17">
      <c r="Q39908" s="39"/>
    </row>
    <row r="39909" spans="17:17">
      <c r="Q39909" s="39"/>
    </row>
    <row r="39910" spans="17:17">
      <c r="Q39910" s="39"/>
    </row>
    <row r="39911" spans="17:17">
      <c r="Q39911" s="39"/>
    </row>
    <row r="39912" spans="17:17">
      <c r="Q39912" s="39"/>
    </row>
    <row r="39913" spans="17:17">
      <c r="Q39913" s="39"/>
    </row>
    <row r="39914" spans="17:17">
      <c r="Q39914" s="39"/>
    </row>
    <row r="39915" spans="17:17">
      <c r="Q39915" s="39"/>
    </row>
    <row r="39916" spans="17:17">
      <c r="Q39916" s="39"/>
    </row>
    <row r="39917" spans="17:17">
      <c r="Q39917" s="39"/>
    </row>
    <row r="39918" spans="17:17">
      <c r="Q39918" s="39"/>
    </row>
    <row r="39919" spans="17:17">
      <c r="Q39919" s="39"/>
    </row>
    <row r="39920" spans="17:17">
      <c r="Q39920" s="39"/>
    </row>
    <row r="39921" spans="17:17">
      <c r="Q39921" s="39"/>
    </row>
    <row r="39922" spans="17:17">
      <c r="Q39922" s="39"/>
    </row>
    <row r="39923" spans="17:17">
      <c r="Q39923" s="39"/>
    </row>
    <row r="39924" spans="17:17">
      <c r="Q39924" s="39"/>
    </row>
    <row r="39925" spans="17:17">
      <c r="Q39925" s="39"/>
    </row>
    <row r="39926" spans="17:17">
      <c r="Q39926" s="39"/>
    </row>
    <row r="39927" spans="17:17">
      <c r="Q39927" s="39"/>
    </row>
    <row r="39928" spans="17:17">
      <c r="Q39928" s="39"/>
    </row>
    <row r="39929" spans="17:17">
      <c r="Q39929" s="39"/>
    </row>
    <row r="39930" spans="17:17">
      <c r="Q39930" s="39"/>
    </row>
    <row r="39931" spans="17:17">
      <c r="Q39931" s="39"/>
    </row>
    <row r="39932" spans="17:17">
      <c r="Q39932" s="39"/>
    </row>
    <row r="39933" spans="17:17">
      <c r="Q39933" s="39"/>
    </row>
    <row r="39934" spans="17:17">
      <c r="Q39934" s="39"/>
    </row>
    <row r="39935" spans="17:17">
      <c r="Q39935" s="39"/>
    </row>
    <row r="39936" spans="17:17">
      <c r="Q39936" s="39"/>
    </row>
    <row r="39937" spans="17:17">
      <c r="Q39937" s="39"/>
    </row>
    <row r="39938" spans="17:17">
      <c r="Q39938" s="39"/>
    </row>
    <row r="39939" spans="17:17">
      <c r="Q39939" s="39"/>
    </row>
    <row r="39940" spans="17:17">
      <c r="Q39940" s="39"/>
    </row>
    <row r="39941" spans="17:17">
      <c r="Q39941" s="39"/>
    </row>
    <row r="39942" spans="17:17">
      <c r="Q39942" s="39"/>
    </row>
    <row r="39943" spans="17:17">
      <c r="Q39943" s="39"/>
    </row>
    <row r="39944" spans="17:17">
      <c r="Q39944" s="39"/>
    </row>
    <row r="39945" spans="17:17">
      <c r="Q39945" s="39"/>
    </row>
    <row r="39946" spans="17:17">
      <c r="Q39946" s="39"/>
    </row>
    <row r="39947" spans="17:17">
      <c r="Q39947" s="39"/>
    </row>
    <row r="39948" spans="17:17">
      <c r="Q39948" s="39"/>
    </row>
    <row r="39949" spans="17:17">
      <c r="Q39949" s="39"/>
    </row>
    <row r="39950" spans="17:17">
      <c r="Q39950" s="39"/>
    </row>
    <row r="39951" spans="17:17">
      <c r="Q39951" s="39"/>
    </row>
    <row r="39952" spans="17:17">
      <c r="Q39952" s="39"/>
    </row>
    <row r="39953" spans="17:17">
      <c r="Q39953" s="39"/>
    </row>
    <row r="39954" spans="17:17">
      <c r="Q39954" s="39"/>
    </row>
    <row r="39955" spans="17:17">
      <c r="Q39955" s="39"/>
    </row>
    <row r="39956" spans="17:17">
      <c r="Q39956" s="39"/>
    </row>
    <row r="39957" spans="17:17">
      <c r="Q39957" s="39"/>
    </row>
    <row r="39958" spans="17:17">
      <c r="Q39958" s="39"/>
    </row>
    <row r="39959" spans="17:17">
      <c r="Q39959" s="39"/>
    </row>
    <row r="39960" spans="17:17">
      <c r="Q39960" s="39"/>
    </row>
    <row r="39961" spans="17:17">
      <c r="Q39961" s="39"/>
    </row>
    <row r="39962" spans="17:17">
      <c r="Q39962" s="39"/>
    </row>
    <row r="39963" spans="17:17">
      <c r="Q39963" s="39"/>
    </row>
    <row r="39964" spans="17:17">
      <c r="Q39964" s="39"/>
    </row>
    <row r="39965" spans="17:17">
      <c r="Q39965" s="39"/>
    </row>
    <row r="39966" spans="17:17">
      <c r="Q39966" s="39"/>
    </row>
    <row r="39967" spans="17:17">
      <c r="Q39967" s="39"/>
    </row>
    <row r="39968" spans="17:17">
      <c r="Q39968" s="39"/>
    </row>
    <row r="39969" spans="17:17">
      <c r="Q39969" s="39"/>
    </row>
    <row r="39970" spans="17:17">
      <c r="Q39970" s="39"/>
    </row>
    <row r="39971" spans="17:17">
      <c r="Q39971" s="39"/>
    </row>
    <row r="39972" spans="17:17">
      <c r="Q39972" s="39"/>
    </row>
    <row r="39973" spans="17:17">
      <c r="Q39973" s="39"/>
    </row>
    <row r="39974" spans="17:17">
      <c r="Q39974" s="39"/>
    </row>
    <row r="39975" spans="17:17">
      <c r="Q39975" s="39"/>
    </row>
    <row r="39976" spans="17:17">
      <c r="Q39976" s="39"/>
    </row>
    <row r="39977" spans="17:17">
      <c r="Q39977" s="39"/>
    </row>
    <row r="39978" spans="17:17">
      <c r="Q39978" s="39"/>
    </row>
    <row r="39979" spans="17:17">
      <c r="Q39979" s="39"/>
    </row>
    <row r="39980" spans="17:17">
      <c r="Q39980" s="39"/>
    </row>
    <row r="39981" spans="17:17">
      <c r="Q39981" s="39"/>
    </row>
    <row r="39982" spans="17:17">
      <c r="Q39982" s="39"/>
    </row>
    <row r="39983" spans="17:17">
      <c r="Q39983" s="39"/>
    </row>
    <row r="39984" spans="17:17">
      <c r="Q39984" s="39"/>
    </row>
    <row r="39985" spans="17:17">
      <c r="Q39985" s="39"/>
    </row>
    <row r="39986" spans="17:17">
      <c r="Q39986" s="39"/>
    </row>
    <row r="39987" spans="17:17">
      <c r="Q39987" s="39"/>
    </row>
    <row r="39988" spans="17:17">
      <c r="Q39988" s="39"/>
    </row>
    <row r="39989" spans="17:17">
      <c r="Q39989" s="39"/>
    </row>
    <row r="39990" spans="17:17">
      <c r="Q39990" s="39"/>
    </row>
    <row r="39991" spans="17:17">
      <c r="Q39991" s="39"/>
    </row>
    <row r="39992" spans="17:17">
      <c r="Q39992" s="39"/>
    </row>
    <row r="39993" spans="17:17">
      <c r="Q39993" s="39"/>
    </row>
    <row r="39994" spans="17:17">
      <c r="Q39994" s="39"/>
    </row>
    <row r="39995" spans="17:17">
      <c r="Q39995" s="39"/>
    </row>
    <row r="39996" spans="17:17">
      <c r="Q39996" s="39"/>
    </row>
    <row r="39997" spans="17:17">
      <c r="Q39997" s="39"/>
    </row>
    <row r="39998" spans="17:17">
      <c r="Q39998" s="39"/>
    </row>
    <row r="39999" spans="17:17">
      <c r="Q39999" s="39"/>
    </row>
    <row r="40000" spans="17:17">
      <c r="Q40000" s="39"/>
    </row>
    <row r="40001" spans="17:17">
      <c r="Q40001" s="39"/>
    </row>
    <row r="40002" spans="17:17">
      <c r="Q40002" s="39"/>
    </row>
    <row r="40003" spans="17:17">
      <c r="Q40003" s="39"/>
    </row>
    <row r="40004" spans="17:17">
      <c r="Q40004" s="39"/>
    </row>
    <row r="40005" spans="17:17">
      <c r="Q40005" s="39"/>
    </row>
    <row r="40006" spans="17:17">
      <c r="Q40006" s="39"/>
    </row>
    <row r="40007" spans="17:17">
      <c r="Q40007" s="39"/>
    </row>
    <row r="40008" spans="17:17">
      <c r="Q40008" s="39"/>
    </row>
    <row r="40009" spans="17:17">
      <c r="Q40009" s="39"/>
    </row>
    <row r="40010" spans="17:17">
      <c r="Q40010" s="39"/>
    </row>
    <row r="40011" spans="17:17">
      <c r="Q40011" s="39"/>
    </row>
    <row r="40012" spans="17:17">
      <c r="Q40012" s="39"/>
    </row>
    <row r="40013" spans="17:17">
      <c r="Q40013" s="39"/>
    </row>
    <row r="40014" spans="17:17">
      <c r="Q40014" s="39"/>
    </row>
    <row r="40015" spans="17:17">
      <c r="Q40015" s="39"/>
    </row>
    <row r="40016" spans="17:17">
      <c r="Q40016" s="39"/>
    </row>
    <row r="40017" spans="17:17">
      <c r="Q40017" s="39"/>
    </row>
    <row r="40018" spans="17:17">
      <c r="Q40018" s="39"/>
    </row>
    <row r="40019" spans="17:17">
      <c r="Q40019" s="39"/>
    </row>
    <row r="40020" spans="17:17">
      <c r="Q40020" s="39"/>
    </row>
    <row r="40021" spans="17:17">
      <c r="Q40021" s="39"/>
    </row>
    <row r="40022" spans="17:17">
      <c r="Q40022" s="39"/>
    </row>
    <row r="40023" spans="17:17">
      <c r="Q40023" s="39"/>
    </row>
    <row r="40024" spans="17:17">
      <c r="Q40024" s="39"/>
    </row>
    <row r="40025" spans="17:17">
      <c r="Q40025" s="39"/>
    </row>
    <row r="40026" spans="17:17">
      <c r="Q40026" s="39"/>
    </row>
    <row r="40027" spans="17:17">
      <c r="Q40027" s="39"/>
    </row>
    <row r="40028" spans="17:17">
      <c r="Q40028" s="39"/>
    </row>
    <row r="40029" spans="17:17">
      <c r="Q40029" s="39"/>
    </row>
    <row r="40030" spans="17:17">
      <c r="Q40030" s="39"/>
    </row>
    <row r="40031" spans="17:17">
      <c r="Q40031" s="39"/>
    </row>
    <row r="40032" spans="17:17">
      <c r="Q40032" s="39"/>
    </row>
    <row r="40033" spans="17:17">
      <c r="Q40033" s="39"/>
    </row>
    <row r="40034" spans="17:17">
      <c r="Q40034" s="39"/>
    </row>
    <row r="40035" spans="17:17">
      <c r="Q40035" s="39"/>
    </row>
    <row r="40036" spans="17:17">
      <c r="Q40036" s="39"/>
    </row>
    <row r="40037" spans="17:17">
      <c r="Q40037" s="39"/>
    </row>
    <row r="40038" spans="17:17">
      <c r="Q40038" s="39"/>
    </row>
    <row r="40039" spans="17:17">
      <c r="Q40039" s="39"/>
    </row>
    <row r="40040" spans="17:17">
      <c r="Q40040" s="39"/>
    </row>
    <row r="40041" spans="17:17">
      <c r="Q40041" s="39"/>
    </row>
    <row r="40042" spans="17:17">
      <c r="Q40042" s="39"/>
    </row>
    <row r="40043" spans="17:17">
      <c r="Q40043" s="39"/>
    </row>
    <row r="40044" spans="17:17">
      <c r="Q40044" s="39"/>
    </row>
    <row r="40045" spans="17:17">
      <c r="Q40045" s="39"/>
    </row>
    <row r="40046" spans="17:17">
      <c r="Q40046" s="39"/>
    </row>
    <row r="40047" spans="17:17">
      <c r="Q40047" s="39"/>
    </row>
    <row r="40048" spans="17:17">
      <c r="Q40048" s="39"/>
    </row>
    <row r="40049" spans="17:17">
      <c r="Q40049" s="39"/>
    </row>
    <row r="40050" spans="17:17">
      <c r="Q40050" s="39"/>
    </row>
    <row r="40051" spans="17:17">
      <c r="Q40051" s="39"/>
    </row>
    <row r="40052" spans="17:17">
      <c r="Q40052" s="39"/>
    </row>
    <row r="40053" spans="17:17">
      <c r="Q40053" s="39"/>
    </row>
    <row r="40054" spans="17:17">
      <c r="Q40054" s="39"/>
    </row>
    <row r="40055" spans="17:17">
      <c r="Q40055" s="39"/>
    </row>
    <row r="40056" spans="17:17">
      <c r="Q40056" s="39"/>
    </row>
    <row r="40057" spans="17:17">
      <c r="Q40057" s="39"/>
    </row>
    <row r="40058" spans="17:17">
      <c r="Q40058" s="39"/>
    </row>
    <row r="40059" spans="17:17">
      <c r="Q40059" s="39"/>
    </row>
    <row r="40060" spans="17:17">
      <c r="Q40060" s="39"/>
    </row>
    <row r="40061" spans="17:17">
      <c r="Q40061" s="39"/>
    </row>
    <row r="40062" spans="17:17">
      <c r="Q40062" s="39"/>
    </row>
    <row r="40063" spans="17:17">
      <c r="Q40063" s="39"/>
    </row>
    <row r="40064" spans="17:17">
      <c r="Q40064" s="39"/>
    </row>
    <row r="40065" spans="17:17">
      <c r="Q40065" s="39"/>
    </row>
    <row r="40066" spans="17:17">
      <c r="Q40066" s="39"/>
    </row>
    <row r="40067" spans="17:17">
      <c r="Q40067" s="39"/>
    </row>
    <row r="40068" spans="17:17">
      <c r="Q40068" s="39"/>
    </row>
    <row r="40069" spans="17:17">
      <c r="Q40069" s="39"/>
    </row>
    <row r="40070" spans="17:17">
      <c r="Q40070" s="39"/>
    </row>
    <row r="40071" spans="17:17">
      <c r="Q40071" s="39"/>
    </row>
    <row r="40072" spans="17:17">
      <c r="Q40072" s="39"/>
    </row>
    <row r="40073" spans="17:17">
      <c r="Q40073" s="39"/>
    </row>
    <row r="40074" spans="17:17">
      <c r="Q40074" s="39"/>
    </row>
    <row r="40075" spans="17:17">
      <c r="Q40075" s="39"/>
    </row>
    <row r="40076" spans="17:17">
      <c r="Q40076" s="39"/>
    </row>
    <row r="40077" spans="17:17">
      <c r="Q40077" s="39"/>
    </row>
    <row r="40078" spans="17:17">
      <c r="Q40078" s="39"/>
    </row>
    <row r="40079" spans="17:17">
      <c r="Q40079" s="39"/>
    </row>
    <row r="40080" spans="17:17">
      <c r="Q40080" s="39"/>
    </row>
    <row r="40081" spans="17:17">
      <c r="Q40081" s="39"/>
    </row>
    <row r="40082" spans="17:17">
      <c r="Q40082" s="39"/>
    </row>
    <row r="40083" spans="17:17">
      <c r="Q40083" s="39"/>
    </row>
    <row r="40084" spans="17:17">
      <c r="Q40084" s="39"/>
    </row>
    <row r="40085" spans="17:17">
      <c r="Q40085" s="39"/>
    </row>
    <row r="40086" spans="17:17">
      <c r="Q40086" s="39"/>
    </row>
    <row r="40087" spans="17:17">
      <c r="Q40087" s="39"/>
    </row>
    <row r="40088" spans="17:17">
      <c r="Q40088" s="39"/>
    </row>
    <row r="40089" spans="17:17">
      <c r="Q40089" s="39"/>
    </row>
    <row r="40090" spans="17:17">
      <c r="Q40090" s="39"/>
    </row>
    <row r="40091" spans="17:17">
      <c r="Q40091" s="39"/>
    </row>
    <row r="40092" spans="17:17">
      <c r="Q40092" s="39"/>
    </row>
    <row r="40093" spans="17:17">
      <c r="Q40093" s="39"/>
    </row>
    <row r="40094" spans="17:17">
      <c r="Q40094" s="39"/>
    </row>
    <row r="40095" spans="17:17">
      <c r="Q40095" s="39"/>
    </row>
    <row r="40096" spans="17:17">
      <c r="Q40096" s="39"/>
    </row>
    <row r="40097" spans="17:17">
      <c r="Q40097" s="39"/>
    </row>
    <row r="40098" spans="17:17">
      <c r="Q40098" s="39"/>
    </row>
    <row r="40099" spans="17:17">
      <c r="Q40099" s="39"/>
    </row>
    <row r="40100" spans="17:17">
      <c r="Q40100" s="39"/>
    </row>
    <row r="40101" spans="17:17">
      <c r="Q40101" s="39"/>
    </row>
    <row r="40102" spans="17:17">
      <c r="Q40102" s="39"/>
    </row>
    <row r="40103" spans="17:17">
      <c r="Q40103" s="39"/>
    </row>
    <row r="40104" spans="17:17">
      <c r="Q40104" s="39"/>
    </row>
    <row r="40105" spans="17:17">
      <c r="Q40105" s="39"/>
    </row>
    <row r="40106" spans="17:17">
      <c r="Q40106" s="39"/>
    </row>
    <row r="40107" spans="17:17">
      <c r="Q40107" s="39"/>
    </row>
    <row r="40108" spans="17:17">
      <c r="Q40108" s="39"/>
    </row>
    <row r="40109" spans="17:17">
      <c r="Q40109" s="39"/>
    </row>
    <row r="40110" spans="17:17">
      <c r="Q40110" s="39"/>
    </row>
    <row r="40111" spans="17:17">
      <c r="Q40111" s="39"/>
    </row>
    <row r="40112" spans="17:17">
      <c r="Q40112" s="39"/>
    </row>
    <row r="40113" spans="17:17">
      <c r="Q40113" s="39"/>
    </row>
    <row r="40114" spans="17:17">
      <c r="Q40114" s="39"/>
    </row>
    <row r="40115" spans="17:17">
      <c r="Q40115" s="39"/>
    </row>
    <row r="40116" spans="17:17">
      <c r="Q40116" s="39"/>
    </row>
    <row r="40117" spans="17:17">
      <c r="Q40117" s="39"/>
    </row>
    <row r="40118" spans="17:17">
      <c r="Q40118" s="39"/>
    </row>
    <row r="40119" spans="17:17">
      <c r="Q40119" s="39"/>
    </row>
    <row r="40120" spans="17:17">
      <c r="Q40120" s="39"/>
    </row>
    <row r="40121" spans="17:17">
      <c r="Q40121" s="39"/>
    </row>
    <row r="40122" spans="17:17">
      <c r="Q40122" s="39"/>
    </row>
    <row r="40123" spans="17:17">
      <c r="Q40123" s="39"/>
    </row>
    <row r="40124" spans="17:17">
      <c r="Q40124" s="39"/>
    </row>
    <row r="40125" spans="17:17">
      <c r="Q40125" s="39"/>
    </row>
    <row r="40126" spans="17:17">
      <c r="Q40126" s="39"/>
    </row>
    <row r="40127" spans="17:17">
      <c r="Q40127" s="39"/>
    </row>
    <row r="40128" spans="17:17">
      <c r="Q40128" s="39"/>
    </row>
    <row r="40129" spans="17:17">
      <c r="Q40129" s="39"/>
    </row>
    <row r="40130" spans="17:17">
      <c r="Q40130" s="39"/>
    </row>
    <row r="40131" spans="17:17">
      <c r="Q40131" s="39"/>
    </row>
    <row r="40132" spans="17:17">
      <c r="Q40132" s="39"/>
    </row>
    <row r="40133" spans="17:17">
      <c r="Q40133" s="39"/>
    </row>
    <row r="40134" spans="17:17">
      <c r="Q40134" s="39"/>
    </row>
    <row r="40135" spans="17:17">
      <c r="Q40135" s="39"/>
    </row>
    <row r="40136" spans="17:17">
      <c r="Q40136" s="39"/>
    </row>
    <row r="40137" spans="17:17">
      <c r="Q40137" s="39"/>
    </row>
    <row r="40138" spans="17:17">
      <c r="Q40138" s="39"/>
    </row>
    <row r="40139" spans="17:17">
      <c r="Q40139" s="39"/>
    </row>
    <row r="40140" spans="17:17">
      <c r="Q40140" s="39"/>
    </row>
    <row r="40141" spans="17:17">
      <c r="Q40141" s="39"/>
    </row>
    <row r="40142" spans="17:17">
      <c r="Q40142" s="39"/>
    </row>
    <row r="40143" spans="17:17">
      <c r="Q40143" s="39"/>
    </row>
    <row r="40144" spans="17:17">
      <c r="Q40144" s="39"/>
    </row>
    <row r="40145" spans="17:17">
      <c r="Q40145" s="39"/>
    </row>
    <row r="40146" spans="17:17">
      <c r="Q40146" s="39"/>
    </row>
    <row r="40147" spans="17:17">
      <c r="Q40147" s="39"/>
    </row>
    <row r="40148" spans="17:17">
      <c r="Q40148" s="39"/>
    </row>
    <row r="40149" spans="17:17">
      <c r="Q40149" s="39"/>
    </row>
    <row r="40150" spans="17:17">
      <c r="Q40150" s="39"/>
    </row>
    <row r="40151" spans="17:17">
      <c r="Q40151" s="39"/>
    </row>
    <row r="40152" spans="17:17">
      <c r="Q40152" s="39"/>
    </row>
    <row r="40153" spans="17:17">
      <c r="Q40153" s="39"/>
    </row>
    <row r="40154" spans="17:17">
      <c r="Q40154" s="39"/>
    </row>
    <row r="40155" spans="17:17">
      <c r="Q40155" s="39"/>
    </row>
    <row r="40156" spans="17:17">
      <c r="Q40156" s="39"/>
    </row>
    <row r="40157" spans="17:17">
      <c r="Q40157" s="39"/>
    </row>
    <row r="40158" spans="17:17">
      <c r="Q40158" s="39"/>
    </row>
    <row r="40159" spans="17:17">
      <c r="Q40159" s="39"/>
    </row>
    <row r="40160" spans="17:17">
      <c r="Q40160" s="39"/>
    </row>
    <row r="40161" spans="17:17">
      <c r="Q40161" s="39"/>
    </row>
    <row r="40162" spans="17:17">
      <c r="Q40162" s="39"/>
    </row>
    <row r="40163" spans="17:17">
      <c r="Q40163" s="39"/>
    </row>
    <row r="40164" spans="17:17">
      <c r="Q40164" s="39"/>
    </row>
    <row r="40165" spans="17:17">
      <c r="Q40165" s="39"/>
    </row>
    <row r="40166" spans="17:17">
      <c r="Q40166" s="39"/>
    </row>
    <row r="40167" spans="17:17">
      <c r="Q40167" s="39"/>
    </row>
    <row r="40168" spans="17:17">
      <c r="Q40168" s="39"/>
    </row>
    <row r="40169" spans="17:17">
      <c r="Q40169" s="39"/>
    </row>
    <row r="40170" spans="17:17">
      <c r="Q40170" s="39"/>
    </row>
    <row r="40171" spans="17:17">
      <c r="Q40171" s="39"/>
    </row>
    <row r="40172" spans="17:17">
      <c r="Q40172" s="39"/>
    </row>
    <row r="40173" spans="17:17">
      <c r="Q40173" s="39"/>
    </row>
    <row r="40174" spans="17:17">
      <c r="Q40174" s="39"/>
    </row>
    <row r="40175" spans="17:17">
      <c r="Q40175" s="39"/>
    </row>
    <row r="40176" spans="17:17">
      <c r="Q40176" s="39"/>
    </row>
    <row r="40177" spans="17:17">
      <c r="Q40177" s="39"/>
    </row>
    <row r="40178" spans="17:17">
      <c r="Q40178" s="39"/>
    </row>
    <row r="40179" spans="17:17">
      <c r="Q40179" s="39"/>
    </row>
    <row r="40180" spans="17:17">
      <c r="Q40180" s="39"/>
    </row>
    <row r="40181" spans="17:17">
      <c r="Q40181" s="39"/>
    </row>
    <row r="40182" spans="17:17">
      <c r="Q40182" s="39"/>
    </row>
    <row r="40183" spans="17:17">
      <c r="Q40183" s="39"/>
    </row>
    <row r="40184" spans="17:17">
      <c r="Q40184" s="39"/>
    </row>
    <row r="40185" spans="17:17">
      <c r="Q40185" s="39"/>
    </row>
    <row r="40186" spans="17:17">
      <c r="Q40186" s="39"/>
    </row>
    <row r="40187" spans="17:17">
      <c r="Q40187" s="39"/>
    </row>
    <row r="40188" spans="17:17">
      <c r="Q40188" s="39"/>
    </row>
    <row r="40189" spans="17:17">
      <c r="Q40189" s="39"/>
    </row>
    <row r="40190" spans="17:17">
      <c r="Q40190" s="39"/>
    </row>
    <row r="40191" spans="17:17">
      <c r="Q40191" s="39"/>
    </row>
    <row r="40192" spans="17:17">
      <c r="Q40192" s="39"/>
    </row>
    <row r="40193" spans="17:17">
      <c r="Q40193" s="39"/>
    </row>
    <row r="40194" spans="17:17">
      <c r="Q40194" s="39"/>
    </row>
    <row r="40195" spans="17:17">
      <c r="Q40195" s="39"/>
    </row>
    <row r="40196" spans="17:17">
      <c r="Q40196" s="39"/>
    </row>
    <row r="40197" spans="17:17">
      <c r="Q40197" s="39"/>
    </row>
    <row r="40198" spans="17:17">
      <c r="Q40198" s="39"/>
    </row>
    <row r="40199" spans="17:17">
      <c r="Q40199" s="39"/>
    </row>
    <row r="40200" spans="17:17">
      <c r="Q40200" s="39"/>
    </row>
    <row r="40201" spans="17:17">
      <c r="Q40201" s="39"/>
    </row>
    <row r="40202" spans="17:17">
      <c r="Q40202" s="39"/>
    </row>
    <row r="40203" spans="17:17">
      <c r="Q40203" s="39"/>
    </row>
    <row r="40204" spans="17:17">
      <c r="Q40204" s="39"/>
    </row>
    <row r="40205" spans="17:17">
      <c r="Q40205" s="39"/>
    </row>
    <row r="40206" spans="17:17">
      <c r="Q40206" s="39"/>
    </row>
    <row r="40207" spans="17:17">
      <c r="Q40207" s="39"/>
    </row>
    <row r="40208" spans="17:17">
      <c r="Q40208" s="39"/>
    </row>
    <row r="40209" spans="17:17">
      <c r="Q40209" s="39"/>
    </row>
    <row r="40210" spans="17:17">
      <c r="Q40210" s="39"/>
    </row>
    <row r="40211" spans="17:17">
      <c r="Q40211" s="39"/>
    </row>
    <row r="40212" spans="17:17">
      <c r="Q40212" s="39"/>
    </row>
    <row r="40213" spans="17:17">
      <c r="Q40213" s="39"/>
    </row>
    <row r="40214" spans="17:17">
      <c r="Q40214" s="39"/>
    </row>
    <row r="40215" spans="17:17">
      <c r="Q40215" s="39"/>
    </row>
    <row r="40216" spans="17:17">
      <c r="Q40216" s="39"/>
    </row>
    <row r="40217" spans="17:17">
      <c r="Q40217" s="39"/>
    </row>
    <row r="40218" spans="17:17">
      <c r="Q40218" s="39"/>
    </row>
    <row r="40219" spans="17:17">
      <c r="Q40219" s="39"/>
    </row>
    <row r="40220" spans="17:17">
      <c r="Q40220" s="39"/>
    </row>
    <row r="40221" spans="17:17">
      <c r="Q40221" s="39"/>
    </row>
    <row r="40222" spans="17:17">
      <c r="Q40222" s="39"/>
    </row>
    <row r="40223" spans="17:17">
      <c r="Q40223" s="39"/>
    </row>
    <row r="40224" spans="17:17">
      <c r="Q40224" s="39"/>
    </row>
    <row r="40225" spans="17:17">
      <c r="Q40225" s="39"/>
    </row>
    <row r="40226" spans="17:17">
      <c r="Q40226" s="39"/>
    </row>
    <row r="40227" spans="17:17">
      <c r="Q40227" s="39"/>
    </row>
    <row r="40228" spans="17:17">
      <c r="Q40228" s="39"/>
    </row>
    <row r="40229" spans="17:17">
      <c r="Q40229" s="39"/>
    </row>
    <row r="40230" spans="17:17">
      <c r="Q40230" s="39"/>
    </row>
    <row r="40231" spans="17:17">
      <c r="Q40231" s="39"/>
    </row>
    <row r="40232" spans="17:17">
      <c r="Q40232" s="39"/>
    </row>
    <row r="40233" spans="17:17">
      <c r="Q40233" s="39"/>
    </row>
    <row r="40234" spans="17:17">
      <c r="Q40234" s="39"/>
    </row>
    <row r="40235" spans="17:17">
      <c r="Q40235" s="39"/>
    </row>
    <row r="40236" spans="17:17">
      <c r="Q40236" s="39"/>
    </row>
    <row r="40237" spans="17:17">
      <c r="Q40237" s="39"/>
    </row>
    <row r="40238" spans="17:17">
      <c r="Q40238" s="39"/>
    </row>
    <row r="40239" spans="17:17">
      <c r="Q40239" s="39"/>
    </row>
    <row r="40240" spans="17:17">
      <c r="Q40240" s="39"/>
    </row>
    <row r="40241" spans="17:17">
      <c r="Q40241" s="39"/>
    </row>
    <row r="40242" spans="17:17">
      <c r="Q40242" s="39"/>
    </row>
    <row r="40243" spans="17:17">
      <c r="Q40243" s="39"/>
    </row>
    <row r="40244" spans="17:17">
      <c r="Q40244" s="39"/>
    </row>
    <row r="40245" spans="17:17">
      <c r="Q40245" s="39"/>
    </row>
    <row r="40246" spans="17:17">
      <c r="Q40246" s="39"/>
    </row>
    <row r="40247" spans="17:17">
      <c r="Q40247" s="39"/>
    </row>
    <row r="40248" spans="17:17">
      <c r="Q40248" s="39"/>
    </row>
    <row r="40249" spans="17:17">
      <c r="Q40249" s="39"/>
    </row>
    <row r="40250" spans="17:17">
      <c r="Q40250" s="39"/>
    </row>
    <row r="40251" spans="17:17">
      <c r="Q40251" s="39"/>
    </row>
    <row r="40252" spans="17:17">
      <c r="Q40252" s="39"/>
    </row>
    <row r="40253" spans="17:17">
      <c r="Q40253" s="39"/>
    </row>
    <row r="40254" spans="17:17">
      <c r="Q40254" s="39"/>
    </row>
    <row r="40255" spans="17:17">
      <c r="Q40255" s="39"/>
    </row>
    <row r="40256" spans="17:17">
      <c r="Q40256" s="39"/>
    </row>
    <row r="40257" spans="17:17">
      <c r="Q40257" s="39"/>
    </row>
    <row r="40258" spans="17:17">
      <c r="Q40258" s="39"/>
    </row>
    <row r="40259" spans="17:17">
      <c r="Q40259" s="39"/>
    </row>
    <row r="40260" spans="17:17">
      <c r="Q40260" s="39"/>
    </row>
    <row r="40261" spans="17:17">
      <c r="Q40261" s="39"/>
    </row>
    <row r="40262" spans="17:17">
      <c r="Q40262" s="39"/>
    </row>
    <row r="40263" spans="17:17">
      <c r="Q40263" s="39"/>
    </row>
    <row r="40264" spans="17:17">
      <c r="Q40264" s="39"/>
    </row>
    <row r="40265" spans="17:17">
      <c r="Q40265" s="39"/>
    </row>
    <row r="40266" spans="17:17">
      <c r="Q40266" s="39"/>
    </row>
    <row r="40267" spans="17:17">
      <c r="Q40267" s="39"/>
    </row>
    <row r="40268" spans="17:17">
      <c r="Q40268" s="39"/>
    </row>
    <row r="40269" spans="17:17">
      <c r="Q40269" s="39"/>
    </row>
    <row r="40270" spans="17:17">
      <c r="Q40270" s="39"/>
    </row>
    <row r="40271" spans="17:17">
      <c r="Q40271" s="39"/>
    </row>
    <row r="40272" spans="17:17">
      <c r="Q40272" s="39"/>
    </row>
    <row r="40273" spans="17:17">
      <c r="Q40273" s="39"/>
    </row>
    <row r="40274" spans="17:17">
      <c r="Q40274" s="39"/>
    </row>
    <row r="40275" spans="17:17">
      <c r="Q40275" s="39"/>
    </row>
    <row r="40276" spans="17:17">
      <c r="Q40276" s="39"/>
    </row>
    <row r="40277" spans="17:17">
      <c r="Q40277" s="39"/>
    </row>
    <row r="40278" spans="17:17">
      <c r="Q40278" s="39"/>
    </row>
    <row r="40279" spans="17:17">
      <c r="Q40279" s="39"/>
    </row>
    <row r="40280" spans="17:17">
      <c r="Q40280" s="39"/>
    </row>
    <row r="40281" spans="17:17">
      <c r="Q40281" s="39"/>
    </row>
    <row r="40282" spans="17:17">
      <c r="Q40282" s="39"/>
    </row>
    <row r="40283" spans="17:17">
      <c r="Q40283" s="39"/>
    </row>
    <row r="40284" spans="17:17">
      <c r="Q40284" s="39"/>
    </row>
    <row r="40285" spans="17:17">
      <c r="Q40285" s="39"/>
    </row>
    <row r="40286" spans="17:17">
      <c r="Q40286" s="39"/>
    </row>
    <row r="40287" spans="17:17">
      <c r="Q40287" s="39"/>
    </row>
    <row r="40288" spans="17:17">
      <c r="Q40288" s="39"/>
    </row>
    <row r="40289" spans="17:17">
      <c r="Q40289" s="39"/>
    </row>
    <row r="40290" spans="17:17">
      <c r="Q40290" s="39"/>
    </row>
    <row r="40291" spans="17:17">
      <c r="Q40291" s="39"/>
    </row>
    <row r="40292" spans="17:17">
      <c r="Q40292" s="39"/>
    </row>
    <row r="40293" spans="17:17">
      <c r="Q40293" s="39"/>
    </row>
    <row r="40294" spans="17:17">
      <c r="Q40294" s="39"/>
    </row>
    <row r="40295" spans="17:17">
      <c r="Q40295" s="39"/>
    </row>
    <row r="40296" spans="17:17">
      <c r="Q40296" s="39"/>
    </row>
    <row r="40297" spans="17:17">
      <c r="Q40297" s="39"/>
    </row>
    <row r="40298" spans="17:17">
      <c r="Q40298" s="39"/>
    </row>
    <row r="40299" spans="17:17">
      <c r="Q40299" s="39"/>
    </row>
    <row r="40300" spans="17:17">
      <c r="Q40300" s="39"/>
    </row>
    <row r="40301" spans="17:17">
      <c r="Q40301" s="39"/>
    </row>
    <row r="40302" spans="17:17">
      <c r="Q40302" s="39"/>
    </row>
    <row r="40303" spans="17:17">
      <c r="Q40303" s="39"/>
    </row>
    <row r="40304" spans="17:17">
      <c r="Q40304" s="39"/>
    </row>
    <row r="40305" spans="17:17">
      <c r="Q40305" s="39"/>
    </row>
    <row r="40306" spans="17:17">
      <c r="Q40306" s="39"/>
    </row>
    <row r="40307" spans="17:17">
      <c r="Q40307" s="39"/>
    </row>
    <row r="40308" spans="17:17">
      <c r="Q40308" s="39"/>
    </row>
    <row r="40309" spans="17:17">
      <c r="Q40309" s="39"/>
    </row>
    <row r="40310" spans="17:17">
      <c r="Q40310" s="39"/>
    </row>
    <row r="40311" spans="17:17">
      <c r="Q40311" s="39"/>
    </row>
    <row r="40312" spans="17:17">
      <c r="Q40312" s="39"/>
    </row>
    <row r="40313" spans="17:17">
      <c r="Q40313" s="39"/>
    </row>
    <row r="40314" spans="17:17">
      <c r="Q40314" s="39"/>
    </row>
    <row r="40315" spans="17:17">
      <c r="Q40315" s="39"/>
    </row>
    <row r="40316" spans="17:17">
      <c r="Q40316" s="39"/>
    </row>
    <row r="40317" spans="17:17">
      <c r="Q40317" s="39"/>
    </row>
    <row r="40318" spans="17:17">
      <c r="Q40318" s="39"/>
    </row>
    <row r="40319" spans="17:17">
      <c r="Q40319" s="39"/>
    </row>
    <row r="40320" spans="17:17">
      <c r="Q40320" s="39"/>
    </row>
    <row r="40321" spans="17:17">
      <c r="Q40321" s="39"/>
    </row>
    <row r="40322" spans="17:17">
      <c r="Q40322" s="39"/>
    </row>
    <row r="40323" spans="17:17">
      <c r="Q40323" s="39"/>
    </row>
    <row r="40324" spans="17:17">
      <c r="Q40324" s="39"/>
    </row>
    <row r="40325" spans="17:17">
      <c r="Q40325" s="39"/>
    </row>
    <row r="40326" spans="17:17">
      <c r="Q40326" s="39"/>
    </row>
    <row r="40327" spans="17:17">
      <c r="Q40327" s="39"/>
    </row>
    <row r="40328" spans="17:17">
      <c r="Q40328" s="39"/>
    </row>
    <row r="40329" spans="17:17">
      <c r="Q40329" s="39"/>
    </row>
    <row r="40330" spans="17:17">
      <c r="Q40330" s="39"/>
    </row>
    <row r="40331" spans="17:17">
      <c r="Q40331" s="39"/>
    </row>
    <row r="40332" spans="17:17">
      <c r="Q40332" s="39"/>
    </row>
    <row r="40333" spans="17:17">
      <c r="Q40333" s="39"/>
    </row>
    <row r="40334" spans="17:17">
      <c r="Q40334" s="39"/>
    </row>
    <row r="40335" spans="17:17">
      <c r="Q40335" s="39"/>
    </row>
    <row r="40336" spans="17:17">
      <c r="Q40336" s="39"/>
    </row>
    <row r="40337" spans="17:17">
      <c r="Q40337" s="39"/>
    </row>
    <row r="40338" spans="17:17">
      <c r="Q40338" s="39"/>
    </row>
    <row r="40339" spans="17:17">
      <c r="Q40339" s="39"/>
    </row>
    <row r="40340" spans="17:17">
      <c r="Q40340" s="39"/>
    </row>
    <row r="40341" spans="17:17">
      <c r="Q40341" s="39"/>
    </row>
    <row r="40342" spans="17:17">
      <c r="Q40342" s="39"/>
    </row>
    <row r="40343" spans="17:17">
      <c r="Q40343" s="39"/>
    </row>
    <row r="40344" spans="17:17">
      <c r="Q40344" s="39"/>
    </row>
    <row r="40345" spans="17:17">
      <c r="Q40345" s="39"/>
    </row>
    <row r="40346" spans="17:17">
      <c r="Q40346" s="39"/>
    </row>
    <row r="40347" spans="17:17">
      <c r="Q40347" s="39"/>
    </row>
    <row r="40348" spans="17:17">
      <c r="Q40348" s="39"/>
    </row>
    <row r="40349" spans="17:17">
      <c r="Q40349" s="39"/>
    </row>
    <row r="40350" spans="17:17">
      <c r="Q40350" s="39"/>
    </row>
    <row r="40351" spans="17:17">
      <c r="Q40351" s="39"/>
    </row>
    <row r="40352" spans="17:17">
      <c r="Q40352" s="39"/>
    </row>
    <row r="40353" spans="17:17">
      <c r="Q40353" s="39"/>
    </row>
    <row r="40354" spans="17:17">
      <c r="Q40354" s="39"/>
    </row>
    <row r="40355" spans="17:17">
      <c r="Q40355" s="39"/>
    </row>
    <row r="40356" spans="17:17">
      <c r="Q40356" s="39"/>
    </row>
    <row r="40357" spans="17:17">
      <c r="Q40357" s="39"/>
    </row>
    <row r="40358" spans="17:17">
      <c r="Q40358" s="39"/>
    </row>
    <row r="40359" spans="17:17">
      <c r="Q40359" s="39"/>
    </row>
    <row r="40360" spans="17:17">
      <c r="Q40360" s="39"/>
    </row>
    <row r="40361" spans="17:17">
      <c r="Q40361" s="39"/>
    </row>
    <row r="40362" spans="17:17">
      <c r="Q40362" s="39"/>
    </row>
    <row r="40363" spans="17:17">
      <c r="Q40363" s="39"/>
    </row>
    <row r="40364" spans="17:17">
      <c r="Q40364" s="39"/>
    </row>
    <row r="40365" spans="17:17">
      <c r="Q40365" s="39"/>
    </row>
    <row r="40366" spans="17:17">
      <c r="Q40366" s="39"/>
    </row>
    <row r="40367" spans="17:17">
      <c r="Q40367" s="39"/>
    </row>
    <row r="40368" spans="17:17">
      <c r="Q40368" s="39"/>
    </row>
    <row r="40369" spans="17:17">
      <c r="Q40369" s="39"/>
    </row>
    <row r="40370" spans="17:17">
      <c r="Q40370" s="39"/>
    </row>
    <row r="40371" spans="17:17">
      <c r="Q40371" s="39"/>
    </row>
    <row r="40372" spans="17:17">
      <c r="Q40372" s="39"/>
    </row>
    <row r="40373" spans="17:17">
      <c r="Q40373" s="39"/>
    </row>
    <row r="40374" spans="17:17">
      <c r="Q40374" s="39"/>
    </row>
    <row r="40375" spans="17:17">
      <c r="Q40375" s="39"/>
    </row>
    <row r="40376" spans="17:17">
      <c r="Q40376" s="39"/>
    </row>
    <row r="40377" spans="17:17">
      <c r="Q40377" s="39"/>
    </row>
    <row r="40378" spans="17:17">
      <c r="Q40378" s="39"/>
    </row>
    <row r="40379" spans="17:17">
      <c r="Q40379" s="39"/>
    </row>
    <row r="40380" spans="17:17">
      <c r="Q40380" s="39"/>
    </row>
    <row r="40381" spans="17:17">
      <c r="Q40381" s="39"/>
    </row>
    <row r="40382" spans="17:17">
      <c r="Q40382" s="39"/>
    </row>
    <row r="40383" spans="17:17">
      <c r="Q40383" s="39"/>
    </row>
    <row r="40384" spans="17:17">
      <c r="Q40384" s="39"/>
    </row>
    <row r="40385" spans="17:17">
      <c r="Q40385" s="39"/>
    </row>
    <row r="40386" spans="17:17">
      <c r="Q40386" s="39"/>
    </row>
    <row r="40387" spans="17:17">
      <c r="Q40387" s="39"/>
    </row>
    <row r="40388" spans="17:17">
      <c r="Q40388" s="39"/>
    </row>
    <row r="40389" spans="17:17">
      <c r="Q40389" s="39"/>
    </row>
    <row r="40390" spans="17:17">
      <c r="Q40390" s="39"/>
    </row>
    <row r="40391" spans="17:17">
      <c r="Q40391" s="39"/>
    </row>
    <row r="40392" spans="17:17">
      <c r="Q40392" s="39"/>
    </row>
    <row r="40393" spans="17:17">
      <c r="Q40393" s="39"/>
    </row>
    <row r="40394" spans="17:17">
      <c r="Q40394" s="39"/>
    </row>
    <row r="40395" spans="17:17">
      <c r="Q40395" s="39"/>
    </row>
    <row r="40396" spans="17:17">
      <c r="Q40396" s="39"/>
    </row>
    <row r="40397" spans="17:17">
      <c r="Q40397" s="39"/>
    </row>
    <row r="40398" spans="17:17">
      <c r="Q40398" s="39"/>
    </row>
    <row r="40399" spans="17:17">
      <c r="Q40399" s="39"/>
    </row>
    <row r="40400" spans="17:17">
      <c r="Q40400" s="39"/>
    </row>
    <row r="40401" spans="17:17">
      <c r="Q40401" s="39"/>
    </row>
    <row r="40402" spans="17:17">
      <c r="Q40402" s="39"/>
    </row>
    <row r="40403" spans="17:17">
      <c r="Q40403" s="39"/>
    </row>
    <row r="40404" spans="17:17">
      <c r="Q40404" s="39"/>
    </row>
    <row r="40405" spans="17:17">
      <c r="Q40405" s="39"/>
    </row>
    <row r="40406" spans="17:17">
      <c r="Q40406" s="39"/>
    </row>
    <row r="40407" spans="17:17">
      <c r="Q40407" s="39"/>
    </row>
    <row r="40408" spans="17:17">
      <c r="Q40408" s="39"/>
    </row>
    <row r="40409" spans="17:17">
      <c r="Q40409" s="39"/>
    </row>
    <row r="40410" spans="17:17">
      <c r="Q40410" s="39"/>
    </row>
    <row r="40411" spans="17:17">
      <c r="Q40411" s="39"/>
    </row>
    <row r="40412" spans="17:17">
      <c r="Q40412" s="39"/>
    </row>
    <row r="40413" spans="17:17">
      <c r="Q40413" s="39"/>
    </row>
    <row r="40414" spans="17:17">
      <c r="Q40414" s="39"/>
    </row>
    <row r="40415" spans="17:17">
      <c r="Q40415" s="39"/>
    </row>
    <row r="40416" spans="17:17">
      <c r="Q40416" s="39"/>
    </row>
    <row r="40417" spans="17:17">
      <c r="Q40417" s="39"/>
    </row>
    <row r="40418" spans="17:17">
      <c r="Q40418" s="39"/>
    </row>
    <row r="40419" spans="17:17">
      <c r="Q40419" s="39"/>
    </row>
    <row r="40420" spans="17:17">
      <c r="Q40420" s="39"/>
    </row>
    <row r="40421" spans="17:17">
      <c r="Q40421" s="39"/>
    </row>
    <row r="40422" spans="17:17">
      <c r="Q40422" s="39"/>
    </row>
    <row r="40423" spans="17:17">
      <c r="Q40423" s="39"/>
    </row>
    <row r="40424" spans="17:17">
      <c r="Q40424" s="39"/>
    </row>
    <row r="40425" spans="17:17">
      <c r="Q40425" s="39"/>
    </row>
    <row r="40426" spans="17:17">
      <c r="Q40426" s="39"/>
    </row>
    <row r="40427" spans="17:17">
      <c r="Q40427" s="39"/>
    </row>
    <row r="40428" spans="17:17">
      <c r="Q40428" s="39"/>
    </row>
    <row r="40429" spans="17:17">
      <c r="Q40429" s="39"/>
    </row>
    <row r="40430" spans="17:17">
      <c r="Q40430" s="39"/>
    </row>
    <row r="40431" spans="17:17">
      <c r="Q40431" s="39"/>
    </row>
    <row r="40432" spans="17:17">
      <c r="Q40432" s="39"/>
    </row>
    <row r="40433" spans="17:17">
      <c r="Q40433" s="39"/>
    </row>
    <row r="40434" spans="17:17">
      <c r="Q40434" s="39"/>
    </row>
    <row r="40435" spans="17:17">
      <c r="Q40435" s="39"/>
    </row>
    <row r="40436" spans="17:17">
      <c r="Q40436" s="39"/>
    </row>
    <row r="40437" spans="17:17">
      <c r="Q40437" s="39"/>
    </row>
    <row r="40438" spans="17:17">
      <c r="Q40438" s="39"/>
    </row>
    <row r="40439" spans="17:17">
      <c r="Q40439" s="39"/>
    </row>
    <row r="40440" spans="17:17">
      <c r="Q40440" s="39"/>
    </row>
    <row r="40441" spans="17:17">
      <c r="Q40441" s="39"/>
    </row>
    <row r="40442" spans="17:17">
      <c r="Q40442" s="39"/>
    </row>
    <row r="40443" spans="17:17">
      <c r="Q40443" s="39"/>
    </row>
    <row r="40444" spans="17:17">
      <c r="Q40444" s="39"/>
    </row>
    <row r="40445" spans="17:17">
      <c r="Q40445" s="39"/>
    </row>
    <row r="40446" spans="17:17">
      <c r="Q40446" s="39"/>
    </row>
    <row r="40447" spans="17:17">
      <c r="Q40447" s="39"/>
    </row>
    <row r="40448" spans="17:17">
      <c r="Q40448" s="39"/>
    </row>
    <row r="40449" spans="17:17">
      <c r="Q40449" s="39"/>
    </row>
    <row r="40450" spans="17:17">
      <c r="Q40450" s="39"/>
    </row>
    <row r="40451" spans="17:17">
      <c r="Q40451" s="39"/>
    </row>
    <row r="40452" spans="17:17">
      <c r="Q40452" s="39"/>
    </row>
    <row r="40453" spans="17:17">
      <c r="Q40453" s="39"/>
    </row>
    <row r="40454" spans="17:17">
      <c r="Q40454" s="39"/>
    </row>
    <row r="40455" spans="17:17">
      <c r="Q40455" s="39"/>
    </row>
    <row r="40456" spans="17:17">
      <c r="Q40456" s="39"/>
    </row>
    <row r="40457" spans="17:17">
      <c r="Q40457" s="39"/>
    </row>
    <row r="40458" spans="17:17">
      <c r="Q40458" s="39"/>
    </row>
    <row r="40459" spans="17:17">
      <c r="Q40459" s="39"/>
    </row>
    <row r="40460" spans="17:17">
      <c r="Q40460" s="39"/>
    </row>
    <row r="40461" spans="17:17">
      <c r="Q40461" s="39"/>
    </row>
    <row r="40462" spans="17:17">
      <c r="Q40462" s="39"/>
    </row>
    <row r="40463" spans="17:17">
      <c r="Q40463" s="39"/>
    </row>
    <row r="40464" spans="17:17">
      <c r="Q40464" s="39"/>
    </row>
    <row r="40465" spans="17:17">
      <c r="Q40465" s="39"/>
    </row>
    <row r="40466" spans="17:17">
      <c r="Q40466" s="39"/>
    </row>
    <row r="40467" spans="17:17">
      <c r="Q40467" s="39"/>
    </row>
    <row r="40468" spans="17:17">
      <c r="Q40468" s="39"/>
    </row>
    <row r="40469" spans="17:17">
      <c r="Q40469" s="39"/>
    </row>
    <row r="40470" spans="17:17">
      <c r="Q40470" s="39"/>
    </row>
    <row r="40471" spans="17:17">
      <c r="Q40471" s="39"/>
    </row>
    <row r="40472" spans="17:17">
      <c r="Q40472" s="39"/>
    </row>
    <row r="40473" spans="17:17">
      <c r="Q40473" s="39"/>
    </row>
    <row r="40474" spans="17:17">
      <c r="Q40474" s="39"/>
    </row>
    <row r="40475" spans="17:17">
      <c r="Q40475" s="39"/>
    </row>
    <row r="40476" spans="17:17">
      <c r="Q40476" s="39"/>
    </row>
    <row r="40477" spans="17:17">
      <c r="Q40477" s="39"/>
    </row>
    <row r="40478" spans="17:17">
      <c r="Q40478" s="39"/>
    </row>
    <row r="40479" spans="17:17">
      <c r="Q40479" s="39"/>
    </row>
    <row r="40480" spans="17:17">
      <c r="Q40480" s="39"/>
    </row>
    <row r="40481" spans="17:17">
      <c r="Q40481" s="39"/>
    </row>
    <row r="40482" spans="17:17">
      <c r="Q40482" s="39"/>
    </row>
    <row r="40483" spans="17:17">
      <c r="Q40483" s="39"/>
    </row>
    <row r="40484" spans="17:17">
      <c r="Q40484" s="39"/>
    </row>
    <row r="40485" spans="17:17">
      <c r="Q40485" s="39"/>
    </row>
    <row r="40486" spans="17:17">
      <c r="Q40486" s="39"/>
    </row>
    <row r="40487" spans="17:17">
      <c r="Q40487" s="39"/>
    </row>
    <row r="40488" spans="17:17">
      <c r="Q40488" s="39"/>
    </row>
    <row r="40489" spans="17:17">
      <c r="Q40489" s="39"/>
    </row>
    <row r="40490" spans="17:17">
      <c r="Q40490" s="39"/>
    </row>
    <row r="40491" spans="17:17">
      <c r="Q40491" s="39"/>
    </row>
    <row r="40492" spans="17:17">
      <c r="Q40492" s="39"/>
    </row>
    <row r="40493" spans="17:17">
      <c r="Q40493" s="39"/>
    </row>
    <row r="40494" spans="17:17">
      <c r="Q40494" s="39"/>
    </row>
    <row r="40495" spans="17:17">
      <c r="Q40495" s="39"/>
    </row>
    <row r="40496" spans="17:17">
      <c r="Q40496" s="39"/>
    </row>
    <row r="40497" spans="17:17">
      <c r="Q40497" s="39"/>
    </row>
    <row r="40498" spans="17:17">
      <c r="Q40498" s="39"/>
    </row>
    <row r="40499" spans="17:17">
      <c r="Q40499" s="39"/>
    </row>
    <row r="40500" spans="17:17">
      <c r="Q40500" s="39"/>
    </row>
    <row r="40501" spans="17:17">
      <c r="Q40501" s="39"/>
    </row>
    <row r="40502" spans="17:17">
      <c r="Q40502" s="39"/>
    </row>
    <row r="40503" spans="17:17">
      <c r="Q40503" s="39"/>
    </row>
    <row r="40504" spans="17:17">
      <c r="Q40504" s="39"/>
    </row>
    <row r="40505" spans="17:17">
      <c r="Q40505" s="39"/>
    </row>
    <row r="40506" spans="17:17">
      <c r="Q40506" s="39"/>
    </row>
    <row r="40507" spans="17:17">
      <c r="Q40507" s="39"/>
    </row>
    <row r="40508" spans="17:17">
      <c r="Q40508" s="39"/>
    </row>
    <row r="40509" spans="17:17">
      <c r="Q40509" s="39"/>
    </row>
    <row r="40510" spans="17:17">
      <c r="Q40510" s="39"/>
    </row>
    <row r="40511" spans="17:17">
      <c r="Q40511" s="39"/>
    </row>
    <row r="40512" spans="17:17">
      <c r="Q40512" s="39"/>
    </row>
    <row r="40513" spans="17:17">
      <c r="Q40513" s="39"/>
    </row>
    <row r="40514" spans="17:17">
      <c r="Q40514" s="39"/>
    </row>
    <row r="40515" spans="17:17">
      <c r="Q40515" s="39"/>
    </row>
    <row r="40516" spans="17:17">
      <c r="Q40516" s="39"/>
    </row>
    <row r="40517" spans="17:17">
      <c r="Q40517" s="39"/>
    </row>
    <row r="40518" spans="17:17">
      <c r="Q40518" s="39"/>
    </row>
    <row r="40519" spans="17:17">
      <c r="Q40519" s="39"/>
    </row>
    <row r="40520" spans="17:17">
      <c r="Q40520" s="39"/>
    </row>
    <row r="40521" spans="17:17">
      <c r="Q40521" s="39"/>
    </row>
    <row r="40522" spans="17:17">
      <c r="Q40522" s="39"/>
    </row>
    <row r="40523" spans="17:17">
      <c r="Q40523" s="39"/>
    </row>
    <row r="40524" spans="17:17">
      <c r="Q40524" s="39"/>
    </row>
    <row r="40525" spans="17:17">
      <c r="Q40525" s="39"/>
    </row>
    <row r="40526" spans="17:17">
      <c r="Q40526" s="39"/>
    </row>
    <row r="40527" spans="17:17">
      <c r="Q40527" s="39"/>
    </row>
    <row r="40528" spans="17:17">
      <c r="Q40528" s="39"/>
    </row>
    <row r="40529" spans="17:17">
      <c r="Q40529" s="39"/>
    </row>
    <row r="40530" spans="17:17">
      <c r="Q40530" s="39"/>
    </row>
    <row r="40531" spans="17:17">
      <c r="Q40531" s="39"/>
    </row>
    <row r="40532" spans="17:17">
      <c r="Q40532" s="39"/>
    </row>
    <row r="40533" spans="17:17">
      <c r="Q40533" s="39"/>
    </row>
    <row r="40534" spans="17:17">
      <c r="Q40534" s="39"/>
    </row>
    <row r="40535" spans="17:17">
      <c r="Q40535" s="39"/>
    </row>
    <row r="40536" spans="17:17">
      <c r="Q40536" s="39"/>
    </row>
    <row r="40537" spans="17:17">
      <c r="Q40537" s="39"/>
    </row>
    <row r="40538" spans="17:17">
      <c r="Q40538" s="39"/>
    </row>
    <row r="40539" spans="17:17">
      <c r="Q40539" s="39"/>
    </row>
    <row r="40540" spans="17:17">
      <c r="Q40540" s="39"/>
    </row>
    <row r="40541" spans="17:17">
      <c r="Q40541" s="39"/>
    </row>
    <row r="40542" spans="17:17">
      <c r="Q40542" s="39"/>
    </row>
    <row r="40543" spans="17:17">
      <c r="Q40543" s="39"/>
    </row>
    <row r="40544" spans="17:17">
      <c r="Q40544" s="39"/>
    </row>
    <row r="40545" spans="17:17">
      <c r="Q40545" s="39"/>
    </row>
    <row r="40546" spans="17:17">
      <c r="Q40546" s="39"/>
    </row>
    <row r="40547" spans="17:17">
      <c r="Q40547" s="39"/>
    </row>
    <row r="40548" spans="17:17">
      <c r="Q40548" s="39"/>
    </row>
    <row r="40549" spans="17:17">
      <c r="Q40549" s="39"/>
    </row>
    <row r="40550" spans="17:17">
      <c r="Q40550" s="39"/>
    </row>
    <row r="40551" spans="17:17">
      <c r="Q40551" s="39"/>
    </row>
    <row r="40552" spans="17:17">
      <c r="Q40552" s="39"/>
    </row>
    <row r="40553" spans="17:17">
      <c r="Q40553" s="39"/>
    </row>
    <row r="40554" spans="17:17">
      <c r="Q40554" s="39"/>
    </row>
    <row r="40555" spans="17:17">
      <c r="Q40555" s="39"/>
    </row>
    <row r="40556" spans="17:17">
      <c r="Q40556" s="39"/>
    </row>
    <row r="40557" spans="17:17">
      <c r="Q40557" s="39"/>
    </row>
    <row r="40558" spans="17:17">
      <c r="Q40558" s="39"/>
    </row>
    <row r="40559" spans="17:17">
      <c r="Q40559" s="39"/>
    </row>
    <row r="40560" spans="17:17">
      <c r="Q40560" s="39"/>
    </row>
    <row r="40561" spans="17:17">
      <c r="Q40561" s="39"/>
    </row>
    <row r="40562" spans="17:17">
      <c r="Q40562" s="39"/>
    </row>
    <row r="40563" spans="17:17">
      <c r="Q40563" s="39"/>
    </row>
    <row r="40564" spans="17:17">
      <c r="Q40564" s="39"/>
    </row>
    <row r="40565" spans="17:17">
      <c r="Q40565" s="39"/>
    </row>
    <row r="40566" spans="17:17">
      <c r="Q40566" s="39"/>
    </row>
    <row r="40567" spans="17:17">
      <c r="Q40567" s="39"/>
    </row>
    <row r="40568" spans="17:17">
      <c r="Q40568" s="39"/>
    </row>
    <row r="40569" spans="17:17">
      <c r="Q40569" s="39"/>
    </row>
    <row r="40570" spans="17:17">
      <c r="Q40570" s="39"/>
    </row>
    <row r="40571" spans="17:17">
      <c r="Q40571" s="39"/>
    </row>
    <row r="40572" spans="17:17">
      <c r="Q40572" s="39"/>
    </row>
    <row r="40573" spans="17:17">
      <c r="Q40573" s="39"/>
    </row>
    <row r="40574" spans="17:17">
      <c r="Q40574" s="39"/>
    </row>
    <row r="40575" spans="17:17">
      <c r="Q40575" s="39"/>
    </row>
    <row r="40576" spans="17:17">
      <c r="Q40576" s="39"/>
    </row>
    <row r="40577" spans="17:17">
      <c r="Q40577" s="39"/>
    </row>
    <row r="40578" spans="17:17">
      <c r="Q40578" s="39"/>
    </row>
    <row r="40579" spans="17:17">
      <c r="Q40579" s="39"/>
    </row>
    <row r="40580" spans="17:17">
      <c r="Q40580" s="39"/>
    </row>
    <row r="40581" spans="17:17">
      <c r="Q40581" s="39"/>
    </row>
    <row r="40582" spans="17:17">
      <c r="Q40582" s="39"/>
    </row>
    <row r="40583" spans="17:17">
      <c r="Q40583" s="39"/>
    </row>
    <row r="40584" spans="17:17">
      <c r="Q40584" s="39"/>
    </row>
    <row r="40585" spans="17:17">
      <c r="Q40585" s="39"/>
    </row>
    <row r="40586" spans="17:17">
      <c r="Q40586" s="39"/>
    </row>
    <row r="40587" spans="17:17">
      <c r="Q40587" s="39"/>
    </row>
    <row r="40588" spans="17:17">
      <c r="Q40588" s="39"/>
    </row>
    <row r="40589" spans="17:17">
      <c r="Q40589" s="39"/>
    </row>
    <row r="40590" spans="17:17">
      <c r="Q40590" s="39"/>
    </row>
    <row r="40591" spans="17:17">
      <c r="Q40591" s="39"/>
    </row>
    <row r="40592" spans="17:17">
      <c r="Q40592" s="39"/>
    </row>
    <row r="40593" spans="17:17">
      <c r="Q40593" s="39"/>
    </row>
    <row r="40594" spans="17:17">
      <c r="Q40594" s="39"/>
    </row>
    <row r="40595" spans="17:17">
      <c r="Q40595" s="39"/>
    </row>
    <row r="40596" spans="17:17">
      <c r="Q40596" s="39"/>
    </row>
    <row r="40597" spans="17:17">
      <c r="Q40597" s="39"/>
    </row>
    <row r="40598" spans="17:17">
      <c r="Q40598" s="39"/>
    </row>
    <row r="40599" spans="17:17">
      <c r="Q40599" s="39"/>
    </row>
    <row r="40600" spans="17:17">
      <c r="Q40600" s="39"/>
    </row>
    <row r="40601" spans="17:17">
      <c r="Q40601" s="39"/>
    </row>
    <row r="40602" spans="17:17">
      <c r="Q40602" s="39"/>
    </row>
    <row r="40603" spans="17:17">
      <c r="Q40603" s="39"/>
    </row>
    <row r="40604" spans="17:17">
      <c r="Q40604" s="39"/>
    </row>
    <row r="40605" spans="17:17">
      <c r="Q40605" s="39"/>
    </row>
    <row r="40606" spans="17:17">
      <c r="Q40606" s="39"/>
    </row>
    <row r="40607" spans="17:17">
      <c r="Q40607" s="39"/>
    </row>
    <row r="40608" spans="17:17">
      <c r="Q40608" s="39"/>
    </row>
    <row r="40609" spans="17:17">
      <c r="Q40609" s="39"/>
    </row>
    <row r="40610" spans="17:17">
      <c r="Q40610" s="39"/>
    </row>
    <row r="40611" spans="17:17">
      <c r="Q40611" s="39"/>
    </row>
    <row r="40612" spans="17:17">
      <c r="Q40612" s="39"/>
    </row>
    <row r="40613" spans="17:17">
      <c r="Q40613" s="39"/>
    </row>
    <row r="40614" spans="17:17">
      <c r="Q40614" s="39"/>
    </row>
    <row r="40615" spans="17:17">
      <c r="Q40615" s="39"/>
    </row>
    <row r="40616" spans="17:17">
      <c r="Q40616" s="39"/>
    </row>
    <row r="40617" spans="17:17">
      <c r="Q40617" s="39"/>
    </row>
    <row r="40618" spans="17:17">
      <c r="Q40618" s="39"/>
    </row>
    <row r="40619" spans="17:17">
      <c r="Q40619" s="39"/>
    </row>
    <row r="40620" spans="17:17">
      <c r="Q40620" s="39"/>
    </row>
    <row r="40621" spans="17:17">
      <c r="Q40621" s="39"/>
    </row>
    <row r="40622" spans="17:17">
      <c r="Q40622" s="39"/>
    </row>
    <row r="40623" spans="17:17">
      <c r="Q40623" s="39"/>
    </row>
    <row r="40624" spans="17:17">
      <c r="Q40624" s="39"/>
    </row>
    <row r="40625" spans="17:17">
      <c r="Q40625" s="39"/>
    </row>
    <row r="40626" spans="17:17">
      <c r="Q40626" s="39"/>
    </row>
    <row r="40627" spans="17:17">
      <c r="Q40627" s="39"/>
    </row>
    <row r="40628" spans="17:17">
      <c r="Q40628" s="39"/>
    </row>
    <row r="40629" spans="17:17">
      <c r="Q40629" s="39"/>
    </row>
    <row r="40630" spans="17:17">
      <c r="Q40630" s="39"/>
    </row>
    <row r="40631" spans="17:17">
      <c r="Q40631" s="39"/>
    </row>
    <row r="40632" spans="17:17">
      <c r="Q40632" s="39"/>
    </row>
    <row r="40633" spans="17:17">
      <c r="Q40633" s="39"/>
    </row>
    <row r="40634" spans="17:17">
      <c r="Q40634" s="39"/>
    </row>
    <row r="40635" spans="17:17">
      <c r="Q40635" s="39"/>
    </row>
    <row r="40636" spans="17:17">
      <c r="Q40636" s="39"/>
    </row>
    <row r="40637" spans="17:17">
      <c r="Q40637" s="39"/>
    </row>
    <row r="40638" spans="17:17">
      <c r="Q40638" s="39"/>
    </row>
    <row r="40639" spans="17:17">
      <c r="Q40639" s="39"/>
    </row>
    <row r="40640" spans="17:17">
      <c r="Q40640" s="39"/>
    </row>
    <row r="40641" spans="17:17">
      <c r="Q40641" s="39"/>
    </row>
    <row r="40642" spans="17:17">
      <c r="Q40642" s="39"/>
    </row>
    <row r="40643" spans="17:17">
      <c r="Q40643" s="39"/>
    </row>
    <row r="40644" spans="17:17">
      <c r="Q40644" s="39"/>
    </row>
    <row r="40645" spans="17:17">
      <c r="Q40645" s="39"/>
    </row>
    <row r="40646" spans="17:17">
      <c r="Q40646" s="39"/>
    </row>
    <row r="40647" spans="17:17">
      <c r="Q40647" s="39"/>
    </row>
    <row r="40648" spans="17:17">
      <c r="Q40648" s="39"/>
    </row>
    <row r="40649" spans="17:17">
      <c r="Q40649" s="39"/>
    </row>
    <row r="40650" spans="17:17">
      <c r="Q40650" s="39"/>
    </row>
    <row r="40651" spans="17:17">
      <c r="Q40651" s="39"/>
    </row>
    <row r="40652" spans="17:17">
      <c r="Q40652" s="39"/>
    </row>
    <row r="40653" spans="17:17">
      <c r="Q40653" s="39"/>
    </row>
    <row r="40654" spans="17:17">
      <c r="Q40654" s="39"/>
    </row>
    <row r="40655" spans="17:17">
      <c r="Q40655" s="39"/>
    </row>
    <row r="40656" spans="17:17">
      <c r="Q40656" s="39"/>
    </row>
    <row r="40657" spans="17:17">
      <c r="Q40657" s="39"/>
    </row>
    <row r="40658" spans="17:17">
      <c r="Q40658" s="39"/>
    </row>
    <row r="40659" spans="17:17">
      <c r="Q40659" s="39"/>
    </row>
    <row r="40660" spans="17:17">
      <c r="Q40660" s="39"/>
    </row>
    <row r="40661" spans="17:17">
      <c r="Q40661" s="39"/>
    </row>
    <row r="40662" spans="17:17">
      <c r="Q40662" s="39"/>
    </row>
    <row r="40663" spans="17:17">
      <c r="Q40663" s="39"/>
    </row>
    <row r="40664" spans="17:17">
      <c r="Q40664" s="39"/>
    </row>
    <row r="40665" spans="17:17">
      <c r="Q40665" s="39"/>
    </row>
    <row r="40666" spans="17:17">
      <c r="Q40666" s="39"/>
    </row>
    <row r="40667" spans="17:17">
      <c r="Q40667" s="39"/>
    </row>
    <row r="40668" spans="17:17">
      <c r="Q40668" s="39"/>
    </row>
    <row r="40669" spans="17:17">
      <c r="Q40669" s="39"/>
    </row>
    <row r="40670" spans="17:17">
      <c r="Q40670" s="39"/>
    </row>
    <row r="40671" spans="17:17">
      <c r="Q40671" s="39"/>
    </row>
    <row r="40672" spans="17:17">
      <c r="Q40672" s="39"/>
    </row>
    <row r="40673" spans="17:17">
      <c r="Q40673" s="39"/>
    </row>
    <row r="40674" spans="17:17">
      <c r="Q40674" s="39"/>
    </row>
    <row r="40675" spans="17:17">
      <c r="Q40675" s="39"/>
    </row>
    <row r="40676" spans="17:17">
      <c r="Q40676" s="39"/>
    </row>
    <row r="40677" spans="17:17">
      <c r="Q40677" s="39"/>
    </row>
    <row r="40678" spans="17:17">
      <c r="Q40678" s="39"/>
    </row>
    <row r="40679" spans="17:17">
      <c r="Q40679" s="39"/>
    </row>
    <row r="40680" spans="17:17">
      <c r="Q40680" s="39"/>
    </row>
    <row r="40681" spans="17:17">
      <c r="Q40681" s="39"/>
    </row>
    <row r="40682" spans="17:17">
      <c r="Q40682" s="39"/>
    </row>
    <row r="40683" spans="17:17">
      <c r="Q40683" s="39"/>
    </row>
    <row r="40684" spans="17:17">
      <c r="Q40684" s="39"/>
    </row>
    <row r="40685" spans="17:17">
      <c r="Q40685" s="39"/>
    </row>
    <row r="40686" spans="17:17">
      <c r="Q40686" s="39"/>
    </row>
    <row r="40687" spans="17:17">
      <c r="Q40687" s="39"/>
    </row>
    <row r="40688" spans="17:17">
      <c r="Q40688" s="39"/>
    </row>
    <row r="40689" spans="17:17">
      <c r="Q40689" s="39"/>
    </row>
    <row r="40690" spans="17:17">
      <c r="Q40690" s="39"/>
    </row>
    <row r="40691" spans="17:17">
      <c r="Q40691" s="39"/>
    </row>
    <row r="40692" spans="17:17">
      <c r="Q40692" s="39"/>
    </row>
    <row r="40693" spans="17:17">
      <c r="Q40693" s="39"/>
    </row>
    <row r="40694" spans="17:17">
      <c r="Q40694" s="39"/>
    </row>
    <row r="40695" spans="17:17">
      <c r="Q40695" s="39"/>
    </row>
    <row r="40696" spans="17:17">
      <c r="Q40696" s="39"/>
    </row>
    <row r="40697" spans="17:17">
      <c r="Q40697" s="39"/>
    </row>
    <row r="40698" spans="17:17">
      <c r="Q40698" s="39"/>
    </row>
    <row r="40699" spans="17:17">
      <c r="Q40699" s="39"/>
    </row>
    <row r="40700" spans="17:17">
      <c r="Q40700" s="39"/>
    </row>
    <row r="40701" spans="17:17">
      <c r="Q40701" s="39"/>
    </row>
    <row r="40702" spans="17:17">
      <c r="Q40702" s="39"/>
    </row>
    <row r="40703" spans="17:17">
      <c r="Q40703" s="39"/>
    </row>
    <row r="40704" spans="17:17">
      <c r="Q40704" s="39"/>
    </row>
    <row r="40705" spans="17:17">
      <c r="Q40705" s="39"/>
    </row>
    <row r="40706" spans="17:17">
      <c r="Q40706" s="39"/>
    </row>
    <row r="40707" spans="17:17">
      <c r="Q40707" s="39"/>
    </row>
    <row r="40708" spans="17:17">
      <c r="Q40708" s="39"/>
    </row>
    <row r="40709" spans="17:17">
      <c r="Q40709" s="39"/>
    </row>
    <row r="40710" spans="17:17">
      <c r="Q40710" s="39"/>
    </row>
    <row r="40711" spans="17:17">
      <c r="Q40711" s="39"/>
    </row>
    <row r="40712" spans="17:17">
      <c r="Q40712" s="39"/>
    </row>
    <row r="40713" spans="17:17">
      <c r="Q40713" s="39"/>
    </row>
    <row r="40714" spans="17:17">
      <c r="Q40714" s="39"/>
    </row>
    <row r="40715" spans="17:17">
      <c r="Q40715" s="39"/>
    </row>
    <row r="40716" spans="17:17">
      <c r="Q40716" s="39"/>
    </row>
    <row r="40717" spans="17:17">
      <c r="Q40717" s="39"/>
    </row>
    <row r="40718" spans="17:17">
      <c r="Q40718" s="39"/>
    </row>
    <row r="40719" spans="17:17">
      <c r="Q40719" s="39"/>
    </row>
    <row r="40720" spans="17:17">
      <c r="Q40720" s="39"/>
    </row>
    <row r="40721" spans="17:17">
      <c r="Q40721" s="39"/>
    </row>
    <row r="40722" spans="17:17">
      <c r="Q40722" s="39"/>
    </row>
    <row r="40723" spans="17:17">
      <c r="Q40723" s="39"/>
    </row>
    <row r="40724" spans="17:17">
      <c r="Q40724" s="39"/>
    </row>
    <row r="40725" spans="17:17">
      <c r="Q40725" s="39"/>
    </row>
    <row r="40726" spans="17:17">
      <c r="Q40726" s="39"/>
    </row>
    <row r="40727" spans="17:17">
      <c r="Q40727" s="39"/>
    </row>
    <row r="40728" spans="17:17">
      <c r="Q40728" s="39"/>
    </row>
    <row r="40729" spans="17:17">
      <c r="Q40729" s="39"/>
    </row>
    <row r="40730" spans="17:17">
      <c r="Q40730" s="39"/>
    </row>
    <row r="40731" spans="17:17">
      <c r="Q40731" s="39"/>
    </row>
    <row r="40732" spans="17:17">
      <c r="Q40732" s="39"/>
    </row>
    <row r="40733" spans="17:17">
      <c r="Q40733" s="39"/>
    </row>
    <row r="40734" spans="17:17">
      <c r="Q40734" s="39"/>
    </row>
    <row r="40735" spans="17:17">
      <c r="Q40735" s="39"/>
    </row>
    <row r="40736" spans="17:17">
      <c r="Q40736" s="39"/>
    </row>
    <row r="40737" spans="17:17">
      <c r="Q40737" s="39"/>
    </row>
    <row r="40738" spans="17:17">
      <c r="Q40738" s="39"/>
    </row>
    <row r="40739" spans="17:17">
      <c r="Q40739" s="39"/>
    </row>
    <row r="40740" spans="17:17">
      <c r="Q40740" s="39"/>
    </row>
    <row r="40741" spans="17:17">
      <c r="Q40741" s="39"/>
    </row>
    <row r="40742" spans="17:17">
      <c r="Q40742" s="39"/>
    </row>
    <row r="40743" spans="17:17">
      <c r="Q40743" s="39"/>
    </row>
    <row r="40744" spans="17:17">
      <c r="Q40744" s="39"/>
    </row>
    <row r="40745" spans="17:17">
      <c r="Q40745" s="39"/>
    </row>
    <row r="40746" spans="17:17">
      <c r="Q40746" s="39"/>
    </row>
    <row r="40747" spans="17:17">
      <c r="Q40747" s="39"/>
    </row>
    <row r="40748" spans="17:17">
      <c r="Q40748" s="39"/>
    </row>
    <row r="40749" spans="17:17">
      <c r="Q40749" s="39"/>
    </row>
    <row r="40750" spans="17:17">
      <c r="Q40750" s="39"/>
    </row>
    <row r="40751" spans="17:17">
      <c r="Q40751" s="39"/>
    </row>
    <row r="40752" spans="17:17">
      <c r="Q40752" s="39"/>
    </row>
    <row r="40753" spans="17:17">
      <c r="Q40753" s="39"/>
    </row>
    <row r="40754" spans="17:17">
      <c r="Q40754" s="39"/>
    </row>
    <row r="40755" spans="17:17">
      <c r="Q40755" s="39"/>
    </row>
    <row r="40756" spans="17:17">
      <c r="Q40756" s="39"/>
    </row>
    <row r="40757" spans="17:17">
      <c r="Q40757" s="39"/>
    </row>
    <row r="40758" spans="17:17">
      <c r="Q40758" s="39"/>
    </row>
    <row r="40759" spans="17:17">
      <c r="Q40759" s="39"/>
    </row>
    <row r="40760" spans="17:17">
      <c r="Q40760" s="39"/>
    </row>
    <row r="40761" spans="17:17">
      <c r="Q40761" s="39"/>
    </row>
    <row r="40762" spans="17:17">
      <c r="Q40762" s="39"/>
    </row>
    <row r="40763" spans="17:17">
      <c r="Q40763" s="39"/>
    </row>
    <row r="40764" spans="17:17">
      <c r="Q40764" s="39"/>
    </row>
    <row r="40765" spans="17:17">
      <c r="Q40765" s="39"/>
    </row>
    <row r="40766" spans="17:17">
      <c r="Q40766" s="39"/>
    </row>
    <row r="40767" spans="17:17">
      <c r="Q40767" s="39"/>
    </row>
    <row r="40768" spans="17:17">
      <c r="Q40768" s="39"/>
    </row>
    <row r="40769" spans="17:17">
      <c r="Q40769" s="39"/>
    </row>
    <row r="40770" spans="17:17">
      <c r="Q40770" s="39"/>
    </row>
    <row r="40771" spans="17:17">
      <c r="Q40771" s="39"/>
    </row>
    <row r="40772" spans="17:17">
      <c r="Q40772" s="39"/>
    </row>
    <row r="40773" spans="17:17">
      <c r="Q40773" s="39"/>
    </row>
    <row r="40774" spans="17:17">
      <c r="Q40774" s="39"/>
    </row>
    <row r="40775" spans="17:17">
      <c r="Q40775" s="39"/>
    </row>
    <row r="40776" spans="17:17">
      <c r="Q40776" s="39"/>
    </row>
    <row r="40777" spans="17:17">
      <c r="Q40777" s="39"/>
    </row>
    <row r="40778" spans="17:17">
      <c r="Q40778" s="39"/>
    </row>
    <row r="40779" spans="17:17">
      <c r="Q40779" s="39"/>
    </row>
    <row r="40780" spans="17:17">
      <c r="Q40780" s="39"/>
    </row>
    <row r="40781" spans="17:17">
      <c r="Q40781" s="39"/>
    </row>
    <row r="40782" spans="17:17">
      <c r="Q40782" s="39"/>
    </row>
    <row r="40783" spans="17:17">
      <c r="Q40783" s="39"/>
    </row>
    <row r="40784" spans="17:17">
      <c r="Q40784" s="39"/>
    </row>
    <row r="40785" spans="17:17">
      <c r="Q40785" s="39"/>
    </row>
    <row r="40786" spans="17:17">
      <c r="Q40786" s="39"/>
    </row>
    <row r="40787" spans="17:17">
      <c r="Q40787" s="39"/>
    </row>
    <row r="40788" spans="17:17">
      <c r="Q40788" s="39"/>
    </row>
    <row r="40789" spans="17:17">
      <c r="Q40789" s="39"/>
    </row>
    <row r="40790" spans="17:17">
      <c r="Q40790" s="39"/>
    </row>
    <row r="40791" spans="17:17">
      <c r="Q40791" s="39"/>
    </row>
    <row r="40792" spans="17:17">
      <c r="Q40792" s="39"/>
    </row>
    <row r="40793" spans="17:17">
      <c r="Q40793" s="39"/>
    </row>
    <row r="40794" spans="17:17">
      <c r="Q40794" s="39"/>
    </row>
    <row r="40795" spans="17:17">
      <c r="Q40795" s="39"/>
    </row>
    <row r="40796" spans="17:17">
      <c r="Q40796" s="39"/>
    </row>
    <row r="40797" spans="17:17">
      <c r="Q40797" s="39"/>
    </row>
    <row r="40798" spans="17:17">
      <c r="Q40798" s="39"/>
    </row>
    <row r="40799" spans="17:17">
      <c r="Q40799" s="39"/>
    </row>
    <row r="40800" spans="17:17">
      <c r="Q40800" s="39"/>
    </row>
    <row r="40801" spans="17:17">
      <c r="Q40801" s="39"/>
    </row>
    <row r="40802" spans="17:17">
      <c r="Q40802" s="39"/>
    </row>
    <row r="40803" spans="17:17">
      <c r="Q40803" s="39"/>
    </row>
    <row r="40804" spans="17:17">
      <c r="Q40804" s="39"/>
    </row>
    <row r="40805" spans="17:17">
      <c r="Q40805" s="39"/>
    </row>
    <row r="40806" spans="17:17">
      <c r="Q40806" s="39"/>
    </row>
    <row r="40807" spans="17:17">
      <c r="Q40807" s="39"/>
    </row>
    <row r="40808" spans="17:17">
      <c r="Q40808" s="39"/>
    </row>
    <row r="40809" spans="17:17">
      <c r="Q40809" s="39"/>
    </row>
    <row r="40810" spans="17:17">
      <c r="Q40810" s="39"/>
    </row>
    <row r="40811" spans="17:17">
      <c r="Q40811" s="39"/>
    </row>
    <row r="40812" spans="17:17">
      <c r="Q40812" s="39"/>
    </row>
    <row r="40813" spans="17:17">
      <c r="Q40813" s="39"/>
    </row>
    <row r="40814" spans="17:17">
      <c r="Q40814" s="39"/>
    </row>
    <row r="40815" spans="17:17">
      <c r="Q40815" s="39"/>
    </row>
    <row r="40816" spans="17:17">
      <c r="Q40816" s="39"/>
    </row>
    <row r="40817" spans="17:17">
      <c r="Q40817" s="39"/>
    </row>
    <row r="40818" spans="17:17">
      <c r="Q40818" s="39"/>
    </row>
    <row r="40819" spans="17:17">
      <c r="Q40819" s="39"/>
    </row>
    <row r="40820" spans="17:17">
      <c r="Q40820" s="39"/>
    </row>
    <row r="40821" spans="17:17">
      <c r="Q40821" s="39"/>
    </row>
    <row r="40822" spans="17:17">
      <c r="Q40822" s="39"/>
    </row>
    <row r="40823" spans="17:17">
      <c r="Q40823" s="39"/>
    </row>
    <row r="40824" spans="17:17">
      <c r="Q40824" s="39"/>
    </row>
    <row r="40825" spans="17:17">
      <c r="Q40825" s="39"/>
    </row>
    <row r="40826" spans="17:17">
      <c r="Q40826" s="39"/>
    </row>
    <row r="40827" spans="17:17">
      <c r="Q40827" s="39"/>
    </row>
    <row r="40828" spans="17:17">
      <c r="Q40828" s="39"/>
    </row>
    <row r="40829" spans="17:17">
      <c r="Q40829" s="39"/>
    </row>
    <row r="40830" spans="17:17">
      <c r="Q40830" s="39"/>
    </row>
    <row r="40831" spans="17:17">
      <c r="Q40831" s="39"/>
    </row>
    <row r="40832" spans="17:17">
      <c r="Q40832" s="39"/>
    </row>
    <row r="40833" spans="17:17">
      <c r="Q40833" s="39"/>
    </row>
    <row r="40834" spans="17:17">
      <c r="Q40834" s="39"/>
    </row>
    <row r="40835" spans="17:17">
      <c r="Q40835" s="39"/>
    </row>
    <row r="40836" spans="17:17">
      <c r="Q40836" s="39"/>
    </row>
    <row r="40837" spans="17:17">
      <c r="Q40837" s="39"/>
    </row>
    <row r="40838" spans="17:17">
      <c r="Q40838" s="39"/>
    </row>
    <row r="40839" spans="17:17">
      <c r="Q40839" s="39"/>
    </row>
    <row r="40840" spans="17:17">
      <c r="Q40840" s="39"/>
    </row>
    <row r="40841" spans="17:17">
      <c r="Q40841" s="39"/>
    </row>
    <row r="40842" spans="17:17">
      <c r="Q40842" s="39"/>
    </row>
    <row r="40843" spans="17:17">
      <c r="Q40843" s="39"/>
    </row>
    <row r="40844" spans="17:17">
      <c r="Q40844" s="39"/>
    </row>
    <row r="40845" spans="17:17">
      <c r="Q40845" s="39"/>
    </row>
    <row r="40846" spans="17:17">
      <c r="Q40846" s="39"/>
    </row>
    <row r="40847" spans="17:17">
      <c r="Q40847" s="39"/>
    </row>
    <row r="40848" spans="17:17">
      <c r="Q40848" s="39"/>
    </row>
    <row r="40849" spans="17:17">
      <c r="Q40849" s="39"/>
    </row>
    <row r="40850" spans="17:17">
      <c r="Q40850" s="39"/>
    </row>
    <row r="40851" spans="17:17">
      <c r="Q40851" s="39"/>
    </row>
    <row r="40852" spans="17:17">
      <c r="Q40852" s="39"/>
    </row>
    <row r="40853" spans="17:17">
      <c r="Q40853" s="39"/>
    </row>
    <row r="40854" spans="17:17">
      <c r="Q40854" s="39"/>
    </row>
    <row r="40855" spans="17:17">
      <c r="Q40855" s="39"/>
    </row>
    <row r="40856" spans="17:17">
      <c r="Q40856" s="39"/>
    </row>
    <row r="40857" spans="17:17">
      <c r="Q40857" s="39"/>
    </row>
    <row r="40858" spans="17:17">
      <c r="Q40858" s="39"/>
    </row>
    <row r="40859" spans="17:17">
      <c r="Q40859" s="39"/>
    </row>
    <row r="40860" spans="17:17">
      <c r="Q40860" s="39"/>
    </row>
    <row r="40861" spans="17:17">
      <c r="Q40861" s="39"/>
    </row>
    <row r="40862" spans="17:17">
      <c r="Q40862" s="39"/>
    </row>
    <row r="40863" spans="17:17">
      <c r="Q40863" s="39"/>
    </row>
    <row r="40864" spans="17:17">
      <c r="Q40864" s="39"/>
    </row>
    <row r="40865" spans="17:17">
      <c r="Q40865" s="39"/>
    </row>
    <row r="40866" spans="17:17">
      <c r="Q40866" s="39"/>
    </row>
    <row r="40867" spans="17:17">
      <c r="Q40867" s="39"/>
    </row>
    <row r="40868" spans="17:17">
      <c r="Q40868" s="39"/>
    </row>
    <row r="40869" spans="17:17">
      <c r="Q40869" s="39"/>
    </row>
    <row r="40870" spans="17:17">
      <c r="Q40870" s="39"/>
    </row>
    <row r="40871" spans="17:17">
      <c r="Q40871" s="39"/>
    </row>
    <row r="40872" spans="17:17">
      <c r="Q40872" s="39"/>
    </row>
    <row r="40873" spans="17:17">
      <c r="Q40873" s="39"/>
    </row>
    <row r="40874" spans="17:17">
      <c r="Q40874" s="39"/>
    </row>
    <row r="40875" spans="17:17">
      <c r="Q40875" s="39"/>
    </row>
    <row r="40876" spans="17:17">
      <c r="Q40876" s="39"/>
    </row>
    <row r="40877" spans="17:17">
      <c r="Q40877" s="39"/>
    </row>
    <row r="40878" spans="17:17">
      <c r="Q40878" s="39"/>
    </row>
    <row r="40879" spans="17:17">
      <c r="Q40879" s="39"/>
    </row>
    <row r="40880" spans="17:17">
      <c r="Q40880" s="39"/>
    </row>
    <row r="40881" spans="17:17">
      <c r="Q40881" s="39"/>
    </row>
    <row r="40882" spans="17:17">
      <c r="Q40882" s="39"/>
    </row>
    <row r="40883" spans="17:17">
      <c r="Q40883" s="39"/>
    </row>
    <row r="40884" spans="17:17">
      <c r="Q40884" s="39"/>
    </row>
    <row r="40885" spans="17:17">
      <c r="Q40885" s="39"/>
    </row>
    <row r="40886" spans="17:17">
      <c r="Q40886" s="39"/>
    </row>
    <row r="40887" spans="17:17">
      <c r="Q40887" s="39"/>
    </row>
    <row r="40888" spans="17:17">
      <c r="Q40888" s="39"/>
    </row>
    <row r="40889" spans="17:17">
      <c r="Q40889" s="39"/>
    </row>
    <row r="40890" spans="17:17">
      <c r="Q40890" s="39"/>
    </row>
    <row r="40891" spans="17:17">
      <c r="Q40891" s="39"/>
    </row>
    <row r="40892" spans="17:17">
      <c r="Q40892" s="39"/>
    </row>
    <row r="40893" spans="17:17">
      <c r="Q40893" s="39"/>
    </row>
    <row r="40894" spans="17:17">
      <c r="Q40894" s="39"/>
    </row>
    <row r="40895" spans="17:17">
      <c r="Q40895" s="39"/>
    </row>
    <row r="40896" spans="17:17">
      <c r="Q40896" s="39"/>
    </row>
    <row r="40897" spans="17:17">
      <c r="Q40897" s="39"/>
    </row>
    <row r="40898" spans="17:17">
      <c r="Q40898" s="39"/>
    </row>
    <row r="40899" spans="17:17">
      <c r="Q40899" s="39"/>
    </row>
    <row r="40900" spans="17:17">
      <c r="Q40900" s="39"/>
    </row>
    <row r="40901" spans="17:17">
      <c r="Q40901" s="39"/>
    </row>
    <row r="40902" spans="17:17">
      <c r="Q40902" s="39"/>
    </row>
    <row r="40903" spans="17:17">
      <c r="Q40903" s="39"/>
    </row>
    <row r="40904" spans="17:17">
      <c r="Q40904" s="39"/>
    </row>
    <row r="40905" spans="17:17">
      <c r="Q40905" s="39"/>
    </row>
    <row r="40906" spans="17:17">
      <c r="Q40906" s="39"/>
    </row>
    <row r="40907" spans="17:17">
      <c r="Q40907" s="39"/>
    </row>
    <row r="40908" spans="17:17">
      <c r="Q40908" s="39"/>
    </row>
    <row r="40909" spans="17:17">
      <c r="Q40909" s="39"/>
    </row>
    <row r="40910" spans="17:17">
      <c r="Q40910" s="39"/>
    </row>
    <row r="40911" spans="17:17">
      <c r="Q40911" s="39"/>
    </row>
    <row r="40912" spans="17:17">
      <c r="Q40912" s="39"/>
    </row>
    <row r="40913" spans="17:17">
      <c r="Q40913" s="39"/>
    </row>
    <row r="40914" spans="17:17">
      <c r="Q40914" s="39"/>
    </row>
    <row r="40915" spans="17:17">
      <c r="Q40915" s="39"/>
    </row>
    <row r="40916" spans="17:17">
      <c r="Q40916" s="39"/>
    </row>
    <row r="40917" spans="17:17">
      <c r="Q40917" s="39"/>
    </row>
    <row r="40918" spans="17:17">
      <c r="Q40918" s="39"/>
    </row>
    <row r="40919" spans="17:17">
      <c r="Q40919" s="39"/>
    </row>
    <row r="40920" spans="17:17">
      <c r="Q40920" s="39"/>
    </row>
    <row r="40921" spans="17:17">
      <c r="Q40921" s="39"/>
    </row>
    <row r="40922" spans="17:17">
      <c r="Q40922" s="39"/>
    </row>
    <row r="40923" spans="17:17">
      <c r="Q40923" s="39"/>
    </row>
    <row r="40924" spans="17:17">
      <c r="Q40924" s="39"/>
    </row>
    <row r="40925" spans="17:17">
      <c r="Q40925" s="39"/>
    </row>
    <row r="40926" spans="17:17">
      <c r="Q40926" s="39"/>
    </row>
    <row r="40927" spans="17:17">
      <c r="Q40927" s="39"/>
    </row>
    <row r="40928" spans="17:17">
      <c r="Q40928" s="39"/>
    </row>
    <row r="40929" spans="17:17">
      <c r="Q40929" s="39"/>
    </row>
    <row r="40930" spans="17:17">
      <c r="Q40930" s="39"/>
    </row>
    <row r="40931" spans="17:17">
      <c r="Q40931" s="39"/>
    </row>
    <row r="40932" spans="17:17">
      <c r="Q40932" s="39"/>
    </row>
    <row r="40933" spans="17:17">
      <c r="Q40933" s="39"/>
    </row>
    <row r="40934" spans="17:17">
      <c r="Q40934" s="39"/>
    </row>
    <row r="40935" spans="17:17">
      <c r="Q40935" s="39"/>
    </row>
    <row r="40936" spans="17:17">
      <c r="Q40936" s="39"/>
    </row>
    <row r="40937" spans="17:17">
      <c r="Q40937" s="39"/>
    </row>
    <row r="40938" spans="17:17">
      <c r="Q40938" s="39"/>
    </row>
    <row r="40939" spans="17:17">
      <c r="Q40939" s="39"/>
    </row>
    <row r="40940" spans="17:17">
      <c r="Q40940" s="39"/>
    </row>
    <row r="40941" spans="17:17">
      <c r="Q40941" s="39"/>
    </row>
    <row r="40942" spans="17:17">
      <c r="Q40942" s="39"/>
    </row>
    <row r="40943" spans="17:17">
      <c r="Q40943" s="39"/>
    </row>
    <row r="40944" spans="17:17">
      <c r="Q40944" s="39"/>
    </row>
    <row r="40945" spans="17:17">
      <c r="Q40945" s="39"/>
    </row>
    <row r="40946" spans="17:17">
      <c r="Q40946" s="39"/>
    </row>
    <row r="40947" spans="17:17">
      <c r="Q40947" s="39"/>
    </row>
    <row r="40948" spans="17:17">
      <c r="Q40948" s="39"/>
    </row>
    <row r="40949" spans="17:17">
      <c r="Q40949" s="39"/>
    </row>
    <row r="40950" spans="17:17">
      <c r="Q40950" s="39"/>
    </row>
    <row r="40951" spans="17:17">
      <c r="Q40951" s="39"/>
    </row>
    <row r="40952" spans="17:17">
      <c r="Q40952" s="39"/>
    </row>
    <row r="40953" spans="17:17">
      <c r="Q40953" s="39"/>
    </row>
    <row r="40954" spans="17:17">
      <c r="Q40954" s="39"/>
    </row>
    <row r="40955" spans="17:17">
      <c r="Q40955" s="39"/>
    </row>
    <row r="40956" spans="17:17">
      <c r="Q40956" s="39"/>
    </row>
    <row r="40957" spans="17:17">
      <c r="Q40957" s="39"/>
    </row>
    <row r="40958" spans="17:17">
      <c r="Q40958" s="39"/>
    </row>
    <row r="40959" spans="17:17">
      <c r="Q40959" s="39"/>
    </row>
    <row r="40960" spans="17:17">
      <c r="Q40960" s="39"/>
    </row>
    <row r="40961" spans="17:17">
      <c r="Q40961" s="39"/>
    </row>
    <row r="40962" spans="17:17">
      <c r="Q40962" s="39"/>
    </row>
    <row r="40963" spans="17:17">
      <c r="Q40963" s="39"/>
    </row>
    <row r="40964" spans="17:17">
      <c r="Q40964" s="39"/>
    </row>
    <row r="40965" spans="17:17">
      <c r="Q40965" s="39"/>
    </row>
    <row r="40966" spans="17:17">
      <c r="Q40966" s="39"/>
    </row>
    <row r="40967" spans="17:17">
      <c r="Q40967" s="39"/>
    </row>
    <row r="40968" spans="17:17">
      <c r="Q40968" s="39"/>
    </row>
    <row r="40969" spans="17:17">
      <c r="Q40969" s="39"/>
    </row>
    <row r="40970" spans="17:17">
      <c r="Q40970" s="39"/>
    </row>
    <row r="40971" spans="17:17">
      <c r="Q40971" s="39"/>
    </row>
    <row r="40972" spans="17:17">
      <c r="Q40972" s="39"/>
    </row>
    <row r="40973" spans="17:17">
      <c r="Q40973" s="39"/>
    </row>
    <row r="40974" spans="17:17">
      <c r="Q40974" s="39"/>
    </row>
    <row r="40975" spans="17:17">
      <c r="Q40975" s="39"/>
    </row>
    <row r="40976" spans="17:17">
      <c r="Q40976" s="39"/>
    </row>
    <row r="40977" spans="17:17">
      <c r="Q40977" s="39"/>
    </row>
    <row r="40978" spans="17:17">
      <c r="Q40978" s="39"/>
    </row>
    <row r="40979" spans="17:17">
      <c r="Q40979" s="39"/>
    </row>
    <row r="40980" spans="17:17">
      <c r="Q40980" s="39"/>
    </row>
    <row r="40981" spans="17:17">
      <c r="Q40981" s="39"/>
    </row>
    <row r="40982" spans="17:17">
      <c r="Q40982" s="39"/>
    </row>
    <row r="40983" spans="17:17">
      <c r="Q40983" s="39"/>
    </row>
    <row r="40984" spans="17:17">
      <c r="Q40984" s="39"/>
    </row>
    <row r="40985" spans="17:17">
      <c r="Q40985" s="39"/>
    </row>
    <row r="40986" spans="17:17">
      <c r="Q40986" s="39"/>
    </row>
    <row r="40987" spans="17:17">
      <c r="Q40987" s="39"/>
    </row>
    <row r="40988" spans="17:17">
      <c r="Q40988" s="39"/>
    </row>
    <row r="40989" spans="17:17">
      <c r="Q40989" s="39"/>
    </row>
    <row r="40990" spans="17:17">
      <c r="Q40990" s="39"/>
    </row>
    <row r="40991" spans="17:17">
      <c r="Q40991" s="39"/>
    </row>
    <row r="40992" spans="17:17">
      <c r="Q40992" s="39"/>
    </row>
    <row r="40993" spans="17:17">
      <c r="Q40993" s="39"/>
    </row>
    <row r="40994" spans="17:17">
      <c r="Q40994" s="39"/>
    </row>
    <row r="40995" spans="17:17">
      <c r="Q40995" s="39"/>
    </row>
    <row r="40996" spans="17:17">
      <c r="Q40996" s="39"/>
    </row>
    <row r="40997" spans="17:17">
      <c r="Q40997" s="39"/>
    </row>
    <row r="40998" spans="17:17">
      <c r="Q40998" s="39"/>
    </row>
    <row r="40999" spans="17:17">
      <c r="Q40999" s="39"/>
    </row>
    <row r="41000" spans="17:17">
      <c r="Q41000" s="39"/>
    </row>
    <row r="41001" spans="17:17">
      <c r="Q41001" s="39"/>
    </row>
    <row r="41002" spans="17:17">
      <c r="Q41002" s="39"/>
    </row>
    <row r="41003" spans="17:17">
      <c r="Q41003" s="39"/>
    </row>
    <row r="41004" spans="17:17">
      <c r="Q41004" s="39"/>
    </row>
    <row r="41005" spans="17:17">
      <c r="Q41005" s="39"/>
    </row>
    <row r="41006" spans="17:17">
      <c r="Q41006" s="39"/>
    </row>
    <row r="41007" spans="17:17">
      <c r="Q41007" s="39"/>
    </row>
    <row r="41008" spans="17:17">
      <c r="Q41008" s="39"/>
    </row>
    <row r="41009" spans="17:17">
      <c r="Q41009" s="39"/>
    </row>
    <row r="41010" spans="17:17">
      <c r="Q41010" s="39"/>
    </row>
    <row r="41011" spans="17:17">
      <c r="Q41011" s="39"/>
    </row>
    <row r="41012" spans="17:17">
      <c r="Q41012" s="39"/>
    </row>
    <row r="41013" spans="17:17">
      <c r="Q41013" s="39"/>
    </row>
    <row r="41014" spans="17:17">
      <c r="Q41014" s="39"/>
    </row>
    <row r="41015" spans="17:17">
      <c r="Q41015" s="39"/>
    </row>
    <row r="41016" spans="17:17">
      <c r="Q41016" s="39"/>
    </row>
    <row r="41017" spans="17:17">
      <c r="Q41017" s="39"/>
    </row>
    <row r="41018" spans="17:17">
      <c r="Q41018" s="39"/>
    </row>
    <row r="41019" spans="17:17">
      <c r="Q41019" s="39"/>
    </row>
    <row r="41020" spans="17:17">
      <c r="Q41020" s="39"/>
    </row>
    <row r="41021" spans="17:17">
      <c r="Q41021" s="39"/>
    </row>
    <row r="41022" spans="17:17">
      <c r="Q41022" s="39"/>
    </row>
    <row r="41023" spans="17:17">
      <c r="Q41023" s="39"/>
    </row>
    <row r="41024" spans="17:17">
      <c r="Q41024" s="39"/>
    </row>
    <row r="41025" spans="17:17">
      <c r="Q41025" s="39"/>
    </row>
    <row r="41026" spans="17:17">
      <c r="Q41026" s="39"/>
    </row>
    <row r="41027" spans="17:17">
      <c r="Q41027" s="39"/>
    </row>
    <row r="41028" spans="17:17">
      <c r="Q41028" s="39"/>
    </row>
    <row r="41029" spans="17:17">
      <c r="Q41029" s="39"/>
    </row>
    <row r="41030" spans="17:17">
      <c r="Q41030" s="39"/>
    </row>
    <row r="41031" spans="17:17">
      <c r="Q41031" s="39"/>
    </row>
    <row r="41032" spans="17:17">
      <c r="Q41032" s="39"/>
    </row>
    <row r="41033" spans="17:17">
      <c r="Q41033" s="39"/>
    </row>
    <row r="41034" spans="17:17">
      <c r="Q41034" s="39"/>
    </row>
    <row r="41035" spans="17:17">
      <c r="Q41035" s="39"/>
    </row>
    <row r="41036" spans="17:17">
      <c r="Q41036" s="39"/>
    </row>
    <row r="41037" spans="17:17">
      <c r="Q41037" s="39"/>
    </row>
    <row r="41038" spans="17:17">
      <c r="Q41038" s="39"/>
    </row>
    <row r="41039" spans="17:17">
      <c r="Q41039" s="39"/>
    </row>
    <row r="41040" spans="17:17">
      <c r="Q41040" s="39"/>
    </row>
    <row r="41041" spans="17:17">
      <c r="Q41041" s="39"/>
    </row>
    <row r="41042" spans="17:17">
      <c r="Q41042" s="39"/>
    </row>
    <row r="41043" spans="17:17">
      <c r="Q41043" s="39"/>
    </row>
    <row r="41044" spans="17:17">
      <c r="Q41044" s="39"/>
    </row>
    <row r="41045" spans="17:17">
      <c r="Q41045" s="39"/>
    </row>
    <row r="41046" spans="17:17">
      <c r="Q41046" s="39"/>
    </row>
    <row r="41047" spans="17:17">
      <c r="Q41047" s="39"/>
    </row>
    <row r="41048" spans="17:17">
      <c r="Q41048" s="39"/>
    </row>
    <row r="41049" spans="17:17">
      <c r="Q41049" s="39"/>
    </row>
    <row r="41050" spans="17:17">
      <c r="Q41050" s="39"/>
    </row>
    <row r="41051" spans="17:17">
      <c r="Q41051" s="39"/>
    </row>
    <row r="41052" spans="17:17">
      <c r="Q41052" s="39"/>
    </row>
    <row r="41053" spans="17:17">
      <c r="Q41053" s="39"/>
    </row>
    <row r="41054" spans="17:17">
      <c r="Q41054" s="39"/>
    </row>
    <row r="41055" spans="17:17">
      <c r="Q41055" s="39"/>
    </row>
    <row r="41056" spans="17:17">
      <c r="Q41056" s="39"/>
    </row>
    <row r="41057" spans="17:17">
      <c r="Q41057" s="39"/>
    </row>
    <row r="41058" spans="17:17">
      <c r="Q41058" s="39"/>
    </row>
    <row r="41059" spans="17:17">
      <c r="Q41059" s="39"/>
    </row>
    <row r="41060" spans="17:17">
      <c r="Q41060" s="39"/>
    </row>
    <row r="41061" spans="17:17">
      <c r="Q41061" s="39"/>
    </row>
    <row r="41062" spans="17:17">
      <c r="Q41062" s="39"/>
    </row>
    <row r="41063" spans="17:17">
      <c r="Q41063" s="39"/>
    </row>
    <row r="41064" spans="17:17">
      <c r="Q41064" s="39"/>
    </row>
    <row r="41065" spans="17:17">
      <c r="Q41065" s="39"/>
    </row>
    <row r="41066" spans="17:17">
      <c r="Q41066" s="39"/>
    </row>
    <row r="41067" spans="17:17">
      <c r="Q41067" s="39"/>
    </row>
    <row r="41068" spans="17:17">
      <c r="Q41068" s="39"/>
    </row>
    <row r="41069" spans="17:17">
      <c r="Q41069" s="39"/>
    </row>
    <row r="41070" spans="17:17">
      <c r="Q41070" s="39"/>
    </row>
    <row r="41071" spans="17:17">
      <c r="Q41071" s="39"/>
    </row>
    <row r="41072" spans="17:17">
      <c r="Q41072" s="39"/>
    </row>
    <row r="41073" spans="17:17">
      <c r="Q41073" s="39"/>
    </row>
    <row r="41074" spans="17:17">
      <c r="Q41074" s="39"/>
    </row>
    <row r="41075" spans="17:17">
      <c r="Q41075" s="39"/>
    </row>
    <row r="41076" spans="17:17">
      <c r="Q41076" s="39"/>
    </row>
    <row r="41077" spans="17:17">
      <c r="Q41077" s="39"/>
    </row>
    <row r="41078" spans="17:17">
      <c r="Q41078" s="39"/>
    </row>
    <row r="41079" spans="17:17">
      <c r="Q41079" s="39"/>
    </row>
    <row r="41080" spans="17:17">
      <c r="Q41080" s="39"/>
    </row>
    <row r="41081" spans="17:17">
      <c r="Q41081" s="39"/>
    </row>
    <row r="41082" spans="17:17">
      <c r="Q41082" s="39"/>
    </row>
    <row r="41083" spans="17:17">
      <c r="Q41083" s="39"/>
    </row>
    <row r="41084" spans="17:17">
      <c r="Q41084" s="39"/>
    </row>
    <row r="41085" spans="17:17">
      <c r="Q41085" s="39"/>
    </row>
    <row r="41086" spans="17:17">
      <c r="Q41086" s="39"/>
    </row>
    <row r="41087" spans="17:17">
      <c r="Q41087" s="39"/>
    </row>
    <row r="41088" spans="17:17">
      <c r="Q41088" s="39"/>
    </row>
    <row r="41089" spans="17:17">
      <c r="Q41089" s="39"/>
    </row>
    <row r="41090" spans="17:17">
      <c r="Q41090" s="39"/>
    </row>
    <row r="41091" spans="17:17">
      <c r="Q41091" s="39"/>
    </row>
    <row r="41092" spans="17:17">
      <c r="Q41092" s="39"/>
    </row>
    <row r="41093" spans="17:17">
      <c r="Q41093" s="39"/>
    </row>
    <row r="41094" spans="17:17">
      <c r="Q41094" s="39"/>
    </row>
    <row r="41095" spans="17:17">
      <c r="Q41095" s="39"/>
    </row>
    <row r="41096" spans="17:17">
      <c r="Q41096" s="39"/>
    </row>
    <row r="41097" spans="17:17">
      <c r="Q41097" s="39"/>
    </row>
    <row r="41098" spans="17:17">
      <c r="Q41098" s="39"/>
    </row>
    <row r="41099" spans="17:17">
      <c r="Q41099" s="39"/>
    </row>
    <row r="41100" spans="17:17">
      <c r="Q41100" s="39"/>
    </row>
    <row r="41101" spans="17:17">
      <c r="Q41101" s="39"/>
    </row>
    <row r="41102" spans="17:17">
      <c r="Q41102" s="39"/>
    </row>
    <row r="41103" spans="17:17">
      <c r="Q41103" s="39"/>
    </row>
    <row r="41104" spans="17:17">
      <c r="Q41104" s="39"/>
    </row>
    <row r="41105" spans="17:17">
      <c r="Q41105" s="39"/>
    </row>
    <row r="41106" spans="17:17">
      <c r="Q41106" s="39"/>
    </row>
    <row r="41107" spans="17:17">
      <c r="Q41107" s="39"/>
    </row>
    <row r="41108" spans="17:17">
      <c r="Q41108" s="39"/>
    </row>
    <row r="41109" spans="17:17">
      <c r="Q41109" s="39"/>
    </row>
    <row r="41110" spans="17:17">
      <c r="Q41110" s="39"/>
    </row>
    <row r="41111" spans="17:17">
      <c r="Q41111" s="39"/>
    </row>
    <row r="41112" spans="17:17">
      <c r="Q41112" s="39"/>
    </row>
    <row r="41113" spans="17:17">
      <c r="Q41113" s="39"/>
    </row>
    <row r="41114" spans="17:17">
      <c r="Q41114" s="39"/>
    </row>
    <row r="41115" spans="17:17">
      <c r="Q41115" s="39"/>
    </row>
    <row r="41116" spans="17:17">
      <c r="Q41116" s="39"/>
    </row>
    <row r="41117" spans="17:17">
      <c r="Q41117" s="39"/>
    </row>
    <row r="41118" spans="17:17">
      <c r="Q41118" s="39"/>
    </row>
    <row r="41119" spans="17:17">
      <c r="Q41119" s="39"/>
    </row>
    <row r="41120" spans="17:17">
      <c r="Q41120" s="39"/>
    </row>
    <row r="41121" spans="17:17">
      <c r="Q41121" s="39"/>
    </row>
    <row r="41122" spans="17:17">
      <c r="Q41122" s="39"/>
    </row>
    <row r="41123" spans="17:17">
      <c r="Q41123" s="39"/>
    </row>
    <row r="41124" spans="17:17">
      <c r="Q41124" s="39"/>
    </row>
    <row r="41125" spans="17:17">
      <c r="Q41125" s="39"/>
    </row>
    <row r="41126" spans="17:17">
      <c r="Q41126" s="39"/>
    </row>
    <row r="41127" spans="17:17">
      <c r="Q41127" s="39"/>
    </row>
    <row r="41128" spans="17:17">
      <c r="Q41128" s="39"/>
    </row>
    <row r="41129" spans="17:17">
      <c r="Q41129" s="39"/>
    </row>
    <row r="41130" spans="17:17">
      <c r="Q41130" s="39"/>
    </row>
    <row r="41131" spans="17:17">
      <c r="Q41131" s="39"/>
    </row>
    <row r="41132" spans="17:17">
      <c r="Q41132" s="39"/>
    </row>
    <row r="41133" spans="17:17">
      <c r="Q41133" s="39"/>
    </row>
    <row r="41134" spans="17:17">
      <c r="Q41134" s="39"/>
    </row>
    <row r="41135" spans="17:17">
      <c r="Q41135" s="39"/>
    </row>
    <row r="41136" spans="17:17">
      <c r="Q41136" s="39"/>
    </row>
    <row r="41137" spans="17:17">
      <c r="Q41137" s="39"/>
    </row>
    <row r="41138" spans="17:17">
      <c r="Q41138" s="39"/>
    </row>
    <row r="41139" spans="17:17">
      <c r="Q41139" s="39"/>
    </row>
    <row r="41140" spans="17:17">
      <c r="Q41140" s="39"/>
    </row>
    <row r="41141" spans="17:17">
      <c r="Q41141" s="39"/>
    </row>
    <row r="41142" spans="17:17">
      <c r="Q41142" s="39"/>
    </row>
    <row r="41143" spans="17:17">
      <c r="Q41143" s="39"/>
    </row>
    <row r="41144" spans="17:17">
      <c r="Q41144" s="39"/>
    </row>
    <row r="41145" spans="17:17">
      <c r="Q41145" s="39"/>
    </row>
    <row r="41146" spans="17:17">
      <c r="Q41146" s="39"/>
    </row>
    <row r="41147" spans="17:17">
      <c r="Q41147" s="39"/>
    </row>
    <row r="41148" spans="17:17">
      <c r="Q41148" s="39"/>
    </row>
    <row r="41149" spans="17:17">
      <c r="Q41149" s="39"/>
    </row>
    <row r="41150" spans="17:17">
      <c r="Q41150" s="39"/>
    </row>
    <row r="41151" spans="17:17">
      <c r="Q41151" s="39"/>
    </row>
    <row r="41152" spans="17:17">
      <c r="Q41152" s="39"/>
    </row>
    <row r="41153" spans="17:17">
      <c r="Q41153" s="39"/>
    </row>
    <row r="41154" spans="17:17">
      <c r="Q41154" s="39"/>
    </row>
    <row r="41155" spans="17:17">
      <c r="Q41155" s="39"/>
    </row>
    <row r="41156" spans="17:17">
      <c r="Q41156" s="39"/>
    </row>
    <row r="41157" spans="17:17">
      <c r="Q41157" s="39"/>
    </row>
    <row r="41158" spans="17:17">
      <c r="Q41158" s="39"/>
    </row>
    <row r="41159" spans="17:17">
      <c r="Q41159" s="39"/>
    </row>
    <row r="41160" spans="17:17">
      <c r="Q41160" s="39"/>
    </row>
    <row r="41161" spans="17:17">
      <c r="Q41161" s="39"/>
    </row>
    <row r="41162" spans="17:17">
      <c r="Q41162" s="39"/>
    </row>
    <row r="41163" spans="17:17">
      <c r="Q41163" s="39"/>
    </row>
    <row r="41164" spans="17:17">
      <c r="Q41164" s="39"/>
    </row>
    <row r="41165" spans="17:17">
      <c r="Q41165" s="39"/>
    </row>
    <row r="41166" spans="17:17">
      <c r="Q41166" s="39"/>
    </row>
    <row r="41167" spans="17:17">
      <c r="Q41167" s="39"/>
    </row>
    <row r="41168" spans="17:17">
      <c r="Q41168" s="39"/>
    </row>
    <row r="41169" spans="17:17">
      <c r="Q41169" s="39"/>
    </row>
    <row r="41170" spans="17:17">
      <c r="Q41170" s="39"/>
    </row>
    <row r="41171" spans="17:17">
      <c r="Q41171" s="39"/>
    </row>
    <row r="41172" spans="17:17">
      <c r="Q41172" s="39"/>
    </row>
    <row r="41173" spans="17:17">
      <c r="Q41173" s="39"/>
    </row>
    <row r="41174" spans="17:17">
      <c r="Q41174" s="39"/>
    </row>
    <row r="41175" spans="17:17">
      <c r="Q41175" s="39"/>
    </row>
    <row r="41176" spans="17:17">
      <c r="Q41176" s="39"/>
    </row>
    <row r="41177" spans="17:17">
      <c r="Q41177" s="39"/>
    </row>
    <row r="41178" spans="17:17">
      <c r="Q41178" s="39"/>
    </row>
    <row r="41179" spans="17:17">
      <c r="Q41179" s="39"/>
    </row>
    <row r="41180" spans="17:17">
      <c r="Q41180" s="39"/>
    </row>
    <row r="41181" spans="17:17">
      <c r="Q41181" s="39"/>
    </row>
    <row r="41182" spans="17:17">
      <c r="Q41182" s="39"/>
    </row>
    <row r="41183" spans="17:17">
      <c r="Q41183" s="39"/>
    </row>
    <row r="41184" spans="17:17">
      <c r="Q41184" s="39"/>
    </row>
    <row r="41185" spans="17:17">
      <c r="Q41185" s="39"/>
    </row>
    <row r="41186" spans="17:17">
      <c r="Q41186" s="39"/>
    </row>
    <row r="41187" spans="17:17">
      <c r="Q41187" s="39"/>
    </row>
    <row r="41188" spans="17:17">
      <c r="Q41188" s="39"/>
    </row>
    <row r="41189" spans="17:17">
      <c r="Q41189" s="39"/>
    </row>
    <row r="41190" spans="17:17">
      <c r="Q41190" s="39"/>
    </row>
    <row r="41191" spans="17:17">
      <c r="Q41191" s="39"/>
    </row>
    <row r="41192" spans="17:17">
      <c r="Q41192" s="39"/>
    </row>
    <row r="41193" spans="17:17">
      <c r="Q41193" s="39"/>
    </row>
    <row r="41194" spans="17:17">
      <c r="Q41194" s="39"/>
    </row>
    <row r="41195" spans="17:17">
      <c r="Q41195" s="39"/>
    </row>
    <row r="41196" spans="17:17">
      <c r="Q41196" s="39"/>
    </row>
    <row r="41197" spans="17:17">
      <c r="Q41197" s="39"/>
    </row>
    <row r="41198" spans="17:17">
      <c r="Q41198" s="39"/>
    </row>
    <row r="41199" spans="17:17">
      <c r="Q41199" s="39"/>
    </row>
    <row r="41200" spans="17:17">
      <c r="Q41200" s="39"/>
    </row>
    <row r="41201" spans="17:17">
      <c r="Q41201" s="39"/>
    </row>
    <row r="41202" spans="17:17">
      <c r="Q41202" s="39"/>
    </row>
    <row r="41203" spans="17:17">
      <c r="Q41203" s="39"/>
    </row>
    <row r="41204" spans="17:17">
      <c r="Q41204" s="39"/>
    </row>
    <row r="41205" spans="17:17">
      <c r="Q41205" s="39"/>
    </row>
    <row r="41206" spans="17:17">
      <c r="Q41206" s="39"/>
    </row>
    <row r="41207" spans="17:17">
      <c r="Q41207" s="39"/>
    </row>
    <row r="41208" spans="17:17">
      <c r="Q41208" s="39"/>
    </row>
    <row r="41209" spans="17:17">
      <c r="Q41209" s="39"/>
    </row>
    <row r="41210" spans="17:17">
      <c r="Q41210" s="39"/>
    </row>
    <row r="41211" spans="17:17">
      <c r="Q41211" s="39"/>
    </row>
    <row r="41212" spans="17:17">
      <c r="Q41212" s="39"/>
    </row>
    <row r="41213" spans="17:17">
      <c r="Q41213" s="39"/>
    </row>
    <row r="41214" spans="17:17">
      <c r="Q41214" s="39"/>
    </row>
    <row r="41215" spans="17:17">
      <c r="Q41215" s="39"/>
    </row>
    <row r="41216" spans="17:17">
      <c r="Q41216" s="39"/>
    </row>
    <row r="41217" spans="17:17">
      <c r="Q41217" s="39"/>
    </row>
    <row r="41218" spans="17:17">
      <c r="Q41218" s="39"/>
    </row>
    <row r="41219" spans="17:17">
      <c r="Q41219" s="39"/>
    </row>
    <row r="41220" spans="17:17">
      <c r="Q41220" s="39"/>
    </row>
    <row r="41221" spans="17:17">
      <c r="Q41221" s="39"/>
    </row>
    <row r="41222" spans="17:17">
      <c r="Q41222" s="39"/>
    </row>
    <row r="41223" spans="17:17">
      <c r="Q41223" s="39"/>
    </row>
    <row r="41224" spans="17:17">
      <c r="Q41224" s="39"/>
    </row>
    <row r="41225" spans="17:17">
      <c r="Q41225" s="39"/>
    </row>
    <row r="41226" spans="17:17">
      <c r="Q41226" s="39"/>
    </row>
    <row r="41227" spans="17:17">
      <c r="Q41227" s="39"/>
    </row>
    <row r="41228" spans="17:17">
      <c r="Q41228" s="39"/>
    </row>
    <row r="41229" spans="17:17">
      <c r="Q41229" s="39"/>
    </row>
    <row r="41230" spans="17:17">
      <c r="Q41230" s="39"/>
    </row>
    <row r="41231" spans="17:17">
      <c r="Q41231" s="39"/>
    </row>
    <row r="41232" spans="17:17">
      <c r="Q41232" s="39"/>
    </row>
    <row r="41233" spans="17:17">
      <c r="Q41233" s="39"/>
    </row>
    <row r="41234" spans="17:17">
      <c r="Q41234" s="39"/>
    </row>
    <row r="41235" spans="17:17">
      <c r="Q41235" s="39"/>
    </row>
    <row r="41236" spans="17:17">
      <c r="Q41236" s="39"/>
    </row>
    <row r="41237" spans="17:17">
      <c r="Q41237" s="39"/>
    </row>
    <row r="41238" spans="17:17">
      <c r="Q41238" s="39"/>
    </row>
    <row r="41239" spans="17:17">
      <c r="Q41239" s="39"/>
    </row>
    <row r="41240" spans="17:17">
      <c r="Q41240" s="39"/>
    </row>
    <row r="41241" spans="17:17">
      <c r="Q41241" s="39"/>
    </row>
    <row r="41242" spans="17:17">
      <c r="Q41242" s="39"/>
    </row>
    <row r="41243" spans="17:17">
      <c r="Q41243" s="39"/>
    </row>
    <row r="41244" spans="17:17">
      <c r="Q41244" s="39"/>
    </row>
    <row r="41245" spans="17:17">
      <c r="Q41245" s="39"/>
    </row>
    <row r="41246" spans="17:17">
      <c r="Q41246" s="39"/>
    </row>
    <row r="41247" spans="17:17">
      <c r="Q41247" s="39"/>
    </row>
    <row r="41248" spans="17:17">
      <c r="Q41248" s="39"/>
    </row>
    <row r="41249" spans="17:17">
      <c r="Q41249" s="39"/>
    </row>
    <row r="41250" spans="17:17">
      <c r="Q41250" s="39"/>
    </row>
    <row r="41251" spans="17:17">
      <c r="Q41251" s="39"/>
    </row>
    <row r="41252" spans="17:17">
      <c r="Q41252" s="39"/>
    </row>
    <row r="41253" spans="17:17">
      <c r="Q41253" s="39"/>
    </row>
    <row r="41254" spans="17:17">
      <c r="Q41254" s="39"/>
    </row>
    <row r="41255" spans="17:17">
      <c r="Q41255" s="39"/>
    </row>
    <row r="41256" spans="17:17">
      <c r="Q41256" s="39"/>
    </row>
    <row r="41257" spans="17:17">
      <c r="Q41257" s="39"/>
    </row>
    <row r="41258" spans="17:17">
      <c r="Q41258" s="39"/>
    </row>
    <row r="41259" spans="17:17">
      <c r="Q41259" s="39"/>
    </row>
    <row r="41260" spans="17:17">
      <c r="Q41260" s="39"/>
    </row>
    <row r="41261" spans="17:17">
      <c r="Q41261" s="39"/>
    </row>
    <row r="41262" spans="17:17">
      <c r="Q41262" s="39"/>
    </row>
    <row r="41263" spans="17:17">
      <c r="Q41263" s="39"/>
    </row>
    <row r="41264" spans="17:17">
      <c r="Q41264" s="39"/>
    </row>
    <row r="41265" spans="17:17">
      <c r="Q41265" s="39"/>
    </row>
    <row r="41266" spans="17:17">
      <c r="Q41266" s="39"/>
    </row>
    <row r="41267" spans="17:17">
      <c r="Q41267" s="39"/>
    </row>
    <row r="41268" spans="17:17">
      <c r="Q41268" s="39"/>
    </row>
    <row r="41269" spans="17:17">
      <c r="Q41269" s="39"/>
    </row>
    <row r="41270" spans="17:17">
      <c r="Q41270" s="39"/>
    </row>
    <row r="41271" spans="17:17">
      <c r="Q41271" s="39"/>
    </row>
    <row r="41272" spans="17:17">
      <c r="Q41272" s="39"/>
    </row>
    <row r="41273" spans="17:17">
      <c r="Q41273" s="39"/>
    </row>
    <row r="41274" spans="17:17">
      <c r="Q41274" s="39"/>
    </row>
    <row r="41275" spans="17:17">
      <c r="Q41275" s="39"/>
    </row>
    <row r="41276" spans="17:17">
      <c r="Q41276" s="39"/>
    </row>
    <row r="41277" spans="17:17">
      <c r="Q41277" s="39"/>
    </row>
    <row r="41278" spans="17:17">
      <c r="Q41278" s="39"/>
    </row>
    <row r="41279" spans="17:17">
      <c r="Q41279" s="39"/>
    </row>
    <row r="41280" spans="17:17">
      <c r="Q41280" s="39"/>
    </row>
    <row r="41281" spans="17:17">
      <c r="Q41281" s="39"/>
    </row>
    <row r="41282" spans="17:17">
      <c r="Q41282" s="39"/>
    </row>
    <row r="41283" spans="17:17">
      <c r="Q41283" s="39"/>
    </row>
    <row r="41284" spans="17:17">
      <c r="Q41284" s="39"/>
    </row>
    <row r="41285" spans="17:17">
      <c r="Q41285" s="39"/>
    </row>
    <row r="41286" spans="17:17">
      <c r="Q41286" s="39"/>
    </row>
    <row r="41287" spans="17:17">
      <c r="Q41287" s="39"/>
    </row>
    <row r="41288" spans="17:17">
      <c r="Q41288" s="39"/>
    </row>
    <row r="41289" spans="17:17">
      <c r="Q41289" s="39"/>
    </row>
    <row r="41290" spans="17:17">
      <c r="Q41290" s="39"/>
    </row>
    <row r="41291" spans="17:17">
      <c r="Q41291" s="39"/>
    </row>
    <row r="41292" spans="17:17">
      <c r="Q41292" s="39"/>
    </row>
    <row r="41293" spans="17:17">
      <c r="Q41293" s="39"/>
    </row>
    <row r="41294" spans="17:17">
      <c r="Q41294" s="39"/>
    </row>
    <row r="41295" spans="17:17">
      <c r="Q41295" s="39"/>
    </row>
    <row r="41296" spans="17:17">
      <c r="Q41296" s="39"/>
    </row>
    <row r="41297" spans="17:17">
      <c r="Q41297" s="39"/>
    </row>
    <row r="41298" spans="17:17">
      <c r="Q41298" s="39"/>
    </row>
    <row r="41299" spans="17:17">
      <c r="Q41299" s="39"/>
    </row>
    <row r="41300" spans="17:17">
      <c r="Q41300" s="39"/>
    </row>
    <row r="41301" spans="17:17">
      <c r="Q41301" s="39"/>
    </row>
    <row r="41302" spans="17:17">
      <c r="Q41302" s="39"/>
    </row>
    <row r="41303" spans="17:17">
      <c r="Q41303" s="39"/>
    </row>
    <row r="41304" spans="17:17">
      <c r="Q41304" s="39"/>
    </row>
    <row r="41305" spans="17:17">
      <c r="Q41305" s="39"/>
    </row>
    <row r="41306" spans="17:17">
      <c r="Q41306" s="39"/>
    </row>
    <row r="41307" spans="17:17">
      <c r="Q41307" s="39"/>
    </row>
    <row r="41308" spans="17:17">
      <c r="Q41308" s="39"/>
    </row>
    <row r="41309" spans="17:17">
      <c r="Q41309" s="39"/>
    </row>
    <row r="41310" spans="17:17">
      <c r="Q41310" s="39"/>
    </row>
    <row r="41311" spans="17:17">
      <c r="Q41311" s="39"/>
    </row>
    <row r="41312" spans="17:17">
      <c r="Q41312" s="39"/>
    </row>
    <row r="41313" spans="17:17">
      <c r="Q41313" s="39"/>
    </row>
    <row r="41314" spans="17:17">
      <c r="Q41314" s="39"/>
    </row>
    <row r="41315" spans="17:17">
      <c r="Q41315" s="39"/>
    </row>
    <row r="41316" spans="17:17">
      <c r="Q41316" s="39"/>
    </row>
    <row r="41317" spans="17:17">
      <c r="Q41317" s="39"/>
    </row>
    <row r="41318" spans="17:17">
      <c r="Q41318" s="39"/>
    </row>
    <row r="41319" spans="17:17">
      <c r="Q41319" s="39"/>
    </row>
    <row r="41320" spans="17:17">
      <c r="Q41320" s="39"/>
    </row>
    <row r="41321" spans="17:17">
      <c r="Q41321" s="39"/>
    </row>
    <row r="41322" spans="17:17">
      <c r="Q41322" s="39"/>
    </row>
    <row r="41323" spans="17:17">
      <c r="Q41323" s="39"/>
    </row>
    <row r="41324" spans="17:17">
      <c r="Q41324" s="39"/>
    </row>
    <row r="41325" spans="17:17">
      <c r="Q41325" s="39"/>
    </row>
    <row r="41326" spans="17:17">
      <c r="Q41326" s="39"/>
    </row>
    <row r="41327" spans="17:17">
      <c r="Q41327" s="39"/>
    </row>
    <row r="41328" spans="17:17">
      <c r="Q41328" s="39"/>
    </row>
    <row r="41329" spans="17:17">
      <c r="Q41329" s="39"/>
    </row>
    <row r="41330" spans="17:17">
      <c r="Q41330" s="39"/>
    </row>
    <row r="41331" spans="17:17">
      <c r="Q41331" s="39"/>
    </row>
    <row r="41332" spans="17:17">
      <c r="Q41332" s="39"/>
    </row>
    <row r="41333" spans="17:17">
      <c r="Q41333" s="39"/>
    </row>
    <row r="41334" spans="17:17">
      <c r="Q41334" s="39"/>
    </row>
    <row r="41335" spans="17:17">
      <c r="Q41335" s="39"/>
    </row>
    <row r="41336" spans="17:17">
      <c r="Q41336" s="39"/>
    </row>
    <row r="41337" spans="17:17">
      <c r="Q41337" s="39"/>
    </row>
    <row r="41338" spans="17:17">
      <c r="Q41338" s="39"/>
    </row>
    <row r="41339" spans="17:17">
      <c r="Q41339" s="39"/>
    </row>
    <row r="41340" spans="17:17">
      <c r="Q41340" s="39"/>
    </row>
    <row r="41341" spans="17:17">
      <c r="Q41341" s="39"/>
    </row>
    <row r="41342" spans="17:17">
      <c r="Q41342" s="39"/>
    </row>
    <row r="41343" spans="17:17">
      <c r="Q41343" s="39"/>
    </row>
    <row r="41344" spans="17:17">
      <c r="Q41344" s="39"/>
    </row>
    <row r="41345" spans="17:17">
      <c r="Q41345" s="39"/>
    </row>
    <row r="41346" spans="17:17">
      <c r="Q41346" s="39"/>
    </row>
    <row r="41347" spans="17:17">
      <c r="Q41347" s="39"/>
    </row>
    <row r="41348" spans="17:17">
      <c r="Q41348" s="39"/>
    </row>
    <row r="41349" spans="17:17">
      <c r="Q41349" s="39"/>
    </row>
    <row r="41350" spans="17:17">
      <c r="Q41350" s="39"/>
    </row>
    <row r="41351" spans="17:17">
      <c r="Q41351" s="39"/>
    </row>
    <row r="41352" spans="17:17">
      <c r="Q41352" s="39"/>
    </row>
    <row r="41353" spans="17:17">
      <c r="Q41353" s="39"/>
    </row>
    <row r="41354" spans="17:17">
      <c r="Q41354" s="39"/>
    </row>
    <row r="41355" spans="17:17">
      <c r="Q41355" s="39"/>
    </row>
    <row r="41356" spans="17:17">
      <c r="Q41356" s="39"/>
    </row>
    <row r="41357" spans="17:17">
      <c r="Q41357" s="39"/>
    </row>
    <row r="41358" spans="17:17">
      <c r="Q41358" s="39"/>
    </row>
    <row r="41359" spans="17:17">
      <c r="Q41359" s="39"/>
    </row>
    <row r="41360" spans="17:17">
      <c r="Q41360" s="39"/>
    </row>
    <row r="41361" spans="17:17">
      <c r="Q41361" s="39"/>
    </row>
    <row r="41362" spans="17:17">
      <c r="Q41362" s="39"/>
    </row>
    <row r="41363" spans="17:17">
      <c r="Q41363" s="39"/>
    </row>
    <row r="41364" spans="17:17">
      <c r="Q41364" s="39"/>
    </row>
    <row r="41365" spans="17:17">
      <c r="Q41365" s="39"/>
    </row>
    <row r="41366" spans="17:17">
      <c r="Q41366" s="39"/>
    </row>
    <row r="41367" spans="17:17">
      <c r="Q41367" s="39"/>
    </row>
    <row r="41368" spans="17:17">
      <c r="Q41368" s="39"/>
    </row>
    <row r="41369" spans="17:17">
      <c r="Q41369" s="39"/>
    </row>
    <row r="41370" spans="17:17">
      <c r="Q41370" s="39"/>
    </row>
    <row r="41371" spans="17:17">
      <c r="Q41371" s="39"/>
    </row>
    <row r="41372" spans="17:17">
      <c r="Q41372" s="39"/>
    </row>
    <row r="41373" spans="17:17">
      <c r="Q41373" s="39"/>
    </row>
    <row r="41374" spans="17:17">
      <c r="Q41374" s="39"/>
    </row>
    <row r="41375" spans="17:17">
      <c r="Q41375" s="39"/>
    </row>
    <row r="41376" spans="17:17">
      <c r="Q41376" s="39"/>
    </row>
    <row r="41377" spans="17:17">
      <c r="Q41377" s="39"/>
    </row>
    <row r="41378" spans="17:17">
      <c r="Q41378" s="39"/>
    </row>
    <row r="41379" spans="17:17">
      <c r="Q41379" s="39"/>
    </row>
    <row r="41380" spans="17:17">
      <c r="Q41380" s="39"/>
    </row>
    <row r="41381" spans="17:17">
      <c r="Q41381" s="39"/>
    </row>
    <row r="41382" spans="17:17">
      <c r="Q41382" s="39"/>
    </row>
    <row r="41383" spans="17:17">
      <c r="Q41383" s="39"/>
    </row>
    <row r="41384" spans="17:17">
      <c r="Q41384" s="39"/>
    </row>
    <row r="41385" spans="17:17">
      <c r="Q41385" s="39"/>
    </row>
    <row r="41386" spans="17:17">
      <c r="Q41386" s="39"/>
    </row>
    <row r="41387" spans="17:17">
      <c r="Q41387" s="39"/>
    </row>
    <row r="41388" spans="17:17">
      <c r="Q41388" s="39"/>
    </row>
    <row r="41389" spans="17:17">
      <c r="Q41389" s="39"/>
    </row>
    <row r="41390" spans="17:17">
      <c r="Q41390" s="39"/>
    </row>
    <row r="41391" spans="17:17">
      <c r="Q41391" s="39"/>
    </row>
    <row r="41392" spans="17:17">
      <c r="Q41392" s="39"/>
    </row>
    <row r="41393" spans="17:17">
      <c r="Q41393" s="39"/>
    </row>
    <row r="41394" spans="17:17">
      <c r="Q41394" s="39"/>
    </row>
    <row r="41395" spans="17:17">
      <c r="Q41395" s="39"/>
    </row>
    <row r="41396" spans="17:17">
      <c r="Q41396" s="39"/>
    </row>
    <row r="41397" spans="17:17">
      <c r="Q41397" s="39"/>
    </row>
    <row r="41398" spans="17:17">
      <c r="Q41398" s="39"/>
    </row>
    <row r="41399" spans="17:17">
      <c r="Q41399" s="39"/>
    </row>
    <row r="41400" spans="17:17">
      <c r="Q41400" s="39"/>
    </row>
    <row r="41401" spans="17:17">
      <c r="Q41401" s="39"/>
    </row>
    <row r="41402" spans="17:17">
      <c r="Q41402" s="39"/>
    </row>
    <row r="41403" spans="17:17">
      <c r="Q41403" s="39"/>
    </row>
    <row r="41404" spans="17:17">
      <c r="Q41404" s="39"/>
    </row>
    <row r="41405" spans="17:17">
      <c r="Q41405" s="39"/>
    </row>
    <row r="41406" spans="17:17">
      <c r="Q41406" s="39"/>
    </row>
    <row r="41407" spans="17:17">
      <c r="Q41407" s="39"/>
    </row>
    <row r="41408" spans="17:17">
      <c r="Q41408" s="39"/>
    </row>
    <row r="41409" spans="17:17">
      <c r="Q41409" s="39"/>
    </row>
    <row r="41410" spans="17:17">
      <c r="Q41410" s="39"/>
    </row>
    <row r="41411" spans="17:17">
      <c r="Q41411" s="39"/>
    </row>
    <row r="41412" spans="17:17">
      <c r="Q41412" s="39"/>
    </row>
    <row r="41413" spans="17:17">
      <c r="Q41413" s="39"/>
    </row>
    <row r="41414" spans="17:17">
      <c r="Q41414" s="39"/>
    </row>
    <row r="41415" spans="17:17">
      <c r="Q41415" s="39"/>
    </row>
    <row r="41416" spans="17:17">
      <c r="Q41416" s="39"/>
    </row>
    <row r="41417" spans="17:17">
      <c r="Q41417" s="39"/>
    </row>
    <row r="41418" spans="17:17">
      <c r="Q41418" s="39"/>
    </row>
    <row r="41419" spans="17:17">
      <c r="Q41419" s="39"/>
    </row>
    <row r="41420" spans="17:17">
      <c r="Q41420" s="39"/>
    </row>
    <row r="41421" spans="17:17">
      <c r="Q41421" s="39"/>
    </row>
    <row r="41422" spans="17:17">
      <c r="Q41422" s="39"/>
    </row>
    <row r="41423" spans="17:17">
      <c r="Q41423" s="39"/>
    </row>
    <row r="41424" spans="17:17">
      <c r="Q41424" s="39"/>
    </row>
    <row r="41425" spans="17:17">
      <c r="Q41425" s="39"/>
    </row>
    <row r="41426" spans="17:17">
      <c r="Q41426" s="39"/>
    </row>
    <row r="41427" spans="17:17">
      <c r="Q41427" s="39"/>
    </row>
    <row r="41428" spans="17:17">
      <c r="Q41428" s="39"/>
    </row>
    <row r="41429" spans="17:17">
      <c r="Q41429" s="39"/>
    </row>
    <row r="41430" spans="17:17">
      <c r="Q41430" s="39"/>
    </row>
    <row r="41431" spans="17:17">
      <c r="Q41431" s="39"/>
    </row>
    <row r="41432" spans="17:17">
      <c r="Q41432" s="39"/>
    </row>
    <row r="41433" spans="17:17">
      <c r="Q41433" s="39"/>
    </row>
    <row r="41434" spans="17:17">
      <c r="Q41434" s="39"/>
    </row>
    <row r="41435" spans="17:17">
      <c r="Q41435" s="39"/>
    </row>
    <row r="41436" spans="17:17">
      <c r="Q41436" s="39"/>
    </row>
    <row r="41437" spans="17:17">
      <c r="Q41437" s="39"/>
    </row>
    <row r="41438" spans="17:17">
      <c r="Q41438" s="39"/>
    </row>
    <row r="41439" spans="17:17">
      <c r="Q41439" s="39"/>
    </row>
    <row r="41440" spans="17:17">
      <c r="Q41440" s="39"/>
    </row>
    <row r="41441" spans="17:17">
      <c r="Q41441" s="39"/>
    </row>
    <row r="41442" spans="17:17">
      <c r="Q41442" s="39"/>
    </row>
    <row r="41443" spans="17:17">
      <c r="Q41443" s="39"/>
    </row>
    <row r="41444" spans="17:17">
      <c r="Q41444" s="39"/>
    </row>
    <row r="41445" spans="17:17">
      <c r="Q41445" s="39"/>
    </row>
    <row r="41446" spans="17:17">
      <c r="Q41446" s="39"/>
    </row>
    <row r="41447" spans="17:17">
      <c r="Q41447" s="39"/>
    </row>
    <row r="41448" spans="17:17">
      <c r="Q41448" s="39"/>
    </row>
    <row r="41449" spans="17:17">
      <c r="Q41449" s="39"/>
    </row>
    <row r="41450" spans="17:17">
      <c r="Q41450" s="39"/>
    </row>
    <row r="41451" spans="17:17">
      <c r="Q41451" s="39"/>
    </row>
    <row r="41452" spans="17:17">
      <c r="Q41452" s="39"/>
    </row>
    <row r="41453" spans="17:17">
      <c r="Q41453" s="39"/>
    </row>
    <row r="41454" spans="17:17">
      <c r="Q41454" s="39"/>
    </row>
    <row r="41455" spans="17:17">
      <c r="Q41455" s="39"/>
    </row>
    <row r="41456" spans="17:17">
      <c r="Q41456" s="39"/>
    </row>
    <row r="41457" spans="17:17">
      <c r="Q41457" s="39"/>
    </row>
    <row r="41458" spans="17:17">
      <c r="Q41458" s="39"/>
    </row>
    <row r="41459" spans="17:17">
      <c r="Q41459" s="39"/>
    </row>
    <row r="41460" spans="17:17">
      <c r="Q41460" s="39"/>
    </row>
    <row r="41461" spans="17:17">
      <c r="Q41461" s="39"/>
    </row>
    <row r="41462" spans="17:17">
      <c r="Q41462" s="39"/>
    </row>
    <row r="41463" spans="17:17">
      <c r="Q41463" s="39"/>
    </row>
    <row r="41464" spans="17:17">
      <c r="Q41464" s="39"/>
    </row>
    <row r="41465" spans="17:17">
      <c r="Q41465" s="39"/>
    </row>
    <row r="41466" spans="17:17">
      <c r="Q41466" s="39"/>
    </row>
    <row r="41467" spans="17:17">
      <c r="Q41467" s="39"/>
    </row>
    <row r="41468" spans="17:17">
      <c r="Q41468" s="39"/>
    </row>
    <row r="41469" spans="17:17">
      <c r="Q41469" s="39"/>
    </row>
    <row r="41470" spans="17:17">
      <c r="Q41470" s="39"/>
    </row>
    <row r="41471" spans="17:17">
      <c r="Q41471" s="39"/>
    </row>
    <row r="41472" spans="17:17">
      <c r="Q41472" s="39"/>
    </row>
    <row r="41473" spans="17:17">
      <c r="Q41473" s="39"/>
    </row>
    <row r="41474" spans="17:17">
      <c r="Q41474" s="39"/>
    </row>
    <row r="41475" spans="17:17">
      <c r="Q41475" s="39"/>
    </row>
    <row r="41476" spans="17:17">
      <c r="Q41476" s="39"/>
    </row>
    <row r="41477" spans="17:17">
      <c r="Q41477" s="39"/>
    </row>
    <row r="41478" spans="17:17">
      <c r="Q41478" s="39"/>
    </row>
    <row r="41479" spans="17:17">
      <c r="Q41479" s="39"/>
    </row>
    <row r="41480" spans="17:17">
      <c r="Q41480" s="39"/>
    </row>
    <row r="41481" spans="17:17">
      <c r="Q41481" s="39"/>
    </row>
    <row r="41482" spans="17:17">
      <c r="Q41482" s="39"/>
    </row>
    <row r="41483" spans="17:17">
      <c r="Q41483" s="39"/>
    </row>
    <row r="41484" spans="17:17">
      <c r="Q41484" s="39"/>
    </row>
    <row r="41485" spans="17:17">
      <c r="Q41485" s="39"/>
    </row>
    <row r="41486" spans="17:17">
      <c r="Q41486" s="39"/>
    </row>
    <row r="41487" spans="17:17">
      <c r="Q41487" s="39"/>
    </row>
    <row r="41488" spans="17:17">
      <c r="Q41488" s="39"/>
    </row>
    <row r="41489" spans="17:17">
      <c r="Q41489" s="39"/>
    </row>
    <row r="41490" spans="17:17">
      <c r="Q41490" s="39"/>
    </row>
    <row r="41491" spans="17:17">
      <c r="Q41491" s="39"/>
    </row>
    <row r="41492" spans="17:17">
      <c r="Q41492" s="39"/>
    </row>
    <row r="41493" spans="17:17">
      <c r="Q41493" s="39"/>
    </row>
    <row r="41494" spans="17:17">
      <c r="Q41494" s="39"/>
    </row>
    <row r="41495" spans="17:17">
      <c r="Q41495" s="39"/>
    </row>
    <row r="41496" spans="17:17">
      <c r="Q41496" s="39"/>
    </row>
    <row r="41497" spans="17:17">
      <c r="Q41497" s="39"/>
    </row>
    <row r="41498" spans="17:17">
      <c r="Q41498" s="39"/>
    </row>
    <row r="41499" spans="17:17">
      <c r="Q41499" s="39"/>
    </row>
    <row r="41500" spans="17:17">
      <c r="Q41500" s="39"/>
    </row>
    <row r="41501" spans="17:17">
      <c r="Q41501" s="39"/>
    </row>
    <row r="41502" spans="17:17">
      <c r="Q41502" s="39"/>
    </row>
    <row r="41503" spans="17:17">
      <c r="Q41503" s="39"/>
    </row>
    <row r="41504" spans="17:17">
      <c r="Q41504" s="39"/>
    </row>
    <row r="41505" spans="17:17">
      <c r="Q41505" s="39"/>
    </row>
    <row r="41506" spans="17:17">
      <c r="Q41506" s="39"/>
    </row>
    <row r="41507" spans="17:17">
      <c r="Q41507" s="39"/>
    </row>
    <row r="41508" spans="17:17">
      <c r="Q41508" s="39"/>
    </row>
    <row r="41509" spans="17:17">
      <c r="Q41509" s="39"/>
    </row>
    <row r="41510" spans="17:17">
      <c r="Q41510" s="39"/>
    </row>
    <row r="41511" spans="17:17">
      <c r="Q41511" s="39"/>
    </row>
    <row r="41512" spans="17:17">
      <c r="Q41512" s="39"/>
    </row>
    <row r="41513" spans="17:17">
      <c r="Q41513" s="39"/>
    </row>
    <row r="41514" spans="17:17">
      <c r="Q41514" s="39"/>
    </row>
    <row r="41515" spans="17:17">
      <c r="Q41515" s="39"/>
    </row>
    <row r="41516" spans="17:17">
      <c r="Q41516" s="39"/>
    </row>
    <row r="41517" spans="17:17">
      <c r="Q41517" s="39"/>
    </row>
    <row r="41518" spans="17:17">
      <c r="Q41518" s="39"/>
    </row>
    <row r="41519" spans="17:17">
      <c r="Q41519" s="39"/>
    </row>
    <row r="41520" spans="17:17">
      <c r="Q41520" s="39"/>
    </row>
    <row r="41521" spans="17:17">
      <c r="Q41521" s="39"/>
    </row>
    <row r="41522" spans="17:17">
      <c r="Q41522" s="39"/>
    </row>
    <row r="41523" spans="17:17">
      <c r="Q41523" s="39"/>
    </row>
    <row r="41524" spans="17:17">
      <c r="Q41524" s="39"/>
    </row>
    <row r="41525" spans="17:17">
      <c r="Q41525" s="39"/>
    </row>
    <row r="41526" spans="17:17">
      <c r="Q41526" s="39"/>
    </row>
    <row r="41527" spans="17:17">
      <c r="Q41527" s="39"/>
    </row>
    <row r="41528" spans="17:17">
      <c r="Q41528" s="39"/>
    </row>
    <row r="41529" spans="17:17">
      <c r="Q41529" s="39"/>
    </row>
    <row r="41530" spans="17:17">
      <c r="Q41530" s="39"/>
    </row>
    <row r="41531" spans="17:17">
      <c r="Q41531" s="39"/>
    </row>
    <row r="41532" spans="17:17">
      <c r="Q41532" s="39"/>
    </row>
    <row r="41533" spans="17:17">
      <c r="Q41533" s="39"/>
    </row>
    <row r="41534" spans="17:17">
      <c r="Q41534" s="39"/>
    </row>
    <row r="41535" spans="17:17">
      <c r="Q41535" s="39"/>
    </row>
    <row r="41536" spans="17:17">
      <c r="Q41536" s="39"/>
    </row>
    <row r="41537" spans="17:17">
      <c r="Q41537" s="39"/>
    </row>
    <row r="41538" spans="17:17">
      <c r="Q41538" s="39"/>
    </row>
    <row r="41539" spans="17:17">
      <c r="Q41539" s="39"/>
    </row>
    <row r="41540" spans="17:17">
      <c r="Q41540" s="39"/>
    </row>
    <row r="41541" spans="17:17">
      <c r="Q41541" s="39"/>
    </row>
    <row r="41542" spans="17:17">
      <c r="Q41542" s="39"/>
    </row>
    <row r="41543" spans="17:17">
      <c r="Q41543" s="39"/>
    </row>
    <row r="41544" spans="17:17">
      <c r="Q41544" s="39"/>
    </row>
    <row r="41545" spans="17:17">
      <c r="Q41545" s="39"/>
    </row>
    <row r="41546" spans="17:17">
      <c r="Q41546" s="39"/>
    </row>
    <row r="41547" spans="17:17">
      <c r="Q41547" s="39"/>
    </row>
    <row r="41548" spans="17:17">
      <c r="Q41548" s="39"/>
    </row>
    <row r="41549" spans="17:17">
      <c r="Q41549" s="39"/>
    </row>
    <row r="41550" spans="17:17">
      <c r="Q41550" s="39"/>
    </row>
    <row r="41551" spans="17:17">
      <c r="Q41551" s="39"/>
    </row>
    <row r="41552" spans="17:17">
      <c r="Q41552" s="39"/>
    </row>
    <row r="41553" spans="17:17">
      <c r="Q41553" s="39"/>
    </row>
    <row r="41554" spans="17:17">
      <c r="Q41554" s="39"/>
    </row>
    <row r="41555" spans="17:17">
      <c r="Q41555" s="39"/>
    </row>
    <row r="41556" spans="17:17">
      <c r="Q41556" s="39"/>
    </row>
    <row r="41557" spans="17:17">
      <c r="Q41557" s="39"/>
    </row>
    <row r="41558" spans="17:17">
      <c r="Q41558" s="39"/>
    </row>
    <row r="41559" spans="17:17">
      <c r="Q41559" s="39"/>
    </row>
    <row r="41560" spans="17:17">
      <c r="Q41560" s="39"/>
    </row>
    <row r="41561" spans="17:17">
      <c r="Q41561" s="39"/>
    </row>
    <row r="41562" spans="17:17">
      <c r="Q41562" s="39"/>
    </row>
    <row r="41563" spans="17:17">
      <c r="Q41563" s="39"/>
    </row>
    <row r="41564" spans="17:17">
      <c r="Q41564" s="39"/>
    </row>
    <row r="41565" spans="17:17">
      <c r="Q41565" s="39"/>
    </row>
    <row r="41566" spans="17:17">
      <c r="Q41566" s="39"/>
    </row>
    <row r="41567" spans="17:17">
      <c r="Q41567" s="39"/>
    </row>
    <row r="41568" spans="17:17">
      <c r="Q41568" s="39"/>
    </row>
    <row r="41569" spans="17:17">
      <c r="Q41569" s="39"/>
    </row>
    <row r="41570" spans="17:17">
      <c r="Q41570" s="39"/>
    </row>
    <row r="41571" spans="17:17">
      <c r="Q41571" s="39"/>
    </row>
    <row r="41572" spans="17:17">
      <c r="Q41572" s="39"/>
    </row>
    <row r="41573" spans="17:17">
      <c r="Q41573" s="39"/>
    </row>
    <row r="41574" spans="17:17">
      <c r="Q41574" s="39"/>
    </row>
    <row r="41575" spans="17:17">
      <c r="Q41575" s="39"/>
    </row>
    <row r="41576" spans="17:17">
      <c r="Q41576" s="39"/>
    </row>
    <row r="41577" spans="17:17">
      <c r="Q41577" s="39"/>
    </row>
    <row r="41578" spans="17:17">
      <c r="Q41578" s="39"/>
    </row>
    <row r="41579" spans="17:17">
      <c r="Q41579" s="39"/>
    </row>
    <row r="41580" spans="17:17">
      <c r="Q41580" s="39"/>
    </row>
    <row r="41581" spans="17:17">
      <c r="Q41581" s="39"/>
    </row>
    <row r="41582" spans="17:17">
      <c r="Q41582" s="39"/>
    </row>
    <row r="41583" spans="17:17">
      <c r="Q41583" s="39"/>
    </row>
    <row r="41584" spans="17:17">
      <c r="Q41584" s="39"/>
    </row>
    <row r="41585" spans="17:17">
      <c r="Q41585" s="39"/>
    </row>
    <row r="41586" spans="17:17">
      <c r="Q41586" s="39"/>
    </row>
    <row r="41587" spans="17:17">
      <c r="Q41587" s="39"/>
    </row>
    <row r="41588" spans="17:17">
      <c r="Q41588" s="39"/>
    </row>
    <row r="41589" spans="17:17">
      <c r="Q41589" s="39"/>
    </row>
    <row r="41590" spans="17:17">
      <c r="Q41590" s="39"/>
    </row>
    <row r="41591" spans="17:17">
      <c r="Q41591" s="39"/>
    </row>
    <row r="41592" spans="17:17">
      <c r="Q41592" s="39"/>
    </row>
    <row r="41593" spans="17:17">
      <c r="Q41593" s="39"/>
    </row>
    <row r="41594" spans="17:17">
      <c r="Q41594" s="39"/>
    </row>
    <row r="41595" spans="17:17">
      <c r="Q41595" s="39"/>
    </row>
    <row r="41596" spans="17:17">
      <c r="Q41596" s="39"/>
    </row>
    <row r="41597" spans="17:17">
      <c r="Q41597" s="39"/>
    </row>
    <row r="41598" spans="17:17">
      <c r="Q41598" s="39"/>
    </row>
    <row r="41599" spans="17:17">
      <c r="Q41599" s="39"/>
    </row>
    <row r="41600" spans="17:17">
      <c r="Q41600" s="39"/>
    </row>
    <row r="41601" spans="17:17">
      <c r="Q41601" s="39"/>
    </row>
    <row r="41602" spans="17:17">
      <c r="Q41602" s="39"/>
    </row>
    <row r="41603" spans="17:17">
      <c r="Q41603" s="39"/>
    </row>
    <row r="41604" spans="17:17">
      <c r="Q41604" s="39"/>
    </row>
    <row r="41605" spans="17:17">
      <c r="Q41605" s="39"/>
    </row>
    <row r="41606" spans="17:17">
      <c r="Q41606" s="39"/>
    </row>
    <row r="41607" spans="17:17">
      <c r="Q41607" s="39"/>
    </row>
    <row r="41608" spans="17:17">
      <c r="Q41608" s="39"/>
    </row>
    <row r="41609" spans="17:17">
      <c r="Q41609" s="39"/>
    </row>
    <row r="41610" spans="17:17">
      <c r="Q41610" s="39"/>
    </row>
    <row r="41611" spans="17:17">
      <c r="Q41611" s="39"/>
    </row>
    <row r="41612" spans="17:17">
      <c r="Q41612" s="39"/>
    </row>
    <row r="41613" spans="17:17">
      <c r="Q41613" s="39"/>
    </row>
    <row r="41614" spans="17:17">
      <c r="Q41614" s="39"/>
    </row>
    <row r="41615" spans="17:17">
      <c r="Q41615" s="39"/>
    </row>
    <row r="41616" spans="17:17">
      <c r="Q41616" s="39"/>
    </row>
    <row r="41617" spans="17:17">
      <c r="Q41617" s="39"/>
    </row>
    <row r="41618" spans="17:17">
      <c r="Q41618" s="39"/>
    </row>
    <row r="41619" spans="17:17">
      <c r="Q41619" s="39"/>
    </row>
    <row r="41620" spans="17:17">
      <c r="Q41620" s="39"/>
    </row>
    <row r="41621" spans="17:17">
      <c r="Q41621" s="39"/>
    </row>
    <row r="41622" spans="17:17">
      <c r="Q41622" s="39"/>
    </row>
    <row r="41623" spans="17:17">
      <c r="Q41623" s="39"/>
    </row>
    <row r="41624" spans="17:17">
      <c r="Q41624" s="39"/>
    </row>
    <row r="41625" spans="17:17">
      <c r="Q41625" s="39"/>
    </row>
    <row r="41626" spans="17:17">
      <c r="Q41626" s="39"/>
    </row>
    <row r="41627" spans="17:17">
      <c r="Q41627" s="39"/>
    </row>
    <row r="41628" spans="17:17">
      <c r="Q41628" s="39"/>
    </row>
    <row r="41629" spans="17:17">
      <c r="Q41629" s="39"/>
    </row>
    <row r="41630" spans="17:17">
      <c r="Q41630" s="39"/>
    </row>
    <row r="41631" spans="17:17">
      <c r="Q41631" s="39"/>
    </row>
    <row r="41632" spans="17:17">
      <c r="Q41632" s="39"/>
    </row>
    <row r="41633" spans="17:17">
      <c r="Q41633" s="39"/>
    </row>
    <row r="41634" spans="17:17">
      <c r="Q41634" s="39"/>
    </row>
    <row r="41635" spans="17:17">
      <c r="Q41635" s="39"/>
    </row>
    <row r="41636" spans="17:17">
      <c r="Q41636" s="39"/>
    </row>
    <row r="41637" spans="17:17">
      <c r="Q41637" s="39"/>
    </row>
    <row r="41638" spans="17:17">
      <c r="Q41638" s="39"/>
    </row>
    <row r="41639" spans="17:17">
      <c r="Q41639" s="39"/>
    </row>
    <row r="41640" spans="17:17">
      <c r="Q41640" s="39"/>
    </row>
    <row r="41641" spans="17:17">
      <c r="Q41641" s="39"/>
    </row>
    <row r="41642" spans="17:17">
      <c r="Q41642" s="39"/>
    </row>
    <row r="41643" spans="17:17">
      <c r="Q41643" s="39"/>
    </row>
    <row r="41644" spans="17:17">
      <c r="Q41644" s="39"/>
    </row>
    <row r="41645" spans="17:17">
      <c r="Q41645" s="39"/>
    </row>
    <row r="41646" spans="17:17">
      <c r="Q41646" s="39"/>
    </row>
    <row r="41647" spans="17:17">
      <c r="Q41647" s="39"/>
    </row>
    <row r="41648" spans="17:17">
      <c r="Q41648" s="39"/>
    </row>
    <row r="41649" spans="17:17">
      <c r="Q41649" s="39"/>
    </row>
    <row r="41650" spans="17:17">
      <c r="Q41650" s="39"/>
    </row>
    <row r="41651" spans="17:17">
      <c r="Q41651" s="39"/>
    </row>
    <row r="41652" spans="17:17">
      <c r="Q41652" s="39"/>
    </row>
    <row r="41653" spans="17:17">
      <c r="Q41653" s="39"/>
    </row>
    <row r="41654" spans="17:17">
      <c r="Q41654" s="39"/>
    </row>
    <row r="41655" spans="17:17">
      <c r="Q41655" s="39"/>
    </row>
    <row r="41656" spans="17:17">
      <c r="Q41656" s="39"/>
    </row>
    <row r="41657" spans="17:17">
      <c r="Q41657" s="39"/>
    </row>
    <row r="41658" spans="17:17">
      <c r="Q41658" s="39"/>
    </row>
    <row r="41659" spans="17:17">
      <c r="Q41659" s="39"/>
    </row>
    <row r="41660" spans="17:17">
      <c r="Q41660" s="39"/>
    </row>
    <row r="41661" spans="17:17">
      <c r="Q41661" s="39"/>
    </row>
    <row r="41662" spans="17:17">
      <c r="Q41662" s="39"/>
    </row>
    <row r="41663" spans="17:17">
      <c r="Q41663" s="39"/>
    </row>
    <row r="41664" spans="17:17">
      <c r="Q41664" s="39"/>
    </row>
    <row r="41665" spans="17:17">
      <c r="Q41665" s="39"/>
    </row>
    <row r="41666" spans="17:17">
      <c r="Q41666" s="39"/>
    </row>
    <row r="41667" spans="17:17">
      <c r="Q41667" s="39"/>
    </row>
    <row r="41668" spans="17:17">
      <c r="Q41668" s="39"/>
    </row>
    <row r="41669" spans="17:17">
      <c r="Q41669" s="39"/>
    </row>
    <row r="41670" spans="17:17">
      <c r="Q41670" s="39"/>
    </row>
    <row r="41671" spans="17:17">
      <c r="Q41671" s="39"/>
    </row>
    <row r="41672" spans="17:17">
      <c r="Q41672" s="39"/>
    </row>
    <row r="41673" spans="17:17">
      <c r="Q41673" s="39"/>
    </row>
    <row r="41674" spans="17:17">
      <c r="Q41674" s="39"/>
    </row>
    <row r="41675" spans="17:17">
      <c r="Q41675" s="39"/>
    </row>
    <row r="41676" spans="17:17">
      <c r="Q41676" s="39"/>
    </row>
    <row r="41677" spans="17:17">
      <c r="Q41677" s="39"/>
    </row>
    <row r="41678" spans="17:17">
      <c r="Q41678" s="39"/>
    </row>
    <row r="41679" spans="17:17">
      <c r="Q41679" s="39"/>
    </row>
    <row r="41680" spans="17:17">
      <c r="Q41680" s="39"/>
    </row>
    <row r="41681" spans="17:17">
      <c r="Q41681" s="39"/>
    </row>
    <row r="41682" spans="17:17">
      <c r="Q41682" s="39"/>
    </row>
    <row r="41683" spans="17:17">
      <c r="Q41683" s="39"/>
    </row>
    <row r="41684" spans="17:17">
      <c r="Q41684" s="39"/>
    </row>
    <row r="41685" spans="17:17">
      <c r="Q41685" s="39"/>
    </row>
    <row r="41686" spans="17:17">
      <c r="Q41686" s="39"/>
    </row>
    <row r="41687" spans="17:17">
      <c r="Q41687" s="39"/>
    </row>
    <row r="41688" spans="17:17">
      <c r="Q41688" s="39"/>
    </row>
    <row r="41689" spans="17:17">
      <c r="Q41689" s="39"/>
    </row>
    <row r="41690" spans="17:17">
      <c r="Q41690" s="39"/>
    </row>
    <row r="41691" spans="17:17">
      <c r="Q41691" s="39"/>
    </row>
    <row r="41692" spans="17:17">
      <c r="Q41692" s="39"/>
    </row>
    <row r="41693" spans="17:17">
      <c r="Q41693" s="39"/>
    </row>
    <row r="41694" spans="17:17">
      <c r="Q41694" s="39"/>
    </row>
    <row r="41695" spans="17:17">
      <c r="Q41695" s="39"/>
    </row>
    <row r="41696" spans="17:17">
      <c r="Q41696" s="39"/>
    </row>
    <row r="41697" spans="17:17">
      <c r="Q41697" s="39"/>
    </row>
    <row r="41698" spans="17:17">
      <c r="Q41698" s="39"/>
    </row>
    <row r="41699" spans="17:17">
      <c r="Q41699" s="39"/>
    </row>
    <row r="41700" spans="17:17">
      <c r="Q41700" s="39"/>
    </row>
    <row r="41701" spans="17:17">
      <c r="Q41701" s="39"/>
    </row>
    <row r="41702" spans="17:17">
      <c r="Q41702" s="39"/>
    </row>
    <row r="41703" spans="17:17">
      <c r="Q41703" s="39"/>
    </row>
    <row r="41704" spans="17:17">
      <c r="Q41704" s="39"/>
    </row>
    <row r="41705" spans="17:17">
      <c r="Q41705" s="39"/>
    </row>
    <row r="41706" spans="17:17">
      <c r="Q41706" s="39"/>
    </row>
    <row r="41707" spans="17:17">
      <c r="Q41707" s="39"/>
    </row>
    <row r="41708" spans="17:17">
      <c r="Q41708" s="39"/>
    </row>
    <row r="41709" spans="17:17">
      <c r="Q41709" s="39"/>
    </row>
    <row r="41710" spans="17:17">
      <c r="Q41710" s="39"/>
    </row>
    <row r="41711" spans="17:17">
      <c r="Q41711" s="39"/>
    </row>
    <row r="41712" spans="17:17">
      <c r="Q41712" s="39"/>
    </row>
    <row r="41713" spans="17:17">
      <c r="Q41713" s="39"/>
    </row>
    <row r="41714" spans="17:17">
      <c r="Q41714" s="39"/>
    </row>
    <row r="41715" spans="17:17">
      <c r="Q41715" s="39"/>
    </row>
    <row r="41716" spans="17:17">
      <c r="Q41716" s="39"/>
    </row>
    <row r="41717" spans="17:17">
      <c r="Q41717" s="39"/>
    </row>
    <row r="41718" spans="17:17">
      <c r="Q41718" s="39"/>
    </row>
    <row r="41719" spans="17:17">
      <c r="Q41719" s="39"/>
    </row>
    <row r="41720" spans="17:17">
      <c r="Q41720" s="39"/>
    </row>
    <row r="41721" spans="17:17">
      <c r="Q41721" s="39"/>
    </row>
    <row r="41722" spans="17:17">
      <c r="Q41722" s="39"/>
    </row>
    <row r="41723" spans="17:17">
      <c r="Q41723" s="39"/>
    </row>
    <row r="41724" spans="17:17">
      <c r="Q41724" s="39"/>
    </row>
    <row r="41725" spans="17:17">
      <c r="Q41725" s="39"/>
    </row>
    <row r="41726" spans="17:17">
      <c r="Q41726" s="39"/>
    </row>
    <row r="41727" spans="17:17">
      <c r="Q41727" s="39"/>
    </row>
    <row r="41728" spans="17:17">
      <c r="Q41728" s="39"/>
    </row>
    <row r="41729" spans="17:17">
      <c r="Q41729" s="39"/>
    </row>
    <row r="41730" spans="17:17">
      <c r="Q41730" s="39"/>
    </row>
    <row r="41731" spans="17:17">
      <c r="Q41731" s="39"/>
    </row>
    <row r="41732" spans="17:17">
      <c r="Q41732" s="39"/>
    </row>
    <row r="41733" spans="17:17">
      <c r="Q41733" s="39"/>
    </row>
    <row r="41734" spans="17:17">
      <c r="Q41734" s="39"/>
    </row>
    <row r="41735" spans="17:17">
      <c r="Q41735" s="39"/>
    </row>
    <row r="41736" spans="17:17">
      <c r="Q41736" s="39"/>
    </row>
    <row r="41737" spans="17:17">
      <c r="Q41737" s="39"/>
    </row>
    <row r="41738" spans="17:17">
      <c r="Q41738" s="39"/>
    </row>
    <row r="41739" spans="17:17">
      <c r="Q41739" s="39"/>
    </row>
    <row r="41740" spans="17:17">
      <c r="Q41740" s="39"/>
    </row>
    <row r="41741" spans="17:17">
      <c r="Q41741" s="39"/>
    </row>
    <row r="41742" spans="17:17">
      <c r="Q41742" s="39"/>
    </row>
    <row r="41743" spans="17:17">
      <c r="Q41743" s="39"/>
    </row>
    <row r="41744" spans="17:17">
      <c r="Q41744" s="39"/>
    </row>
    <row r="41745" spans="17:17">
      <c r="Q41745" s="39"/>
    </row>
    <row r="41746" spans="17:17">
      <c r="Q41746" s="39"/>
    </row>
    <row r="41747" spans="17:17">
      <c r="Q41747" s="39"/>
    </row>
    <row r="41748" spans="17:17">
      <c r="Q41748" s="39"/>
    </row>
    <row r="41749" spans="17:17">
      <c r="Q41749" s="39"/>
    </row>
    <row r="41750" spans="17:17">
      <c r="Q41750" s="39"/>
    </row>
    <row r="41751" spans="17:17">
      <c r="Q41751" s="39"/>
    </row>
    <row r="41752" spans="17:17">
      <c r="Q41752" s="39"/>
    </row>
    <row r="41753" spans="17:17">
      <c r="Q41753" s="39"/>
    </row>
    <row r="41754" spans="17:17">
      <c r="Q41754" s="39"/>
    </row>
    <row r="41755" spans="17:17">
      <c r="Q41755" s="39"/>
    </row>
    <row r="41756" spans="17:17">
      <c r="Q41756" s="39"/>
    </row>
    <row r="41757" spans="17:17">
      <c r="Q41757" s="39"/>
    </row>
    <row r="41758" spans="17:17">
      <c r="Q41758" s="39"/>
    </row>
    <row r="41759" spans="17:17">
      <c r="Q41759" s="39"/>
    </row>
    <row r="41760" spans="17:17">
      <c r="Q41760" s="39"/>
    </row>
    <row r="41761" spans="17:17">
      <c r="Q41761" s="39"/>
    </row>
    <row r="41762" spans="17:17">
      <c r="Q41762" s="39"/>
    </row>
    <row r="41763" spans="17:17">
      <c r="Q41763" s="39"/>
    </row>
    <row r="41764" spans="17:17">
      <c r="Q41764" s="39"/>
    </row>
    <row r="41765" spans="17:17">
      <c r="Q41765" s="39"/>
    </row>
    <row r="41766" spans="17:17">
      <c r="Q41766" s="39"/>
    </row>
    <row r="41767" spans="17:17">
      <c r="Q41767" s="39"/>
    </row>
    <row r="41768" spans="17:17">
      <c r="Q41768" s="39"/>
    </row>
    <row r="41769" spans="17:17">
      <c r="Q41769" s="39"/>
    </row>
    <row r="41770" spans="17:17">
      <c r="Q41770" s="39"/>
    </row>
    <row r="41771" spans="17:17">
      <c r="Q41771" s="39"/>
    </row>
    <row r="41772" spans="17:17">
      <c r="Q41772" s="39"/>
    </row>
    <row r="41773" spans="17:17">
      <c r="Q41773" s="39"/>
    </row>
    <row r="41774" spans="17:17">
      <c r="Q41774" s="39"/>
    </row>
    <row r="41775" spans="17:17">
      <c r="Q41775" s="39"/>
    </row>
    <row r="41776" spans="17:17">
      <c r="Q41776" s="39"/>
    </row>
    <row r="41777" spans="17:17">
      <c r="Q41777" s="39"/>
    </row>
    <row r="41778" spans="17:17">
      <c r="Q41778" s="39"/>
    </row>
    <row r="41779" spans="17:17">
      <c r="Q41779" s="39"/>
    </row>
    <row r="41780" spans="17:17">
      <c r="Q41780" s="39"/>
    </row>
    <row r="41781" spans="17:17">
      <c r="Q41781" s="39"/>
    </row>
    <row r="41782" spans="17:17">
      <c r="Q41782" s="39"/>
    </row>
    <row r="41783" spans="17:17">
      <c r="Q41783" s="39"/>
    </row>
    <row r="41784" spans="17:17">
      <c r="Q41784" s="39"/>
    </row>
    <row r="41785" spans="17:17">
      <c r="Q41785" s="39"/>
    </row>
    <row r="41786" spans="17:17">
      <c r="Q41786" s="39"/>
    </row>
    <row r="41787" spans="17:17">
      <c r="Q41787" s="39"/>
    </row>
    <row r="41788" spans="17:17">
      <c r="Q41788" s="39"/>
    </row>
    <row r="41789" spans="17:17">
      <c r="Q41789" s="39"/>
    </row>
    <row r="41790" spans="17:17">
      <c r="Q41790" s="39"/>
    </row>
    <row r="41791" spans="17:17">
      <c r="Q41791" s="39"/>
    </row>
    <row r="41792" spans="17:17">
      <c r="Q41792" s="39"/>
    </row>
    <row r="41793" spans="17:17">
      <c r="Q41793" s="39"/>
    </row>
    <row r="41794" spans="17:17">
      <c r="Q41794" s="39"/>
    </row>
    <row r="41795" spans="17:17">
      <c r="Q41795" s="39"/>
    </row>
    <row r="41796" spans="17:17">
      <c r="Q41796" s="39"/>
    </row>
    <row r="41797" spans="17:17">
      <c r="Q41797" s="39"/>
    </row>
    <row r="41798" spans="17:17">
      <c r="Q41798" s="39"/>
    </row>
    <row r="41799" spans="17:17">
      <c r="Q41799" s="39"/>
    </row>
    <row r="41800" spans="17:17">
      <c r="Q41800" s="39"/>
    </row>
    <row r="41801" spans="17:17">
      <c r="Q41801" s="39"/>
    </row>
    <row r="41802" spans="17:17">
      <c r="Q41802" s="39"/>
    </row>
    <row r="41803" spans="17:17">
      <c r="Q41803" s="39"/>
    </row>
    <row r="41804" spans="17:17">
      <c r="Q41804" s="39"/>
    </row>
    <row r="41805" spans="17:17">
      <c r="Q41805" s="39"/>
    </row>
    <row r="41806" spans="17:17">
      <c r="Q41806" s="39"/>
    </row>
    <row r="41807" spans="17:17">
      <c r="Q41807" s="39"/>
    </row>
    <row r="41808" spans="17:17">
      <c r="Q41808" s="39"/>
    </row>
    <row r="41809" spans="17:17">
      <c r="Q41809" s="39"/>
    </row>
    <row r="41810" spans="17:17">
      <c r="Q41810" s="39"/>
    </row>
    <row r="41811" spans="17:17">
      <c r="Q41811" s="39"/>
    </row>
    <row r="41812" spans="17:17">
      <c r="Q41812" s="39"/>
    </row>
    <row r="41813" spans="17:17">
      <c r="Q41813" s="39"/>
    </row>
    <row r="41814" spans="17:17">
      <c r="Q41814" s="39"/>
    </row>
    <row r="41815" spans="17:17">
      <c r="Q41815" s="39"/>
    </row>
    <row r="41816" spans="17:17">
      <c r="Q41816" s="39"/>
    </row>
    <row r="41817" spans="17:17">
      <c r="Q41817" s="39"/>
    </row>
    <row r="41818" spans="17:17">
      <c r="Q41818" s="39"/>
    </row>
    <row r="41819" spans="17:17">
      <c r="Q41819" s="39"/>
    </row>
    <row r="41820" spans="17:17">
      <c r="Q41820" s="39"/>
    </row>
    <row r="41821" spans="17:17">
      <c r="Q41821" s="39"/>
    </row>
    <row r="41822" spans="17:17">
      <c r="Q41822" s="39"/>
    </row>
    <row r="41823" spans="17:17">
      <c r="Q41823" s="39"/>
    </row>
    <row r="41824" spans="17:17">
      <c r="Q41824" s="39"/>
    </row>
    <row r="41825" spans="17:17">
      <c r="Q41825" s="39"/>
    </row>
    <row r="41826" spans="17:17">
      <c r="Q41826" s="39"/>
    </row>
    <row r="41827" spans="17:17">
      <c r="Q41827" s="39"/>
    </row>
    <row r="41828" spans="17:17">
      <c r="Q41828" s="39"/>
    </row>
    <row r="41829" spans="17:17">
      <c r="Q41829" s="39"/>
    </row>
    <row r="41830" spans="17:17">
      <c r="Q41830" s="39"/>
    </row>
    <row r="41831" spans="17:17">
      <c r="Q41831" s="39"/>
    </row>
    <row r="41832" spans="17:17">
      <c r="Q41832" s="39"/>
    </row>
    <row r="41833" spans="17:17">
      <c r="Q41833" s="39"/>
    </row>
    <row r="41834" spans="17:17">
      <c r="Q41834" s="39"/>
    </row>
    <row r="41835" spans="17:17">
      <c r="Q41835" s="39"/>
    </row>
    <row r="41836" spans="17:17">
      <c r="Q41836" s="39"/>
    </row>
    <row r="41837" spans="17:17">
      <c r="Q41837" s="39"/>
    </row>
    <row r="41838" spans="17:17">
      <c r="Q41838" s="39"/>
    </row>
    <row r="41839" spans="17:17">
      <c r="Q41839" s="39"/>
    </row>
    <row r="41840" spans="17:17">
      <c r="Q41840" s="39"/>
    </row>
    <row r="41841" spans="17:17">
      <c r="Q41841" s="39"/>
    </row>
    <row r="41842" spans="17:17">
      <c r="Q41842" s="39"/>
    </row>
    <row r="41843" spans="17:17">
      <c r="Q41843" s="39"/>
    </row>
    <row r="41844" spans="17:17">
      <c r="Q41844" s="39"/>
    </row>
    <row r="41845" spans="17:17">
      <c r="Q41845" s="39"/>
    </row>
    <row r="41846" spans="17:17">
      <c r="Q41846" s="39"/>
    </row>
    <row r="41847" spans="17:17">
      <c r="Q41847" s="39"/>
    </row>
    <row r="41848" spans="17:17">
      <c r="Q41848" s="39"/>
    </row>
    <row r="41849" spans="17:17">
      <c r="Q41849" s="39"/>
    </row>
    <row r="41850" spans="17:17">
      <c r="Q41850" s="39"/>
    </row>
    <row r="41851" spans="17:17">
      <c r="Q41851" s="39"/>
    </row>
    <row r="41852" spans="17:17">
      <c r="Q41852" s="39"/>
    </row>
    <row r="41853" spans="17:17">
      <c r="Q41853" s="39"/>
    </row>
    <row r="41854" spans="17:17">
      <c r="Q41854" s="39"/>
    </row>
    <row r="41855" spans="17:17">
      <c r="Q41855" s="39"/>
    </row>
    <row r="41856" spans="17:17">
      <c r="Q41856" s="39"/>
    </row>
    <row r="41857" spans="17:17">
      <c r="Q41857" s="39"/>
    </row>
    <row r="41858" spans="17:17">
      <c r="Q41858" s="39"/>
    </row>
    <row r="41859" spans="17:17">
      <c r="Q41859" s="39"/>
    </row>
    <row r="41860" spans="17:17">
      <c r="Q41860" s="39"/>
    </row>
    <row r="41861" spans="17:17">
      <c r="Q41861" s="39"/>
    </row>
    <row r="41862" spans="17:17">
      <c r="Q41862" s="39"/>
    </row>
    <row r="41863" spans="17:17">
      <c r="Q41863" s="39"/>
    </row>
    <row r="41864" spans="17:17">
      <c r="Q41864" s="39"/>
    </row>
    <row r="41865" spans="17:17">
      <c r="Q41865" s="39"/>
    </row>
    <row r="41866" spans="17:17">
      <c r="Q41866" s="39"/>
    </row>
    <row r="41867" spans="17:17">
      <c r="Q41867" s="39"/>
    </row>
    <row r="41868" spans="17:17">
      <c r="Q41868" s="39"/>
    </row>
    <row r="41869" spans="17:17">
      <c r="Q41869" s="39"/>
    </row>
    <row r="41870" spans="17:17">
      <c r="Q41870" s="39"/>
    </row>
    <row r="41871" spans="17:17">
      <c r="Q41871" s="39"/>
    </row>
    <row r="41872" spans="17:17">
      <c r="Q41872" s="39"/>
    </row>
    <row r="41873" spans="17:17">
      <c r="Q41873" s="39"/>
    </row>
    <row r="41874" spans="17:17">
      <c r="Q41874" s="39"/>
    </row>
    <row r="41875" spans="17:17">
      <c r="Q41875" s="39"/>
    </row>
    <row r="41876" spans="17:17">
      <c r="Q41876" s="39"/>
    </row>
    <row r="41877" spans="17:17">
      <c r="Q41877" s="39"/>
    </row>
    <row r="41878" spans="17:17">
      <c r="Q41878" s="39"/>
    </row>
    <row r="41879" spans="17:17">
      <c r="Q41879" s="39"/>
    </row>
    <row r="41880" spans="17:17">
      <c r="Q41880" s="39"/>
    </row>
    <row r="41881" spans="17:17">
      <c r="Q41881" s="39"/>
    </row>
    <row r="41882" spans="17:17">
      <c r="Q41882" s="39"/>
    </row>
    <row r="41883" spans="17:17">
      <c r="Q41883" s="39"/>
    </row>
    <row r="41884" spans="17:17">
      <c r="Q41884" s="39"/>
    </row>
    <row r="41885" spans="17:17">
      <c r="Q41885" s="39"/>
    </row>
    <row r="41886" spans="17:17">
      <c r="Q41886" s="39"/>
    </row>
    <row r="41887" spans="17:17">
      <c r="Q41887" s="39"/>
    </row>
    <row r="41888" spans="17:17">
      <c r="Q41888" s="39"/>
    </row>
    <row r="41889" spans="17:17">
      <c r="Q41889" s="39"/>
    </row>
    <row r="41890" spans="17:17">
      <c r="Q41890" s="39"/>
    </row>
    <row r="41891" spans="17:17">
      <c r="Q41891" s="39"/>
    </row>
    <row r="41892" spans="17:17">
      <c r="Q41892" s="39"/>
    </row>
    <row r="41893" spans="17:17">
      <c r="Q41893" s="39"/>
    </row>
    <row r="41894" spans="17:17">
      <c r="Q41894" s="39"/>
    </row>
    <row r="41895" spans="17:17">
      <c r="Q41895" s="39"/>
    </row>
    <row r="41896" spans="17:17">
      <c r="Q41896" s="39"/>
    </row>
    <row r="41897" spans="17:17">
      <c r="Q41897" s="39"/>
    </row>
    <row r="41898" spans="17:17">
      <c r="Q41898" s="39"/>
    </row>
    <row r="41899" spans="17:17">
      <c r="Q41899" s="39"/>
    </row>
    <row r="41900" spans="17:17">
      <c r="Q41900" s="39"/>
    </row>
    <row r="41901" spans="17:17">
      <c r="Q41901" s="39"/>
    </row>
    <row r="41902" spans="17:17">
      <c r="Q41902" s="39"/>
    </row>
    <row r="41903" spans="17:17">
      <c r="Q41903" s="39"/>
    </row>
    <row r="41904" spans="17:17">
      <c r="Q41904" s="39"/>
    </row>
    <row r="41905" spans="17:17">
      <c r="Q41905" s="39"/>
    </row>
    <row r="41906" spans="17:17">
      <c r="Q41906" s="39"/>
    </row>
    <row r="41907" spans="17:17">
      <c r="Q41907" s="39"/>
    </row>
    <row r="41908" spans="17:17">
      <c r="Q41908" s="39"/>
    </row>
    <row r="41909" spans="17:17">
      <c r="Q41909" s="39"/>
    </row>
    <row r="41910" spans="17:17">
      <c r="Q41910" s="39"/>
    </row>
    <row r="41911" spans="17:17">
      <c r="Q41911" s="39"/>
    </row>
    <row r="41912" spans="17:17">
      <c r="Q41912" s="39"/>
    </row>
    <row r="41913" spans="17:17">
      <c r="Q41913" s="39"/>
    </row>
    <row r="41914" spans="17:17">
      <c r="Q41914" s="39"/>
    </row>
    <row r="41915" spans="17:17">
      <c r="Q41915" s="39"/>
    </row>
    <row r="41916" spans="17:17">
      <c r="Q41916" s="39"/>
    </row>
    <row r="41917" spans="17:17">
      <c r="Q41917" s="39"/>
    </row>
    <row r="41918" spans="17:17">
      <c r="Q41918" s="39"/>
    </row>
    <row r="41919" spans="17:17">
      <c r="Q41919" s="39"/>
    </row>
    <row r="41920" spans="17:17">
      <c r="Q41920" s="39"/>
    </row>
    <row r="41921" spans="17:17">
      <c r="Q41921" s="39"/>
    </row>
    <row r="41922" spans="17:17">
      <c r="Q41922" s="39"/>
    </row>
    <row r="41923" spans="17:17">
      <c r="Q41923" s="39"/>
    </row>
    <row r="41924" spans="17:17">
      <c r="Q41924" s="39"/>
    </row>
    <row r="41925" spans="17:17">
      <c r="Q41925" s="39"/>
    </row>
    <row r="41926" spans="17:17">
      <c r="Q41926" s="39"/>
    </row>
    <row r="41927" spans="17:17">
      <c r="Q41927" s="39"/>
    </row>
    <row r="41928" spans="17:17">
      <c r="Q41928" s="39"/>
    </row>
    <row r="41929" spans="17:17">
      <c r="Q41929" s="39"/>
    </row>
    <row r="41930" spans="17:17">
      <c r="Q41930" s="39"/>
    </row>
    <row r="41931" spans="17:17">
      <c r="Q41931" s="39"/>
    </row>
    <row r="41932" spans="17:17">
      <c r="Q41932" s="39"/>
    </row>
    <row r="41933" spans="17:17">
      <c r="Q41933" s="39"/>
    </row>
    <row r="41934" spans="17:17">
      <c r="Q41934" s="39"/>
    </row>
    <row r="41935" spans="17:17">
      <c r="Q41935" s="39"/>
    </row>
    <row r="41936" spans="17:17">
      <c r="Q41936" s="39"/>
    </row>
    <row r="41937" spans="17:17">
      <c r="Q41937" s="39"/>
    </row>
    <row r="41938" spans="17:17">
      <c r="Q41938" s="39"/>
    </row>
    <row r="41939" spans="17:17">
      <c r="Q41939" s="39"/>
    </row>
    <row r="41940" spans="17:17">
      <c r="Q41940" s="39"/>
    </row>
    <row r="41941" spans="17:17">
      <c r="Q41941" s="39"/>
    </row>
    <row r="41942" spans="17:17">
      <c r="Q41942" s="39"/>
    </row>
    <row r="41943" spans="17:17">
      <c r="Q41943" s="39"/>
    </row>
    <row r="41944" spans="17:17">
      <c r="Q41944" s="39"/>
    </row>
    <row r="41945" spans="17:17">
      <c r="Q41945" s="39"/>
    </row>
    <row r="41946" spans="17:17">
      <c r="Q41946" s="39"/>
    </row>
    <row r="41947" spans="17:17">
      <c r="Q41947" s="39"/>
    </row>
    <row r="41948" spans="17:17">
      <c r="Q41948" s="39"/>
    </row>
    <row r="41949" spans="17:17">
      <c r="Q41949" s="39"/>
    </row>
    <row r="41950" spans="17:17">
      <c r="Q41950" s="39"/>
    </row>
    <row r="41951" spans="17:17">
      <c r="Q41951" s="39"/>
    </row>
    <row r="41952" spans="17:17">
      <c r="Q41952" s="39"/>
    </row>
    <row r="41953" spans="17:17">
      <c r="Q41953" s="39"/>
    </row>
    <row r="41954" spans="17:17">
      <c r="Q41954" s="39"/>
    </row>
    <row r="41955" spans="17:17">
      <c r="Q41955" s="39"/>
    </row>
    <row r="41956" spans="17:17">
      <c r="Q41956" s="39"/>
    </row>
    <row r="41957" spans="17:17">
      <c r="Q41957" s="39"/>
    </row>
    <row r="41958" spans="17:17">
      <c r="Q41958" s="39"/>
    </row>
    <row r="41959" spans="17:17">
      <c r="Q41959" s="39"/>
    </row>
    <row r="41960" spans="17:17">
      <c r="Q41960" s="39"/>
    </row>
    <row r="41961" spans="17:17">
      <c r="Q41961" s="39"/>
    </row>
    <row r="41962" spans="17:17">
      <c r="Q41962" s="39"/>
    </row>
    <row r="41963" spans="17:17">
      <c r="Q41963" s="39"/>
    </row>
    <row r="41964" spans="17:17">
      <c r="Q41964" s="39"/>
    </row>
    <row r="41965" spans="17:17">
      <c r="Q41965" s="39"/>
    </row>
    <row r="41966" spans="17:17">
      <c r="Q41966" s="39"/>
    </row>
    <row r="41967" spans="17:17">
      <c r="Q41967" s="39"/>
    </row>
    <row r="41968" spans="17:17">
      <c r="Q41968" s="39"/>
    </row>
    <row r="41969" spans="17:17">
      <c r="Q41969" s="39"/>
    </row>
    <row r="41970" spans="17:17">
      <c r="Q41970" s="39"/>
    </row>
    <row r="41971" spans="17:17">
      <c r="Q41971" s="39"/>
    </row>
    <row r="41972" spans="17:17">
      <c r="Q41972" s="39"/>
    </row>
    <row r="41973" spans="17:17">
      <c r="Q41973" s="39"/>
    </row>
    <row r="41974" spans="17:17">
      <c r="Q41974" s="39"/>
    </row>
    <row r="41975" spans="17:17">
      <c r="Q41975" s="39"/>
    </row>
    <row r="41976" spans="17:17">
      <c r="Q41976" s="39"/>
    </row>
    <row r="41977" spans="17:17">
      <c r="Q41977" s="39"/>
    </row>
    <row r="41978" spans="17:17">
      <c r="Q41978" s="39"/>
    </row>
    <row r="41979" spans="17:17">
      <c r="Q41979" s="39"/>
    </row>
    <row r="41980" spans="17:17">
      <c r="Q41980" s="39"/>
    </row>
    <row r="41981" spans="17:17">
      <c r="Q41981" s="39"/>
    </row>
    <row r="41982" spans="17:17">
      <c r="Q41982" s="39"/>
    </row>
    <row r="41983" spans="17:17">
      <c r="Q41983" s="39"/>
    </row>
    <row r="41984" spans="17:17">
      <c r="Q41984" s="39"/>
    </row>
    <row r="41985" spans="17:17">
      <c r="Q41985" s="39"/>
    </row>
    <row r="41986" spans="17:17">
      <c r="Q41986" s="39"/>
    </row>
    <row r="41987" spans="17:17">
      <c r="Q41987" s="39"/>
    </row>
    <row r="41988" spans="17:17">
      <c r="Q41988" s="39"/>
    </row>
    <row r="41989" spans="17:17">
      <c r="Q41989" s="39"/>
    </row>
    <row r="41990" spans="17:17">
      <c r="Q41990" s="39"/>
    </row>
    <row r="41991" spans="17:17">
      <c r="Q41991" s="39"/>
    </row>
    <row r="41992" spans="17:17">
      <c r="Q41992" s="39"/>
    </row>
    <row r="41993" spans="17:17">
      <c r="Q41993" s="39"/>
    </row>
    <row r="41994" spans="17:17">
      <c r="Q41994" s="39"/>
    </row>
    <row r="41995" spans="17:17">
      <c r="Q41995" s="39"/>
    </row>
    <row r="41996" spans="17:17">
      <c r="Q41996" s="39"/>
    </row>
    <row r="41997" spans="17:17">
      <c r="Q41997" s="39"/>
    </row>
    <row r="41998" spans="17:17">
      <c r="Q41998" s="39"/>
    </row>
    <row r="41999" spans="17:17">
      <c r="Q41999" s="39"/>
    </row>
    <row r="42000" spans="17:17">
      <c r="Q42000" s="39"/>
    </row>
    <row r="42001" spans="17:17">
      <c r="Q42001" s="39"/>
    </row>
    <row r="42002" spans="17:17">
      <c r="Q42002" s="39"/>
    </row>
    <row r="42003" spans="17:17">
      <c r="Q42003" s="39"/>
    </row>
    <row r="42004" spans="17:17">
      <c r="Q42004" s="39"/>
    </row>
    <row r="42005" spans="17:17">
      <c r="Q42005" s="39"/>
    </row>
    <row r="42006" spans="17:17">
      <c r="Q42006" s="39"/>
    </row>
    <row r="42007" spans="17:17">
      <c r="Q42007" s="39"/>
    </row>
    <row r="42008" spans="17:17">
      <c r="Q42008" s="39"/>
    </row>
    <row r="42009" spans="17:17">
      <c r="Q42009" s="39"/>
    </row>
    <row r="42010" spans="17:17">
      <c r="Q42010" s="39"/>
    </row>
    <row r="42011" spans="17:17">
      <c r="Q42011" s="39"/>
    </row>
    <row r="42012" spans="17:17">
      <c r="Q42012" s="39"/>
    </row>
    <row r="42013" spans="17:17">
      <c r="Q42013" s="39"/>
    </row>
    <row r="42014" spans="17:17">
      <c r="Q42014" s="39"/>
    </row>
    <row r="42015" spans="17:17">
      <c r="Q42015" s="39"/>
    </row>
    <row r="42016" spans="17:17">
      <c r="Q42016" s="39"/>
    </row>
    <row r="42017" spans="17:17">
      <c r="Q42017" s="39"/>
    </row>
    <row r="42018" spans="17:17">
      <c r="Q42018" s="39"/>
    </row>
    <row r="42019" spans="17:17">
      <c r="Q42019" s="39"/>
    </row>
    <row r="42020" spans="17:17">
      <c r="Q42020" s="39"/>
    </row>
    <row r="42021" spans="17:17">
      <c r="Q42021" s="39"/>
    </row>
    <row r="42022" spans="17:17">
      <c r="Q42022" s="39"/>
    </row>
    <row r="42023" spans="17:17">
      <c r="Q42023" s="39"/>
    </row>
    <row r="42024" spans="17:17">
      <c r="Q42024" s="39"/>
    </row>
    <row r="42025" spans="17:17">
      <c r="Q42025" s="39"/>
    </row>
    <row r="42026" spans="17:17">
      <c r="Q42026" s="39"/>
    </row>
    <row r="42027" spans="17:17">
      <c r="Q42027" s="39"/>
    </row>
    <row r="42028" spans="17:17">
      <c r="Q42028" s="39"/>
    </row>
    <row r="42029" spans="17:17">
      <c r="Q42029" s="39"/>
    </row>
    <row r="42030" spans="17:17">
      <c r="Q42030" s="39"/>
    </row>
    <row r="42031" spans="17:17">
      <c r="Q42031" s="39"/>
    </row>
    <row r="42032" spans="17:17">
      <c r="Q42032" s="39"/>
    </row>
    <row r="42033" spans="17:17">
      <c r="Q42033" s="39"/>
    </row>
    <row r="42034" spans="17:17">
      <c r="Q42034" s="39"/>
    </row>
    <row r="42035" spans="17:17">
      <c r="Q42035" s="39"/>
    </row>
    <row r="42036" spans="17:17">
      <c r="Q42036" s="39"/>
    </row>
    <row r="42037" spans="17:17">
      <c r="Q42037" s="39"/>
    </row>
    <row r="42038" spans="17:17">
      <c r="Q42038" s="39"/>
    </row>
    <row r="42039" spans="17:17">
      <c r="Q42039" s="39"/>
    </row>
    <row r="42040" spans="17:17">
      <c r="Q42040" s="39"/>
    </row>
    <row r="42041" spans="17:17">
      <c r="Q42041" s="39"/>
    </row>
    <row r="42042" spans="17:17">
      <c r="Q42042" s="39"/>
    </row>
    <row r="42043" spans="17:17">
      <c r="Q42043" s="39"/>
    </row>
    <row r="42044" spans="17:17">
      <c r="Q42044" s="39"/>
    </row>
    <row r="42045" spans="17:17">
      <c r="Q42045" s="39"/>
    </row>
    <row r="42046" spans="17:17">
      <c r="Q42046" s="39"/>
    </row>
    <row r="42047" spans="17:17">
      <c r="Q42047" s="39"/>
    </row>
    <row r="42048" spans="17:17">
      <c r="Q42048" s="39"/>
    </row>
    <row r="42049" spans="17:17">
      <c r="Q42049" s="39"/>
    </row>
    <row r="42050" spans="17:17">
      <c r="Q42050" s="39"/>
    </row>
    <row r="42051" spans="17:17">
      <c r="Q42051" s="39"/>
    </row>
    <row r="42052" spans="17:17">
      <c r="Q42052" s="39"/>
    </row>
    <row r="42053" spans="17:17">
      <c r="Q42053" s="39"/>
    </row>
    <row r="42054" spans="17:17">
      <c r="Q42054" s="39"/>
    </row>
    <row r="42055" spans="17:17">
      <c r="Q42055" s="39"/>
    </row>
    <row r="42056" spans="17:17">
      <c r="Q42056" s="39"/>
    </row>
    <row r="42057" spans="17:17">
      <c r="Q42057" s="39"/>
    </row>
    <row r="42058" spans="17:17">
      <c r="Q42058" s="39"/>
    </row>
    <row r="42059" spans="17:17">
      <c r="Q42059" s="39"/>
    </row>
    <row r="42060" spans="17:17">
      <c r="Q42060" s="39"/>
    </row>
    <row r="42061" spans="17:17">
      <c r="Q42061" s="39"/>
    </row>
    <row r="42062" spans="17:17">
      <c r="Q42062" s="39"/>
    </row>
    <row r="42063" spans="17:17">
      <c r="Q42063" s="39"/>
    </row>
    <row r="42064" spans="17:17">
      <c r="Q42064" s="39"/>
    </row>
    <row r="42065" spans="17:17">
      <c r="Q42065" s="39"/>
    </row>
    <row r="42066" spans="17:17">
      <c r="Q42066" s="39"/>
    </row>
    <row r="42067" spans="17:17">
      <c r="Q42067" s="39"/>
    </row>
    <row r="42068" spans="17:17">
      <c r="Q42068" s="39"/>
    </row>
    <row r="42069" spans="17:17">
      <c r="Q42069" s="39"/>
    </row>
    <row r="42070" spans="17:17">
      <c r="Q42070" s="39"/>
    </row>
    <row r="42071" spans="17:17">
      <c r="Q42071" s="39"/>
    </row>
    <row r="42072" spans="17:17">
      <c r="Q42072" s="39"/>
    </row>
    <row r="42073" spans="17:17">
      <c r="Q42073" s="39"/>
    </row>
    <row r="42074" spans="17:17">
      <c r="Q42074" s="39"/>
    </row>
    <row r="42075" spans="17:17">
      <c r="Q42075" s="39"/>
    </row>
    <row r="42076" spans="17:17">
      <c r="Q42076" s="39"/>
    </row>
    <row r="42077" spans="17:17">
      <c r="Q42077" s="39"/>
    </row>
    <row r="42078" spans="17:17">
      <c r="Q42078" s="39"/>
    </row>
    <row r="42079" spans="17:17">
      <c r="Q42079" s="39"/>
    </row>
    <row r="42080" spans="17:17">
      <c r="Q42080" s="39"/>
    </row>
    <row r="42081" spans="17:17">
      <c r="Q42081" s="39"/>
    </row>
    <row r="42082" spans="17:17">
      <c r="Q42082" s="39"/>
    </row>
    <row r="42083" spans="17:17">
      <c r="Q42083" s="39"/>
    </row>
    <row r="42084" spans="17:17">
      <c r="Q42084" s="39"/>
    </row>
    <row r="42085" spans="17:17">
      <c r="Q42085" s="39"/>
    </row>
    <row r="42086" spans="17:17">
      <c r="Q42086" s="39"/>
    </row>
    <row r="42087" spans="17:17">
      <c r="Q42087" s="39"/>
    </row>
    <row r="42088" spans="17:17">
      <c r="Q42088" s="39"/>
    </row>
    <row r="42089" spans="17:17">
      <c r="Q42089" s="39"/>
    </row>
    <row r="42090" spans="17:17">
      <c r="Q42090" s="39"/>
    </row>
    <row r="42091" spans="17:17">
      <c r="Q42091" s="39"/>
    </row>
    <row r="42092" spans="17:17">
      <c r="Q42092" s="39"/>
    </row>
    <row r="42093" spans="17:17">
      <c r="Q42093" s="39"/>
    </row>
    <row r="42094" spans="17:17">
      <c r="Q42094" s="39"/>
    </row>
    <row r="42095" spans="17:17">
      <c r="Q42095" s="39"/>
    </row>
    <row r="42096" spans="17:17">
      <c r="Q42096" s="39"/>
    </row>
    <row r="42097" spans="17:17">
      <c r="Q42097" s="39"/>
    </row>
    <row r="42098" spans="17:17">
      <c r="Q42098" s="39"/>
    </row>
    <row r="42099" spans="17:17">
      <c r="Q42099" s="39"/>
    </row>
    <row r="42100" spans="17:17">
      <c r="Q42100" s="39"/>
    </row>
    <row r="42101" spans="17:17">
      <c r="Q42101" s="39"/>
    </row>
    <row r="42102" spans="17:17">
      <c r="Q42102" s="39"/>
    </row>
    <row r="42103" spans="17:17">
      <c r="Q42103" s="39"/>
    </row>
    <row r="42104" spans="17:17">
      <c r="Q42104" s="39"/>
    </row>
    <row r="42105" spans="17:17">
      <c r="Q42105" s="39"/>
    </row>
    <row r="42106" spans="17:17">
      <c r="Q42106" s="39"/>
    </row>
    <row r="42107" spans="17:17">
      <c r="Q42107" s="39"/>
    </row>
    <row r="42108" spans="17:17">
      <c r="Q42108" s="39"/>
    </row>
    <row r="42109" spans="17:17">
      <c r="Q42109" s="39"/>
    </row>
    <row r="42110" spans="17:17">
      <c r="Q42110" s="39"/>
    </row>
    <row r="42111" spans="17:17">
      <c r="Q42111" s="39"/>
    </row>
    <row r="42112" spans="17:17">
      <c r="Q42112" s="39"/>
    </row>
    <row r="42113" spans="17:17">
      <c r="Q42113" s="39"/>
    </row>
    <row r="42114" spans="17:17">
      <c r="Q42114" s="39"/>
    </row>
    <row r="42115" spans="17:17">
      <c r="Q42115" s="39"/>
    </row>
    <row r="42116" spans="17:17">
      <c r="Q42116" s="39"/>
    </row>
    <row r="42117" spans="17:17">
      <c r="Q42117" s="39"/>
    </row>
    <row r="42118" spans="17:17">
      <c r="Q42118" s="39"/>
    </row>
    <row r="42119" spans="17:17">
      <c r="Q42119" s="39"/>
    </row>
    <row r="42120" spans="17:17">
      <c r="Q42120" s="39"/>
    </row>
    <row r="42121" spans="17:17">
      <c r="Q42121" s="39"/>
    </row>
    <row r="42122" spans="17:17">
      <c r="Q42122" s="39"/>
    </row>
    <row r="42123" spans="17:17">
      <c r="Q42123" s="39"/>
    </row>
    <row r="42124" spans="17:17">
      <c r="Q42124" s="39"/>
    </row>
    <row r="42125" spans="17:17">
      <c r="Q42125" s="39"/>
    </row>
    <row r="42126" spans="17:17">
      <c r="Q42126" s="39"/>
    </row>
    <row r="42127" spans="17:17">
      <c r="Q42127" s="39"/>
    </row>
    <row r="42128" spans="17:17">
      <c r="Q42128" s="39"/>
    </row>
    <row r="42129" spans="17:17">
      <c r="Q42129" s="39"/>
    </row>
    <row r="42130" spans="17:17">
      <c r="Q42130" s="39"/>
    </row>
    <row r="42131" spans="17:17">
      <c r="Q42131" s="39"/>
    </row>
    <row r="42132" spans="17:17">
      <c r="Q42132" s="39"/>
    </row>
    <row r="42133" spans="17:17">
      <c r="Q42133" s="39"/>
    </row>
    <row r="42134" spans="17:17">
      <c r="Q42134" s="39"/>
    </row>
    <row r="42135" spans="17:17">
      <c r="Q42135" s="39"/>
    </row>
    <row r="42136" spans="17:17">
      <c r="Q42136" s="39"/>
    </row>
    <row r="42137" spans="17:17">
      <c r="Q42137" s="39"/>
    </row>
    <row r="42138" spans="17:17">
      <c r="Q42138" s="39"/>
    </row>
    <row r="42139" spans="17:17">
      <c r="Q42139" s="39"/>
    </row>
    <row r="42140" spans="17:17">
      <c r="Q42140" s="39"/>
    </row>
    <row r="42141" spans="17:17">
      <c r="Q42141" s="39"/>
    </row>
    <row r="42142" spans="17:17">
      <c r="Q42142" s="39"/>
    </row>
    <row r="42143" spans="17:17">
      <c r="Q42143" s="39"/>
    </row>
    <row r="42144" spans="17:17">
      <c r="Q42144" s="39"/>
    </row>
    <row r="42145" spans="17:17">
      <c r="Q42145" s="39"/>
    </row>
    <row r="42146" spans="17:17">
      <c r="Q42146" s="39"/>
    </row>
    <row r="42147" spans="17:17">
      <c r="Q42147" s="39"/>
    </row>
    <row r="42148" spans="17:17">
      <c r="Q42148" s="39"/>
    </row>
    <row r="42149" spans="17:17">
      <c r="Q42149" s="39"/>
    </row>
    <row r="42150" spans="17:17">
      <c r="Q42150" s="39"/>
    </row>
    <row r="42151" spans="17:17">
      <c r="Q42151" s="39"/>
    </row>
    <row r="42152" spans="17:17">
      <c r="Q42152" s="39"/>
    </row>
    <row r="42153" spans="17:17">
      <c r="Q42153" s="39"/>
    </row>
    <row r="42154" spans="17:17">
      <c r="Q42154" s="39"/>
    </row>
    <row r="42155" spans="17:17">
      <c r="Q42155" s="39"/>
    </row>
    <row r="42156" spans="17:17">
      <c r="Q42156" s="39"/>
    </row>
    <row r="42157" spans="17:17">
      <c r="Q42157" s="39"/>
    </row>
    <row r="42158" spans="17:17">
      <c r="Q42158" s="39"/>
    </row>
    <row r="42159" spans="17:17">
      <c r="Q42159" s="39"/>
    </row>
    <row r="42160" spans="17:17">
      <c r="Q42160" s="39"/>
    </row>
    <row r="42161" spans="17:17">
      <c r="Q42161" s="39"/>
    </row>
    <row r="42162" spans="17:17">
      <c r="Q42162" s="39"/>
    </row>
    <row r="42163" spans="17:17">
      <c r="Q42163" s="39"/>
    </row>
    <row r="42164" spans="17:17">
      <c r="Q42164" s="39"/>
    </row>
    <row r="42165" spans="17:17">
      <c r="Q42165" s="39"/>
    </row>
    <row r="42166" spans="17:17">
      <c r="Q42166" s="39"/>
    </row>
    <row r="42167" spans="17:17">
      <c r="Q42167" s="39"/>
    </row>
    <row r="42168" spans="17:17">
      <c r="Q42168" s="39"/>
    </row>
    <row r="42169" spans="17:17">
      <c r="Q42169" s="39"/>
    </row>
    <row r="42170" spans="17:17">
      <c r="Q42170" s="39"/>
    </row>
    <row r="42171" spans="17:17">
      <c r="Q42171" s="39"/>
    </row>
    <row r="42172" spans="17:17">
      <c r="Q42172" s="39"/>
    </row>
    <row r="42173" spans="17:17">
      <c r="Q42173" s="39"/>
    </row>
    <row r="42174" spans="17:17">
      <c r="Q42174" s="39"/>
    </row>
    <row r="42175" spans="17:17">
      <c r="Q42175" s="39"/>
    </row>
    <row r="42176" spans="17:17">
      <c r="Q42176" s="39"/>
    </row>
    <row r="42177" spans="17:17">
      <c r="Q42177" s="39"/>
    </row>
    <row r="42178" spans="17:17">
      <c r="Q42178" s="39"/>
    </row>
    <row r="42179" spans="17:17">
      <c r="Q42179" s="39"/>
    </row>
    <row r="42180" spans="17:17">
      <c r="Q42180" s="39"/>
    </row>
    <row r="42181" spans="17:17">
      <c r="Q42181" s="39"/>
    </row>
    <row r="42182" spans="17:17">
      <c r="Q42182" s="39"/>
    </row>
    <row r="42183" spans="17:17">
      <c r="Q42183" s="39"/>
    </row>
    <row r="42184" spans="17:17">
      <c r="Q42184" s="39"/>
    </row>
    <row r="42185" spans="17:17">
      <c r="Q42185" s="39"/>
    </row>
    <row r="42186" spans="17:17">
      <c r="Q42186" s="39"/>
    </row>
    <row r="42187" spans="17:17">
      <c r="Q42187" s="39"/>
    </row>
    <row r="42188" spans="17:17">
      <c r="Q42188" s="39"/>
    </row>
    <row r="42189" spans="17:17">
      <c r="Q42189" s="39"/>
    </row>
    <row r="42190" spans="17:17">
      <c r="Q42190" s="39"/>
    </row>
    <row r="42191" spans="17:17">
      <c r="Q42191" s="39"/>
    </row>
    <row r="42192" spans="17:17">
      <c r="Q42192" s="39"/>
    </row>
    <row r="42193" spans="17:17">
      <c r="Q42193" s="39"/>
    </row>
    <row r="42194" spans="17:17">
      <c r="Q42194" s="39"/>
    </row>
    <row r="42195" spans="17:17">
      <c r="Q42195" s="39"/>
    </row>
    <row r="42196" spans="17:17">
      <c r="Q42196" s="39"/>
    </row>
    <row r="42197" spans="17:17">
      <c r="Q42197" s="39"/>
    </row>
    <row r="42198" spans="17:17">
      <c r="Q42198" s="39"/>
    </row>
    <row r="42199" spans="17:17">
      <c r="Q42199" s="39"/>
    </row>
    <row r="42200" spans="17:17">
      <c r="Q42200" s="39"/>
    </row>
    <row r="42201" spans="17:17">
      <c r="Q42201" s="39"/>
    </row>
    <row r="42202" spans="17:17">
      <c r="Q42202" s="39"/>
    </row>
    <row r="42203" spans="17:17">
      <c r="Q42203" s="39"/>
    </row>
    <row r="42204" spans="17:17">
      <c r="Q42204" s="39"/>
    </row>
    <row r="42205" spans="17:17">
      <c r="Q42205" s="39"/>
    </row>
    <row r="42206" spans="17:17">
      <c r="Q42206" s="39"/>
    </row>
    <row r="42207" spans="17:17">
      <c r="Q42207" s="39"/>
    </row>
    <row r="42208" spans="17:17">
      <c r="Q42208" s="39"/>
    </row>
    <row r="42209" spans="17:17">
      <c r="Q42209" s="39"/>
    </row>
    <row r="42210" spans="17:17">
      <c r="Q42210" s="39"/>
    </row>
    <row r="42211" spans="17:17">
      <c r="Q42211" s="39"/>
    </row>
    <row r="42212" spans="17:17">
      <c r="Q42212" s="39"/>
    </row>
    <row r="42213" spans="17:17">
      <c r="Q42213" s="39"/>
    </row>
    <row r="42214" spans="17:17">
      <c r="Q42214" s="39"/>
    </row>
    <row r="42215" spans="17:17">
      <c r="Q42215" s="39"/>
    </row>
    <row r="42216" spans="17:17">
      <c r="Q42216" s="39"/>
    </row>
    <row r="42217" spans="17:17">
      <c r="Q42217" s="39"/>
    </row>
    <row r="42218" spans="17:17">
      <c r="Q42218" s="39"/>
    </row>
    <row r="42219" spans="17:17">
      <c r="Q42219" s="39"/>
    </row>
    <row r="42220" spans="17:17">
      <c r="Q42220" s="39"/>
    </row>
    <row r="42221" spans="17:17">
      <c r="Q42221" s="39"/>
    </row>
    <row r="42222" spans="17:17">
      <c r="Q42222" s="39"/>
    </row>
    <row r="42223" spans="17:17">
      <c r="Q42223" s="39"/>
    </row>
    <row r="42224" spans="17:17">
      <c r="Q42224" s="39"/>
    </row>
    <row r="42225" spans="17:17">
      <c r="Q42225" s="39"/>
    </row>
    <row r="42226" spans="17:17">
      <c r="Q42226" s="39"/>
    </row>
    <row r="42227" spans="17:17">
      <c r="Q42227" s="39"/>
    </row>
    <row r="42228" spans="17:17">
      <c r="Q42228" s="39"/>
    </row>
    <row r="42229" spans="17:17">
      <c r="Q42229" s="39"/>
    </row>
    <row r="42230" spans="17:17">
      <c r="Q42230" s="39"/>
    </row>
    <row r="42231" spans="17:17">
      <c r="Q42231" s="39"/>
    </row>
    <row r="42232" spans="17:17">
      <c r="Q42232" s="39"/>
    </row>
    <row r="42233" spans="17:17">
      <c r="Q42233" s="39"/>
    </row>
    <row r="42234" spans="17:17">
      <c r="Q42234" s="39"/>
    </row>
    <row r="42235" spans="17:17">
      <c r="Q42235" s="39"/>
    </row>
    <row r="42236" spans="17:17">
      <c r="Q42236" s="39"/>
    </row>
    <row r="42237" spans="17:17">
      <c r="Q42237" s="39"/>
    </row>
    <row r="42238" spans="17:17">
      <c r="Q42238" s="39"/>
    </row>
    <row r="42239" spans="17:17">
      <c r="Q42239" s="39"/>
    </row>
    <row r="42240" spans="17:17">
      <c r="Q42240" s="39"/>
    </row>
    <row r="42241" spans="17:17">
      <c r="Q42241" s="39"/>
    </row>
    <row r="42242" spans="17:17">
      <c r="Q42242" s="39"/>
    </row>
    <row r="42243" spans="17:17">
      <c r="Q42243" s="39"/>
    </row>
    <row r="42244" spans="17:17">
      <c r="Q42244" s="39"/>
    </row>
    <row r="42245" spans="17:17">
      <c r="Q42245" s="39"/>
    </row>
    <row r="42246" spans="17:17">
      <c r="Q42246" s="39"/>
    </row>
    <row r="42247" spans="17:17">
      <c r="Q42247" s="39"/>
    </row>
    <row r="42248" spans="17:17">
      <c r="Q42248" s="39"/>
    </row>
    <row r="42249" spans="17:17">
      <c r="Q42249" s="39"/>
    </row>
    <row r="42250" spans="17:17">
      <c r="Q42250" s="39"/>
    </row>
    <row r="42251" spans="17:17">
      <c r="Q42251" s="39"/>
    </row>
    <row r="42252" spans="17:17">
      <c r="Q42252" s="39"/>
    </row>
    <row r="42253" spans="17:17">
      <c r="Q42253" s="39"/>
    </row>
    <row r="42254" spans="17:17">
      <c r="Q42254" s="39"/>
    </row>
    <row r="42255" spans="17:17">
      <c r="Q42255" s="39"/>
    </row>
    <row r="42256" spans="17:17">
      <c r="Q42256" s="39"/>
    </row>
    <row r="42257" spans="17:17">
      <c r="Q42257" s="39"/>
    </row>
    <row r="42258" spans="17:17">
      <c r="Q42258" s="39"/>
    </row>
    <row r="42259" spans="17:17">
      <c r="Q42259" s="39"/>
    </row>
    <row r="42260" spans="17:17">
      <c r="Q42260" s="39"/>
    </row>
    <row r="42261" spans="17:17">
      <c r="Q42261" s="39"/>
    </row>
    <row r="42262" spans="17:17">
      <c r="Q42262" s="39"/>
    </row>
    <row r="42263" spans="17:17">
      <c r="Q42263" s="39"/>
    </row>
    <row r="42264" spans="17:17">
      <c r="Q42264" s="39"/>
    </row>
    <row r="42265" spans="17:17">
      <c r="Q42265" s="39"/>
    </row>
    <row r="42266" spans="17:17">
      <c r="Q42266" s="39"/>
    </row>
    <row r="42267" spans="17:17">
      <c r="Q42267" s="39"/>
    </row>
    <row r="42268" spans="17:17">
      <c r="Q42268" s="39"/>
    </row>
    <row r="42269" spans="17:17">
      <c r="Q42269" s="39"/>
    </row>
    <row r="42270" spans="17:17">
      <c r="Q42270" s="39"/>
    </row>
    <row r="42271" spans="17:17">
      <c r="Q42271" s="39"/>
    </row>
    <row r="42272" spans="17:17">
      <c r="Q42272" s="39"/>
    </row>
    <row r="42273" spans="17:17">
      <c r="Q42273" s="39"/>
    </row>
    <row r="42274" spans="17:17">
      <c r="Q42274" s="39"/>
    </row>
    <row r="42275" spans="17:17">
      <c r="Q42275" s="39"/>
    </row>
    <row r="42276" spans="17:17">
      <c r="Q42276" s="39"/>
    </row>
    <row r="42277" spans="17:17">
      <c r="Q42277" s="39"/>
    </row>
    <row r="42278" spans="17:17">
      <c r="Q42278" s="39"/>
    </row>
    <row r="42279" spans="17:17">
      <c r="Q42279" s="39"/>
    </row>
    <row r="42280" spans="17:17">
      <c r="Q42280" s="39"/>
    </row>
    <row r="42281" spans="17:17">
      <c r="Q42281" s="39"/>
    </row>
    <row r="42282" spans="17:17">
      <c r="Q42282" s="39"/>
    </row>
    <row r="42283" spans="17:17">
      <c r="Q42283" s="39"/>
    </row>
    <row r="42284" spans="17:17">
      <c r="Q42284" s="39"/>
    </row>
    <row r="42285" spans="17:17">
      <c r="Q42285" s="39"/>
    </row>
    <row r="42286" spans="17:17">
      <c r="Q42286" s="39"/>
    </row>
    <row r="42287" spans="17:17">
      <c r="Q42287" s="39"/>
    </row>
    <row r="42288" spans="17:17">
      <c r="Q42288" s="39"/>
    </row>
    <row r="42289" spans="17:17">
      <c r="Q42289" s="39"/>
    </row>
    <row r="42290" spans="17:17">
      <c r="Q42290" s="39"/>
    </row>
    <row r="42291" spans="17:17">
      <c r="Q42291" s="39"/>
    </row>
    <row r="42292" spans="17:17">
      <c r="Q42292" s="39"/>
    </row>
    <row r="42293" spans="17:17">
      <c r="Q42293" s="39"/>
    </row>
    <row r="42294" spans="17:17">
      <c r="Q42294" s="39"/>
    </row>
    <row r="42295" spans="17:17">
      <c r="Q42295" s="39"/>
    </row>
    <row r="42296" spans="17:17">
      <c r="Q42296" s="39"/>
    </row>
    <row r="42297" spans="17:17">
      <c r="Q42297" s="39"/>
    </row>
    <row r="42298" spans="17:17">
      <c r="Q42298" s="39"/>
    </row>
    <row r="42299" spans="17:17">
      <c r="Q42299" s="39"/>
    </row>
    <row r="42300" spans="17:17">
      <c r="Q42300" s="39"/>
    </row>
    <row r="42301" spans="17:17">
      <c r="Q42301" s="39"/>
    </row>
    <row r="42302" spans="17:17">
      <c r="Q42302" s="39"/>
    </row>
    <row r="42303" spans="17:17">
      <c r="Q42303" s="39"/>
    </row>
    <row r="42304" spans="17:17">
      <c r="Q42304" s="39"/>
    </row>
    <row r="42305" spans="17:17">
      <c r="Q42305" s="39"/>
    </row>
    <row r="42306" spans="17:17">
      <c r="Q42306" s="39"/>
    </row>
    <row r="42307" spans="17:17">
      <c r="Q42307" s="39"/>
    </row>
    <row r="42308" spans="17:17">
      <c r="Q42308" s="39"/>
    </row>
    <row r="42309" spans="17:17">
      <c r="Q42309" s="39"/>
    </row>
    <row r="42310" spans="17:17">
      <c r="Q42310" s="39"/>
    </row>
    <row r="42311" spans="17:17">
      <c r="Q42311" s="39"/>
    </row>
    <row r="42312" spans="17:17">
      <c r="Q42312" s="39"/>
    </row>
    <row r="42313" spans="17:17">
      <c r="Q42313" s="39"/>
    </row>
    <row r="42314" spans="17:17">
      <c r="Q42314" s="39"/>
    </row>
    <row r="42315" spans="17:17">
      <c r="Q42315" s="39"/>
    </row>
    <row r="42316" spans="17:17">
      <c r="Q42316" s="39"/>
    </row>
    <row r="42317" spans="17:17">
      <c r="Q42317" s="39"/>
    </row>
    <row r="42318" spans="17:17">
      <c r="Q42318" s="39"/>
    </row>
    <row r="42319" spans="17:17">
      <c r="Q42319" s="39"/>
    </row>
    <row r="42320" spans="17:17">
      <c r="Q42320" s="39"/>
    </row>
    <row r="42321" spans="17:17">
      <c r="Q42321" s="39"/>
    </row>
    <row r="42322" spans="17:17">
      <c r="Q42322" s="39"/>
    </row>
    <row r="42323" spans="17:17">
      <c r="Q42323" s="39"/>
    </row>
    <row r="42324" spans="17:17">
      <c r="Q42324" s="39"/>
    </row>
    <row r="42325" spans="17:17">
      <c r="Q42325" s="39"/>
    </row>
    <row r="42326" spans="17:17">
      <c r="Q42326" s="39"/>
    </row>
    <row r="42327" spans="17:17">
      <c r="Q42327" s="39"/>
    </row>
    <row r="42328" spans="17:17">
      <c r="Q42328" s="39"/>
    </row>
    <row r="42329" spans="17:17">
      <c r="Q42329" s="39"/>
    </row>
    <row r="42330" spans="17:17">
      <c r="Q42330" s="39"/>
    </row>
    <row r="42331" spans="17:17">
      <c r="Q42331" s="39"/>
    </row>
    <row r="42332" spans="17:17">
      <c r="Q42332" s="39"/>
    </row>
    <row r="42333" spans="17:17">
      <c r="Q42333" s="39"/>
    </row>
    <row r="42334" spans="17:17">
      <c r="Q42334" s="39"/>
    </row>
    <row r="42335" spans="17:17">
      <c r="Q42335" s="39"/>
    </row>
    <row r="42336" spans="17:17">
      <c r="Q42336" s="39"/>
    </row>
    <row r="42337" spans="17:17">
      <c r="Q42337" s="39"/>
    </row>
    <row r="42338" spans="17:17">
      <c r="Q42338" s="39"/>
    </row>
    <row r="42339" spans="17:17">
      <c r="Q42339" s="39"/>
    </row>
    <row r="42340" spans="17:17">
      <c r="Q42340" s="39"/>
    </row>
    <row r="42341" spans="17:17">
      <c r="Q42341" s="39"/>
    </row>
    <row r="42342" spans="17:17">
      <c r="Q42342" s="39"/>
    </row>
    <row r="42343" spans="17:17">
      <c r="Q42343" s="39"/>
    </row>
    <row r="42344" spans="17:17">
      <c r="Q42344" s="39"/>
    </row>
    <row r="42345" spans="17:17">
      <c r="Q42345" s="39"/>
    </row>
    <row r="42346" spans="17:17">
      <c r="Q42346" s="39"/>
    </row>
    <row r="42347" spans="17:17">
      <c r="Q42347" s="39"/>
    </row>
    <row r="42348" spans="17:17">
      <c r="Q42348" s="39"/>
    </row>
    <row r="42349" spans="17:17">
      <c r="Q42349" s="39"/>
    </row>
    <row r="42350" spans="17:17">
      <c r="Q42350" s="39"/>
    </row>
    <row r="42351" spans="17:17">
      <c r="Q42351" s="39"/>
    </row>
    <row r="42352" spans="17:17">
      <c r="Q42352" s="39"/>
    </row>
    <row r="42353" spans="17:17">
      <c r="Q42353" s="39"/>
    </row>
    <row r="42354" spans="17:17">
      <c r="Q42354" s="39"/>
    </row>
    <row r="42355" spans="17:17">
      <c r="Q42355" s="39"/>
    </row>
    <row r="42356" spans="17:17">
      <c r="Q42356" s="39"/>
    </row>
    <row r="42357" spans="17:17">
      <c r="Q42357" s="39"/>
    </row>
    <row r="42358" spans="17:17">
      <c r="Q42358" s="39"/>
    </row>
    <row r="42359" spans="17:17">
      <c r="Q42359" s="39"/>
    </row>
    <row r="42360" spans="17:17">
      <c r="Q42360" s="39"/>
    </row>
    <row r="42361" spans="17:17">
      <c r="Q42361" s="39"/>
    </row>
    <row r="42362" spans="17:17">
      <c r="Q42362" s="39"/>
    </row>
    <row r="42363" spans="17:17">
      <c r="Q42363" s="39"/>
    </row>
    <row r="42364" spans="17:17">
      <c r="Q42364" s="39"/>
    </row>
    <row r="42365" spans="17:17">
      <c r="Q42365" s="39"/>
    </row>
    <row r="42366" spans="17:17">
      <c r="Q42366" s="39"/>
    </row>
    <row r="42367" spans="17:17">
      <c r="Q42367" s="39"/>
    </row>
    <row r="42368" spans="17:17">
      <c r="Q42368" s="39"/>
    </row>
    <row r="42369" spans="17:17">
      <c r="Q42369" s="39"/>
    </row>
    <row r="42370" spans="17:17">
      <c r="Q42370" s="39"/>
    </row>
    <row r="42371" spans="17:17">
      <c r="Q42371" s="39"/>
    </row>
    <row r="42372" spans="17:17">
      <c r="Q42372" s="39"/>
    </row>
    <row r="42373" spans="17:17">
      <c r="Q42373" s="39"/>
    </row>
    <row r="42374" spans="17:17">
      <c r="Q42374" s="39"/>
    </row>
    <row r="42375" spans="17:17">
      <c r="Q42375" s="39"/>
    </row>
    <row r="42376" spans="17:17">
      <c r="Q42376" s="39"/>
    </row>
    <row r="42377" spans="17:17">
      <c r="Q42377" s="39"/>
    </row>
    <row r="42378" spans="17:17">
      <c r="Q42378" s="39"/>
    </row>
    <row r="42379" spans="17:17">
      <c r="Q42379" s="39"/>
    </row>
    <row r="42380" spans="17:17">
      <c r="Q42380" s="39"/>
    </row>
    <row r="42381" spans="17:17">
      <c r="Q42381" s="39"/>
    </row>
    <row r="42382" spans="17:17">
      <c r="Q42382" s="39"/>
    </row>
    <row r="42383" spans="17:17">
      <c r="Q42383" s="39"/>
    </row>
    <row r="42384" spans="17:17">
      <c r="Q42384" s="39"/>
    </row>
    <row r="42385" spans="17:17">
      <c r="Q42385" s="39"/>
    </row>
    <row r="42386" spans="17:17">
      <c r="Q42386" s="39"/>
    </row>
    <row r="42387" spans="17:17">
      <c r="Q42387" s="39"/>
    </row>
    <row r="42388" spans="17:17">
      <c r="Q42388" s="39"/>
    </row>
    <row r="42389" spans="17:17">
      <c r="Q42389" s="39"/>
    </row>
    <row r="42390" spans="17:17">
      <c r="Q42390" s="39"/>
    </row>
    <row r="42391" spans="17:17">
      <c r="Q42391" s="39"/>
    </row>
    <row r="42392" spans="17:17">
      <c r="Q42392" s="39"/>
    </row>
    <row r="42393" spans="17:17">
      <c r="Q42393" s="39"/>
    </row>
    <row r="42394" spans="17:17">
      <c r="Q42394" s="39"/>
    </row>
    <row r="42395" spans="17:17">
      <c r="Q42395" s="39"/>
    </row>
    <row r="42396" spans="17:17">
      <c r="Q42396" s="39"/>
    </row>
    <row r="42397" spans="17:17">
      <c r="Q42397" s="39"/>
    </row>
    <row r="42398" spans="17:17">
      <c r="Q42398" s="39"/>
    </row>
    <row r="42399" spans="17:17">
      <c r="Q42399" s="39"/>
    </row>
    <row r="42400" spans="17:17">
      <c r="Q42400" s="39"/>
    </row>
    <row r="42401" spans="17:17">
      <c r="Q42401" s="39"/>
    </row>
    <row r="42402" spans="17:17">
      <c r="Q42402" s="39"/>
    </row>
    <row r="42403" spans="17:17">
      <c r="Q42403" s="39"/>
    </row>
    <row r="42404" spans="17:17">
      <c r="Q42404" s="39"/>
    </row>
    <row r="42405" spans="17:17">
      <c r="Q42405" s="39"/>
    </row>
    <row r="42406" spans="17:17">
      <c r="Q42406" s="39"/>
    </row>
    <row r="42407" spans="17:17">
      <c r="Q42407" s="39"/>
    </row>
    <row r="42408" spans="17:17">
      <c r="Q42408" s="39"/>
    </row>
    <row r="42409" spans="17:17">
      <c r="Q42409" s="39"/>
    </row>
    <row r="42410" spans="17:17">
      <c r="Q42410" s="39"/>
    </row>
    <row r="42411" spans="17:17">
      <c r="Q42411" s="39"/>
    </row>
    <row r="42412" spans="17:17">
      <c r="Q42412" s="39"/>
    </row>
    <row r="42413" spans="17:17">
      <c r="Q42413" s="39"/>
    </row>
    <row r="42414" spans="17:17">
      <c r="Q42414" s="39"/>
    </row>
    <row r="42415" spans="17:17">
      <c r="Q42415" s="39"/>
    </row>
    <row r="42416" spans="17:17">
      <c r="Q42416" s="39"/>
    </row>
    <row r="42417" spans="17:17">
      <c r="Q42417" s="39"/>
    </row>
    <row r="42418" spans="17:17">
      <c r="Q42418" s="39"/>
    </row>
    <row r="42419" spans="17:17">
      <c r="Q42419" s="39"/>
    </row>
    <row r="42420" spans="17:17">
      <c r="Q42420" s="39"/>
    </row>
    <row r="42421" spans="17:17">
      <c r="Q42421" s="39"/>
    </row>
    <row r="42422" spans="17:17">
      <c r="Q42422" s="39"/>
    </row>
    <row r="42423" spans="17:17">
      <c r="Q42423" s="39"/>
    </row>
    <row r="42424" spans="17:17">
      <c r="Q42424" s="39"/>
    </row>
    <row r="42425" spans="17:17">
      <c r="Q42425" s="39"/>
    </row>
    <row r="42426" spans="17:17">
      <c r="Q42426" s="39"/>
    </row>
    <row r="42427" spans="17:17">
      <c r="Q42427" s="39"/>
    </row>
    <row r="42428" spans="17:17">
      <c r="Q42428" s="39"/>
    </row>
    <row r="42429" spans="17:17">
      <c r="Q42429" s="39"/>
    </row>
    <row r="42430" spans="17:17">
      <c r="Q42430" s="39"/>
    </row>
    <row r="42431" spans="17:17">
      <c r="Q42431" s="39"/>
    </row>
    <row r="42432" spans="17:17">
      <c r="Q42432" s="39"/>
    </row>
    <row r="42433" spans="17:17">
      <c r="Q42433" s="39"/>
    </row>
    <row r="42434" spans="17:17">
      <c r="Q42434" s="39"/>
    </row>
    <row r="42435" spans="17:17">
      <c r="Q42435" s="39"/>
    </row>
    <row r="42436" spans="17:17">
      <c r="Q42436" s="39"/>
    </row>
    <row r="42437" spans="17:17">
      <c r="Q42437" s="39"/>
    </row>
    <row r="42438" spans="17:17">
      <c r="Q42438" s="39"/>
    </row>
    <row r="42439" spans="17:17">
      <c r="Q42439" s="39"/>
    </row>
    <row r="42440" spans="17:17">
      <c r="Q42440" s="39"/>
    </row>
    <row r="42441" spans="17:17">
      <c r="Q42441" s="39"/>
    </row>
    <row r="42442" spans="17:17">
      <c r="Q42442" s="39"/>
    </row>
    <row r="42443" spans="17:17">
      <c r="Q42443" s="39"/>
    </row>
    <row r="42444" spans="17:17">
      <c r="Q42444" s="39"/>
    </row>
    <row r="42445" spans="17:17">
      <c r="Q42445" s="39"/>
    </row>
    <row r="42446" spans="17:17">
      <c r="Q42446" s="39"/>
    </row>
    <row r="42447" spans="17:17">
      <c r="Q42447" s="39"/>
    </row>
    <row r="42448" spans="17:17">
      <c r="Q42448" s="39"/>
    </row>
    <row r="42449" spans="17:17">
      <c r="Q42449" s="39"/>
    </row>
    <row r="42450" spans="17:17">
      <c r="Q42450" s="39"/>
    </row>
    <row r="42451" spans="17:17">
      <c r="Q42451" s="39"/>
    </row>
    <row r="42452" spans="17:17">
      <c r="Q42452" s="39"/>
    </row>
    <row r="42453" spans="17:17">
      <c r="Q42453" s="39"/>
    </row>
    <row r="42454" spans="17:17">
      <c r="Q42454" s="39"/>
    </row>
    <row r="42455" spans="17:17">
      <c r="Q42455" s="39"/>
    </row>
    <row r="42456" spans="17:17">
      <c r="Q42456" s="39"/>
    </row>
    <row r="42457" spans="17:17">
      <c r="Q42457" s="39"/>
    </row>
    <row r="42458" spans="17:17">
      <c r="Q42458" s="39"/>
    </row>
    <row r="42459" spans="17:17">
      <c r="Q42459" s="39"/>
    </row>
    <row r="42460" spans="17:17">
      <c r="Q42460" s="39"/>
    </row>
    <row r="42461" spans="17:17">
      <c r="Q42461" s="39"/>
    </row>
    <row r="42462" spans="17:17">
      <c r="Q42462" s="39"/>
    </row>
    <row r="42463" spans="17:17">
      <c r="Q42463" s="39"/>
    </row>
    <row r="42464" spans="17:17">
      <c r="Q42464" s="39"/>
    </row>
    <row r="42465" spans="17:17">
      <c r="Q42465" s="39"/>
    </row>
    <row r="42466" spans="17:17">
      <c r="Q42466" s="39"/>
    </row>
    <row r="42467" spans="17:17">
      <c r="Q42467" s="39"/>
    </row>
    <row r="42468" spans="17:17">
      <c r="Q42468" s="39"/>
    </row>
    <row r="42469" spans="17:17">
      <c r="Q42469" s="39"/>
    </row>
    <row r="42470" spans="17:17">
      <c r="Q42470" s="39"/>
    </row>
    <row r="42471" spans="17:17">
      <c r="Q42471" s="39"/>
    </row>
    <row r="42472" spans="17:17">
      <c r="Q42472" s="39"/>
    </row>
    <row r="42473" spans="17:17">
      <c r="Q42473" s="39"/>
    </row>
    <row r="42474" spans="17:17">
      <c r="Q42474" s="39"/>
    </row>
    <row r="42475" spans="17:17">
      <c r="Q42475" s="39"/>
    </row>
    <row r="42476" spans="17:17">
      <c r="Q42476" s="39"/>
    </row>
    <row r="42477" spans="17:17">
      <c r="Q42477" s="39"/>
    </row>
    <row r="42478" spans="17:17">
      <c r="Q42478" s="39"/>
    </row>
    <row r="42479" spans="17:17">
      <c r="Q42479" s="39"/>
    </row>
    <row r="42480" spans="17:17">
      <c r="Q42480" s="39"/>
    </row>
    <row r="42481" spans="17:17">
      <c r="Q42481" s="39"/>
    </row>
    <row r="42482" spans="17:17">
      <c r="Q42482" s="39"/>
    </row>
    <row r="42483" spans="17:17">
      <c r="Q42483" s="39"/>
    </row>
    <row r="42484" spans="17:17">
      <c r="Q42484" s="39"/>
    </row>
    <row r="42485" spans="17:17">
      <c r="Q42485" s="39"/>
    </row>
    <row r="42486" spans="17:17">
      <c r="Q42486" s="39"/>
    </row>
    <row r="42487" spans="17:17">
      <c r="Q42487" s="39"/>
    </row>
    <row r="42488" spans="17:17">
      <c r="Q42488" s="39"/>
    </row>
    <row r="42489" spans="17:17">
      <c r="Q42489" s="39"/>
    </row>
    <row r="42490" spans="17:17">
      <c r="Q42490" s="39"/>
    </row>
    <row r="42491" spans="17:17">
      <c r="Q42491" s="39"/>
    </row>
    <row r="42492" spans="17:17">
      <c r="Q42492" s="39"/>
    </row>
    <row r="42493" spans="17:17">
      <c r="Q42493" s="39"/>
    </row>
    <row r="42494" spans="17:17">
      <c r="Q42494" s="39"/>
    </row>
    <row r="42495" spans="17:17">
      <c r="Q42495" s="39"/>
    </row>
    <row r="42496" spans="17:17">
      <c r="Q42496" s="39"/>
    </row>
    <row r="42497" spans="17:17">
      <c r="Q42497" s="39"/>
    </row>
    <row r="42498" spans="17:17">
      <c r="Q42498" s="39"/>
    </row>
    <row r="42499" spans="17:17">
      <c r="Q42499" s="39"/>
    </row>
    <row r="42500" spans="17:17">
      <c r="Q42500" s="39"/>
    </row>
    <row r="42501" spans="17:17">
      <c r="Q42501" s="39"/>
    </row>
    <row r="42502" spans="17:17">
      <c r="Q42502" s="39"/>
    </row>
    <row r="42503" spans="17:17">
      <c r="Q42503" s="39"/>
    </row>
    <row r="42504" spans="17:17">
      <c r="Q42504" s="39"/>
    </row>
    <row r="42505" spans="17:17">
      <c r="Q42505" s="39"/>
    </row>
    <row r="42506" spans="17:17">
      <c r="Q42506" s="39"/>
    </row>
    <row r="42507" spans="17:17">
      <c r="Q42507" s="39"/>
    </row>
    <row r="42508" spans="17:17">
      <c r="Q42508" s="39"/>
    </row>
    <row r="42509" spans="17:17">
      <c r="Q42509" s="39"/>
    </row>
    <row r="42510" spans="17:17">
      <c r="Q42510" s="39"/>
    </row>
    <row r="42511" spans="17:17">
      <c r="Q42511" s="39"/>
    </row>
    <row r="42512" spans="17:17">
      <c r="Q42512" s="39"/>
    </row>
    <row r="42513" spans="17:17">
      <c r="Q42513" s="39"/>
    </row>
    <row r="42514" spans="17:17">
      <c r="Q42514" s="39"/>
    </row>
    <row r="42515" spans="17:17">
      <c r="Q42515" s="39"/>
    </row>
    <row r="42516" spans="17:17">
      <c r="Q42516" s="39"/>
    </row>
    <row r="42517" spans="17:17">
      <c r="Q42517" s="39"/>
    </row>
    <row r="42518" spans="17:17">
      <c r="Q42518" s="39"/>
    </row>
    <row r="42519" spans="17:17">
      <c r="Q42519" s="39"/>
    </row>
    <row r="42520" spans="17:17">
      <c r="Q42520" s="39"/>
    </row>
    <row r="42521" spans="17:17">
      <c r="Q42521" s="39"/>
    </row>
    <row r="42522" spans="17:17">
      <c r="Q42522" s="39"/>
    </row>
    <row r="42523" spans="17:17">
      <c r="Q42523" s="39"/>
    </row>
    <row r="42524" spans="17:17">
      <c r="Q42524" s="39"/>
    </row>
    <row r="42525" spans="17:17">
      <c r="Q42525" s="39"/>
    </row>
    <row r="42526" spans="17:17">
      <c r="Q42526" s="39"/>
    </row>
    <row r="42527" spans="17:17">
      <c r="Q42527" s="39"/>
    </row>
    <row r="42528" spans="17:17">
      <c r="Q42528" s="39"/>
    </row>
    <row r="42529" spans="17:17">
      <c r="Q42529" s="39"/>
    </row>
    <row r="42530" spans="17:17">
      <c r="Q42530" s="39"/>
    </row>
    <row r="42531" spans="17:17">
      <c r="Q42531" s="39"/>
    </row>
    <row r="42532" spans="17:17">
      <c r="Q42532" s="39"/>
    </row>
    <row r="42533" spans="17:17">
      <c r="Q42533" s="39"/>
    </row>
    <row r="42534" spans="17:17">
      <c r="Q42534" s="39"/>
    </row>
    <row r="42535" spans="17:17">
      <c r="Q42535" s="39"/>
    </row>
    <row r="42536" spans="17:17">
      <c r="Q42536" s="39"/>
    </row>
    <row r="42537" spans="17:17">
      <c r="Q42537" s="39"/>
    </row>
    <row r="42538" spans="17:17">
      <c r="Q42538" s="39"/>
    </row>
    <row r="42539" spans="17:17">
      <c r="Q42539" s="39"/>
    </row>
    <row r="42540" spans="17:17">
      <c r="Q42540" s="39"/>
    </row>
    <row r="42541" spans="17:17">
      <c r="Q42541" s="39"/>
    </row>
    <row r="42542" spans="17:17">
      <c r="Q42542" s="39"/>
    </row>
    <row r="42543" spans="17:17">
      <c r="Q42543" s="39"/>
    </row>
    <row r="42544" spans="17:17">
      <c r="Q42544" s="39"/>
    </row>
    <row r="42545" spans="17:17">
      <c r="Q42545" s="39"/>
    </row>
    <row r="42546" spans="17:17">
      <c r="Q42546" s="39"/>
    </row>
    <row r="42547" spans="17:17">
      <c r="Q42547" s="39"/>
    </row>
    <row r="42548" spans="17:17">
      <c r="Q42548" s="39"/>
    </row>
    <row r="42549" spans="17:17">
      <c r="Q42549" s="39"/>
    </row>
    <row r="42550" spans="17:17">
      <c r="Q42550" s="39"/>
    </row>
    <row r="42551" spans="17:17">
      <c r="Q42551" s="39"/>
    </row>
    <row r="42552" spans="17:17">
      <c r="Q42552" s="39"/>
    </row>
    <row r="42553" spans="17:17">
      <c r="Q42553" s="39"/>
    </row>
    <row r="42554" spans="17:17">
      <c r="Q42554" s="39"/>
    </row>
    <row r="42555" spans="17:17">
      <c r="Q42555" s="39"/>
    </row>
    <row r="42556" spans="17:17">
      <c r="Q42556" s="39"/>
    </row>
    <row r="42557" spans="17:17">
      <c r="Q42557" s="39"/>
    </row>
    <row r="42558" spans="17:17">
      <c r="Q42558" s="39"/>
    </row>
    <row r="42559" spans="17:17">
      <c r="Q42559" s="39"/>
    </row>
    <row r="42560" spans="17:17">
      <c r="Q42560" s="39"/>
    </row>
    <row r="42561" spans="17:17">
      <c r="Q42561" s="39"/>
    </row>
    <row r="42562" spans="17:17">
      <c r="Q42562" s="39"/>
    </row>
    <row r="42563" spans="17:17">
      <c r="Q42563" s="39"/>
    </row>
    <row r="42564" spans="17:17">
      <c r="Q42564" s="39"/>
    </row>
    <row r="42565" spans="17:17">
      <c r="Q42565" s="39"/>
    </row>
    <row r="42566" spans="17:17">
      <c r="Q42566" s="39"/>
    </row>
    <row r="42567" spans="17:17">
      <c r="Q42567" s="39"/>
    </row>
    <row r="42568" spans="17:17">
      <c r="Q42568" s="39"/>
    </row>
    <row r="42569" spans="17:17">
      <c r="Q42569" s="39"/>
    </row>
    <row r="42570" spans="17:17">
      <c r="Q42570" s="39"/>
    </row>
    <row r="42571" spans="17:17">
      <c r="Q42571" s="39"/>
    </row>
    <row r="42572" spans="17:17">
      <c r="Q42572" s="39"/>
    </row>
    <row r="42573" spans="17:17">
      <c r="Q42573" s="39"/>
    </row>
    <row r="42574" spans="17:17">
      <c r="Q42574" s="39"/>
    </row>
    <row r="42575" spans="17:17">
      <c r="Q42575" s="39"/>
    </row>
    <row r="42576" spans="17:17">
      <c r="Q42576" s="39"/>
    </row>
    <row r="42577" spans="17:17">
      <c r="Q42577" s="39"/>
    </row>
    <row r="42578" spans="17:17">
      <c r="Q42578" s="39"/>
    </row>
    <row r="42579" spans="17:17">
      <c r="Q42579" s="39"/>
    </row>
    <row r="42580" spans="17:17">
      <c r="Q42580" s="39"/>
    </row>
    <row r="42581" spans="17:17">
      <c r="Q42581" s="39"/>
    </row>
    <row r="42582" spans="17:17">
      <c r="Q42582" s="39"/>
    </row>
    <row r="42583" spans="17:17">
      <c r="Q42583" s="39"/>
    </row>
    <row r="42584" spans="17:17">
      <c r="Q42584" s="39"/>
    </row>
    <row r="42585" spans="17:17">
      <c r="Q42585" s="39"/>
    </row>
    <row r="42586" spans="17:17">
      <c r="Q42586" s="39"/>
    </row>
    <row r="42587" spans="17:17">
      <c r="Q42587" s="39"/>
    </row>
    <row r="42588" spans="17:17">
      <c r="Q42588" s="39"/>
    </row>
    <row r="42589" spans="17:17">
      <c r="Q42589" s="39"/>
    </row>
    <row r="42590" spans="17:17">
      <c r="Q42590" s="39"/>
    </row>
    <row r="42591" spans="17:17">
      <c r="Q42591" s="39"/>
    </row>
    <row r="42592" spans="17:17">
      <c r="Q42592" s="39"/>
    </row>
    <row r="42593" spans="17:17">
      <c r="Q42593" s="39"/>
    </row>
    <row r="42594" spans="17:17">
      <c r="Q42594" s="39"/>
    </row>
    <row r="42595" spans="17:17">
      <c r="Q42595" s="39"/>
    </row>
    <row r="42596" spans="17:17">
      <c r="Q42596" s="39"/>
    </row>
    <row r="42597" spans="17:17">
      <c r="Q42597" s="39"/>
    </row>
    <row r="42598" spans="17:17">
      <c r="Q42598" s="39"/>
    </row>
    <row r="42599" spans="17:17">
      <c r="Q42599" s="39"/>
    </row>
    <row r="42600" spans="17:17">
      <c r="Q42600" s="39"/>
    </row>
    <row r="42601" spans="17:17">
      <c r="Q42601" s="39"/>
    </row>
    <row r="42602" spans="17:17">
      <c r="Q42602" s="39"/>
    </row>
    <row r="42603" spans="17:17">
      <c r="Q42603" s="39"/>
    </row>
    <row r="42604" spans="17:17">
      <c r="Q42604" s="39"/>
    </row>
    <row r="42605" spans="17:17">
      <c r="Q42605" s="39"/>
    </row>
    <row r="42606" spans="17:17">
      <c r="Q42606" s="39"/>
    </row>
    <row r="42607" spans="17:17">
      <c r="Q42607" s="39"/>
    </row>
    <row r="42608" spans="17:17">
      <c r="Q42608" s="39"/>
    </row>
    <row r="42609" spans="17:17">
      <c r="Q42609" s="39"/>
    </row>
    <row r="42610" spans="17:17">
      <c r="Q42610" s="39"/>
    </row>
    <row r="42611" spans="17:17">
      <c r="Q42611" s="39"/>
    </row>
    <row r="42612" spans="17:17">
      <c r="Q42612" s="39"/>
    </row>
    <row r="42613" spans="17:17">
      <c r="Q42613" s="39"/>
    </row>
    <row r="42614" spans="17:17">
      <c r="Q42614" s="39"/>
    </row>
    <row r="42615" spans="17:17">
      <c r="Q42615" s="39"/>
    </row>
    <row r="42616" spans="17:17">
      <c r="Q42616" s="39"/>
    </row>
    <row r="42617" spans="17:17">
      <c r="Q42617" s="39"/>
    </row>
    <row r="42618" spans="17:17">
      <c r="Q42618" s="39"/>
    </row>
    <row r="42619" spans="17:17">
      <c r="Q42619" s="39"/>
    </row>
    <row r="42620" spans="17:17">
      <c r="Q42620" s="39"/>
    </row>
    <row r="42621" spans="17:17">
      <c r="Q42621" s="39"/>
    </row>
    <row r="42622" spans="17:17">
      <c r="Q42622" s="39"/>
    </row>
    <row r="42623" spans="17:17">
      <c r="Q42623" s="39"/>
    </row>
    <row r="42624" spans="17:17">
      <c r="Q42624" s="39"/>
    </row>
    <row r="42625" spans="17:17">
      <c r="Q42625" s="39"/>
    </row>
    <row r="42626" spans="17:17">
      <c r="Q42626" s="39"/>
    </row>
    <row r="42627" spans="17:17">
      <c r="Q42627" s="39"/>
    </row>
    <row r="42628" spans="17:17">
      <c r="Q42628" s="39"/>
    </row>
    <row r="42629" spans="17:17">
      <c r="Q42629" s="39"/>
    </row>
    <row r="42630" spans="17:17">
      <c r="Q42630" s="39"/>
    </row>
    <row r="42631" spans="17:17">
      <c r="Q42631" s="39"/>
    </row>
    <row r="42632" spans="17:17">
      <c r="Q42632" s="39"/>
    </row>
    <row r="42633" spans="17:17">
      <c r="Q42633" s="39"/>
    </row>
    <row r="42634" spans="17:17">
      <c r="Q42634" s="39"/>
    </row>
    <row r="42635" spans="17:17">
      <c r="Q42635" s="39"/>
    </row>
    <row r="42636" spans="17:17">
      <c r="Q42636" s="39"/>
    </row>
    <row r="42637" spans="17:17">
      <c r="Q42637" s="39"/>
    </row>
    <row r="42638" spans="17:17">
      <c r="Q42638" s="39"/>
    </row>
    <row r="42639" spans="17:17">
      <c r="Q42639" s="39"/>
    </row>
    <row r="42640" spans="17:17">
      <c r="Q42640" s="39"/>
    </row>
    <row r="42641" spans="17:17">
      <c r="Q42641" s="39"/>
    </row>
    <row r="42642" spans="17:17">
      <c r="Q42642" s="39"/>
    </row>
    <row r="42643" spans="17:17">
      <c r="Q42643" s="39"/>
    </row>
    <row r="42644" spans="17:17">
      <c r="Q42644" s="39"/>
    </row>
    <row r="42645" spans="17:17">
      <c r="Q42645" s="39"/>
    </row>
    <row r="42646" spans="17:17">
      <c r="Q42646" s="39"/>
    </row>
    <row r="42647" spans="17:17">
      <c r="Q42647" s="39"/>
    </row>
    <row r="42648" spans="17:17">
      <c r="Q42648" s="39"/>
    </row>
    <row r="42649" spans="17:17">
      <c r="Q42649" s="39"/>
    </row>
    <row r="42650" spans="17:17">
      <c r="Q42650" s="39"/>
    </row>
    <row r="42651" spans="17:17">
      <c r="Q42651" s="39"/>
    </row>
    <row r="42652" spans="17:17">
      <c r="Q42652" s="39"/>
    </row>
    <row r="42653" spans="17:17">
      <c r="Q42653" s="39"/>
    </row>
    <row r="42654" spans="17:17">
      <c r="Q42654" s="39"/>
    </row>
    <row r="42655" spans="17:17">
      <c r="Q42655" s="39"/>
    </row>
    <row r="42656" spans="17:17">
      <c r="Q42656" s="39"/>
    </row>
    <row r="42657" spans="17:17">
      <c r="Q42657" s="39"/>
    </row>
    <row r="42658" spans="17:17">
      <c r="Q42658" s="39"/>
    </row>
    <row r="42659" spans="17:17">
      <c r="Q42659" s="39"/>
    </row>
    <row r="42660" spans="17:17">
      <c r="Q42660" s="39"/>
    </row>
    <row r="42661" spans="17:17">
      <c r="Q42661" s="39"/>
    </row>
    <row r="42662" spans="17:17">
      <c r="Q42662" s="39"/>
    </row>
    <row r="42663" spans="17:17">
      <c r="Q42663" s="39"/>
    </row>
    <row r="42664" spans="17:17">
      <c r="Q42664" s="39"/>
    </row>
    <row r="42665" spans="17:17">
      <c r="Q42665" s="39"/>
    </row>
    <row r="42666" spans="17:17">
      <c r="Q42666" s="39"/>
    </row>
    <row r="42667" spans="17:17">
      <c r="Q42667" s="39"/>
    </row>
    <row r="42668" spans="17:17">
      <c r="Q42668" s="39"/>
    </row>
    <row r="42669" spans="17:17">
      <c r="Q42669" s="39"/>
    </row>
    <row r="42670" spans="17:17">
      <c r="Q42670" s="39"/>
    </row>
    <row r="42671" spans="17:17">
      <c r="Q42671" s="39"/>
    </row>
    <row r="42672" spans="17:17">
      <c r="Q42672" s="39"/>
    </row>
    <row r="42673" spans="17:17">
      <c r="Q42673" s="39"/>
    </row>
    <row r="42674" spans="17:17">
      <c r="Q42674" s="39"/>
    </row>
    <row r="42675" spans="17:17">
      <c r="Q42675" s="39"/>
    </row>
    <row r="42676" spans="17:17">
      <c r="Q42676" s="39"/>
    </row>
    <row r="42677" spans="17:17">
      <c r="Q42677" s="39"/>
    </row>
    <row r="42678" spans="17:17">
      <c r="Q42678" s="39"/>
    </row>
    <row r="42679" spans="17:17">
      <c r="Q42679" s="39"/>
    </row>
    <row r="42680" spans="17:17">
      <c r="Q42680" s="39"/>
    </row>
    <row r="42681" spans="17:17">
      <c r="Q42681" s="39"/>
    </row>
    <row r="42682" spans="17:17">
      <c r="Q42682" s="39"/>
    </row>
    <row r="42683" spans="17:17">
      <c r="Q42683" s="39"/>
    </row>
    <row r="42684" spans="17:17">
      <c r="Q42684" s="39"/>
    </row>
    <row r="42685" spans="17:17">
      <c r="Q42685" s="39"/>
    </row>
    <row r="42686" spans="17:17">
      <c r="Q42686" s="39"/>
    </row>
    <row r="42687" spans="17:17">
      <c r="Q42687" s="39"/>
    </row>
    <row r="42688" spans="17:17">
      <c r="Q42688" s="39"/>
    </row>
    <row r="42689" spans="17:17">
      <c r="Q42689" s="39"/>
    </row>
    <row r="42690" spans="17:17">
      <c r="Q42690" s="39"/>
    </row>
    <row r="42691" spans="17:17">
      <c r="Q42691" s="39"/>
    </row>
    <row r="42692" spans="17:17">
      <c r="Q42692" s="39"/>
    </row>
    <row r="42693" spans="17:17">
      <c r="Q42693" s="39"/>
    </row>
    <row r="42694" spans="17:17">
      <c r="Q42694" s="39"/>
    </row>
    <row r="42695" spans="17:17">
      <c r="Q42695" s="39"/>
    </row>
    <row r="42696" spans="17:17">
      <c r="Q42696" s="39"/>
    </row>
    <row r="42697" spans="17:17">
      <c r="Q42697" s="39"/>
    </row>
    <row r="42698" spans="17:17">
      <c r="Q42698" s="39"/>
    </row>
    <row r="42699" spans="17:17">
      <c r="Q42699" s="39"/>
    </row>
    <row r="42700" spans="17:17">
      <c r="Q42700" s="39"/>
    </row>
    <row r="42701" spans="17:17">
      <c r="Q42701" s="39"/>
    </row>
    <row r="42702" spans="17:17">
      <c r="Q42702" s="39"/>
    </row>
    <row r="42703" spans="17:17">
      <c r="Q42703" s="39"/>
    </row>
    <row r="42704" spans="17:17">
      <c r="Q42704" s="39"/>
    </row>
    <row r="42705" spans="17:17">
      <c r="Q42705" s="39"/>
    </row>
    <row r="42706" spans="17:17">
      <c r="Q42706" s="39"/>
    </row>
    <row r="42707" spans="17:17">
      <c r="Q42707" s="39"/>
    </row>
    <row r="42708" spans="17:17">
      <c r="Q42708" s="39"/>
    </row>
    <row r="42709" spans="17:17">
      <c r="Q42709" s="39"/>
    </row>
    <row r="42710" spans="17:17">
      <c r="Q42710" s="39"/>
    </row>
    <row r="42711" spans="17:17">
      <c r="Q42711" s="39"/>
    </row>
    <row r="42712" spans="17:17">
      <c r="Q42712" s="39"/>
    </row>
    <row r="42713" spans="17:17">
      <c r="Q42713" s="39"/>
    </row>
    <row r="42714" spans="17:17">
      <c r="Q42714" s="39"/>
    </row>
    <row r="42715" spans="17:17">
      <c r="Q42715" s="39"/>
    </row>
    <row r="42716" spans="17:17">
      <c r="Q42716" s="39"/>
    </row>
    <row r="42717" spans="17:17">
      <c r="Q42717" s="39"/>
    </row>
    <row r="42718" spans="17:17">
      <c r="Q42718" s="39"/>
    </row>
    <row r="42719" spans="17:17">
      <c r="Q42719" s="39"/>
    </row>
    <row r="42720" spans="17:17">
      <c r="Q42720" s="39"/>
    </row>
    <row r="42721" spans="17:17">
      <c r="Q42721" s="39"/>
    </row>
    <row r="42722" spans="17:17">
      <c r="Q42722" s="39"/>
    </row>
    <row r="42723" spans="17:17">
      <c r="Q42723" s="39"/>
    </row>
    <row r="42724" spans="17:17">
      <c r="Q42724" s="39"/>
    </row>
    <row r="42725" spans="17:17">
      <c r="Q42725" s="39"/>
    </row>
    <row r="42726" spans="17:17">
      <c r="Q42726" s="39"/>
    </row>
    <row r="42727" spans="17:17">
      <c r="Q42727" s="39"/>
    </row>
    <row r="42728" spans="17:17">
      <c r="Q42728" s="39"/>
    </row>
    <row r="42729" spans="17:17">
      <c r="Q42729" s="39"/>
    </row>
    <row r="42730" spans="17:17">
      <c r="Q42730" s="39"/>
    </row>
    <row r="42731" spans="17:17">
      <c r="Q42731" s="39"/>
    </row>
    <row r="42732" spans="17:17">
      <c r="Q42732" s="39"/>
    </row>
    <row r="42733" spans="17:17">
      <c r="Q42733" s="39"/>
    </row>
    <row r="42734" spans="17:17">
      <c r="Q42734" s="39"/>
    </row>
    <row r="42735" spans="17:17">
      <c r="Q42735" s="39"/>
    </row>
    <row r="42736" spans="17:17">
      <c r="Q42736" s="39"/>
    </row>
    <row r="42737" spans="17:17">
      <c r="Q42737" s="39"/>
    </row>
    <row r="42738" spans="17:17">
      <c r="Q42738" s="39"/>
    </row>
    <row r="42739" spans="17:17">
      <c r="Q42739" s="39"/>
    </row>
    <row r="42740" spans="17:17">
      <c r="Q42740" s="39"/>
    </row>
    <row r="42741" spans="17:17">
      <c r="Q42741" s="39"/>
    </row>
    <row r="42742" spans="17:17">
      <c r="Q42742" s="39"/>
    </row>
    <row r="42743" spans="17:17">
      <c r="Q42743" s="39"/>
    </row>
    <row r="42744" spans="17:17">
      <c r="Q42744" s="39"/>
    </row>
    <row r="42745" spans="17:17">
      <c r="Q42745" s="39"/>
    </row>
    <row r="42746" spans="17:17">
      <c r="Q42746" s="39"/>
    </row>
    <row r="42747" spans="17:17">
      <c r="Q42747" s="39"/>
    </row>
    <row r="42748" spans="17:17">
      <c r="Q42748" s="39"/>
    </row>
    <row r="42749" spans="17:17">
      <c r="Q42749" s="39"/>
    </row>
    <row r="42750" spans="17:17">
      <c r="Q42750" s="39"/>
    </row>
    <row r="42751" spans="17:17">
      <c r="Q42751" s="39"/>
    </row>
    <row r="42752" spans="17:17">
      <c r="Q42752" s="39"/>
    </row>
    <row r="42753" spans="17:17">
      <c r="Q42753" s="39"/>
    </row>
    <row r="42754" spans="17:17">
      <c r="Q42754" s="39"/>
    </row>
    <row r="42755" spans="17:17">
      <c r="Q42755" s="39"/>
    </row>
    <row r="42756" spans="17:17">
      <c r="Q42756" s="39"/>
    </row>
    <row r="42757" spans="17:17">
      <c r="Q42757" s="39"/>
    </row>
    <row r="42758" spans="17:17">
      <c r="Q42758" s="39"/>
    </row>
    <row r="42759" spans="17:17">
      <c r="Q42759" s="39"/>
    </row>
    <row r="42760" spans="17:17">
      <c r="Q42760" s="39"/>
    </row>
    <row r="42761" spans="17:17">
      <c r="Q42761" s="39"/>
    </row>
    <row r="42762" spans="17:17">
      <c r="Q42762" s="39"/>
    </row>
    <row r="42763" spans="17:17">
      <c r="Q42763" s="39"/>
    </row>
    <row r="42764" spans="17:17">
      <c r="Q42764" s="39"/>
    </row>
    <row r="42765" spans="17:17">
      <c r="Q42765" s="39"/>
    </row>
    <row r="42766" spans="17:17">
      <c r="Q42766" s="39"/>
    </row>
    <row r="42767" spans="17:17">
      <c r="Q42767" s="39"/>
    </row>
    <row r="42768" spans="17:17">
      <c r="Q42768" s="39"/>
    </row>
    <row r="42769" spans="17:17">
      <c r="Q42769" s="39"/>
    </row>
    <row r="42770" spans="17:17">
      <c r="Q42770" s="39"/>
    </row>
    <row r="42771" spans="17:17">
      <c r="Q42771" s="39"/>
    </row>
    <row r="42772" spans="17:17">
      <c r="Q42772" s="39"/>
    </row>
    <row r="42773" spans="17:17">
      <c r="Q42773" s="39"/>
    </row>
    <row r="42774" spans="17:17">
      <c r="Q42774" s="39"/>
    </row>
    <row r="42775" spans="17:17">
      <c r="Q42775" s="39"/>
    </row>
    <row r="42776" spans="17:17">
      <c r="Q42776" s="39"/>
    </row>
    <row r="42777" spans="17:17">
      <c r="Q42777" s="39"/>
    </row>
    <row r="42778" spans="17:17">
      <c r="Q42778" s="39"/>
    </row>
    <row r="42779" spans="17:17">
      <c r="Q42779" s="39"/>
    </row>
    <row r="42780" spans="17:17">
      <c r="Q42780" s="39"/>
    </row>
    <row r="42781" spans="17:17">
      <c r="Q42781" s="39"/>
    </row>
    <row r="42782" spans="17:17">
      <c r="Q42782" s="39"/>
    </row>
    <row r="42783" spans="17:17">
      <c r="Q42783" s="39"/>
    </row>
    <row r="42784" spans="17:17">
      <c r="Q42784" s="39"/>
    </row>
    <row r="42785" spans="17:17">
      <c r="Q42785" s="39"/>
    </row>
    <row r="42786" spans="17:17">
      <c r="Q42786" s="39"/>
    </row>
    <row r="42787" spans="17:17">
      <c r="Q42787" s="39"/>
    </row>
    <row r="42788" spans="17:17">
      <c r="Q42788" s="39"/>
    </row>
    <row r="42789" spans="17:17">
      <c r="Q42789" s="39"/>
    </row>
    <row r="42790" spans="17:17">
      <c r="Q42790" s="39"/>
    </row>
    <row r="42791" spans="17:17">
      <c r="Q42791" s="39"/>
    </row>
    <row r="42792" spans="17:17">
      <c r="Q42792" s="39"/>
    </row>
    <row r="42793" spans="17:17">
      <c r="Q42793" s="39"/>
    </row>
    <row r="42794" spans="17:17">
      <c r="Q42794" s="39"/>
    </row>
    <row r="42795" spans="17:17">
      <c r="Q42795" s="39"/>
    </row>
    <row r="42796" spans="17:17">
      <c r="Q42796" s="39"/>
    </row>
    <row r="42797" spans="17:17">
      <c r="Q42797" s="39"/>
    </row>
    <row r="42798" spans="17:17">
      <c r="Q42798" s="39"/>
    </row>
    <row r="42799" spans="17:17">
      <c r="Q42799" s="39"/>
    </row>
    <row r="42800" spans="17:17">
      <c r="Q42800" s="39"/>
    </row>
    <row r="42801" spans="17:17">
      <c r="Q42801" s="39"/>
    </row>
    <row r="42802" spans="17:17">
      <c r="Q42802" s="39"/>
    </row>
    <row r="42803" spans="17:17">
      <c r="Q42803" s="39"/>
    </row>
    <row r="42804" spans="17:17">
      <c r="Q42804" s="39"/>
    </row>
    <row r="42805" spans="17:17">
      <c r="Q42805" s="39"/>
    </row>
    <row r="42806" spans="17:17">
      <c r="Q42806" s="39"/>
    </row>
    <row r="42807" spans="17:17">
      <c r="Q42807" s="39"/>
    </row>
    <row r="42808" spans="17:17">
      <c r="Q42808" s="39"/>
    </row>
    <row r="42809" spans="17:17">
      <c r="Q42809" s="39"/>
    </row>
    <row r="42810" spans="17:17">
      <c r="Q42810" s="39"/>
    </row>
    <row r="42811" spans="17:17">
      <c r="Q42811" s="39"/>
    </row>
    <row r="42812" spans="17:17">
      <c r="Q42812" s="39"/>
    </row>
    <row r="42813" spans="17:17">
      <c r="Q42813" s="39"/>
    </row>
    <row r="42814" spans="17:17">
      <c r="Q42814" s="39"/>
    </row>
    <row r="42815" spans="17:17">
      <c r="Q42815" s="39"/>
    </row>
    <row r="42816" spans="17:17">
      <c r="Q42816" s="39"/>
    </row>
    <row r="42817" spans="17:17">
      <c r="Q42817" s="39"/>
    </row>
    <row r="42818" spans="17:17">
      <c r="Q42818" s="39"/>
    </row>
    <row r="42819" spans="17:17">
      <c r="Q42819" s="39"/>
    </row>
    <row r="42820" spans="17:17">
      <c r="Q42820" s="39"/>
    </row>
    <row r="42821" spans="17:17">
      <c r="Q42821" s="39"/>
    </row>
    <row r="42822" spans="17:17">
      <c r="Q42822" s="39"/>
    </row>
    <row r="42823" spans="17:17">
      <c r="Q42823" s="39"/>
    </row>
    <row r="42824" spans="17:17">
      <c r="Q42824" s="39"/>
    </row>
    <row r="42825" spans="17:17">
      <c r="Q42825" s="39"/>
    </row>
    <row r="42826" spans="17:17">
      <c r="Q42826" s="39"/>
    </row>
    <row r="42827" spans="17:17">
      <c r="Q42827" s="39"/>
    </row>
    <row r="42828" spans="17:17">
      <c r="Q42828" s="39"/>
    </row>
    <row r="42829" spans="17:17">
      <c r="Q42829" s="39"/>
    </row>
    <row r="42830" spans="17:17">
      <c r="Q42830" s="39"/>
    </row>
    <row r="42831" spans="17:17">
      <c r="Q42831" s="39"/>
    </row>
    <row r="42832" spans="17:17">
      <c r="Q42832" s="39"/>
    </row>
    <row r="42833" spans="17:17">
      <c r="Q42833" s="39"/>
    </row>
    <row r="42834" spans="17:17">
      <c r="Q42834" s="39"/>
    </row>
    <row r="42835" spans="17:17">
      <c r="Q42835" s="39"/>
    </row>
    <row r="42836" spans="17:17">
      <c r="Q42836" s="39"/>
    </row>
    <row r="42837" spans="17:17">
      <c r="Q42837" s="39"/>
    </row>
    <row r="42838" spans="17:17">
      <c r="Q42838" s="39"/>
    </row>
    <row r="42839" spans="17:17">
      <c r="Q42839" s="39"/>
    </row>
    <row r="42840" spans="17:17">
      <c r="Q42840" s="39"/>
    </row>
    <row r="42841" spans="17:17">
      <c r="Q42841" s="39"/>
    </row>
    <row r="42842" spans="17:17">
      <c r="Q42842" s="39"/>
    </row>
    <row r="42843" spans="17:17">
      <c r="Q42843" s="39"/>
    </row>
    <row r="42844" spans="17:17">
      <c r="Q42844" s="39"/>
    </row>
    <row r="42845" spans="17:17">
      <c r="Q42845" s="39"/>
    </row>
    <row r="42846" spans="17:17">
      <c r="Q42846" s="39"/>
    </row>
    <row r="42847" spans="17:17">
      <c r="Q42847" s="39"/>
    </row>
    <row r="42848" spans="17:17">
      <c r="Q42848" s="39"/>
    </row>
    <row r="42849" spans="17:17">
      <c r="Q42849" s="39"/>
    </row>
    <row r="42850" spans="17:17">
      <c r="Q42850" s="39"/>
    </row>
    <row r="42851" spans="17:17">
      <c r="Q42851" s="39"/>
    </row>
    <row r="42852" spans="17:17">
      <c r="Q42852" s="39"/>
    </row>
    <row r="42853" spans="17:17">
      <c r="Q42853" s="39"/>
    </row>
    <row r="42854" spans="17:17">
      <c r="Q42854" s="39"/>
    </row>
    <row r="42855" spans="17:17">
      <c r="Q42855" s="39"/>
    </row>
    <row r="42856" spans="17:17">
      <c r="Q42856" s="39"/>
    </row>
    <row r="42857" spans="17:17">
      <c r="Q42857" s="39"/>
    </row>
    <row r="42858" spans="17:17">
      <c r="Q42858" s="39"/>
    </row>
    <row r="42859" spans="17:17">
      <c r="Q42859" s="39"/>
    </row>
    <row r="42860" spans="17:17">
      <c r="Q42860" s="39"/>
    </row>
    <row r="42861" spans="17:17">
      <c r="Q42861" s="39"/>
    </row>
    <row r="42862" spans="17:17">
      <c r="Q42862" s="39"/>
    </row>
    <row r="42863" spans="17:17">
      <c r="Q42863" s="39"/>
    </row>
    <row r="42864" spans="17:17">
      <c r="Q42864" s="39"/>
    </row>
    <row r="42865" spans="17:17">
      <c r="Q42865" s="39"/>
    </row>
    <row r="42866" spans="17:17">
      <c r="Q42866" s="39"/>
    </row>
    <row r="42867" spans="17:17">
      <c r="Q42867" s="39"/>
    </row>
    <row r="42868" spans="17:17">
      <c r="Q42868" s="39"/>
    </row>
    <row r="42869" spans="17:17">
      <c r="Q42869" s="39"/>
    </row>
    <row r="42870" spans="17:17">
      <c r="Q42870" s="39"/>
    </row>
    <row r="42871" spans="17:17">
      <c r="Q42871" s="39"/>
    </row>
    <row r="42872" spans="17:17">
      <c r="Q42872" s="39"/>
    </row>
    <row r="42873" spans="17:17">
      <c r="Q42873" s="39"/>
    </row>
    <row r="42874" spans="17:17">
      <c r="Q42874" s="39"/>
    </row>
    <row r="42875" spans="17:17">
      <c r="Q42875" s="39"/>
    </row>
    <row r="42876" spans="17:17">
      <c r="Q42876" s="39"/>
    </row>
    <row r="42877" spans="17:17">
      <c r="Q42877" s="39"/>
    </row>
    <row r="42878" spans="17:17">
      <c r="Q42878" s="39"/>
    </row>
    <row r="42879" spans="17:17">
      <c r="Q42879" s="39"/>
    </row>
    <row r="42880" spans="17:17">
      <c r="Q42880" s="39"/>
    </row>
    <row r="42881" spans="17:17">
      <c r="Q42881" s="39"/>
    </row>
    <row r="42882" spans="17:17">
      <c r="Q42882" s="39"/>
    </row>
    <row r="42883" spans="17:17">
      <c r="Q42883" s="39"/>
    </row>
    <row r="42884" spans="17:17">
      <c r="Q42884" s="39"/>
    </row>
    <row r="42885" spans="17:17">
      <c r="Q42885" s="39"/>
    </row>
    <row r="42886" spans="17:17">
      <c r="Q42886" s="39"/>
    </row>
    <row r="42887" spans="17:17">
      <c r="Q42887" s="39"/>
    </row>
    <row r="42888" spans="17:17">
      <c r="Q42888" s="39"/>
    </row>
    <row r="42889" spans="17:17">
      <c r="Q42889" s="39"/>
    </row>
    <row r="42890" spans="17:17">
      <c r="Q42890" s="39"/>
    </row>
    <row r="42891" spans="17:17">
      <c r="Q42891" s="39"/>
    </row>
    <row r="42892" spans="17:17">
      <c r="Q42892" s="39"/>
    </row>
    <row r="42893" spans="17:17">
      <c r="Q42893" s="39"/>
    </row>
    <row r="42894" spans="17:17">
      <c r="Q42894" s="39"/>
    </row>
    <row r="42895" spans="17:17">
      <c r="Q42895" s="39"/>
    </row>
    <row r="42896" spans="17:17">
      <c r="Q42896" s="39"/>
    </row>
    <row r="42897" spans="17:17">
      <c r="Q42897" s="39"/>
    </row>
    <row r="42898" spans="17:17">
      <c r="Q42898" s="39"/>
    </row>
    <row r="42899" spans="17:17">
      <c r="Q42899" s="39"/>
    </row>
    <row r="42900" spans="17:17">
      <c r="Q42900" s="39"/>
    </row>
    <row r="42901" spans="17:17">
      <c r="Q42901" s="39"/>
    </row>
    <row r="42902" spans="17:17">
      <c r="Q42902" s="39"/>
    </row>
    <row r="42903" spans="17:17">
      <c r="Q42903" s="39"/>
    </row>
    <row r="42904" spans="17:17">
      <c r="Q42904" s="39"/>
    </row>
    <row r="42905" spans="17:17">
      <c r="Q42905" s="39"/>
    </row>
    <row r="42906" spans="17:17">
      <c r="Q42906" s="39"/>
    </row>
    <row r="42907" spans="17:17">
      <c r="Q42907" s="39"/>
    </row>
    <row r="42908" spans="17:17">
      <c r="Q42908" s="39"/>
    </row>
    <row r="42909" spans="17:17">
      <c r="Q42909" s="39"/>
    </row>
    <row r="42910" spans="17:17">
      <c r="Q42910" s="39"/>
    </row>
    <row r="42911" spans="17:17">
      <c r="Q42911" s="39"/>
    </row>
    <row r="42912" spans="17:17">
      <c r="Q42912" s="39"/>
    </row>
    <row r="42913" spans="17:17">
      <c r="Q42913" s="39"/>
    </row>
    <row r="42914" spans="17:17">
      <c r="Q42914" s="39"/>
    </row>
    <row r="42915" spans="17:17">
      <c r="Q42915" s="39"/>
    </row>
    <row r="42916" spans="17:17">
      <c r="Q42916" s="39"/>
    </row>
    <row r="42917" spans="17:17">
      <c r="Q42917" s="39"/>
    </row>
    <row r="42918" spans="17:17">
      <c r="Q42918" s="39"/>
    </row>
    <row r="42919" spans="17:17">
      <c r="Q42919" s="39"/>
    </row>
    <row r="42920" spans="17:17">
      <c r="Q42920" s="39"/>
    </row>
    <row r="42921" spans="17:17">
      <c r="Q42921" s="39"/>
    </row>
    <row r="42922" spans="17:17">
      <c r="Q42922" s="39"/>
    </row>
    <row r="42923" spans="17:17">
      <c r="Q42923" s="39"/>
    </row>
    <row r="42924" spans="17:17">
      <c r="Q42924" s="39"/>
    </row>
    <row r="42925" spans="17:17">
      <c r="Q42925" s="39"/>
    </row>
    <row r="42926" spans="17:17">
      <c r="Q42926" s="39"/>
    </row>
    <row r="42927" spans="17:17">
      <c r="Q42927" s="39"/>
    </row>
    <row r="42928" spans="17:17">
      <c r="Q42928" s="39"/>
    </row>
    <row r="42929" spans="17:17">
      <c r="Q42929" s="39"/>
    </row>
    <row r="42930" spans="17:17">
      <c r="Q42930" s="39"/>
    </row>
    <row r="42931" spans="17:17">
      <c r="Q42931" s="39"/>
    </row>
    <row r="42932" spans="17:17">
      <c r="Q42932" s="39"/>
    </row>
    <row r="42933" spans="17:17">
      <c r="Q42933" s="39"/>
    </row>
    <row r="42934" spans="17:17">
      <c r="Q42934" s="39"/>
    </row>
    <row r="42935" spans="17:17">
      <c r="Q42935" s="39"/>
    </row>
    <row r="42936" spans="17:17">
      <c r="Q42936" s="39"/>
    </row>
    <row r="42937" spans="17:17">
      <c r="Q42937" s="39"/>
    </row>
    <row r="42938" spans="17:17">
      <c r="Q42938" s="39"/>
    </row>
    <row r="42939" spans="17:17">
      <c r="Q42939" s="39"/>
    </row>
    <row r="42940" spans="17:17">
      <c r="Q42940" s="39"/>
    </row>
    <row r="42941" spans="17:17">
      <c r="Q42941" s="39"/>
    </row>
    <row r="42942" spans="17:17">
      <c r="Q42942" s="39"/>
    </row>
    <row r="42943" spans="17:17">
      <c r="Q42943" s="39"/>
    </row>
    <row r="42944" spans="17:17">
      <c r="Q42944" s="39"/>
    </row>
    <row r="42945" spans="17:17">
      <c r="Q42945" s="39"/>
    </row>
    <row r="42946" spans="17:17">
      <c r="Q42946" s="39"/>
    </row>
    <row r="42947" spans="17:17">
      <c r="Q42947" s="39"/>
    </row>
    <row r="42948" spans="17:17">
      <c r="Q42948" s="39"/>
    </row>
    <row r="42949" spans="17:17">
      <c r="Q42949" s="39"/>
    </row>
    <row r="42950" spans="17:17">
      <c r="Q42950" s="39"/>
    </row>
    <row r="42951" spans="17:17">
      <c r="Q42951" s="39"/>
    </row>
    <row r="42952" spans="17:17">
      <c r="Q42952" s="39"/>
    </row>
    <row r="42953" spans="17:17">
      <c r="Q42953" s="39"/>
    </row>
    <row r="42954" spans="17:17">
      <c r="Q42954" s="39"/>
    </row>
    <row r="42955" spans="17:17">
      <c r="Q42955" s="39"/>
    </row>
    <row r="42956" spans="17:17">
      <c r="Q42956" s="39"/>
    </row>
    <row r="42957" spans="17:17">
      <c r="Q42957" s="39"/>
    </row>
    <row r="42958" spans="17:17">
      <c r="Q42958" s="39"/>
    </row>
    <row r="42959" spans="17:17">
      <c r="Q42959" s="39"/>
    </row>
    <row r="42960" spans="17:17">
      <c r="Q42960" s="39"/>
    </row>
    <row r="42961" spans="17:17">
      <c r="Q42961" s="39"/>
    </row>
    <row r="42962" spans="17:17">
      <c r="Q42962" s="39"/>
    </row>
    <row r="42963" spans="17:17">
      <c r="Q42963" s="39"/>
    </row>
    <row r="42964" spans="17:17">
      <c r="Q42964" s="39"/>
    </row>
    <row r="42965" spans="17:17">
      <c r="Q42965" s="39"/>
    </row>
    <row r="42966" spans="17:17">
      <c r="Q42966" s="39"/>
    </row>
    <row r="42967" spans="17:17">
      <c r="Q42967" s="39"/>
    </row>
    <row r="42968" spans="17:17">
      <c r="Q42968" s="39"/>
    </row>
    <row r="42969" spans="17:17">
      <c r="Q42969" s="39"/>
    </row>
    <row r="42970" spans="17:17">
      <c r="Q42970" s="39"/>
    </row>
    <row r="42971" spans="17:17">
      <c r="Q42971" s="39"/>
    </row>
    <row r="42972" spans="17:17">
      <c r="Q42972" s="39"/>
    </row>
    <row r="42973" spans="17:17">
      <c r="Q42973" s="39"/>
    </row>
    <row r="42974" spans="17:17">
      <c r="Q42974" s="39"/>
    </row>
    <row r="42975" spans="17:17">
      <c r="Q42975" s="39"/>
    </row>
    <row r="42976" spans="17:17">
      <c r="Q42976" s="39"/>
    </row>
    <row r="42977" spans="17:17">
      <c r="Q42977" s="39"/>
    </row>
    <row r="42978" spans="17:17">
      <c r="Q42978" s="39"/>
    </row>
    <row r="42979" spans="17:17">
      <c r="Q42979" s="39"/>
    </row>
    <row r="42980" spans="17:17">
      <c r="Q42980" s="39"/>
    </row>
    <row r="42981" spans="17:17">
      <c r="Q42981" s="39"/>
    </row>
    <row r="42982" spans="17:17">
      <c r="Q42982" s="39"/>
    </row>
    <row r="42983" spans="17:17">
      <c r="Q42983" s="39"/>
    </row>
    <row r="42984" spans="17:17">
      <c r="Q42984" s="39"/>
    </row>
    <row r="42985" spans="17:17">
      <c r="Q42985" s="39"/>
    </row>
    <row r="42986" spans="17:17">
      <c r="Q42986" s="39"/>
    </row>
    <row r="42987" spans="17:17">
      <c r="Q42987" s="39"/>
    </row>
    <row r="42988" spans="17:17">
      <c r="Q42988" s="39"/>
    </row>
    <row r="42989" spans="17:17">
      <c r="Q42989" s="39"/>
    </row>
    <row r="42990" spans="17:17">
      <c r="Q42990" s="39"/>
    </row>
    <row r="42991" spans="17:17">
      <c r="Q42991" s="39"/>
    </row>
    <row r="42992" spans="17:17">
      <c r="Q42992" s="39"/>
    </row>
    <row r="42993" spans="17:17">
      <c r="Q42993" s="39"/>
    </row>
    <row r="42994" spans="17:17">
      <c r="Q42994" s="39"/>
    </row>
    <row r="42995" spans="17:17">
      <c r="Q42995" s="39"/>
    </row>
    <row r="42996" spans="17:17">
      <c r="Q42996" s="39"/>
    </row>
    <row r="42997" spans="17:17">
      <c r="Q42997" s="39"/>
    </row>
    <row r="42998" spans="17:17">
      <c r="Q42998" s="39"/>
    </row>
    <row r="42999" spans="17:17">
      <c r="Q42999" s="39"/>
    </row>
    <row r="43000" spans="17:17">
      <c r="Q43000" s="39"/>
    </row>
    <row r="43001" spans="17:17">
      <c r="Q43001" s="39"/>
    </row>
    <row r="43002" spans="17:17">
      <c r="Q43002" s="39"/>
    </row>
    <row r="43003" spans="17:17">
      <c r="Q43003" s="39"/>
    </row>
    <row r="43004" spans="17:17">
      <c r="Q43004" s="39"/>
    </row>
    <row r="43005" spans="17:17">
      <c r="Q43005" s="39"/>
    </row>
    <row r="43006" spans="17:17">
      <c r="Q43006" s="39"/>
    </row>
    <row r="43007" spans="17:17">
      <c r="Q43007" s="39"/>
    </row>
    <row r="43008" spans="17:17">
      <c r="Q43008" s="39"/>
    </row>
    <row r="43009" spans="17:17">
      <c r="Q43009" s="39"/>
    </row>
    <row r="43010" spans="17:17">
      <c r="Q43010" s="39"/>
    </row>
    <row r="43011" spans="17:17">
      <c r="Q43011" s="39"/>
    </row>
    <row r="43012" spans="17:17">
      <c r="Q43012" s="39"/>
    </row>
    <row r="43013" spans="17:17">
      <c r="Q43013" s="39"/>
    </row>
    <row r="43014" spans="17:17">
      <c r="Q43014" s="39"/>
    </row>
    <row r="43015" spans="17:17">
      <c r="Q43015" s="39"/>
    </row>
    <row r="43016" spans="17:17">
      <c r="Q43016" s="39"/>
    </row>
    <row r="43017" spans="17:17">
      <c r="Q43017" s="39"/>
    </row>
    <row r="43018" spans="17:17">
      <c r="Q43018" s="39"/>
    </row>
    <row r="43019" spans="17:17">
      <c r="Q43019" s="39"/>
    </row>
    <row r="43020" spans="17:17">
      <c r="Q43020" s="39"/>
    </row>
    <row r="43021" spans="17:17">
      <c r="Q43021" s="39"/>
    </row>
    <row r="43022" spans="17:17">
      <c r="Q43022" s="39"/>
    </row>
    <row r="43023" spans="17:17">
      <c r="Q43023" s="39"/>
    </row>
    <row r="43024" spans="17:17">
      <c r="Q43024" s="39"/>
    </row>
    <row r="43025" spans="17:17">
      <c r="Q43025" s="39"/>
    </row>
    <row r="43026" spans="17:17">
      <c r="Q43026" s="39"/>
    </row>
    <row r="43027" spans="17:17">
      <c r="Q43027" s="39"/>
    </row>
    <row r="43028" spans="17:17">
      <c r="Q43028" s="39"/>
    </row>
    <row r="43029" spans="17:17">
      <c r="Q43029" s="39"/>
    </row>
    <row r="43030" spans="17:17">
      <c r="Q43030" s="39"/>
    </row>
    <row r="43031" spans="17:17">
      <c r="Q43031" s="39"/>
    </row>
    <row r="43032" spans="17:17">
      <c r="Q43032" s="39"/>
    </row>
    <row r="43033" spans="17:17">
      <c r="Q43033" s="39"/>
    </row>
    <row r="43034" spans="17:17">
      <c r="Q43034" s="39"/>
    </row>
    <row r="43035" spans="17:17">
      <c r="Q43035" s="39"/>
    </row>
    <row r="43036" spans="17:17">
      <c r="Q43036" s="39"/>
    </row>
    <row r="43037" spans="17:17">
      <c r="Q43037" s="39"/>
    </row>
    <row r="43038" spans="17:17">
      <c r="Q43038" s="39"/>
    </row>
    <row r="43039" spans="17:17">
      <c r="Q43039" s="39"/>
    </row>
    <row r="43040" spans="17:17">
      <c r="Q43040" s="39"/>
    </row>
    <row r="43041" spans="17:17">
      <c r="Q43041" s="39"/>
    </row>
    <row r="43042" spans="17:17">
      <c r="Q43042" s="39"/>
    </row>
    <row r="43043" spans="17:17">
      <c r="Q43043" s="39"/>
    </row>
    <row r="43044" spans="17:17">
      <c r="Q43044" s="39"/>
    </row>
    <row r="43045" spans="17:17">
      <c r="Q43045" s="39"/>
    </row>
    <row r="43046" spans="17:17">
      <c r="Q43046" s="39"/>
    </row>
    <row r="43047" spans="17:17">
      <c r="Q43047" s="39"/>
    </row>
    <row r="43048" spans="17:17">
      <c r="Q43048" s="39"/>
    </row>
    <row r="43049" spans="17:17">
      <c r="Q43049" s="39"/>
    </row>
    <row r="43050" spans="17:17">
      <c r="Q43050" s="39"/>
    </row>
    <row r="43051" spans="17:17">
      <c r="Q43051" s="39"/>
    </row>
    <row r="43052" spans="17:17">
      <c r="Q43052" s="39"/>
    </row>
    <row r="43053" spans="17:17">
      <c r="Q43053" s="39"/>
    </row>
    <row r="43054" spans="17:17">
      <c r="Q43054" s="39"/>
    </row>
    <row r="43055" spans="17:17">
      <c r="Q43055" s="39"/>
    </row>
    <row r="43056" spans="17:17">
      <c r="Q43056" s="39"/>
    </row>
    <row r="43057" spans="17:17">
      <c r="Q43057" s="39"/>
    </row>
    <row r="43058" spans="17:17">
      <c r="Q43058" s="39"/>
    </row>
    <row r="43059" spans="17:17">
      <c r="Q43059" s="39"/>
    </row>
    <row r="43060" spans="17:17">
      <c r="Q43060" s="39"/>
    </row>
    <row r="43061" spans="17:17">
      <c r="Q43061" s="39"/>
    </row>
    <row r="43062" spans="17:17">
      <c r="Q43062" s="39"/>
    </row>
    <row r="43063" spans="17:17">
      <c r="Q43063" s="39"/>
    </row>
    <row r="43064" spans="17:17">
      <c r="Q43064" s="39"/>
    </row>
    <row r="43065" spans="17:17">
      <c r="Q43065" s="39"/>
    </row>
    <row r="43066" spans="17:17">
      <c r="Q43066" s="39"/>
    </row>
    <row r="43067" spans="17:17">
      <c r="Q43067" s="39"/>
    </row>
    <row r="43068" spans="17:17">
      <c r="Q43068" s="39"/>
    </row>
    <row r="43069" spans="17:17">
      <c r="Q43069" s="39"/>
    </row>
    <row r="43070" spans="17:17">
      <c r="Q43070" s="39"/>
    </row>
    <row r="43071" spans="17:17">
      <c r="Q43071" s="39"/>
    </row>
    <row r="43072" spans="17:17">
      <c r="Q43072" s="39"/>
    </row>
    <row r="43073" spans="17:17">
      <c r="Q43073" s="39"/>
    </row>
    <row r="43074" spans="17:17">
      <c r="Q43074" s="39"/>
    </row>
    <row r="43075" spans="17:17">
      <c r="Q43075" s="39"/>
    </row>
    <row r="43076" spans="17:17">
      <c r="Q43076" s="39"/>
    </row>
    <row r="43077" spans="17:17">
      <c r="Q43077" s="39"/>
    </row>
    <row r="43078" spans="17:17">
      <c r="Q43078" s="39"/>
    </row>
    <row r="43079" spans="17:17">
      <c r="Q43079" s="39"/>
    </row>
    <row r="43080" spans="17:17">
      <c r="Q43080" s="39"/>
    </row>
    <row r="43081" spans="17:17">
      <c r="Q43081" s="39"/>
    </row>
    <row r="43082" spans="17:17">
      <c r="Q43082" s="39"/>
    </row>
    <row r="43083" spans="17:17">
      <c r="Q43083" s="39"/>
    </row>
    <row r="43084" spans="17:17">
      <c r="Q43084" s="39"/>
    </row>
    <row r="43085" spans="17:17">
      <c r="Q43085" s="39"/>
    </row>
    <row r="43086" spans="17:17">
      <c r="Q43086" s="39"/>
    </row>
    <row r="43087" spans="17:17">
      <c r="Q43087" s="39"/>
    </row>
    <row r="43088" spans="17:17">
      <c r="Q43088" s="39"/>
    </row>
    <row r="43089" spans="17:17">
      <c r="Q43089" s="39"/>
    </row>
    <row r="43090" spans="17:17">
      <c r="Q43090" s="39"/>
    </row>
    <row r="43091" spans="17:17">
      <c r="Q43091" s="39"/>
    </row>
    <row r="43092" spans="17:17">
      <c r="Q43092" s="39"/>
    </row>
    <row r="43093" spans="17:17">
      <c r="Q43093" s="39"/>
    </row>
    <row r="43094" spans="17:17">
      <c r="Q43094" s="39"/>
    </row>
    <row r="43095" spans="17:17">
      <c r="Q43095" s="39"/>
    </row>
    <row r="43096" spans="17:17">
      <c r="Q43096" s="39"/>
    </row>
    <row r="43097" spans="17:17">
      <c r="Q43097" s="39"/>
    </row>
    <row r="43098" spans="17:17">
      <c r="Q43098" s="39"/>
    </row>
    <row r="43099" spans="17:17">
      <c r="Q43099" s="39"/>
    </row>
    <row r="43100" spans="17:17">
      <c r="Q43100" s="39"/>
    </row>
    <row r="43101" spans="17:17">
      <c r="Q43101" s="39"/>
    </row>
    <row r="43102" spans="17:17">
      <c r="Q43102" s="39"/>
    </row>
    <row r="43103" spans="17:17">
      <c r="Q43103" s="39"/>
    </row>
    <row r="43104" spans="17:17">
      <c r="Q43104" s="39"/>
    </row>
    <row r="43105" spans="17:17">
      <c r="Q43105" s="39"/>
    </row>
    <row r="43106" spans="17:17">
      <c r="Q43106" s="39"/>
    </row>
    <row r="43107" spans="17:17">
      <c r="Q43107" s="39"/>
    </row>
    <row r="43108" spans="17:17">
      <c r="Q43108" s="39"/>
    </row>
    <row r="43109" spans="17:17">
      <c r="Q43109" s="39"/>
    </row>
    <row r="43110" spans="17:17">
      <c r="Q43110" s="39"/>
    </row>
    <row r="43111" spans="17:17">
      <c r="Q43111" s="39"/>
    </row>
    <row r="43112" spans="17:17">
      <c r="Q43112" s="39"/>
    </row>
    <row r="43113" spans="17:17">
      <c r="Q43113" s="39"/>
    </row>
    <row r="43114" spans="17:17">
      <c r="Q43114" s="39"/>
    </row>
    <row r="43115" spans="17:17">
      <c r="Q43115" s="39"/>
    </row>
    <row r="43116" spans="17:17">
      <c r="Q43116" s="39"/>
    </row>
    <row r="43117" spans="17:17">
      <c r="Q43117" s="39"/>
    </row>
    <row r="43118" spans="17:17">
      <c r="Q43118" s="39"/>
    </row>
    <row r="43119" spans="17:17">
      <c r="Q43119" s="39"/>
    </row>
    <row r="43120" spans="17:17">
      <c r="Q43120" s="39"/>
    </row>
    <row r="43121" spans="17:17">
      <c r="Q43121" s="39"/>
    </row>
    <row r="43122" spans="17:17">
      <c r="Q43122" s="39"/>
    </row>
    <row r="43123" spans="17:17">
      <c r="Q43123" s="39"/>
    </row>
    <row r="43124" spans="17:17">
      <c r="Q43124" s="39"/>
    </row>
    <row r="43125" spans="17:17">
      <c r="Q43125" s="39"/>
    </row>
    <row r="43126" spans="17:17">
      <c r="Q43126" s="39"/>
    </row>
    <row r="43127" spans="17:17">
      <c r="Q43127" s="39"/>
    </row>
    <row r="43128" spans="17:17">
      <c r="Q43128" s="39"/>
    </row>
    <row r="43129" spans="17:17">
      <c r="Q43129" s="39"/>
    </row>
    <row r="43130" spans="17:17">
      <c r="Q43130" s="39"/>
    </row>
    <row r="43131" spans="17:17">
      <c r="Q43131" s="39"/>
    </row>
    <row r="43132" spans="17:17">
      <c r="Q43132" s="39"/>
    </row>
    <row r="43133" spans="17:17">
      <c r="Q43133" s="39"/>
    </row>
    <row r="43134" spans="17:17">
      <c r="Q43134" s="39"/>
    </row>
    <row r="43135" spans="17:17">
      <c r="Q43135" s="39"/>
    </row>
    <row r="43136" spans="17:17">
      <c r="Q43136" s="39"/>
    </row>
    <row r="43137" spans="17:17">
      <c r="Q43137" s="39"/>
    </row>
    <row r="43138" spans="17:17">
      <c r="Q43138" s="39"/>
    </row>
    <row r="43139" spans="17:17">
      <c r="Q43139" s="39"/>
    </row>
    <row r="43140" spans="17:17">
      <c r="Q43140" s="39"/>
    </row>
    <row r="43141" spans="17:17">
      <c r="Q43141" s="39"/>
    </row>
    <row r="43142" spans="17:17">
      <c r="Q43142" s="39"/>
    </row>
    <row r="43143" spans="17:17">
      <c r="Q43143" s="39"/>
    </row>
    <row r="43144" spans="17:17">
      <c r="Q43144" s="39"/>
    </row>
    <row r="43145" spans="17:17">
      <c r="Q43145" s="39"/>
    </row>
    <row r="43146" spans="17:17">
      <c r="Q43146" s="39"/>
    </row>
    <row r="43147" spans="17:17">
      <c r="Q43147" s="39"/>
    </row>
    <row r="43148" spans="17:17">
      <c r="Q43148" s="39"/>
    </row>
    <row r="43149" spans="17:17">
      <c r="Q43149" s="39"/>
    </row>
    <row r="43150" spans="17:17">
      <c r="Q43150" s="39"/>
    </row>
    <row r="43151" spans="17:17">
      <c r="Q43151" s="39"/>
    </row>
    <row r="43152" spans="17:17">
      <c r="Q43152" s="39"/>
    </row>
    <row r="43153" spans="17:17">
      <c r="Q43153" s="39"/>
    </row>
    <row r="43154" spans="17:17">
      <c r="Q43154" s="39"/>
    </row>
    <row r="43155" spans="17:17">
      <c r="Q43155" s="39"/>
    </row>
    <row r="43156" spans="17:17">
      <c r="Q43156" s="39"/>
    </row>
    <row r="43157" spans="17:17">
      <c r="Q43157" s="39"/>
    </row>
    <row r="43158" spans="17:17">
      <c r="Q43158" s="39"/>
    </row>
    <row r="43159" spans="17:17">
      <c r="Q43159" s="39"/>
    </row>
    <row r="43160" spans="17:17">
      <c r="Q43160" s="39"/>
    </row>
    <row r="43161" spans="17:17">
      <c r="Q43161" s="39"/>
    </row>
    <row r="43162" spans="17:17">
      <c r="Q43162" s="39"/>
    </row>
    <row r="43163" spans="17:17">
      <c r="Q43163" s="39"/>
    </row>
    <row r="43164" spans="17:17">
      <c r="Q43164" s="39"/>
    </row>
    <row r="43165" spans="17:17">
      <c r="Q43165" s="39"/>
    </row>
    <row r="43166" spans="17:17">
      <c r="Q43166" s="39"/>
    </row>
    <row r="43167" spans="17:17">
      <c r="Q43167" s="39"/>
    </row>
    <row r="43168" spans="17:17">
      <c r="Q43168" s="39"/>
    </row>
    <row r="43169" spans="17:17">
      <c r="Q43169" s="39"/>
    </row>
    <row r="43170" spans="17:17">
      <c r="Q43170" s="39"/>
    </row>
    <row r="43171" spans="17:17">
      <c r="Q43171" s="39"/>
    </row>
    <row r="43172" spans="17:17">
      <c r="Q43172" s="39"/>
    </row>
    <row r="43173" spans="17:17">
      <c r="Q43173" s="39"/>
    </row>
    <row r="43174" spans="17:17">
      <c r="Q43174" s="39"/>
    </row>
    <row r="43175" spans="17:17">
      <c r="Q43175" s="39"/>
    </row>
    <row r="43176" spans="17:17">
      <c r="Q43176" s="39"/>
    </row>
    <row r="43177" spans="17:17">
      <c r="Q43177" s="39"/>
    </row>
    <row r="43178" spans="17:17">
      <c r="Q43178" s="39"/>
    </row>
    <row r="43179" spans="17:17">
      <c r="Q43179" s="39"/>
    </row>
    <row r="43180" spans="17:17">
      <c r="Q43180" s="39"/>
    </row>
    <row r="43181" spans="17:17">
      <c r="Q43181" s="39"/>
    </row>
    <row r="43182" spans="17:17">
      <c r="Q43182" s="39"/>
    </row>
    <row r="43183" spans="17:17">
      <c r="Q43183" s="39"/>
    </row>
    <row r="43184" spans="17:17">
      <c r="Q43184" s="39"/>
    </row>
    <row r="43185" spans="17:17">
      <c r="Q43185" s="39"/>
    </row>
    <row r="43186" spans="17:17">
      <c r="Q43186" s="39"/>
    </row>
    <row r="43187" spans="17:17">
      <c r="Q43187" s="39"/>
    </row>
    <row r="43188" spans="17:17">
      <c r="Q43188" s="39"/>
    </row>
    <row r="43189" spans="17:17">
      <c r="Q43189" s="39"/>
    </row>
    <row r="43190" spans="17:17">
      <c r="Q43190" s="39"/>
    </row>
    <row r="43191" spans="17:17">
      <c r="Q43191" s="39"/>
    </row>
    <row r="43192" spans="17:17">
      <c r="Q43192" s="39"/>
    </row>
    <row r="43193" spans="17:17">
      <c r="Q43193" s="39"/>
    </row>
    <row r="43194" spans="17:17">
      <c r="Q43194" s="39"/>
    </row>
    <row r="43195" spans="17:17">
      <c r="Q43195" s="39"/>
    </row>
    <row r="43196" spans="17:17">
      <c r="Q43196" s="39"/>
    </row>
    <row r="43197" spans="17:17">
      <c r="Q43197" s="39"/>
    </row>
    <row r="43198" spans="17:17">
      <c r="Q43198" s="39"/>
    </row>
    <row r="43199" spans="17:17">
      <c r="Q43199" s="39"/>
    </row>
    <row r="43200" spans="17:17">
      <c r="Q43200" s="39"/>
    </row>
    <row r="43201" spans="17:17">
      <c r="Q43201" s="39"/>
    </row>
    <row r="43202" spans="17:17">
      <c r="Q43202" s="39"/>
    </row>
    <row r="43203" spans="17:17">
      <c r="Q43203" s="39"/>
    </row>
    <row r="43204" spans="17:17">
      <c r="Q43204" s="39"/>
    </row>
    <row r="43205" spans="17:17">
      <c r="Q43205" s="39"/>
    </row>
    <row r="43206" spans="17:17">
      <c r="Q43206" s="39"/>
    </row>
    <row r="43207" spans="17:17">
      <c r="Q43207" s="39"/>
    </row>
    <row r="43208" spans="17:17">
      <c r="Q43208" s="39"/>
    </row>
    <row r="43209" spans="17:17">
      <c r="Q43209" s="39"/>
    </row>
    <row r="43210" spans="17:17">
      <c r="Q43210" s="39"/>
    </row>
    <row r="43211" spans="17:17">
      <c r="Q43211" s="39"/>
    </row>
    <row r="43212" spans="17:17">
      <c r="Q43212" s="39"/>
    </row>
    <row r="43213" spans="17:17">
      <c r="Q43213" s="39"/>
    </row>
    <row r="43214" spans="17:17">
      <c r="Q43214" s="39"/>
    </row>
    <row r="43215" spans="17:17">
      <c r="Q43215" s="39"/>
    </row>
    <row r="43216" spans="17:17">
      <c r="Q43216" s="39"/>
    </row>
    <row r="43217" spans="17:17">
      <c r="Q43217" s="39"/>
    </row>
    <row r="43218" spans="17:17">
      <c r="Q43218" s="39"/>
    </row>
    <row r="43219" spans="17:17">
      <c r="Q43219" s="39"/>
    </row>
    <row r="43220" spans="17:17">
      <c r="Q43220" s="39"/>
    </row>
    <row r="43221" spans="17:17">
      <c r="Q43221" s="39"/>
    </row>
    <row r="43222" spans="17:17">
      <c r="Q43222" s="39"/>
    </row>
    <row r="43223" spans="17:17">
      <c r="Q43223" s="39"/>
    </row>
    <row r="43224" spans="17:17">
      <c r="Q43224" s="39"/>
    </row>
    <row r="43225" spans="17:17">
      <c r="Q43225" s="39"/>
    </row>
    <row r="43226" spans="17:17">
      <c r="Q43226" s="39"/>
    </row>
    <row r="43227" spans="17:17">
      <c r="Q43227" s="39"/>
    </row>
    <row r="43228" spans="17:17">
      <c r="Q43228" s="39"/>
    </row>
    <row r="43229" spans="17:17">
      <c r="Q43229" s="39"/>
    </row>
    <row r="43230" spans="17:17">
      <c r="Q43230" s="39"/>
    </row>
    <row r="43231" spans="17:17">
      <c r="Q43231" s="39"/>
    </row>
    <row r="43232" spans="17:17">
      <c r="Q43232" s="39"/>
    </row>
    <row r="43233" spans="17:17">
      <c r="Q43233" s="39"/>
    </row>
    <row r="43234" spans="17:17">
      <c r="Q43234" s="39"/>
    </row>
    <row r="43235" spans="17:17">
      <c r="Q43235" s="39"/>
    </row>
    <row r="43236" spans="17:17">
      <c r="Q43236" s="39"/>
    </row>
    <row r="43237" spans="17:17">
      <c r="Q43237" s="39"/>
    </row>
    <row r="43238" spans="17:17">
      <c r="Q43238" s="39"/>
    </row>
    <row r="43239" spans="17:17">
      <c r="Q43239" s="39"/>
    </row>
    <row r="43240" spans="17:17">
      <c r="Q43240" s="39"/>
    </row>
    <row r="43241" spans="17:17">
      <c r="Q43241" s="39"/>
    </row>
    <row r="43242" spans="17:17">
      <c r="Q43242" s="39"/>
    </row>
    <row r="43243" spans="17:17">
      <c r="Q43243" s="39"/>
    </row>
    <row r="43244" spans="17:17">
      <c r="Q43244" s="39"/>
    </row>
    <row r="43245" spans="17:17">
      <c r="Q43245" s="39"/>
    </row>
    <row r="43246" spans="17:17">
      <c r="Q43246" s="39"/>
    </row>
    <row r="43247" spans="17:17">
      <c r="Q43247" s="39"/>
    </row>
    <row r="43248" spans="17:17">
      <c r="Q43248" s="39"/>
    </row>
    <row r="43249" spans="17:17">
      <c r="Q43249" s="39"/>
    </row>
    <row r="43250" spans="17:17">
      <c r="Q43250" s="39"/>
    </row>
    <row r="43251" spans="17:17">
      <c r="Q43251" s="39"/>
    </row>
    <row r="43252" spans="17:17">
      <c r="Q43252" s="39"/>
    </row>
    <row r="43253" spans="17:17">
      <c r="Q43253" s="39"/>
    </row>
    <row r="43254" spans="17:17">
      <c r="Q43254" s="39"/>
    </row>
    <row r="43255" spans="17:17">
      <c r="Q43255" s="39"/>
    </row>
    <row r="43256" spans="17:17">
      <c r="Q43256" s="39"/>
    </row>
    <row r="43257" spans="17:17">
      <c r="Q43257" s="39"/>
    </row>
    <row r="43258" spans="17:17">
      <c r="Q43258" s="39"/>
    </row>
    <row r="43259" spans="17:17">
      <c r="Q43259" s="39"/>
    </row>
    <row r="43260" spans="17:17">
      <c r="Q43260" s="39"/>
    </row>
    <row r="43261" spans="17:17">
      <c r="Q43261" s="39"/>
    </row>
    <row r="43262" spans="17:17">
      <c r="Q43262" s="39"/>
    </row>
    <row r="43263" spans="17:17">
      <c r="Q43263" s="39"/>
    </row>
    <row r="43264" spans="17:17">
      <c r="Q43264" s="39"/>
    </row>
    <row r="43265" spans="17:17">
      <c r="Q43265" s="39"/>
    </row>
    <row r="43266" spans="17:17">
      <c r="Q43266" s="39"/>
    </row>
    <row r="43267" spans="17:17">
      <c r="Q43267" s="39"/>
    </row>
    <row r="43268" spans="17:17">
      <c r="Q43268" s="39"/>
    </row>
    <row r="43269" spans="17:17">
      <c r="Q43269" s="39"/>
    </row>
    <row r="43270" spans="17:17">
      <c r="Q43270" s="39"/>
    </row>
    <row r="43271" spans="17:17">
      <c r="Q43271" s="39"/>
    </row>
    <row r="43272" spans="17:17">
      <c r="Q43272" s="39"/>
    </row>
    <row r="43273" spans="17:17">
      <c r="Q43273" s="39"/>
    </row>
    <row r="43274" spans="17:17">
      <c r="Q43274" s="39"/>
    </row>
    <row r="43275" spans="17:17">
      <c r="Q43275" s="39"/>
    </row>
    <row r="43276" spans="17:17">
      <c r="Q43276" s="39"/>
    </row>
    <row r="43277" spans="17:17">
      <c r="Q43277" s="39"/>
    </row>
    <row r="43278" spans="17:17">
      <c r="Q43278" s="39"/>
    </row>
    <row r="43279" spans="17:17">
      <c r="Q43279" s="39"/>
    </row>
    <row r="43280" spans="17:17">
      <c r="Q43280" s="39"/>
    </row>
    <row r="43281" spans="17:17">
      <c r="Q43281" s="39"/>
    </row>
    <row r="43282" spans="17:17">
      <c r="Q43282" s="39"/>
    </row>
    <row r="43283" spans="17:17">
      <c r="Q43283" s="39"/>
    </row>
    <row r="43284" spans="17:17">
      <c r="Q43284" s="39"/>
    </row>
    <row r="43285" spans="17:17">
      <c r="Q43285" s="39"/>
    </row>
    <row r="43286" spans="17:17">
      <c r="Q43286" s="39"/>
    </row>
    <row r="43287" spans="17:17">
      <c r="Q43287" s="39"/>
    </row>
    <row r="43288" spans="17:17">
      <c r="Q43288" s="39"/>
    </row>
    <row r="43289" spans="17:17">
      <c r="Q43289" s="39"/>
    </row>
    <row r="43290" spans="17:17">
      <c r="Q43290" s="39"/>
    </row>
    <row r="43291" spans="17:17">
      <c r="Q43291" s="39"/>
    </row>
    <row r="43292" spans="17:17">
      <c r="Q43292" s="39"/>
    </row>
    <row r="43293" spans="17:17">
      <c r="Q43293" s="39"/>
    </row>
    <row r="43294" spans="17:17">
      <c r="Q43294" s="39"/>
    </row>
    <row r="43295" spans="17:17">
      <c r="Q43295" s="39"/>
    </row>
    <row r="43296" spans="17:17">
      <c r="Q43296" s="39"/>
    </row>
    <row r="43297" spans="17:17">
      <c r="Q43297" s="39"/>
    </row>
    <row r="43298" spans="17:17">
      <c r="Q43298" s="39"/>
    </row>
    <row r="43299" spans="17:17">
      <c r="Q43299" s="39"/>
    </row>
    <row r="43300" spans="17:17">
      <c r="Q43300" s="39"/>
    </row>
    <row r="43301" spans="17:17">
      <c r="Q43301" s="39"/>
    </row>
    <row r="43302" spans="17:17">
      <c r="Q43302" s="39"/>
    </row>
    <row r="43303" spans="17:17">
      <c r="Q43303" s="39"/>
    </row>
    <row r="43304" spans="17:17">
      <c r="Q43304" s="39"/>
    </row>
    <row r="43305" spans="17:17">
      <c r="Q43305" s="39"/>
    </row>
    <row r="43306" spans="17:17">
      <c r="Q43306" s="39"/>
    </row>
    <row r="43307" spans="17:17">
      <c r="Q43307" s="39"/>
    </row>
    <row r="43308" spans="17:17">
      <c r="Q43308" s="39"/>
    </row>
    <row r="43309" spans="17:17">
      <c r="Q43309" s="39"/>
    </row>
    <row r="43310" spans="17:17">
      <c r="Q43310" s="39"/>
    </row>
    <row r="43311" spans="17:17">
      <c r="Q43311" s="39"/>
    </row>
    <row r="43312" spans="17:17">
      <c r="Q43312" s="39"/>
    </row>
    <row r="43313" spans="17:17">
      <c r="Q43313" s="39"/>
    </row>
    <row r="43314" spans="17:17">
      <c r="Q43314" s="39"/>
    </row>
    <row r="43315" spans="17:17">
      <c r="Q43315" s="39"/>
    </row>
    <row r="43316" spans="17:17">
      <c r="Q43316" s="39"/>
    </row>
    <row r="43317" spans="17:17">
      <c r="Q43317" s="39"/>
    </row>
    <row r="43318" spans="17:17">
      <c r="Q43318" s="39"/>
    </row>
    <row r="43319" spans="17:17">
      <c r="Q43319" s="39"/>
    </row>
    <row r="43320" spans="17:17">
      <c r="Q43320" s="39"/>
    </row>
    <row r="43321" spans="17:17">
      <c r="Q43321" s="39"/>
    </row>
    <row r="43322" spans="17:17">
      <c r="Q43322" s="39"/>
    </row>
    <row r="43323" spans="17:17">
      <c r="Q43323" s="39"/>
    </row>
    <row r="43324" spans="17:17">
      <c r="Q43324" s="39"/>
    </row>
    <row r="43325" spans="17:17">
      <c r="Q43325" s="39"/>
    </row>
    <row r="43326" spans="17:17">
      <c r="Q43326" s="39"/>
    </row>
    <row r="43327" spans="17:17">
      <c r="Q43327" s="39"/>
    </row>
    <row r="43328" spans="17:17">
      <c r="Q43328" s="39"/>
    </row>
    <row r="43329" spans="17:17">
      <c r="Q43329" s="39"/>
    </row>
    <row r="43330" spans="17:17">
      <c r="Q43330" s="39"/>
    </row>
    <row r="43331" spans="17:17">
      <c r="Q43331" s="39"/>
    </row>
    <row r="43332" spans="17:17">
      <c r="Q43332" s="39"/>
    </row>
    <row r="43333" spans="17:17">
      <c r="Q43333" s="39"/>
    </row>
    <row r="43334" spans="17:17">
      <c r="Q43334" s="39"/>
    </row>
    <row r="43335" spans="17:17">
      <c r="Q43335" s="39"/>
    </row>
    <row r="43336" spans="17:17">
      <c r="Q43336" s="39"/>
    </row>
    <row r="43337" spans="17:17">
      <c r="Q43337" s="39"/>
    </row>
    <row r="43338" spans="17:17">
      <c r="Q43338" s="39"/>
    </row>
    <row r="43339" spans="17:17">
      <c r="Q43339" s="39"/>
    </row>
    <row r="43340" spans="17:17">
      <c r="Q43340" s="39"/>
    </row>
    <row r="43341" spans="17:17">
      <c r="Q43341" s="39"/>
    </row>
    <row r="43342" spans="17:17">
      <c r="Q43342" s="39"/>
    </row>
    <row r="43343" spans="17:17">
      <c r="Q43343" s="39"/>
    </row>
    <row r="43344" spans="17:17">
      <c r="Q43344" s="39"/>
    </row>
    <row r="43345" spans="17:17">
      <c r="Q43345" s="39"/>
    </row>
    <row r="43346" spans="17:17">
      <c r="Q43346" s="39"/>
    </row>
    <row r="43347" spans="17:17">
      <c r="Q43347" s="39"/>
    </row>
    <row r="43348" spans="17:17">
      <c r="Q43348" s="39"/>
    </row>
    <row r="43349" spans="17:17">
      <c r="Q43349" s="39"/>
    </row>
    <row r="43350" spans="17:17">
      <c r="Q43350" s="39"/>
    </row>
    <row r="43351" spans="17:17">
      <c r="Q43351" s="39"/>
    </row>
    <row r="43352" spans="17:17">
      <c r="Q43352" s="39"/>
    </row>
    <row r="43353" spans="17:17">
      <c r="Q43353" s="39"/>
    </row>
    <row r="43354" spans="17:17">
      <c r="Q43354" s="39"/>
    </row>
    <row r="43355" spans="17:17">
      <c r="Q43355" s="39"/>
    </row>
    <row r="43356" spans="17:17">
      <c r="Q43356" s="39"/>
    </row>
    <row r="43357" spans="17:17">
      <c r="Q43357" s="39"/>
    </row>
    <row r="43358" spans="17:17">
      <c r="Q43358" s="39"/>
    </row>
    <row r="43359" spans="17:17">
      <c r="Q43359" s="39"/>
    </row>
    <row r="43360" spans="17:17">
      <c r="Q43360" s="39"/>
    </row>
    <row r="43361" spans="17:17">
      <c r="Q43361" s="39"/>
    </row>
    <row r="43362" spans="17:17">
      <c r="Q43362" s="39"/>
    </row>
    <row r="43363" spans="17:17">
      <c r="Q43363" s="39"/>
    </row>
    <row r="43364" spans="17:17">
      <c r="Q43364" s="39"/>
    </row>
    <row r="43365" spans="17:17">
      <c r="Q43365" s="39"/>
    </row>
    <row r="43366" spans="17:17">
      <c r="Q43366" s="39"/>
    </row>
    <row r="43367" spans="17:17">
      <c r="Q43367" s="39"/>
    </row>
    <row r="43368" spans="17:17">
      <c r="Q43368" s="39"/>
    </row>
    <row r="43369" spans="17:17">
      <c r="Q43369" s="39"/>
    </row>
    <row r="43370" spans="17:17">
      <c r="Q43370" s="39"/>
    </row>
    <row r="43371" spans="17:17">
      <c r="Q43371" s="39"/>
    </row>
    <row r="43372" spans="17:17">
      <c r="Q43372" s="39"/>
    </row>
    <row r="43373" spans="17:17">
      <c r="Q43373" s="39"/>
    </row>
    <row r="43374" spans="17:17">
      <c r="Q43374" s="39"/>
    </row>
    <row r="43375" spans="17:17">
      <c r="Q43375" s="39"/>
    </row>
    <row r="43376" spans="17:17">
      <c r="Q43376" s="39"/>
    </row>
    <row r="43377" spans="17:17">
      <c r="Q43377" s="39"/>
    </row>
    <row r="43378" spans="17:17">
      <c r="Q43378" s="39"/>
    </row>
    <row r="43379" spans="17:17">
      <c r="Q43379" s="39"/>
    </row>
    <row r="43380" spans="17:17">
      <c r="Q43380" s="39"/>
    </row>
    <row r="43381" spans="17:17">
      <c r="Q43381" s="39"/>
    </row>
    <row r="43382" spans="17:17">
      <c r="Q43382" s="39"/>
    </row>
    <row r="43383" spans="17:17">
      <c r="Q43383" s="39"/>
    </row>
    <row r="43384" spans="17:17">
      <c r="Q43384" s="39"/>
    </row>
    <row r="43385" spans="17:17">
      <c r="Q43385" s="39"/>
    </row>
    <row r="43386" spans="17:17">
      <c r="Q43386" s="39"/>
    </row>
    <row r="43387" spans="17:17">
      <c r="Q43387" s="39"/>
    </row>
    <row r="43388" spans="17:17">
      <c r="Q43388" s="39"/>
    </row>
    <row r="43389" spans="17:17">
      <c r="Q43389" s="39"/>
    </row>
    <row r="43390" spans="17:17">
      <c r="Q43390" s="39"/>
    </row>
    <row r="43391" spans="17:17">
      <c r="Q43391" s="39"/>
    </row>
    <row r="43392" spans="17:17">
      <c r="Q43392" s="39"/>
    </row>
    <row r="43393" spans="17:17">
      <c r="Q43393" s="39"/>
    </row>
    <row r="43394" spans="17:17">
      <c r="Q43394" s="39"/>
    </row>
    <row r="43395" spans="17:17">
      <c r="Q43395" s="39"/>
    </row>
    <row r="43396" spans="17:17">
      <c r="Q43396" s="39"/>
    </row>
    <row r="43397" spans="17:17">
      <c r="Q43397" s="39"/>
    </row>
    <row r="43398" spans="17:17">
      <c r="Q43398" s="39"/>
    </row>
    <row r="43399" spans="17:17">
      <c r="Q43399" s="39"/>
    </row>
    <row r="43400" spans="17:17">
      <c r="Q43400" s="39"/>
    </row>
    <row r="43401" spans="17:17">
      <c r="Q43401" s="39"/>
    </row>
    <row r="43402" spans="17:17">
      <c r="Q43402" s="39"/>
    </row>
    <row r="43403" spans="17:17">
      <c r="Q43403" s="39"/>
    </row>
    <row r="43404" spans="17:17">
      <c r="Q43404" s="39"/>
    </row>
    <row r="43405" spans="17:17">
      <c r="Q43405" s="39"/>
    </row>
    <row r="43406" spans="17:17">
      <c r="Q43406" s="39"/>
    </row>
    <row r="43407" spans="17:17">
      <c r="Q43407" s="39"/>
    </row>
    <row r="43408" spans="17:17">
      <c r="Q43408" s="39"/>
    </row>
    <row r="43409" spans="17:17">
      <c r="Q43409" s="39"/>
    </row>
    <row r="43410" spans="17:17">
      <c r="Q43410" s="39"/>
    </row>
    <row r="43411" spans="17:17">
      <c r="Q43411" s="39"/>
    </row>
    <row r="43412" spans="17:17">
      <c r="Q43412" s="39"/>
    </row>
    <row r="43413" spans="17:17">
      <c r="Q43413" s="39"/>
    </row>
    <row r="43414" spans="17:17">
      <c r="Q43414" s="39"/>
    </row>
    <row r="43415" spans="17:17">
      <c r="Q43415" s="39"/>
    </row>
    <row r="43416" spans="17:17">
      <c r="Q43416" s="39"/>
    </row>
    <row r="43417" spans="17:17">
      <c r="Q43417" s="39"/>
    </row>
    <row r="43418" spans="17:17">
      <c r="Q43418" s="39"/>
    </row>
    <row r="43419" spans="17:17">
      <c r="Q43419" s="39"/>
    </row>
    <row r="43420" spans="17:17">
      <c r="Q43420" s="39"/>
    </row>
    <row r="43421" spans="17:17">
      <c r="Q43421" s="39"/>
    </row>
    <row r="43422" spans="17:17">
      <c r="Q43422" s="39"/>
    </row>
    <row r="43423" spans="17:17">
      <c r="Q43423" s="39"/>
    </row>
    <row r="43424" spans="17:17">
      <c r="Q43424" s="39"/>
    </row>
    <row r="43425" spans="17:17">
      <c r="Q43425" s="39"/>
    </row>
    <row r="43426" spans="17:17">
      <c r="Q43426" s="39"/>
    </row>
    <row r="43427" spans="17:17">
      <c r="Q43427" s="39"/>
    </row>
    <row r="43428" spans="17:17">
      <c r="Q43428" s="39"/>
    </row>
    <row r="43429" spans="17:17">
      <c r="Q43429" s="39"/>
    </row>
    <row r="43430" spans="17:17">
      <c r="Q43430" s="39"/>
    </row>
    <row r="43431" spans="17:17">
      <c r="Q43431" s="39"/>
    </row>
    <row r="43432" spans="17:17">
      <c r="Q43432" s="39"/>
    </row>
    <row r="43433" spans="17:17">
      <c r="Q43433" s="39"/>
    </row>
    <row r="43434" spans="17:17">
      <c r="Q43434" s="39"/>
    </row>
    <row r="43435" spans="17:17">
      <c r="Q43435" s="39"/>
    </row>
    <row r="43436" spans="17:17">
      <c r="Q43436" s="39"/>
    </row>
    <row r="43437" spans="17:17">
      <c r="Q43437" s="39"/>
    </row>
    <row r="43438" spans="17:17">
      <c r="Q43438" s="39"/>
    </row>
    <row r="43439" spans="17:17">
      <c r="Q43439" s="39"/>
    </row>
    <row r="43440" spans="17:17">
      <c r="Q43440" s="39"/>
    </row>
    <row r="43441" spans="17:17">
      <c r="Q43441" s="39"/>
    </row>
    <row r="43442" spans="17:17">
      <c r="Q43442" s="39"/>
    </row>
    <row r="43443" spans="17:17">
      <c r="Q43443" s="39"/>
    </row>
    <row r="43444" spans="17:17">
      <c r="Q43444" s="39"/>
    </row>
    <row r="43445" spans="17:17">
      <c r="Q43445" s="39"/>
    </row>
    <row r="43446" spans="17:17">
      <c r="Q43446" s="39"/>
    </row>
    <row r="43447" spans="17:17">
      <c r="Q43447" s="39"/>
    </row>
    <row r="43448" spans="17:17">
      <c r="Q43448" s="39"/>
    </row>
    <row r="43449" spans="17:17">
      <c r="Q43449" s="39"/>
    </row>
    <row r="43450" spans="17:17">
      <c r="Q43450" s="39"/>
    </row>
    <row r="43451" spans="17:17">
      <c r="Q43451" s="39"/>
    </row>
    <row r="43452" spans="17:17">
      <c r="Q43452" s="39"/>
    </row>
    <row r="43453" spans="17:17">
      <c r="Q43453" s="39"/>
    </row>
    <row r="43454" spans="17:17">
      <c r="Q43454" s="39"/>
    </row>
    <row r="43455" spans="17:17">
      <c r="Q43455" s="39"/>
    </row>
    <row r="43456" spans="17:17">
      <c r="Q43456" s="39"/>
    </row>
    <row r="43457" spans="17:17">
      <c r="Q43457" s="39"/>
    </row>
    <row r="43458" spans="17:17">
      <c r="Q43458" s="39"/>
    </row>
    <row r="43459" spans="17:17">
      <c r="Q43459" s="39"/>
    </row>
    <row r="43460" spans="17:17">
      <c r="Q43460" s="39"/>
    </row>
    <row r="43461" spans="17:17">
      <c r="Q43461" s="39"/>
    </row>
    <row r="43462" spans="17:17">
      <c r="Q43462" s="39"/>
    </row>
    <row r="43463" spans="17:17">
      <c r="Q43463" s="39"/>
    </row>
    <row r="43464" spans="17:17">
      <c r="Q43464" s="39"/>
    </row>
    <row r="43465" spans="17:17">
      <c r="Q43465" s="39"/>
    </row>
    <row r="43466" spans="17:17">
      <c r="Q43466" s="39"/>
    </row>
    <row r="43467" spans="17:17">
      <c r="Q43467" s="39"/>
    </row>
    <row r="43468" spans="17:17">
      <c r="Q43468" s="39"/>
    </row>
    <row r="43469" spans="17:17">
      <c r="Q43469" s="39"/>
    </row>
    <row r="43470" spans="17:17">
      <c r="Q43470" s="39"/>
    </row>
    <row r="43471" spans="17:17">
      <c r="Q43471" s="39"/>
    </row>
    <row r="43472" spans="17:17">
      <c r="Q43472" s="39"/>
    </row>
    <row r="43473" spans="17:17">
      <c r="Q43473" s="39"/>
    </row>
    <row r="43474" spans="17:17">
      <c r="Q43474" s="39"/>
    </row>
    <row r="43475" spans="17:17">
      <c r="Q43475" s="39"/>
    </row>
    <row r="43476" spans="17:17">
      <c r="Q43476" s="39"/>
    </row>
    <row r="43477" spans="17:17">
      <c r="Q43477" s="39"/>
    </row>
    <row r="43478" spans="17:17">
      <c r="Q43478" s="39"/>
    </row>
    <row r="43479" spans="17:17">
      <c r="Q43479" s="39"/>
    </row>
    <row r="43480" spans="17:17">
      <c r="Q43480" s="39"/>
    </row>
    <row r="43481" spans="17:17">
      <c r="Q43481" s="39"/>
    </row>
    <row r="43482" spans="17:17">
      <c r="Q43482" s="39"/>
    </row>
    <row r="43483" spans="17:17">
      <c r="Q43483" s="39"/>
    </row>
    <row r="43484" spans="17:17">
      <c r="Q43484" s="39"/>
    </row>
    <row r="43485" spans="17:17">
      <c r="Q43485" s="39"/>
    </row>
    <row r="43486" spans="17:17">
      <c r="Q43486" s="39"/>
    </row>
    <row r="43487" spans="17:17">
      <c r="Q43487" s="39"/>
    </row>
    <row r="43488" spans="17:17">
      <c r="Q43488" s="39"/>
    </row>
    <row r="43489" spans="17:17">
      <c r="Q43489" s="39"/>
    </row>
    <row r="43490" spans="17:17">
      <c r="Q43490" s="39"/>
    </row>
    <row r="43491" spans="17:17">
      <c r="Q43491" s="39"/>
    </row>
    <row r="43492" spans="17:17">
      <c r="Q43492" s="39"/>
    </row>
    <row r="43493" spans="17:17">
      <c r="Q43493" s="39"/>
    </row>
    <row r="43494" spans="17:17">
      <c r="Q43494" s="39"/>
    </row>
    <row r="43495" spans="17:17">
      <c r="Q43495" s="39"/>
    </row>
    <row r="43496" spans="17:17">
      <c r="Q43496" s="39"/>
    </row>
    <row r="43497" spans="17:17">
      <c r="Q43497" s="39"/>
    </row>
    <row r="43498" spans="17:17">
      <c r="Q43498" s="39"/>
    </row>
    <row r="43499" spans="17:17">
      <c r="Q43499" s="39"/>
    </row>
    <row r="43500" spans="17:17">
      <c r="Q43500" s="39"/>
    </row>
    <row r="43501" spans="17:17">
      <c r="Q43501" s="39"/>
    </row>
    <row r="43502" spans="17:17">
      <c r="Q43502" s="39"/>
    </row>
    <row r="43503" spans="17:17">
      <c r="Q43503" s="39"/>
    </row>
    <row r="43504" spans="17:17">
      <c r="Q43504" s="39"/>
    </row>
    <row r="43505" spans="17:17">
      <c r="Q43505" s="39"/>
    </row>
    <row r="43506" spans="17:17">
      <c r="Q43506" s="39"/>
    </row>
    <row r="43507" spans="17:17">
      <c r="Q43507" s="39"/>
    </row>
    <row r="43508" spans="17:17">
      <c r="Q43508" s="39"/>
    </row>
    <row r="43509" spans="17:17">
      <c r="Q43509" s="39"/>
    </row>
    <row r="43510" spans="17:17">
      <c r="Q43510" s="39"/>
    </row>
    <row r="43511" spans="17:17">
      <c r="Q43511" s="39"/>
    </row>
    <row r="43512" spans="17:17">
      <c r="Q43512" s="39"/>
    </row>
    <row r="43513" spans="17:17">
      <c r="Q43513" s="39"/>
    </row>
    <row r="43514" spans="17:17">
      <c r="Q43514" s="39"/>
    </row>
    <row r="43515" spans="17:17">
      <c r="Q43515" s="39"/>
    </row>
    <row r="43516" spans="17:17">
      <c r="Q43516" s="39"/>
    </row>
    <row r="43517" spans="17:17">
      <c r="Q43517" s="39"/>
    </row>
    <row r="43518" spans="17:17">
      <c r="Q43518" s="39"/>
    </row>
    <row r="43519" spans="17:17">
      <c r="Q43519" s="39"/>
    </row>
    <row r="43520" spans="17:17">
      <c r="Q43520" s="39"/>
    </row>
    <row r="43521" spans="17:17">
      <c r="Q43521" s="39"/>
    </row>
    <row r="43522" spans="17:17">
      <c r="Q43522" s="39"/>
    </row>
    <row r="43523" spans="17:17">
      <c r="Q43523" s="39"/>
    </row>
    <row r="43524" spans="17:17">
      <c r="Q43524" s="39"/>
    </row>
    <row r="43525" spans="17:17">
      <c r="Q43525" s="39"/>
    </row>
    <row r="43526" spans="17:17">
      <c r="Q43526" s="39"/>
    </row>
    <row r="43527" spans="17:17">
      <c r="Q43527" s="39"/>
    </row>
    <row r="43528" spans="17:17">
      <c r="Q43528" s="39"/>
    </row>
    <row r="43529" spans="17:17">
      <c r="Q43529" s="39"/>
    </row>
    <row r="43530" spans="17:17">
      <c r="Q43530" s="39"/>
    </row>
    <row r="43531" spans="17:17">
      <c r="Q43531" s="39"/>
    </row>
    <row r="43532" spans="17:17">
      <c r="Q43532" s="39"/>
    </row>
    <row r="43533" spans="17:17">
      <c r="Q43533" s="39"/>
    </row>
    <row r="43534" spans="17:17">
      <c r="Q43534" s="39"/>
    </row>
    <row r="43535" spans="17:17">
      <c r="Q43535" s="39"/>
    </row>
    <row r="43536" spans="17:17">
      <c r="Q43536" s="39"/>
    </row>
    <row r="43537" spans="17:17">
      <c r="Q43537" s="39"/>
    </row>
    <row r="43538" spans="17:17">
      <c r="Q43538" s="39"/>
    </row>
    <row r="43539" spans="17:17">
      <c r="Q43539" s="39"/>
    </row>
    <row r="43540" spans="17:17">
      <c r="Q43540" s="39"/>
    </row>
    <row r="43541" spans="17:17">
      <c r="Q43541" s="39"/>
    </row>
    <row r="43542" spans="17:17">
      <c r="Q43542" s="39"/>
    </row>
    <row r="43543" spans="17:17">
      <c r="Q43543" s="39"/>
    </row>
    <row r="43544" spans="17:17">
      <c r="Q43544" s="39"/>
    </row>
    <row r="43545" spans="17:17">
      <c r="Q43545" s="39"/>
    </row>
    <row r="43546" spans="17:17">
      <c r="Q43546" s="39"/>
    </row>
    <row r="43547" spans="17:17">
      <c r="Q43547" s="39"/>
    </row>
    <row r="43548" spans="17:17">
      <c r="Q43548" s="39"/>
    </row>
    <row r="43549" spans="17:17">
      <c r="Q43549" s="39"/>
    </row>
    <row r="43550" spans="17:17">
      <c r="Q43550" s="39"/>
    </row>
    <row r="43551" spans="17:17">
      <c r="Q43551" s="39"/>
    </row>
    <row r="43552" spans="17:17">
      <c r="Q43552" s="39"/>
    </row>
    <row r="43553" spans="17:17">
      <c r="Q43553" s="39"/>
    </row>
    <row r="43554" spans="17:17">
      <c r="Q43554" s="39"/>
    </row>
    <row r="43555" spans="17:17">
      <c r="Q43555" s="39"/>
    </row>
    <row r="43556" spans="17:17">
      <c r="Q43556" s="39"/>
    </row>
    <row r="43557" spans="17:17">
      <c r="Q43557" s="39"/>
    </row>
    <row r="43558" spans="17:17">
      <c r="Q43558" s="39"/>
    </row>
    <row r="43559" spans="17:17">
      <c r="Q43559" s="39"/>
    </row>
    <row r="43560" spans="17:17">
      <c r="Q43560" s="39"/>
    </row>
    <row r="43561" spans="17:17">
      <c r="Q43561" s="39"/>
    </row>
    <row r="43562" spans="17:17">
      <c r="Q43562" s="39"/>
    </row>
    <row r="43563" spans="17:17">
      <c r="Q43563" s="39"/>
    </row>
    <row r="43564" spans="17:17">
      <c r="Q43564" s="39"/>
    </row>
    <row r="43565" spans="17:17">
      <c r="Q43565" s="39"/>
    </row>
    <row r="43566" spans="17:17">
      <c r="Q43566" s="39"/>
    </row>
    <row r="43567" spans="17:17">
      <c r="Q43567" s="39"/>
    </row>
    <row r="43568" spans="17:17">
      <c r="Q43568" s="39"/>
    </row>
    <row r="43569" spans="17:17">
      <c r="Q43569" s="39"/>
    </row>
    <row r="43570" spans="17:17">
      <c r="Q43570" s="39"/>
    </row>
    <row r="43571" spans="17:17">
      <c r="Q43571" s="39"/>
    </row>
    <row r="43572" spans="17:17">
      <c r="Q43572" s="39"/>
    </row>
    <row r="43573" spans="17:17">
      <c r="Q43573" s="39"/>
    </row>
    <row r="43574" spans="17:17">
      <c r="Q43574" s="39"/>
    </row>
    <row r="43575" spans="17:17">
      <c r="Q43575" s="39"/>
    </row>
    <row r="43576" spans="17:17">
      <c r="Q43576" s="39"/>
    </row>
    <row r="43577" spans="17:17">
      <c r="Q43577" s="39"/>
    </row>
    <row r="43578" spans="17:17">
      <c r="Q43578" s="39"/>
    </row>
    <row r="43579" spans="17:17">
      <c r="Q43579" s="39"/>
    </row>
    <row r="43580" spans="17:17">
      <c r="Q43580" s="39"/>
    </row>
    <row r="43581" spans="17:17">
      <c r="Q43581" s="39"/>
    </row>
    <row r="43582" spans="17:17">
      <c r="Q43582" s="39"/>
    </row>
    <row r="43583" spans="17:17">
      <c r="Q43583" s="39"/>
    </row>
    <row r="43584" spans="17:17">
      <c r="Q43584" s="39"/>
    </row>
    <row r="43585" spans="17:17">
      <c r="Q43585" s="39"/>
    </row>
    <row r="43586" spans="17:17">
      <c r="Q43586" s="39"/>
    </row>
    <row r="43587" spans="17:17">
      <c r="Q43587" s="39"/>
    </row>
    <row r="43588" spans="17:17">
      <c r="Q43588" s="39"/>
    </row>
    <row r="43589" spans="17:17">
      <c r="Q43589" s="39"/>
    </row>
    <row r="43590" spans="17:17">
      <c r="Q43590" s="39"/>
    </row>
    <row r="43591" spans="17:17">
      <c r="Q43591" s="39"/>
    </row>
    <row r="43592" spans="17:17">
      <c r="Q43592" s="39"/>
    </row>
    <row r="43593" spans="17:17">
      <c r="Q43593" s="39"/>
    </row>
    <row r="43594" spans="17:17">
      <c r="Q43594" s="39"/>
    </row>
    <row r="43595" spans="17:17">
      <c r="Q43595" s="39"/>
    </row>
    <row r="43596" spans="17:17">
      <c r="Q43596" s="39"/>
    </row>
    <row r="43597" spans="17:17">
      <c r="Q43597" s="39"/>
    </row>
    <row r="43598" spans="17:17">
      <c r="Q43598" s="39"/>
    </row>
    <row r="43599" spans="17:17">
      <c r="Q43599" s="39"/>
    </row>
    <row r="43600" spans="17:17">
      <c r="Q43600" s="39"/>
    </row>
    <row r="43601" spans="17:17">
      <c r="Q43601" s="39"/>
    </row>
    <row r="43602" spans="17:17">
      <c r="Q43602" s="39"/>
    </row>
    <row r="43603" spans="17:17">
      <c r="Q43603" s="39"/>
    </row>
    <row r="43604" spans="17:17">
      <c r="Q43604" s="39"/>
    </row>
    <row r="43605" spans="17:17">
      <c r="Q43605" s="39"/>
    </row>
    <row r="43606" spans="17:17">
      <c r="Q43606" s="39"/>
    </row>
    <row r="43607" spans="17:17">
      <c r="Q43607" s="39"/>
    </row>
    <row r="43608" spans="17:17">
      <c r="Q43608" s="39"/>
    </row>
    <row r="43609" spans="17:17">
      <c r="Q43609" s="39"/>
    </row>
    <row r="43610" spans="17:17">
      <c r="Q43610" s="39"/>
    </row>
    <row r="43611" spans="17:17">
      <c r="Q43611" s="39"/>
    </row>
    <row r="43612" spans="17:17">
      <c r="Q43612" s="39"/>
    </row>
    <row r="43613" spans="17:17">
      <c r="Q43613" s="39"/>
    </row>
    <row r="43614" spans="17:17">
      <c r="Q43614" s="39"/>
    </row>
    <row r="43615" spans="17:17">
      <c r="Q43615" s="39"/>
    </row>
    <row r="43616" spans="17:17">
      <c r="Q43616" s="39"/>
    </row>
    <row r="43617" spans="17:17">
      <c r="Q43617" s="39"/>
    </row>
    <row r="43618" spans="17:17">
      <c r="Q43618" s="39"/>
    </row>
    <row r="43619" spans="17:17">
      <c r="Q43619" s="39"/>
    </row>
    <row r="43620" spans="17:17">
      <c r="Q43620" s="39"/>
    </row>
    <row r="43621" spans="17:17">
      <c r="Q43621" s="39"/>
    </row>
    <row r="43622" spans="17:17">
      <c r="Q43622" s="39"/>
    </row>
    <row r="43623" spans="17:17">
      <c r="Q43623" s="39"/>
    </row>
    <row r="43624" spans="17:17">
      <c r="Q43624" s="39"/>
    </row>
    <row r="43625" spans="17:17">
      <c r="Q43625" s="39"/>
    </row>
    <row r="43626" spans="17:17">
      <c r="Q43626" s="39"/>
    </row>
    <row r="43627" spans="17:17">
      <c r="Q43627" s="39"/>
    </row>
    <row r="43628" spans="17:17">
      <c r="Q43628" s="39"/>
    </row>
    <row r="43629" spans="17:17">
      <c r="Q43629" s="39"/>
    </row>
    <row r="43630" spans="17:17">
      <c r="Q43630" s="39"/>
    </row>
    <row r="43631" spans="17:17">
      <c r="Q43631" s="39"/>
    </row>
    <row r="43632" spans="17:17">
      <c r="Q43632" s="39"/>
    </row>
    <row r="43633" spans="17:17">
      <c r="Q43633" s="39"/>
    </row>
    <row r="43634" spans="17:17">
      <c r="Q43634" s="39"/>
    </row>
    <row r="43635" spans="17:17">
      <c r="Q43635" s="39"/>
    </row>
    <row r="43636" spans="17:17">
      <c r="Q43636" s="39"/>
    </row>
    <row r="43637" spans="17:17">
      <c r="Q43637" s="39"/>
    </row>
    <row r="43638" spans="17:17">
      <c r="Q43638" s="39"/>
    </row>
    <row r="43639" spans="17:17">
      <c r="Q43639" s="39"/>
    </row>
    <row r="43640" spans="17:17">
      <c r="Q43640" s="39"/>
    </row>
    <row r="43641" spans="17:17">
      <c r="Q43641" s="39"/>
    </row>
    <row r="43642" spans="17:17">
      <c r="Q43642" s="39"/>
    </row>
    <row r="43643" spans="17:17">
      <c r="Q43643" s="39"/>
    </row>
    <row r="43644" spans="17:17">
      <c r="Q43644" s="39"/>
    </row>
    <row r="43645" spans="17:17">
      <c r="Q43645" s="39"/>
    </row>
    <row r="43646" spans="17:17">
      <c r="Q43646" s="39"/>
    </row>
    <row r="43647" spans="17:17">
      <c r="Q43647" s="39"/>
    </row>
    <row r="43648" spans="17:17">
      <c r="Q43648" s="39"/>
    </row>
    <row r="43649" spans="17:17">
      <c r="Q43649" s="39"/>
    </row>
    <row r="43650" spans="17:17">
      <c r="Q43650" s="39"/>
    </row>
    <row r="43651" spans="17:17">
      <c r="Q43651" s="39"/>
    </row>
    <row r="43652" spans="17:17">
      <c r="Q43652" s="39"/>
    </row>
    <row r="43653" spans="17:17">
      <c r="Q43653" s="39"/>
    </row>
    <row r="43654" spans="17:17">
      <c r="Q43654" s="39"/>
    </row>
    <row r="43655" spans="17:17">
      <c r="Q43655" s="39"/>
    </row>
    <row r="43656" spans="17:17">
      <c r="Q43656" s="39"/>
    </row>
    <row r="43657" spans="17:17">
      <c r="Q43657" s="39"/>
    </row>
    <row r="43658" spans="17:17">
      <c r="Q43658" s="39"/>
    </row>
    <row r="43659" spans="17:17">
      <c r="Q43659" s="39"/>
    </row>
    <row r="43660" spans="17:17">
      <c r="Q43660" s="39"/>
    </row>
    <row r="43661" spans="17:17">
      <c r="Q43661" s="39"/>
    </row>
    <row r="43662" spans="17:17">
      <c r="Q43662" s="39"/>
    </row>
    <row r="43663" spans="17:17">
      <c r="Q43663" s="39"/>
    </row>
    <row r="43664" spans="17:17">
      <c r="Q43664" s="39"/>
    </row>
    <row r="43665" spans="17:17">
      <c r="Q43665" s="39"/>
    </row>
    <row r="43666" spans="17:17">
      <c r="Q43666" s="39"/>
    </row>
    <row r="43667" spans="17:17">
      <c r="Q43667" s="39"/>
    </row>
    <row r="43668" spans="17:17">
      <c r="Q43668" s="39"/>
    </row>
    <row r="43669" spans="17:17">
      <c r="Q43669" s="39"/>
    </row>
    <row r="43670" spans="17:17">
      <c r="Q43670" s="39"/>
    </row>
    <row r="43671" spans="17:17">
      <c r="Q43671" s="39"/>
    </row>
    <row r="43672" spans="17:17">
      <c r="Q43672" s="39"/>
    </row>
    <row r="43673" spans="17:17">
      <c r="Q43673" s="39"/>
    </row>
    <row r="43674" spans="17:17">
      <c r="Q43674" s="39"/>
    </row>
    <row r="43675" spans="17:17">
      <c r="Q43675" s="39"/>
    </row>
    <row r="43676" spans="17:17">
      <c r="Q43676" s="39"/>
    </row>
    <row r="43677" spans="17:17">
      <c r="Q43677" s="39"/>
    </row>
    <row r="43678" spans="17:17">
      <c r="Q43678" s="39"/>
    </row>
    <row r="43679" spans="17:17">
      <c r="Q43679" s="39"/>
    </row>
    <row r="43680" spans="17:17">
      <c r="Q43680" s="39"/>
    </row>
    <row r="43681" spans="17:17">
      <c r="Q43681" s="39"/>
    </row>
    <row r="43682" spans="17:17">
      <c r="Q43682" s="39"/>
    </row>
    <row r="43683" spans="17:17">
      <c r="Q43683" s="39"/>
    </row>
    <row r="43684" spans="17:17">
      <c r="Q43684" s="39"/>
    </row>
    <row r="43685" spans="17:17">
      <c r="Q43685" s="39"/>
    </row>
    <row r="43686" spans="17:17">
      <c r="Q43686" s="39"/>
    </row>
    <row r="43687" spans="17:17">
      <c r="Q43687" s="39"/>
    </row>
    <row r="43688" spans="17:17">
      <c r="Q43688" s="39"/>
    </row>
    <row r="43689" spans="17:17">
      <c r="Q43689" s="39"/>
    </row>
    <row r="43690" spans="17:17">
      <c r="Q43690" s="39"/>
    </row>
    <row r="43691" spans="17:17">
      <c r="Q43691" s="39"/>
    </row>
    <row r="43692" spans="17:17">
      <c r="Q43692" s="39"/>
    </row>
    <row r="43693" spans="17:17">
      <c r="Q43693" s="39"/>
    </row>
    <row r="43694" spans="17:17">
      <c r="Q43694" s="39"/>
    </row>
    <row r="43695" spans="17:17">
      <c r="Q43695" s="39"/>
    </row>
    <row r="43696" spans="17:17">
      <c r="Q43696" s="39"/>
    </row>
    <row r="43697" spans="17:17">
      <c r="Q43697" s="39"/>
    </row>
    <row r="43698" spans="17:17">
      <c r="Q43698" s="39"/>
    </row>
    <row r="43699" spans="17:17">
      <c r="Q43699" s="39"/>
    </row>
    <row r="43700" spans="17:17">
      <c r="Q43700" s="39"/>
    </row>
    <row r="43701" spans="17:17">
      <c r="Q43701" s="39"/>
    </row>
    <row r="43702" spans="17:17">
      <c r="Q43702" s="39"/>
    </row>
    <row r="43703" spans="17:17">
      <c r="Q43703" s="39"/>
    </row>
    <row r="43704" spans="17:17">
      <c r="Q43704" s="39"/>
    </row>
    <row r="43705" spans="17:17">
      <c r="Q43705" s="39"/>
    </row>
    <row r="43706" spans="17:17">
      <c r="Q43706" s="39"/>
    </row>
    <row r="43707" spans="17:17">
      <c r="Q43707" s="39"/>
    </row>
    <row r="43708" spans="17:17">
      <c r="Q43708" s="39"/>
    </row>
    <row r="43709" spans="17:17">
      <c r="Q43709" s="39"/>
    </row>
    <row r="43710" spans="17:17">
      <c r="Q43710" s="39"/>
    </row>
    <row r="43711" spans="17:17">
      <c r="Q43711" s="39"/>
    </row>
    <row r="43712" spans="17:17">
      <c r="Q43712" s="39"/>
    </row>
    <row r="43713" spans="17:17">
      <c r="Q43713" s="39"/>
    </row>
    <row r="43714" spans="17:17">
      <c r="Q43714" s="39"/>
    </row>
    <row r="43715" spans="17:17">
      <c r="Q43715" s="39"/>
    </row>
    <row r="43716" spans="17:17">
      <c r="Q43716" s="39"/>
    </row>
    <row r="43717" spans="17:17">
      <c r="Q43717" s="39"/>
    </row>
    <row r="43718" spans="17:17">
      <c r="Q43718" s="39"/>
    </row>
    <row r="43719" spans="17:17">
      <c r="Q43719" s="39"/>
    </row>
    <row r="43720" spans="17:17">
      <c r="Q43720" s="39"/>
    </row>
    <row r="43721" spans="17:17">
      <c r="Q43721" s="39"/>
    </row>
    <row r="43722" spans="17:17">
      <c r="Q43722" s="39"/>
    </row>
    <row r="43723" spans="17:17">
      <c r="Q43723" s="39"/>
    </row>
    <row r="43724" spans="17:17">
      <c r="Q43724" s="39"/>
    </row>
    <row r="43725" spans="17:17">
      <c r="Q43725" s="39"/>
    </row>
    <row r="43726" spans="17:17">
      <c r="Q43726" s="39"/>
    </row>
    <row r="43727" spans="17:17">
      <c r="Q43727" s="39"/>
    </row>
    <row r="43728" spans="17:17">
      <c r="Q43728" s="39"/>
    </row>
    <row r="43729" spans="17:17">
      <c r="Q43729" s="39"/>
    </row>
    <row r="43730" spans="17:17">
      <c r="Q43730" s="39"/>
    </row>
    <row r="43731" spans="17:17">
      <c r="Q43731" s="39"/>
    </row>
    <row r="43732" spans="17:17">
      <c r="Q43732" s="39"/>
    </row>
    <row r="43733" spans="17:17">
      <c r="Q43733" s="39"/>
    </row>
    <row r="43734" spans="17:17">
      <c r="Q43734" s="39"/>
    </row>
    <row r="43735" spans="17:17">
      <c r="Q43735" s="39"/>
    </row>
    <row r="43736" spans="17:17">
      <c r="Q43736" s="39"/>
    </row>
    <row r="43737" spans="17:17">
      <c r="Q43737" s="39"/>
    </row>
    <row r="43738" spans="17:17">
      <c r="Q43738" s="39"/>
    </row>
    <row r="43739" spans="17:17">
      <c r="Q43739" s="39"/>
    </row>
    <row r="43740" spans="17:17">
      <c r="Q43740" s="39"/>
    </row>
    <row r="43741" spans="17:17">
      <c r="Q43741" s="39"/>
    </row>
    <row r="43742" spans="17:17">
      <c r="Q43742" s="39"/>
    </row>
    <row r="43743" spans="17:17">
      <c r="Q43743" s="39"/>
    </row>
    <row r="43744" spans="17:17">
      <c r="Q43744" s="39"/>
    </row>
    <row r="43745" spans="17:17">
      <c r="Q43745" s="39"/>
    </row>
    <row r="43746" spans="17:17">
      <c r="Q43746" s="39"/>
    </row>
    <row r="43747" spans="17:17">
      <c r="Q43747" s="39"/>
    </row>
    <row r="43748" spans="17:17">
      <c r="Q43748" s="39"/>
    </row>
    <row r="43749" spans="17:17">
      <c r="Q43749" s="39"/>
    </row>
    <row r="43750" spans="17:17">
      <c r="Q43750" s="39"/>
    </row>
    <row r="43751" spans="17:17">
      <c r="Q43751" s="39"/>
    </row>
    <row r="43752" spans="17:17">
      <c r="Q43752" s="39"/>
    </row>
    <row r="43753" spans="17:17">
      <c r="Q43753" s="39"/>
    </row>
    <row r="43754" spans="17:17">
      <c r="Q43754" s="39"/>
    </row>
    <row r="43755" spans="17:17">
      <c r="Q43755" s="39"/>
    </row>
    <row r="43756" spans="17:17">
      <c r="Q43756" s="39"/>
    </row>
    <row r="43757" spans="17:17">
      <c r="Q43757" s="39"/>
    </row>
    <row r="43758" spans="17:17">
      <c r="Q43758" s="39"/>
    </row>
    <row r="43759" spans="17:17">
      <c r="Q43759" s="39"/>
    </row>
    <row r="43760" spans="17:17">
      <c r="Q43760" s="39"/>
    </row>
    <row r="43761" spans="17:17">
      <c r="Q43761" s="39"/>
    </row>
    <row r="43762" spans="17:17">
      <c r="Q43762" s="39"/>
    </row>
    <row r="43763" spans="17:17">
      <c r="Q43763" s="39"/>
    </row>
    <row r="43764" spans="17:17">
      <c r="Q43764" s="39"/>
    </row>
    <row r="43765" spans="17:17">
      <c r="Q43765" s="39"/>
    </row>
    <row r="43766" spans="17:17">
      <c r="Q43766" s="39"/>
    </row>
    <row r="43767" spans="17:17">
      <c r="Q43767" s="39"/>
    </row>
    <row r="43768" spans="17:17">
      <c r="Q43768" s="39"/>
    </row>
    <row r="43769" spans="17:17">
      <c r="Q43769" s="39"/>
    </row>
    <row r="43770" spans="17:17">
      <c r="Q43770" s="39"/>
    </row>
    <row r="43771" spans="17:17">
      <c r="Q43771" s="39"/>
    </row>
    <row r="43772" spans="17:17">
      <c r="Q43772" s="39"/>
    </row>
    <row r="43773" spans="17:17">
      <c r="Q43773" s="39"/>
    </row>
    <row r="43774" spans="17:17">
      <c r="Q43774" s="39"/>
    </row>
    <row r="43775" spans="17:17">
      <c r="Q43775" s="39"/>
    </row>
    <row r="43776" spans="17:17">
      <c r="Q43776" s="39"/>
    </row>
    <row r="43777" spans="17:17">
      <c r="Q43777" s="39"/>
    </row>
    <row r="43778" spans="17:17">
      <c r="Q43778" s="39"/>
    </row>
    <row r="43779" spans="17:17">
      <c r="Q43779" s="39"/>
    </row>
    <row r="43780" spans="17:17">
      <c r="Q43780" s="39"/>
    </row>
    <row r="43781" spans="17:17">
      <c r="Q43781" s="39"/>
    </row>
    <row r="43782" spans="17:17">
      <c r="Q43782" s="39"/>
    </row>
    <row r="43783" spans="17:17">
      <c r="Q43783" s="39"/>
    </row>
    <row r="43784" spans="17:17">
      <c r="Q43784" s="39"/>
    </row>
    <row r="43785" spans="17:17">
      <c r="Q43785" s="39"/>
    </row>
    <row r="43786" spans="17:17">
      <c r="Q43786" s="39"/>
    </row>
    <row r="43787" spans="17:17">
      <c r="Q43787" s="39"/>
    </row>
    <row r="43788" spans="17:17">
      <c r="Q43788" s="39"/>
    </row>
    <row r="43789" spans="17:17">
      <c r="Q43789" s="39"/>
    </row>
    <row r="43790" spans="17:17">
      <c r="Q43790" s="39"/>
    </row>
    <row r="43791" spans="17:17">
      <c r="Q43791" s="39"/>
    </row>
    <row r="43792" spans="17:17">
      <c r="Q43792" s="39"/>
    </row>
    <row r="43793" spans="17:17">
      <c r="Q43793" s="39"/>
    </row>
    <row r="43794" spans="17:17">
      <c r="Q43794" s="39"/>
    </row>
    <row r="43795" spans="17:17">
      <c r="Q43795" s="39"/>
    </row>
    <row r="43796" spans="17:17">
      <c r="Q43796" s="39"/>
    </row>
    <row r="43797" spans="17:17">
      <c r="Q43797" s="39"/>
    </row>
    <row r="43798" spans="17:17">
      <c r="Q43798" s="39"/>
    </row>
    <row r="43799" spans="17:17">
      <c r="Q43799" s="39"/>
    </row>
    <row r="43800" spans="17:17">
      <c r="Q43800" s="39"/>
    </row>
    <row r="43801" spans="17:17">
      <c r="Q43801" s="39"/>
    </row>
    <row r="43802" spans="17:17">
      <c r="Q43802" s="39"/>
    </row>
    <row r="43803" spans="17:17">
      <c r="Q43803" s="39"/>
    </row>
    <row r="43804" spans="17:17">
      <c r="Q43804" s="39"/>
    </row>
    <row r="43805" spans="17:17">
      <c r="Q43805" s="39"/>
    </row>
    <row r="43806" spans="17:17">
      <c r="Q43806" s="39"/>
    </row>
    <row r="43807" spans="17:17">
      <c r="Q43807" s="39"/>
    </row>
    <row r="43808" spans="17:17">
      <c r="Q43808" s="39"/>
    </row>
    <row r="43809" spans="17:17">
      <c r="Q43809" s="39"/>
    </row>
    <row r="43810" spans="17:17">
      <c r="Q43810" s="39"/>
    </row>
    <row r="43811" spans="17:17">
      <c r="Q43811" s="39"/>
    </row>
    <row r="43812" spans="17:17">
      <c r="Q43812" s="39"/>
    </row>
    <row r="43813" spans="17:17">
      <c r="Q43813" s="39"/>
    </row>
    <row r="43814" spans="17:17">
      <c r="Q43814" s="39"/>
    </row>
    <row r="43815" spans="17:17">
      <c r="Q43815" s="39"/>
    </row>
    <row r="43816" spans="17:17">
      <c r="Q43816" s="39"/>
    </row>
    <row r="43817" spans="17:17">
      <c r="Q43817" s="39"/>
    </row>
    <row r="43818" spans="17:17">
      <c r="Q43818" s="39"/>
    </row>
    <row r="43819" spans="17:17">
      <c r="Q43819" s="39"/>
    </row>
    <row r="43820" spans="17:17">
      <c r="Q43820" s="39"/>
    </row>
    <row r="43821" spans="17:17">
      <c r="Q43821" s="39"/>
    </row>
    <row r="43822" spans="17:17">
      <c r="Q43822" s="39"/>
    </row>
    <row r="43823" spans="17:17">
      <c r="Q43823" s="39"/>
    </row>
    <row r="43824" spans="17:17">
      <c r="Q43824" s="39"/>
    </row>
    <row r="43825" spans="17:17">
      <c r="Q43825" s="39"/>
    </row>
    <row r="43826" spans="17:17">
      <c r="Q43826" s="39"/>
    </row>
    <row r="43827" spans="17:17">
      <c r="Q43827" s="39"/>
    </row>
    <row r="43828" spans="17:17">
      <c r="Q43828" s="39"/>
    </row>
    <row r="43829" spans="17:17">
      <c r="Q43829" s="39"/>
    </row>
    <row r="43830" spans="17:17">
      <c r="Q43830" s="39"/>
    </row>
    <row r="43831" spans="17:17">
      <c r="Q43831" s="39"/>
    </row>
    <row r="43832" spans="17:17">
      <c r="Q43832" s="39"/>
    </row>
    <row r="43833" spans="17:17">
      <c r="Q43833" s="39"/>
    </row>
    <row r="43834" spans="17:17">
      <c r="Q43834" s="39"/>
    </row>
    <row r="43835" spans="17:17">
      <c r="Q43835" s="39"/>
    </row>
    <row r="43836" spans="17:17">
      <c r="Q43836" s="39"/>
    </row>
    <row r="43837" spans="17:17">
      <c r="Q43837" s="39"/>
    </row>
    <row r="43838" spans="17:17">
      <c r="Q43838" s="39"/>
    </row>
    <row r="43839" spans="17:17">
      <c r="Q43839" s="39"/>
    </row>
    <row r="43840" spans="17:17">
      <c r="Q43840" s="39"/>
    </row>
    <row r="43841" spans="17:17">
      <c r="Q43841" s="39"/>
    </row>
    <row r="43842" spans="17:17">
      <c r="Q43842" s="39"/>
    </row>
    <row r="43843" spans="17:17">
      <c r="Q43843" s="39"/>
    </row>
    <row r="43844" spans="17:17">
      <c r="Q43844" s="39"/>
    </row>
    <row r="43845" spans="17:17">
      <c r="Q43845" s="39"/>
    </row>
    <row r="43846" spans="17:17">
      <c r="Q43846" s="39"/>
    </row>
    <row r="43847" spans="17:17">
      <c r="Q43847" s="39"/>
    </row>
    <row r="43848" spans="17:17">
      <c r="Q43848" s="39"/>
    </row>
    <row r="43849" spans="17:17">
      <c r="Q43849" s="39"/>
    </row>
    <row r="43850" spans="17:17">
      <c r="Q43850" s="39"/>
    </row>
    <row r="43851" spans="17:17">
      <c r="Q43851" s="39"/>
    </row>
    <row r="43852" spans="17:17">
      <c r="Q43852" s="39"/>
    </row>
    <row r="43853" spans="17:17">
      <c r="Q43853" s="39"/>
    </row>
    <row r="43854" spans="17:17">
      <c r="Q43854" s="39"/>
    </row>
    <row r="43855" spans="17:17">
      <c r="Q43855" s="39"/>
    </row>
    <row r="43856" spans="17:17">
      <c r="Q43856" s="39"/>
    </row>
    <row r="43857" spans="17:17">
      <c r="Q43857" s="39"/>
    </row>
    <row r="43858" spans="17:17">
      <c r="Q43858" s="39"/>
    </row>
    <row r="43859" spans="17:17">
      <c r="Q43859" s="39"/>
    </row>
    <row r="43860" spans="17:17">
      <c r="Q43860" s="39"/>
    </row>
    <row r="43861" spans="17:17">
      <c r="Q43861" s="39"/>
    </row>
    <row r="43862" spans="17:17">
      <c r="Q43862" s="39"/>
    </row>
    <row r="43863" spans="17:17">
      <c r="Q43863" s="39"/>
    </row>
    <row r="43864" spans="17:17">
      <c r="Q43864" s="39"/>
    </row>
    <row r="43865" spans="17:17">
      <c r="Q43865" s="39"/>
    </row>
    <row r="43866" spans="17:17">
      <c r="Q43866" s="39"/>
    </row>
    <row r="43867" spans="17:17">
      <c r="Q43867" s="39"/>
    </row>
    <row r="43868" spans="17:17">
      <c r="Q43868" s="39"/>
    </row>
    <row r="43869" spans="17:17">
      <c r="Q43869" s="39"/>
    </row>
    <row r="43870" spans="17:17">
      <c r="Q43870" s="39"/>
    </row>
    <row r="43871" spans="17:17">
      <c r="Q43871" s="39"/>
    </row>
    <row r="43872" spans="17:17">
      <c r="Q43872" s="39"/>
    </row>
    <row r="43873" spans="17:17">
      <c r="Q43873" s="39"/>
    </row>
    <row r="43874" spans="17:17">
      <c r="Q43874" s="39"/>
    </row>
    <row r="43875" spans="17:17">
      <c r="Q43875" s="39"/>
    </row>
    <row r="43876" spans="17:17">
      <c r="Q43876" s="39"/>
    </row>
    <row r="43877" spans="17:17">
      <c r="Q43877" s="39"/>
    </row>
    <row r="43878" spans="17:17">
      <c r="Q43878" s="39"/>
    </row>
    <row r="43879" spans="17:17">
      <c r="Q43879" s="39"/>
    </row>
    <row r="43880" spans="17:17">
      <c r="Q43880" s="39"/>
    </row>
    <row r="43881" spans="17:17">
      <c r="Q43881" s="39"/>
    </row>
    <row r="43882" spans="17:17">
      <c r="Q43882" s="39"/>
    </row>
    <row r="43883" spans="17:17">
      <c r="Q43883" s="39"/>
    </row>
    <row r="43884" spans="17:17">
      <c r="Q43884" s="39"/>
    </row>
    <row r="43885" spans="17:17">
      <c r="Q43885" s="39"/>
    </row>
    <row r="43886" spans="17:17">
      <c r="Q43886" s="39"/>
    </row>
    <row r="43887" spans="17:17">
      <c r="Q43887" s="39"/>
    </row>
    <row r="43888" spans="17:17">
      <c r="Q43888" s="39"/>
    </row>
    <row r="43889" spans="17:17">
      <c r="Q43889" s="39"/>
    </row>
    <row r="43890" spans="17:17">
      <c r="Q43890" s="39"/>
    </row>
    <row r="43891" spans="17:17">
      <c r="Q43891" s="39"/>
    </row>
    <row r="43892" spans="17:17">
      <c r="Q43892" s="39"/>
    </row>
    <row r="43893" spans="17:17">
      <c r="Q43893" s="39"/>
    </row>
    <row r="43894" spans="17:17">
      <c r="Q43894" s="39"/>
    </row>
    <row r="43895" spans="17:17">
      <c r="Q43895" s="39"/>
    </row>
    <row r="43896" spans="17:17">
      <c r="Q43896" s="39"/>
    </row>
    <row r="43897" spans="17:17">
      <c r="Q43897" s="39"/>
    </row>
    <row r="43898" spans="17:17">
      <c r="Q43898" s="39"/>
    </row>
    <row r="43899" spans="17:17">
      <c r="Q43899" s="39"/>
    </row>
    <row r="43900" spans="17:17">
      <c r="Q43900" s="39"/>
    </row>
    <row r="43901" spans="17:17">
      <c r="Q43901" s="39"/>
    </row>
    <row r="43902" spans="17:17">
      <c r="Q43902" s="39"/>
    </row>
    <row r="43903" spans="17:17">
      <c r="Q43903" s="39"/>
    </row>
    <row r="43904" spans="17:17">
      <c r="Q43904" s="39"/>
    </row>
    <row r="43905" spans="17:17">
      <c r="Q43905" s="39"/>
    </row>
    <row r="43906" spans="17:17">
      <c r="Q43906" s="39"/>
    </row>
    <row r="43907" spans="17:17">
      <c r="Q43907" s="39"/>
    </row>
    <row r="43908" spans="17:17">
      <c r="Q43908" s="39"/>
    </row>
    <row r="43909" spans="17:17">
      <c r="Q43909" s="39"/>
    </row>
    <row r="43910" spans="17:17">
      <c r="Q43910" s="39"/>
    </row>
    <row r="43911" spans="17:17">
      <c r="Q43911" s="39"/>
    </row>
    <row r="43912" spans="17:17">
      <c r="Q43912" s="39"/>
    </row>
    <row r="43913" spans="17:17">
      <c r="Q43913" s="39"/>
    </row>
    <row r="43914" spans="17:17">
      <c r="Q43914" s="39"/>
    </row>
    <row r="43915" spans="17:17">
      <c r="Q43915" s="39"/>
    </row>
    <row r="43916" spans="17:17">
      <c r="Q43916" s="39"/>
    </row>
    <row r="43917" spans="17:17">
      <c r="Q43917" s="39"/>
    </row>
    <row r="43918" spans="17:17">
      <c r="Q43918" s="39"/>
    </row>
    <row r="43919" spans="17:17">
      <c r="Q43919" s="39"/>
    </row>
    <row r="43920" spans="17:17">
      <c r="Q43920" s="39"/>
    </row>
    <row r="43921" spans="17:17">
      <c r="Q43921" s="39"/>
    </row>
    <row r="43922" spans="17:17">
      <c r="Q43922" s="39"/>
    </row>
    <row r="43923" spans="17:17">
      <c r="Q43923" s="39"/>
    </row>
    <row r="43924" spans="17:17">
      <c r="Q43924" s="39"/>
    </row>
    <row r="43925" spans="17:17">
      <c r="Q43925" s="39"/>
    </row>
    <row r="43926" spans="17:17">
      <c r="Q43926" s="39"/>
    </row>
    <row r="43927" spans="17:17">
      <c r="Q43927" s="39"/>
    </row>
    <row r="43928" spans="17:17">
      <c r="Q43928" s="39"/>
    </row>
    <row r="43929" spans="17:17">
      <c r="Q43929" s="39"/>
    </row>
    <row r="43930" spans="17:17">
      <c r="Q43930" s="39"/>
    </row>
    <row r="43931" spans="17:17">
      <c r="Q43931" s="39"/>
    </row>
    <row r="43932" spans="17:17">
      <c r="Q43932" s="39"/>
    </row>
    <row r="43933" spans="17:17">
      <c r="Q43933" s="39"/>
    </row>
    <row r="43934" spans="17:17">
      <c r="Q43934" s="39"/>
    </row>
    <row r="43935" spans="17:17">
      <c r="Q43935" s="39"/>
    </row>
    <row r="43936" spans="17:17">
      <c r="Q43936" s="39"/>
    </row>
    <row r="43937" spans="17:17">
      <c r="Q43937" s="39"/>
    </row>
    <row r="43938" spans="17:17">
      <c r="Q43938" s="39"/>
    </row>
    <row r="43939" spans="17:17">
      <c r="Q43939" s="39"/>
    </row>
    <row r="43940" spans="17:17">
      <c r="Q43940" s="39"/>
    </row>
    <row r="43941" spans="17:17">
      <c r="Q43941" s="39"/>
    </row>
    <row r="43942" spans="17:17">
      <c r="Q43942" s="39"/>
    </row>
    <row r="43943" spans="17:17">
      <c r="Q43943" s="39"/>
    </row>
    <row r="43944" spans="17:17">
      <c r="Q43944" s="39"/>
    </row>
    <row r="43945" spans="17:17">
      <c r="Q43945" s="39"/>
    </row>
    <row r="43946" spans="17:17">
      <c r="Q43946" s="39"/>
    </row>
    <row r="43947" spans="17:17">
      <c r="Q43947" s="39"/>
    </row>
    <row r="43948" spans="17:17">
      <c r="Q43948" s="39"/>
    </row>
    <row r="43949" spans="17:17">
      <c r="Q43949" s="39"/>
    </row>
    <row r="43950" spans="17:17">
      <c r="Q43950" s="39"/>
    </row>
    <row r="43951" spans="17:17">
      <c r="Q43951" s="39"/>
    </row>
    <row r="43952" spans="17:17">
      <c r="Q43952" s="39"/>
    </row>
    <row r="43953" spans="17:17">
      <c r="Q43953" s="39"/>
    </row>
    <row r="43954" spans="17:17">
      <c r="Q43954" s="39"/>
    </row>
    <row r="43955" spans="17:17">
      <c r="Q43955" s="39"/>
    </row>
    <row r="43956" spans="17:17">
      <c r="Q43956" s="39"/>
    </row>
    <row r="43957" spans="17:17">
      <c r="Q43957" s="39"/>
    </row>
    <row r="43958" spans="17:17">
      <c r="Q43958" s="39"/>
    </row>
    <row r="43959" spans="17:17">
      <c r="Q43959" s="39"/>
    </row>
    <row r="43960" spans="17:17">
      <c r="Q43960" s="39"/>
    </row>
    <row r="43961" spans="17:17">
      <c r="Q43961" s="39"/>
    </row>
    <row r="43962" spans="17:17">
      <c r="Q43962" s="39"/>
    </row>
    <row r="43963" spans="17:17">
      <c r="Q43963" s="39"/>
    </row>
    <row r="43964" spans="17:17">
      <c r="Q43964" s="39"/>
    </row>
    <row r="43965" spans="17:17">
      <c r="Q43965" s="39"/>
    </row>
    <row r="43966" spans="17:17">
      <c r="Q43966" s="39"/>
    </row>
    <row r="43967" spans="17:17">
      <c r="Q43967" s="39"/>
    </row>
    <row r="43968" spans="17:17">
      <c r="Q43968" s="39"/>
    </row>
    <row r="43969" spans="17:17">
      <c r="Q43969" s="39"/>
    </row>
    <row r="43970" spans="17:17">
      <c r="Q43970" s="39"/>
    </row>
    <row r="43971" spans="17:17">
      <c r="Q43971" s="39"/>
    </row>
    <row r="43972" spans="17:17">
      <c r="Q43972" s="39"/>
    </row>
    <row r="43973" spans="17:17">
      <c r="Q43973" s="39"/>
    </row>
    <row r="43974" spans="17:17">
      <c r="Q43974" s="39"/>
    </row>
    <row r="43975" spans="17:17">
      <c r="Q43975" s="39"/>
    </row>
    <row r="43976" spans="17:17">
      <c r="Q43976" s="39"/>
    </row>
    <row r="43977" spans="17:17">
      <c r="Q43977" s="39"/>
    </row>
    <row r="43978" spans="17:17">
      <c r="Q43978" s="39"/>
    </row>
    <row r="43979" spans="17:17">
      <c r="Q43979" s="39"/>
    </row>
    <row r="43980" spans="17:17">
      <c r="Q43980" s="39"/>
    </row>
    <row r="43981" spans="17:17">
      <c r="Q43981" s="39"/>
    </row>
    <row r="43982" spans="17:17">
      <c r="Q43982" s="39"/>
    </row>
    <row r="43983" spans="17:17">
      <c r="Q43983" s="39"/>
    </row>
    <row r="43984" spans="17:17">
      <c r="Q43984" s="39"/>
    </row>
    <row r="43985" spans="17:17">
      <c r="Q43985" s="39"/>
    </row>
    <row r="43986" spans="17:17">
      <c r="Q43986" s="39"/>
    </row>
    <row r="43987" spans="17:17">
      <c r="Q43987" s="39"/>
    </row>
    <row r="43988" spans="17:17">
      <c r="Q43988" s="39"/>
    </row>
    <row r="43989" spans="17:17">
      <c r="Q43989" s="39"/>
    </row>
    <row r="43990" spans="17:17">
      <c r="Q43990" s="39"/>
    </row>
    <row r="43991" spans="17:17">
      <c r="Q43991" s="39"/>
    </row>
    <row r="43992" spans="17:17">
      <c r="Q43992" s="39"/>
    </row>
    <row r="43993" spans="17:17">
      <c r="Q43993" s="39"/>
    </row>
    <row r="43994" spans="17:17">
      <c r="Q43994" s="39"/>
    </row>
    <row r="43995" spans="17:17">
      <c r="Q43995" s="39"/>
    </row>
    <row r="43996" spans="17:17">
      <c r="Q43996" s="39"/>
    </row>
    <row r="43997" spans="17:17">
      <c r="Q43997" s="39"/>
    </row>
    <row r="43998" spans="17:17">
      <c r="Q43998" s="39"/>
    </row>
    <row r="43999" spans="17:17">
      <c r="Q43999" s="39"/>
    </row>
    <row r="44000" spans="17:17">
      <c r="Q44000" s="39"/>
    </row>
    <row r="44001" spans="17:17">
      <c r="Q44001" s="39"/>
    </row>
    <row r="44002" spans="17:17">
      <c r="Q44002" s="39"/>
    </row>
    <row r="44003" spans="17:17">
      <c r="Q44003" s="39"/>
    </row>
    <row r="44004" spans="17:17">
      <c r="Q44004" s="39"/>
    </row>
    <row r="44005" spans="17:17">
      <c r="Q44005" s="39"/>
    </row>
    <row r="44006" spans="17:17">
      <c r="Q44006" s="39"/>
    </row>
    <row r="44007" spans="17:17">
      <c r="Q44007" s="39"/>
    </row>
    <row r="44008" spans="17:17">
      <c r="Q44008" s="39"/>
    </row>
    <row r="44009" spans="17:17">
      <c r="Q44009" s="39"/>
    </row>
    <row r="44010" spans="17:17">
      <c r="Q44010" s="39"/>
    </row>
    <row r="44011" spans="17:17">
      <c r="Q44011" s="39"/>
    </row>
    <row r="44012" spans="17:17">
      <c r="Q44012" s="39"/>
    </row>
    <row r="44013" spans="17:17">
      <c r="Q44013" s="39"/>
    </row>
    <row r="44014" spans="17:17">
      <c r="Q44014" s="39"/>
    </row>
    <row r="44015" spans="17:17">
      <c r="Q44015" s="39"/>
    </row>
    <row r="44016" spans="17:17">
      <c r="Q44016" s="39"/>
    </row>
    <row r="44017" spans="17:17">
      <c r="Q44017" s="39"/>
    </row>
    <row r="44018" spans="17:17">
      <c r="Q44018" s="39"/>
    </row>
    <row r="44019" spans="17:17">
      <c r="Q44019" s="39"/>
    </row>
    <row r="44020" spans="17:17">
      <c r="Q44020" s="39"/>
    </row>
    <row r="44021" spans="17:17">
      <c r="Q44021" s="39"/>
    </row>
    <row r="44022" spans="17:17">
      <c r="Q44022" s="39"/>
    </row>
    <row r="44023" spans="17:17">
      <c r="Q44023" s="39"/>
    </row>
    <row r="44024" spans="17:17">
      <c r="Q44024" s="39"/>
    </row>
    <row r="44025" spans="17:17">
      <c r="Q44025" s="39"/>
    </row>
    <row r="44026" spans="17:17">
      <c r="Q44026" s="39"/>
    </row>
    <row r="44027" spans="17:17">
      <c r="Q44027" s="39"/>
    </row>
    <row r="44028" spans="17:17">
      <c r="Q44028" s="39"/>
    </row>
    <row r="44029" spans="17:17">
      <c r="Q44029" s="39"/>
    </row>
    <row r="44030" spans="17:17">
      <c r="Q44030" s="39"/>
    </row>
    <row r="44031" spans="17:17">
      <c r="Q44031" s="39"/>
    </row>
    <row r="44032" spans="17:17">
      <c r="Q44032" s="39"/>
    </row>
    <row r="44033" spans="17:17">
      <c r="Q44033" s="39"/>
    </row>
    <row r="44034" spans="17:17">
      <c r="Q44034" s="39"/>
    </row>
    <row r="44035" spans="17:17">
      <c r="Q44035" s="39"/>
    </row>
    <row r="44036" spans="17:17">
      <c r="Q44036" s="39"/>
    </row>
    <row r="44037" spans="17:17">
      <c r="Q44037" s="39"/>
    </row>
    <row r="44038" spans="17:17">
      <c r="Q44038" s="39"/>
    </row>
    <row r="44039" spans="17:17">
      <c r="Q44039" s="39"/>
    </row>
    <row r="44040" spans="17:17">
      <c r="Q44040" s="39"/>
    </row>
    <row r="44041" spans="17:17">
      <c r="Q44041" s="39"/>
    </row>
    <row r="44042" spans="17:17">
      <c r="Q44042" s="39"/>
    </row>
    <row r="44043" spans="17:17">
      <c r="Q44043" s="39"/>
    </row>
    <row r="44044" spans="17:17">
      <c r="Q44044" s="39"/>
    </row>
    <row r="44045" spans="17:17">
      <c r="Q44045" s="39"/>
    </row>
    <row r="44046" spans="17:17">
      <c r="Q44046" s="39"/>
    </row>
    <row r="44047" spans="17:17">
      <c r="Q44047" s="39"/>
    </row>
    <row r="44048" spans="17:17">
      <c r="Q44048" s="39"/>
    </row>
    <row r="44049" spans="17:17">
      <c r="Q44049" s="39"/>
    </row>
    <row r="44050" spans="17:17">
      <c r="Q44050" s="39"/>
    </row>
    <row r="44051" spans="17:17">
      <c r="Q44051" s="39"/>
    </row>
    <row r="44052" spans="17:17">
      <c r="Q44052" s="39"/>
    </row>
    <row r="44053" spans="17:17">
      <c r="Q44053" s="39"/>
    </row>
    <row r="44054" spans="17:17">
      <c r="Q44054" s="39"/>
    </row>
    <row r="44055" spans="17:17">
      <c r="Q44055" s="39"/>
    </row>
    <row r="44056" spans="17:17">
      <c r="Q44056" s="39"/>
    </row>
    <row r="44057" spans="17:17">
      <c r="Q44057" s="39"/>
    </row>
    <row r="44058" spans="17:17">
      <c r="Q44058" s="39"/>
    </row>
    <row r="44059" spans="17:17">
      <c r="Q44059" s="39"/>
    </row>
    <row r="44060" spans="17:17">
      <c r="Q44060" s="39"/>
    </row>
    <row r="44061" spans="17:17">
      <c r="Q44061" s="39"/>
    </row>
    <row r="44062" spans="17:17">
      <c r="Q44062" s="39"/>
    </row>
    <row r="44063" spans="17:17">
      <c r="Q44063" s="39"/>
    </row>
    <row r="44064" spans="17:17">
      <c r="Q44064" s="39"/>
    </row>
    <row r="44065" spans="17:17">
      <c r="Q44065" s="39"/>
    </row>
    <row r="44066" spans="17:17">
      <c r="Q44066" s="39"/>
    </row>
    <row r="44067" spans="17:17">
      <c r="Q44067" s="39"/>
    </row>
    <row r="44068" spans="17:17">
      <c r="Q44068" s="39"/>
    </row>
    <row r="44069" spans="17:17">
      <c r="Q44069" s="39"/>
    </row>
    <row r="44070" spans="17:17">
      <c r="Q44070" s="39"/>
    </row>
    <row r="44071" spans="17:17">
      <c r="Q44071" s="39"/>
    </row>
    <row r="44072" spans="17:17">
      <c r="Q44072" s="39"/>
    </row>
    <row r="44073" spans="17:17">
      <c r="Q44073" s="39"/>
    </row>
    <row r="44074" spans="17:17">
      <c r="Q44074" s="39"/>
    </row>
    <row r="44075" spans="17:17">
      <c r="Q44075" s="39"/>
    </row>
    <row r="44076" spans="17:17">
      <c r="Q44076" s="39"/>
    </row>
    <row r="44077" spans="17:17">
      <c r="Q44077" s="39"/>
    </row>
    <row r="44078" spans="17:17">
      <c r="Q44078" s="39"/>
    </row>
    <row r="44079" spans="17:17">
      <c r="Q44079" s="39"/>
    </row>
    <row r="44080" spans="17:17">
      <c r="Q44080" s="39"/>
    </row>
    <row r="44081" spans="17:17">
      <c r="Q44081" s="39"/>
    </row>
    <row r="44082" spans="17:17">
      <c r="Q44082" s="39"/>
    </row>
    <row r="44083" spans="17:17">
      <c r="Q44083" s="39"/>
    </row>
    <row r="44084" spans="17:17">
      <c r="Q44084" s="39"/>
    </row>
    <row r="44085" spans="17:17">
      <c r="Q44085" s="39"/>
    </row>
    <row r="44086" spans="17:17">
      <c r="Q44086" s="39"/>
    </row>
    <row r="44087" spans="17:17">
      <c r="Q44087" s="39"/>
    </row>
    <row r="44088" spans="17:17">
      <c r="Q44088" s="39"/>
    </row>
    <row r="44089" spans="17:17">
      <c r="Q44089" s="39"/>
    </row>
    <row r="44090" spans="17:17">
      <c r="Q44090" s="39"/>
    </row>
    <row r="44091" spans="17:17">
      <c r="Q44091" s="39"/>
    </row>
    <row r="44092" spans="17:17">
      <c r="Q44092" s="39"/>
    </row>
    <row r="44093" spans="17:17">
      <c r="Q44093" s="39"/>
    </row>
    <row r="44094" spans="17:17">
      <c r="Q44094" s="39"/>
    </row>
    <row r="44095" spans="17:17">
      <c r="Q44095" s="39"/>
    </row>
    <row r="44096" spans="17:17">
      <c r="Q44096" s="39"/>
    </row>
    <row r="44097" spans="17:17">
      <c r="Q44097" s="39"/>
    </row>
    <row r="44098" spans="17:17">
      <c r="Q44098" s="39"/>
    </row>
    <row r="44099" spans="17:17">
      <c r="Q44099" s="39"/>
    </row>
    <row r="44100" spans="17:17">
      <c r="Q44100" s="39"/>
    </row>
    <row r="44101" spans="17:17">
      <c r="Q44101" s="39"/>
    </row>
    <row r="44102" spans="17:17">
      <c r="Q44102" s="39"/>
    </row>
    <row r="44103" spans="17:17">
      <c r="Q44103" s="39"/>
    </row>
    <row r="44104" spans="17:17">
      <c r="Q44104" s="39"/>
    </row>
    <row r="44105" spans="17:17">
      <c r="Q44105" s="39"/>
    </row>
    <row r="44106" spans="17:17">
      <c r="Q44106" s="39"/>
    </row>
    <row r="44107" spans="17:17">
      <c r="Q44107" s="39"/>
    </row>
    <row r="44108" spans="17:17">
      <c r="Q44108" s="39"/>
    </row>
    <row r="44109" spans="17:17">
      <c r="Q44109" s="39"/>
    </row>
    <row r="44110" spans="17:17">
      <c r="Q44110" s="39"/>
    </row>
    <row r="44111" spans="17:17">
      <c r="Q44111" s="39"/>
    </row>
    <row r="44112" spans="17:17">
      <c r="Q44112" s="39"/>
    </row>
    <row r="44113" spans="17:17">
      <c r="Q44113" s="39"/>
    </row>
    <row r="44114" spans="17:17">
      <c r="Q44114" s="39"/>
    </row>
    <row r="44115" spans="17:17">
      <c r="Q44115" s="39"/>
    </row>
    <row r="44116" spans="17:17">
      <c r="Q44116" s="39"/>
    </row>
    <row r="44117" spans="17:17">
      <c r="Q44117" s="39"/>
    </row>
    <row r="44118" spans="17:17">
      <c r="Q44118" s="39"/>
    </row>
    <row r="44119" spans="17:17">
      <c r="Q44119" s="39"/>
    </row>
    <row r="44120" spans="17:17">
      <c r="Q44120" s="39"/>
    </row>
    <row r="44121" spans="17:17">
      <c r="Q44121" s="39"/>
    </row>
    <row r="44122" spans="17:17">
      <c r="Q44122" s="39"/>
    </row>
    <row r="44123" spans="17:17">
      <c r="Q44123" s="39"/>
    </row>
    <row r="44124" spans="17:17">
      <c r="Q44124" s="39"/>
    </row>
    <row r="44125" spans="17:17">
      <c r="Q44125" s="39"/>
    </row>
    <row r="44126" spans="17:17">
      <c r="Q44126" s="39"/>
    </row>
    <row r="44127" spans="17:17">
      <c r="Q44127" s="39"/>
    </row>
    <row r="44128" spans="17:17">
      <c r="Q44128" s="39"/>
    </row>
    <row r="44129" spans="17:17">
      <c r="Q44129" s="39"/>
    </row>
    <row r="44130" spans="17:17">
      <c r="Q44130" s="39"/>
    </row>
    <row r="44131" spans="17:17">
      <c r="Q44131" s="39"/>
    </row>
    <row r="44132" spans="17:17">
      <c r="Q44132" s="39"/>
    </row>
    <row r="44133" spans="17:17">
      <c r="Q44133" s="39"/>
    </row>
    <row r="44134" spans="17:17">
      <c r="Q44134" s="39"/>
    </row>
    <row r="44135" spans="17:17">
      <c r="Q44135" s="39"/>
    </row>
    <row r="44136" spans="17:17">
      <c r="Q44136" s="39"/>
    </row>
    <row r="44137" spans="17:17">
      <c r="Q44137" s="39"/>
    </row>
    <row r="44138" spans="17:17">
      <c r="Q44138" s="39"/>
    </row>
    <row r="44139" spans="17:17">
      <c r="Q44139" s="39"/>
    </row>
    <row r="44140" spans="17:17">
      <c r="Q44140" s="39"/>
    </row>
    <row r="44141" spans="17:17">
      <c r="Q44141" s="39"/>
    </row>
    <row r="44142" spans="17:17">
      <c r="Q44142" s="39"/>
    </row>
    <row r="44143" spans="17:17">
      <c r="Q44143" s="39"/>
    </row>
    <row r="44144" spans="17:17">
      <c r="Q44144" s="39"/>
    </row>
    <row r="44145" spans="17:17">
      <c r="Q44145" s="39"/>
    </row>
    <row r="44146" spans="17:17">
      <c r="Q44146" s="39"/>
    </row>
    <row r="44147" spans="17:17">
      <c r="Q44147" s="39"/>
    </row>
    <row r="44148" spans="17:17">
      <c r="Q44148" s="39"/>
    </row>
    <row r="44149" spans="17:17">
      <c r="Q44149" s="39"/>
    </row>
    <row r="44150" spans="17:17">
      <c r="Q44150" s="39"/>
    </row>
    <row r="44151" spans="17:17">
      <c r="Q44151" s="39"/>
    </row>
    <row r="44152" spans="17:17">
      <c r="Q44152" s="39"/>
    </row>
    <row r="44153" spans="17:17">
      <c r="Q44153" s="39"/>
    </row>
    <row r="44154" spans="17:17">
      <c r="Q44154" s="39"/>
    </row>
    <row r="44155" spans="17:17">
      <c r="Q44155" s="39"/>
    </row>
    <row r="44156" spans="17:17">
      <c r="Q44156" s="39"/>
    </row>
    <row r="44157" spans="17:17">
      <c r="Q44157" s="39"/>
    </row>
    <row r="44158" spans="17:17">
      <c r="Q44158" s="39"/>
    </row>
    <row r="44159" spans="17:17">
      <c r="Q44159" s="39"/>
    </row>
    <row r="44160" spans="17:17">
      <c r="Q44160" s="39"/>
    </row>
    <row r="44161" spans="17:17">
      <c r="Q44161" s="39"/>
    </row>
    <row r="44162" spans="17:17">
      <c r="Q44162" s="39"/>
    </row>
    <row r="44163" spans="17:17">
      <c r="Q44163" s="39"/>
    </row>
    <row r="44164" spans="17:17">
      <c r="Q44164" s="39"/>
    </row>
    <row r="44165" spans="17:17">
      <c r="Q44165" s="39"/>
    </row>
    <row r="44166" spans="17:17">
      <c r="Q44166" s="39"/>
    </row>
    <row r="44167" spans="17:17">
      <c r="Q44167" s="39"/>
    </row>
    <row r="44168" spans="17:17">
      <c r="Q44168" s="39"/>
    </row>
    <row r="44169" spans="17:17">
      <c r="Q44169" s="39"/>
    </row>
    <row r="44170" spans="17:17">
      <c r="Q44170" s="39"/>
    </row>
    <row r="44171" spans="17:17">
      <c r="Q44171" s="39"/>
    </row>
    <row r="44172" spans="17:17">
      <c r="Q44172" s="39"/>
    </row>
    <row r="44173" spans="17:17">
      <c r="Q44173" s="39"/>
    </row>
    <row r="44174" spans="17:17">
      <c r="Q44174" s="39"/>
    </row>
    <row r="44175" spans="17:17">
      <c r="Q44175" s="39"/>
    </row>
    <row r="44176" spans="17:17">
      <c r="Q44176" s="39"/>
    </row>
    <row r="44177" spans="17:17">
      <c r="Q44177" s="39"/>
    </row>
    <row r="44178" spans="17:17">
      <c r="Q44178" s="39"/>
    </row>
    <row r="44179" spans="17:17">
      <c r="Q44179" s="39"/>
    </row>
    <row r="44180" spans="17:17">
      <c r="Q44180" s="39"/>
    </row>
    <row r="44181" spans="17:17">
      <c r="Q44181" s="39"/>
    </row>
    <row r="44182" spans="17:17">
      <c r="Q44182" s="39"/>
    </row>
    <row r="44183" spans="17:17">
      <c r="Q44183" s="39"/>
    </row>
    <row r="44184" spans="17:17">
      <c r="Q44184" s="39"/>
    </row>
    <row r="44185" spans="17:17">
      <c r="Q44185" s="39"/>
    </row>
    <row r="44186" spans="17:17">
      <c r="Q44186" s="39"/>
    </row>
    <row r="44187" spans="17:17">
      <c r="Q44187" s="39"/>
    </row>
    <row r="44188" spans="17:17">
      <c r="Q44188" s="39"/>
    </row>
    <row r="44189" spans="17:17">
      <c r="Q44189" s="39"/>
    </row>
    <row r="44190" spans="17:17">
      <c r="Q44190" s="39"/>
    </row>
    <row r="44191" spans="17:17">
      <c r="Q44191" s="39"/>
    </row>
    <row r="44192" spans="17:17">
      <c r="Q44192" s="39"/>
    </row>
    <row r="44193" spans="17:17">
      <c r="Q44193" s="39"/>
    </row>
    <row r="44194" spans="17:17">
      <c r="Q44194" s="39"/>
    </row>
    <row r="44195" spans="17:17">
      <c r="Q44195" s="39"/>
    </row>
    <row r="44196" spans="17:17">
      <c r="Q44196" s="39"/>
    </row>
    <row r="44197" spans="17:17">
      <c r="Q44197" s="39"/>
    </row>
    <row r="44198" spans="17:17">
      <c r="Q44198" s="39"/>
    </row>
    <row r="44199" spans="17:17">
      <c r="Q44199" s="39"/>
    </row>
    <row r="44200" spans="17:17">
      <c r="Q44200" s="39"/>
    </row>
    <row r="44201" spans="17:17">
      <c r="Q44201" s="39"/>
    </row>
    <row r="44202" spans="17:17">
      <c r="Q44202" s="39"/>
    </row>
    <row r="44203" spans="17:17">
      <c r="Q44203" s="39"/>
    </row>
    <row r="44204" spans="17:17">
      <c r="Q44204" s="39"/>
    </row>
    <row r="44205" spans="17:17">
      <c r="Q44205" s="39"/>
    </row>
    <row r="44206" spans="17:17">
      <c r="Q44206" s="39"/>
    </row>
    <row r="44207" spans="17:17">
      <c r="Q44207" s="39"/>
    </row>
    <row r="44208" spans="17:17">
      <c r="Q44208" s="39"/>
    </row>
    <row r="44209" spans="17:17">
      <c r="Q44209" s="39"/>
    </row>
    <row r="44210" spans="17:17">
      <c r="Q44210" s="39"/>
    </row>
    <row r="44211" spans="17:17">
      <c r="Q44211" s="39"/>
    </row>
    <row r="44212" spans="17:17">
      <c r="Q44212" s="39"/>
    </row>
    <row r="44213" spans="17:17">
      <c r="Q44213" s="39"/>
    </row>
    <row r="44214" spans="17:17">
      <c r="Q44214" s="39"/>
    </row>
    <row r="44215" spans="17:17">
      <c r="Q44215" s="39"/>
    </row>
    <row r="44216" spans="17:17">
      <c r="Q44216" s="39"/>
    </row>
    <row r="44217" spans="17:17">
      <c r="Q44217" s="39"/>
    </row>
    <row r="44218" spans="17:17">
      <c r="Q44218" s="39"/>
    </row>
    <row r="44219" spans="17:17">
      <c r="Q44219" s="39"/>
    </row>
    <row r="44220" spans="17:17">
      <c r="Q44220" s="39"/>
    </row>
    <row r="44221" spans="17:17">
      <c r="Q44221" s="39"/>
    </row>
    <row r="44222" spans="17:17">
      <c r="Q44222" s="39"/>
    </row>
    <row r="44223" spans="17:17">
      <c r="Q44223" s="39"/>
    </row>
    <row r="44224" spans="17:17">
      <c r="Q44224" s="39"/>
    </row>
    <row r="44225" spans="17:17">
      <c r="Q44225" s="39"/>
    </row>
    <row r="44226" spans="17:17">
      <c r="Q44226" s="39"/>
    </row>
    <row r="44227" spans="17:17">
      <c r="Q44227" s="39"/>
    </row>
    <row r="44228" spans="17:17">
      <c r="Q44228" s="39"/>
    </row>
    <row r="44229" spans="17:17">
      <c r="Q44229" s="39"/>
    </row>
    <row r="44230" spans="17:17">
      <c r="Q44230" s="39"/>
    </row>
    <row r="44231" spans="17:17">
      <c r="Q44231" s="39"/>
    </row>
    <row r="44232" spans="17:17">
      <c r="Q44232" s="39"/>
    </row>
    <row r="44233" spans="17:17">
      <c r="Q44233" s="39"/>
    </row>
    <row r="44234" spans="17:17">
      <c r="Q44234" s="39"/>
    </row>
    <row r="44235" spans="17:17">
      <c r="Q44235" s="39"/>
    </row>
    <row r="44236" spans="17:17">
      <c r="Q44236" s="39"/>
    </row>
    <row r="44237" spans="17:17">
      <c r="Q44237" s="39"/>
    </row>
    <row r="44238" spans="17:17">
      <c r="Q44238" s="39"/>
    </row>
    <row r="44239" spans="17:17">
      <c r="Q44239" s="39"/>
    </row>
    <row r="44240" spans="17:17">
      <c r="Q44240" s="39"/>
    </row>
    <row r="44241" spans="17:17">
      <c r="Q44241" s="39"/>
    </row>
    <row r="44242" spans="17:17">
      <c r="Q44242" s="39"/>
    </row>
    <row r="44243" spans="17:17">
      <c r="Q44243" s="39"/>
    </row>
    <row r="44244" spans="17:17">
      <c r="Q44244" s="39"/>
    </row>
    <row r="44245" spans="17:17">
      <c r="Q44245" s="39"/>
    </row>
    <row r="44246" spans="17:17">
      <c r="Q44246" s="39"/>
    </row>
    <row r="44247" spans="17:17">
      <c r="Q44247" s="39"/>
    </row>
    <row r="44248" spans="17:17">
      <c r="Q44248" s="39"/>
    </row>
    <row r="44249" spans="17:17">
      <c r="Q44249" s="39"/>
    </row>
    <row r="44250" spans="17:17">
      <c r="Q44250" s="39"/>
    </row>
    <row r="44251" spans="17:17">
      <c r="Q44251" s="39"/>
    </row>
    <row r="44252" spans="17:17">
      <c r="Q44252" s="39"/>
    </row>
    <row r="44253" spans="17:17">
      <c r="Q44253" s="39"/>
    </row>
    <row r="44254" spans="17:17">
      <c r="Q44254" s="39"/>
    </row>
    <row r="44255" spans="17:17">
      <c r="Q44255" s="39"/>
    </row>
    <row r="44256" spans="17:17">
      <c r="Q44256" s="39"/>
    </row>
    <row r="44257" spans="17:17">
      <c r="Q44257" s="39"/>
    </row>
    <row r="44258" spans="17:17">
      <c r="Q44258" s="39"/>
    </row>
    <row r="44259" spans="17:17">
      <c r="Q44259" s="39"/>
    </row>
    <row r="44260" spans="17:17">
      <c r="Q44260" s="39"/>
    </row>
    <row r="44261" spans="17:17">
      <c r="Q44261" s="39"/>
    </row>
    <row r="44262" spans="17:17">
      <c r="Q44262" s="39"/>
    </row>
    <row r="44263" spans="17:17">
      <c r="Q44263" s="39"/>
    </row>
    <row r="44264" spans="17:17">
      <c r="Q44264" s="39"/>
    </row>
    <row r="44265" spans="17:17">
      <c r="Q44265" s="39"/>
    </row>
    <row r="44266" spans="17:17">
      <c r="Q44266" s="39"/>
    </row>
    <row r="44267" spans="17:17">
      <c r="Q44267" s="39"/>
    </row>
    <row r="44268" spans="17:17">
      <c r="Q44268" s="39"/>
    </row>
    <row r="44269" spans="17:17">
      <c r="Q44269" s="39"/>
    </row>
    <row r="44270" spans="17:17">
      <c r="Q44270" s="39"/>
    </row>
    <row r="44271" spans="17:17">
      <c r="Q44271" s="39"/>
    </row>
    <row r="44272" spans="17:17">
      <c r="Q44272" s="39"/>
    </row>
    <row r="44273" spans="17:17">
      <c r="Q44273" s="39"/>
    </row>
    <row r="44274" spans="17:17">
      <c r="Q44274" s="39"/>
    </row>
    <row r="44275" spans="17:17">
      <c r="Q44275" s="39"/>
    </row>
    <row r="44276" spans="17:17">
      <c r="Q44276" s="39"/>
    </row>
    <row r="44277" spans="17:17">
      <c r="Q44277" s="39"/>
    </row>
    <row r="44278" spans="17:17">
      <c r="Q44278" s="39"/>
    </row>
    <row r="44279" spans="17:17">
      <c r="Q44279" s="39"/>
    </row>
    <row r="44280" spans="17:17">
      <c r="Q44280" s="39"/>
    </row>
    <row r="44281" spans="17:17">
      <c r="Q44281" s="39"/>
    </row>
    <row r="44282" spans="17:17">
      <c r="Q44282" s="39"/>
    </row>
    <row r="44283" spans="17:17">
      <c r="Q44283" s="39"/>
    </row>
    <row r="44284" spans="17:17">
      <c r="Q44284" s="39"/>
    </row>
    <row r="44285" spans="17:17">
      <c r="Q44285" s="39"/>
    </row>
    <row r="44286" spans="17:17">
      <c r="Q44286" s="39"/>
    </row>
    <row r="44287" spans="17:17">
      <c r="Q44287" s="39"/>
    </row>
    <row r="44288" spans="17:17">
      <c r="Q44288" s="39"/>
    </row>
    <row r="44289" spans="17:17">
      <c r="Q44289" s="39"/>
    </row>
    <row r="44290" spans="17:17">
      <c r="Q44290" s="39"/>
    </row>
    <row r="44291" spans="17:17">
      <c r="Q44291" s="39"/>
    </row>
    <row r="44292" spans="17:17">
      <c r="Q44292" s="39"/>
    </row>
    <row r="44293" spans="17:17">
      <c r="Q44293" s="39"/>
    </row>
    <row r="44294" spans="17:17">
      <c r="Q44294" s="39"/>
    </row>
    <row r="44295" spans="17:17">
      <c r="Q44295" s="39"/>
    </row>
    <row r="44296" spans="17:17">
      <c r="Q44296" s="39"/>
    </row>
    <row r="44297" spans="17:17">
      <c r="Q44297" s="39"/>
    </row>
    <row r="44298" spans="17:17">
      <c r="Q44298" s="39"/>
    </row>
    <row r="44299" spans="17:17">
      <c r="Q44299" s="39"/>
    </row>
    <row r="44300" spans="17:17">
      <c r="Q44300" s="39"/>
    </row>
    <row r="44301" spans="17:17">
      <c r="Q44301" s="39"/>
    </row>
    <row r="44302" spans="17:17">
      <c r="Q44302" s="39"/>
    </row>
    <row r="44303" spans="17:17">
      <c r="Q44303" s="39"/>
    </row>
    <row r="44304" spans="17:17">
      <c r="Q44304" s="39"/>
    </row>
    <row r="44305" spans="17:17">
      <c r="Q44305" s="39"/>
    </row>
    <row r="44306" spans="17:17">
      <c r="Q44306" s="39"/>
    </row>
    <row r="44307" spans="17:17">
      <c r="Q44307" s="39"/>
    </row>
    <row r="44308" spans="17:17">
      <c r="Q44308" s="39"/>
    </row>
    <row r="44309" spans="17:17">
      <c r="Q44309" s="39"/>
    </row>
    <row r="44310" spans="17:17">
      <c r="Q44310" s="39"/>
    </row>
    <row r="44311" spans="17:17">
      <c r="Q44311" s="39"/>
    </row>
    <row r="44312" spans="17:17">
      <c r="Q44312" s="39"/>
    </row>
    <row r="44313" spans="17:17">
      <c r="Q44313" s="39"/>
    </row>
    <row r="44314" spans="17:17">
      <c r="Q44314" s="39"/>
    </row>
    <row r="44315" spans="17:17">
      <c r="Q44315" s="39"/>
    </row>
    <row r="44316" spans="17:17">
      <c r="Q44316" s="39"/>
    </row>
    <row r="44317" spans="17:17">
      <c r="Q44317" s="39"/>
    </row>
    <row r="44318" spans="17:17">
      <c r="Q44318" s="39"/>
    </row>
    <row r="44319" spans="17:17">
      <c r="Q44319" s="39"/>
    </row>
    <row r="44320" spans="17:17">
      <c r="Q44320" s="39"/>
    </row>
    <row r="44321" spans="17:17">
      <c r="Q44321" s="39"/>
    </row>
    <row r="44322" spans="17:17">
      <c r="Q44322" s="39"/>
    </row>
    <row r="44323" spans="17:17">
      <c r="Q44323" s="39"/>
    </row>
    <row r="44324" spans="17:17">
      <c r="Q44324" s="39"/>
    </row>
    <row r="44325" spans="17:17">
      <c r="Q44325" s="39"/>
    </row>
    <row r="44326" spans="17:17">
      <c r="Q44326" s="39"/>
    </row>
    <row r="44327" spans="17:17">
      <c r="Q44327" s="39"/>
    </row>
    <row r="44328" spans="17:17">
      <c r="Q44328" s="39"/>
    </row>
    <row r="44329" spans="17:17">
      <c r="Q44329" s="39"/>
    </row>
    <row r="44330" spans="17:17">
      <c r="Q44330" s="39"/>
    </row>
    <row r="44331" spans="17:17">
      <c r="Q44331" s="39"/>
    </row>
    <row r="44332" spans="17:17">
      <c r="Q44332" s="39"/>
    </row>
    <row r="44333" spans="17:17">
      <c r="Q44333" s="39"/>
    </row>
    <row r="44334" spans="17:17">
      <c r="Q44334" s="39"/>
    </row>
    <row r="44335" spans="17:17">
      <c r="Q44335" s="39"/>
    </row>
    <row r="44336" spans="17:17">
      <c r="Q44336" s="39"/>
    </row>
    <row r="44337" spans="17:17">
      <c r="Q44337" s="39"/>
    </row>
    <row r="44338" spans="17:17">
      <c r="Q44338" s="39"/>
    </row>
    <row r="44339" spans="17:17">
      <c r="Q44339" s="39"/>
    </row>
    <row r="44340" spans="17:17">
      <c r="Q44340" s="39"/>
    </row>
    <row r="44341" spans="17:17">
      <c r="Q44341" s="39"/>
    </row>
    <row r="44342" spans="17:17">
      <c r="Q44342" s="39"/>
    </row>
    <row r="44343" spans="17:17">
      <c r="Q44343" s="39"/>
    </row>
    <row r="44344" spans="17:17">
      <c r="Q44344" s="39"/>
    </row>
    <row r="44345" spans="17:17">
      <c r="Q44345" s="39"/>
    </row>
    <row r="44346" spans="17:17">
      <c r="Q44346" s="39"/>
    </row>
    <row r="44347" spans="17:17">
      <c r="Q44347" s="39"/>
    </row>
    <row r="44348" spans="17:17">
      <c r="Q44348" s="39"/>
    </row>
    <row r="44349" spans="17:17">
      <c r="Q44349" s="39"/>
    </row>
    <row r="44350" spans="17:17">
      <c r="Q44350" s="39"/>
    </row>
    <row r="44351" spans="17:17">
      <c r="Q44351" s="39"/>
    </row>
    <row r="44352" spans="17:17">
      <c r="Q44352" s="39"/>
    </row>
    <row r="44353" spans="17:17">
      <c r="Q44353" s="39"/>
    </row>
    <row r="44354" spans="17:17">
      <c r="Q44354" s="39"/>
    </row>
    <row r="44355" spans="17:17">
      <c r="Q44355" s="39"/>
    </row>
    <row r="44356" spans="17:17">
      <c r="Q44356" s="39"/>
    </row>
    <row r="44357" spans="17:17">
      <c r="Q44357" s="39"/>
    </row>
    <row r="44358" spans="17:17">
      <c r="Q44358" s="39"/>
    </row>
    <row r="44359" spans="17:17">
      <c r="Q44359" s="39"/>
    </row>
    <row r="44360" spans="17:17">
      <c r="Q44360" s="39"/>
    </row>
    <row r="44361" spans="17:17">
      <c r="Q44361" s="39"/>
    </row>
    <row r="44362" spans="17:17">
      <c r="Q44362" s="39"/>
    </row>
    <row r="44363" spans="17:17">
      <c r="Q44363" s="39"/>
    </row>
    <row r="44364" spans="17:17">
      <c r="Q44364" s="39"/>
    </row>
    <row r="44365" spans="17:17">
      <c r="Q44365" s="39"/>
    </row>
    <row r="44366" spans="17:17">
      <c r="Q44366" s="39"/>
    </row>
    <row r="44367" spans="17:17">
      <c r="Q44367" s="39"/>
    </row>
    <row r="44368" spans="17:17">
      <c r="Q44368" s="39"/>
    </row>
    <row r="44369" spans="17:17">
      <c r="Q44369" s="39"/>
    </row>
    <row r="44370" spans="17:17">
      <c r="Q44370" s="39"/>
    </row>
    <row r="44371" spans="17:17">
      <c r="Q44371" s="39"/>
    </row>
    <row r="44372" spans="17:17">
      <c r="Q44372" s="39"/>
    </row>
    <row r="44373" spans="17:17">
      <c r="Q44373" s="39"/>
    </row>
    <row r="44374" spans="17:17">
      <c r="Q44374" s="39"/>
    </row>
    <row r="44375" spans="17:17">
      <c r="Q44375" s="39"/>
    </row>
    <row r="44376" spans="17:17">
      <c r="Q44376" s="39"/>
    </row>
    <row r="44377" spans="17:17">
      <c r="Q44377" s="39"/>
    </row>
    <row r="44378" spans="17:17">
      <c r="Q44378" s="39"/>
    </row>
    <row r="44379" spans="17:17">
      <c r="Q44379" s="39"/>
    </row>
    <row r="44380" spans="17:17">
      <c r="Q44380" s="39"/>
    </row>
    <row r="44381" spans="17:17">
      <c r="Q44381" s="39"/>
    </row>
    <row r="44382" spans="17:17">
      <c r="Q44382" s="39"/>
    </row>
    <row r="44383" spans="17:17">
      <c r="Q44383" s="39"/>
    </row>
    <row r="44384" spans="17:17">
      <c r="Q44384" s="39"/>
    </row>
    <row r="44385" spans="17:17">
      <c r="Q44385" s="39"/>
    </row>
    <row r="44386" spans="17:17">
      <c r="Q44386" s="39"/>
    </row>
    <row r="44387" spans="17:17">
      <c r="Q44387" s="39"/>
    </row>
    <row r="44388" spans="17:17">
      <c r="Q44388" s="39"/>
    </row>
    <row r="44389" spans="17:17">
      <c r="Q44389" s="39"/>
    </row>
    <row r="44390" spans="17:17">
      <c r="Q44390" s="39"/>
    </row>
    <row r="44391" spans="17:17">
      <c r="Q44391" s="39"/>
    </row>
    <row r="44392" spans="17:17">
      <c r="Q44392" s="39"/>
    </row>
    <row r="44393" spans="17:17">
      <c r="Q44393" s="39"/>
    </row>
    <row r="44394" spans="17:17">
      <c r="Q44394" s="39"/>
    </row>
    <row r="44395" spans="17:17">
      <c r="Q44395" s="39"/>
    </row>
    <row r="44396" spans="17:17">
      <c r="Q44396" s="39"/>
    </row>
    <row r="44397" spans="17:17">
      <c r="Q44397" s="39"/>
    </row>
    <row r="44398" spans="17:17">
      <c r="Q44398" s="39"/>
    </row>
    <row r="44399" spans="17:17">
      <c r="Q44399" s="39"/>
    </row>
    <row r="44400" spans="17:17">
      <c r="Q44400" s="39"/>
    </row>
    <row r="44401" spans="17:17">
      <c r="Q44401" s="39"/>
    </row>
    <row r="44402" spans="17:17">
      <c r="Q44402" s="39"/>
    </row>
    <row r="44403" spans="17:17">
      <c r="Q44403" s="39"/>
    </row>
    <row r="44404" spans="17:17">
      <c r="Q44404" s="39"/>
    </row>
    <row r="44405" spans="17:17">
      <c r="Q44405" s="39"/>
    </row>
    <row r="44406" spans="17:17">
      <c r="Q44406" s="39"/>
    </row>
    <row r="44407" spans="17:17">
      <c r="Q44407" s="39"/>
    </row>
    <row r="44408" spans="17:17">
      <c r="Q44408" s="39"/>
    </row>
    <row r="44409" spans="17:17">
      <c r="Q44409" s="39"/>
    </row>
    <row r="44410" spans="17:17">
      <c r="Q44410" s="39"/>
    </row>
    <row r="44411" spans="17:17">
      <c r="Q44411" s="39"/>
    </row>
    <row r="44412" spans="17:17">
      <c r="Q44412" s="39"/>
    </row>
    <row r="44413" spans="17:17">
      <c r="Q44413" s="39"/>
    </row>
    <row r="44414" spans="17:17">
      <c r="Q44414" s="39"/>
    </row>
    <row r="44415" spans="17:17">
      <c r="Q44415" s="39"/>
    </row>
    <row r="44416" spans="17:17">
      <c r="Q44416" s="39"/>
    </row>
    <row r="44417" spans="17:17">
      <c r="Q44417" s="39"/>
    </row>
    <row r="44418" spans="17:17">
      <c r="Q44418" s="39"/>
    </row>
    <row r="44419" spans="17:17">
      <c r="Q44419" s="39"/>
    </row>
    <row r="44420" spans="17:17">
      <c r="Q44420" s="39"/>
    </row>
    <row r="44421" spans="17:17">
      <c r="Q44421" s="39"/>
    </row>
    <row r="44422" spans="17:17">
      <c r="Q44422" s="39"/>
    </row>
    <row r="44423" spans="17:17">
      <c r="Q44423" s="39"/>
    </row>
    <row r="44424" spans="17:17">
      <c r="Q44424" s="39"/>
    </row>
    <row r="44425" spans="17:17">
      <c r="Q44425" s="39"/>
    </row>
    <row r="44426" spans="17:17">
      <c r="Q44426" s="39"/>
    </row>
    <row r="44427" spans="17:17">
      <c r="Q44427" s="39"/>
    </row>
    <row r="44428" spans="17:17">
      <c r="Q44428" s="39"/>
    </row>
    <row r="44429" spans="17:17">
      <c r="Q44429" s="39"/>
    </row>
    <row r="44430" spans="17:17">
      <c r="Q44430" s="39"/>
    </row>
    <row r="44431" spans="17:17">
      <c r="Q44431" s="39"/>
    </row>
    <row r="44432" spans="17:17">
      <c r="Q44432" s="39"/>
    </row>
    <row r="44433" spans="17:17">
      <c r="Q44433" s="39"/>
    </row>
    <row r="44434" spans="17:17">
      <c r="Q44434" s="39"/>
    </row>
    <row r="44435" spans="17:17">
      <c r="Q44435" s="39"/>
    </row>
    <row r="44436" spans="17:17">
      <c r="Q44436" s="39"/>
    </row>
    <row r="44437" spans="17:17">
      <c r="Q44437" s="39"/>
    </row>
    <row r="44438" spans="17:17">
      <c r="Q44438" s="39"/>
    </row>
    <row r="44439" spans="17:17">
      <c r="Q44439" s="39"/>
    </row>
    <row r="44440" spans="17:17">
      <c r="Q44440" s="39"/>
    </row>
    <row r="44441" spans="17:17">
      <c r="Q44441" s="39"/>
    </row>
    <row r="44442" spans="17:17">
      <c r="Q44442" s="39"/>
    </row>
    <row r="44443" spans="17:17">
      <c r="Q44443" s="39"/>
    </row>
    <row r="44444" spans="17:17">
      <c r="Q44444" s="39"/>
    </row>
    <row r="44445" spans="17:17">
      <c r="Q44445" s="39"/>
    </row>
    <row r="44446" spans="17:17">
      <c r="Q44446" s="39"/>
    </row>
    <row r="44447" spans="17:17">
      <c r="Q44447" s="39"/>
    </row>
    <row r="44448" spans="17:17">
      <c r="Q44448" s="39"/>
    </row>
    <row r="44449" spans="17:17">
      <c r="Q44449" s="39"/>
    </row>
    <row r="44450" spans="17:17">
      <c r="Q44450" s="39"/>
    </row>
    <row r="44451" spans="17:17">
      <c r="Q44451" s="39"/>
    </row>
    <row r="44452" spans="17:17">
      <c r="Q44452" s="39"/>
    </row>
    <row r="44453" spans="17:17">
      <c r="Q44453" s="39"/>
    </row>
    <row r="44454" spans="17:17">
      <c r="Q44454" s="39"/>
    </row>
    <row r="44455" spans="17:17">
      <c r="Q44455" s="39"/>
    </row>
    <row r="44456" spans="17:17">
      <c r="Q44456" s="39"/>
    </row>
    <row r="44457" spans="17:17">
      <c r="Q44457" s="39"/>
    </row>
    <row r="44458" spans="17:17">
      <c r="Q44458" s="39"/>
    </row>
    <row r="44459" spans="17:17">
      <c r="Q44459" s="39"/>
    </row>
    <row r="44460" spans="17:17">
      <c r="Q44460" s="39"/>
    </row>
    <row r="44461" spans="17:17">
      <c r="Q44461" s="39"/>
    </row>
    <row r="44462" spans="17:17">
      <c r="Q44462" s="39"/>
    </row>
    <row r="44463" spans="17:17">
      <c r="Q44463" s="39"/>
    </row>
    <row r="44464" spans="17:17">
      <c r="Q44464" s="39"/>
    </row>
    <row r="44465" spans="17:17">
      <c r="Q44465" s="39"/>
    </row>
    <row r="44466" spans="17:17">
      <c r="Q44466" s="39"/>
    </row>
    <row r="44467" spans="17:17">
      <c r="Q44467" s="39"/>
    </row>
    <row r="44468" spans="17:17">
      <c r="Q44468" s="39"/>
    </row>
    <row r="44469" spans="17:17">
      <c r="Q44469" s="39"/>
    </row>
    <row r="44470" spans="17:17">
      <c r="Q44470" s="39"/>
    </row>
    <row r="44471" spans="17:17">
      <c r="Q44471" s="39"/>
    </row>
    <row r="44472" spans="17:17">
      <c r="Q44472" s="39"/>
    </row>
    <row r="44473" spans="17:17">
      <c r="Q44473" s="39"/>
    </row>
    <row r="44474" spans="17:17">
      <c r="Q44474" s="39"/>
    </row>
    <row r="44475" spans="17:17">
      <c r="Q44475" s="39"/>
    </row>
    <row r="44476" spans="17:17">
      <c r="Q44476" s="39"/>
    </row>
    <row r="44477" spans="17:17">
      <c r="Q44477" s="39"/>
    </row>
    <row r="44478" spans="17:17">
      <c r="Q44478" s="39"/>
    </row>
    <row r="44479" spans="17:17">
      <c r="Q44479" s="39"/>
    </row>
    <row r="44480" spans="17:17">
      <c r="Q44480" s="39"/>
    </row>
    <row r="44481" spans="17:17">
      <c r="Q44481" s="39"/>
    </row>
    <row r="44482" spans="17:17">
      <c r="Q44482" s="39"/>
    </row>
    <row r="44483" spans="17:17">
      <c r="Q44483" s="39"/>
    </row>
    <row r="44484" spans="17:17">
      <c r="Q44484" s="39"/>
    </row>
    <row r="44485" spans="17:17">
      <c r="Q44485" s="39"/>
    </row>
    <row r="44486" spans="17:17">
      <c r="Q44486" s="39"/>
    </row>
    <row r="44487" spans="17:17">
      <c r="Q44487" s="39"/>
    </row>
    <row r="44488" spans="17:17">
      <c r="Q44488" s="39"/>
    </row>
    <row r="44489" spans="17:17">
      <c r="Q44489" s="39"/>
    </row>
    <row r="44490" spans="17:17">
      <c r="Q44490" s="39"/>
    </row>
    <row r="44491" spans="17:17">
      <c r="Q44491" s="39"/>
    </row>
    <row r="44492" spans="17:17">
      <c r="Q44492" s="39"/>
    </row>
    <row r="44493" spans="17:17">
      <c r="Q44493" s="39"/>
    </row>
    <row r="44494" spans="17:17">
      <c r="Q44494" s="39"/>
    </row>
    <row r="44495" spans="17:17">
      <c r="Q44495" s="39"/>
    </row>
    <row r="44496" spans="17:17">
      <c r="Q44496" s="39"/>
    </row>
    <row r="44497" spans="17:17">
      <c r="Q44497" s="39"/>
    </row>
    <row r="44498" spans="17:17">
      <c r="Q44498" s="39"/>
    </row>
    <row r="44499" spans="17:17">
      <c r="Q44499" s="39"/>
    </row>
    <row r="44500" spans="17:17">
      <c r="Q44500" s="39"/>
    </row>
    <row r="44501" spans="17:17">
      <c r="Q44501" s="39"/>
    </row>
    <row r="44502" spans="17:17">
      <c r="Q44502" s="39"/>
    </row>
    <row r="44503" spans="17:17">
      <c r="Q44503" s="39"/>
    </row>
    <row r="44504" spans="17:17">
      <c r="Q44504" s="39"/>
    </row>
    <row r="44505" spans="17:17">
      <c r="Q44505" s="39"/>
    </row>
    <row r="44506" spans="17:17">
      <c r="Q44506" s="39"/>
    </row>
    <row r="44507" spans="17:17">
      <c r="Q44507" s="39"/>
    </row>
    <row r="44508" spans="17:17">
      <c r="Q44508" s="39"/>
    </row>
    <row r="44509" spans="17:17">
      <c r="Q44509" s="39"/>
    </row>
    <row r="44510" spans="17:17">
      <c r="Q44510" s="39"/>
    </row>
    <row r="44511" spans="17:17">
      <c r="Q44511" s="39"/>
    </row>
    <row r="44512" spans="17:17">
      <c r="Q44512" s="39"/>
    </row>
    <row r="44513" spans="17:17">
      <c r="Q44513" s="39"/>
    </row>
    <row r="44514" spans="17:17">
      <c r="Q44514" s="39"/>
    </row>
    <row r="44515" spans="17:17">
      <c r="Q44515" s="39"/>
    </row>
    <row r="44516" spans="17:17">
      <c r="Q44516" s="39"/>
    </row>
    <row r="44517" spans="17:17">
      <c r="Q44517" s="39"/>
    </row>
    <row r="44518" spans="17:17">
      <c r="Q44518" s="39"/>
    </row>
    <row r="44519" spans="17:17">
      <c r="Q44519" s="39"/>
    </row>
    <row r="44520" spans="17:17">
      <c r="Q44520" s="39"/>
    </row>
    <row r="44521" spans="17:17">
      <c r="Q44521" s="39"/>
    </row>
    <row r="44522" spans="17:17">
      <c r="Q44522" s="39"/>
    </row>
    <row r="44523" spans="17:17">
      <c r="Q44523" s="39"/>
    </row>
    <row r="44524" spans="17:17">
      <c r="Q44524" s="39"/>
    </row>
    <row r="44525" spans="17:17">
      <c r="Q44525" s="39"/>
    </row>
    <row r="44526" spans="17:17">
      <c r="Q44526" s="39"/>
    </row>
    <row r="44527" spans="17:17">
      <c r="Q44527" s="39"/>
    </row>
    <row r="44528" spans="17:17">
      <c r="Q44528" s="39"/>
    </row>
    <row r="44529" spans="17:17">
      <c r="Q44529" s="39"/>
    </row>
    <row r="44530" spans="17:17">
      <c r="Q44530" s="39"/>
    </row>
    <row r="44531" spans="17:17">
      <c r="Q44531" s="39"/>
    </row>
    <row r="44532" spans="17:17">
      <c r="Q44532" s="39"/>
    </row>
    <row r="44533" spans="17:17">
      <c r="Q44533" s="39"/>
    </row>
    <row r="44534" spans="17:17">
      <c r="Q44534" s="39"/>
    </row>
    <row r="44535" spans="17:17">
      <c r="Q44535" s="39"/>
    </row>
    <row r="44536" spans="17:17">
      <c r="Q44536" s="39"/>
    </row>
    <row r="44537" spans="17:17">
      <c r="Q44537" s="39"/>
    </row>
    <row r="44538" spans="17:17">
      <c r="Q44538" s="39"/>
    </row>
    <row r="44539" spans="17:17">
      <c r="Q44539" s="39"/>
    </row>
    <row r="44540" spans="17:17">
      <c r="Q44540" s="39"/>
    </row>
    <row r="44541" spans="17:17">
      <c r="Q44541" s="39"/>
    </row>
    <row r="44542" spans="17:17">
      <c r="Q44542" s="39"/>
    </row>
    <row r="44543" spans="17:17">
      <c r="Q44543" s="39"/>
    </row>
    <row r="44544" spans="17:17">
      <c r="Q44544" s="39"/>
    </row>
    <row r="44545" spans="17:17">
      <c r="Q44545" s="39"/>
    </row>
    <row r="44546" spans="17:17">
      <c r="Q44546" s="39"/>
    </row>
    <row r="44547" spans="17:17">
      <c r="Q44547" s="39"/>
    </row>
    <row r="44548" spans="17:17">
      <c r="Q44548" s="39"/>
    </row>
    <row r="44549" spans="17:17">
      <c r="Q44549" s="39"/>
    </row>
    <row r="44550" spans="17:17">
      <c r="Q44550" s="39"/>
    </row>
    <row r="44551" spans="17:17">
      <c r="Q44551" s="39"/>
    </row>
    <row r="44552" spans="17:17">
      <c r="Q44552" s="39"/>
    </row>
    <row r="44553" spans="17:17">
      <c r="Q44553" s="39"/>
    </row>
    <row r="44554" spans="17:17">
      <c r="Q44554" s="39"/>
    </row>
    <row r="44555" spans="17:17">
      <c r="Q44555" s="39"/>
    </row>
    <row r="44556" spans="17:17">
      <c r="Q44556" s="39"/>
    </row>
    <row r="44557" spans="17:17">
      <c r="Q44557" s="39"/>
    </row>
    <row r="44558" spans="17:17">
      <c r="Q44558" s="39"/>
    </row>
    <row r="44559" spans="17:17">
      <c r="Q44559" s="39"/>
    </row>
    <row r="44560" spans="17:17">
      <c r="Q44560" s="39"/>
    </row>
    <row r="44561" spans="17:17">
      <c r="Q44561" s="39"/>
    </row>
    <row r="44562" spans="17:17">
      <c r="Q44562" s="39"/>
    </row>
    <row r="44563" spans="17:17">
      <c r="Q44563" s="39"/>
    </row>
    <row r="44564" spans="17:17">
      <c r="Q44564" s="39"/>
    </row>
    <row r="44565" spans="17:17">
      <c r="Q44565" s="39"/>
    </row>
    <row r="44566" spans="17:17">
      <c r="Q44566" s="39"/>
    </row>
    <row r="44567" spans="17:17">
      <c r="Q44567" s="39"/>
    </row>
    <row r="44568" spans="17:17">
      <c r="Q44568" s="39"/>
    </row>
    <row r="44569" spans="17:17">
      <c r="Q44569" s="39"/>
    </row>
    <row r="44570" spans="17:17">
      <c r="Q44570" s="39"/>
    </row>
    <row r="44571" spans="17:17">
      <c r="Q44571" s="39"/>
    </row>
    <row r="44572" spans="17:17">
      <c r="Q44572" s="39"/>
    </row>
    <row r="44573" spans="17:17">
      <c r="Q44573" s="39"/>
    </row>
    <row r="44574" spans="17:17">
      <c r="Q44574" s="39"/>
    </row>
    <row r="44575" spans="17:17">
      <c r="Q44575" s="39"/>
    </row>
    <row r="44576" spans="17:17">
      <c r="Q44576" s="39"/>
    </row>
    <row r="44577" spans="17:17">
      <c r="Q44577" s="39"/>
    </row>
    <row r="44578" spans="17:17">
      <c r="Q44578" s="39"/>
    </row>
    <row r="44579" spans="17:17">
      <c r="Q44579" s="39"/>
    </row>
    <row r="44580" spans="17:17">
      <c r="Q44580" s="39"/>
    </row>
    <row r="44581" spans="17:17">
      <c r="Q44581" s="39"/>
    </row>
    <row r="44582" spans="17:17">
      <c r="Q44582" s="39"/>
    </row>
    <row r="44583" spans="17:17">
      <c r="Q44583" s="39"/>
    </row>
    <row r="44584" spans="17:17">
      <c r="Q44584" s="39"/>
    </row>
    <row r="44585" spans="17:17">
      <c r="Q44585" s="39"/>
    </row>
    <row r="44586" spans="17:17">
      <c r="Q44586" s="39"/>
    </row>
    <row r="44587" spans="17:17">
      <c r="Q44587" s="39"/>
    </row>
    <row r="44588" spans="17:17">
      <c r="Q44588" s="39"/>
    </row>
    <row r="44589" spans="17:17">
      <c r="Q44589" s="39"/>
    </row>
    <row r="44590" spans="17:17">
      <c r="Q44590" s="39"/>
    </row>
    <row r="44591" spans="17:17">
      <c r="Q44591" s="39"/>
    </row>
    <row r="44592" spans="17:17">
      <c r="Q44592" s="39"/>
    </row>
    <row r="44593" spans="17:17">
      <c r="Q44593" s="39"/>
    </row>
    <row r="44594" spans="17:17">
      <c r="Q44594" s="39"/>
    </row>
    <row r="44595" spans="17:17">
      <c r="Q44595" s="39"/>
    </row>
    <row r="44596" spans="17:17">
      <c r="Q44596" s="39"/>
    </row>
    <row r="44597" spans="17:17">
      <c r="Q44597" s="39"/>
    </row>
    <row r="44598" spans="17:17">
      <c r="Q44598" s="39"/>
    </row>
    <row r="44599" spans="17:17">
      <c r="Q44599" s="39"/>
    </row>
    <row r="44600" spans="17:17">
      <c r="Q44600" s="39"/>
    </row>
    <row r="44601" spans="17:17">
      <c r="Q44601" s="39"/>
    </row>
    <row r="44602" spans="17:17">
      <c r="Q44602" s="39"/>
    </row>
    <row r="44603" spans="17:17">
      <c r="Q44603" s="39"/>
    </row>
    <row r="44604" spans="17:17">
      <c r="Q44604" s="39"/>
    </row>
    <row r="44605" spans="17:17">
      <c r="Q44605" s="39"/>
    </row>
    <row r="44606" spans="17:17">
      <c r="Q44606" s="39"/>
    </row>
    <row r="44607" spans="17:17">
      <c r="Q44607" s="39"/>
    </row>
    <row r="44608" spans="17:17">
      <c r="Q44608" s="39"/>
    </row>
    <row r="44609" spans="17:17">
      <c r="Q44609" s="39"/>
    </row>
    <row r="44610" spans="17:17">
      <c r="Q44610" s="39"/>
    </row>
    <row r="44611" spans="17:17">
      <c r="Q44611" s="39"/>
    </row>
    <row r="44612" spans="17:17">
      <c r="Q44612" s="39"/>
    </row>
    <row r="44613" spans="17:17">
      <c r="Q44613" s="39"/>
    </row>
    <row r="44614" spans="17:17">
      <c r="Q44614" s="39"/>
    </row>
    <row r="44615" spans="17:17">
      <c r="Q44615" s="39"/>
    </row>
    <row r="44616" spans="17:17">
      <c r="Q44616" s="39"/>
    </row>
    <row r="44617" spans="17:17">
      <c r="Q44617" s="39"/>
    </row>
    <row r="44618" spans="17:17">
      <c r="Q44618" s="39"/>
    </row>
    <row r="44619" spans="17:17">
      <c r="Q44619" s="39"/>
    </row>
    <row r="44620" spans="17:17">
      <c r="Q44620" s="39"/>
    </row>
    <row r="44621" spans="17:17">
      <c r="Q44621" s="39"/>
    </row>
    <row r="44622" spans="17:17">
      <c r="Q44622" s="39"/>
    </row>
    <row r="44623" spans="17:17">
      <c r="Q44623" s="39"/>
    </row>
    <row r="44624" spans="17:17">
      <c r="Q44624" s="39"/>
    </row>
    <row r="44625" spans="17:17">
      <c r="Q44625" s="39"/>
    </row>
    <row r="44626" spans="17:17">
      <c r="Q44626" s="39"/>
    </row>
    <row r="44627" spans="17:17">
      <c r="Q44627" s="39"/>
    </row>
    <row r="44628" spans="17:17">
      <c r="Q44628" s="39"/>
    </row>
    <row r="44629" spans="17:17">
      <c r="Q44629" s="39"/>
    </row>
    <row r="44630" spans="17:17">
      <c r="Q44630" s="39"/>
    </row>
    <row r="44631" spans="17:17">
      <c r="Q44631" s="39"/>
    </row>
    <row r="44632" spans="17:17">
      <c r="Q44632" s="39"/>
    </row>
    <row r="44633" spans="17:17">
      <c r="Q44633" s="39"/>
    </row>
    <row r="44634" spans="17:17">
      <c r="Q44634" s="39"/>
    </row>
    <row r="44635" spans="17:17">
      <c r="Q44635" s="39"/>
    </row>
    <row r="44636" spans="17:17">
      <c r="Q44636" s="39"/>
    </row>
    <row r="44637" spans="17:17">
      <c r="Q44637" s="39"/>
    </row>
    <row r="44638" spans="17:17">
      <c r="Q44638" s="39"/>
    </row>
    <row r="44639" spans="17:17">
      <c r="Q44639" s="39"/>
    </row>
    <row r="44640" spans="17:17">
      <c r="Q44640" s="39"/>
    </row>
    <row r="44641" spans="17:17">
      <c r="Q44641" s="39"/>
    </row>
    <row r="44642" spans="17:17">
      <c r="Q44642" s="39"/>
    </row>
    <row r="44643" spans="17:17">
      <c r="Q44643" s="39"/>
    </row>
    <row r="44644" spans="17:17">
      <c r="Q44644" s="39"/>
    </row>
    <row r="44645" spans="17:17">
      <c r="Q44645" s="39"/>
    </row>
    <row r="44646" spans="17:17">
      <c r="Q44646" s="39"/>
    </row>
    <row r="44647" spans="17:17">
      <c r="Q44647" s="39"/>
    </row>
    <row r="44648" spans="17:17">
      <c r="Q44648" s="39"/>
    </row>
    <row r="44649" spans="17:17">
      <c r="Q44649" s="39"/>
    </row>
    <row r="44650" spans="17:17">
      <c r="Q44650" s="39"/>
    </row>
    <row r="44651" spans="17:17">
      <c r="Q44651" s="39"/>
    </row>
    <row r="44652" spans="17:17">
      <c r="Q44652" s="39"/>
    </row>
    <row r="44653" spans="17:17">
      <c r="Q44653" s="39"/>
    </row>
    <row r="44654" spans="17:17">
      <c r="Q44654" s="39"/>
    </row>
    <row r="44655" spans="17:17">
      <c r="Q44655" s="39"/>
    </row>
    <row r="44656" spans="17:17">
      <c r="Q44656" s="39"/>
    </row>
    <row r="44657" spans="17:17">
      <c r="Q44657" s="39"/>
    </row>
    <row r="44658" spans="17:17">
      <c r="Q44658" s="39"/>
    </row>
    <row r="44659" spans="17:17">
      <c r="Q44659" s="39"/>
    </row>
    <row r="44660" spans="17:17">
      <c r="Q44660" s="39"/>
    </row>
    <row r="44661" spans="17:17">
      <c r="Q44661" s="39"/>
    </row>
    <row r="44662" spans="17:17">
      <c r="Q44662" s="39"/>
    </row>
    <row r="44663" spans="17:17">
      <c r="Q44663" s="39"/>
    </row>
    <row r="44664" spans="17:17">
      <c r="Q44664" s="39"/>
    </row>
    <row r="44665" spans="17:17">
      <c r="Q44665" s="39"/>
    </row>
    <row r="44666" spans="17:17">
      <c r="Q44666" s="39"/>
    </row>
    <row r="44667" spans="17:17">
      <c r="Q44667" s="39"/>
    </row>
    <row r="44668" spans="17:17">
      <c r="Q44668" s="39"/>
    </row>
    <row r="44669" spans="17:17">
      <c r="Q44669" s="39"/>
    </row>
    <row r="44670" spans="17:17">
      <c r="Q44670" s="39"/>
    </row>
    <row r="44671" spans="17:17">
      <c r="Q44671" s="39"/>
    </row>
    <row r="44672" spans="17:17">
      <c r="Q44672" s="39"/>
    </row>
    <row r="44673" spans="17:17">
      <c r="Q44673" s="39"/>
    </row>
    <row r="44674" spans="17:17">
      <c r="Q44674" s="39"/>
    </row>
    <row r="44675" spans="17:17">
      <c r="Q44675" s="39"/>
    </row>
    <row r="44676" spans="17:17">
      <c r="Q44676" s="39"/>
    </row>
    <row r="44677" spans="17:17">
      <c r="Q44677" s="39"/>
    </row>
    <row r="44678" spans="17:17">
      <c r="Q44678" s="39"/>
    </row>
    <row r="44679" spans="17:17">
      <c r="Q44679" s="39"/>
    </row>
    <row r="44680" spans="17:17">
      <c r="Q44680" s="39"/>
    </row>
    <row r="44681" spans="17:17">
      <c r="Q44681" s="39"/>
    </row>
    <row r="44682" spans="17:17">
      <c r="Q44682" s="39"/>
    </row>
    <row r="44683" spans="17:17">
      <c r="Q44683" s="39"/>
    </row>
    <row r="44684" spans="17:17">
      <c r="Q44684" s="39"/>
    </row>
    <row r="44685" spans="17:17">
      <c r="Q44685" s="39"/>
    </row>
    <row r="44686" spans="17:17">
      <c r="Q44686" s="39"/>
    </row>
    <row r="44687" spans="17:17">
      <c r="Q44687" s="39"/>
    </row>
    <row r="44688" spans="17:17">
      <c r="Q44688" s="39"/>
    </row>
    <row r="44689" spans="17:17">
      <c r="Q44689" s="39"/>
    </row>
    <row r="44690" spans="17:17">
      <c r="Q44690" s="39"/>
    </row>
    <row r="44691" spans="17:17">
      <c r="Q44691" s="39"/>
    </row>
    <row r="44692" spans="17:17">
      <c r="Q44692" s="39"/>
    </row>
    <row r="44693" spans="17:17">
      <c r="Q44693" s="39"/>
    </row>
    <row r="44694" spans="17:17">
      <c r="Q44694" s="39"/>
    </row>
    <row r="44695" spans="17:17">
      <c r="Q44695" s="39"/>
    </row>
    <row r="44696" spans="17:17">
      <c r="Q44696" s="39"/>
    </row>
    <row r="44697" spans="17:17">
      <c r="Q44697" s="39"/>
    </row>
    <row r="44698" spans="17:17">
      <c r="Q44698" s="39"/>
    </row>
    <row r="44699" spans="17:17">
      <c r="Q44699" s="39"/>
    </row>
    <row r="44700" spans="17:17">
      <c r="Q44700" s="39"/>
    </row>
    <row r="44701" spans="17:17">
      <c r="Q44701" s="39"/>
    </row>
    <row r="44702" spans="17:17">
      <c r="Q44702" s="39"/>
    </row>
    <row r="44703" spans="17:17">
      <c r="Q44703" s="39"/>
    </row>
    <row r="44704" spans="17:17">
      <c r="Q44704" s="39"/>
    </row>
    <row r="44705" spans="17:17">
      <c r="Q44705" s="39"/>
    </row>
    <row r="44706" spans="17:17">
      <c r="Q44706" s="39"/>
    </row>
    <row r="44707" spans="17:17">
      <c r="Q44707" s="39"/>
    </row>
    <row r="44708" spans="17:17">
      <c r="Q44708" s="39"/>
    </row>
    <row r="44709" spans="17:17">
      <c r="Q44709" s="39"/>
    </row>
    <row r="44710" spans="17:17">
      <c r="Q44710" s="39"/>
    </row>
    <row r="44711" spans="17:17">
      <c r="Q44711" s="39"/>
    </row>
    <row r="44712" spans="17:17">
      <c r="Q44712" s="39"/>
    </row>
    <row r="44713" spans="17:17">
      <c r="Q44713" s="39"/>
    </row>
    <row r="44714" spans="17:17">
      <c r="Q44714" s="39"/>
    </row>
    <row r="44715" spans="17:17">
      <c r="Q44715" s="39"/>
    </row>
    <row r="44716" spans="17:17">
      <c r="Q44716" s="39"/>
    </row>
    <row r="44717" spans="17:17">
      <c r="Q44717" s="39"/>
    </row>
    <row r="44718" spans="17:17">
      <c r="Q44718" s="39"/>
    </row>
    <row r="44719" spans="17:17">
      <c r="Q44719" s="39"/>
    </row>
    <row r="44720" spans="17:17">
      <c r="Q44720" s="39"/>
    </row>
    <row r="44721" spans="17:17">
      <c r="Q44721" s="39"/>
    </row>
    <row r="44722" spans="17:17">
      <c r="Q44722" s="39"/>
    </row>
    <row r="44723" spans="17:17">
      <c r="Q44723" s="39"/>
    </row>
    <row r="44724" spans="17:17">
      <c r="Q44724" s="39"/>
    </row>
    <row r="44725" spans="17:17">
      <c r="Q44725" s="39"/>
    </row>
    <row r="44726" spans="17:17">
      <c r="Q44726" s="39"/>
    </row>
    <row r="44727" spans="17:17">
      <c r="Q44727" s="39"/>
    </row>
    <row r="44728" spans="17:17">
      <c r="Q44728" s="39"/>
    </row>
    <row r="44729" spans="17:17">
      <c r="Q44729" s="39"/>
    </row>
    <row r="44730" spans="17:17">
      <c r="Q44730" s="39"/>
    </row>
    <row r="44731" spans="17:17">
      <c r="Q44731" s="39"/>
    </row>
    <row r="44732" spans="17:17">
      <c r="Q44732" s="39"/>
    </row>
    <row r="44733" spans="17:17">
      <c r="Q44733" s="39"/>
    </row>
    <row r="44734" spans="17:17">
      <c r="Q44734" s="39"/>
    </row>
    <row r="44735" spans="17:17">
      <c r="Q44735" s="39"/>
    </row>
    <row r="44736" spans="17:17">
      <c r="Q44736" s="39"/>
    </row>
    <row r="44737" spans="17:17">
      <c r="Q44737" s="39"/>
    </row>
    <row r="44738" spans="17:17">
      <c r="Q44738" s="39"/>
    </row>
    <row r="44739" spans="17:17">
      <c r="Q44739" s="39"/>
    </row>
    <row r="44740" spans="17:17">
      <c r="Q44740" s="39"/>
    </row>
    <row r="44741" spans="17:17">
      <c r="Q44741" s="39"/>
    </row>
    <row r="44742" spans="17:17">
      <c r="Q44742" s="39"/>
    </row>
    <row r="44743" spans="17:17">
      <c r="Q44743" s="39"/>
    </row>
    <row r="44744" spans="17:17">
      <c r="Q44744" s="39"/>
    </row>
    <row r="44745" spans="17:17">
      <c r="Q44745" s="39"/>
    </row>
    <row r="44746" spans="17:17">
      <c r="Q44746" s="39"/>
    </row>
    <row r="44747" spans="17:17">
      <c r="Q44747" s="39"/>
    </row>
    <row r="44748" spans="17:17">
      <c r="Q44748" s="39"/>
    </row>
    <row r="44749" spans="17:17">
      <c r="Q44749" s="39"/>
    </row>
    <row r="44750" spans="17:17">
      <c r="Q44750" s="39"/>
    </row>
    <row r="44751" spans="17:17">
      <c r="Q44751" s="39"/>
    </row>
    <row r="44752" spans="17:17">
      <c r="Q44752" s="39"/>
    </row>
    <row r="44753" spans="17:17">
      <c r="Q44753" s="39"/>
    </row>
    <row r="44754" spans="17:17">
      <c r="Q44754" s="39"/>
    </row>
    <row r="44755" spans="17:17">
      <c r="Q44755" s="39"/>
    </row>
    <row r="44756" spans="17:17">
      <c r="Q44756" s="39"/>
    </row>
    <row r="44757" spans="17:17">
      <c r="Q44757" s="39"/>
    </row>
    <row r="44758" spans="17:17">
      <c r="Q44758" s="39"/>
    </row>
    <row r="44759" spans="17:17">
      <c r="Q44759" s="39"/>
    </row>
    <row r="44760" spans="17:17">
      <c r="Q44760" s="39"/>
    </row>
    <row r="44761" spans="17:17">
      <c r="Q44761" s="39"/>
    </row>
    <row r="44762" spans="17:17">
      <c r="Q44762" s="39"/>
    </row>
    <row r="44763" spans="17:17">
      <c r="Q44763" s="39"/>
    </row>
    <row r="44764" spans="17:17">
      <c r="Q44764" s="39"/>
    </row>
    <row r="44765" spans="17:17">
      <c r="Q44765" s="39"/>
    </row>
    <row r="44766" spans="17:17">
      <c r="Q44766" s="39"/>
    </row>
    <row r="44767" spans="17:17">
      <c r="Q44767" s="39"/>
    </row>
    <row r="44768" spans="17:17">
      <c r="Q44768" s="39"/>
    </row>
    <row r="44769" spans="17:17">
      <c r="Q44769" s="39"/>
    </row>
    <row r="44770" spans="17:17">
      <c r="Q44770" s="39"/>
    </row>
    <row r="44771" spans="17:17">
      <c r="Q44771" s="39"/>
    </row>
    <row r="44772" spans="17:17">
      <c r="Q44772" s="39"/>
    </row>
    <row r="44773" spans="17:17">
      <c r="Q44773" s="39"/>
    </row>
    <row r="44774" spans="17:17">
      <c r="Q44774" s="39"/>
    </row>
    <row r="44775" spans="17:17">
      <c r="Q44775" s="39"/>
    </row>
    <row r="44776" spans="17:17">
      <c r="Q44776" s="39"/>
    </row>
    <row r="44777" spans="17:17">
      <c r="Q44777" s="39"/>
    </row>
    <row r="44778" spans="17:17">
      <c r="Q44778" s="39"/>
    </row>
    <row r="44779" spans="17:17">
      <c r="Q44779" s="39"/>
    </row>
    <row r="44780" spans="17:17">
      <c r="Q44780" s="39"/>
    </row>
    <row r="44781" spans="17:17">
      <c r="Q44781" s="39"/>
    </row>
    <row r="44782" spans="17:17">
      <c r="Q44782" s="39"/>
    </row>
    <row r="44783" spans="17:17">
      <c r="Q44783" s="39"/>
    </row>
    <row r="44784" spans="17:17">
      <c r="Q44784" s="39"/>
    </row>
    <row r="44785" spans="17:17">
      <c r="Q44785" s="39"/>
    </row>
    <row r="44786" spans="17:17">
      <c r="Q44786" s="39"/>
    </row>
    <row r="44787" spans="17:17">
      <c r="Q44787" s="39"/>
    </row>
    <row r="44788" spans="17:17">
      <c r="Q44788" s="39"/>
    </row>
    <row r="44789" spans="17:17">
      <c r="Q44789" s="39"/>
    </row>
    <row r="44790" spans="17:17">
      <c r="Q44790" s="39"/>
    </row>
    <row r="44791" spans="17:17">
      <c r="Q44791" s="39"/>
    </row>
    <row r="44792" spans="17:17">
      <c r="Q44792" s="39"/>
    </row>
    <row r="44793" spans="17:17">
      <c r="Q44793" s="39"/>
    </row>
    <row r="44794" spans="17:17">
      <c r="Q44794" s="39"/>
    </row>
    <row r="44795" spans="17:17">
      <c r="Q44795" s="39"/>
    </row>
    <row r="44796" spans="17:17">
      <c r="Q44796" s="39"/>
    </row>
    <row r="44797" spans="17:17">
      <c r="Q44797" s="39"/>
    </row>
    <row r="44798" spans="17:17">
      <c r="Q44798" s="39"/>
    </row>
    <row r="44799" spans="17:17">
      <c r="Q44799" s="39"/>
    </row>
    <row r="44800" spans="17:17">
      <c r="Q44800" s="39"/>
    </row>
    <row r="44801" spans="17:17">
      <c r="Q44801" s="39"/>
    </row>
    <row r="44802" spans="17:17">
      <c r="Q44802" s="39"/>
    </row>
    <row r="44803" spans="17:17">
      <c r="Q44803" s="39"/>
    </row>
    <row r="44804" spans="17:17">
      <c r="Q44804" s="39"/>
    </row>
    <row r="44805" spans="17:17">
      <c r="Q44805" s="39"/>
    </row>
    <row r="44806" spans="17:17">
      <c r="Q44806" s="39"/>
    </row>
    <row r="44807" spans="17:17">
      <c r="Q44807" s="39"/>
    </row>
    <row r="44808" spans="17:17">
      <c r="Q44808" s="39"/>
    </row>
    <row r="44809" spans="17:17">
      <c r="Q44809" s="39"/>
    </row>
    <row r="44810" spans="17:17">
      <c r="Q44810" s="39"/>
    </row>
    <row r="44811" spans="17:17">
      <c r="Q44811" s="39"/>
    </row>
    <row r="44812" spans="17:17">
      <c r="Q44812" s="39"/>
    </row>
    <row r="44813" spans="17:17">
      <c r="Q44813" s="39"/>
    </row>
    <row r="44814" spans="17:17">
      <c r="Q44814" s="39"/>
    </row>
    <row r="44815" spans="17:17">
      <c r="Q44815" s="39"/>
    </row>
    <row r="44816" spans="17:17">
      <c r="Q44816" s="39"/>
    </row>
    <row r="44817" spans="17:17">
      <c r="Q44817" s="39"/>
    </row>
    <row r="44818" spans="17:17">
      <c r="Q44818" s="39"/>
    </row>
    <row r="44819" spans="17:17">
      <c r="Q44819" s="39"/>
    </row>
    <row r="44820" spans="17:17">
      <c r="Q44820" s="39"/>
    </row>
    <row r="44821" spans="17:17">
      <c r="Q44821" s="39"/>
    </row>
    <row r="44822" spans="17:17">
      <c r="Q44822" s="39"/>
    </row>
    <row r="44823" spans="17:17">
      <c r="Q44823" s="39"/>
    </row>
    <row r="44824" spans="17:17">
      <c r="Q44824" s="39"/>
    </row>
    <row r="44825" spans="17:17">
      <c r="Q44825" s="39"/>
    </row>
    <row r="44826" spans="17:17">
      <c r="Q44826" s="39"/>
    </row>
    <row r="44827" spans="17:17">
      <c r="Q44827" s="39"/>
    </row>
    <row r="44828" spans="17:17">
      <c r="Q44828" s="39"/>
    </row>
    <row r="44829" spans="17:17">
      <c r="Q44829" s="39"/>
    </row>
    <row r="44830" spans="17:17">
      <c r="Q44830" s="39"/>
    </row>
    <row r="44831" spans="17:17">
      <c r="Q44831" s="39"/>
    </row>
    <row r="44832" spans="17:17">
      <c r="Q44832" s="39"/>
    </row>
    <row r="44833" spans="17:17">
      <c r="Q44833" s="39"/>
    </row>
    <row r="44834" spans="17:17">
      <c r="Q44834" s="39"/>
    </row>
    <row r="44835" spans="17:17">
      <c r="Q44835" s="39"/>
    </row>
    <row r="44836" spans="17:17">
      <c r="Q44836" s="39"/>
    </row>
    <row r="44837" spans="17:17">
      <c r="Q44837" s="39"/>
    </row>
    <row r="44838" spans="17:17">
      <c r="Q44838" s="39"/>
    </row>
    <row r="44839" spans="17:17">
      <c r="Q44839" s="39"/>
    </row>
    <row r="44840" spans="17:17">
      <c r="Q44840" s="39"/>
    </row>
    <row r="44841" spans="17:17">
      <c r="Q44841" s="39"/>
    </row>
    <row r="44842" spans="17:17">
      <c r="Q44842" s="39"/>
    </row>
    <row r="44843" spans="17:17">
      <c r="Q44843" s="39"/>
    </row>
    <row r="44844" spans="17:17">
      <c r="Q44844" s="39"/>
    </row>
    <row r="44845" spans="17:17">
      <c r="Q44845" s="39"/>
    </row>
    <row r="44846" spans="17:17">
      <c r="Q44846" s="39"/>
    </row>
    <row r="44847" spans="17:17">
      <c r="Q44847" s="39"/>
    </row>
    <row r="44848" spans="17:17">
      <c r="Q44848" s="39"/>
    </row>
    <row r="44849" spans="17:17">
      <c r="Q44849" s="39"/>
    </row>
    <row r="44850" spans="17:17">
      <c r="Q44850" s="39"/>
    </row>
    <row r="44851" spans="17:17">
      <c r="Q44851" s="39"/>
    </row>
    <row r="44852" spans="17:17">
      <c r="Q44852" s="39"/>
    </row>
    <row r="44853" spans="17:17">
      <c r="Q44853" s="39"/>
    </row>
    <row r="44854" spans="17:17">
      <c r="Q44854" s="39"/>
    </row>
    <row r="44855" spans="17:17">
      <c r="Q44855" s="39"/>
    </row>
    <row r="44856" spans="17:17">
      <c r="Q44856" s="39"/>
    </row>
    <row r="44857" spans="17:17">
      <c r="Q44857" s="39"/>
    </row>
    <row r="44858" spans="17:17">
      <c r="Q44858" s="39"/>
    </row>
    <row r="44859" spans="17:17">
      <c r="Q44859" s="39"/>
    </row>
    <row r="44860" spans="17:17">
      <c r="Q44860" s="39"/>
    </row>
    <row r="44861" spans="17:17">
      <c r="Q44861" s="39"/>
    </row>
    <row r="44862" spans="17:17">
      <c r="Q44862" s="39"/>
    </row>
    <row r="44863" spans="17:17">
      <c r="Q44863" s="39"/>
    </row>
    <row r="44864" spans="17:17">
      <c r="Q44864" s="39"/>
    </row>
    <row r="44865" spans="17:17">
      <c r="Q44865" s="39"/>
    </row>
    <row r="44866" spans="17:17">
      <c r="Q44866" s="39"/>
    </row>
    <row r="44867" spans="17:17">
      <c r="Q44867" s="39"/>
    </row>
    <row r="44868" spans="17:17">
      <c r="Q44868" s="39"/>
    </row>
    <row r="44869" spans="17:17">
      <c r="Q44869" s="39"/>
    </row>
    <row r="44870" spans="17:17">
      <c r="Q44870" s="39"/>
    </row>
    <row r="44871" spans="17:17">
      <c r="Q44871" s="39"/>
    </row>
    <row r="44872" spans="17:17">
      <c r="Q44872" s="39"/>
    </row>
    <row r="44873" spans="17:17">
      <c r="Q44873" s="39"/>
    </row>
    <row r="44874" spans="17:17">
      <c r="Q44874" s="39"/>
    </row>
    <row r="44875" spans="17:17">
      <c r="Q44875" s="39"/>
    </row>
    <row r="44876" spans="17:17">
      <c r="Q44876" s="39"/>
    </row>
    <row r="44877" spans="17:17">
      <c r="Q44877" s="39"/>
    </row>
    <row r="44878" spans="17:17">
      <c r="Q44878" s="39"/>
    </row>
    <row r="44879" spans="17:17">
      <c r="Q44879" s="39"/>
    </row>
    <row r="44880" spans="17:17">
      <c r="Q44880" s="39"/>
    </row>
    <row r="44881" spans="17:17">
      <c r="Q44881" s="39"/>
    </row>
    <row r="44882" spans="17:17">
      <c r="Q44882" s="39"/>
    </row>
    <row r="44883" spans="17:17">
      <c r="Q44883" s="39"/>
    </row>
    <row r="44884" spans="17:17">
      <c r="Q44884" s="39"/>
    </row>
    <row r="44885" spans="17:17">
      <c r="Q44885" s="39"/>
    </row>
    <row r="44886" spans="17:17">
      <c r="Q44886" s="39"/>
    </row>
    <row r="44887" spans="17:17">
      <c r="Q44887" s="39"/>
    </row>
    <row r="44888" spans="17:17">
      <c r="Q44888" s="39"/>
    </row>
    <row r="44889" spans="17:17">
      <c r="Q44889" s="39"/>
    </row>
    <row r="44890" spans="17:17">
      <c r="Q44890" s="39"/>
    </row>
    <row r="44891" spans="17:17">
      <c r="Q44891" s="39"/>
    </row>
    <row r="44892" spans="17:17">
      <c r="Q44892" s="39"/>
    </row>
    <row r="44893" spans="17:17">
      <c r="Q44893" s="39"/>
    </row>
    <row r="44894" spans="17:17">
      <c r="Q44894" s="39"/>
    </row>
    <row r="44895" spans="17:17">
      <c r="Q44895" s="39"/>
    </row>
    <row r="44896" spans="17:17">
      <c r="Q44896" s="39"/>
    </row>
    <row r="44897" spans="17:17">
      <c r="Q44897" s="39"/>
    </row>
    <row r="44898" spans="17:17">
      <c r="Q44898" s="39"/>
    </row>
    <row r="44899" spans="17:17">
      <c r="Q44899" s="39"/>
    </row>
    <row r="44900" spans="17:17">
      <c r="Q44900" s="39"/>
    </row>
    <row r="44901" spans="17:17">
      <c r="Q44901" s="39"/>
    </row>
    <row r="44902" spans="17:17">
      <c r="Q44902" s="39"/>
    </row>
    <row r="44903" spans="17:17">
      <c r="Q44903" s="39"/>
    </row>
    <row r="44904" spans="17:17">
      <c r="Q44904" s="39"/>
    </row>
    <row r="44905" spans="17:17">
      <c r="Q44905" s="39"/>
    </row>
    <row r="44906" spans="17:17">
      <c r="Q44906" s="39"/>
    </row>
    <row r="44907" spans="17:17">
      <c r="Q44907" s="39"/>
    </row>
    <row r="44908" spans="17:17">
      <c r="Q44908" s="39"/>
    </row>
    <row r="44909" spans="17:17">
      <c r="Q44909" s="39"/>
    </row>
    <row r="44910" spans="17:17">
      <c r="Q44910" s="39"/>
    </row>
    <row r="44911" spans="17:17">
      <c r="Q44911" s="39"/>
    </row>
    <row r="44912" spans="17:17">
      <c r="Q44912" s="39"/>
    </row>
    <row r="44913" spans="17:17">
      <c r="Q44913" s="39"/>
    </row>
    <row r="44914" spans="17:17">
      <c r="Q44914" s="39"/>
    </row>
    <row r="44915" spans="17:17">
      <c r="Q44915" s="39"/>
    </row>
    <row r="44916" spans="17:17">
      <c r="Q44916" s="39"/>
    </row>
    <row r="44917" spans="17:17">
      <c r="Q44917" s="39"/>
    </row>
    <row r="44918" spans="17:17">
      <c r="Q44918" s="39"/>
    </row>
    <row r="44919" spans="17:17">
      <c r="Q44919" s="39"/>
    </row>
    <row r="44920" spans="17:17">
      <c r="Q44920" s="39"/>
    </row>
    <row r="44921" spans="17:17">
      <c r="Q44921" s="39"/>
    </row>
    <row r="44922" spans="17:17">
      <c r="Q44922" s="39"/>
    </row>
    <row r="44923" spans="17:17">
      <c r="Q44923" s="39"/>
    </row>
    <row r="44924" spans="17:17">
      <c r="Q44924" s="39"/>
    </row>
    <row r="44925" spans="17:17">
      <c r="Q44925" s="39"/>
    </row>
    <row r="44926" spans="17:17">
      <c r="Q44926" s="39"/>
    </row>
    <row r="44927" spans="17:17">
      <c r="Q44927" s="39"/>
    </row>
    <row r="44928" spans="17:17">
      <c r="Q44928" s="39"/>
    </row>
    <row r="44929" spans="17:17">
      <c r="Q44929" s="39"/>
    </row>
    <row r="44930" spans="17:17">
      <c r="Q44930" s="39"/>
    </row>
    <row r="44931" spans="17:17">
      <c r="Q44931" s="39"/>
    </row>
    <row r="44932" spans="17:17">
      <c r="Q44932" s="39"/>
    </row>
    <row r="44933" spans="17:17">
      <c r="Q44933" s="39"/>
    </row>
    <row r="44934" spans="17:17">
      <c r="Q44934" s="39"/>
    </row>
    <row r="44935" spans="17:17">
      <c r="Q44935" s="39"/>
    </row>
    <row r="44936" spans="17:17">
      <c r="Q44936" s="39"/>
    </row>
    <row r="44937" spans="17:17">
      <c r="Q44937" s="39"/>
    </row>
    <row r="44938" spans="17:17">
      <c r="Q44938" s="39"/>
    </row>
    <row r="44939" spans="17:17">
      <c r="Q44939" s="39"/>
    </row>
    <row r="44940" spans="17:17">
      <c r="Q44940" s="39"/>
    </row>
    <row r="44941" spans="17:17">
      <c r="Q44941" s="39"/>
    </row>
    <row r="44942" spans="17:17">
      <c r="Q44942" s="39"/>
    </row>
    <row r="44943" spans="17:17">
      <c r="Q44943" s="39"/>
    </row>
    <row r="44944" spans="17:17">
      <c r="Q44944" s="39"/>
    </row>
    <row r="44945" spans="17:17">
      <c r="Q44945" s="39"/>
    </row>
    <row r="44946" spans="17:17">
      <c r="Q44946" s="39"/>
    </row>
    <row r="44947" spans="17:17">
      <c r="Q44947" s="39"/>
    </row>
    <row r="44948" spans="17:17">
      <c r="Q44948" s="39"/>
    </row>
    <row r="44949" spans="17:17">
      <c r="Q44949" s="39"/>
    </row>
    <row r="44950" spans="17:17">
      <c r="Q44950" s="39"/>
    </row>
    <row r="44951" spans="17:17">
      <c r="Q44951" s="39"/>
    </row>
    <row r="44952" spans="17:17">
      <c r="Q44952" s="39"/>
    </row>
    <row r="44953" spans="17:17">
      <c r="Q44953" s="39"/>
    </row>
    <row r="44954" spans="17:17">
      <c r="Q44954" s="39"/>
    </row>
    <row r="44955" spans="17:17">
      <c r="Q44955" s="39"/>
    </row>
    <row r="44956" spans="17:17">
      <c r="Q44956" s="39"/>
    </row>
    <row r="44957" spans="17:17">
      <c r="Q44957" s="39"/>
    </row>
    <row r="44958" spans="17:17">
      <c r="Q44958" s="39"/>
    </row>
    <row r="44959" spans="17:17">
      <c r="Q44959" s="39"/>
    </row>
    <row r="44960" spans="17:17">
      <c r="Q44960" s="39"/>
    </row>
    <row r="44961" spans="17:17">
      <c r="Q44961" s="39"/>
    </row>
    <row r="44962" spans="17:17">
      <c r="Q44962" s="39"/>
    </row>
    <row r="44963" spans="17:17">
      <c r="Q44963" s="39"/>
    </row>
    <row r="44964" spans="17:17">
      <c r="Q44964" s="39"/>
    </row>
    <row r="44965" spans="17:17">
      <c r="Q44965" s="39"/>
    </row>
    <row r="44966" spans="17:17">
      <c r="Q44966" s="39"/>
    </row>
    <row r="44967" spans="17:17">
      <c r="Q44967" s="39"/>
    </row>
    <row r="44968" spans="17:17">
      <c r="Q44968" s="39"/>
    </row>
    <row r="44969" spans="17:17">
      <c r="Q44969" s="39"/>
    </row>
    <row r="44970" spans="17:17">
      <c r="Q44970" s="39"/>
    </row>
    <row r="44971" spans="17:17">
      <c r="Q44971" s="39"/>
    </row>
    <row r="44972" spans="17:17">
      <c r="Q44972" s="39"/>
    </row>
    <row r="44973" spans="17:17">
      <c r="Q44973" s="39"/>
    </row>
    <row r="44974" spans="17:17">
      <c r="Q44974" s="39"/>
    </row>
    <row r="44975" spans="17:17">
      <c r="Q44975" s="39"/>
    </row>
    <row r="44976" spans="17:17">
      <c r="Q44976" s="39"/>
    </row>
    <row r="44977" spans="17:17">
      <c r="Q44977" s="39"/>
    </row>
    <row r="44978" spans="17:17">
      <c r="Q44978" s="39"/>
    </row>
    <row r="44979" spans="17:17">
      <c r="Q44979" s="39"/>
    </row>
    <row r="44980" spans="17:17">
      <c r="Q44980" s="39"/>
    </row>
    <row r="44981" spans="17:17">
      <c r="Q44981" s="39"/>
    </row>
    <row r="44982" spans="17:17">
      <c r="Q44982" s="39"/>
    </row>
    <row r="44983" spans="17:17">
      <c r="Q44983" s="39"/>
    </row>
    <row r="44984" spans="17:17">
      <c r="Q44984" s="39"/>
    </row>
    <row r="44985" spans="17:17">
      <c r="Q44985" s="39"/>
    </row>
    <row r="44986" spans="17:17">
      <c r="Q44986" s="39"/>
    </row>
    <row r="44987" spans="17:17">
      <c r="Q44987" s="39"/>
    </row>
    <row r="44988" spans="17:17">
      <c r="Q44988" s="39"/>
    </row>
    <row r="44989" spans="17:17">
      <c r="Q44989" s="39"/>
    </row>
    <row r="44990" spans="17:17">
      <c r="Q44990" s="39"/>
    </row>
    <row r="44991" spans="17:17">
      <c r="Q44991" s="39"/>
    </row>
    <row r="44992" spans="17:17">
      <c r="Q44992" s="39"/>
    </row>
    <row r="44993" spans="17:17">
      <c r="Q44993" s="39"/>
    </row>
    <row r="44994" spans="17:17">
      <c r="Q44994" s="39"/>
    </row>
    <row r="44995" spans="17:17">
      <c r="Q44995" s="39"/>
    </row>
    <row r="44996" spans="17:17">
      <c r="Q44996" s="39"/>
    </row>
    <row r="44997" spans="17:17">
      <c r="Q44997" s="39"/>
    </row>
    <row r="44998" spans="17:17">
      <c r="Q44998" s="39"/>
    </row>
    <row r="44999" spans="17:17">
      <c r="Q44999" s="39"/>
    </row>
    <row r="45000" spans="17:17">
      <c r="Q45000" s="39"/>
    </row>
    <row r="45001" spans="17:17">
      <c r="Q45001" s="39"/>
    </row>
    <row r="45002" spans="17:17">
      <c r="Q45002" s="39"/>
    </row>
    <row r="45003" spans="17:17">
      <c r="Q45003" s="39"/>
    </row>
    <row r="45004" spans="17:17">
      <c r="Q45004" s="39"/>
    </row>
    <row r="45005" spans="17:17">
      <c r="Q45005" s="39"/>
    </row>
    <row r="45006" spans="17:17">
      <c r="Q45006" s="39"/>
    </row>
    <row r="45007" spans="17:17">
      <c r="Q45007" s="39"/>
    </row>
    <row r="45008" spans="17:17">
      <c r="Q45008" s="39"/>
    </row>
    <row r="45009" spans="17:17">
      <c r="Q45009" s="39"/>
    </row>
    <row r="45010" spans="17:17">
      <c r="Q45010" s="39"/>
    </row>
    <row r="45011" spans="17:17">
      <c r="Q45011" s="39"/>
    </row>
    <row r="45012" spans="17:17">
      <c r="Q45012" s="39"/>
    </row>
    <row r="45013" spans="17:17">
      <c r="Q45013" s="39"/>
    </row>
    <row r="45014" spans="17:17">
      <c r="Q45014" s="39"/>
    </row>
    <row r="45015" spans="17:17">
      <c r="Q45015" s="39"/>
    </row>
    <row r="45016" spans="17:17">
      <c r="Q45016" s="39"/>
    </row>
    <row r="45017" spans="17:17">
      <c r="Q45017" s="39"/>
    </row>
    <row r="45018" spans="17:17">
      <c r="Q45018" s="39"/>
    </row>
    <row r="45019" spans="17:17">
      <c r="Q45019" s="39"/>
    </row>
    <row r="45020" spans="17:17">
      <c r="Q45020" s="39"/>
    </row>
    <row r="45021" spans="17:17">
      <c r="Q45021" s="39"/>
    </row>
    <row r="45022" spans="17:17">
      <c r="Q45022" s="39"/>
    </row>
    <row r="45023" spans="17:17">
      <c r="Q45023" s="39"/>
    </row>
    <row r="45024" spans="17:17">
      <c r="Q45024" s="39"/>
    </row>
    <row r="45025" spans="17:17">
      <c r="Q45025" s="39"/>
    </row>
    <row r="45026" spans="17:17">
      <c r="Q45026" s="39"/>
    </row>
    <row r="45027" spans="17:17">
      <c r="Q45027" s="39"/>
    </row>
    <row r="45028" spans="17:17">
      <c r="Q45028" s="39"/>
    </row>
    <row r="45029" spans="17:17">
      <c r="Q45029" s="39"/>
    </row>
    <row r="45030" spans="17:17">
      <c r="Q45030" s="39"/>
    </row>
    <row r="45031" spans="17:17">
      <c r="Q45031" s="39"/>
    </row>
    <row r="45032" spans="17:17">
      <c r="Q45032" s="39"/>
    </row>
    <row r="45033" spans="17:17">
      <c r="Q45033" s="39"/>
    </row>
    <row r="45034" spans="17:17">
      <c r="Q45034" s="39"/>
    </row>
    <row r="45035" spans="17:17">
      <c r="Q45035" s="39"/>
    </row>
    <row r="45036" spans="17:17">
      <c r="Q45036" s="39"/>
    </row>
    <row r="45037" spans="17:17">
      <c r="Q45037" s="39"/>
    </row>
    <row r="45038" spans="17:17">
      <c r="Q45038" s="39"/>
    </row>
    <row r="45039" spans="17:17">
      <c r="Q45039" s="39"/>
    </row>
    <row r="45040" spans="17:17">
      <c r="Q45040" s="39"/>
    </row>
    <row r="45041" spans="17:17">
      <c r="Q45041" s="39"/>
    </row>
    <row r="45042" spans="17:17">
      <c r="Q45042" s="39"/>
    </row>
    <row r="45043" spans="17:17">
      <c r="Q45043" s="39"/>
    </row>
    <row r="45044" spans="17:17">
      <c r="Q45044" s="39"/>
    </row>
    <row r="45045" spans="17:17">
      <c r="Q45045" s="39"/>
    </row>
    <row r="45046" spans="17:17">
      <c r="Q45046" s="39"/>
    </row>
    <row r="45047" spans="17:17">
      <c r="Q45047" s="39"/>
    </row>
    <row r="45048" spans="17:17">
      <c r="Q45048" s="39"/>
    </row>
    <row r="45049" spans="17:17">
      <c r="Q45049" s="39"/>
    </row>
    <row r="45050" spans="17:17">
      <c r="Q45050" s="39"/>
    </row>
    <row r="45051" spans="17:17">
      <c r="Q45051" s="39"/>
    </row>
    <row r="45052" spans="17:17">
      <c r="Q45052" s="39"/>
    </row>
    <row r="45053" spans="17:17">
      <c r="Q45053" s="39"/>
    </row>
    <row r="45054" spans="17:17">
      <c r="Q45054" s="39"/>
    </row>
    <row r="45055" spans="17:17">
      <c r="Q45055" s="39"/>
    </row>
    <row r="45056" spans="17:17">
      <c r="Q45056" s="39"/>
    </row>
    <row r="45057" spans="17:17">
      <c r="Q45057" s="39"/>
    </row>
    <row r="45058" spans="17:17">
      <c r="Q45058" s="39"/>
    </row>
    <row r="45059" spans="17:17">
      <c r="Q45059" s="39"/>
    </row>
    <row r="45060" spans="17:17">
      <c r="Q45060" s="39"/>
    </row>
    <row r="45061" spans="17:17">
      <c r="Q45061" s="39"/>
    </row>
    <row r="45062" spans="17:17">
      <c r="Q45062" s="39"/>
    </row>
    <row r="45063" spans="17:17">
      <c r="Q45063" s="39"/>
    </row>
    <row r="45064" spans="17:17">
      <c r="Q45064" s="39"/>
    </row>
    <row r="45065" spans="17:17">
      <c r="Q45065" s="39"/>
    </row>
    <row r="45066" spans="17:17">
      <c r="Q45066" s="39"/>
    </row>
    <row r="45067" spans="17:17">
      <c r="Q45067" s="39"/>
    </row>
    <row r="45068" spans="17:17">
      <c r="Q45068" s="39"/>
    </row>
    <row r="45069" spans="17:17">
      <c r="Q45069" s="39"/>
    </row>
    <row r="45070" spans="17:17">
      <c r="Q45070" s="39"/>
    </row>
    <row r="45071" spans="17:17">
      <c r="Q45071" s="39"/>
    </row>
    <row r="45072" spans="17:17">
      <c r="Q45072" s="39"/>
    </row>
    <row r="45073" spans="17:17">
      <c r="Q45073" s="39"/>
    </row>
    <row r="45074" spans="17:17">
      <c r="Q45074" s="39"/>
    </row>
    <row r="45075" spans="17:17">
      <c r="Q45075" s="39"/>
    </row>
    <row r="45076" spans="17:17">
      <c r="Q45076" s="39"/>
    </row>
    <row r="45077" spans="17:17">
      <c r="Q45077" s="39"/>
    </row>
    <row r="45078" spans="17:17">
      <c r="Q45078" s="39"/>
    </row>
    <row r="45079" spans="17:17">
      <c r="Q45079" s="39"/>
    </row>
    <row r="45080" spans="17:17">
      <c r="Q45080" s="39"/>
    </row>
    <row r="45081" spans="17:17">
      <c r="Q45081" s="39"/>
    </row>
    <row r="45082" spans="17:17">
      <c r="Q45082" s="39"/>
    </row>
    <row r="45083" spans="17:17">
      <c r="Q45083" s="39"/>
    </row>
    <row r="45084" spans="17:17">
      <c r="Q45084" s="39"/>
    </row>
    <row r="45085" spans="17:17">
      <c r="Q45085" s="39"/>
    </row>
    <row r="45086" spans="17:17">
      <c r="Q45086" s="39"/>
    </row>
    <row r="45087" spans="17:17">
      <c r="Q45087" s="39"/>
    </row>
    <row r="45088" spans="17:17">
      <c r="Q45088" s="39"/>
    </row>
    <row r="45089" spans="17:17">
      <c r="Q45089" s="39"/>
    </row>
    <row r="45090" spans="17:17">
      <c r="Q45090" s="39"/>
    </row>
    <row r="45091" spans="17:17">
      <c r="Q45091" s="39"/>
    </row>
    <row r="45092" spans="17:17">
      <c r="Q45092" s="39"/>
    </row>
    <row r="45093" spans="17:17">
      <c r="Q45093" s="39"/>
    </row>
    <row r="45094" spans="17:17">
      <c r="Q45094" s="39"/>
    </row>
    <row r="45095" spans="17:17">
      <c r="Q45095" s="39"/>
    </row>
    <row r="45096" spans="17:17">
      <c r="Q45096" s="39"/>
    </row>
    <row r="45097" spans="17:17">
      <c r="Q45097" s="39"/>
    </row>
    <row r="45098" spans="17:17">
      <c r="Q45098" s="39"/>
    </row>
    <row r="45099" spans="17:17">
      <c r="Q45099" s="39"/>
    </row>
    <row r="45100" spans="17:17">
      <c r="Q45100" s="39"/>
    </row>
    <row r="45101" spans="17:17">
      <c r="Q45101" s="39"/>
    </row>
    <row r="45102" spans="17:17">
      <c r="Q45102" s="39"/>
    </row>
    <row r="45103" spans="17:17">
      <c r="Q45103" s="39"/>
    </row>
    <row r="45104" spans="17:17">
      <c r="Q45104" s="39"/>
    </row>
    <row r="45105" spans="17:17">
      <c r="Q45105" s="39"/>
    </row>
    <row r="45106" spans="17:17">
      <c r="Q45106" s="39"/>
    </row>
    <row r="45107" spans="17:17">
      <c r="Q45107" s="39"/>
    </row>
    <row r="45108" spans="17:17">
      <c r="Q45108" s="39"/>
    </row>
    <row r="45109" spans="17:17">
      <c r="Q45109" s="39"/>
    </row>
    <row r="45110" spans="17:17">
      <c r="Q45110" s="39"/>
    </row>
    <row r="45111" spans="17:17">
      <c r="Q45111" s="39"/>
    </row>
    <row r="45112" spans="17:17">
      <c r="Q45112" s="39"/>
    </row>
    <row r="45113" spans="17:17">
      <c r="Q45113" s="39"/>
    </row>
    <row r="45114" spans="17:17">
      <c r="Q45114" s="39"/>
    </row>
    <row r="45115" spans="17:17">
      <c r="Q45115" s="39"/>
    </row>
    <row r="45116" spans="17:17">
      <c r="Q45116" s="39"/>
    </row>
    <row r="45117" spans="17:17">
      <c r="Q45117" s="39"/>
    </row>
    <row r="45118" spans="17:17">
      <c r="Q45118" s="39"/>
    </row>
    <row r="45119" spans="17:17">
      <c r="Q45119" s="39"/>
    </row>
    <row r="45120" spans="17:17">
      <c r="Q45120" s="39"/>
    </row>
    <row r="45121" spans="17:17">
      <c r="Q45121" s="39"/>
    </row>
    <row r="45122" spans="17:17">
      <c r="Q45122" s="39"/>
    </row>
    <row r="45123" spans="17:17">
      <c r="Q45123" s="39"/>
    </row>
    <row r="45124" spans="17:17">
      <c r="Q45124" s="39"/>
    </row>
    <row r="45125" spans="17:17">
      <c r="Q45125" s="39"/>
    </row>
    <row r="45126" spans="17:17">
      <c r="Q45126" s="39"/>
    </row>
    <row r="45127" spans="17:17">
      <c r="Q45127" s="39"/>
    </row>
    <row r="45128" spans="17:17">
      <c r="Q45128" s="39"/>
    </row>
    <row r="45129" spans="17:17">
      <c r="Q45129" s="39"/>
    </row>
    <row r="45130" spans="17:17">
      <c r="Q45130" s="39"/>
    </row>
    <row r="45131" spans="17:17">
      <c r="Q45131" s="39"/>
    </row>
    <row r="45132" spans="17:17">
      <c r="Q45132" s="39"/>
    </row>
    <row r="45133" spans="17:17">
      <c r="Q45133" s="39"/>
    </row>
    <row r="45134" spans="17:17">
      <c r="Q45134" s="39"/>
    </row>
    <row r="45135" spans="17:17">
      <c r="Q45135" s="39"/>
    </row>
    <row r="45136" spans="17:17">
      <c r="Q45136" s="39"/>
    </row>
    <row r="45137" spans="17:17">
      <c r="Q45137" s="39"/>
    </row>
    <row r="45138" spans="17:17">
      <c r="Q45138" s="39"/>
    </row>
    <row r="45139" spans="17:17">
      <c r="Q45139" s="39"/>
    </row>
    <row r="45140" spans="17:17">
      <c r="Q45140" s="39"/>
    </row>
    <row r="45141" spans="17:17">
      <c r="Q45141" s="39"/>
    </row>
    <row r="45142" spans="17:17">
      <c r="Q45142" s="39"/>
    </row>
    <row r="45143" spans="17:17">
      <c r="Q45143" s="39"/>
    </row>
    <row r="45144" spans="17:17">
      <c r="Q45144" s="39"/>
    </row>
    <row r="45145" spans="17:17">
      <c r="Q45145" s="39"/>
    </row>
    <row r="45146" spans="17:17">
      <c r="Q45146" s="39"/>
    </row>
    <row r="45147" spans="17:17">
      <c r="Q45147" s="39"/>
    </row>
    <row r="45148" spans="17:17">
      <c r="Q45148" s="39"/>
    </row>
    <row r="45149" spans="17:17">
      <c r="Q45149" s="39"/>
    </row>
    <row r="45150" spans="17:17">
      <c r="Q45150" s="39"/>
    </row>
    <row r="45151" spans="17:17">
      <c r="Q45151" s="39"/>
    </row>
    <row r="45152" spans="17:17">
      <c r="Q45152" s="39"/>
    </row>
    <row r="45153" spans="17:17">
      <c r="Q45153" s="39"/>
    </row>
    <row r="45154" spans="17:17">
      <c r="Q45154" s="39"/>
    </row>
    <row r="45155" spans="17:17">
      <c r="Q45155" s="39"/>
    </row>
    <row r="45156" spans="17:17">
      <c r="Q45156" s="39"/>
    </row>
    <row r="45157" spans="17:17">
      <c r="Q45157" s="39"/>
    </row>
    <row r="45158" spans="17:17">
      <c r="Q45158" s="39"/>
    </row>
    <row r="45159" spans="17:17">
      <c r="Q45159" s="39"/>
    </row>
    <row r="45160" spans="17:17">
      <c r="Q45160" s="39"/>
    </row>
    <row r="45161" spans="17:17">
      <c r="Q45161" s="39"/>
    </row>
    <row r="45162" spans="17:17">
      <c r="Q45162" s="39"/>
    </row>
    <row r="45163" spans="17:17">
      <c r="Q45163" s="39"/>
    </row>
    <row r="45164" spans="17:17">
      <c r="Q45164" s="39"/>
    </row>
    <row r="45165" spans="17:17">
      <c r="Q45165" s="39"/>
    </row>
    <row r="45166" spans="17:17">
      <c r="Q45166" s="39"/>
    </row>
    <row r="45167" spans="17:17">
      <c r="Q45167" s="39"/>
    </row>
    <row r="45168" spans="17:17">
      <c r="Q45168" s="39"/>
    </row>
    <row r="45169" spans="17:17">
      <c r="Q45169" s="39"/>
    </row>
    <row r="45170" spans="17:17">
      <c r="Q45170" s="39"/>
    </row>
    <row r="45171" spans="17:17">
      <c r="Q45171" s="39"/>
    </row>
    <row r="45172" spans="17:17">
      <c r="Q45172" s="39"/>
    </row>
    <row r="45173" spans="17:17">
      <c r="Q45173" s="39"/>
    </row>
    <row r="45174" spans="17:17">
      <c r="Q45174" s="39"/>
    </row>
    <row r="45175" spans="17:17">
      <c r="Q45175" s="39"/>
    </row>
    <row r="45176" spans="17:17">
      <c r="Q45176" s="39"/>
    </row>
    <row r="45177" spans="17:17">
      <c r="Q45177" s="39"/>
    </row>
    <row r="45178" spans="17:17">
      <c r="Q45178" s="39"/>
    </row>
    <row r="45179" spans="17:17">
      <c r="Q45179" s="39"/>
    </row>
    <row r="45180" spans="17:17">
      <c r="Q45180" s="39"/>
    </row>
    <row r="45181" spans="17:17">
      <c r="Q45181" s="39"/>
    </row>
    <row r="45182" spans="17:17">
      <c r="Q45182" s="39"/>
    </row>
    <row r="45183" spans="17:17">
      <c r="Q45183" s="39"/>
    </row>
    <row r="45184" spans="17:17">
      <c r="Q45184" s="39"/>
    </row>
    <row r="45185" spans="17:17">
      <c r="Q45185" s="39"/>
    </row>
    <row r="45186" spans="17:17">
      <c r="Q45186" s="39"/>
    </row>
    <row r="45187" spans="17:17">
      <c r="Q45187" s="39"/>
    </row>
    <row r="45188" spans="17:17">
      <c r="Q45188" s="39"/>
    </row>
    <row r="45189" spans="17:17">
      <c r="Q45189" s="39"/>
    </row>
    <row r="45190" spans="17:17">
      <c r="Q45190" s="39"/>
    </row>
    <row r="45191" spans="17:17">
      <c r="Q45191" s="39"/>
    </row>
    <row r="45192" spans="17:17">
      <c r="Q45192" s="39"/>
    </row>
    <row r="45193" spans="17:17">
      <c r="Q45193" s="39"/>
    </row>
    <row r="45194" spans="17:17">
      <c r="Q45194" s="39"/>
    </row>
    <row r="45195" spans="17:17">
      <c r="Q45195" s="39"/>
    </row>
    <row r="45196" spans="17:17">
      <c r="Q45196" s="39"/>
    </row>
    <row r="45197" spans="17:17">
      <c r="Q45197" s="39"/>
    </row>
    <row r="45198" spans="17:17">
      <c r="Q45198" s="39"/>
    </row>
    <row r="45199" spans="17:17">
      <c r="Q45199" s="39"/>
    </row>
    <row r="45200" spans="17:17">
      <c r="Q45200" s="39"/>
    </row>
    <row r="45201" spans="17:17">
      <c r="Q45201" s="39"/>
    </row>
    <row r="45202" spans="17:17">
      <c r="Q45202" s="39"/>
    </row>
    <row r="45203" spans="17:17">
      <c r="Q45203" s="39"/>
    </row>
    <row r="45204" spans="17:17">
      <c r="Q45204" s="39"/>
    </row>
    <row r="45205" spans="17:17">
      <c r="Q45205" s="39"/>
    </row>
    <row r="45206" spans="17:17">
      <c r="Q45206" s="39"/>
    </row>
    <row r="45207" spans="17:17">
      <c r="Q45207" s="39"/>
    </row>
    <row r="45208" spans="17:17">
      <c r="Q45208" s="39"/>
    </row>
    <row r="45209" spans="17:17">
      <c r="Q45209" s="39"/>
    </row>
    <row r="45210" spans="17:17">
      <c r="Q45210" s="39"/>
    </row>
    <row r="45211" spans="17:17">
      <c r="Q45211" s="39"/>
    </row>
    <row r="45212" spans="17:17">
      <c r="Q45212" s="39"/>
    </row>
    <row r="45213" spans="17:17">
      <c r="Q45213" s="39"/>
    </row>
    <row r="45214" spans="17:17">
      <c r="Q45214" s="39"/>
    </row>
    <row r="45215" spans="17:17">
      <c r="Q45215" s="39"/>
    </row>
    <row r="45216" spans="17:17">
      <c r="Q45216" s="39"/>
    </row>
    <row r="45217" spans="17:17">
      <c r="Q45217" s="39"/>
    </row>
    <row r="45218" spans="17:17">
      <c r="Q45218" s="39"/>
    </row>
    <row r="45219" spans="17:17">
      <c r="Q45219" s="39"/>
    </row>
    <row r="45220" spans="17:17">
      <c r="Q45220" s="39"/>
    </row>
    <row r="45221" spans="17:17">
      <c r="Q45221" s="39"/>
    </row>
    <row r="45222" spans="17:17">
      <c r="Q45222" s="39"/>
    </row>
    <row r="45223" spans="17:17">
      <c r="Q45223" s="39"/>
    </row>
    <row r="45224" spans="17:17">
      <c r="Q45224" s="39"/>
    </row>
    <row r="45225" spans="17:17">
      <c r="Q45225" s="39"/>
    </row>
    <row r="45226" spans="17:17">
      <c r="Q45226" s="39"/>
    </row>
    <row r="45227" spans="17:17">
      <c r="Q45227" s="39"/>
    </row>
    <row r="45228" spans="17:17">
      <c r="Q45228" s="39"/>
    </row>
    <row r="45229" spans="17:17">
      <c r="Q45229" s="39"/>
    </row>
    <row r="45230" spans="17:17">
      <c r="Q45230" s="39"/>
    </row>
    <row r="45231" spans="17:17">
      <c r="Q45231" s="39"/>
    </row>
    <row r="45232" spans="17:17">
      <c r="Q45232" s="39"/>
    </row>
    <row r="45233" spans="17:17">
      <c r="Q45233" s="39"/>
    </row>
    <row r="45234" spans="17:17">
      <c r="Q45234" s="39"/>
    </row>
    <row r="45235" spans="17:17">
      <c r="Q45235" s="39"/>
    </row>
    <row r="45236" spans="17:17">
      <c r="Q45236" s="39"/>
    </row>
    <row r="45237" spans="17:17">
      <c r="Q45237" s="39"/>
    </row>
    <row r="45238" spans="17:17">
      <c r="Q45238" s="39"/>
    </row>
    <row r="45239" spans="17:17">
      <c r="Q45239" s="39"/>
    </row>
    <row r="45240" spans="17:17">
      <c r="Q45240" s="39"/>
    </row>
    <row r="45241" spans="17:17">
      <c r="Q45241" s="39"/>
    </row>
    <row r="45242" spans="17:17">
      <c r="Q45242" s="39"/>
    </row>
    <row r="45243" spans="17:17">
      <c r="Q45243" s="39"/>
    </row>
    <row r="45244" spans="17:17">
      <c r="Q45244" s="39"/>
    </row>
    <row r="45245" spans="17:17">
      <c r="Q45245" s="39"/>
    </row>
    <row r="45246" spans="17:17">
      <c r="Q45246" s="39"/>
    </row>
    <row r="45247" spans="17:17">
      <c r="Q45247" s="39"/>
    </row>
    <row r="45248" spans="17:17">
      <c r="Q45248" s="39"/>
    </row>
    <row r="45249" spans="17:17">
      <c r="Q45249" s="39"/>
    </row>
    <row r="45250" spans="17:17">
      <c r="Q45250" s="39"/>
    </row>
    <row r="45251" spans="17:17">
      <c r="Q45251" s="39"/>
    </row>
    <row r="45252" spans="17:17">
      <c r="Q45252" s="39"/>
    </row>
    <row r="45253" spans="17:17">
      <c r="Q45253" s="39"/>
    </row>
    <row r="45254" spans="17:17">
      <c r="Q45254" s="39"/>
    </row>
    <row r="45255" spans="17:17">
      <c r="Q45255" s="39"/>
    </row>
    <row r="45256" spans="17:17">
      <c r="Q45256" s="39"/>
    </row>
    <row r="45257" spans="17:17">
      <c r="Q45257" s="39"/>
    </row>
    <row r="45258" spans="17:17">
      <c r="Q45258" s="39"/>
    </row>
    <row r="45259" spans="17:17">
      <c r="Q45259" s="39"/>
    </row>
    <row r="45260" spans="17:17">
      <c r="Q45260" s="39"/>
    </row>
    <row r="45261" spans="17:17">
      <c r="Q45261" s="39"/>
    </row>
    <row r="45262" spans="17:17">
      <c r="Q45262" s="39"/>
    </row>
    <row r="45263" spans="17:17">
      <c r="Q45263" s="39"/>
    </row>
    <row r="45264" spans="17:17">
      <c r="Q45264" s="39"/>
    </row>
    <row r="45265" spans="17:17">
      <c r="Q45265" s="39"/>
    </row>
    <row r="45266" spans="17:17">
      <c r="Q45266" s="39"/>
    </row>
    <row r="45267" spans="17:17">
      <c r="Q45267" s="39"/>
    </row>
    <row r="45268" spans="17:17">
      <c r="Q45268" s="39"/>
    </row>
    <row r="45269" spans="17:17">
      <c r="Q45269" s="39"/>
    </row>
    <row r="45270" spans="17:17">
      <c r="Q45270" s="39"/>
    </row>
    <row r="45271" spans="17:17">
      <c r="Q45271" s="39"/>
    </row>
    <row r="45272" spans="17:17">
      <c r="Q45272" s="39"/>
    </row>
    <row r="45273" spans="17:17">
      <c r="Q45273" s="39"/>
    </row>
    <row r="45274" spans="17:17">
      <c r="Q45274" s="39"/>
    </row>
    <row r="45275" spans="17:17">
      <c r="Q45275" s="39"/>
    </row>
    <row r="45276" spans="17:17">
      <c r="Q45276" s="39"/>
    </row>
    <row r="45277" spans="17:17">
      <c r="Q45277" s="39"/>
    </row>
    <row r="45278" spans="17:17">
      <c r="Q45278" s="39"/>
    </row>
    <row r="45279" spans="17:17">
      <c r="Q45279" s="39"/>
    </row>
    <row r="45280" spans="17:17">
      <c r="Q45280" s="39"/>
    </row>
    <row r="45281" spans="17:17">
      <c r="Q45281" s="39"/>
    </row>
    <row r="45282" spans="17:17">
      <c r="Q45282" s="39"/>
    </row>
    <row r="45283" spans="17:17">
      <c r="Q45283" s="39"/>
    </row>
    <row r="45284" spans="17:17">
      <c r="Q45284" s="39"/>
    </row>
    <row r="45285" spans="17:17">
      <c r="Q45285" s="39"/>
    </row>
    <row r="45286" spans="17:17">
      <c r="Q45286" s="39"/>
    </row>
    <row r="45287" spans="17:17">
      <c r="Q45287" s="39"/>
    </row>
    <row r="45288" spans="17:17">
      <c r="Q45288" s="39"/>
    </row>
    <row r="45289" spans="17:17">
      <c r="Q45289" s="39"/>
    </row>
    <row r="45290" spans="17:17">
      <c r="Q45290" s="39"/>
    </row>
    <row r="45291" spans="17:17">
      <c r="Q45291" s="39"/>
    </row>
    <row r="45292" spans="17:17">
      <c r="Q45292" s="39"/>
    </row>
    <row r="45293" spans="17:17">
      <c r="Q45293" s="39"/>
    </row>
    <row r="45294" spans="17:17">
      <c r="Q45294" s="39"/>
    </row>
    <row r="45295" spans="17:17">
      <c r="Q45295" s="39"/>
    </row>
    <row r="45296" spans="17:17">
      <c r="Q45296" s="39"/>
    </row>
    <row r="45297" spans="17:17">
      <c r="Q45297" s="39"/>
    </row>
    <row r="45298" spans="17:17">
      <c r="Q45298" s="39"/>
    </row>
    <row r="45299" spans="17:17">
      <c r="Q45299" s="39"/>
    </row>
    <row r="45300" spans="17:17">
      <c r="Q45300" s="39"/>
    </row>
    <row r="45301" spans="17:17">
      <c r="Q45301" s="39"/>
    </row>
    <row r="45302" spans="17:17">
      <c r="Q45302" s="39"/>
    </row>
    <row r="45303" spans="17:17">
      <c r="Q45303" s="39"/>
    </row>
    <row r="45304" spans="17:17">
      <c r="Q45304" s="39"/>
    </row>
    <row r="45305" spans="17:17">
      <c r="Q45305" s="39"/>
    </row>
    <row r="45306" spans="17:17">
      <c r="Q45306" s="39"/>
    </row>
    <row r="45307" spans="17:17">
      <c r="Q45307" s="39"/>
    </row>
    <row r="45308" spans="17:17">
      <c r="Q45308" s="39"/>
    </row>
    <row r="45309" spans="17:17">
      <c r="Q45309" s="39"/>
    </row>
    <row r="45310" spans="17:17">
      <c r="Q45310" s="39"/>
    </row>
    <row r="45311" spans="17:17">
      <c r="Q45311" s="39"/>
    </row>
    <row r="45312" spans="17:17">
      <c r="Q45312" s="39"/>
    </row>
    <row r="45313" spans="17:17">
      <c r="Q45313" s="39"/>
    </row>
    <row r="45314" spans="17:17">
      <c r="Q45314" s="39"/>
    </row>
    <row r="45315" spans="17:17">
      <c r="Q45315" s="39"/>
    </row>
    <row r="45316" spans="17:17">
      <c r="Q45316" s="39"/>
    </row>
    <row r="45317" spans="17:17">
      <c r="Q45317" s="39"/>
    </row>
    <row r="45318" spans="17:17">
      <c r="Q45318" s="39"/>
    </row>
    <row r="45319" spans="17:17">
      <c r="Q45319" s="39"/>
    </row>
    <row r="45320" spans="17:17">
      <c r="Q45320" s="39"/>
    </row>
    <row r="45321" spans="17:17">
      <c r="Q45321" s="39"/>
    </row>
    <row r="45322" spans="17:17">
      <c r="Q45322" s="39"/>
    </row>
    <row r="45323" spans="17:17">
      <c r="Q45323" s="39"/>
    </row>
    <row r="45324" spans="17:17">
      <c r="Q45324" s="39"/>
    </row>
    <row r="45325" spans="17:17">
      <c r="Q45325" s="39"/>
    </row>
    <row r="45326" spans="17:17">
      <c r="Q45326" s="39"/>
    </row>
    <row r="45327" spans="17:17">
      <c r="Q45327" s="39"/>
    </row>
    <row r="45328" spans="17:17">
      <c r="Q45328" s="39"/>
    </row>
    <row r="45329" spans="17:17">
      <c r="Q45329" s="39"/>
    </row>
    <row r="45330" spans="17:17">
      <c r="Q45330" s="39"/>
    </row>
    <row r="45331" spans="17:17">
      <c r="Q45331" s="39"/>
    </row>
    <row r="45332" spans="17:17">
      <c r="Q45332" s="39"/>
    </row>
    <row r="45333" spans="17:17">
      <c r="Q45333" s="39"/>
    </row>
    <row r="45334" spans="17:17">
      <c r="Q45334" s="39"/>
    </row>
    <row r="45335" spans="17:17">
      <c r="Q45335" s="39"/>
    </row>
    <row r="45336" spans="17:17">
      <c r="Q45336" s="39"/>
    </row>
    <row r="45337" spans="17:17">
      <c r="Q45337" s="39"/>
    </row>
    <row r="45338" spans="17:17">
      <c r="Q45338" s="39"/>
    </row>
    <row r="45339" spans="17:17">
      <c r="Q45339" s="39"/>
    </row>
    <row r="45340" spans="17:17">
      <c r="Q45340" s="39"/>
    </row>
    <row r="45341" spans="17:17">
      <c r="Q45341" s="39"/>
    </row>
    <row r="45342" spans="17:17">
      <c r="Q45342" s="39"/>
    </row>
    <row r="45343" spans="17:17">
      <c r="Q45343" s="39"/>
    </row>
    <row r="45344" spans="17:17">
      <c r="Q45344" s="39"/>
    </row>
    <row r="45345" spans="17:17">
      <c r="Q45345" s="39"/>
    </row>
    <row r="45346" spans="17:17">
      <c r="Q45346" s="39"/>
    </row>
    <row r="45347" spans="17:17">
      <c r="Q45347" s="39"/>
    </row>
    <row r="45348" spans="17:17">
      <c r="Q45348" s="39"/>
    </row>
    <row r="45349" spans="17:17">
      <c r="Q45349" s="39"/>
    </row>
    <row r="45350" spans="17:17">
      <c r="Q45350" s="39"/>
    </row>
    <row r="45351" spans="17:17">
      <c r="Q45351" s="39"/>
    </row>
    <row r="45352" spans="17:17">
      <c r="Q45352" s="39"/>
    </row>
    <row r="45353" spans="17:17">
      <c r="Q45353" s="39"/>
    </row>
    <row r="45354" spans="17:17">
      <c r="Q45354" s="39"/>
    </row>
    <row r="45355" spans="17:17">
      <c r="Q45355" s="39"/>
    </row>
    <row r="45356" spans="17:17">
      <c r="Q45356" s="39"/>
    </row>
    <row r="45357" spans="17:17">
      <c r="Q45357" s="39"/>
    </row>
    <row r="45358" spans="17:17">
      <c r="Q45358" s="39"/>
    </row>
    <row r="45359" spans="17:17">
      <c r="Q45359" s="39"/>
    </row>
    <row r="45360" spans="17:17">
      <c r="Q45360" s="39"/>
    </row>
    <row r="45361" spans="17:17">
      <c r="Q45361" s="39"/>
    </row>
    <row r="45362" spans="17:17">
      <c r="Q45362" s="39"/>
    </row>
    <row r="45363" spans="17:17">
      <c r="Q45363" s="39"/>
    </row>
    <row r="45364" spans="17:17">
      <c r="Q45364" s="39"/>
    </row>
    <row r="45365" spans="17:17">
      <c r="Q45365" s="39"/>
    </row>
    <row r="45366" spans="17:17">
      <c r="Q45366" s="39"/>
    </row>
    <row r="45367" spans="17:17">
      <c r="Q45367" s="39"/>
    </row>
    <row r="45368" spans="17:17">
      <c r="Q45368" s="39"/>
    </row>
    <row r="45369" spans="17:17">
      <c r="Q45369" s="39"/>
    </row>
    <row r="45370" spans="17:17">
      <c r="Q45370" s="39"/>
    </row>
    <row r="45371" spans="17:17">
      <c r="Q45371" s="39"/>
    </row>
    <row r="45372" spans="17:17">
      <c r="Q45372" s="39"/>
    </row>
    <row r="45373" spans="17:17">
      <c r="Q45373" s="39"/>
    </row>
    <row r="45374" spans="17:17">
      <c r="Q45374" s="39"/>
    </row>
    <row r="45375" spans="17:17">
      <c r="Q45375" s="39"/>
    </row>
    <row r="45376" spans="17:17">
      <c r="Q45376" s="39"/>
    </row>
    <row r="45377" spans="17:17">
      <c r="Q45377" s="39"/>
    </row>
    <row r="45378" spans="17:17">
      <c r="Q45378" s="39"/>
    </row>
    <row r="45379" spans="17:17">
      <c r="Q45379" s="39"/>
    </row>
    <row r="45380" spans="17:17">
      <c r="Q45380" s="39"/>
    </row>
    <row r="45381" spans="17:17">
      <c r="Q45381" s="39"/>
    </row>
    <row r="45382" spans="17:17">
      <c r="Q45382" s="39"/>
    </row>
    <row r="45383" spans="17:17">
      <c r="Q45383" s="39"/>
    </row>
    <row r="45384" spans="17:17">
      <c r="Q45384" s="39"/>
    </row>
    <row r="45385" spans="17:17">
      <c r="Q45385" s="39"/>
    </row>
    <row r="45386" spans="17:17">
      <c r="Q45386" s="39"/>
    </row>
    <row r="45387" spans="17:17">
      <c r="Q45387" s="39"/>
    </row>
    <row r="45388" spans="17:17">
      <c r="Q45388" s="39"/>
    </row>
    <row r="45389" spans="17:17">
      <c r="Q45389" s="39"/>
    </row>
    <row r="45390" spans="17:17">
      <c r="Q45390" s="39"/>
    </row>
    <row r="45391" spans="17:17">
      <c r="Q45391" s="39"/>
    </row>
    <row r="45392" spans="17:17">
      <c r="Q45392" s="39"/>
    </row>
    <row r="45393" spans="17:17">
      <c r="Q45393" s="39"/>
    </row>
    <row r="45394" spans="17:17">
      <c r="Q45394" s="39"/>
    </row>
    <row r="45395" spans="17:17">
      <c r="Q45395" s="39"/>
    </row>
    <row r="45396" spans="17:17">
      <c r="Q45396" s="39"/>
    </row>
    <row r="45397" spans="17:17">
      <c r="Q45397" s="39"/>
    </row>
    <row r="45398" spans="17:17">
      <c r="Q45398" s="39"/>
    </row>
    <row r="45399" spans="17:17">
      <c r="Q45399" s="39"/>
    </row>
    <row r="45400" spans="17:17">
      <c r="Q45400" s="39"/>
    </row>
    <row r="45401" spans="17:17">
      <c r="Q45401" s="39"/>
    </row>
    <row r="45402" spans="17:17">
      <c r="Q45402" s="39"/>
    </row>
    <row r="45403" spans="17:17">
      <c r="Q45403" s="39"/>
    </row>
    <row r="45404" spans="17:17">
      <c r="Q45404" s="39"/>
    </row>
    <row r="45405" spans="17:17">
      <c r="Q45405" s="39"/>
    </row>
    <row r="45406" spans="17:17">
      <c r="Q45406" s="39"/>
    </row>
    <row r="45407" spans="17:17">
      <c r="Q45407" s="39"/>
    </row>
    <row r="45408" spans="17:17">
      <c r="Q45408" s="39"/>
    </row>
    <row r="45409" spans="17:17">
      <c r="Q45409" s="39"/>
    </row>
    <row r="45410" spans="17:17">
      <c r="Q45410" s="39"/>
    </row>
    <row r="45411" spans="17:17">
      <c r="Q45411" s="39"/>
    </row>
    <row r="45412" spans="17:17">
      <c r="Q45412" s="39"/>
    </row>
    <row r="45413" spans="17:17">
      <c r="Q45413" s="39"/>
    </row>
    <row r="45414" spans="17:17">
      <c r="Q45414" s="39"/>
    </row>
    <row r="45415" spans="17:17">
      <c r="Q45415" s="39"/>
    </row>
    <row r="45416" spans="17:17">
      <c r="Q45416" s="39"/>
    </row>
    <row r="45417" spans="17:17">
      <c r="Q45417" s="39"/>
    </row>
    <row r="45418" spans="17:17">
      <c r="Q45418" s="39"/>
    </row>
    <row r="45419" spans="17:17">
      <c r="Q45419" s="39"/>
    </row>
    <row r="45420" spans="17:17">
      <c r="Q45420" s="39"/>
    </row>
    <row r="45421" spans="17:17">
      <c r="Q45421" s="39"/>
    </row>
    <row r="45422" spans="17:17">
      <c r="Q45422" s="39"/>
    </row>
    <row r="45423" spans="17:17">
      <c r="Q45423" s="39"/>
    </row>
    <row r="45424" spans="17:17">
      <c r="Q45424" s="39"/>
    </row>
    <row r="45425" spans="17:17">
      <c r="Q45425" s="39"/>
    </row>
    <row r="45426" spans="17:17">
      <c r="Q45426" s="39"/>
    </row>
    <row r="45427" spans="17:17">
      <c r="Q45427" s="39"/>
    </row>
    <row r="45428" spans="17:17">
      <c r="Q45428" s="39"/>
    </row>
    <row r="45429" spans="17:17">
      <c r="Q45429" s="39"/>
    </row>
    <row r="45430" spans="17:17">
      <c r="Q45430" s="39"/>
    </row>
    <row r="45431" spans="17:17">
      <c r="Q45431" s="39"/>
    </row>
    <row r="45432" spans="17:17">
      <c r="Q45432" s="39"/>
    </row>
    <row r="45433" spans="17:17">
      <c r="Q45433" s="39"/>
    </row>
    <row r="45434" spans="17:17">
      <c r="Q45434" s="39"/>
    </row>
    <row r="45435" spans="17:17">
      <c r="Q45435" s="39"/>
    </row>
    <row r="45436" spans="17:17">
      <c r="Q45436" s="39"/>
    </row>
    <row r="45437" spans="17:17">
      <c r="Q45437" s="39"/>
    </row>
    <row r="45438" spans="17:17">
      <c r="Q45438" s="39"/>
    </row>
    <row r="45439" spans="17:17">
      <c r="Q45439" s="39"/>
    </row>
    <row r="45440" spans="17:17">
      <c r="Q45440" s="39"/>
    </row>
    <row r="45441" spans="17:17">
      <c r="Q45441" s="39"/>
    </row>
    <row r="45442" spans="17:17">
      <c r="Q45442" s="39"/>
    </row>
    <row r="45443" spans="17:17">
      <c r="Q45443" s="39"/>
    </row>
    <row r="45444" spans="17:17">
      <c r="Q45444" s="39"/>
    </row>
    <row r="45445" spans="17:17">
      <c r="Q45445" s="39"/>
    </row>
    <row r="45446" spans="17:17">
      <c r="Q45446" s="39"/>
    </row>
    <row r="45447" spans="17:17">
      <c r="Q45447" s="39"/>
    </row>
    <row r="45448" spans="17:17">
      <c r="Q45448" s="39"/>
    </row>
    <row r="45449" spans="17:17">
      <c r="Q45449" s="39"/>
    </row>
    <row r="45450" spans="17:17">
      <c r="Q45450" s="39"/>
    </row>
    <row r="45451" spans="17:17">
      <c r="Q45451" s="39"/>
    </row>
    <row r="45452" spans="17:17">
      <c r="Q45452" s="39"/>
    </row>
    <row r="45453" spans="17:17">
      <c r="Q45453" s="39"/>
    </row>
    <row r="45454" spans="17:17">
      <c r="Q45454" s="39"/>
    </row>
    <row r="45455" spans="17:17">
      <c r="Q45455" s="39"/>
    </row>
    <row r="45456" spans="17:17">
      <c r="Q45456" s="39"/>
    </row>
    <row r="45457" spans="17:17">
      <c r="Q45457" s="39"/>
    </row>
    <row r="45458" spans="17:17">
      <c r="Q45458" s="39"/>
    </row>
    <row r="45459" spans="17:17">
      <c r="Q45459" s="39"/>
    </row>
    <row r="45460" spans="17:17">
      <c r="Q45460" s="39"/>
    </row>
    <row r="45461" spans="17:17">
      <c r="Q45461" s="39"/>
    </row>
    <row r="45462" spans="17:17">
      <c r="Q45462" s="39"/>
    </row>
    <row r="45463" spans="17:17">
      <c r="Q45463" s="39"/>
    </row>
    <row r="45464" spans="17:17">
      <c r="Q45464" s="39"/>
    </row>
    <row r="45465" spans="17:17">
      <c r="Q45465" s="39"/>
    </row>
    <row r="45466" spans="17:17">
      <c r="Q45466" s="39"/>
    </row>
    <row r="45467" spans="17:17">
      <c r="Q45467" s="39"/>
    </row>
    <row r="45468" spans="17:17">
      <c r="Q45468" s="39"/>
    </row>
    <row r="45469" spans="17:17">
      <c r="Q45469" s="39"/>
    </row>
    <row r="45470" spans="17:17">
      <c r="Q45470" s="39"/>
    </row>
    <row r="45471" spans="17:17">
      <c r="Q45471" s="39"/>
    </row>
    <row r="45472" spans="17:17">
      <c r="Q45472" s="39"/>
    </row>
    <row r="45473" spans="17:17">
      <c r="Q45473" s="39"/>
    </row>
    <row r="45474" spans="17:17">
      <c r="Q45474" s="39"/>
    </row>
    <row r="45475" spans="17:17">
      <c r="Q45475" s="39"/>
    </row>
    <row r="45476" spans="17:17">
      <c r="Q45476" s="39"/>
    </row>
    <row r="45477" spans="17:17">
      <c r="Q45477" s="39"/>
    </row>
    <row r="45478" spans="17:17">
      <c r="Q45478" s="39"/>
    </row>
    <row r="45479" spans="17:17">
      <c r="Q45479" s="39"/>
    </row>
    <row r="45480" spans="17:17">
      <c r="Q45480" s="39"/>
    </row>
    <row r="45481" spans="17:17">
      <c r="Q45481" s="39"/>
    </row>
    <row r="45482" spans="17:17">
      <c r="Q45482" s="39"/>
    </row>
    <row r="45483" spans="17:17">
      <c r="Q45483" s="39"/>
    </row>
    <row r="45484" spans="17:17">
      <c r="Q45484" s="39"/>
    </row>
    <row r="45485" spans="17:17">
      <c r="Q45485" s="39"/>
    </row>
    <row r="45486" spans="17:17">
      <c r="Q45486" s="39"/>
    </row>
    <row r="45487" spans="17:17">
      <c r="Q45487" s="39"/>
    </row>
    <row r="45488" spans="17:17">
      <c r="Q45488" s="39"/>
    </row>
    <row r="45489" spans="17:17">
      <c r="Q45489" s="39"/>
    </row>
    <row r="45490" spans="17:17">
      <c r="Q45490" s="39"/>
    </row>
    <row r="45491" spans="17:17">
      <c r="Q45491" s="39"/>
    </row>
    <row r="45492" spans="17:17">
      <c r="Q45492" s="39"/>
    </row>
    <row r="45493" spans="17:17">
      <c r="Q45493" s="39"/>
    </row>
    <row r="45494" spans="17:17">
      <c r="Q45494" s="39"/>
    </row>
    <row r="45495" spans="17:17">
      <c r="Q45495" s="39"/>
    </row>
    <row r="45496" spans="17:17">
      <c r="Q45496" s="39"/>
    </row>
    <row r="45497" spans="17:17">
      <c r="Q45497" s="39"/>
    </row>
    <row r="45498" spans="17:17">
      <c r="Q45498" s="39"/>
    </row>
    <row r="45499" spans="17:17">
      <c r="Q45499" s="39"/>
    </row>
    <row r="45500" spans="17:17">
      <c r="Q45500" s="39"/>
    </row>
    <row r="45501" spans="17:17">
      <c r="Q45501" s="39"/>
    </row>
    <row r="45502" spans="17:17">
      <c r="Q45502" s="39"/>
    </row>
    <row r="45503" spans="17:17">
      <c r="Q45503" s="39"/>
    </row>
    <row r="45504" spans="17:17">
      <c r="Q45504" s="39"/>
    </row>
    <row r="45505" spans="17:17">
      <c r="Q45505" s="39"/>
    </row>
    <row r="45506" spans="17:17">
      <c r="Q45506" s="39"/>
    </row>
    <row r="45507" spans="17:17">
      <c r="Q45507" s="39"/>
    </row>
    <row r="45508" spans="17:17">
      <c r="Q45508" s="39"/>
    </row>
    <row r="45509" spans="17:17">
      <c r="Q45509" s="39"/>
    </row>
    <row r="45510" spans="17:17">
      <c r="Q45510" s="39"/>
    </row>
    <row r="45511" spans="17:17">
      <c r="Q45511" s="39"/>
    </row>
    <row r="45512" spans="17:17">
      <c r="Q45512" s="39"/>
    </row>
    <row r="45513" spans="17:17">
      <c r="Q45513" s="39"/>
    </row>
    <row r="45514" spans="17:17">
      <c r="Q45514" s="39"/>
    </row>
    <row r="45515" spans="17:17">
      <c r="Q45515" s="39"/>
    </row>
    <row r="45516" spans="17:17">
      <c r="Q45516" s="39"/>
    </row>
    <row r="45517" spans="17:17">
      <c r="Q45517" s="39"/>
    </row>
    <row r="45518" spans="17:17">
      <c r="Q45518" s="39"/>
    </row>
    <row r="45519" spans="17:17">
      <c r="Q45519" s="39"/>
    </row>
    <row r="45520" spans="17:17">
      <c r="Q45520" s="39"/>
    </row>
    <row r="45521" spans="17:17">
      <c r="Q45521" s="39"/>
    </row>
    <row r="45522" spans="17:17">
      <c r="Q45522" s="39"/>
    </row>
    <row r="45523" spans="17:17">
      <c r="Q45523" s="39"/>
    </row>
    <row r="45524" spans="17:17">
      <c r="Q45524" s="39"/>
    </row>
    <row r="45525" spans="17:17">
      <c r="Q45525" s="39"/>
    </row>
    <row r="45526" spans="17:17">
      <c r="Q45526" s="39"/>
    </row>
    <row r="45527" spans="17:17">
      <c r="Q45527" s="39"/>
    </row>
    <row r="45528" spans="17:17">
      <c r="Q45528" s="39"/>
    </row>
    <row r="45529" spans="17:17">
      <c r="Q45529" s="39"/>
    </row>
    <row r="45530" spans="17:17">
      <c r="Q45530" s="39"/>
    </row>
    <row r="45531" spans="17:17">
      <c r="Q45531" s="39"/>
    </row>
    <row r="45532" spans="17:17">
      <c r="Q45532" s="39"/>
    </row>
    <row r="45533" spans="17:17">
      <c r="Q45533" s="39"/>
    </row>
    <row r="45534" spans="17:17">
      <c r="Q45534" s="39"/>
    </row>
    <row r="45535" spans="17:17">
      <c r="Q45535" s="39"/>
    </row>
    <row r="45536" spans="17:17">
      <c r="Q45536" s="39"/>
    </row>
    <row r="45537" spans="17:17">
      <c r="Q45537" s="39"/>
    </row>
    <row r="45538" spans="17:17">
      <c r="Q45538" s="39"/>
    </row>
    <row r="45539" spans="17:17">
      <c r="Q45539" s="39"/>
    </row>
    <row r="45540" spans="17:17">
      <c r="Q45540" s="39"/>
    </row>
    <row r="45541" spans="17:17">
      <c r="Q45541" s="39"/>
    </row>
    <row r="45542" spans="17:17">
      <c r="Q45542" s="39"/>
    </row>
    <row r="45543" spans="17:17">
      <c r="Q45543" s="39"/>
    </row>
    <row r="45544" spans="17:17">
      <c r="Q45544" s="39"/>
    </row>
    <row r="45545" spans="17:17">
      <c r="Q45545" s="39"/>
    </row>
    <row r="45546" spans="17:17">
      <c r="Q45546" s="39"/>
    </row>
    <row r="45547" spans="17:17">
      <c r="Q45547" s="39"/>
    </row>
    <row r="45548" spans="17:17">
      <c r="Q45548" s="39"/>
    </row>
    <row r="45549" spans="17:17">
      <c r="Q45549" s="39"/>
    </row>
    <row r="45550" spans="17:17">
      <c r="Q45550" s="39"/>
    </row>
    <row r="45551" spans="17:17">
      <c r="Q45551" s="39"/>
    </row>
    <row r="45552" spans="17:17">
      <c r="Q45552" s="39"/>
    </row>
    <row r="45553" spans="17:17">
      <c r="Q45553" s="39"/>
    </row>
    <row r="45554" spans="17:17">
      <c r="Q45554" s="39"/>
    </row>
    <row r="45555" spans="17:17">
      <c r="Q45555" s="39"/>
    </row>
    <row r="45556" spans="17:17">
      <c r="Q45556" s="39"/>
    </row>
    <row r="45557" spans="17:17">
      <c r="Q45557" s="39"/>
    </row>
    <row r="45558" spans="17:17">
      <c r="Q45558" s="39"/>
    </row>
    <row r="45559" spans="17:17">
      <c r="Q45559" s="39"/>
    </row>
    <row r="45560" spans="17:17">
      <c r="Q45560" s="39"/>
    </row>
    <row r="45561" spans="17:17">
      <c r="Q45561" s="39"/>
    </row>
    <row r="45562" spans="17:17">
      <c r="Q45562" s="39"/>
    </row>
    <row r="45563" spans="17:17">
      <c r="Q45563" s="39"/>
    </row>
    <row r="45564" spans="17:17">
      <c r="Q45564" s="39"/>
    </row>
    <row r="45565" spans="17:17">
      <c r="Q45565" s="39"/>
    </row>
    <row r="45566" spans="17:17">
      <c r="Q45566" s="39"/>
    </row>
    <row r="45567" spans="17:17">
      <c r="Q45567" s="39"/>
    </row>
    <row r="45568" spans="17:17">
      <c r="Q45568" s="39"/>
    </row>
    <row r="45569" spans="17:17">
      <c r="Q45569" s="39"/>
    </row>
    <row r="45570" spans="17:17">
      <c r="Q45570" s="39"/>
    </row>
    <row r="45571" spans="17:17">
      <c r="Q45571" s="39"/>
    </row>
    <row r="45572" spans="17:17">
      <c r="Q45572" s="39"/>
    </row>
    <row r="45573" spans="17:17">
      <c r="Q45573" s="39"/>
    </row>
    <row r="45574" spans="17:17">
      <c r="Q45574" s="39"/>
    </row>
    <row r="45575" spans="17:17">
      <c r="Q45575" s="39"/>
    </row>
    <row r="45576" spans="17:17">
      <c r="Q45576" s="39"/>
    </row>
    <row r="45577" spans="17:17">
      <c r="Q45577" s="39"/>
    </row>
    <row r="45578" spans="17:17">
      <c r="Q45578" s="39"/>
    </row>
    <row r="45579" spans="17:17">
      <c r="Q45579" s="39"/>
    </row>
    <row r="45580" spans="17:17">
      <c r="Q45580" s="39"/>
    </row>
    <row r="45581" spans="17:17">
      <c r="Q45581" s="39"/>
    </row>
    <row r="45582" spans="17:17">
      <c r="Q45582" s="39"/>
    </row>
    <row r="45583" spans="17:17">
      <c r="Q45583" s="39"/>
    </row>
    <row r="45584" spans="17:17">
      <c r="Q45584" s="39"/>
    </row>
    <row r="45585" spans="17:17">
      <c r="Q45585" s="39"/>
    </row>
    <row r="45586" spans="17:17">
      <c r="Q45586" s="39"/>
    </row>
    <row r="45587" spans="17:17">
      <c r="Q45587" s="39"/>
    </row>
    <row r="45588" spans="17:17">
      <c r="Q45588" s="39"/>
    </row>
    <row r="45589" spans="17:17">
      <c r="Q45589" s="39"/>
    </row>
    <row r="45590" spans="17:17">
      <c r="Q45590" s="39"/>
    </row>
    <row r="45591" spans="17:17">
      <c r="Q45591" s="39"/>
    </row>
    <row r="45592" spans="17:17">
      <c r="Q45592" s="39"/>
    </row>
    <row r="45593" spans="17:17">
      <c r="Q45593" s="39"/>
    </row>
    <row r="45594" spans="17:17">
      <c r="Q45594" s="39"/>
    </row>
    <row r="45595" spans="17:17">
      <c r="Q45595" s="39"/>
    </row>
    <row r="45596" spans="17:17">
      <c r="Q45596" s="39"/>
    </row>
    <row r="45597" spans="17:17">
      <c r="Q45597" s="39"/>
    </row>
    <row r="45598" spans="17:17">
      <c r="Q45598" s="39"/>
    </row>
    <row r="45599" spans="17:17">
      <c r="Q45599" s="39"/>
    </row>
    <row r="45600" spans="17:17">
      <c r="Q45600" s="39"/>
    </row>
    <row r="45601" spans="17:17">
      <c r="Q45601" s="39"/>
    </row>
    <row r="45602" spans="17:17">
      <c r="Q45602" s="39"/>
    </row>
    <row r="45603" spans="17:17">
      <c r="Q45603" s="39"/>
    </row>
    <row r="45604" spans="17:17">
      <c r="Q45604" s="39"/>
    </row>
    <row r="45605" spans="17:17">
      <c r="Q45605" s="39"/>
    </row>
    <row r="45606" spans="17:17">
      <c r="Q45606" s="39"/>
    </row>
    <row r="45607" spans="17:17">
      <c r="Q45607" s="39"/>
    </row>
    <row r="45608" spans="17:17">
      <c r="Q45608" s="39"/>
    </row>
    <row r="45609" spans="17:17">
      <c r="Q45609" s="39"/>
    </row>
    <row r="45610" spans="17:17">
      <c r="Q45610" s="39"/>
    </row>
    <row r="45611" spans="17:17">
      <c r="Q45611" s="39"/>
    </row>
    <row r="45612" spans="17:17">
      <c r="Q45612" s="39"/>
    </row>
    <row r="45613" spans="17:17">
      <c r="Q45613" s="39"/>
    </row>
    <row r="45614" spans="17:17">
      <c r="Q45614" s="39"/>
    </row>
    <row r="45615" spans="17:17">
      <c r="Q45615" s="39"/>
    </row>
    <row r="45616" spans="17:17">
      <c r="Q45616" s="39"/>
    </row>
    <row r="45617" spans="17:17">
      <c r="Q45617" s="39"/>
    </row>
    <row r="45618" spans="17:17">
      <c r="Q45618" s="39"/>
    </row>
    <row r="45619" spans="17:17">
      <c r="Q45619" s="39"/>
    </row>
    <row r="45620" spans="17:17">
      <c r="Q45620" s="39"/>
    </row>
    <row r="45621" spans="17:17">
      <c r="Q45621" s="39"/>
    </row>
    <row r="45622" spans="17:17">
      <c r="Q45622" s="39"/>
    </row>
    <row r="45623" spans="17:17">
      <c r="Q45623" s="39"/>
    </row>
    <row r="45624" spans="17:17">
      <c r="Q45624" s="39"/>
    </row>
    <row r="45625" spans="17:17">
      <c r="Q45625" s="39"/>
    </row>
    <row r="45626" spans="17:17">
      <c r="Q45626" s="39"/>
    </row>
    <row r="45627" spans="17:17">
      <c r="Q45627" s="39"/>
    </row>
    <row r="45628" spans="17:17">
      <c r="Q45628" s="39"/>
    </row>
    <row r="45629" spans="17:17">
      <c r="Q45629" s="39"/>
    </row>
    <row r="45630" spans="17:17">
      <c r="Q45630" s="39"/>
    </row>
    <row r="45631" spans="17:17">
      <c r="Q45631" s="39"/>
    </row>
    <row r="45632" spans="17:17">
      <c r="Q45632" s="39"/>
    </row>
    <row r="45633" spans="17:17">
      <c r="Q45633" s="39"/>
    </row>
    <row r="45634" spans="17:17">
      <c r="Q45634" s="39"/>
    </row>
    <row r="45635" spans="17:17">
      <c r="Q45635" s="39"/>
    </row>
    <row r="45636" spans="17:17">
      <c r="Q45636" s="39"/>
    </row>
    <row r="45637" spans="17:17">
      <c r="Q45637" s="39"/>
    </row>
    <row r="45638" spans="17:17">
      <c r="Q45638" s="39"/>
    </row>
    <row r="45639" spans="17:17">
      <c r="Q45639" s="39"/>
    </row>
    <row r="45640" spans="17:17">
      <c r="Q45640" s="39"/>
    </row>
    <row r="45641" spans="17:17">
      <c r="Q45641" s="39"/>
    </row>
    <row r="45642" spans="17:17">
      <c r="Q45642" s="39"/>
    </row>
    <row r="45643" spans="17:17">
      <c r="Q45643" s="39"/>
    </row>
    <row r="45644" spans="17:17">
      <c r="Q45644" s="39"/>
    </row>
    <row r="45645" spans="17:17">
      <c r="Q45645" s="39"/>
    </row>
    <row r="45646" spans="17:17">
      <c r="Q45646" s="39"/>
    </row>
    <row r="45647" spans="17:17">
      <c r="Q45647" s="39"/>
    </row>
    <row r="45648" spans="17:17">
      <c r="Q45648" s="39"/>
    </row>
    <row r="45649" spans="17:17">
      <c r="Q45649" s="39"/>
    </row>
    <row r="45650" spans="17:17">
      <c r="Q45650" s="39"/>
    </row>
    <row r="45651" spans="17:17">
      <c r="Q45651" s="39"/>
    </row>
    <row r="45652" spans="17:17">
      <c r="Q45652" s="39"/>
    </row>
    <row r="45653" spans="17:17">
      <c r="Q45653" s="39"/>
    </row>
    <row r="45654" spans="17:17">
      <c r="Q45654" s="39"/>
    </row>
    <row r="45655" spans="17:17">
      <c r="Q45655" s="39"/>
    </row>
    <row r="45656" spans="17:17">
      <c r="Q45656" s="39"/>
    </row>
    <row r="45657" spans="17:17">
      <c r="Q45657" s="39"/>
    </row>
    <row r="45658" spans="17:17">
      <c r="Q45658" s="39"/>
    </row>
    <row r="45659" spans="17:17">
      <c r="Q45659" s="39"/>
    </row>
    <row r="45660" spans="17:17">
      <c r="Q45660" s="39"/>
    </row>
    <row r="45661" spans="17:17">
      <c r="Q45661" s="39"/>
    </row>
    <row r="45662" spans="17:17">
      <c r="Q45662" s="39"/>
    </row>
    <row r="45663" spans="17:17">
      <c r="Q45663" s="39"/>
    </row>
    <row r="45664" spans="17:17">
      <c r="Q45664" s="39"/>
    </row>
    <row r="45665" spans="17:17">
      <c r="Q45665" s="39"/>
    </row>
    <row r="45666" spans="17:17">
      <c r="Q45666" s="39"/>
    </row>
    <row r="45667" spans="17:17">
      <c r="Q45667" s="39"/>
    </row>
    <row r="45668" spans="17:17">
      <c r="Q45668" s="39"/>
    </row>
    <row r="45669" spans="17:17">
      <c r="Q45669" s="39"/>
    </row>
    <row r="45670" spans="17:17">
      <c r="Q45670" s="39"/>
    </row>
    <row r="45671" spans="17:17">
      <c r="Q45671" s="39"/>
    </row>
    <row r="45672" spans="17:17">
      <c r="Q45672" s="39"/>
    </row>
    <row r="45673" spans="17:17">
      <c r="Q45673" s="39"/>
    </row>
    <row r="45674" spans="17:17">
      <c r="Q45674" s="39"/>
    </row>
    <row r="45675" spans="17:17">
      <c r="Q45675" s="39"/>
    </row>
    <row r="45676" spans="17:17">
      <c r="Q45676" s="39"/>
    </row>
    <row r="45677" spans="17:17">
      <c r="Q45677" s="39"/>
    </row>
    <row r="45678" spans="17:17">
      <c r="Q45678" s="39"/>
    </row>
    <row r="45679" spans="17:17">
      <c r="Q45679" s="39"/>
    </row>
    <row r="45680" spans="17:17">
      <c r="Q45680" s="39"/>
    </row>
    <row r="45681" spans="17:17">
      <c r="Q45681" s="39"/>
    </row>
    <row r="45682" spans="17:17">
      <c r="Q45682" s="39"/>
    </row>
    <row r="45683" spans="17:17">
      <c r="Q45683" s="39"/>
    </row>
    <row r="45684" spans="17:17">
      <c r="Q45684" s="39"/>
    </row>
    <row r="45685" spans="17:17">
      <c r="Q45685" s="39"/>
    </row>
    <row r="45686" spans="17:17">
      <c r="Q45686" s="39"/>
    </row>
    <row r="45687" spans="17:17">
      <c r="Q45687" s="39"/>
    </row>
    <row r="45688" spans="17:17">
      <c r="Q45688" s="39"/>
    </row>
    <row r="45689" spans="17:17">
      <c r="Q45689" s="39"/>
    </row>
    <row r="45690" spans="17:17">
      <c r="Q45690" s="39"/>
    </row>
    <row r="45691" spans="17:17">
      <c r="Q45691" s="39"/>
    </row>
    <row r="45692" spans="17:17">
      <c r="Q45692" s="39"/>
    </row>
    <row r="45693" spans="17:17">
      <c r="Q45693" s="39"/>
    </row>
    <row r="45694" spans="17:17">
      <c r="Q45694" s="39"/>
    </row>
    <row r="45695" spans="17:17">
      <c r="Q45695" s="39"/>
    </row>
    <row r="45696" spans="17:17">
      <c r="Q45696" s="39"/>
    </row>
    <row r="45697" spans="17:17">
      <c r="Q45697" s="39"/>
    </row>
    <row r="45698" spans="17:17">
      <c r="Q45698" s="39"/>
    </row>
    <row r="45699" spans="17:17">
      <c r="Q45699" s="39"/>
    </row>
    <row r="45700" spans="17:17">
      <c r="Q45700" s="39"/>
    </row>
    <row r="45701" spans="17:17">
      <c r="Q45701" s="39"/>
    </row>
    <row r="45702" spans="17:17">
      <c r="Q45702" s="39"/>
    </row>
    <row r="45703" spans="17:17">
      <c r="Q45703" s="39"/>
    </row>
    <row r="45704" spans="17:17">
      <c r="Q45704" s="39"/>
    </row>
    <row r="45705" spans="17:17">
      <c r="Q45705" s="39"/>
    </row>
    <row r="45706" spans="17:17">
      <c r="Q45706" s="39"/>
    </row>
    <row r="45707" spans="17:17">
      <c r="Q45707" s="39"/>
    </row>
    <row r="45708" spans="17:17">
      <c r="Q45708" s="39"/>
    </row>
    <row r="45709" spans="17:17">
      <c r="Q45709" s="39"/>
    </row>
    <row r="45710" spans="17:17">
      <c r="Q45710" s="39"/>
    </row>
    <row r="45711" spans="17:17">
      <c r="Q45711" s="39"/>
    </row>
    <row r="45712" spans="17:17">
      <c r="Q45712" s="39"/>
    </row>
    <row r="45713" spans="17:17">
      <c r="Q45713" s="39"/>
    </row>
    <row r="45714" spans="17:17">
      <c r="Q45714" s="39"/>
    </row>
    <row r="45715" spans="17:17">
      <c r="Q45715" s="39"/>
    </row>
    <row r="45716" spans="17:17">
      <c r="Q45716" s="39"/>
    </row>
    <row r="45717" spans="17:17">
      <c r="Q45717" s="39"/>
    </row>
    <row r="45718" spans="17:17">
      <c r="Q45718" s="39"/>
    </row>
    <row r="45719" spans="17:17">
      <c r="Q45719" s="39"/>
    </row>
    <row r="45720" spans="17:17">
      <c r="Q45720" s="39"/>
    </row>
    <row r="45721" spans="17:17">
      <c r="Q45721" s="39"/>
    </row>
    <row r="45722" spans="17:17">
      <c r="Q45722" s="39"/>
    </row>
    <row r="45723" spans="17:17">
      <c r="Q45723" s="39"/>
    </row>
    <row r="45724" spans="17:17">
      <c r="Q45724" s="39"/>
    </row>
    <row r="45725" spans="17:17">
      <c r="Q45725" s="39"/>
    </row>
    <row r="45726" spans="17:17">
      <c r="Q45726" s="39"/>
    </row>
    <row r="45727" spans="17:17">
      <c r="Q45727" s="39"/>
    </row>
    <row r="45728" spans="17:17">
      <c r="Q45728" s="39"/>
    </row>
    <row r="45729" spans="17:17">
      <c r="Q45729" s="39"/>
    </row>
    <row r="45730" spans="17:17">
      <c r="Q45730" s="39"/>
    </row>
    <row r="45731" spans="17:17">
      <c r="Q45731" s="39"/>
    </row>
    <row r="45732" spans="17:17">
      <c r="Q45732" s="39"/>
    </row>
    <row r="45733" spans="17:17">
      <c r="Q45733" s="39"/>
    </row>
    <row r="45734" spans="17:17">
      <c r="Q45734" s="39"/>
    </row>
    <row r="45735" spans="17:17">
      <c r="Q45735" s="39"/>
    </row>
    <row r="45736" spans="17:17">
      <c r="Q45736" s="39"/>
    </row>
    <row r="45737" spans="17:17">
      <c r="Q45737" s="39"/>
    </row>
    <row r="45738" spans="17:17">
      <c r="Q45738" s="39"/>
    </row>
    <row r="45739" spans="17:17">
      <c r="Q45739" s="39"/>
    </row>
    <row r="45740" spans="17:17">
      <c r="Q45740" s="39"/>
    </row>
    <row r="45741" spans="17:17">
      <c r="Q45741" s="39"/>
    </row>
    <row r="45742" spans="17:17">
      <c r="Q45742" s="39"/>
    </row>
    <row r="45743" spans="17:17">
      <c r="Q45743" s="39"/>
    </row>
    <row r="45744" spans="17:17">
      <c r="Q45744" s="39"/>
    </row>
    <row r="45745" spans="17:17">
      <c r="Q45745" s="39"/>
    </row>
    <row r="45746" spans="17:17">
      <c r="Q45746" s="39"/>
    </row>
    <row r="45747" spans="17:17">
      <c r="Q45747" s="39"/>
    </row>
    <row r="45748" spans="17:17">
      <c r="Q45748" s="39"/>
    </row>
    <row r="45749" spans="17:17">
      <c r="Q45749" s="39"/>
    </row>
    <row r="45750" spans="17:17">
      <c r="Q45750" s="39"/>
    </row>
    <row r="45751" spans="17:17">
      <c r="Q45751" s="39"/>
    </row>
    <row r="45752" spans="17:17">
      <c r="Q45752" s="39"/>
    </row>
    <row r="45753" spans="17:17">
      <c r="Q45753" s="39"/>
    </row>
    <row r="45754" spans="17:17">
      <c r="Q45754" s="39"/>
    </row>
    <row r="45755" spans="17:17">
      <c r="Q45755" s="39"/>
    </row>
    <row r="45756" spans="17:17">
      <c r="Q45756" s="39"/>
    </row>
    <row r="45757" spans="17:17">
      <c r="Q45757" s="39"/>
    </row>
    <row r="45758" spans="17:17">
      <c r="Q45758" s="39"/>
    </row>
    <row r="45759" spans="17:17">
      <c r="Q45759" s="39"/>
    </row>
    <row r="45760" spans="17:17">
      <c r="Q45760" s="39"/>
    </row>
    <row r="45761" spans="17:17">
      <c r="Q45761" s="39"/>
    </row>
    <row r="45762" spans="17:17">
      <c r="Q45762" s="39"/>
    </row>
    <row r="45763" spans="17:17">
      <c r="Q45763" s="39"/>
    </row>
    <row r="45764" spans="17:17">
      <c r="Q45764" s="39"/>
    </row>
    <row r="45765" spans="17:17">
      <c r="Q45765" s="39"/>
    </row>
    <row r="45766" spans="17:17">
      <c r="Q45766" s="39"/>
    </row>
    <row r="45767" spans="17:17">
      <c r="Q45767" s="39"/>
    </row>
    <row r="45768" spans="17:17">
      <c r="Q45768" s="39"/>
    </row>
    <row r="45769" spans="17:17">
      <c r="Q45769" s="39"/>
    </row>
    <row r="45770" spans="17:17">
      <c r="Q45770" s="39"/>
    </row>
    <row r="45771" spans="17:17">
      <c r="Q45771" s="39"/>
    </row>
    <row r="45772" spans="17:17">
      <c r="Q45772" s="39"/>
    </row>
    <row r="45773" spans="17:17">
      <c r="Q45773" s="39"/>
    </row>
    <row r="45774" spans="17:17">
      <c r="Q45774" s="39"/>
    </row>
    <row r="45775" spans="17:17">
      <c r="Q45775" s="39"/>
    </row>
    <row r="45776" spans="17:17">
      <c r="Q45776" s="39"/>
    </row>
    <row r="45777" spans="17:17">
      <c r="Q45777" s="39"/>
    </row>
    <row r="45778" spans="17:17">
      <c r="Q45778" s="39"/>
    </row>
    <row r="45779" spans="17:17">
      <c r="Q45779" s="39"/>
    </row>
    <row r="45780" spans="17:17">
      <c r="Q45780" s="39"/>
    </row>
    <row r="45781" spans="17:17">
      <c r="Q45781" s="39"/>
    </row>
    <row r="45782" spans="17:17">
      <c r="Q45782" s="39"/>
    </row>
    <row r="45783" spans="17:17">
      <c r="Q45783" s="39"/>
    </row>
    <row r="45784" spans="17:17">
      <c r="Q45784" s="39"/>
    </row>
    <row r="45785" spans="17:17">
      <c r="Q45785" s="39"/>
    </row>
    <row r="45786" spans="17:17">
      <c r="Q45786" s="39"/>
    </row>
    <row r="45787" spans="17:17">
      <c r="Q45787" s="39"/>
    </row>
    <row r="45788" spans="17:17">
      <c r="Q45788" s="39"/>
    </row>
    <row r="45789" spans="17:17">
      <c r="Q45789" s="39"/>
    </row>
    <row r="45790" spans="17:17">
      <c r="Q45790" s="39"/>
    </row>
    <row r="45791" spans="17:17">
      <c r="Q45791" s="39"/>
    </row>
    <row r="45792" spans="17:17">
      <c r="Q45792" s="39"/>
    </row>
    <row r="45793" spans="17:17">
      <c r="Q45793" s="39"/>
    </row>
    <row r="45794" spans="17:17">
      <c r="Q45794" s="39"/>
    </row>
    <row r="45795" spans="17:17">
      <c r="Q45795" s="39"/>
    </row>
    <row r="45796" spans="17:17">
      <c r="Q45796" s="39"/>
    </row>
    <row r="45797" spans="17:17">
      <c r="Q45797" s="39"/>
    </row>
    <row r="45798" spans="17:17">
      <c r="Q45798" s="39"/>
    </row>
    <row r="45799" spans="17:17">
      <c r="Q45799" s="39"/>
    </row>
    <row r="45800" spans="17:17">
      <c r="Q45800" s="39"/>
    </row>
    <row r="45801" spans="17:17">
      <c r="Q45801" s="39"/>
    </row>
    <row r="45802" spans="17:17">
      <c r="Q45802" s="39"/>
    </row>
    <row r="45803" spans="17:17">
      <c r="Q45803" s="39"/>
    </row>
    <row r="45804" spans="17:17">
      <c r="Q45804" s="39"/>
    </row>
    <row r="45805" spans="17:17">
      <c r="Q45805" s="39"/>
    </row>
    <row r="45806" spans="17:17">
      <c r="Q45806" s="39"/>
    </row>
    <row r="45807" spans="17:17">
      <c r="Q45807" s="39"/>
    </row>
    <row r="45808" spans="17:17">
      <c r="Q45808" s="39"/>
    </row>
    <row r="45809" spans="17:17">
      <c r="Q45809" s="39"/>
    </row>
    <row r="45810" spans="17:17">
      <c r="Q45810" s="39"/>
    </row>
    <row r="45811" spans="17:17">
      <c r="Q45811" s="39"/>
    </row>
    <row r="45812" spans="17:17">
      <c r="Q45812" s="39"/>
    </row>
    <row r="45813" spans="17:17">
      <c r="Q45813" s="39"/>
    </row>
    <row r="45814" spans="17:17">
      <c r="Q45814" s="39"/>
    </row>
    <row r="45815" spans="17:17">
      <c r="Q45815" s="39"/>
    </row>
    <row r="45816" spans="17:17">
      <c r="Q45816" s="39"/>
    </row>
    <row r="45817" spans="17:17">
      <c r="Q45817" s="39"/>
    </row>
    <row r="45818" spans="17:17">
      <c r="Q45818" s="39"/>
    </row>
    <row r="45819" spans="17:17">
      <c r="Q45819" s="39"/>
    </row>
    <row r="45820" spans="17:17">
      <c r="Q45820" s="39"/>
    </row>
    <row r="45821" spans="17:17">
      <c r="Q45821" s="39"/>
    </row>
    <row r="45822" spans="17:17">
      <c r="Q45822" s="39"/>
    </row>
    <row r="45823" spans="17:17">
      <c r="Q45823" s="39"/>
    </row>
    <row r="45824" spans="17:17">
      <c r="Q45824" s="39"/>
    </row>
    <row r="45825" spans="17:17">
      <c r="Q45825" s="39"/>
    </row>
    <row r="45826" spans="17:17">
      <c r="Q45826" s="39"/>
    </row>
    <row r="45827" spans="17:17">
      <c r="Q45827" s="39"/>
    </row>
    <row r="45828" spans="17:17">
      <c r="Q45828" s="39"/>
    </row>
    <row r="45829" spans="17:17">
      <c r="Q45829" s="39"/>
    </row>
    <row r="45830" spans="17:17">
      <c r="Q45830" s="39"/>
    </row>
    <row r="45831" spans="17:17">
      <c r="Q45831" s="39"/>
    </row>
    <row r="45832" spans="17:17">
      <c r="Q45832" s="39"/>
    </row>
    <row r="45833" spans="17:17">
      <c r="Q45833" s="39"/>
    </row>
    <row r="45834" spans="17:17">
      <c r="Q45834" s="39"/>
    </row>
    <row r="45835" spans="17:17">
      <c r="Q45835" s="39"/>
    </row>
    <row r="45836" spans="17:17">
      <c r="Q45836" s="39"/>
    </row>
    <row r="45837" spans="17:17">
      <c r="Q45837" s="39"/>
    </row>
    <row r="45838" spans="17:17">
      <c r="Q45838" s="39"/>
    </row>
    <row r="45839" spans="17:17">
      <c r="Q45839" s="39"/>
    </row>
    <row r="45840" spans="17:17">
      <c r="Q45840" s="39"/>
    </row>
    <row r="45841" spans="17:17">
      <c r="Q45841" s="39"/>
    </row>
    <row r="45842" spans="17:17">
      <c r="Q45842" s="39"/>
    </row>
    <row r="45843" spans="17:17">
      <c r="Q45843" s="39"/>
    </row>
    <row r="45844" spans="17:17">
      <c r="Q45844" s="39"/>
    </row>
    <row r="45845" spans="17:17">
      <c r="Q45845" s="39"/>
    </row>
    <row r="45846" spans="17:17">
      <c r="Q45846" s="39"/>
    </row>
    <row r="45847" spans="17:17">
      <c r="Q45847" s="39"/>
    </row>
    <row r="45848" spans="17:17">
      <c r="Q45848" s="39"/>
    </row>
    <row r="45849" spans="17:17">
      <c r="Q45849" s="39"/>
    </row>
    <row r="45850" spans="17:17">
      <c r="Q45850" s="39"/>
    </row>
    <row r="45851" spans="17:17">
      <c r="Q45851" s="39"/>
    </row>
    <row r="45852" spans="17:17">
      <c r="Q45852" s="39"/>
    </row>
    <row r="45853" spans="17:17">
      <c r="Q45853" s="39"/>
    </row>
    <row r="45854" spans="17:17">
      <c r="Q45854" s="39"/>
    </row>
    <row r="45855" spans="17:17">
      <c r="Q45855" s="39"/>
    </row>
    <row r="45856" spans="17:17">
      <c r="Q45856" s="39"/>
    </row>
    <row r="45857" spans="17:17">
      <c r="Q45857" s="39"/>
    </row>
    <row r="45858" spans="17:17">
      <c r="Q45858" s="39"/>
    </row>
    <row r="45859" spans="17:17">
      <c r="Q45859" s="39"/>
    </row>
    <row r="45860" spans="17:17">
      <c r="Q45860" s="39"/>
    </row>
    <row r="45861" spans="17:17">
      <c r="Q45861" s="39"/>
    </row>
    <row r="45862" spans="17:17">
      <c r="Q45862" s="39"/>
    </row>
    <row r="45863" spans="17:17">
      <c r="Q45863" s="39"/>
    </row>
    <row r="45864" spans="17:17">
      <c r="Q45864" s="39"/>
    </row>
    <row r="45865" spans="17:17">
      <c r="Q45865" s="39"/>
    </row>
    <row r="45866" spans="17:17">
      <c r="Q45866" s="39"/>
    </row>
    <row r="45867" spans="17:17">
      <c r="Q45867" s="39"/>
    </row>
    <row r="45868" spans="17:17">
      <c r="Q45868" s="39"/>
    </row>
    <row r="45869" spans="17:17">
      <c r="Q45869" s="39"/>
    </row>
    <row r="45870" spans="17:17">
      <c r="Q45870" s="39"/>
    </row>
    <row r="45871" spans="17:17">
      <c r="Q45871" s="39"/>
    </row>
    <row r="45872" spans="17:17">
      <c r="Q45872" s="39"/>
    </row>
    <row r="45873" spans="17:17">
      <c r="Q45873" s="39"/>
    </row>
    <row r="45874" spans="17:17">
      <c r="Q45874" s="39"/>
    </row>
    <row r="45875" spans="17:17">
      <c r="Q45875" s="39"/>
    </row>
    <row r="45876" spans="17:17">
      <c r="Q45876" s="39"/>
    </row>
    <row r="45877" spans="17:17">
      <c r="Q45877" s="39"/>
    </row>
    <row r="45878" spans="17:17">
      <c r="Q45878" s="39"/>
    </row>
    <row r="45879" spans="17:17">
      <c r="Q45879" s="39"/>
    </row>
    <row r="45880" spans="17:17">
      <c r="Q45880" s="39"/>
    </row>
    <row r="45881" spans="17:17">
      <c r="Q45881" s="39"/>
    </row>
    <row r="45882" spans="17:17">
      <c r="Q45882" s="39"/>
    </row>
    <row r="45883" spans="17:17">
      <c r="Q45883" s="39"/>
    </row>
    <row r="45884" spans="17:17">
      <c r="Q45884" s="39"/>
    </row>
    <row r="45885" spans="17:17">
      <c r="Q45885" s="39"/>
    </row>
    <row r="45886" spans="17:17">
      <c r="Q45886" s="39"/>
    </row>
    <row r="45887" spans="17:17">
      <c r="Q45887" s="39"/>
    </row>
    <row r="45888" spans="17:17">
      <c r="Q45888" s="39"/>
    </row>
    <row r="45889" spans="17:17">
      <c r="Q45889" s="39"/>
    </row>
    <row r="45890" spans="17:17">
      <c r="Q45890" s="39"/>
    </row>
    <row r="45891" spans="17:17">
      <c r="Q45891" s="39"/>
    </row>
    <row r="45892" spans="17:17">
      <c r="Q45892" s="39"/>
    </row>
    <row r="45893" spans="17:17">
      <c r="Q45893" s="39"/>
    </row>
    <row r="45894" spans="17:17">
      <c r="Q45894" s="39"/>
    </row>
    <row r="45895" spans="17:17">
      <c r="Q45895" s="39"/>
    </row>
    <row r="45896" spans="17:17">
      <c r="Q45896" s="39"/>
    </row>
    <row r="45897" spans="17:17">
      <c r="Q45897" s="39"/>
    </row>
    <row r="45898" spans="17:17">
      <c r="Q45898" s="39"/>
    </row>
    <row r="45899" spans="17:17">
      <c r="Q45899" s="39"/>
    </row>
    <row r="45900" spans="17:17">
      <c r="Q45900" s="39"/>
    </row>
    <row r="45901" spans="17:17">
      <c r="Q45901" s="39"/>
    </row>
    <row r="45902" spans="17:17">
      <c r="Q45902" s="39"/>
    </row>
    <row r="45903" spans="17:17">
      <c r="Q45903" s="39"/>
    </row>
    <row r="45904" spans="17:17">
      <c r="Q45904" s="39"/>
    </row>
    <row r="45905" spans="17:17">
      <c r="Q45905" s="39"/>
    </row>
    <row r="45906" spans="17:17">
      <c r="Q45906" s="39"/>
    </row>
    <row r="45907" spans="17:17">
      <c r="Q45907" s="39"/>
    </row>
    <row r="45908" spans="17:17">
      <c r="Q45908" s="39"/>
    </row>
    <row r="45909" spans="17:17">
      <c r="Q45909" s="39"/>
    </row>
    <row r="45910" spans="17:17">
      <c r="Q45910" s="39"/>
    </row>
    <row r="45911" spans="17:17">
      <c r="Q45911" s="39"/>
    </row>
    <row r="45912" spans="17:17">
      <c r="Q45912" s="39"/>
    </row>
    <row r="45913" spans="17:17">
      <c r="Q45913" s="39"/>
    </row>
    <row r="45914" spans="17:17">
      <c r="Q45914" s="39"/>
    </row>
    <row r="45915" spans="17:17">
      <c r="Q45915" s="39"/>
    </row>
    <row r="45916" spans="17:17">
      <c r="Q45916" s="39"/>
    </row>
    <row r="45917" spans="17:17">
      <c r="Q45917" s="39"/>
    </row>
    <row r="45918" spans="17:17">
      <c r="Q45918" s="39"/>
    </row>
    <row r="45919" spans="17:17">
      <c r="Q45919" s="39"/>
    </row>
    <row r="45920" spans="17:17">
      <c r="Q45920" s="39"/>
    </row>
    <row r="45921" spans="17:17">
      <c r="Q45921" s="39"/>
    </row>
    <row r="45922" spans="17:17">
      <c r="Q45922" s="39"/>
    </row>
    <row r="45923" spans="17:17">
      <c r="Q45923" s="39"/>
    </row>
    <row r="45924" spans="17:17">
      <c r="Q45924" s="39"/>
    </row>
    <row r="45925" spans="17:17">
      <c r="Q45925" s="39"/>
    </row>
    <row r="45926" spans="17:17">
      <c r="Q45926" s="39"/>
    </row>
    <row r="45927" spans="17:17">
      <c r="Q45927" s="39"/>
    </row>
    <row r="45928" spans="17:17">
      <c r="Q45928" s="39"/>
    </row>
    <row r="45929" spans="17:17">
      <c r="Q45929" s="39"/>
    </row>
    <row r="45930" spans="17:17">
      <c r="Q45930" s="39"/>
    </row>
    <row r="45931" spans="17:17">
      <c r="Q45931" s="39"/>
    </row>
    <row r="45932" spans="17:17">
      <c r="Q45932" s="39"/>
    </row>
    <row r="45933" spans="17:17">
      <c r="Q45933" s="39"/>
    </row>
    <row r="45934" spans="17:17">
      <c r="Q45934" s="39"/>
    </row>
    <row r="45935" spans="17:17">
      <c r="Q45935" s="39"/>
    </row>
    <row r="45936" spans="17:17">
      <c r="Q45936" s="39"/>
    </row>
    <row r="45937" spans="17:17">
      <c r="Q45937" s="39"/>
    </row>
    <row r="45938" spans="17:17">
      <c r="Q45938" s="39"/>
    </row>
    <row r="45939" spans="17:17">
      <c r="Q45939" s="39"/>
    </row>
    <row r="45940" spans="17:17">
      <c r="Q45940" s="39"/>
    </row>
    <row r="45941" spans="17:17">
      <c r="Q45941" s="39"/>
    </row>
    <row r="45942" spans="17:17">
      <c r="Q45942" s="39"/>
    </row>
    <row r="45943" spans="17:17">
      <c r="Q45943" s="39"/>
    </row>
    <row r="45944" spans="17:17">
      <c r="Q45944" s="39"/>
    </row>
    <row r="45945" spans="17:17">
      <c r="Q45945" s="39"/>
    </row>
    <row r="45946" spans="17:17">
      <c r="Q45946" s="39"/>
    </row>
    <row r="45947" spans="17:17">
      <c r="Q45947" s="39"/>
    </row>
    <row r="45948" spans="17:17">
      <c r="Q45948" s="39"/>
    </row>
    <row r="45949" spans="17:17">
      <c r="Q45949" s="39"/>
    </row>
    <row r="45950" spans="17:17">
      <c r="Q45950" s="39"/>
    </row>
    <row r="45951" spans="17:17">
      <c r="Q45951" s="39"/>
    </row>
    <row r="45952" spans="17:17">
      <c r="Q45952" s="39"/>
    </row>
    <row r="45953" spans="17:17">
      <c r="Q45953" s="39"/>
    </row>
    <row r="45954" spans="17:17">
      <c r="Q45954" s="39"/>
    </row>
    <row r="45955" spans="17:17">
      <c r="Q45955" s="39"/>
    </row>
    <row r="45956" spans="17:17">
      <c r="Q45956" s="39"/>
    </row>
    <row r="45957" spans="17:17">
      <c r="Q45957" s="39"/>
    </row>
    <row r="45958" spans="17:17">
      <c r="Q45958" s="39"/>
    </row>
    <row r="45959" spans="17:17">
      <c r="Q45959" s="39"/>
    </row>
    <row r="45960" spans="17:17">
      <c r="Q45960" s="39"/>
    </row>
    <row r="45961" spans="17:17">
      <c r="Q45961" s="39"/>
    </row>
    <row r="45962" spans="17:17">
      <c r="Q45962" s="39"/>
    </row>
    <row r="45963" spans="17:17">
      <c r="Q45963" s="39"/>
    </row>
    <row r="45964" spans="17:17">
      <c r="Q45964" s="39"/>
    </row>
    <row r="45965" spans="17:17">
      <c r="Q45965" s="39"/>
    </row>
    <row r="45966" spans="17:17">
      <c r="Q45966" s="39"/>
    </row>
    <row r="45967" spans="17:17">
      <c r="Q45967" s="39"/>
    </row>
    <row r="45968" spans="17:17">
      <c r="Q45968" s="39"/>
    </row>
    <row r="45969" spans="17:17">
      <c r="Q45969" s="39"/>
    </row>
    <row r="45970" spans="17:17">
      <c r="Q45970" s="39"/>
    </row>
    <row r="45971" spans="17:17">
      <c r="Q45971" s="39"/>
    </row>
    <row r="45972" spans="17:17">
      <c r="Q45972" s="39"/>
    </row>
    <row r="45973" spans="17:17">
      <c r="Q45973" s="39"/>
    </row>
    <row r="45974" spans="17:17">
      <c r="Q45974" s="39"/>
    </row>
    <row r="45975" spans="17:17">
      <c r="Q45975" s="39"/>
    </row>
    <row r="45976" spans="17:17">
      <c r="Q45976" s="39"/>
    </row>
    <row r="45977" spans="17:17">
      <c r="Q45977" s="39"/>
    </row>
    <row r="45978" spans="17:17">
      <c r="Q45978" s="39"/>
    </row>
    <row r="45979" spans="17:17">
      <c r="Q45979" s="39"/>
    </row>
    <row r="45980" spans="17:17">
      <c r="Q45980" s="39"/>
    </row>
    <row r="45981" spans="17:17">
      <c r="Q45981" s="39"/>
    </row>
    <row r="45982" spans="17:17">
      <c r="Q45982" s="39"/>
    </row>
    <row r="45983" spans="17:17">
      <c r="Q45983" s="39"/>
    </row>
    <row r="45984" spans="17:17">
      <c r="Q45984" s="39"/>
    </row>
    <row r="45985" spans="17:17">
      <c r="Q45985" s="39"/>
    </row>
    <row r="45986" spans="17:17">
      <c r="Q45986" s="39"/>
    </row>
    <row r="45987" spans="17:17">
      <c r="Q45987" s="39"/>
    </row>
    <row r="45988" spans="17:17">
      <c r="Q45988" s="39"/>
    </row>
    <row r="45989" spans="17:17">
      <c r="Q45989" s="39"/>
    </row>
    <row r="45990" spans="17:17">
      <c r="Q45990" s="39"/>
    </row>
    <row r="45991" spans="17:17">
      <c r="Q45991" s="39"/>
    </row>
    <row r="45992" spans="17:17">
      <c r="Q45992" s="39"/>
    </row>
    <row r="45993" spans="17:17">
      <c r="Q45993" s="39"/>
    </row>
    <row r="45994" spans="17:17">
      <c r="Q45994" s="39"/>
    </row>
    <row r="45995" spans="17:17">
      <c r="Q45995" s="39"/>
    </row>
    <row r="45996" spans="17:17">
      <c r="Q45996" s="39"/>
    </row>
    <row r="45997" spans="17:17">
      <c r="Q45997" s="39"/>
    </row>
    <row r="45998" spans="17:17">
      <c r="Q45998" s="39"/>
    </row>
    <row r="45999" spans="17:17">
      <c r="Q45999" s="39"/>
    </row>
    <row r="46000" spans="17:17">
      <c r="Q46000" s="39"/>
    </row>
    <row r="46001" spans="17:17">
      <c r="Q46001" s="39"/>
    </row>
    <row r="46002" spans="17:17">
      <c r="Q46002" s="39"/>
    </row>
    <row r="46003" spans="17:17">
      <c r="Q46003" s="39"/>
    </row>
    <row r="46004" spans="17:17">
      <c r="Q46004" s="39"/>
    </row>
    <row r="46005" spans="17:17">
      <c r="Q46005" s="39"/>
    </row>
    <row r="46006" spans="17:17">
      <c r="Q46006" s="39"/>
    </row>
    <row r="46007" spans="17:17">
      <c r="Q46007" s="39"/>
    </row>
    <row r="46008" spans="17:17">
      <c r="Q46008" s="39"/>
    </row>
    <row r="46009" spans="17:17">
      <c r="Q46009" s="39"/>
    </row>
    <row r="46010" spans="17:17">
      <c r="Q46010" s="39"/>
    </row>
    <row r="46011" spans="17:17">
      <c r="Q46011" s="39"/>
    </row>
    <row r="46012" spans="17:17">
      <c r="Q46012" s="39"/>
    </row>
    <row r="46013" spans="17:17">
      <c r="Q46013" s="39"/>
    </row>
    <row r="46014" spans="17:17">
      <c r="Q46014" s="39"/>
    </row>
    <row r="46015" spans="17:17">
      <c r="Q46015" s="39"/>
    </row>
    <row r="46016" spans="17:17">
      <c r="Q46016" s="39"/>
    </row>
    <row r="46017" spans="17:17">
      <c r="Q46017" s="39"/>
    </row>
    <row r="46018" spans="17:17">
      <c r="Q46018" s="39"/>
    </row>
    <row r="46019" spans="17:17">
      <c r="Q46019" s="39"/>
    </row>
    <row r="46020" spans="17:17">
      <c r="Q46020" s="39"/>
    </row>
    <row r="46021" spans="17:17">
      <c r="Q46021" s="39"/>
    </row>
    <row r="46022" spans="17:17">
      <c r="Q46022" s="39"/>
    </row>
    <row r="46023" spans="17:17">
      <c r="Q46023" s="39"/>
    </row>
    <row r="46024" spans="17:17">
      <c r="Q46024" s="39"/>
    </row>
    <row r="46025" spans="17:17">
      <c r="Q46025" s="39"/>
    </row>
    <row r="46026" spans="17:17">
      <c r="Q46026" s="39"/>
    </row>
    <row r="46027" spans="17:17">
      <c r="Q46027" s="39"/>
    </row>
    <row r="46028" spans="17:17">
      <c r="Q46028" s="39"/>
    </row>
    <row r="46029" spans="17:17">
      <c r="Q46029" s="39"/>
    </row>
    <row r="46030" spans="17:17">
      <c r="Q46030" s="39"/>
    </row>
    <row r="46031" spans="17:17">
      <c r="Q46031" s="39"/>
    </row>
    <row r="46032" spans="17:17">
      <c r="Q46032" s="39"/>
    </row>
    <row r="46033" spans="17:17">
      <c r="Q46033" s="39"/>
    </row>
    <row r="46034" spans="17:17">
      <c r="Q46034" s="39"/>
    </row>
    <row r="46035" spans="17:17">
      <c r="Q46035" s="39"/>
    </row>
    <row r="46036" spans="17:17">
      <c r="Q46036" s="39"/>
    </row>
    <row r="46037" spans="17:17">
      <c r="Q46037" s="39"/>
    </row>
    <row r="46038" spans="17:17">
      <c r="Q46038" s="39"/>
    </row>
    <row r="46039" spans="17:17">
      <c r="Q46039" s="39"/>
    </row>
    <row r="46040" spans="17:17">
      <c r="Q46040" s="39"/>
    </row>
    <row r="46041" spans="17:17">
      <c r="Q46041" s="39"/>
    </row>
    <row r="46042" spans="17:17">
      <c r="Q46042" s="39"/>
    </row>
    <row r="46043" spans="17:17">
      <c r="Q46043" s="39"/>
    </row>
    <row r="46044" spans="17:17">
      <c r="Q46044" s="39"/>
    </row>
    <row r="46045" spans="17:17">
      <c r="Q46045" s="39"/>
    </row>
    <row r="46046" spans="17:17">
      <c r="Q46046" s="39"/>
    </row>
    <row r="46047" spans="17:17">
      <c r="Q46047" s="39"/>
    </row>
    <row r="46048" spans="17:17">
      <c r="Q46048" s="39"/>
    </row>
    <row r="46049" spans="17:17">
      <c r="Q46049" s="39"/>
    </row>
    <row r="46050" spans="17:17">
      <c r="Q46050" s="39"/>
    </row>
    <row r="46051" spans="17:17">
      <c r="Q46051" s="39"/>
    </row>
    <row r="46052" spans="17:17">
      <c r="Q46052" s="39"/>
    </row>
    <row r="46053" spans="17:17">
      <c r="Q46053" s="39"/>
    </row>
    <row r="46054" spans="17:17">
      <c r="Q46054" s="39"/>
    </row>
    <row r="46055" spans="17:17">
      <c r="Q46055" s="39"/>
    </row>
    <row r="46056" spans="17:17">
      <c r="Q46056" s="39"/>
    </row>
    <row r="46057" spans="17:17">
      <c r="Q46057" s="39"/>
    </row>
    <row r="46058" spans="17:17">
      <c r="Q46058" s="39"/>
    </row>
    <row r="46059" spans="17:17">
      <c r="Q46059" s="39"/>
    </row>
    <row r="46060" spans="17:17">
      <c r="Q46060" s="39"/>
    </row>
    <row r="46061" spans="17:17">
      <c r="Q46061" s="39"/>
    </row>
    <row r="46062" spans="17:17">
      <c r="Q46062" s="39"/>
    </row>
    <row r="46063" spans="17:17">
      <c r="Q46063" s="39"/>
    </row>
    <row r="46064" spans="17:17">
      <c r="Q46064" s="39"/>
    </row>
    <row r="46065" spans="17:17">
      <c r="Q46065" s="39"/>
    </row>
    <row r="46066" spans="17:17">
      <c r="Q46066" s="39"/>
    </row>
    <row r="46067" spans="17:17">
      <c r="Q46067" s="39"/>
    </row>
    <row r="46068" spans="17:17">
      <c r="Q46068" s="39"/>
    </row>
    <row r="46069" spans="17:17">
      <c r="Q46069" s="39"/>
    </row>
    <row r="46070" spans="17:17">
      <c r="Q46070" s="39"/>
    </row>
    <row r="46071" spans="17:17">
      <c r="Q46071" s="39"/>
    </row>
    <row r="46072" spans="17:17">
      <c r="Q46072" s="39"/>
    </row>
    <row r="46073" spans="17:17">
      <c r="Q46073" s="39"/>
    </row>
    <row r="46074" spans="17:17">
      <c r="Q46074" s="39"/>
    </row>
    <row r="46075" spans="17:17">
      <c r="Q46075" s="39"/>
    </row>
    <row r="46076" spans="17:17">
      <c r="Q46076" s="39"/>
    </row>
    <row r="46077" spans="17:17">
      <c r="Q46077" s="39"/>
    </row>
    <row r="46078" spans="17:17">
      <c r="Q46078" s="39"/>
    </row>
    <row r="46079" spans="17:17">
      <c r="Q46079" s="39"/>
    </row>
    <row r="46080" spans="17:17">
      <c r="Q46080" s="39"/>
    </row>
    <row r="46081" spans="17:17">
      <c r="Q46081" s="39"/>
    </row>
    <row r="46082" spans="17:17">
      <c r="Q46082" s="39"/>
    </row>
    <row r="46083" spans="17:17">
      <c r="Q46083" s="39"/>
    </row>
    <row r="46084" spans="17:17">
      <c r="Q46084" s="39"/>
    </row>
    <row r="46085" spans="17:17">
      <c r="Q46085" s="39"/>
    </row>
    <row r="46086" spans="17:17">
      <c r="Q46086" s="39"/>
    </row>
    <row r="46087" spans="17:17">
      <c r="Q46087" s="39"/>
    </row>
    <row r="46088" spans="17:17">
      <c r="Q46088" s="39"/>
    </row>
    <row r="46089" spans="17:17">
      <c r="Q46089" s="39"/>
    </row>
    <row r="46090" spans="17:17">
      <c r="Q46090" s="39"/>
    </row>
    <row r="46091" spans="17:17">
      <c r="Q46091" s="39"/>
    </row>
    <row r="46092" spans="17:17">
      <c r="Q46092" s="39"/>
    </row>
    <row r="46093" spans="17:17">
      <c r="Q46093" s="39"/>
    </row>
    <row r="46094" spans="17:17">
      <c r="Q46094" s="39"/>
    </row>
    <row r="46095" spans="17:17">
      <c r="Q46095" s="39"/>
    </row>
    <row r="46096" spans="17:17">
      <c r="Q46096" s="39"/>
    </row>
    <row r="46097" spans="17:17">
      <c r="Q46097" s="39"/>
    </row>
    <row r="46098" spans="17:17">
      <c r="Q46098" s="39"/>
    </row>
    <row r="46099" spans="17:17">
      <c r="Q46099" s="39"/>
    </row>
    <row r="46100" spans="17:17">
      <c r="Q46100" s="39"/>
    </row>
    <row r="46101" spans="17:17">
      <c r="Q46101" s="39"/>
    </row>
    <row r="46102" spans="17:17">
      <c r="Q46102" s="39"/>
    </row>
    <row r="46103" spans="17:17">
      <c r="Q46103" s="39"/>
    </row>
    <row r="46104" spans="17:17">
      <c r="Q46104" s="39"/>
    </row>
    <row r="46105" spans="17:17">
      <c r="Q46105" s="39"/>
    </row>
    <row r="46106" spans="17:17">
      <c r="Q46106" s="39"/>
    </row>
    <row r="46107" spans="17:17">
      <c r="Q46107" s="39"/>
    </row>
    <row r="46108" spans="17:17">
      <c r="Q46108" s="39"/>
    </row>
    <row r="46109" spans="17:17">
      <c r="Q46109" s="39"/>
    </row>
    <row r="46110" spans="17:17">
      <c r="Q46110" s="39"/>
    </row>
    <row r="46111" spans="17:17">
      <c r="Q46111" s="39"/>
    </row>
    <row r="46112" spans="17:17">
      <c r="Q46112" s="39"/>
    </row>
    <row r="46113" spans="17:17">
      <c r="Q46113" s="39"/>
    </row>
    <row r="46114" spans="17:17">
      <c r="Q46114" s="39"/>
    </row>
    <row r="46115" spans="17:17">
      <c r="Q46115" s="39"/>
    </row>
    <row r="46116" spans="17:17">
      <c r="Q46116" s="39"/>
    </row>
    <row r="46117" spans="17:17">
      <c r="Q46117" s="39"/>
    </row>
    <row r="46118" spans="17:17">
      <c r="Q46118" s="39"/>
    </row>
    <row r="46119" spans="17:17">
      <c r="Q46119" s="39"/>
    </row>
    <row r="46120" spans="17:17">
      <c r="Q46120" s="39"/>
    </row>
    <row r="46121" spans="17:17">
      <c r="Q46121" s="39"/>
    </row>
    <row r="46122" spans="17:17">
      <c r="Q46122" s="39"/>
    </row>
    <row r="46123" spans="17:17">
      <c r="Q46123" s="39"/>
    </row>
    <row r="46124" spans="17:17">
      <c r="Q46124" s="39"/>
    </row>
    <row r="46125" spans="17:17">
      <c r="Q46125" s="39"/>
    </row>
    <row r="46126" spans="17:17">
      <c r="Q46126" s="39"/>
    </row>
    <row r="46127" spans="17:17">
      <c r="Q46127" s="39"/>
    </row>
    <row r="46128" spans="17:17">
      <c r="Q46128" s="39"/>
    </row>
    <row r="46129" spans="17:17">
      <c r="Q46129" s="39"/>
    </row>
    <row r="46130" spans="17:17">
      <c r="Q46130" s="39"/>
    </row>
    <row r="46131" spans="17:17">
      <c r="Q46131" s="39"/>
    </row>
    <row r="46132" spans="17:17">
      <c r="Q46132" s="39"/>
    </row>
    <row r="46133" spans="17:17">
      <c r="Q46133" s="39"/>
    </row>
    <row r="46134" spans="17:17">
      <c r="Q46134" s="39"/>
    </row>
    <row r="46135" spans="17:17">
      <c r="Q46135" s="39"/>
    </row>
    <row r="46136" spans="17:17">
      <c r="Q46136" s="39"/>
    </row>
    <row r="46137" spans="17:17">
      <c r="Q46137" s="39"/>
    </row>
    <row r="46138" spans="17:17">
      <c r="Q46138" s="39"/>
    </row>
    <row r="46139" spans="17:17">
      <c r="Q46139" s="39"/>
    </row>
    <row r="46140" spans="17:17">
      <c r="Q46140" s="39"/>
    </row>
    <row r="46141" spans="17:17">
      <c r="Q46141" s="39"/>
    </row>
    <row r="46142" spans="17:17">
      <c r="Q46142" s="39"/>
    </row>
    <row r="46143" spans="17:17">
      <c r="Q46143" s="39"/>
    </row>
    <row r="46144" spans="17:17">
      <c r="Q46144" s="39"/>
    </row>
    <row r="46145" spans="17:17">
      <c r="Q46145" s="39"/>
    </row>
    <row r="46146" spans="17:17">
      <c r="Q46146" s="39"/>
    </row>
    <row r="46147" spans="17:17">
      <c r="Q46147" s="39"/>
    </row>
    <row r="46148" spans="17:17">
      <c r="Q46148" s="39"/>
    </row>
    <row r="46149" spans="17:17">
      <c r="Q46149" s="39"/>
    </row>
    <row r="46150" spans="17:17">
      <c r="Q46150" s="39"/>
    </row>
    <row r="46151" spans="17:17">
      <c r="Q46151" s="39"/>
    </row>
    <row r="46152" spans="17:17">
      <c r="Q46152" s="39"/>
    </row>
    <row r="46153" spans="17:17">
      <c r="Q46153" s="39"/>
    </row>
    <row r="46154" spans="17:17">
      <c r="Q46154" s="39"/>
    </row>
    <row r="46155" spans="17:17">
      <c r="Q46155" s="39"/>
    </row>
    <row r="46156" spans="17:17">
      <c r="Q46156" s="39"/>
    </row>
    <row r="46157" spans="17:17">
      <c r="Q46157" s="39"/>
    </row>
    <row r="46158" spans="17:17">
      <c r="Q46158" s="39"/>
    </row>
    <row r="46159" spans="17:17">
      <c r="Q46159" s="39"/>
    </row>
    <row r="46160" spans="17:17">
      <c r="Q46160" s="39"/>
    </row>
    <row r="46161" spans="17:17">
      <c r="Q46161" s="39"/>
    </row>
    <row r="46162" spans="17:17">
      <c r="Q46162" s="39"/>
    </row>
    <row r="46163" spans="17:17">
      <c r="Q46163" s="39"/>
    </row>
    <row r="46164" spans="17:17">
      <c r="Q46164" s="39"/>
    </row>
    <row r="46165" spans="17:17">
      <c r="Q46165" s="39"/>
    </row>
    <row r="46166" spans="17:17">
      <c r="Q46166" s="39"/>
    </row>
    <row r="46167" spans="17:17">
      <c r="Q46167" s="39"/>
    </row>
    <row r="46168" spans="17:17">
      <c r="Q46168" s="39"/>
    </row>
    <row r="46169" spans="17:17">
      <c r="Q46169" s="39"/>
    </row>
    <row r="46170" spans="17:17">
      <c r="Q46170" s="39"/>
    </row>
    <row r="46171" spans="17:17">
      <c r="Q46171" s="39"/>
    </row>
    <row r="46172" spans="17:17">
      <c r="Q46172" s="39"/>
    </row>
    <row r="46173" spans="17:17">
      <c r="Q46173" s="39"/>
    </row>
    <row r="46174" spans="17:17">
      <c r="Q46174" s="39"/>
    </row>
    <row r="46175" spans="17:17">
      <c r="Q46175" s="39"/>
    </row>
    <row r="46176" spans="17:17">
      <c r="Q46176" s="39"/>
    </row>
    <row r="46177" spans="17:17">
      <c r="Q46177" s="39"/>
    </row>
    <row r="46178" spans="17:17">
      <c r="Q46178" s="39"/>
    </row>
    <row r="46179" spans="17:17">
      <c r="Q46179" s="39"/>
    </row>
    <row r="46180" spans="17:17">
      <c r="Q46180" s="39"/>
    </row>
    <row r="46181" spans="17:17">
      <c r="Q46181" s="39"/>
    </row>
    <row r="46182" spans="17:17">
      <c r="Q46182" s="39"/>
    </row>
    <row r="46183" spans="17:17">
      <c r="Q46183" s="39"/>
    </row>
    <row r="46184" spans="17:17">
      <c r="Q46184" s="39"/>
    </row>
    <row r="46185" spans="17:17">
      <c r="Q46185" s="39"/>
    </row>
    <row r="46186" spans="17:17">
      <c r="Q46186" s="39"/>
    </row>
    <row r="46187" spans="17:17">
      <c r="Q46187" s="39"/>
    </row>
    <row r="46188" spans="17:17">
      <c r="Q46188" s="39"/>
    </row>
    <row r="46189" spans="17:17">
      <c r="Q46189" s="39"/>
    </row>
    <row r="46190" spans="17:17">
      <c r="Q46190" s="39"/>
    </row>
    <row r="46191" spans="17:17">
      <c r="Q46191" s="39"/>
    </row>
    <row r="46192" spans="17:17">
      <c r="Q46192" s="39"/>
    </row>
    <row r="46193" spans="17:17">
      <c r="Q46193" s="39"/>
    </row>
    <row r="46194" spans="17:17">
      <c r="Q46194" s="39"/>
    </row>
    <row r="46195" spans="17:17">
      <c r="Q46195" s="39"/>
    </row>
    <row r="46196" spans="17:17">
      <c r="Q46196" s="39"/>
    </row>
    <row r="46197" spans="17:17">
      <c r="Q46197" s="39"/>
    </row>
    <row r="46198" spans="17:17">
      <c r="Q46198" s="39"/>
    </row>
    <row r="46199" spans="17:17">
      <c r="Q46199" s="39"/>
    </row>
    <row r="46200" spans="17:17">
      <c r="Q46200" s="39"/>
    </row>
    <row r="46201" spans="17:17">
      <c r="Q46201" s="39"/>
    </row>
    <row r="46202" spans="17:17">
      <c r="Q46202" s="39"/>
    </row>
    <row r="46203" spans="17:17">
      <c r="Q46203" s="39"/>
    </row>
    <row r="46204" spans="17:17">
      <c r="Q46204" s="39"/>
    </row>
    <row r="46205" spans="17:17">
      <c r="Q46205" s="39"/>
    </row>
    <row r="46206" spans="17:17">
      <c r="Q46206" s="39"/>
    </row>
    <row r="46207" spans="17:17">
      <c r="Q46207" s="39"/>
    </row>
    <row r="46208" spans="17:17">
      <c r="Q46208" s="39"/>
    </row>
    <row r="46209" spans="17:17">
      <c r="Q46209" s="39"/>
    </row>
    <row r="46210" spans="17:17">
      <c r="Q46210" s="39"/>
    </row>
    <row r="46211" spans="17:17">
      <c r="Q46211" s="39"/>
    </row>
    <row r="46212" spans="17:17">
      <c r="Q46212" s="39"/>
    </row>
    <row r="46213" spans="17:17">
      <c r="Q46213" s="39"/>
    </row>
    <row r="46214" spans="17:17">
      <c r="Q46214" s="39"/>
    </row>
    <row r="46215" spans="17:17">
      <c r="Q46215" s="39"/>
    </row>
    <row r="46216" spans="17:17">
      <c r="Q46216" s="39"/>
    </row>
    <row r="46217" spans="17:17">
      <c r="Q46217" s="39"/>
    </row>
    <row r="46218" spans="17:17">
      <c r="Q46218" s="39"/>
    </row>
    <row r="46219" spans="17:17">
      <c r="Q46219" s="39"/>
    </row>
    <row r="46220" spans="17:17">
      <c r="Q46220" s="39"/>
    </row>
    <row r="46221" spans="17:17">
      <c r="Q46221" s="39"/>
    </row>
    <row r="46222" spans="17:17">
      <c r="Q46222" s="39"/>
    </row>
    <row r="46223" spans="17:17">
      <c r="Q46223" s="39"/>
    </row>
    <row r="46224" spans="17:17">
      <c r="Q46224" s="39"/>
    </row>
    <row r="46225" spans="17:17">
      <c r="Q46225" s="39"/>
    </row>
    <row r="46226" spans="17:17">
      <c r="Q46226" s="39"/>
    </row>
    <row r="46227" spans="17:17">
      <c r="Q46227" s="39"/>
    </row>
    <row r="46228" spans="17:17">
      <c r="Q46228" s="39"/>
    </row>
    <row r="46229" spans="17:17">
      <c r="Q46229" s="39"/>
    </row>
    <row r="46230" spans="17:17">
      <c r="Q46230" s="39"/>
    </row>
    <row r="46231" spans="17:17">
      <c r="Q46231" s="39"/>
    </row>
    <row r="46232" spans="17:17">
      <c r="Q46232" s="39"/>
    </row>
    <row r="46233" spans="17:17">
      <c r="Q46233" s="39"/>
    </row>
    <row r="46234" spans="17:17">
      <c r="Q46234" s="39"/>
    </row>
    <row r="46235" spans="17:17">
      <c r="Q46235" s="39"/>
    </row>
    <row r="46236" spans="17:17">
      <c r="Q46236" s="39"/>
    </row>
    <row r="46237" spans="17:17">
      <c r="Q46237" s="39"/>
    </row>
    <row r="46238" spans="17:17">
      <c r="Q46238" s="39"/>
    </row>
    <row r="46239" spans="17:17">
      <c r="Q46239" s="39"/>
    </row>
    <row r="46240" spans="17:17">
      <c r="Q46240" s="39"/>
    </row>
    <row r="46241" spans="17:17">
      <c r="Q46241" s="39"/>
    </row>
    <row r="46242" spans="17:17">
      <c r="Q46242" s="39"/>
    </row>
    <row r="46243" spans="17:17">
      <c r="Q46243" s="39"/>
    </row>
    <row r="46244" spans="17:17">
      <c r="Q46244" s="39"/>
    </row>
    <row r="46245" spans="17:17">
      <c r="Q46245" s="39"/>
    </row>
    <row r="46246" spans="17:17">
      <c r="Q46246" s="39"/>
    </row>
    <row r="46247" spans="17:17">
      <c r="Q46247" s="39"/>
    </row>
    <row r="46248" spans="17:17">
      <c r="Q46248" s="39"/>
    </row>
    <row r="46249" spans="17:17">
      <c r="Q46249" s="39"/>
    </row>
    <row r="46250" spans="17:17">
      <c r="Q46250" s="39"/>
    </row>
    <row r="46251" spans="17:17">
      <c r="Q46251" s="39"/>
    </row>
    <row r="46252" spans="17:17">
      <c r="Q46252" s="39"/>
    </row>
    <row r="46253" spans="17:17">
      <c r="Q46253" s="39"/>
    </row>
    <row r="46254" spans="17:17">
      <c r="Q46254" s="39"/>
    </row>
    <row r="46255" spans="17:17">
      <c r="Q46255" s="39"/>
    </row>
    <row r="46256" spans="17:17">
      <c r="Q46256" s="39"/>
    </row>
    <row r="46257" spans="17:17">
      <c r="Q46257" s="39"/>
    </row>
    <row r="46258" spans="17:17">
      <c r="Q46258" s="39"/>
    </row>
    <row r="46259" spans="17:17">
      <c r="Q46259" s="39"/>
    </row>
    <row r="46260" spans="17:17">
      <c r="Q46260" s="39"/>
    </row>
    <row r="46261" spans="17:17">
      <c r="Q46261" s="39"/>
    </row>
    <row r="46262" spans="17:17">
      <c r="Q46262" s="39"/>
    </row>
    <row r="46263" spans="17:17">
      <c r="Q46263" s="39"/>
    </row>
    <row r="46264" spans="17:17">
      <c r="Q46264" s="39"/>
    </row>
    <row r="46265" spans="17:17">
      <c r="Q46265" s="39"/>
    </row>
    <row r="46266" spans="17:17">
      <c r="Q46266" s="39"/>
    </row>
    <row r="46267" spans="17:17">
      <c r="Q46267" s="39"/>
    </row>
    <row r="46268" spans="17:17">
      <c r="Q46268" s="39"/>
    </row>
    <row r="46269" spans="17:17">
      <c r="Q46269" s="39"/>
    </row>
    <row r="46270" spans="17:17">
      <c r="Q46270" s="39"/>
    </row>
    <row r="46271" spans="17:17">
      <c r="Q46271" s="39"/>
    </row>
    <row r="46272" spans="17:17">
      <c r="Q46272" s="39"/>
    </row>
    <row r="46273" spans="17:17">
      <c r="Q46273" s="39"/>
    </row>
    <row r="46274" spans="17:17">
      <c r="Q46274" s="39"/>
    </row>
    <row r="46275" spans="17:17">
      <c r="Q46275" s="39"/>
    </row>
    <row r="46276" spans="17:17">
      <c r="Q46276" s="39"/>
    </row>
    <row r="46277" spans="17:17">
      <c r="Q46277" s="39"/>
    </row>
    <row r="46278" spans="17:17">
      <c r="Q46278" s="39"/>
    </row>
    <row r="46279" spans="17:17">
      <c r="Q46279" s="39"/>
    </row>
    <row r="46280" spans="17:17">
      <c r="Q46280" s="39"/>
    </row>
    <row r="46281" spans="17:17">
      <c r="Q46281" s="39"/>
    </row>
    <row r="46282" spans="17:17">
      <c r="Q46282" s="39"/>
    </row>
    <row r="46283" spans="17:17">
      <c r="Q46283" s="39"/>
    </row>
    <row r="46284" spans="17:17">
      <c r="Q46284" s="39"/>
    </row>
    <row r="46285" spans="17:17">
      <c r="Q46285" s="39"/>
    </row>
    <row r="46286" spans="17:17">
      <c r="Q46286" s="39"/>
    </row>
    <row r="46287" spans="17:17">
      <c r="Q46287" s="39"/>
    </row>
    <row r="46288" spans="17:17">
      <c r="Q46288" s="39"/>
    </row>
    <row r="46289" spans="17:17">
      <c r="Q46289" s="39"/>
    </row>
    <row r="46290" spans="17:17">
      <c r="Q46290" s="39"/>
    </row>
    <row r="46291" spans="17:17">
      <c r="Q46291" s="39"/>
    </row>
    <row r="46292" spans="17:17">
      <c r="Q46292" s="39"/>
    </row>
    <row r="46293" spans="17:17">
      <c r="Q46293" s="39"/>
    </row>
    <row r="46294" spans="17:17">
      <c r="Q46294" s="39"/>
    </row>
    <row r="46295" spans="17:17">
      <c r="Q46295" s="39"/>
    </row>
    <row r="46296" spans="17:17">
      <c r="Q46296" s="39"/>
    </row>
    <row r="46297" spans="17:17">
      <c r="Q46297" s="39"/>
    </row>
    <row r="46298" spans="17:17">
      <c r="Q46298" s="39"/>
    </row>
    <row r="46299" spans="17:17">
      <c r="Q46299" s="39"/>
    </row>
    <row r="46300" spans="17:17">
      <c r="Q46300" s="39"/>
    </row>
    <row r="46301" spans="17:17">
      <c r="Q46301" s="39"/>
    </row>
    <row r="46302" spans="17:17">
      <c r="Q46302" s="39"/>
    </row>
    <row r="46303" spans="17:17">
      <c r="Q46303" s="39"/>
    </row>
    <row r="46304" spans="17:17">
      <c r="Q46304" s="39"/>
    </row>
    <row r="46305" spans="17:17">
      <c r="Q46305" s="39"/>
    </row>
    <row r="46306" spans="17:17">
      <c r="Q46306" s="39"/>
    </row>
    <row r="46307" spans="17:17">
      <c r="Q46307" s="39"/>
    </row>
    <row r="46308" spans="17:17">
      <c r="Q46308" s="39"/>
    </row>
    <row r="46309" spans="17:17">
      <c r="Q46309" s="39"/>
    </row>
    <row r="46310" spans="17:17">
      <c r="Q46310" s="39"/>
    </row>
    <row r="46311" spans="17:17">
      <c r="Q46311" s="39"/>
    </row>
    <row r="46312" spans="17:17">
      <c r="Q46312" s="39"/>
    </row>
    <row r="46313" spans="17:17">
      <c r="Q46313" s="39"/>
    </row>
    <row r="46314" spans="17:17">
      <c r="Q46314" s="39"/>
    </row>
    <row r="46315" spans="17:17">
      <c r="Q46315" s="39"/>
    </row>
    <row r="46316" spans="17:17">
      <c r="Q46316" s="39"/>
    </row>
    <row r="46317" spans="17:17">
      <c r="Q46317" s="39"/>
    </row>
    <row r="46318" spans="17:17">
      <c r="Q46318" s="39"/>
    </row>
    <row r="46319" spans="17:17">
      <c r="Q46319" s="39"/>
    </row>
    <row r="46320" spans="17:17">
      <c r="Q46320" s="39"/>
    </row>
    <row r="46321" spans="17:17">
      <c r="Q46321" s="39"/>
    </row>
    <row r="46322" spans="17:17">
      <c r="Q46322" s="39"/>
    </row>
    <row r="46323" spans="17:17">
      <c r="Q46323" s="39"/>
    </row>
    <row r="46324" spans="17:17">
      <c r="Q46324" s="39"/>
    </row>
    <row r="46325" spans="17:17">
      <c r="Q46325" s="39"/>
    </row>
    <row r="46326" spans="17:17">
      <c r="Q46326" s="39"/>
    </row>
    <row r="46327" spans="17:17">
      <c r="Q46327" s="39"/>
    </row>
    <row r="46328" spans="17:17">
      <c r="Q46328" s="39"/>
    </row>
    <row r="46329" spans="17:17">
      <c r="Q46329" s="39"/>
    </row>
    <row r="46330" spans="17:17">
      <c r="Q46330" s="39"/>
    </row>
    <row r="46331" spans="17:17">
      <c r="Q46331" s="39"/>
    </row>
    <row r="46332" spans="17:17">
      <c r="Q46332" s="39"/>
    </row>
    <row r="46333" spans="17:17">
      <c r="Q46333" s="39"/>
    </row>
    <row r="46334" spans="17:17">
      <c r="Q46334" s="39"/>
    </row>
    <row r="46335" spans="17:17">
      <c r="Q46335" s="39"/>
    </row>
    <row r="46336" spans="17:17">
      <c r="Q46336" s="39"/>
    </row>
    <row r="46337" spans="17:17">
      <c r="Q46337" s="39"/>
    </row>
    <row r="46338" spans="17:17">
      <c r="Q46338" s="39"/>
    </row>
    <row r="46339" spans="17:17">
      <c r="Q46339" s="39"/>
    </row>
    <row r="46340" spans="17:17">
      <c r="Q46340" s="39"/>
    </row>
    <row r="46341" spans="17:17">
      <c r="Q46341" s="39"/>
    </row>
    <row r="46342" spans="17:17">
      <c r="Q46342" s="39"/>
    </row>
    <row r="46343" spans="17:17">
      <c r="Q46343" s="39"/>
    </row>
    <row r="46344" spans="17:17">
      <c r="Q46344" s="39"/>
    </row>
    <row r="46345" spans="17:17">
      <c r="Q46345" s="39"/>
    </row>
    <row r="46346" spans="17:17">
      <c r="Q46346" s="39"/>
    </row>
    <row r="46347" spans="17:17">
      <c r="Q46347" s="39"/>
    </row>
    <row r="46348" spans="17:17">
      <c r="Q46348" s="39"/>
    </row>
    <row r="46349" spans="17:17">
      <c r="Q46349" s="39"/>
    </row>
    <row r="46350" spans="17:17">
      <c r="Q46350" s="39"/>
    </row>
    <row r="46351" spans="17:17">
      <c r="Q46351" s="39"/>
    </row>
    <row r="46352" spans="17:17">
      <c r="Q46352" s="39"/>
    </row>
    <row r="46353" spans="17:17">
      <c r="Q46353" s="39"/>
    </row>
    <row r="46354" spans="17:17">
      <c r="Q46354" s="39"/>
    </row>
    <row r="46355" spans="17:17">
      <c r="Q46355" s="39"/>
    </row>
    <row r="46356" spans="17:17">
      <c r="Q46356" s="39"/>
    </row>
    <row r="46357" spans="17:17">
      <c r="Q46357" s="39"/>
    </row>
    <row r="46358" spans="17:17">
      <c r="Q46358" s="39"/>
    </row>
    <row r="46359" spans="17:17">
      <c r="Q46359" s="39"/>
    </row>
    <row r="46360" spans="17:17">
      <c r="Q46360" s="39"/>
    </row>
    <row r="46361" spans="17:17">
      <c r="Q46361" s="39"/>
    </row>
    <row r="46362" spans="17:17">
      <c r="Q46362" s="39"/>
    </row>
    <row r="46363" spans="17:17">
      <c r="Q46363" s="39"/>
    </row>
    <row r="46364" spans="17:17">
      <c r="Q46364" s="39"/>
    </row>
    <row r="46365" spans="17:17">
      <c r="Q46365" s="39"/>
    </row>
    <row r="46366" spans="17:17">
      <c r="Q46366" s="39"/>
    </row>
    <row r="46367" spans="17:17">
      <c r="Q46367" s="39"/>
    </row>
    <row r="46368" spans="17:17">
      <c r="Q46368" s="39"/>
    </row>
    <row r="46369" spans="17:17">
      <c r="Q46369" s="39"/>
    </row>
    <row r="46370" spans="17:17">
      <c r="Q46370" s="39"/>
    </row>
    <row r="46371" spans="17:17">
      <c r="Q46371" s="39"/>
    </row>
    <row r="46372" spans="17:17">
      <c r="Q46372" s="39"/>
    </row>
    <row r="46373" spans="17:17">
      <c r="Q46373" s="39"/>
    </row>
    <row r="46374" spans="17:17">
      <c r="Q46374" s="39"/>
    </row>
    <row r="46375" spans="17:17">
      <c r="Q46375" s="39"/>
    </row>
    <row r="46376" spans="17:17">
      <c r="Q46376" s="39"/>
    </row>
    <row r="46377" spans="17:17">
      <c r="Q46377" s="39"/>
    </row>
    <row r="46378" spans="17:17">
      <c r="Q46378" s="39"/>
    </row>
    <row r="46379" spans="17:17">
      <c r="Q46379" s="39"/>
    </row>
    <row r="46380" spans="17:17">
      <c r="Q46380" s="39"/>
    </row>
    <row r="46381" spans="17:17">
      <c r="Q46381" s="39"/>
    </row>
    <row r="46382" spans="17:17">
      <c r="Q46382" s="39"/>
    </row>
    <row r="46383" spans="17:17">
      <c r="Q46383" s="39"/>
    </row>
    <row r="46384" spans="17:17">
      <c r="Q46384" s="39"/>
    </row>
    <row r="46385" spans="17:17">
      <c r="Q46385" s="39"/>
    </row>
    <row r="46386" spans="17:17">
      <c r="Q46386" s="39"/>
    </row>
    <row r="46387" spans="17:17">
      <c r="Q46387" s="39"/>
    </row>
    <row r="46388" spans="17:17">
      <c r="Q46388" s="39"/>
    </row>
    <row r="46389" spans="17:17">
      <c r="Q46389" s="39"/>
    </row>
    <row r="46390" spans="17:17">
      <c r="Q46390" s="39"/>
    </row>
    <row r="46391" spans="17:17">
      <c r="Q46391" s="39"/>
    </row>
    <row r="46392" spans="17:17">
      <c r="Q46392" s="39"/>
    </row>
    <row r="46393" spans="17:17">
      <c r="Q46393" s="39"/>
    </row>
    <row r="46394" spans="17:17">
      <c r="Q46394" s="39"/>
    </row>
    <row r="46395" spans="17:17">
      <c r="Q46395" s="39"/>
    </row>
    <row r="46396" spans="17:17">
      <c r="Q46396" s="39"/>
    </row>
    <row r="46397" spans="17:17">
      <c r="Q46397" s="39"/>
    </row>
    <row r="46398" spans="17:17">
      <c r="Q46398" s="39"/>
    </row>
    <row r="46399" spans="17:17">
      <c r="Q46399" s="39"/>
    </row>
    <row r="46400" spans="17:17">
      <c r="Q46400" s="39"/>
    </row>
    <row r="46401" spans="17:17">
      <c r="Q46401" s="39"/>
    </row>
    <row r="46402" spans="17:17">
      <c r="Q46402" s="39"/>
    </row>
    <row r="46403" spans="17:17">
      <c r="Q46403" s="39"/>
    </row>
    <row r="46404" spans="17:17">
      <c r="Q46404" s="39"/>
    </row>
    <row r="46405" spans="17:17">
      <c r="Q46405" s="39"/>
    </row>
    <row r="46406" spans="17:17">
      <c r="Q46406" s="39"/>
    </row>
    <row r="46407" spans="17:17">
      <c r="Q46407" s="39"/>
    </row>
    <row r="46408" spans="17:17">
      <c r="Q46408" s="39"/>
    </row>
    <row r="46409" spans="17:17">
      <c r="Q46409" s="39"/>
    </row>
    <row r="46410" spans="17:17">
      <c r="Q46410" s="39"/>
    </row>
    <row r="46411" spans="17:17">
      <c r="Q46411" s="39"/>
    </row>
    <row r="46412" spans="17:17">
      <c r="Q46412" s="39"/>
    </row>
    <row r="46413" spans="17:17">
      <c r="Q46413" s="39"/>
    </row>
    <row r="46414" spans="17:17">
      <c r="Q46414" s="39"/>
    </row>
    <row r="46415" spans="17:17">
      <c r="Q46415" s="39"/>
    </row>
    <row r="46416" spans="17:17">
      <c r="Q46416" s="39"/>
    </row>
    <row r="46417" spans="17:17">
      <c r="Q46417" s="39"/>
    </row>
    <row r="46418" spans="17:17">
      <c r="Q46418" s="39"/>
    </row>
    <row r="46419" spans="17:17">
      <c r="Q46419" s="39"/>
    </row>
    <row r="46420" spans="17:17">
      <c r="Q46420" s="39"/>
    </row>
    <row r="46421" spans="17:17">
      <c r="Q46421" s="39"/>
    </row>
    <row r="46422" spans="17:17">
      <c r="Q46422" s="39"/>
    </row>
    <row r="46423" spans="17:17">
      <c r="Q46423" s="39"/>
    </row>
    <row r="46424" spans="17:17">
      <c r="Q46424" s="39"/>
    </row>
    <row r="46425" spans="17:17">
      <c r="Q46425" s="39"/>
    </row>
    <row r="46426" spans="17:17">
      <c r="Q46426" s="39"/>
    </row>
    <row r="46427" spans="17:17">
      <c r="Q46427" s="39"/>
    </row>
    <row r="46428" spans="17:17">
      <c r="Q46428" s="39"/>
    </row>
    <row r="46429" spans="17:17">
      <c r="Q46429" s="39"/>
    </row>
    <row r="46430" spans="17:17">
      <c r="Q46430" s="39"/>
    </row>
    <row r="46431" spans="17:17">
      <c r="Q46431" s="39"/>
    </row>
    <row r="46432" spans="17:17">
      <c r="Q46432" s="39"/>
    </row>
    <row r="46433" spans="17:17">
      <c r="Q46433" s="39"/>
    </row>
    <row r="46434" spans="17:17">
      <c r="Q46434" s="39"/>
    </row>
    <row r="46435" spans="17:17">
      <c r="Q46435" s="39"/>
    </row>
    <row r="46436" spans="17:17">
      <c r="Q46436" s="39"/>
    </row>
    <row r="46437" spans="17:17">
      <c r="Q46437" s="39"/>
    </row>
    <row r="46438" spans="17:17">
      <c r="Q46438" s="39"/>
    </row>
    <row r="46439" spans="17:17">
      <c r="Q46439" s="39"/>
    </row>
    <row r="46440" spans="17:17">
      <c r="Q46440" s="39"/>
    </row>
    <row r="46441" spans="17:17">
      <c r="Q46441" s="39"/>
    </row>
    <row r="46442" spans="17:17">
      <c r="Q46442" s="39"/>
    </row>
    <row r="46443" spans="17:17">
      <c r="Q46443" s="39"/>
    </row>
    <row r="46444" spans="17:17">
      <c r="Q46444" s="39"/>
    </row>
    <row r="46445" spans="17:17">
      <c r="Q46445" s="39"/>
    </row>
    <row r="46446" spans="17:17">
      <c r="Q46446" s="39"/>
    </row>
    <row r="46447" spans="17:17">
      <c r="Q46447" s="39"/>
    </row>
    <row r="46448" spans="17:17">
      <c r="Q46448" s="39"/>
    </row>
    <row r="46449" spans="17:17">
      <c r="Q46449" s="39"/>
    </row>
    <row r="46450" spans="17:17">
      <c r="Q46450" s="39"/>
    </row>
    <row r="46451" spans="17:17">
      <c r="Q46451" s="39"/>
    </row>
    <row r="46452" spans="17:17">
      <c r="Q46452" s="39"/>
    </row>
    <row r="46453" spans="17:17">
      <c r="Q46453" s="39"/>
    </row>
    <row r="46454" spans="17:17">
      <c r="Q46454" s="39"/>
    </row>
    <row r="46455" spans="17:17">
      <c r="Q46455" s="39"/>
    </row>
    <row r="46456" spans="17:17">
      <c r="Q46456" s="39"/>
    </row>
    <row r="46457" spans="17:17">
      <c r="Q46457" s="39"/>
    </row>
    <row r="46458" spans="17:17">
      <c r="Q46458" s="39"/>
    </row>
    <row r="46459" spans="17:17">
      <c r="Q46459" s="39"/>
    </row>
    <row r="46460" spans="17:17">
      <c r="Q46460" s="39"/>
    </row>
    <row r="46461" spans="17:17">
      <c r="Q46461" s="39"/>
    </row>
    <row r="46462" spans="17:17">
      <c r="Q46462" s="39"/>
    </row>
    <row r="46463" spans="17:17">
      <c r="Q46463" s="39"/>
    </row>
    <row r="46464" spans="17:17">
      <c r="Q46464" s="39"/>
    </row>
    <row r="46465" spans="17:17">
      <c r="Q46465" s="39"/>
    </row>
    <row r="46466" spans="17:17">
      <c r="Q46466" s="39"/>
    </row>
    <row r="46467" spans="17:17">
      <c r="Q46467" s="39"/>
    </row>
    <row r="46468" spans="17:17">
      <c r="Q46468" s="39"/>
    </row>
    <row r="46469" spans="17:17">
      <c r="Q46469" s="39"/>
    </row>
    <row r="46470" spans="17:17">
      <c r="Q46470" s="39"/>
    </row>
    <row r="46471" spans="17:17">
      <c r="Q46471" s="39"/>
    </row>
    <row r="46472" spans="17:17">
      <c r="Q46472" s="39"/>
    </row>
    <row r="46473" spans="17:17">
      <c r="Q46473" s="39"/>
    </row>
    <row r="46474" spans="17:17">
      <c r="Q46474" s="39"/>
    </row>
    <row r="46475" spans="17:17">
      <c r="Q46475" s="39"/>
    </row>
    <row r="46476" spans="17:17">
      <c r="Q46476" s="39"/>
    </row>
    <row r="46477" spans="17:17">
      <c r="Q46477" s="39"/>
    </row>
    <row r="46478" spans="17:17">
      <c r="Q46478" s="39"/>
    </row>
    <row r="46479" spans="17:17">
      <c r="Q46479" s="39"/>
    </row>
    <row r="46480" spans="17:17">
      <c r="Q46480" s="39"/>
    </row>
    <row r="46481" spans="17:17">
      <c r="Q46481" s="39"/>
    </row>
    <row r="46482" spans="17:17">
      <c r="Q46482" s="39"/>
    </row>
    <row r="46483" spans="17:17">
      <c r="Q46483" s="39"/>
    </row>
    <row r="46484" spans="17:17">
      <c r="Q46484" s="39"/>
    </row>
    <row r="46485" spans="17:17">
      <c r="Q46485" s="39"/>
    </row>
    <row r="46486" spans="17:17">
      <c r="Q46486" s="39"/>
    </row>
    <row r="46487" spans="17:17">
      <c r="Q46487" s="39"/>
    </row>
    <row r="46488" spans="17:17">
      <c r="Q46488" s="39"/>
    </row>
    <row r="46489" spans="17:17">
      <c r="Q46489" s="39"/>
    </row>
    <row r="46490" spans="17:17">
      <c r="Q46490" s="39"/>
    </row>
    <row r="46491" spans="17:17">
      <c r="Q46491" s="39"/>
    </row>
    <row r="46492" spans="17:17">
      <c r="Q46492" s="39"/>
    </row>
    <row r="46493" spans="17:17">
      <c r="Q46493" s="39"/>
    </row>
    <row r="46494" spans="17:17">
      <c r="Q46494" s="39"/>
    </row>
    <row r="46495" spans="17:17">
      <c r="Q46495" s="39"/>
    </row>
    <row r="46496" spans="17:17">
      <c r="Q46496" s="39"/>
    </row>
    <row r="46497" spans="17:17">
      <c r="Q46497" s="39"/>
    </row>
    <row r="46498" spans="17:17">
      <c r="Q46498" s="39"/>
    </row>
    <row r="46499" spans="17:17">
      <c r="Q46499" s="39"/>
    </row>
    <row r="46500" spans="17:17">
      <c r="Q46500" s="39"/>
    </row>
    <row r="46501" spans="17:17">
      <c r="Q46501" s="39"/>
    </row>
    <row r="46502" spans="17:17">
      <c r="Q46502" s="39"/>
    </row>
    <row r="46503" spans="17:17">
      <c r="Q46503" s="39"/>
    </row>
    <row r="46504" spans="17:17">
      <c r="Q46504" s="39"/>
    </row>
    <row r="46505" spans="17:17">
      <c r="Q46505" s="39"/>
    </row>
    <row r="46506" spans="17:17">
      <c r="Q46506" s="39"/>
    </row>
    <row r="46507" spans="17:17">
      <c r="Q46507" s="39"/>
    </row>
    <row r="46508" spans="17:17">
      <c r="Q46508" s="39"/>
    </row>
    <row r="46509" spans="17:17">
      <c r="Q46509" s="39"/>
    </row>
    <row r="46510" spans="17:17">
      <c r="Q46510" s="39"/>
    </row>
    <row r="46511" spans="17:17">
      <c r="Q46511" s="39"/>
    </row>
    <row r="46512" spans="17:17">
      <c r="Q46512" s="39"/>
    </row>
    <row r="46513" spans="17:17">
      <c r="Q46513" s="39"/>
    </row>
    <row r="46514" spans="17:17">
      <c r="Q46514" s="39"/>
    </row>
    <row r="46515" spans="17:17">
      <c r="Q46515" s="39"/>
    </row>
    <row r="46516" spans="17:17">
      <c r="Q46516" s="39"/>
    </row>
    <row r="46517" spans="17:17">
      <c r="Q46517" s="39"/>
    </row>
    <row r="46518" spans="17:17">
      <c r="Q46518" s="39"/>
    </row>
    <row r="46519" spans="17:17">
      <c r="Q46519" s="39"/>
    </row>
    <row r="46520" spans="17:17">
      <c r="Q46520" s="39"/>
    </row>
    <row r="46521" spans="17:17">
      <c r="Q46521" s="39"/>
    </row>
    <row r="46522" spans="17:17">
      <c r="Q46522" s="39"/>
    </row>
    <row r="46523" spans="17:17">
      <c r="Q46523" s="39"/>
    </row>
    <row r="46524" spans="17:17">
      <c r="Q46524" s="39"/>
    </row>
    <row r="46525" spans="17:17">
      <c r="Q46525" s="39"/>
    </row>
    <row r="46526" spans="17:17">
      <c r="Q46526" s="39"/>
    </row>
    <row r="46527" spans="17:17">
      <c r="Q46527" s="39"/>
    </row>
    <row r="46528" spans="17:17">
      <c r="Q46528" s="39"/>
    </row>
    <row r="46529" spans="17:17">
      <c r="Q46529" s="39"/>
    </row>
    <row r="46530" spans="17:17">
      <c r="Q46530" s="39"/>
    </row>
    <row r="46531" spans="17:17">
      <c r="Q46531" s="39"/>
    </row>
    <row r="46532" spans="17:17">
      <c r="Q46532" s="39"/>
    </row>
    <row r="46533" spans="17:17">
      <c r="Q46533" s="39"/>
    </row>
    <row r="46534" spans="17:17">
      <c r="Q46534" s="39"/>
    </row>
    <row r="46535" spans="17:17">
      <c r="Q46535" s="39"/>
    </row>
    <row r="46536" spans="17:17">
      <c r="Q46536" s="39"/>
    </row>
    <row r="46537" spans="17:17">
      <c r="Q46537" s="39"/>
    </row>
    <row r="46538" spans="17:17">
      <c r="Q46538" s="39"/>
    </row>
    <row r="46539" spans="17:17">
      <c r="Q46539" s="39"/>
    </row>
    <row r="46540" spans="17:17">
      <c r="Q46540" s="39"/>
    </row>
    <row r="46541" spans="17:17">
      <c r="Q46541" s="39"/>
    </row>
    <row r="46542" spans="17:17">
      <c r="Q46542" s="39"/>
    </row>
    <row r="46543" spans="17:17">
      <c r="Q46543" s="39"/>
    </row>
    <row r="46544" spans="17:17">
      <c r="Q46544" s="39"/>
    </row>
    <row r="46545" spans="17:17">
      <c r="Q46545" s="39"/>
    </row>
    <row r="46546" spans="17:17">
      <c r="Q46546" s="39"/>
    </row>
    <row r="46547" spans="17:17">
      <c r="Q46547" s="39"/>
    </row>
    <row r="46548" spans="17:17">
      <c r="Q46548" s="39"/>
    </row>
    <row r="46549" spans="17:17">
      <c r="Q46549" s="39"/>
    </row>
    <row r="46550" spans="17:17">
      <c r="Q46550" s="39"/>
    </row>
    <row r="46551" spans="17:17">
      <c r="Q46551" s="39"/>
    </row>
    <row r="46552" spans="17:17">
      <c r="Q46552" s="39"/>
    </row>
    <row r="46553" spans="17:17">
      <c r="Q46553" s="39"/>
    </row>
    <row r="46554" spans="17:17">
      <c r="Q46554" s="39"/>
    </row>
    <row r="46555" spans="17:17">
      <c r="Q46555" s="39"/>
    </row>
    <row r="46556" spans="17:17">
      <c r="Q46556" s="39"/>
    </row>
    <row r="46557" spans="17:17">
      <c r="Q46557" s="39"/>
    </row>
    <row r="46558" spans="17:17">
      <c r="Q46558" s="39"/>
    </row>
    <row r="46559" spans="17:17">
      <c r="Q46559" s="39"/>
    </row>
    <row r="46560" spans="17:17">
      <c r="Q46560" s="39"/>
    </row>
    <row r="46561" spans="17:17">
      <c r="Q46561" s="39"/>
    </row>
    <row r="46562" spans="17:17">
      <c r="Q46562" s="39"/>
    </row>
    <row r="46563" spans="17:17">
      <c r="Q46563" s="39"/>
    </row>
    <row r="46564" spans="17:17">
      <c r="Q46564" s="39"/>
    </row>
    <row r="46565" spans="17:17">
      <c r="Q46565" s="39"/>
    </row>
    <row r="46566" spans="17:17">
      <c r="Q46566" s="39"/>
    </row>
    <row r="46567" spans="17:17">
      <c r="Q46567" s="39"/>
    </row>
    <row r="46568" spans="17:17">
      <c r="Q46568" s="39"/>
    </row>
    <row r="46569" spans="17:17">
      <c r="Q46569" s="39"/>
    </row>
    <row r="46570" spans="17:17">
      <c r="Q46570" s="39"/>
    </row>
    <row r="46571" spans="17:17">
      <c r="Q46571" s="39"/>
    </row>
    <row r="46572" spans="17:17">
      <c r="Q46572" s="39"/>
    </row>
    <row r="46573" spans="17:17">
      <c r="Q46573" s="39"/>
    </row>
    <row r="46574" spans="17:17">
      <c r="Q46574" s="39"/>
    </row>
    <row r="46575" spans="17:17">
      <c r="Q46575" s="39"/>
    </row>
    <row r="46576" spans="17:17">
      <c r="Q46576" s="39"/>
    </row>
    <row r="46577" spans="17:17">
      <c r="Q46577" s="39"/>
    </row>
    <row r="46578" spans="17:17">
      <c r="Q46578" s="39"/>
    </row>
    <row r="46579" spans="17:17">
      <c r="Q46579" s="39"/>
    </row>
    <row r="46580" spans="17:17">
      <c r="Q46580" s="39"/>
    </row>
    <row r="46581" spans="17:17">
      <c r="Q46581" s="39"/>
    </row>
    <row r="46582" spans="17:17">
      <c r="Q46582" s="39"/>
    </row>
    <row r="46583" spans="17:17">
      <c r="Q46583" s="39"/>
    </row>
    <row r="46584" spans="17:17">
      <c r="Q46584" s="39"/>
    </row>
    <row r="46585" spans="17:17">
      <c r="Q46585" s="39"/>
    </row>
    <row r="46586" spans="17:17">
      <c r="Q46586" s="39"/>
    </row>
    <row r="46587" spans="17:17">
      <c r="Q46587" s="39"/>
    </row>
    <row r="46588" spans="17:17">
      <c r="Q46588" s="39"/>
    </row>
    <row r="46589" spans="17:17">
      <c r="Q46589" s="39"/>
    </row>
    <row r="46590" spans="17:17">
      <c r="Q46590" s="39"/>
    </row>
    <row r="46591" spans="17:17">
      <c r="Q46591" s="39"/>
    </row>
    <row r="46592" spans="17:17">
      <c r="Q46592" s="39"/>
    </row>
    <row r="46593" spans="17:17">
      <c r="Q46593" s="39"/>
    </row>
    <row r="46594" spans="17:17">
      <c r="Q46594" s="39"/>
    </row>
    <row r="46595" spans="17:17">
      <c r="Q46595" s="39"/>
    </row>
    <row r="46596" spans="17:17">
      <c r="Q46596" s="39"/>
    </row>
    <row r="46597" spans="17:17">
      <c r="Q46597" s="39"/>
    </row>
    <row r="46598" spans="17:17">
      <c r="Q46598" s="39"/>
    </row>
    <row r="46599" spans="17:17">
      <c r="Q46599" s="39"/>
    </row>
    <row r="46600" spans="17:17">
      <c r="Q46600" s="39"/>
    </row>
    <row r="46601" spans="17:17">
      <c r="Q46601" s="39"/>
    </row>
    <row r="46602" spans="17:17">
      <c r="Q46602" s="39"/>
    </row>
    <row r="46603" spans="17:17">
      <c r="Q46603" s="39"/>
    </row>
    <row r="46604" spans="17:17">
      <c r="Q46604" s="39"/>
    </row>
    <row r="46605" spans="17:17">
      <c r="Q46605" s="39"/>
    </row>
    <row r="46606" spans="17:17">
      <c r="Q46606" s="39"/>
    </row>
    <row r="46607" spans="17:17">
      <c r="Q46607" s="39"/>
    </row>
    <row r="46608" spans="17:17">
      <c r="Q46608" s="39"/>
    </row>
    <row r="46609" spans="17:17">
      <c r="Q46609" s="39"/>
    </row>
    <row r="46610" spans="17:17">
      <c r="Q46610" s="39"/>
    </row>
    <row r="46611" spans="17:17">
      <c r="Q46611" s="39"/>
    </row>
    <row r="46612" spans="17:17">
      <c r="Q46612" s="39"/>
    </row>
    <row r="46613" spans="17:17">
      <c r="Q46613" s="39"/>
    </row>
    <row r="46614" spans="17:17">
      <c r="Q46614" s="39"/>
    </row>
    <row r="46615" spans="17:17">
      <c r="Q46615" s="39"/>
    </row>
    <row r="46616" spans="17:17">
      <c r="Q46616" s="39"/>
    </row>
    <row r="46617" spans="17:17">
      <c r="Q46617" s="39"/>
    </row>
    <row r="46618" spans="17:17">
      <c r="Q46618" s="39"/>
    </row>
    <row r="46619" spans="17:17">
      <c r="Q46619" s="39"/>
    </row>
    <row r="46620" spans="17:17">
      <c r="Q46620" s="39"/>
    </row>
    <row r="46621" spans="17:17">
      <c r="Q46621" s="39"/>
    </row>
    <row r="46622" spans="17:17">
      <c r="Q46622" s="39"/>
    </row>
    <row r="46623" spans="17:17">
      <c r="Q46623" s="39"/>
    </row>
    <row r="46624" spans="17:17">
      <c r="Q46624" s="39"/>
    </row>
    <row r="46625" spans="17:17">
      <c r="Q46625" s="39"/>
    </row>
    <row r="46626" spans="17:17">
      <c r="Q46626" s="39"/>
    </row>
    <row r="46627" spans="17:17">
      <c r="Q46627" s="39"/>
    </row>
    <row r="46628" spans="17:17">
      <c r="Q46628" s="39"/>
    </row>
    <row r="46629" spans="17:17">
      <c r="Q46629" s="39"/>
    </row>
    <row r="46630" spans="17:17">
      <c r="Q46630" s="39"/>
    </row>
    <row r="46631" spans="17:17">
      <c r="Q46631" s="39"/>
    </row>
    <row r="46632" spans="17:17">
      <c r="Q46632" s="39"/>
    </row>
    <row r="46633" spans="17:17">
      <c r="Q46633" s="39"/>
    </row>
    <row r="46634" spans="17:17">
      <c r="Q46634" s="39"/>
    </row>
    <row r="46635" spans="17:17">
      <c r="Q46635" s="39"/>
    </row>
    <row r="46636" spans="17:17">
      <c r="Q46636" s="39"/>
    </row>
    <row r="46637" spans="17:17">
      <c r="Q46637" s="39"/>
    </row>
    <row r="46638" spans="17:17">
      <c r="Q46638" s="39"/>
    </row>
    <row r="46639" spans="17:17">
      <c r="Q46639" s="39"/>
    </row>
    <row r="46640" spans="17:17">
      <c r="Q46640" s="39"/>
    </row>
    <row r="46641" spans="17:17">
      <c r="Q46641" s="39"/>
    </row>
    <row r="46642" spans="17:17">
      <c r="Q46642" s="39"/>
    </row>
    <row r="46643" spans="17:17">
      <c r="Q46643" s="39"/>
    </row>
    <row r="46644" spans="17:17">
      <c r="Q46644" s="39"/>
    </row>
    <row r="46645" spans="17:17">
      <c r="Q46645" s="39"/>
    </row>
    <row r="46646" spans="17:17">
      <c r="Q46646" s="39"/>
    </row>
    <row r="46647" spans="17:17">
      <c r="Q46647" s="39"/>
    </row>
    <row r="46648" spans="17:17">
      <c r="Q46648" s="39"/>
    </row>
    <row r="46649" spans="17:17">
      <c r="Q46649" s="39"/>
    </row>
    <row r="46650" spans="17:17">
      <c r="Q46650" s="39"/>
    </row>
    <row r="46651" spans="17:17">
      <c r="Q46651" s="39"/>
    </row>
    <row r="46652" spans="17:17">
      <c r="Q46652" s="39"/>
    </row>
    <row r="46653" spans="17:17">
      <c r="Q46653" s="39"/>
    </row>
    <row r="46654" spans="17:17">
      <c r="Q46654" s="39"/>
    </row>
    <row r="46655" spans="17:17">
      <c r="Q46655" s="39"/>
    </row>
    <row r="46656" spans="17:17">
      <c r="Q46656" s="39"/>
    </row>
    <row r="46657" spans="17:17">
      <c r="Q46657" s="39"/>
    </row>
    <row r="46658" spans="17:17">
      <c r="Q46658" s="39"/>
    </row>
    <row r="46659" spans="17:17">
      <c r="Q46659" s="39"/>
    </row>
    <row r="46660" spans="17:17">
      <c r="Q46660" s="39"/>
    </row>
    <row r="46661" spans="17:17">
      <c r="Q46661" s="39"/>
    </row>
    <row r="46662" spans="17:17">
      <c r="Q46662" s="39"/>
    </row>
    <row r="46663" spans="17:17">
      <c r="Q46663" s="39"/>
    </row>
    <row r="46664" spans="17:17">
      <c r="Q46664" s="39"/>
    </row>
    <row r="46665" spans="17:17">
      <c r="Q46665" s="39"/>
    </row>
    <row r="46666" spans="17:17">
      <c r="Q46666" s="39"/>
    </row>
    <row r="46667" spans="17:17">
      <c r="Q46667" s="39"/>
    </row>
    <row r="46668" spans="17:17">
      <c r="Q46668" s="39"/>
    </row>
    <row r="46669" spans="17:17">
      <c r="Q46669" s="39"/>
    </row>
    <row r="46670" spans="17:17">
      <c r="Q46670" s="39"/>
    </row>
    <row r="46671" spans="17:17">
      <c r="Q46671" s="39"/>
    </row>
    <row r="46672" spans="17:17">
      <c r="Q46672" s="39"/>
    </row>
    <row r="46673" spans="17:17">
      <c r="Q46673" s="39"/>
    </row>
    <row r="46674" spans="17:17">
      <c r="Q46674" s="39"/>
    </row>
    <row r="46675" spans="17:17">
      <c r="Q46675" s="39"/>
    </row>
    <row r="46676" spans="17:17">
      <c r="Q46676" s="39"/>
    </row>
    <row r="46677" spans="17:17">
      <c r="Q46677" s="39"/>
    </row>
    <row r="46678" spans="17:17">
      <c r="Q46678" s="39"/>
    </row>
    <row r="46679" spans="17:17">
      <c r="Q46679" s="39"/>
    </row>
    <row r="46680" spans="17:17">
      <c r="Q46680" s="39"/>
    </row>
    <row r="46681" spans="17:17">
      <c r="Q46681" s="39"/>
    </row>
    <row r="46682" spans="17:17">
      <c r="Q46682" s="39"/>
    </row>
    <row r="46683" spans="17:17">
      <c r="Q46683" s="39"/>
    </row>
    <row r="46684" spans="17:17">
      <c r="Q46684" s="39"/>
    </row>
    <row r="46685" spans="17:17">
      <c r="Q46685" s="39"/>
    </row>
    <row r="46686" spans="17:17">
      <c r="Q46686" s="39"/>
    </row>
    <row r="46687" spans="17:17">
      <c r="Q46687" s="39"/>
    </row>
    <row r="46688" spans="17:17">
      <c r="Q46688" s="39"/>
    </row>
    <row r="46689" spans="17:17">
      <c r="Q46689" s="39"/>
    </row>
    <row r="46690" spans="17:17">
      <c r="Q46690" s="39"/>
    </row>
    <row r="46691" spans="17:17">
      <c r="Q46691" s="39"/>
    </row>
    <row r="46692" spans="17:17">
      <c r="Q46692" s="39"/>
    </row>
    <row r="46693" spans="17:17">
      <c r="Q46693" s="39"/>
    </row>
    <row r="46694" spans="17:17">
      <c r="Q46694" s="39"/>
    </row>
    <row r="46695" spans="17:17">
      <c r="Q46695" s="39"/>
    </row>
    <row r="46696" spans="17:17">
      <c r="Q46696" s="39"/>
    </row>
    <row r="46697" spans="17:17">
      <c r="Q46697" s="39"/>
    </row>
    <row r="46698" spans="17:17">
      <c r="Q46698" s="39"/>
    </row>
    <row r="46699" spans="17:17">
      <c r="Q46699" s="39"/>
    </row>
    <row r="46700" spans="17:17">
      <c r="Q46700" s="39"/>
    </row>
    <row r="46701" spans="17:17">
      <c r="Q46701" s="39"/>
    </row>
    <row r="46702" spans="17:17">
      <c r="Q46702" s="39"/>
    </row>
    <row r="46703" spans="17:17">
      <c r="Q46703" s="39"/>
    </row>
    <row r="46704" spans="17:17">
      <c r="Q46704" s="39"/>
    </row>
    <row r="46705" spans="17:17">
      <c r="Q46705" s="39"/>
    </row>
    <row r="46706" spans="17:17">
      <c r="Q46706" s="39"/>
    </row>
    <row r="46707" spans="17:17">
      <c r="Q46707" s="39"/>
    </row>
    <row r="46708" spans="17:17">
      <c r="Q46708" s="39"/>
    </row>
    <row r="46709" spans="17:17">
      <c r="Q46709" s="39"/>
    </row>
    <row r="46710" spans="17:17">
      <c r="Q46710" s="39"/>
    </row>
    <row r="46711" spans="17:17">
      <c r="Q46711" s="39"/>
    </row>
    <row r="46712" spans="17:17">
      <c r="Q46712" s="39"/>
    </row>
    <row r="46713" spans="17:17">
      <c r="Q46713" s="39"/>
    </row>
    <row r="46714" spans="17:17">
      <c r="Q46714" s="39"/>
    </row>
    <row r="46715" spans="17:17">
      <c r="Q46715" s="39"/>
    </row>
    <row r="46716" spans="17:17">
      <c r="Q46716" s="39"/>
    </row>
    <row r="46717" spans="17:17">
      <c r="Q46717" s="39"/>
    </row>
    <row r="46718" spans="17:17">
      <c r="Q46718" s="39"/>
    </row>
    <row r="46719" spans="17:17">
      <c r="Q46719" s="39"/>
    </row>
    <row r="46720" spans="17:17">
      <c r="Q46720" s="39"/>
    </row>
    <row r="46721" spans="17:17">
      <c r="Q46721" s="39"/>
    </row>
    <row r="46722" spans="17:17">
      <c r="Q46722" s="39"/>
    </row>
    <row r="46723" spans="17:17">
      <c r="Q46723" s="39"/>
    </row>
    <row r="46724" spans="17:17">
      <c r="Q46724" s="39"/>
    </row>
    <row r="46725" spans="17:17">
      <c r="Q46725" s="39"/>
    </row>
    <row r="46726" spans="17:17">
      <c r="Q46726" s="39"/>
    </row>
    <row r="46727" spans="17:17">
      <c r="Q46727" s="39"/>
    </row>
    <row r="46728" spans="17:17">
      <c r="Q46728" s="39"/>
    </row>
    <row r="46729" spans="17:17">
      <c r="Q46729" s="39"/>
    </row>
    <row r="46730" spans="17:17">
      <c r="Q46730" s="39"/>
    </row>
    <row r="46731" spans="17:17">
      <c r="Q46731" s="39"/>
    </row>
    <row r="46732" spans="17:17">
      <c r="Q46732" s="39"/>
    </row>
    <row r="46733" spans="17:17">
      <c r="Q46733" s="39"/>
    </row>
    <row r="46734" spans="17:17">
      <c r="Q46734" s="39"/>
    </row>
    <row r="46735" spans="17:17">
      <c r="Q46735" s="39"/>
    </row>
    <row r="46736" spans="17:17">
      <c r="Q46736" s="39"/>
    </row>
    <row r="46737" spans="17:17">
      <c r="Q46737" s="39"/>
    </row>
    <row r="46738" spans="17:17">
      <c r="Q46738" s="39"/>
    </row>
    <row r="46739" spans="17:17">
      <c r="Q46739" s="39"/>
    </row>
    <row r="46740" spans="17:17">
      <c r="Q46740" s="39"/>
    </row>
    <row r="46741" spans="17:17">
      <c r="Q46741" s="39"/>
    </row>
    <row r="46742" spans="17:17">
      <c r="Q46742" s="39"/>
    </row>
    <row r="46743" spans="17:17">
      <c r="Q46743" s="39"/>
    </row>
    <row r="46744" spans="17:17">
      <c r="Q46744" s="39"/>
    </row>
    <row r="46745" spans="17:17">
      <c r="Q46745" s="39"/>
    </row>
    <row r="46746" spans="17:17">
      <c r="Q46746" s="39"/>
    </row>
    <row r="46747" spans="17:17">
      <c r="Q46747" s="39"/>
    </row>
    <row r="46748" spans="17:17">
      <c r="Q46748" s="39"/>
    </row>
    <row r="46749" spans="17:17">
      <c r="Q46749" s="39"/>
    </row>
    <row r="46750" spans="17:17">
      <c r="Q46750" s="39"/>
    </row>
    <row r="46751" spans="17:17">
      <c r="Q46751" s="39"/>
    </row>
    <row r="46752" spans="17:17">
      <c r="Q46752" s="39"/>
    </row>
    <row r="46753" spans="17:17">
      <c r="Q46753" s="39"/>
    </row>
    <row r="46754" spans="17:17">
      <c r="Q46754" s="39"/>
    </row>
    <row r="46755" spans="17:17">
      <c r="Q46755" s="39"/>
    </row>
    <row r="46756" spans="17:17">
      <c r="Q46756" s="39"/>
    </row>
    <row r="46757" spans="17:17">
      <c r="Q46757" s="39"/>
    </row>
    <row r="46758" spans="17:17">
      <c r="Q46758" s="39"/>
    </row>
    <row r="46759" spans="17:17">
      <c r="Q46759" s="39"/>
    </row>
    <row r="46760" spans="17:17">
      <c r="Q46760" s="39"/>
    </row>
    <row r="46761" spans="17:17">
      <c r="Q46761" s="39"/>
    </row>
    <row r="46762" spans="17:17">
      <c r="Q46762" s="39"/>
    </row>
    <row r="46763" spans="17:17">
      <c r="Q46763" s="39"/>
    </row>
    <row r="46764" spans="17:17">
      <c r="Q46764" s="39"/>
    </row>
    <row r="46765" spans="17:17">
      <c r="Q46765" s="39"/>
    </row>
    <row r="46766" spans="17:17">
      <c r="Q46766" s="39"/>
    </row>
    <row r="46767" spans="17:17">
      <c r="Q46767" s="39"/>
    </row>
    <row r="46768" spans="17:17">
      <c r="Q46768" s="39"/>
    </row>
    <row r="46769" spans="17:17">
      <c r="Q46769" s="39"/>
    </row>
    <row r="46770" spans="17:17">
      <c r="Q46770" s="39"/>
    </row>
    <row r="46771" spans="17:17">
      <c r="Q46771" s="39"/>
    </row>
    <row r="46772" spans="17:17">
      <c r="Q46772" s="39"/>
    </row>
    <row r="46773" spans="17:17">
      <c r="Q46773" s="39"/>
    </row>
    <row r="46774" spans="17:17">
      <c r="Q46774" s="39"/>
    </row>
    <row r="46775" spans="17:17">
      <c r="Q46775" s="39"/>
    </row>
    <row r="46776" spans="17:17">
      <c r="Q46776" s="39"/>
    </row>
    <row r="46777" spans="17:17">
      <c r="Q46777" s="39"/>
    </row>
    <row r="46778" spans="17:17">
      <c r="Q46778" s="39"/>
    </row>
    <row r="46779" spans="17:17">
      <c r="Q46779" s="39"/>
    </row>
    <row r="46780" spans="17:17">
      <c r="Q46780" s="39"/>
    </row>
    <row r="46781" spans="17:17">
      <c r="Q46781" s="39"/>
    </row>
    <row r="46782" spans="17:17">
      <c r="Q46782" s="39"/>
    </row>
    <row r="46783" spans="17:17">
      <c r="Q46783" s="39"/>
    </row>
    <row r="46784" spans="17:17">
      <c r="Q46784" s="39"/>
    </row>
    <row r="46785" spans="17:17">
      <c r="Q46785" s="39"/>
    </row>
    <row r="46786" spans="17:17">
      <c r="Q46786" s="39"/>
    </row>
    <row r="46787" spans="17:17">
      <c r="Q46787" s="39"/>
    </row>
    <row r="46788" spans="17:17">
      <c r="Q46788" s="39"/>
    </row>
    <row r="46789" spans="17:17">
      <c r="Q46789" s="39"/>
    </row>
    <row r="46790" spans="17:17">
      <c r="Q46790" s="39"/>
    </row>
    <row r="46791" spans="17:17">
      <c r="Q46791" s="39"/>
    </row>
    <row r="46792" spans="17:17">
      <c r="Q46792" s="39"/>
    </row>
    <row r="46793" spans="17:17">
      <c r="Q46793" s="39"/>
    </row>
    <row r="46794" spans="17:17">
      <c r="Q46794" s="39"/>
    </row>
    <row r="46795" spans="17:17">
      <c r="Q46795" s="39"/>
    </row>
    <row r="46796" spans="17:17">
      <c r="Q46796" s="39"/>
    </row>
    <row r="46797" spans="17:17">
      <c r="Q46797" s="39"/>
    </row>
    <row r="46798" spans="17:17">
      <c r="Q46798" s="39"/>
    </row>
    <row r="46799" spans="17:17">
      <c r="Q46799" s="39"/>
    </row>
    <row r="46800" spans="17:17">
      <c r="Q46800" s="39"/>
    </row>
    <row r="46801" spans="17:17">
      <c r="Q46801" s="39"/>
    </row>
    <row r="46802" spans="17:17">
      <c r="Q46802" s="39"/>
    </row>
    <row r="46803" spans="17:17">
      <c r="Q46803" s="39"/>
    </row>
    <row r="46804" spans="17:17">
      <c r="Q46804" s="39"/>
    </row>
    <row r="46805" spans="17:17">
      <c r="Q46805" s="39"/>
    </row>
    <row r="46806" spans="17:17">
      <c r="Q46806" s="39"/>
    </row>
    <row r="46807" spans="17:17">
      <c r="Q46807" s="39"/>
    </row>
    <row r="46808" spans="17:17">
      <c r="Q46808" s="39"/>
    </row>
    <row r="46809" spans="17:17">
      <c r="Q46809" s="39"/>
    </row>
    <row r="46810" spans="17:17">
      <c r="Q46810" s="39"/>
    </row>
    <row r="46811" spans="17:17">
      <c r="Q46811" s="39"/>
    </row>
    <row r="46812" spans="17:17">
      <c r="Q46812" s="39"/>
    </row>
    <row r="46813" spans="17:17">
      <c r="Q46813" s="39"/>
    </row>
    <row r="46814" spans="17:17">
      <c r="Q46814" s="39"/>
    </row>
    <row r="46815" spans="17:17">
      <c r="Q46815" s="39"/>
    </row>
    <row r="46816" spans="17:17">
      <c r="Q46816" s="39"/>
    </row>
    <row r="46817" spans="17:17">
      <c r="Q46817" s="39"/>
    </row>
    <row r="46818" spans="17:17">
      <c r="Q46818" s="39"/>
    </row>
    <row r="46819" spans="17:17">
      <c r="Q46819" s="39"/>
    </row>
    <row r="46820" spans="17:17">
      <c r="Q46820" s="39"/>
    </row>
    <row r="46821" spans="17:17">
      <c r="Q46821" s="39"/>
    </row>
    <row r="46822" spans="17:17">
      <c r="Q46822" s="39"/>
    </row>
    <row r="46823" spans="17:17">
      <c r="Q46823" s="39"/>
    </row>
    <row r="46824" spans="17:17">
      <c r="Q46824" s="39"/>
    </row>
    <row r="46825" spans="17:17">
      <c r="Q46825" s="39"/>
    </row>
    <row r="46826" spans="17:17">
      <c r="Q46826" s="39"/>
    </row>
    <row r="46827" spans="17:17">
      <c r="Q46827" s="39"/>
    </row>
    <row r="46828" spans="17:17">
      <c r="Q46828" s="39"/>
    </row>
    <row r="46829" spans="17:17">
      <c r="Q46829" s="39"/>
    </row>
    <row r="46830" spans="17:17">
      <c r="Q46830" s="39"/>
    </row>
    <row r="46831" spans="17:17">
      <c r="Q46831" s="39"/>
    </row>
    <row r="46832" spans="17:17">
      <c r="Q46832" s="39"/>
    </row>
    <row r="46833" spans="17:17">
      <c r="Q46833" s="39"/>
    </row>
    <row r="46834" spans="17:17">
      <c r="Q46834" s="39"/>
    </row>
    <row r="46835" spans="17:17">
      <c r="Q46835" s="39"/>
    </row>
    <row r="46836" spans="17:17">
      <c r="Q46836" s="39"/>
    </row>
    <row r="46837" spans="17:17">
      <c r="Q46837" s="39"/>
    </row>
    <row r="46838" spans="17:17">
      <c r="Q46838" s="39"/>
    </row>
    <row r="46839" spans="17:17">
      <c r="Q46839" s="39"/>
    </row>
    <row r="46840" spans="17:17">
      <c r="Q46840" s="39"/>
    </row>
    <row r="46841" spans="17:17">
      <c r="Q46841" s="39"/>
    </row>
    <row r="46842" spans="17:17">
      <c r="Q46842" s="39"/>
    </row>
    <row r="46843" spans="17:17">
      <c r="Q46843" s="39"/>
    </row>
    <row r="46844" spans="17:17">
      <c r="Q46844" s="39"/>
    </row>
    <row r="46845" spans="17:17">
      <c r="Q46845" s="39"/>
    </row>
    <row r="46846" spans="17:17">
      <c r="Q46846" s="39"/>
    </row>
    <row r="46847" spans="17:17">
      <c r="Q46847" s="39"/>
    </row>
    <row r="46848" spans="17:17">
      <c r="Q46848" s="39"/>
    </row>
    <row r="46849" spans="17:17">
      <c r="Q46849" s="39"/>
    </row>
    <row r="46850" spans="17:17">
      <c r="Q46850" s="39"/>
    </row>
    <row r="46851" spans="17:17">
      <c r="Q46851" s="39"/>
    </row>
    <row r="46852" spans="17:17">
      <c r="Q46852" s="39"/>
    </row>
    <row r="46853" spans="17:17">
      <c r="Q46853" s="39"/>
    </row>
    <row r="46854" spans="17:17">
      <c r="Q46854" s="39"/>
    </row>
    <row r="46855" spans="17:17">
      <c r="Q46855" s="39"/>
    </row>
    <row r="46856" spans="17:17">
      <c r="Q46856" s="39"/>
    </row>
    <row r="46857" spans="17:17">
      <c r="Q46857" s="39"/>
    </row>
    <row r="46858" spans="17:17">
      <c r="Q46858" s="39"/>
    </row>
    <row r="46859" spans="17:17">
      <c r="Q46859" s="39"/>
    </row>
    <row r="46860" spans="17:17">
      <c r="Q46860" s="39"/>
    </row>
    <row r="46861" spans="17:17">
      <c r="Q46861" s="39"/>
    </row>
    <row r="46862" spans="17:17">
      <c r="Q46862" s="39"/>
    </row>
    <row r="46863" spans="17:17">
      <c r="Q46863" s="39"/>
    </row>
    <row r="46864" spans="17:17">
      <c r="Q46864" s="39"/>
    </row>
    <row r="46865" spans="17:17">
      <c r="Q46865" s="39"/>
    </row>
    <row r="46866" spans="17:17">
      <c r="Q46866" s="39"/>
    </row>
    <row r="46867" spans="17:17">
      <c r="Q46867" s="39"/>
    </row>
    <row r="46868" spans="17:17">
      <c r="Q46868" s="39"/>
    </row>
    <row r="46869" spans="17:17">
      <c r="Q46869" s="39"/>
    </row>
    <row r="46870" spans="17:17">
      <c r="Q46870" s="39"/>
    </row>
    <row r="46871" spans="17:17">
      <c r="Q46871" s="39"/>
    </row>
    <row r="46872" spans="17:17">
      <c r="Q46872" s="39"/>
    </row>
    <row r="46873" spans="17:17">
      <c r="Q46873" s="39"/>
    </row>
    <row r="46874" spans="17:17">
      <c r="Q46874" s="39"/>
    </row>
    <row r="46875" spans="17:17">
      <c r="Q46875" s="39"/>
    </row>
    <row r="46876" spans="17:17">
      <c r="Q46876" s="39"/>
    </row>
    <row r="46877" spans="17:17">
      <c r="Q46877" s="39"/>
    </row>
    <row r="46878" spans="17:17">
      <c r="Q46878" s="39"/>
    </row>
    <row r="46879" spans="17:17">
      <c r="Q46879" s="39"/>
    </row>
    <row r="46880" spans="17:17">
      <c r="Q46880" s="39"/>
    </row>
    <row r="46881" spans="17:17">
      <c r="Q46881" s="39"/>
    </row>
    <row r="46882" spans="17:17">
      <c r="Q46882" s="39"/>
    </row>
    <row r="46883" spans="17:17">
      <c r="Q46883" s="39"/>
    </row>
    <row r="46884" spans="17:17">
      <c r="Q46884" s="39"/>
    </row>
    <row r="46885" spans="17:17">
      <c r="Q46885" s="39"/>
    </row>
    <row r="46886" spans="17:17">
      <c r="Q46886" s="39"/>
    </row>
    <row r="46887" spans="17:17">
      <c r="Q46887" s="39"/>
    </row>
    <row r="46888" spans="17:17">
      <c r="Q46888" s="39"/>
    </row>
    <row r="46889" spans="17:17">
      <c r="Q46889" s="39"/>
    </row>
    <row r="46890" spans="17:17">
      <c r="Q46890" s="39"/>
    </row>
    <row r="46891" spans="17:17">
      <c r="Q46891" s="39"/>
    </row>
    <row r="46892" spans="17:17">
      <c r="Q46892" s="39"/>
    </row>
    <row r="46893" spans="17:17">
      <c r="Q46893" s="39"/>
    </row>
    <row r="46894" spans="17:17">
      <c r="Q46894" s="39"/>
    </row>
    <row r="46895" spans="17:17">
      <c r="Q46895" s="39"/>
    </row>
    <row r="46896" spans="17:17">
      <c r="Q46896" s="39"/>
    </row>
    <row r="46897" spans="17:17">
      <c r="Q46897" s="39"/>
    </row>
    <row r="46898" spans="17:17">
      <c r="Q46898" s="39"/>
    </row>
    <row r="46899" spans="17:17">
      <c r="Q46899" s="39"/>
    </row>
    <row r="46900" spans="17:17">
      <c r="Q46900" s="39"/>
    </row>
    <row r="46901" spans="17:17">
      <c r="Q46901" s="39"/>
    </row>
    <row r="46902" spans="17:17">
      <c r="Q46902" s="39"/>
    </row>
    <row r="46903" spans="17:17">
      <c r="Q46903" s="39"/>
    </row>
    <row r="46904" spans="17:17">
      <c r="Q46904" s="39"/>
    </row>
    <row r="46905" spans="17:17">
      <c r="Q46905" s="39"/>
    </row>
    <row r="46906" spans="17:17">
      <c r="Q46906" s="39"/>
    </row>
    <row r="46907" spans="17:17">
      <c r="Q46907" s="39"/>
    </row>
    <row r="46908" spans="17:17">
      <c r="Q46908" s="39"/>
    </row>
    <row r="46909" spans="17:17">
      <c r="Q46909" s="39"/>
    </row>
    <row r="46910" spans="17:17">
      <c r="Q46910" s="39"/>
    </row>
    <row r="46911" spans="17:17">
      <c r="Q46911" s="39"/>
    </row>
    <row r="46912" spans="17:17">
      <c r="Q46912" s="39"/>
    </row>
    <row r="46913" spans="17:17">
      <c r="Q46913" s="39"/>
    </row>
    <row r="46914" spans="17:17">
      <c r="Q46914" s="39"/>
    </row>
    <row r="46915" spans="17:17">
      <c r="Q46915" s="39"/>
    </row>
    <row r="46916" spans="17:17">
      <c r="Q46916" s="39"/>
    </row>
    <row r="46917" spans="17:17">
      <c r="Q46917" s="39"/>
    </row>
    <row r="46918" spans="17:17">
      <c r="Q46918" s="39"/>
    </row>
    <row r="46919" spans="17:17">
      <c r="Q46919" s="39"/>
    </row>
    <row r="46920" spans="17:17">
      <c r="Q46920" s="39"/>
    </row>
    <row r="46921" spans="17:17">
      <c r="Q46921" s="39"/>
    </row>
    <row r="46922" spans="17:17">
      <c r="Q46922" s="39"/>
    </row>
    <row r="46923" spans="17:17">
      <c r="Q46923" s="39"/>
    </row>
    <row r="46924" spans="17:17">
      <c r="Q46924" s="39"/>
    </row>
    <row r="46925" spans="17:17">
      <c r="Q46925" s="39"/>
    </row>
    <row r="46926" spans="17:17">
      <c r="Q46926" s="39"/>
    </row>
    <row r="46927" spans="17:17">
      <c r="Q46927" s="39"/>
    </row>
    <row r="46928" spans="17:17">
      <c r="Q46928" s="39"/>
    </row>
    <row r="46929" spans="17:17">
      <c r="Q46929" s="39"/>
    </row>
    <row r="46930" spans="17:17">
      <c r="Q46930" s="39"/>
    </row>
    <row r="46931" spans="17:17">
      <c r="Q46931" s="39"/>
    </row>
    <row r="46932" spans="17:17">
      <c r="Q46932" s="39"/>
    </row>
    <row r="46933" spans="17:17">
      <c r="Q46933" s="39"/>
    </row>
    <row r="46934" spans="17:17">
      <c r="Q46934" s="39"/>
    </row>
    <row r="46935" spans="17:17">
      <c r="Q46935" s="39"/>
    </row>
    <row r="46936" spans="17:17">
      <c r="Q46936" s="39"/>
    </row>
    <row r="46937" spans="17:17">
      <c r="Q46937" s="39"/>
    </row>
    <row r="46938" spans="17:17">
      <c r="Q46938" s="39"/>
    </row>
    <row r="46939" spans="17:17">
      <c r="Q46939" s="39"/>
    </row>
    <row r="46940" spans="17:17">
      <c r="Q46940" s="39"/>
    </row>
    <row r="46941" spans="17:17">
      <c r="Q46941" s="39"/>
    </row>
    <row r="46942" spans="17:17">
      <c r="Q46942" s="39"/>
    </row>
    <row r="46943" spans="17:17">
      <c r="Q46943" s="39"/>
    </row>
    <row r="46944" spans="17:17">
      <c r="Q46944" s="39"/>
    </row>
    <row r="46945" spans="17:17">
      <c r="Q46945" s="39"/>
    </row>
    <row r="46946" spans="17:17">
      <c r="Q46946" s="39"/>
    </row>
    <row r="46947" spans="17:17">
      <c r="Q46947" s="39"/>
    </row>
    <row r="46948" spans="17:17">
      <c r="Q46948" s="39"/>
    </row>
    <row r="46949" spans="17:17">
      <c r="Q46949" s="39"/>
    </row>
    <row r="46950" spans="17:17">
      <c r="Q46950" s="39"/>
    </row>
    <row r="46951" spans="17:17">
      <c r="Q46951" s="39"/>
    </row>
    <row r="46952" spans="17:17">
      <c r="Q46952" s="39"/>
    </row>
    <row r="46953" spans="17:17">
      <c r="Q46953" s="39"/>
    </row>
    <row r="46954" spans="17:17">
      <c r="Q46954" s="39"/>
    </row>
    <row r="46955" spans="17:17">
      <c r="Q46955" s="39"/>
    </row>
    <row r="46956" spans="17:17">
      <c r="Q46956" s="39"/>
    </row>
    <row r="46957" spans="17:17">
      <c r="Q46957" s="39"/>
    </row>
    <row r="46958" spans="17:17">
      <c r="Q46958" s="39"/>
    </row>
    <row r="46959" spans="17:17">
      <c r="Q46959" s="39"/>
    </row>
    <row r="46960" spans="17:17">
      <c r="Q46960" s="39"/>
    </row>
    <row r="46961" spans="17:17">
      <c r="Q46961" s="39"/>
    </row>
    <row r="46962" spans="17:17">
      <c r="Q46962" s="39"/>
    </row>
    <row r="46963" spans="17:17">
      <c r="Q46963" s="39"/>
    </row>
    <row r="46964" spans="17:17">
      <c r="Q46964" s="39"/>
    </row>
    <row r="46965" spans="17:17">
      <c r="Q46965" s="39"/>
    </row>
    <row r="46966" spans="17:17">
      <c r="Q46966" s="39"/>
    </row>
    <row r="46967" spans="17:17">
      <c r="Q46967" s="39"/>
    </row>
    <row r="46968" spans="17:17">
      <c r="Q46968" s="39"/>
    </row>
    <row r="46969" spans="17:17">
      <c r="Q46969" s="39"/>
    </row>
    <row r="46970" spans="17:17">
      <c r="Q46970" s="39"/>
    </row>
    <row r="46971" spans="17:17">
      <c r="Q46971" s="39"/>
    </row>
    <row r="46972" spans="17:17">
      <c r="Q46972" s="39"/>
    </row>
    <row r="46973" spans="17:17">
      <c r="Q46973" s="39"/>
    </row>
    <row r="46974" spans="17:17">
      <c r="Q46974" s="39"/>
    </row>
    <row r="46975" spans="17:17">
      <c r="Q46975" s="39"/>
    </row>
    <row r="46976" spans="17:17">
      <c r="Q46976" s="39"/>
    </row>
    <row r="46977" spans="17:17">
      <c r="Q46977" s="39"/>
    </row>
    <row r="46978" spans="17:17">
      <c r="Q46978" s="39"/>
    </row>
    <row r="46979" spans="17:17">
      <c r="Q46979" s="39"/>
    </row>
    <row r="46980" spans="17:17">
      <c r="Q46980" s="39"/>
    </row>
    <row r="46981" spans="17:17">
      <c r="Q46981" s="39"/>
    </row>
    <row r="46982" spans="17:17">
      <c r="Q46982" s="39"/>
    </row>
    <row r="46983" spans="17:17">
      <c r="Q46983" s="39"/>
    </row>
    <row r="46984" spans="17:17">
      <c r="Q46984" s="39"/>
    </row>
    <row r="46985" spans="17:17">
      <c r="Q46985" s="39"/>
    </row>
    <row r="46986" spans="17:17">
      <c r="Q46986" s="39"/>
    </row>
    <row r="46987" spans="17:17">
      <c r="Q46987" s="39"/>
    </row>
    <row r="46988" spans="17:17">
      <c r="Q46988" s="39"/>
    </row>
    <row r="46989" spans="17:17">
      <c r="Q46989" s="39"/>
    </row>
    <row r="46990" spans="17:17">
      <c r="Q46990" s="39"/>
    </row>
    <row r="46991" spans="17:17">
      <c r="Q46991" s="39"/>
    </row>
    <row r="46992" spans="17:17">
      <c r="Q46992" s="39"/>
    </row>
    <row r="46993" spans="17:17">
      <c r="Q46993" s="39"/>
    </row>
    <row r="46994" spans="17:17">
      <c r="Q46994" s="39"/>
    </row>
    <row r="46995" spans="17:17">
      <c r="Q46995" s="39"/>
    </row>
    <row r="46996" spans="17:17">
      <c r="Q46996" s="39"/>
    </row>
    <row r="46997" spans="17:17">
      <c r="Q46997" s="39"/>
    </row>
    <row r="46998" spans="17:17">
      <c r="Q46998" s="39"/>
    </row>
    <row r="46999" spans="17:17">
      <c r="Q46999" s="39"/>
    </row>
    <row r="47000" spans="17:17">
      <c r="Q47000" s="39"/>
    </row>
    <row r="47001" spans="17:17">
      <c r="Q47001" s="39"/>
    </row>
    <row r="47002" spans="17:17">
      <c r="Q47002" s="39"/>
    </row>
    <row r="47003" spans="17:17">
      <c r="Q47003" s="39"/>
    </row>
    <row r="47004" spans="17:17">
      <c r="Q47004" s="39"/>
    </row>
    <row r="47005" spans="17:17">
      <c r="Q47005" s="39"/>
    </row>
    <row r="47006" spans="17:17">
      <c r="Q47006" s="39"/>
    </row>
    <row r="47007" spans="17:17">
      <c r="Q47007" s="39"/>
    </row>
    <row r="47008" spans="17:17">
      <c r="Q47008" s="39"/>
    </row>
    <row r="47009" spans="17:17">
      <c r="Q47009" s="39"/>
    </row>
    <row r="47010" spans="17:17">
      <c r="Q47010" s="39"/>
    </row>
    <row r="47011" spans="17:17">
      <c r="Q47011" s="39"/>
    </row>
    <row r="47012" spans="17:17">
      <c r="Q47012" s="39"/>
    </row>
    <row r="47013" spans="17:17">
      <c r="Q47013" s="39"/>
    </row>
    <row r="47014" spans="17:17">
      <c r="Q47014" s="39"/>
    </row>
    <row r="47015" spans="17:17">
      <c r="Q47015" s="39"/>
    </row>
    <row r="47016" spans="17:17">
      <c r="Q47016" s="39"/>
    </row>
    <row r="47017" spans="17:17">
      <c r="Q47017" s="39"/>
    </row>
    <row r="47018" spans="17:17">
      <c r="Q47018" s="39"/>
    </row>
    <row r="47019" spans="17:17">
      <c r="Q47019" s="39"/>
    </row>
    <row r="47020" spans="17:17">
      <c r="Q47020" s="39"/>
    </row>
    <row r="47021" spans="17:17">
      <c r="Q47021" s="39"/>
    </row>
    <row r="47022" spans="17:17">
      <c r="Q47022" s="39"/>
    </row>
    <row r="47023" spans="17:17">
      <c r="Q47023" s="39"/>
    </row>
    <row r="47024" spans="17:17">
      <c r="Q47024" s="39"/>
    </row>
    <row r="47025" spans="17:17">
      <c r="Q47025" s="39"/>
    </row>
    <row r="47026" spans="17:17">
      <c r="Q47026" s="39"/>
    </row>
    <row r="47027" spans="17:17">
      <c r="Q47027" s="39"/>
    </row>
    <row r="47028" spans="17:17">
      <c r="Q47028" s="39"/>
    </row>
    <row r="47029" spans="17:17">
      <c r="Q47029" s="39"/>
    </row>
    <row r="47030" spans="17:17">
      <c r="Q47030" s="39"/>
    </row>
    <row r="47031" spans="17:17">
      <c r="Q47031" s="39"/>
    </row>
    <row r="47032" spans="17:17">
      <c r="Q47032" s="39"/>
    </row>
    <row r="47033" spans="17:17">
      <c r="Q47033" s="39"/>
    </row>
    <row r="47034" spans="17:17">
      <c r="Q47034" s="39"/>
    </row>
    <row r="47035" spans="17:17">
      <c r="Q47035" s="39"/>
    </row>
    <row r="47036" spans="17:17">
      <c r="Q47036" s="39"/>
    </row>
    <row r="47037" spans="17:17">
      <c r="Q47037" s="39"/>
    </row>
    <row r="47038" spans="17:17">
      <c r="Q47038" s="39"/>
    </row>
    <row r="47039" spans="17:17">
      <c r="Q47039" s="39"/>
    </row>
    <row r="47040" spans="17:17">
      <c r="Q47040" s="39"/>
    </row>
    <row r="47041" spans="17:17">
      <c r="Q47041" s="39"/>
    </row>
    <row r="47042" spans="17:17">
      <c r="Q47042" s="39"/>
    </row>
    <row r="47043" spans="17:17">
      <c r="Q47043" s="39"/>
    </row>
    <row r="47044" spans="17:17">
      <c r="Q47044" s="39"/>
    </row>
    <row r="47045" spans="17:17">
      <c r="Q47045" s="39"/>
    </row>
    <row r="47046" spans="17:17">
      <c r="Q47046" s="39"/>
    </row>
    <row r="47047" spans="17:17">
      <c r="Q47047" s="39"/>
    </row>
    <row r="47048" spans="17:17">
      <c r="Q47048" s="39"/>
    </row>
    <row r="47049" spans="17:17">
      <c r="Q47049" s="39"/>
    </row>
    <row r="47050" spans="17:17">
      <c r="Q47050" s="39"/>
    </row>
    <row r="47051" spans="17:17">
      <c r="Q47051" s="39"/>
    </row>
    <row r="47052" spans="17:17">
      <c r="Q47052" s="39"/>
    </row>
    <row r="47053" spans="17:17">
      <c r="Q47053" s="39"/>
    </row>
    <row r="47054" spans="17:17">
      <c r="Q47054" s="39"/>
    </row>
    <row r="47055" spans="17:17">
      <c r="Q47055" s="39"/>
    </row>
    <row r="47056" spans="17:17">
      <c r="Q47056" s="39"/>
    </row>
    <row r="47057" spans="17:17">
      <c r="Q47057" s="39"/>
    </row>
    <row r="47058" spans="17:17">
      <c r="Q47058" s="39"/>
    </row>
    <row r="47059" spans="17:17">
      <c r="Q47059" s="39"/>
    </row>
    <row r="47060" spans="17:17">
      <c r="Q47060" s="39"/>
    </row>
    <row r="47061" spans="17:17">
      <c r="Q47061" s="39"/>
    </row>
    <row r="47062" spans="17:17">
      <c r="Q47062" s="39"/>
    </row>
    <row r="47063" spans="17:17">
      <c r="Q47063" s="39"/>
    </row>
    <row r="47064" spans="17:17">
      <c r="Q47064" s="39"/>
    </row>
    <row r="47065" spans="17:17">
      <c r="Q47065" s="39"/>
    </row>
    <row r="47066" spans="17:17">
      <c r="Q47066" s="39"/>
    </row>
    <row r="47067" spans="17:17">
      <c r="Q47067" s="39"/>
    </row>
    <row r="47068" spans="17:17">
      <c r="Q47068" s="39"/>
    </row>
    <row r="47069" spans="17:17">
      <c r="Q47069" s="39"/>
    </row>
    <row r="47070" spans="17:17">
      <c r="Q47070" s="39"/>
    </row>
    <row r="47071" spans="17:17">
      <c r="Q47071" s="39"/>
    </row>
    <row r="47072" spans="17:17">
      <c r="Q47072" s="39"/>
    </row>
    <row r="47073" spans="17:17">
      <c r="Q47073" s="39"/>
    </row>
    <row r="47074" spans="17:17">
      <c r="Q47074" s="39"/>
    </row>
    <row r="47075" spans="17:17">
      <c r="Q47075" s="39"/>
    </row>
    <row r="47076" spans="17:17">
      <c r="Q47076" s="39"/>
    </row>
    <row r="47077" spans="17:17">
      <c r="Q47077" s="39"/>
    </row>
    <row r="47078" spans="17:17">
      <c r="Q47078" s="39"/>
    </row>
    <row r="47079" spans="17:17">
      <c r="Q47079" s="39"/>
    </row>
    <row r="47080" spans="17:17">
      <c r="Q47080" s="39"/>
    </row>
    <row r="47081" spans="17:17">
      <c r="Q47081" s="39"/>
    </row>
    <row r="47082" spans="17:17">
      <c r="Q47082" s="39"/>
    </row>
    <row r="47083" spans="17:17">
      <c r="Q47083" s="39"/>
    </row>
    <row r="47084" spans="17:17">
      <c r="Q47084" s="39"/>
    </row>
    <row r="47085" spans="17:17">
      <c r="Q47085" s="39"/>
    </row>
    <row r="47086" spans="17:17">
      <c r="Q47086" s="39"/>
    </row>
    <row r="47087" spans="17:17">
      <c r="Q47087" s="39"/>
    </row>
    <row r="47088" spans="17:17">
      <c r="Q47088" s="39"/>
    </row>
    <row r="47089" spans="17:17">
      <c r="Q47089" s="39"/>
    </row>
    <row r="47090" spans="17:17">
      <c r="Q47090" s="39"/>
    </row>
    <row r="47091" spans="17:17">
      <c r="Q47091" s="39"/>
    </row>
    <row r="47092" spans="17:17">
      <c r="Q47092" s="39"/>
    </row>
    <row r="47093" spans="17:17">
      <c r="Q47093" s="39"/>
    </row>
    <row r="47094" spans="17:17">
      <c r="Q47094" s="39"/>
    </row>
    <row r="47095" spans="17:17">
      <c r="Q47095" s="39"/>
    </row>
    <row r="47096" spans="17:17">
      <c r="Q47096" s="39"/>
    </row>
    <row r="47097" spans="17:17">
      <c r="Q47097" s="39"/>
    </row>
    <row r="47098" spans="17:17">
      <c r="Q47098" s="39"/>
    </row>
    <row r="47099" spans="17:17">
      <c r="Q47099" s="39"/>
    </row>
    <row r="47100" spans="17:17">
      <c r="Q47100" s="39"/>
    </row>
    <row r="47101" spans="17:17">
      <c r="Q47101" s="39"/>
    </row>
    <row r="47102" spans="17:17">
      <c r="Q47102" s="39"/>
    </row>
    <row r="47103" spans="17:17">
      <c r="Q47103" s="39"/>
    </row>
    <row r="47104" spans="17:17">
      <c r="Q47104" s="39"/>
    </row>
    <row r="47105" spans="17:17">
      <c r="Q47105" s="39"/>
    </row>
    <row r="47106" spans="17:17">
      <c r="Q47106" s="39"/>
    </row>
    <row r="47107" spans="17:17">
      <c r="Q47107" s="39"/>
    </row>
    <row r="47108" spans="17:17">
      <c r="Q47108" s="39"/>
    </row>
    <row r="47109" spans="17:17">
      <c r="Q47109" s="39"/>
    </row>
    <row r="47110" spans="17:17">
      <c r="Q47110" s="39"/>
    </row>
    <row r="47111" spans="17:17">
      <c r="Q47111" s="39"/>
    </row>
    <row r="47112" spans="17:17">
      <c r="Q47112" s="39"/>
    </row>
    <row r="47113" spans="17:17">
      <c r="Q47113" s="39"/>
    </row>
    <row r="47114" spans="17:17">
      <c r="Q47114" s="39"/>
    </row>
    <row r="47115" spans="17:17">
      <c r="Q47115" s="39"/>
    </row>
    <row r="47116" spans="17:17">
      <c r="Q47116" s="39"/>
    </row>
    <row r="47117" spans="17:17">
      <c r="Q47117" s="39"/>
    </row>
    <row r="47118" spans="17:17">
      <c r="Q47118" s="39"/>
    </row>
    <row r="47119" spans="17:17">
      <c r="Q47119" s="39"/>
    </row>
    <row r="47120" spans="17:17">
      <c r="Q47120" s="39"/>
    </row>
    <row r="47121" spans="17:17">
      <c r="Q47121" s="39"/>
    </row>
    <row r="47122" spans="17:17">
      <c r="Q47122" s="39"/>
    </row>
    <row r="47123" spans="17:17">
      <c r="Q47123" s="39"/>
    </row>
    <row r="47124" spans="17:17">
      <c r="Q47124" s="39"/>
    </row>
    <row r="47125" spans="17:17">
      <c r="Q47125" s="39"/>
    </row>
    <row r="47126" spans="17:17">
      <c r="Q47126" s="39"/>
    </row>
    <row r="47127" spans="17:17">
      <c r="Q47127" s="39"/>
    </row>
    <row r="47128" spans="17:17">
      <c r="Q47128" s="39"/>
    </row>
    <row r="47129" spans="17:17">
      <c r="Q47129" s="39"/>
    </row>
    <row r="47130" spans="17:17">
      <c r="Q47130" s="39"/>
    </row>
    <row r="47131" spans="17:17">
      <c r="Q47131" s="39"/>
    </row>
    <row r="47132" spans="17:17">
      <c r="Q47132" s="39"/>
    </row>
    <row r="47133" spans="17:17">
      <c r="Q47133" s="39"/>
    </row>
    <row r="47134" spans="17:17">
      <c r="Q47134" s="39"/>
    </row>
    <row r="47135" spans="17:17">
      <c r="Q47135" s="39"/>
    </row>
    <row r="47136" spans="17:17">
      <c r="Q47136" s="39"/>
    </row>
    <row r="47137" spans="17:17">
      <c r="Q47137" s="39"/>
    </row>
    <row r="47138" spans="17:17">
      <c r="Q47138" s="39"/>
    </row>
    <row r="47139" spans="17:17">
      <c r="Q47139" s="39"/>
    </row>
    <row r="47140" spans="17:17">
      <c r="Q47140" s="39"/>
    </row>
    <row r="47141" spans="17:17">
      <c r="Q47141" s="39"/>
    </row>
    <row r="47142" spans="17:17">
      <c r="Q47142" s="39"/>
    </row>
    <row r="47143" spans="17:17">
      <c r="Q47143" s="39"/>
    </row>
    <row r="47144" spans="17:17">
      <c r="Q47144" s="39"/>
    </row>
    <row r="47145" spans="17:17">
      <c r="Q47145" s="39"/>
    </row>
    <row r="47146" spans="17:17">
      <c r="Q47146" s="39"/>
    </row>
    <row r="47147" spans="17:17">
      <c r="Q47147" s="39"/>
    </row>
    <row r="47148" spans="17:17">
      <c r="Q47148" s="39"/>
    </row>
    <row r="47149" spans="17:17">
      <c r="Q47149" s="39"/>
    </row>
    <row r="47150" spans="17:17">
      <c r="Q47150" s="39"/>
    </row>
    <row r="47151" spans="17:17">
      <c r="Q47151" s="39"/>
    </row>
    <row r="47152" spans="17:17">
      <c r="Q47152" s="39"/>
    </row>
    <row r="47153" spans="17:17">
      <c r="Q47153" s="39"/>
    </row>
    <row r="47154" spans="17:17">
      <c r="Q47154" s="39"/>
    </row>
    <row r="47155" spans="17:17">
      <c r="Q47155" s="39"/>
    </row>
    <row r="47156" spans="17:17">
      <c r="Q47156" s="39"/>
    </row>
    <row r="47157" spans="17:17">
      <c r="Q47157" s="39"/>
    </row>
    <row r="47158" spans="17:17">
      <c r="Q47158" s="39"/>
    </row>
    <row r="47159" spans="17:17">
      <c r="Q47159" s="39"/>
    </row>
    <row r="47160" spans="17:17">
      <c r="Q47160" s="39"/>
    </row>
    <row r="47161" spans="17:17">
      <c r="Q47161" s="39"/>
    </row>
    <row r="47162" spans="17:17">
      <c r="Q47162" s="39"/>
    </row>
    <row r="47163" spans="17:17">
      <c r="Q47163" s="39"/>
    </row>
    <row r="47164" spans="17:17">
      <c r="Q47164" s="39"/>
    </row>
    <row r="47165" spans="17:17">
      <c r="Q47165" s="39"/>
    </row>
    <row r="47166" spans="17:17">
      <c r="Q47166" s="39"/>
    </row>
    <row r="47167" spans="17:17">
      <c r="Q47167" s="39"/>
    </row>
    <row r="47168" spans="17:17">
      <c r="Q47168" s="39"/>
    </row>
    <row r="47169" spans="17:17">
      <c r="Q47169" s="39"/>
    </row>
    <row r="47170" spans="17:17">
      <c r="Q47170" s="39"/>
    </row>
    <row r="47171" spans="17:17">
      <c r="Q47171" s="39"/>
    </row>
    <row r="47172" spans="17:17">
      <c r="Q47172" s="39"/>
    </row>
    <row r="47173" spans="17:17">
      <c r="Q47173" s="39"/>
    </row>
    <row r="47174" spans="17:17">
      <c r="Q47174" s="39"/>
    </row>
    <row r="47175" spans="17:17">
      <c r="Q47175" s="39"/>
    </row>
    <row r="47176" spans="17:17">
      <c r="Q47176" s="39"/>
    </row>
    <row r="47177" spans="17:17">
      <c r="Q47177" s="39"/>
    </row>
    <row r="47178" spans="17:17">
      <c r="Q47178" s="39"/>
    </row>
    <row r="47179" spans="17:17">
      <c r="Q47179" s="39"/>
    </row>
    <row r="47180" spans="17:17">
      <c r="Q47180" s="39"/>
    </row>
    <row r="47181" spans="17:17">
      <c r="Q47181" s="39"/>
    </row>
    <row r="47182" spans="17:17">
      <c r="Q47182" s="39"/>
    </row>
    <row r="47183" spans="17:17">
      <c r="Q47183" s="39"/>
    </row>
    <row r="47184" spans="17:17">
      <c r="Q47184" s="39"/>
    </row>
    <row r="47185" spans="17:17">
      <c r="Q47185" s="39"/>
    </row>
    <row r="47186" spans="17:17">
      <c r="Q47186" s="39"/>
    </row>
    <row r="47187" spans="17:17">
      <c r="Q47187" s="39"/>
    </row>
    <row r="47188" spans="17:17">
      <c r="Q47188" s="39"/>
    </row>
    <row r="47189" spans="17:17">
      <c r="Q47189" s="39"/>
    </row>
    <row r="47190" spans="17:17">
      <c r="Q47190" s="39"/>
    </row>
    <row r="47191" spans="17:17">
      <c r="Q47191" s="39"/>
    </row>
    <row r="47192" spans="17:17">
      <c r="Q47192" s="39"/>
    </row>
    <row r="47193" spans="17:17">
      <c r="Q47193" s="39"/>
    </row>
    <row r="47194" spans="17:17">
      <c r="Q47194" s="39"/>
    </row>
    <row r="47195" spans="17:17">
      <c r="Q47195" s="39"/>
    </row>
    <row r="47196" spans="17:17">
      <c r="Q47196" s="39"/>
    </row>
    <row r="47197" spans="17:17">
      <c r="Q47197" s="39"/>
    </row>
    <row r="47198" spans="17:17">
      <c r="Q47198" s="39"/>
    </row>
    <row r="47199" spans="17:17">
      <c r="Q47199" s="39"/>
    </row>
    <row r="47200" spans="17:17">
      <c r="Q47200" s="39"/>
    </row>
    <row r="47201" spans="17:17">
      <c r="Q47201" s="39"/>
    </row>
    <row r="47202" spans="17:17">
      <c r="Q47202" s="39"/>
    </row>
    <row r="47203" spans="17:17">
      <c r="Q47203" s="39"/>
    </row>
    <row r="47204" spans="17:17">
      <c r="Q47204" s="39"/>
    </row>
    <row r="47205" spans="17:17">
      <c r="Q47205" s="39"/>
    </row>
    <row r="47206" spans="17:17">
      <c r="Q47206" s="39"/>
    </row>
    <row r="47207" spans="17:17">
      <c r="Q47207" s="39"/>
    </row>
    <row r="47208" spans="17:17">
      <c r="Q47208" s="39"/>
    </row>
    <row r="47209" spans="17:17">
      <c r="Q47209" s="39"/>
    </row>
    <row r="47210" spans="17:17">
      <c r="Q47210" s="39"/>
    </row>
    <row r="47211" spans="17:17">
      <c r="Q47211" s="39"/>
    </row>
    <row r="47212" spans="17:17">
      <c r="Q47212" s="39"/>
    </row>
    <row r="47213" spans="17:17">
      <c r="Q47213" s="39"/>
    </row>
    <row r="47214" spans="17:17">
      <c r="Q47214" s="39"/>
    </row>
    <row r="47215" spans="17:17">
      <c r="Q47215" s="39"/>
    </row>
    <row r="47216" spans="17:17">
      <c r="Q47216" s="39"/>
    </row>
    <row r="47217" spans="17:17">
      <c r="Q47217" s="39"/>
    </row>
    <row r="47218" spans="17:17">
      <c r="Q47218" s="39"/>
    </row>
    <row r="47219" spans="17:17">
      <c r="Q47219" s="39"/>
    </row>
    <row r="47220" spans="17:17">
      <c r="Q47220" s="39"/>
    </row>
    <row r="47221" spans="17:17">
      <c r="Q47221" s="39"/>
    </row>
    <row r="47222" spans="17:17">
      <c r="Q47222" s="39"/>
    </row>
    <row r="47223" spans="17:17">
      <c r="Q47223" s="39"/>
    </row>
    <row r="47224" spans="17:17">
      <c r="Q47224" s="39"/>
    </row>
    <row r="47225" spans="17:17">
      <c r="Q47225" s="39"/>
    </row>
    <row r="47226" spans="17:17">
      <c r="Q47226" s="39"/>
    </row>
    <row r="47227" spans="17:17">
      <c r="Q47227" s="39"/>
    </row>
    <row r="47228" spans="17:17">
      <c r="Q47228" s="39"/>
    </row>
    <row r="47229" spans="17:17">
      <c r="Q47229" s="39"/>
    </row>
    <row r="47230" spans="17:17">
      <c r="Q47230" s="39"/>
    </row>
    <row r="47231" spans="17:17">
      <c r="Q47231" s="39"/>
    </row>
    <row r="47232" spans="17:17">
      <c r="Q47232" s="39"/>
    </row>
    <row r="47233" spans="17:17">
      <c r="Q47233" s="39"/>
    </row>
    <row r="47234" spans="17:17">
      <c r="Q47234" s="39"/>
    </row>
    <row r="47235" spans="17:17">
      <c r="Q47235" s="39"/>
    </row>
    <row r="47236" spans="17:17">
      <c r="Q47236" s="39"/>
    </row>
    <row r="47237" spans="17:17">
      <c r="Q47237" s="39"/>
    </row>
    <row r="47238" spans="17:17">
      <c r="Q47238" s="39"/>
    </row>
    <row r="47239" spans="17:17">
      <c r="Q47239" s="39"/>
    </row>
    <row r="47240" spans="17:17">
      <c r="Q47240" s="39"/>
    </row>
    <row r="47241" spans="17:17">
      <c r="Q47241" s="39"/>
    </row>
    <row r="47242" spans="17:17">
      <c r="Q47242" s="39"/>
    </row>
    <row r="47243" spans="17:17">
      <c r="Q47243" s="39"/>
    </row>
    <row r="47244" spans="17:17">
      <c r="Q47244" s="39"/>
    </row>
    <row r="47245" spans="17:17">
      <c r="Q47245" s="39"/>
    </row>
    <row r="47246" spans="17:17">
      <c r="Q47246" s="39"/>
    </row>
    <row r="47247" spans="17:17">
      <c r="Q47247" s="39"/>
    </row>
    <row r="47248" spans="17:17">
      <c r="Q47248" s="39"/>
    </row>
    <row r="47249" spans="17:17">
      <c r="Q47249" s="39"/>
    </row>
    <row r="47250" spans="17:17">
      <c r="Q47250" s="39"/>
    </row>
    <row r="47251" spans="17:17">
      <c r="Q47251" s="39"/>
    </row>
    <row r="47252" spans="17:17">
      <c r="Q47252" s="39"/>
    </row>
    <row r="47253" spans="17:17">
      <c r="Q47253" s="39"/>
    </row>
    <row r="47254" spans="17:17">
      <c r="Q47254" s="39"/>
    </row>
    <row r="47255" spans="17:17">
      <c r="Q47255" s="39"/>
    </row>
    <row r="47256" spans="17:17">
      <c r="Q47256" s="39"/>
    </row>
    <row r="47257" spans="17:17">
      <c r="Q47257" s="39"/>
    </row>
    <row r="47258" spans="17:17">
      <c r="Q47258" s="39"/>
    </row>
    <row r="47259" spans="17:17">
      <c r="Q47259" s="39"/>
    </row>
    <row r="47260" spans="17:17">
      <c r="Q47260" s="39"/>
    </row>
    <row r="47261" spans="17:17">
      <c r="Q47261" s="39"/>
    </row>
    <row r="47262" spans="17:17">
      <c r="Q47262" s="39"/>
    </row>
    <row r="47263" spans="17:17">
      <c r="Q47263" s="39"/>
    </row>
    <row r="47264" spans="17:17">
      <c r="Q47264" s="39"/>
    </row>
    <row r="47265" spans="17:17">
      <c r="Q47265" s="39"/>
    </row>
    <row r="47266" spans="17:17">
      <c r="Q47266" s="39"/>
    </row>
    <row r="47267" spans="17:17">
      <c r="Q47267" s="39"/>
    </row>
    <row r="47268" spans="17:17">
      <c r="Q47268" s="39"/>
    </row>
    <row r="47269" spans="17:17">
      <c r="Q47269" s="39"/>
    </row>
    <row r="47270" spans="17:17">
      <c r="Q47270" s="39"/>
    </row>
    <row r="47271" spans="17:17">
      <c r="Q47271" s="39"/>
    </row>
    <row r="47272" spans="17:17">
      <c r="Q47272" s="39"/>
    </row>
    <row r="47273" spans="17:17">
      <c r="Q47273" s="39"/>
    </row>
    <row r="47274" spans="17:17">
      <c r="Q47274" s="39"/>
    </row>
    <row r="47275" spans="17:17">
      <c r="Q47275" s="39"/>
    </row>
    <row r="47276" spans="17:17">
      <c r="Q47276" s="39"/>
    </row>
    <row r="47277" spans="17:17">
      <c r="Q47277" s="39"/>
    </row>
    <row r="47278" spans="17:17">
      <c r="Q47278" s="39"/>
    </row>
    <row r="47279" spans="17:17">
      <c r="Q47279" s="39"/>
    </row>
    <row r="47280" spans="17:17">
      <c r="Q47280" s="39"/>
    </row>
    <row r="47281" spans="17:17">
      <c r="Q47281" s="39"/>
    </row>
    <row r="47282" spans="17:17">
      <c r="Q47282" s="39"/>
    </row>
    <row r="47283" spans="17:17">
      <c r="Q47283" s="39"/>
    </row>
    <row r="47284" spans="17:17">
      <c r="Q47284" s="39"/>
    </row>
    <row r="47285" spans="17:17">
      <c r="Q47285" s="39"/>
    </row>
    <row r="47286" spans="17:17">
      <c r="Q47286" s="39"/>
    </row>
    <row r="47287" spans="17:17">
      <c r="Q47287" s="39"/>
    </row>
    <row r="47288" spans="17:17">
      <c r="Q47288" s="39"/>
    </row>
    <row r="47289" spans="17:17">
      <c r="Q47289" s="39"/>
    </row>
    <row r="47290" spans="17:17">
      <c r="Q47290" s="39"/>
    </row>
    <row r="47291" spans="17:17">
      <c r="Q47291" s="39"/>
    </row>
    <row r="47292" spans="17:17">
      <c r="Q47292" s="39"/>
    </row>
    <row r="47293" spans="17:17">
      <c r="Q47293" s="39"/>
    </row>
    <row r="47294" spans="17:17">
      <c r="Q47294" s="39"/>
    </row>
    <row r="47295" spans="17:17">
      <c r="Q47295" s="39"/>
    </row>
    <row r="47296" spans="17:17">
      <c r="Q47296" s="39"/>
    </row>
    <row r="47297" spans="17:17">
      <c r="Q47297" s="39"/>
    </row>
    <row r="47298" spans="17:17">
      <c r="Q47298" s="39"/>
    </row>
    <row r="47299" spans="17:17">
      <c r="Q47299" s="39"/>
    </row>
    <row r="47300" spans="17:17">
      <c r="Q47300" s="39"/>
    </row>
    <row r="47301" spans="17:17">
      <c r="Q47301" s="39"/>
    </row>
    <row r="47302" spans="17:17">
      <c r="Q47302" s="39"/>
    </row>
    <row r="47303" spans="17:17">
      <c r="Q47303" s="39"/>
    </row>
    <row r="47304" spans="17:17">
      <c r="Q47304" s="39"/>
    </row>
    <row r="47305" spans="17:17">
      <c r="Q47305" s="39"/>
    </row>
    <row r="47306" spans="17:17">
      <c r="Q47306" s="39"/>
    </row>
    <row r="47307" spans="17:17">
      <c r="Q47307" s="39"/>
    </row>
    <row r="47308" spans="17:17">
      <c r="Q47308" s="39"/>
    </row>
    <row r="47309" spans="17:17">
      <c r="Q47309" s="39"/>
    </row>
    <row r="47310" spans="17:17">
      <c r="Q47310" s="39"/>
    </row>
    <row r="47311" spans="17:17">
      <c r="Q47311" s="39"/>
    </row>
    <row r="47312" spans="17:17">
      <c r="Q47312" s="39"/>
    </row>
    <row r="47313" spans="17:17">
      <c r="Q47313" s="39"/>
    </row>
    <row r="47314" spans="17:17">
      <c r="Q47314" s="39"/>
    </row>
    <row r="47315" spans="17:17">
      <c r="Q47315" s="39"/>
    </row>
    <row r="47316" spans="17:17">
      <c r="Q47316" s="39"/>
    </row>
    <row r="47317" spans="17:17">
      <c r="Q47317" s="39"/>
    </row>
    <row r="47318" spans="17:17">
      <c r="Q47318" s="39"/>
    </row>
    <row r="47319" spans="17:17">
      <c r="Q47319" s="39"/>
    </row>
    <row r="47320" spans="17:17">
      <c r="Q47320" s="39"/>
    </row>
    <row r="47321" spans="17:17">
      <c r="Q47321" s="39"/>
    </row>
    <row r="47322" spans="17:17">
      <c r="Q47322" s="39"/>
    </row>
    <row r="47323" spans="17:17">
      <c r="Q47323" s="39"/>
    </row>
    <row r="47324" spans="17:17">
      <c r="Q47324" s="39"/>
    </row>
    <row r="47325" spans="17:17">
      <c r="Q47325" s="39"/>
    </row>
    <row r="47326" spans="17:17">
      <c r="Q47326" s="39"/>
    </row>
    <row r="47327" spans="17:17">
      <c r="Q47327" s="39"/>
    </row>
    <row r="47328" spans="17:17">
      <c r="Q47328" s="39"/>
    </row>
    <row r="47329" spans="17:17">
      <c r="Q47329" s="39"/>
    </row>
    <row r="47330" spans="17:17">
      <c r="Q47330" s="39"/>
    </row>
    <row r="47331" spans="17:17">
      <c r="Q47331" s="39"/>
    </row>
    <row r="47332" spans="17:17">
      <c r="Q47332" s="39"/>
    </row>
    <row r="47333" spans="17:17">
      <c r="Q47333" s="39"/>
    </row>
    <row r="47334" spans="17:17">
      <c r="Q47334" s="39"/>
    </row>
    <row r="47335" spans="17:17">
      <c r="Q47335" s="39"/>
    </row>
    <row r="47336" spans="17:17">
      <c r="Q47336" s="39"/>
    </row>
    <row r="47337" spans="17:17">
      <c r="Q47337" s="39"/>
    </row>
    <row r="47338" spans="17:17">
      <c r="Q47338" s="39"/>
    </row>
    <row r="47339" spans="17:17">
      <c r="Q47339" s="39"/>
    </row>
    <row r="47340" spans="17:17">
      <c r="Q47340" s="39"/>
    </row>
    <row r="47341" spans="17:17">
      <c r="Q47341" s="39"/>
    </row>
    <row r="47342" spans="17:17">
      <c r="Q47342" s="39"/>
    </row>
    <row r="47343" spans="17:17">
      <c r="Q47343" s="39"/>
    </row>
    <row r="47344" spans="17:17">
      <c r="Q47344" s="39"/>
    </row>
    <row r="47345" spans="17:17">
      <c r="Q47345" s="39"/>
    </row>
    <row r="47346" spans="17:17">
      <c r="Q47346" s="39"/>
    </row>
    <row r="47347" spans="17:17">
      <c r="Q47347" s="39"/>
    </row>
    <row r="47348" spans="17:17">
      <c r="Q47348" s="39"/>
    </row>
    <row r="47349" spans="17:17">
      <c r="Q47349" s="39"/>
    </row>
    <row r="47350" spans="17:17">
      <c r="Q47350" s="39"/>
    </row>
    <row r="47351" spans="17:17">
      <c r="Q47351" s="39"/>
    </row>
    <row r="47352" spans="17:17">
      <c r="Q47352" s="39"/>
    </row>
    <row r="47353" spans="17:17">
      <c r="Q47353" s="39"/>
    </row>
    <row r="47354" spans="17:17">
      <c r="Q47354" s="39"/>
    </row>
    <row r="47355" spans="17:17">
      <c r="Q47355" s="39"/>
    </row>
    <row r="47356" spans="17:17">
      <c r="Q47356" s="39"/>
    </row>
    <row r="47357" spans="17:17">
      <c r="Q47357" s="39"/>
    </row>
    <row r="47358" spans="17:17">
      <c r="Q47358" s="39"/>
    </row>
    <row r="47359" spans="17:17">
      <c r="Q47359" s="39"/>
    </row>
    <row r="47360" spans="17:17">
      <c r="Q47360" s="39"/>
    </row>
    <row r="47361" spans="17:17">
      <c r="Q47361" s="39"/>
    </row>
    <row r="47362" spans="17:17">
      <c r="Q47362" s="39"/>
    </row>
    <row r="47363" spans="17:17">
      <c r="Q47363" s="39"/>
    </row>
    <row r="47364" spans="17:17">
      <c r="Q47364" s="39"/>
    </row>
    <row r="47365" spans="17:17">
      <c r="Q47365" s="39"/>
    </row>
    <row r="47366" spans="17:17">
      <c r="Q47366" s="39"/>
    </row>
    <row r="47367" spans="17:17">
      <c r="Q47367" s="39"/>
    </row>
    <row r="47368" spans="17:17">
      <c r="Q47368" s="39"/>
    </row>
    <row r="47369" spans="17:17">
      <c r="Q47369" s="39"/>
    </row>
    <row r="47370" spans="17:17">
      <c r="Q47370" s="39"/>
    </row>
    <row r="47371" spans="17:17">
      <c r="Q47371" s="39"/>
    </row>
    <row r="47372" spans="17:17">
      <c r="Q47372" s="39"/>
    </row>
    <row r="47373" spans="17:17">
      <c r="Q47373" s="39"/>
    </row>
    <row r="47374" spans="17:17">
      <c r="Q47374" s="39"/>
    </row>
    <row r="47375" spans="17:17">
      <c r="Q47375" s="39"/>
    </row>
    <row r="47376" spans="17:17">
      <c r="Q47376" s="39"/>
    </row>
    <row r="47377" spans="17:17">
      <c r="Q47377" s="39"/>
    </row>
    <row r="47378" spans="17:17">
      <c r="Q47378" s="39"/>
    </row>
    <row r="47379" spans="17:17">
      <c r="Q47379" s="39"/>
    </row>
    <row r="47380" spans="17:17">
      <c r="Q47380" s="39"/>
    </row>
    <row r="47381" spans="17:17">
      <c r="Q47381" s="39"/>
    </row>
    <row r="47382" spans="17:17">
      <c r="Q47382" s="39"/>
    </row>
    <row r="47383" spans="17:17">
      <c r="Q47383" s="39"/>
    </row>
    <row r="47384" spans="17:17">
      <c r="Q47384" s="39"/>
    </row>
    <row r="47385" spans="17:17">
      <c r="Q47385" s="39"/>
    </row>
    <row r="47386" spans="17:17">
      <c r="Q47386" s="39"/>
    </row>
    <row r="47387" spans="17:17">
      <c r="Q47387" s="39"/>
    </row>
    <row r="47388" spans="17:17">
      <c r="Q47388" s="39"/>
    </row>
    <row r="47389" spans="17:17">
      <c r="Q47389" s="39"/>
    </row>
    <row r="47390" spans="17:17">
      <c r="Q47390" s="39"/>
    </row>
    <row r="47391" spans="17:17">
      <c r="Q47391" s="39"/>
    </row>
    <row r="47392" spans="17:17">
      <c r="Q47392" s="39"/>
    </row>
    <row r="47393" spans="17:17">
      <c r="Q47393" s="39"/>
    </row>
    <row r="47394" spans="17:17">
      <c r="Q47394" s="39"/>
    </row>
    <row r="47395" spans="17:17">
      <c r="Q47395" s="39"/>
    </row>
    <row r="47396" spans="17:17">
      <c r="Q47396" s="39"/>
    </row>
    <row r="47397" spans="17:17">
      <c r="Q47397" s="39"/>
    </row>
    <row r="47398" spans="17:17">
      <c r="Q47398" s="39"/>
    </row>
    <row r="47399" spans="17:17">
      <c r="Q47399" s="39"/>
    </row>
    <row r="47400" spans="17:17">
      <c r="Q47400" s="39"/>
    </row>
    <row r="47401" spans="17:17">
      <c r="Q47401" s="39"/>
    </row>
    <row r="47402" spans="17:17">
      <c r="Q47402" s="39"/>
    </row>
    <row r="47403" spans="17:17">
      <c r="Q47403" s="39"/>
    </row>
    <row r="47404" spans="17:17">
      <c r="Q47404" s="39"/>
    </row>
    <row r="47405" spans="17:17">
      <c r="Q47405" s="39"/>
    </row>
    <row r="47406" spans="17:17">
      <c r="Q47406" s="39"/>
    </row>
    <row r="47407" spans="17:17">
      <c r="Q47407" s="39"/>
    </row>
    <row r="47408" spans="17:17">
      <c r="Q47408" s="39"/>
    </row>
    <row r="47409" spans="17:17">
      <c r="Q47409" s="39"/>
    </row>
    <row r="47410" spans="17:17">
      <c r="Q47410" s="39"/>
    </row>
    <row r="47411" spans="17:17">
      <c r="Q47411" s="39"/>
    </row>
    <row r="47412" spans="17:17">
      <c r="Q47412" s="39"/>
    </row>
    <row r="47413" spans="17:17">
      <c r="Q47413" s="39"/>
    </row>
    <row r="47414" spans="17:17">
      <c r="Q47414" s="39"/>
    </row>
    <row r="47415" spans="17:17">
      <c r="Q47415" s="39"/>
    </row>
    <row r="47416" spans="17:17">
      <c r="Q47416" s="39"/>
    </row>
    <row r="47417" spans="17:17">
      <c r="Q47417" s="39"/>
    </row>
    <row r="47418" spans="17:17">
      <c r="Q47418" s="39"/>
    </row>
    <row r="47419" spans="17:17">
      <c r="Q47419" s="39"/>
    </row>
    <row r="47420" spans="17:17">
      <c r="Q47420" s="39"/>
    </row>
    <row r="47421" spans="17:17">
      <c r="Q47421" s="39"/>
    </row>
    <row r="47422" spans="17:17">
      <c r="Q47422" s="39"/>
    </row>
    <row r="47423" spans="17:17">
      <c r="Q47423" s="39"/>
    </row>
    <row r="47424" spans="17:17">
      <c r="Q47424" s="39"/>
    </row>
    <row r="47425" spans="17:17">
      <c r="Q47425" s="39"/>
    </row>
    <row r="47426" spans="17:17">
      <c r="Q47426" s="39"/>
    </row>
    <row r="47427" spans="17:17">
      <c r="Q47427" s="39"/>
    </row>
    <row r="47428" spans="17:17">
      <c r="Q47428" s="39"/>
    </row>
    <row r="47429" spans="17:17">
      <c r="Q47429" s="39"/>
    </row>
    <row r="47430" spans="17:17">
      <c r="Q47430" s="39"/>
    </row>
    <row r="47431" spans="17:17">
      <c r="Q47431" s="39"/>
    </row>
    <row r="47432" spans="17:17">
      <c r="Q47432" s="39"/>
    </row>
    <row r="47433" spans="17:17">
      <c r="Q47433" s="39"/>
    </row>
    <row r="47434" spans="17:17">
      <c r="Q47434" s="39"/>
    </row>
    <row r="47435" spans="17:17">
      <c r="Q47435" s="39"/>
    </row>
    <row r="47436" spans="17:17">
      <c r="Q47436" s="39"/>
    </row>
    <row r="47437" spans="17:17">
      <c r="Q47437" s="39"/>
    </row>
    <row r="47438" spans="17:17">
      <c r="Q47438" s="39"/>
    </row>
    <row r="47439" spans="17:17">
      <c r="Q47439" s="39"/>
    </row>
    <row r="47440" spans="17:17">
      <c r="Q47440" s="39"/>
    </row>
    <row r="47441" spans="17:17">
      <c r="Q47441" s="39"/>
    </row>
    <row r="47442" spans="17:17">
      <c r="Q47442" s="39"/>
    </row>
    <row r="47443" spans="17:17">
      <c r="Q47443" s="39"/>
    </row>
    <row r="47444" spans="17:17">
      <c r="Q47444" s="39"/>
    </row>
    <row r="47445" spans="17:17">
      <c r="Q47445" s="39"/>
    </row>
    <row r="47446" spans="17:17">
      <c r="Q47446" s="39"/>
    </row>
    <row r="47447" spans="17:17">
      <c r="Q47447" s="39"/>
    </row>
    <row r="47448" spans="17:17">
      <c r="Q47448" s="39"/>
    </row>
    <row r="47449" spans="17:17">
      <c r="Q47449" s="39"/>
    </row>
    <row r="47450" spans="17:17">
      <c r="Q47450" s="39"/>
    </row>
    <row r="47451" spans="17:17">
      <c r="Q47451" s="39"/>
    </row>
    <row r="47452" spans="17:17">
      <c r="Q47452" s="39"/>
    </row>
    <row r="47453" spans="17:17">
      <c r="Q47453" s="39"/>
    </row>
    <row r="47454" spans="17:17">
      <c r="Q47454" s="39"/>
    </row>
    <row r="47455" spans="17:17">
      <c r="Q47455" s="39"/>
    </row>
    <row r="47456" spans="17:17">
      <c r="Q47456" s="39"/>
    </row>
    <row r="47457" spans="17:17">
      <c r="Q47457" s="39"/>
    </row>
    <row r="47458" spans="17:17">
      <c r="Q47458" s="39"/>
    </row>
    <row r="47459" spans="17:17">
      <c r="Q47459" s="39"/>
    </row>
    <row r="47460" spans="17:17">
      <c r="Q47460" s="39"/>
    </row>
    <row r="47461" spans="17:17">
      <c r="Q47461" s="39"/>
    </row>
    <row r="47462" spans="17:17">
      <c r="Q47462" s="39"/>
    </row>
    <row r="47463" spans="17:17">
      <c r="Q47463" s="39"/>
    </row>
    <row r="47464" spans="17:17">
      <c r="Q47464" s="39"/>
    </row>
    <row r="47465" spans="17:17">
      <c r="Q47465" s="39"/>
    </row>
    <row r="47466" spans="17:17">
      <c r="Q47466" s="39"/>
    </row>
    <row r="47467" spans="17:17">
      <c r="Q47467" s="39"/>
    </row>
    <row r="47468" spans="17:17">
      <c r="Q47468" s="39"/>
    </row>
    <row r="47469" spans="17:17">
      <c r="Q47469" s="39"/>
    </row>
    <row r="47470" spans="17:17">
      <c r="Q47470" s="39"/>
    </row>
    <row r="47471" spans="17:17">
      <c r="Q47471" s="39"/>
    </row>
    <row r="47472" spans="17:17">
      <c r="Q47472" s="39"/>
    </row>
    <row r="47473" spans="17:17">
      <c r="Q47473" s="39"/>
    </row>
    <row r="47474" spans="17:17">
      <c r="Q47474" s="39"/>
    </row>
    <row r="47475" spans="17:17">
      <c r="Q47475" s="39"/>
    </row>
    <row r="47476" spans="17:17">
      <c r="Q47476" s="39"/>
    </row>
    <row r="47477" spans="17:17">
      <c r="Q47477" s="39"/>
    </row>
    <row r="47478" spans="17:17">
      <c r="Q47478" s="39"/>
    </row>
    <row r="47479" spans="17:17">
      <c r="Q47479" s="39"/>
    </row>
    <row r="47480" spans="17:17">
      <c r="Q47480" s="39"/>
    </row>
    <row r="47481" spans="17:17">
      <c r="Q47481" s="39"/>
    </row>
    <row r="47482" spans="17:17">
      <c r="Q47482" s="39"/>
    </row>
    <row r="47483" spans="17:17">
      <c r="Q47483" s="39"/>
    </row>
    <row r="47484" spans="17:17">
      <c r="Q47484" s="39"/>
    </row>
    <row r="47485" spans="17:17">
      <c r="Q47485" s="39"/>
    </row>
    <row r="47486" spans="17:17">
      <c r="Q47486" s="39"/>
    </row>
    <row r="47487" spans="17:17">
      <c r="Q47487" s="39"/>
    </row>
    <row r="47488" spans="17:17">
      <c r="Q47488" s="39"/>
    </row>
    <row r="47489" spans="17:17">
      <c r="Q47489" s="39"/>
    </row>
    <row r="47490" spans="17:17">
      <c r="Q47490" s="39"/>
    </row>
    <row r="47491" spans="17:17">
      <c r="Q47491" s="39"/>
    </row>
    <row r="47492" spans="17:17">
      <c r="Q47492" s="39"/>
    </row>
    <row r="47493" spans="17:17">
      <c r="Q47493" s="39"/>
    </row>
    <row r="47494" spans="17:17">
      <c r="Q47494" s="39"/>
    </row>
    <row r="47495" spans="17:17">
      <c r="Q47495" s="39"/>
    </row>
    <row r="47496" spans="17:17">
      <c r="Q47496" s="39"/>
    </row>
    <row r="47497" spans="17:17">
      <c r="Q47497" s="39"/>
    </row>
    <row r="47498" spans="17:17">
      <c r="Q47498" s="39"/>
    </row>
    <row r="47499" spans="17:17">
      <c r="Q47499" s="39"/>
    </row>
    <row r="47500" spans="17:17">
      <c r="Q47500" s="39"/>
    </row>
    <row r="47501" spans="17:17">
      <c r="Q47501" s="39"/>
    </row>
    <row r="47502" spans="17:17">
      <c r="Q47502" s="39"/>
    </row>
    <row r="47503" spans="17:17">
      <c r="Q47503" s="39"/>
    </row>
    <row r="47504" spans="17:17">
      <c r="Q47504" s="39"/>
    </row>
    <row r="47505" spans="17:17">
      <c r="Q47505" s="39"/>
    </row>
    <row r="47506" spans="17:17">
      <c r="Q47506" s="39"/>
    </row>
    <row r="47507" spans="17:17">
      <c r="Q47507" s="39"/>
    </row>
    <row r="47508" spans="17:17">
      <c r="Q47508" s="39"/>
    </row>
    <row r="47509" spans="17:17">
      <c r="Q47509" s="39"/>
    </row>
    <row r="47510" spans="17:17">
      <c r="Q47510" s="39"/>
    </row>
    <row r="47511" spans="17:17">
      <c r="Q47511" s="39"/>
    </row>
    <row r="47512" spans="17:17">
      <c r="Q47512" s="39"/>
    </row>
    <row r="47513" spans="17:17">
      <c r="Q47513" s="39"/>
    </row>
    <row r="47514" spans="17:17">
      <c r="Q47514" s="39"/>
    </row>
    <row r="47515" spans="17:17">
      <c r="Q47515" s="39"/>
    </row>
    <row r="47516" spans="17:17">
      <c r="Q47516" s="39"/>
    </row>
    <row r="47517" spans="17:17">
      <c r="Q47517" s="39"/>
    </row>
    <row r="47518" spans="17:17">
      <c r="Q47518" s="39"/>
    </row>
    <row r="47519" spans="17:17">
      <c r="Q47519" s="39"/>
    </row>
    <row r="47520" spans="17:17">
      <c r="Q47520" s="39"/>
    </row>
    <row r="47521" spans="17:17">
      <c r="Q47521" s="39"/>
    </row>
    <row r="47522" spans="17:17">
      <c r="Q47522" s="39"/>
    </row>
    <row r="47523" spans="17:17">
      <c r="Q47523" s="39"/>
    </row>
    <row r="47524" spans="17:17">
      <c r="Q47524" s="39"/>
    </row>
    <row r="47525" spans="17:17">
      <c r="Q47525" s="39"/>
    </row>
    <row r="47526" spans="17:17">
      <c r="Q47526" s="39"/>
    </row>
    <row r="47527" spans="17:17">
      <c r="Q47527" s="39"/>
    </row>
    <row r="47528" spans="17:17">
      <c r="Q47528" s="39"/>
    </row>
    <row r="47529" spans="17:17">
      <c r="Q47529" s="39"/>
    </row>
    <row r="47530" spans="17:17">
      <c r="Q47530" s="39"/>
    </row>
    <row r="47531" spans="17:17">
      <c r="Q47531" s="39"/>
    </row>
    <row r="47532" spans="17:17">
      <c r="Q47532" s="39"/>
    </row>
    <row r="47533" spans="17:17">
      <c r="Q47533" s="39"/>
    </row>
    <row r="47534" spans="17:17">
      <c r="Q47534" s="39"/>
    </row>
    <row r="47535" spans="17:17">
      <c r="Q47535" s="39"/>
    </row>
    <row r="47536" spans="17:17">
      <c r="Q47536" s="39"/>
    </row>
    <row r="47537" spans="17:17">
      <c r="Q47537" s="39"/>
    </row>
    <row r="47538" spans="17:17">
      <c r="Q47538" s="39"/>
    </row>
    <row r="47539" spans="17:17">
      <c r="Q47539" s="39"/>
    </row>
    <row r="47540" spans="17:17">
      <c r="Q47540" s="39"/>
    </row>
    <row r="47541" spans="17:17">
      <c r="Q47541" s="39"/>
    </row>
    <row r="47542" spans="17:17">
      <c r="Q47542" s="39"/>
    </row>
    <row r="47543" spans="17:17">
      <c r="Q47543" s="39"/>
    </row>
    <row r="47544" spans="17:17">
      <c r="Q47544" s="39"/>
    </row>
    <row r="47545" spans="17:17">
      <c r="Q47545" s="39"/>
    </row>
    <row r="47546" spans="17:17">
      <c r="Q47546" s="39"/>
    </row>
    <row r="47547" spans="17:17">
      <c r="Q47547" s="39"/>
    </row>
    <row r="47548" spans="17:17">
      <c r="Q47548" s="39"/>
    </row>
    <row r="47549" spans="17:17">
      <c r="Q47549" s="39"/>
    </row>
    <row r="47550" spans="17:17">
      <c r="Q47550" s="39"/>
    </row>
    <row r="47551" spans="17:17">
      <c r="Q47551" s="39"/>
    </row>
    <row r="47552" spans="17:17">
      <c r="Q47552" s="39"/>
    </row>
    <row r="47553" spans="17:17">
      <c r="Q47553" s="39"/>
    </row>
    <row r="47554" spans="17:17">
      <c r="Q47554" s="39"/>
    </row>
    <row r="47555" spans="17:17">
      <c r="Q47555" s="39"/>
    </row>
    <row r="47556" spans="17:17">
      <c r="Q47556" s="39"/>
    </row>
    <row r="47557" spans="17:17">
      <c r="Q47557" s="39"/>
    </row>
    <row r="47558" spans="17:17">
      <c r="Q47558" s="39"/>
    </row>
    <row r="47559" spans="17:17">
      <c r="Q47559" s="39"/>
    </row>
    <row r="47560" spans="17:17">
      <c r="Q47560" s="39"/>
    </row>
    <row r="47561" spans="17:17">
      <c r="Q47561" s="39"/>
    </row>
    <row r="47562" spans="17:17">
      <c r="Q47562" s="39"/>
    </row>
    <row r="47563" spans="17:17">
      <c r="Q47563" s="39"/>
    </row>
    <row r="47564" spans="17:17">
      <c r="Q47564" s="39"/>
    </row>
    <row r="47565" spans="17:17">
      <c r="Q47565" s="39"/>
    </row>
    <row r="47566" spans="17:17">
      <c r="Q47566" s="39"/>
    </row>
    <row r="47567" spans="17:17">
      <c r="Q47567" s="39"/>
    </row>
    <row r="47568" spans="17:17">
      <c r="Q47568" s="39"/>
    </row>
    <row r="47569" spans="17:17">
      <c r="Q47569" s="39"/>
    </row>
    <row r="47570" spans="17:17">
      <c r="Q47570" s="39"/>
    </row>
    <row r="47571" spans="17:17">
      <c r="Q47571" s="39"/>
    </row>
    <row r="47572" spans="17:17">
      <c r="Q47572" s="39"/>
    </row>
    <row r="47573" spans="17:17">
      <c r="Q47573" s="39"/>
    </row>
    <row r="47574" spans="17:17">
      <c r="Q47574" s="39"/>
    </row>
    <row r="47575" spans="17:17">
      <c r="Q47575" s="39"/>
    </row>
    <row r="47576" spans="17:17">
      <c r="Q47576" s="39"/>
    </row>
    <row r="47577" spans="17:17">
      <c r="Q47577" s="39"/>
    </row>
    <row r="47578" spans="17:17">
      <c r="Q47578" s="39"/>
    </row>
    <row r="47579" spans="17:17">
      <c r="Q47579" s="39"/>
    </row>
    <row r="47580" spans="17:17">
      <c r="Q47580" s="39"/>
    </row>
    <row r="47581" spans="17:17">
      <c r="Q47581" s="39"/>
    </row>
    <row r="47582" spans="17:17">
      <c r="Q47582" s="39"/>
    </row>
    <row r="47583" spans="17:17">
      <c r="Q47583" s="39"/>
    </row>
    <row r="47584" spans="17:17">
      <c r="Q47584" s="39"/>
    </row>
    <row r="47585" spans="17:17">
      <c r="Q47585" s="39"/>
    </row>
    <row r="47586" spans="17:17">
      <c r="Q47586" s="39"/>
    </row>
    <row r="47587" spans="17:17">
      <c r="Q47587" s="39"/>
    </row>
    <row r="47588" spans="17:17">
      <c r="Q47588" s="39"/>
    </row>
    <row r="47589" spans="17:17">
      <c r="Q47589" s="39"/>
    </row>
    <row r="47590" spans="17:17">
      <c r="Q47590" s="39"/>
    </row>
    <row r="47591" spans="17:17">
      <c r="Q47591" s="39"/>
    </row>
    <row r="47592" spans="17:17">
      <c r="Q47592" s="39"/>
    </row>
    <row r="47593" spans="17:17">
      <c r="Q47593" s="39"/>
    </row>
    <row r="47594" spans="17:17">
      <c r="Q47594" s="39"/>
    </row>
    <row r="47595" spans="17:17">
      <c r="Q47595" s="39"/>
    </row>
    <row r="47596" spans="17:17">
      <c r="Q47596" s="39"/>
    </row>
    <row r="47597" spans="17:17">
      <c r="Q47597" s="39"/>
    </row>
    <row r="47598" spans="17:17">
      <c r="Q47598" s="39"/>
    </row>
    <row r="47599" spans="17:17">
      <c r="Q47599" s="39"/>
    </row>
    <row r="47600" spans="17:17">
      <c r="Q47600" s="39"/>
    </row>
    <row r="47601" spans="17:17">
      <c r="Q47601" s="39"/>
    </row>
    <row r="47602" spans="17:17">
      <c r="Q47602" s="39"/>
    </row>
    <row r="47603" spans="17:17">
      <c r="Q47603" s="39"/>
    </row>
    <row r="47604" spans="17:17">
      <c r="Q47604" s="39"/>
    </row>
    <row r="47605" spans="17:17">
      <c r="Q47605" s="39"/>
    </row>
    <row r="47606" spans="17:17">
      <c r="Q47606" s="39"/>
    </row>
    <row r="47607" spans="17:17">
      <c r="Q47607" s="39"/>
    </row>
    <row r="47608" spans="17:17">
      <c r="Q47608" s="39"/>
    </row>
    <row r="47609" spans="17:17">
      <c r="Q47609" s="39"/>
    </row>
    <row r="47610" spans="17:17">
      <c r="Q47610" s="39"/>
    </row>
    <row r="47611" spans="17:17">
      <c r="Q47611" s="39"/>
    </row>
    <row r="47612" spans="17:17">
      <c r="Q47612" s="39"/>
    </row>
    <row r="47613" spans="17:17">
      <c r="Q47613" s="39"/>
    </row>
    <row r="47614" spans="17:17">
      <c r="Q47614" s="39"/>
    </row>
    <row r="47615" spans="17:17">
      <c r="Q47615" s="39"/>
    </row>
    <row r="47616" spans="17:17">
      <c r="Q47616" s="39"/>
    </row>
    <row r="47617" spans="17:17">
      <c r="Q47617" s="39"/>
    </row>
    <row r="47618" spans="17:17">
      <c r="Q47618" s="39"/>
    </row>
    <row r="47619" spans="17:17">
      <c r="Q47619" s="39"/>
    </row>
    <row r="47620" spans="17:17">
      <c r="Q47620" s="39"/>
    </row>
    <row r="47621" spans="17:17">
      <c r="Q47621" s="39"/>
    </row>
    <row r="47622" spans="17:17">
      <c r="Q47622" s="39"/>
    </row>
    <row r="47623" spans="17:17">
      <c r="Q47623" s="39"/>
    </row>
    <row r="47624" spans="17:17">
      <c r="Q47624" s="39"/>
    </row>
    <row r="47625" spans="17:17">
      <c r="Q47625" s="39"/>
    </row>
    <row r="47626" spans="17:17">
      <c r="Q47626" s="39"/>
    </row>
    <row r="47627" spans="17:17">
      <c r="Q47627" s="39"/>
    </row>
    <row r="47628" spans="17:17">
      <c r="Q47628" s="39"/>
    </row>
    <row r="47629" spans="17:17">
      <c r="Q47629" s="39"/>
    </row>
    <row r="47630" spans="17:17">
      <c r="Q47630" s="39"/>
    </row>
    <row r="47631" spans="17:17">
      <c r="Q47631" s="39"/>
    </row>
    <row r="47632" spans="17:17">
      <c r="Q47632" s="39"/>
    </row>
    <row r="47633" spans="17:17">
      <c r="Q47633" s="39"/>
    </row>
    <row r="47634" spans="17:17">
      <c r="Q47634" s="39"/>
    </row>
    <row r="47635" spans="17:17">
      <c r="Q47635" s="39"/>
    </row>
    <row r="47636" spans="17:17">
      <c r="Q47636" s="39"/>
    </row>
    <row r="47637" spans="17:17">
      <c r="Q47637" s="39"/>
    </row>
    <row r="47638" spans="17:17">
      <c r="Q47638" s="39"/>
    </row>
    <row r="47639" spans="17:17">
      <c r="Q47639" s="39"/>
    </row>
    <row r="47640" spans="17:17">
      <c r="Q47640" s="39"/>
    </row>
    <row r="47641" spans="17:17">
      <c r="Q47641" s="39"/>
    </row>
    <row r="47642" spans="17:17">
      <c r="Q47642" s="39"/>
    </row>
    <row r="47643" spans="17:17">
      <c r="Q47643" s="39"/>
    </row>
    <row r="47644" spans="17:17">
      <c r="Q47644" s="39"/>
    </row>
    <row r="47645" spans="17:17">
      <c r="Q47645" s="39"/>
    </row>
    <row r="47646" spans="17:17">
      <c r="Q47646" s="39"/>
    </row>
    <row r="47647" spans="17:17">
      <c r="Q47647" s="39"/>
    </row>
    <row r="47648" spans="17:17">
      <c r="Q47648" s="39"/>
    </row>
    <row r="47649" spans="17:17">
      <c r="Q47649" s="39"/>
    </row>
    <row r="47650" spans="17:17">
      <c r="Q47650" s="39"/>
    </row>
    <row r="47651" spans="17:17">
      <c r="Q47651" s="39"/>
    </row>
    <row r="47652" spans="17:17">
      <c r="Q47652" s="39"/>
    </row>
    <row r="47653" spans="17:17">
      <c r="Q47653" s="39"/>
    </row>
    <row r="47654" spans="17:17">
      <c r="Q47654" s="39"/>
    </row>
    <row r="47655" spans="17:17">
      <c r="Q47655" s="39"/>
    </row>
    <row r="47656" spans="17:17">
      <c r="Q47656" s="39"/>
    </row>
    <row r="47657" spans="17:17">
      <c r="Q47657" s="39"/>
    </row>
    <row r="47658" spans="17:17">
      <c r="Q47658" s="39"/>
    </row>
    <row r="47659" spans="17:17">
      <c r="Q47659" s="39"/>
    </row>
    <row r="47660" spans="17:17">
      <c r="Q47660" s="39"/>
    </row>
    <row r="47661" spans="17:17">
      <c r="Q47661" s="39"/>
    </row>
    <row r="47662" spans="17:17">
      <c r="Q47662" s="39"/>
    </row>
    <row r="47663" spans="17:17">
      <c r="Q47663" s="39"/>
    </row>
    <row r="47664" spans="17:17">
      <c r="Q47664" s="39"/>
    </row>
    <row r="47665" spans="17:17">
      <c r="Q47665" s="39"/>
    </row>
    <row r="47666" spans="17:17">
      <c r="Q47666" s="39"/>
    </row>
    <row r="47667" spans="17:17">
      <c r="Q47667" s="39"/>
    </row>
    <row r="47668" spans="17:17">
      <c r="Q47668" s="39"/>
    </row>
    <row r="47669" spans="17:17">
      <c r="Q47669" s="39"/>
    </row>
    <row r="47670" spans="17:17">
      <c r="Q47670" s="39"/>
    </row>
    <row r="47671" spans="17:17">
      <c r="Q47671" s="39"/>
    </row>
    <row r="47672" spans="17:17">
      <c r="Q47672" s="39"/>
    </row>
    <row r="47673" spans="17:17">
      <c r="Q47673" s="39"/>
    </row>
    <row r="47674" spans="17:17">
      <c r="Q47674" s="39"/>
    </row>
    <row r="47675" spans="17:17">
      <c r="Q47675" s="39"/>
    </row>
    <row r="47676" spans="17:17">
      <c r="Q47676" s="39"/>
    </row>
    <row r="47677" spans="17:17">
      <c r="Q47677" s="39"/>
    </row>
    <row r="47678" spans="17:17">
      <c r="Q47678" s="39"/>
    </row>
    <row r="47679" spans="17:17">
      <c r="Q47679" s="39"/>
    </row>
    <row r="47680" spans="17:17">
      <c r="Q47680" s="39"/>
    </row>
    <row r="47681" spans="17:17">
      <c r="Q47681" s="39"/>
    </row>
    <row r="47682" spans="17:17">
      <c r="Q47682" s="39"/>
    </row>
    <row r="47683" spans="17:17">
      <c r="Q47683" s="39"/>
    </row>
    <row r="47684" spans="17:17">
      <c r="Q47684" s="39"/>
    </row>
    <row r="47685" spans="17:17">
      <c r="Q47685" s="39"/>
    </row>
    <row r="47686" spans="17:17">
      <c r="Q47686" s="39"/>
    </row>
    <row r="47687" spans="17:17">
      <c r="Q47687" s="39"/>
    </row>
    <row r="47688" spans="17:17">
      <c r="Q47688" s="39"/>
    </row>
    <row r="47689" spans="17:17">
      <c r="Q47689" s="39"/>
    </row>
    <row r="47690" spans="17:17">
      <c r="Q47690" s="39"/>
    </row>
    <row r="47691" spans="17:17">
      <c r="Q47691" s="39"/>
    </row>
    <row r="47692" spans="17:17">
      <c r="Q47692" s="39"/>
    </row>
    <row r="47693" spans="17:17">
      <c r="Q47693" s="39"/>
    </row>
    <row r="47694" spans="17:17">
      <c r="Q47694" s="39"/>
    </row>
    <row r="47695" spans="17:17">
      <c r="Q47695" s="39"/>
    </row>
    <row r="47696" spans="17:17">
      <c r="Q47696" s="39"/>
    </row>
    <row r="47697" spans="17:17">
      <c r="Q47697" s="39"/>
    </row>
    <row r="47698" spans="17:17">
      <c r="Q47698" s="39"/>
    </row>
    <row r="47699" spans="17:17">
      <c r="Q47699" s="39"/>
    </row>
    <row r="47700" spans="17:17">
      <c r="Q47700" s="39"/>
    </row>
    <row r="47701" spans="17:17">
      <c r="Q47701" s="39"/>
    </row>
    <row r="47702" spans="17:17">
      <c r="Q47702" s="39"/>
    </row>
    <row r="47703" spans="17:17">
      <c r="Q47703" s="39"/>
    </row>
    <row r="47704" spans="17:17">
      <c r="Q47704" s="39"/>
    </row>
    <row r="47705" spans="17:17">
      <c r="Q47705" s="39"/>
    </row>
    <row r="47706" spans="17:17">
      <c r="Q47706" s="39"/>
    </row>
    <row r="47707" spans="17:17">
      <c r="Q47707" s="39"/>
    </row>
    <row r="47708" spans="17:17">
      <c r="Q47708" s="39"/>
    </row>
    <row r="47709" spans="17:17">
      <c r="Q47709" s="39"/>
    </row>
    <row r="47710" spans="17:17">
      <c r="Q47710" s="39"/>
    </row>
    <row r="47711" spans="17:17">
      <c r="Q47711" s="39"/>
    </row>
    <row r="47712" spans="17:17">
      <c r="Q47712" s="39"/>
    </row>
    <row r="47713" spans="17:17">
      <c r="Q47713" s="39"/>
    </row>
    <row r="47714" spans="17:17">
      <c r="Q47714" s="39"/>
    </row>
    <row r="47715" spans="17:17">
      <c r="Q47715" s="39"/>
    </row>
    <row r="47716" spans="17:17">
      <c r="Q47716" s="39"/>
    </row>
    <row r="47717" spans="17:17">
      <c r="Q47717" s="39"/>
    </row>
    <row r="47718" spans="17:17">
      <c r="Q47718" s="39"/>
    </row>
    <row r="47719" spans="17:17">
      <c r="Q47719" s="39"/>
    </row>
    <row r="47720" spans="17:17">
      <c r="Q47720" s="39"/>
    </row>
    <row r="47721" spans="17:17">
      <c r="Q47721" s="39"/>
    </row>
    <row r="47722" spans="17:17">
      <c r="Q47722" s="39"/>
    </row>
    <row r="47723" spans="17:17">
      <c r="Q47723" s="39"/>
    </row>
    <row r="47724" spans="17:17">
      <c r="Q47724" s="39"/>
    </row>
    <row r="47725" spans="17:17">
      <c r="Q47725" s="39"/>
    </row>
    <row r="47726" spans="17:17">
      <c r="Q47726" s="39"/>
    </row>
    <row r="47727" spans="17:17">
      <c r="Q47727" s="39"/>
    </row>
    <row r="47728" spans="17:17">
      <c r="Q47728" s="39"/>
    </row>
    <row r="47729" spans="17:17">
      <c r="Q47729" s="39"/>
    </row>
    <row r="47730" spans="17:17">
      <c r="Q47730" s="39"/>
    </row>
    <row r="47731" spans="17:17">
      <c r="Q47731" s="39"/>
    </row>
    <row r="47732" spans="17:17">
      <c r="Q47732" s="39"/>
    </row>
    <row r="47733" spans="17:17">
      <c r="Q47733" s="39"/>
    </row>
    <row r="47734" spans="17:17">
      <c r="Q47734" s="39"/>
    </row>
    <row r="47735" spans="17:17">
      <c r="Q47735" s="39"/>
    </row>
    <row r="47736" spans="17:17">
      <c r="Q47736" s="39"/>
    </row>
    <row r="47737" spans="17:17">
      <c r="Q47737" s="39"/>
    </row>
    <row r="47738" spans="17:17">
      <c r="Q47738" s="39"/>
    </row>
    <row r="47739" spans="17:17">
      <c r="Q47739" s="39"/>
    </row>
    <row r="47740" spans="17:17">
      <c r="Q47740" s="39"/>
    </row>
    <row r="47741" spans="17:17">
      <c r="Q47741" s="39"/>
    </row>
    <row r="47742" spans="17:17">
      <c r="Q47742" s="39"/>
    </row>
    <row r="47743" spans="17:17">
      <c r="Q47743" s="39"/>
    </row>
    <row r="47744" spans="17:17">
      <c r="Q47744" s="39"/>
    </row>
    <row r="47745" spans="17:17">
      <c r="Q47745" s="39"/>
    </row>
    <row r="47746" spans="17:17">
      <c r="Q47746" s="39"/>
    </row>
    <row r="47747" spans="17:17">
      <c r="Q47747" s="39"/>
    </row>
    <row r="47748" spans="17:17">
      <c r="Q47748" s="39"/>
    </row>
    <row r="47749" spans="17:17">
      <c r="Q47749" s="39"/>
    </row>
    <row r="47750" spans="17:17">
      <c r="Q47750" s="39"/>
    </row>
    <row r="47751" spans="17:17">
      <c r="Q47751" s="39"/>
    </row>
    <row r="47752" spans="17:17">
      <c r="Q47752" s="39"/>
    </row>
    <row r="47753" spans="17:17">
      <c r="Q47753" s="39"/>
    </row>
    <row r="47754" spans="17:17">
      <c r="Q47754" s="39"/>
    </row>
    <row r="47755" spans="17:17">
      <c r="Q47755" s="39"/>
    </row>
    <row r="47756" spans="17:17">
      <c r="Q47756" s="39"/>
    </row>
    <row r="47757" spans="17:17">
      <c r="Q47757" s="39"/>
    </row>
    <row r="47758" spans="17:17">
      <c r="Q47758" s="39"/>
    </row>
    <row r="47759" spans="17:17">
      <c r="Q47759" s="39"/>
    </row>
    <row r="47760" spans="17:17">
      <c r="Q47760" s="39"/>
    </row>
    <row r="47761" spans="17:17">
      <c r="Q47761" s="39"/>
    </row>
    <row r="47762" spans="17:17">
      <c r="Q47762" s="39"/>
    </row>
    <row r="47763" spans="17:17">
      <c r="Q47763" s="39"/>
    </row>
    <row r="47764" spans="17:17">
      <c r="Q47764" s="39"/>
    </row>
    <row r="47765" spans="17:17">
      <c r="Q47765" s="39"/>
    </row>
    <row r="47766" spans="17:17">
      <c r="Q47766" s="39"/>
    </row>
    <row r="47767" spans="17:17">
      <c r="Q47767" s="39"/>
    </row>
    <row r="47768" spans="17:17">
      <c r="Q47768" s="39"/>
    </row>
    <row r="47769" spans="17:17">
      <c r="Q47769" s="39"/>
    </row>
    <row r="47770" spans="17:17">
      <c r="Q47770" s="39"/>
    </row>
    <row r="47771" spans="17:17">
      <c r="Q47771" s="39"/>
    </row>
    <row r="47772" spans="17:17">
      <c r="Q47772" s="39"/>
    </row>
    <row r="47773" spans="17:17">
      <c r="Q47773" s="39"/>
    </row>
    <row r="47774" spans="17:17">
      <c r="Q47774" s="39"/>
    </row>
    <row r="47775" spans="17:17">
      <c r="Q47775" s="39"/>
    </row>
    <row r="47776" spans="17:17">
      <c r="Q47776" s="39"/>
    </row>
    <row r="47777" spans="17:17">
      <c r="Q47777" s="39"/>
    </row>
    <row r="47778" spans="17:17">
      <c r="Q47778" s="39"/>
    </row>
    <row r="47779" spans="17:17">
      <c r="Q47779" s="39"/>
    </row>
    <row r="47780" spans="17:17">
      <c r="Q47780" s="39"/>
    </row>
    <row r="47781" spans="17:17">
      <c r="Q47781" s="39"/>
    </row>
    <row r="47782" spans="17:17">
      <c r="Q47782" s="39"/>
    </row>
    <row r="47783" spans="17:17">
      <c r="Q47783" s="39"/>
    </row>
    <row r="47784" spans="17:17">
      <c r="Q47784" s="39"/>
    </row>
    <row r="47785" spans="17:17">
      <c r="Q47785" s="39"/>
    </row>
    <row r="47786" spans="17:17">
      <c r="Q47786" s="39"/>
    </row>
    <row r="47787" spans="17:17">
      <c r="Q47787" s="39"/>
    </row>
    <row r="47788" spans="17:17">
      <c r="Q47788" s="39"/>
    </row>
    <row r="47789" spans="17:17">
      <c r="Q47789" s="39"/>
    </row>
    <row r="47790" spans="17:17">
      <c r="Q47790" s="39"/>
    </row>
    <row r="47791" spans="17:17">
      <c r="Q47791" s="39"/>
    </row>
    <row r="47792" spans="17:17">
      <c r="Q47792" s="39"/>
    </row>
    <row r="47793" spans="17:17">
      <c r="Q47793" s="39"/>
    </row>
    <row r="47794" spans="17:17">
      <c r="Q47794" s="39"/>
    </row>
    <row r="47795" spans="17:17">
      <c r="Q47795" s="39"/>
    </row>
    <row r="47796" spans="17:17">
      <c r="Q47796" s="39"/>
    </row>
    <row r="47797" spans="17:17">
      <c r="Q47797" s="39"/>
    </row>
    <row r="47798" spans="17:17">
      <c r="Q47798" s="39"/>
    </row>
    <row r="47799" spans="17:17">
      <c r="Q47799" s="39"/>
    </row>
    <row r="47800" spans="17:17">
      <c r="Q47800" s="39"/>
    </row>
    <row r="47801" spans="17:17">
      <c r="Q47801" s="39"/>
    </row>
    <row r="47802" spans="17:17">
      <c r="Q47802" s="39"/>
    </row>
    <row r="47803" spans="17:17">
      <c r="Q47803" s="39"/>
    </row>
    <row r="47804" spans="17:17">
      <c r="Q47804" s="39"/>
    </row>
    <row r="47805" spans="17:17">
      <c r="Q47805" s="39"/>
    </row>
    <row r="47806" spans="17:17">
      <c r="Q47806" s="39"/>
    </row>
    <row r="47807" spans="17:17">
      <c r="Q47807" s="39"/>
    </row>
    <row r="47808" spans="17:17">
      <c r="Q47808" s="39"/>
    </row>
    <row r="47809" spans="17:17">
      <c r="Q47809" s="39"/>
    </row>
    <row r="47810" spans="17:17">
      <c r="Q47810" s="39"/>
    </row>
    <row r="47811" spans="17:17">
      <c r="Q47811" s="39"/>
    </row>
    <row r="47812" spans="17:17">
      <c r="Q47812" s="39"/>
    </row>
    <row r="47813" spans="17:17">
      <c r="Q47813" s="39"/>
    </row>
    <row r="47814" spans="17:17">
      <c r="Q47814" s="39"/>
    </row>
    <row r="47815" spans="17:17">
      <c r="Q47815" s="39"/>
    </row>
    <row r="47816" spans="17:17">
      <c r="Q47816" s="39"/>
    </row>
    <row r="47817" spans="17:17">
      <c r="Q47817" s="39"/>
    </row>
    <row r="47818" spans="17:17">
      <c r="Q47818" s="39"/>
    </row>
    <row r="47819" spans="17:17">
      <c r="Q47819" s="39"/>
    </row>
    <row r="47820" spans="17:17">
      <c r="Q47820" s="39"/>
    </row>
    <row r="47821" spans="17:17">
      <c r="Q47821" s="39"/>
    </row>
    <row r="47822" spans="17:17">
      <c r="Q47822" s="39"/>
    </row>
    <row r="47823" spans="17:17">
      <c r="Q47823" s="39"/>
    </row>
    <row r="47824" spans="17:17">
      <c r="Q47824" s="39"/>
    </row>
    <row r="47825" spans="17:17">
      <c r="Q47825" s="39"/>
    </row>
    <row r="47826" spans="17:17">
      <c r="Q47826" s="39"/>
    </row>
    <row r="47827" spans="17:17">
      <c r="Q47827" s="39"/>
    </row>
    <row r="47828" spans="17:17">
      <c r="Q47828" s="39"/>
    </row>
    <row r="47829" spans="17:17">
      <c r="Q47829" s="39"/>
    </row>
    <row r="47830" spans="17:17">
      <c r="Q47830" s="39"/>
    </row>
    <row r="47831" spans="17:17">
      <c r="Q47831" s="39"/>
    </row>
    <row r="47832" spans="17:17">
      <c r="Q47832" s="39"/>
    </row>
    <row r="47833" spans="17:17">
      <c r="Q47833" s="39"/>
    </row>
    <row r="47834" spans="17:17">
      <c r="Q47834" s="39"/>
    </row>
    <row r="47835" spans="17:17">
      <c r="Q47835" s="39"/>
    </row>
    <row r="47836" spans="17:17">
      <c r="Q47836" s="39"/>
    </row>
    <row r="47837" spans="17:17">
      <c r="Q47837" s="39"/>
    </row>
    <row r="47838" spans="17:17">
      <c r="Q47838" s="39"/>
    </row>
    <row r="47839" spans="17:17">
      <c r="Q47839" s="39"/>
    </row>
    <row r="47840" spans="17:17">
      <c r="Q47840" s="39"/>
    </row>
    <row r="47841" spans="17:17">
      <c r="Q47841" s="39"/>
    </row>
    <row r="47842" spans="17:17">
      <c r="Q47842" s="39"/>
    </row>
    <row r="47843" spans="17:17">
      <c r="Q47843" s="39"/>
    </row>
    <row r="47844" spans="17:17">
      <c r="Q47844" s="39"/>
    </row>
    <row r="47845" spans="17:17">
      <c r="Q47845" s="39"/>
    </row>
    <row r="47846" spans="17:17">
      <c r="Q47846" s="39"/>
    </row>
    <row r="47847" spans="17:17">
      <c r="Q47847" s="39"/>
    </row>
    <row r="47848" spans="17:17">
      <c r="Q47848" s="39"/>
    </row>
    <row r="47849" spans="17:17">
      <c r="Q47849" s="39"/>
    </row>
    <row r="47850" spans="17:17">
      <c r="Q47850" s="39"/>
    </row>
    <row r="47851" spans="17:17">
      <c r="Q47851" s="39"/>
    </row>
    <row r="47852" spans="17:17">
      <c r="Q47852" s="39"/>
    </row>
    <row r="47853" spans="17:17">
      <c r="Q47853" s="39"/>
    </row>
    <row r="47854" spans="17:17">
      <c r="Q47854" s="39"/>
    </row>
    <row r="47855" spans="17:17">
      <c r="Q47855" s="39"/>
    </row>
    <row r="47856" spans="17:17">
      <c r="Q47856" s="39"/>
    </row>
    <row r="47857" spans="17:17">
      <c r="Q47857" s="39"/>
    </row>
    <row r="47858" spans="17:17">
      <c r="Q47858" s="39"/>
    </row>
    <row r="47859" spans="17:17">
      <c r="Q47859" s="39"/>
    </row>
    <row r="47860" spans="17:17">
      <c r="Q47860" s="39"/>
    </row>
    <row r="47861" spans="17:17">
      <c r="Q47861" s="39"/>
    </row>
    <row r="47862" spans="17:17">
      <c r="Q47862" s="39"/>
    </row>
    <row r="47863" spans="17:17">
      <c r="Q47863" s="39"/>
    </row>
    <row r="47864" spans="17:17">
      <c r="Q47864" s="39"/>
    </row>
    <row r="47865" spans="17:17">
      <c r="Q47865" s="39"/>
    </row>
    <row r="47866" spans="17:17">
      <c r="Q47866" s="39"/>
    </row>
    <row r="47867" spans="17:17">
      <c r="Q47867" s="39"/>
    </row>
    <row r="47868" spans="17:17">
      <c r="Q47868" s="39"/>
    </row>
    <row r="47869" spans="17:17">
      <c r="Q47869" s="39"/>
    </row>
    <row r="47870" spans="17:17">
      <c r="Q47870" s="39"/>
    </row>
    <row r="47871" spans="17:17">
      <c r="Q47871" s="39"/>
    </row>
    <row r="47872" spans="17:17">
      <c r="Q47872" s="39"/>
    </row>
    <row r="47873" spans="17:17">
      <c r="Q47873" s="39"/>
    </row>
    <row r="47874" spans="17:17">
      <c r="Q47874" s="39"/>
    </row>
    <row r="47875" spans="17:17">
      <c r="Q47875" s="39"/>
    </row>
    <row r="47876" spans="17:17">
      <c r="Q47876" s="39"/>
    </row>
    <row r="47877" spans="17:17">
      <c r="Q47877" s="39"/>
    </row>
    <row r="47878" spans="17:17">
      <c r="Q47878" s="39"/>
    </row>
    <row r="47879" spans="17:17">
      <c r="Q47879" s="39"/>
    </row>
    <row r="47880" spans="17:17">
      <c r="Q47880" s="39"/>
    </row>
    <row r="47881" spans="17:17">
      <c r="Q47881" s="39"/>
    </row>
    <row r="47882" spans="17:17">
      <c r="Q47882" s="39"/>
    </row>
    <row r="47883" spans="17:17">
      <c r="Q47883" s="39"/>
    </row>
    <row r="47884" spans="17:17">
      <c r="Q47884" s="39"/>
    </row>
    <row r="47885" spans="17:17">
      <c r="Q47885" s="39"/>
    </row>
    <row r="47886" spans="17:17">
      <c r="Q47886" s="39"/>
    </row>
    <row r="47887" spans="17:17">
      <c r="Q47887" s="39"/>
    </row>
    <row r="47888" spans="17:17">
      <c r="Q47888" s="39"/>
    </row>
    <row r="47889" spans="17:17">
      <c r="Q47889" s="39"/>
    </row>
    <row r="47890" spans="17:17">
      <c r="Q47890" s="39"/>
    </row>
    <row r="47891" spans="17:17">
      <c r="Q47891" s="39"/>
    </row>
    <row r="47892" spans="17:17">
      <c r="Q47892" s="39"/>
    </row>
    <row r="47893" spans="17:17">
      <c r="Q47893" s="39"/>
    </row>
    <row r="47894" spans="17:17">
      <c r="Q47894" s="39"/>
    </row>
    <row r="47895" spans="17:17">
      <c r="Q47895" s="39"/>
    </row>
    <row r="47896" spans="17:17">
      <c r="Q47896" s="39"/>
    </row>
    <row r="47897" spans="17:17">
      <c r="Q47897" s="39"/>
    </row>
    <row r="47898" spans="17:17">
      <c r="Q47898" s="39"/>
    </row>
    <row r="47899" spans="17:17">
      <c r="Q47899" s="39"/>
    </row>
    <row r="47900" spans="17:17">
      <c r="Q47900" s="39"/>
    </row>
    <row r="47901" spans="17:17">
      <c r="Q47901" s="39"/>
    </row>
    <row r="47902" spans="17:17">
      <c r="Q47902" s="39"/>
    </row>
    <row r="47903" spans="17:17">
      <c r="Q47903" s="39"/>
    </row>
    <row r="47904" spans="17:17">
      <c r="Q47904" s="39"/>
    </row>
    <row r="47905" spans="17:17">
      <c r="Q47905" s="39"/>
    </row>
    <row r="47906" spans="17:17">
      <c r="Q47906" s="39"/>
    </row>
    <row r="47907" spans="17:17">
      <c r="Q47907" s="39"/>
    </row>
    <row r="47908" spans="17:17">
      <c r="Q47908" s="39"/>
    </row>
    <row r="47909" spans="17:17">
      <c r="Q47909" s="39"/>
    </row>
    <row r="47910" spans="17:17">
      <c r="Q47910" s="39"/>
    </row>
    <row r="47911" spans="17:17">
      <c r="Q47911" s="39"/>
    </row>
    <row r="47912" spans="17:17">
      <c r="Q47912" s="39"/>
    </row>
    <row r="47913" spans="17:17">
      <c r="Q47913" s="39"/>
    </row>
    <row r="47914" spans="17:17">
      <c r="Q47914" s="39"/>
    </row>
    <row r="47915" spans="17:17">
      <c r="Q47915" s="39"/>
    </row>
    <row r="47916" spans="17:17">
      <c r="Q47916" s="39"/>
    </row>
    <row r="47917" spans="17:17">
      <c r="Q47917" s="39"/>
    </row>
    <row r="47918" spans="17:17">
      <c r="Q47918" s="39"/>
    </row>
    <row r="47919" spans="17:17">
      <c r="Q47919" s="39"/>
    </row>
    <row r="47920" spans="17:17">
      <c r="Q47920" s="39"/>
    </row>
    <row r="47921" spans="17:17">
      <c r="Q47921" s="39"/>
    </row>
    <row r="47922" spans="17:17">
      <c r="Q47922" s="39"/>
    </row>
    <row r="47923" spans="17:17">
      <c r="Q47923" s="39"/>
    </row>
    <row r="47924" spans="17:17">
      <c r="Q47924" s="39"/>
    </row>
    <row r="47925" spans="17:17">
      <c r="Q47925" s="39"/>
    </row>
    <row r="47926" spans="17:17">
      <c r="Q47926" s="39"/>
    </row>
    <row r="47927" spans="17:17">
      <c r="Q47927" s="39"/>
    </row>
    <row r="47928" spans="17:17">
      <c r="Q47928" s="39"/>
    </row>
    <row r="47929" spans="17:17">
      <c r="Q47929" s="39"/>
    </row>
    <row r="47930" spans="17:17">
      <c r="Q47930" s="39"/>
    </row>
    <row r="47931" spans="17:17">
      <c r="Q47931" s="39"/>
    </row>
    <row r="47932" spans="17:17">
      <c r="Q47932" s="39"/>
    </row>
    <row r="47933" spans="17:17">
      <c r="Q47933" s="39"/>
    </row>
    <row r="47934" spans="17:17">
      <c r="Q47934" s="39"/>
    </row>
    <row r="47935" spans="17:17">
      <c r="Q47935" s="39"/>
    </row>
    <row r="47936" spans="17:17">
      <c r="Q47936" s="39"/>
    </row>
    <row r="47937" spans="17:17">
      <c r="Q47937" s="39"/>
    </row>
    <row r="47938" spans="17:17">
      <c r="Q47938" s="39"/>
    </row>
    <row r="47939" spans="17:17">
      <c r="Q47939" s="39"/>
    </row>
    <row r="47940" spans="17:17">
      <c r="Q47940" s="39"/>
    </row>
    <row r="47941" spans="17:17">
      <c r="Q47941" s="39"/>
    </row>
    <row r="47942" spans="17:17">
      <c r="Q47942" s="39"/>
    </row>
    <row r="47943" spans="17:17">
      <c r="Q47943" s="39"/>
    </row>
    <row r="47944" spans="17:17">
      <c r="Q47944" s="39"/>
    </row>
    <row r="47945" spans="17:17">
      <c r="Q47945" s="39"/>
    </row>
    <row r="47946" spans="17:17">
      <c r="Q47946" s="39"/>
    </row>
    <row r="47947" spans="17:17">
      <c r="Q47947" s="39"/>
    </row>
    <row r="47948" spans="17:17">
      <c r="Q47948" s="39"/>
    </row>
    <row r="47949" spans="17:17">
      <c r="Q47949" s="39"/>
    </row>
    <row r="47950" spans="17:17">
      <c r="Q47950" s="39"/>
    </row>
    <row r="47951" spans="17:17">
      <c r="Q47951" s="39"/>
    </row>
    <row r="47952" spans="17:17">
      <c r="Q47952" s="39"/>
    </row>
    <row r="47953" spans="17:17">
      <c r="Q47953" s="39"/>
    </row>
    <row r="47954" spans="17:17">
      <c r="Q47954" s="39"/>
    </row>
    <row r="47955" spans="17:17">
      <c r="Q47955" s="39"/>
    </row>
    <row r="47956" spans="17:17">
      <c r="Q47956" s="39"/>
    </row>
    <row r="47957" spans="17:17">
      <c r="Q47957" s="39"/>
    </row>
    <row r="47958" spans="17:17">
      <c r="Q47958" s="39"/>
    </row>
    <row r="47959" spans="17:17">
      <c r="Q47959" s="39"/>
    </row>
    <row r="47960" spans="17:17">
      <c r="Q47960" s="39"/>
    </row>
    <row r="47961" spans="17:17">
      <c r="Q47961" s="39"/>
    </row>
    <row r="47962" spans="17:17">
      <c r="Q47962" s="39"/>
    </row>
    <row r="47963" spans="17:17">
      <c r="Q47963" s="39"/>
    </row>
    <row r="47964" spans="17:17">
      <c r="Q47964" s="39"/>
    </row>
    <row r="47965" spans="17:17">
      <c r="Q47965" s="39"/>
    </row>
    <row r="47966" spans="17:17">
      <c r="Q47966" s="39"/>
    </row>
    <row r="47967" spans="17:17">
      <c r="Q47967" s="39"/>
    </row>
    <row r="47968" spans="17:17">
      <c r="Q47968" s="39"/>
    </row>
    <row r="47969" spans="17:17">
      <c r="Q47969" s="39"/>
    </row>
    <row r="47970" spans="17:17">
      <c r="Q47970" s="39"/>
    </row>
    <row r="47971" spans="17:17">
      <c r="Q47971" s="39"/>
    </row>
    <row r="47972" spans="17:17">
      <c r="Q47972" s="39"/>
    </row>
    <row r="47973" spans="17:17">
      <c r="Q47973" s="39"/>
    </row>
    <row r="47974" spans="17:17">
      <c r="Q47974" s="39"/>
    </row>
    <row r="47975" spans="17:17">
      <c r="Q47975" s="39"/>
    </row>
    <row r="47976" spans="17:17">
      <c r="Q47976" s="39"/>
    </row>
    <row r="47977" spans="17:17">
      <c r="Q47977" s="39"/>
    </row>
    <row r="47978" spans="17:17">
      <c r="Q47978" s="39"/>
    </row>
    <row r="47979" spans="17:17">
      <c r="Q47979" s="39"/>
    </row>
    <row r="47980" spans="17:17">
      <c r="Q47980" s="39"/>
    </row>
    <row r="47981" spans="17:17">
      <c r="Q47981" s="39"/>
    </row>
    <row r="47982" spans="17:17">
      <c r="Q47982" s="39"/>
    </row>
    <row r="47983" spans="17:17">
      <c r="Q47983" s="39"/>
    </row>
    <row r="47984" spans="17:17">
      <c r="Q47984" s="39"/>
    </row>
    <row r="47985" spans="17:17">
      <c r="Q47985" s="39"/>
    </row>
    <row r="47986" spans="17:17">
      <c r="Q47986" s="39"/>
    </row>
    <row r="47987" spans="17:17">
      <c r="Q47987" s="39"/>
    </row>
    <row r="47988" spans="17:17">
      <c r="Q47988" s="39"/>
    </row>
    <row r="47989" spans="17:17">
      <c r="Q47989" s="39"/>
    </row>
    <row r="47990" spans="17:17">
      <c r="Q47990" s="39"/>
    </row>
    <row r="47991" spans="17:17">
      <c r="Q47991" s="39"/>
    </row>
    <row r="47992" spans="17:17">
      <c r="Q47992" s="39"/>
    </row>
    <row r="47993" spans="17:17">
      <c r="Q47993" s="39"/>
    </row>
    <row r="47994" spans="17:17">
      <c r="Q47994" s="39"/>
    </row>
    <row r="47995" spans="17:17">
      <c r="Q47995" s="39"/>
    </row>
    <row r="47996" spans="17:17">
      <c r="Q47996" s="39"/>
    </row>
    <row r="47997" spans="17:17">
      <c r="Q47997" s="39"/>
    </row>
    <row r="47998" spans="17:17">
      <c r="Q47998" s="39"/>
    </row>
    <row r="47999" spans="17:17">
      <c r="Q47999" s="39"/>
    </row>
    <row r="48000" spans="17:17">
      <c r="Q48000" s="39"/>
    </row>
    <row r="48001" spans="17:17">
      <c r="Q48001" s="39"/>
    </row>
    <row r="48002" spans="17:17">
      <c r="Q48002" s="39"/>
    </row>
    <row r="48003" spans="17:17">
      <c r="Q48003" s="39"/>
    </row>
    <row r="48004" spans="17:17">
      <c r="Q48004" s="39"/>
    </row>
    <row r="48005" spans="17:17">
      <c r="Q48005" s="39"/>
    </row>
    <row r="48006" spans="17:17">
      <c r="Q48006" s="39"/>
    </row>
    <row r="48007" spans="17:17">
      <c r="Q48007" s="39"/>
    </row>
    <row r="48008" spans="17:17">
      <c r="Q48008" s="39"/>
    </row>
    <row r="48009" spans="17:17">
      <c r="Q48009" s="39"/>
    </row>
    <row r="48010" spans="17:17">
      <c r="Q48010" s="39"/>
    </row>
    <row r="48011" spans="17:17">
      <c r="Q48011" s="39"/>
    </row>
    <row r="48012" spans="17:17">
      <c r="Q48012" s="39"/>
    </row>
    <row r="48013" spans="17:17">
      <c r="Q48013" s="39"/>
    </row>
    <row r="48014" spans="17:17">
      <c r="Q48014" s="39"/>
    </row>
    <row r="48015" spans="17:17">
      <c r="Q48015" s="39"/>
    </row>
    <row r="48016" spans="17:17">
      <c r="Q48016" s="39"/>
    </row>
    <row r="48017" spans="17:17">
      <c r="Q48017" s="39"/>
    </row>
    <row r="48018" spans="17:17">
      <c r="Q48018" s="39"/>
    </row>
    <row r="48019" spans="17:17">
      <c r="Q48019" s="39"/>
    </row>
    <row r="48020" spans="17:17">
      <c r="Q48020" s="39"/>
    </row>
    <row r="48021" spans="17:17">
      <c r="Q48021" s="39"/>
    </row>
    <row r="48022" spans="17:17">
      <c r="Q48022" s="39"/>
    </row>
    <row r="48023" spans="17:17">
      <c r="Q48023" s="39"/>
    </row>
    <row r="48024" spans="17:17">
      <c r="Q48024" s="39"/>
    </row>
    <row r="48025" spans="17:17">
      <c r="Q48025" s="39"/>
    </row>
    <row r="48026" spans="17:17">
      <c r="Q48026" s="39"/>
    </row>
    <row r="48027" spans="17:17">
      <c r="Q48027" s="39"/>
    </row>
    <row r="48028" spans="17:17">
      <c r="Q48028" s="39"/>
    </row>
    <row r="48029" spans="17:17">
      <c r="Q48029" s="39"/>
    </row>
    <row r="48030" spans="17:17">
      <c r="Q48030" s="39"/>
    </row>
    <row r="48031" spans="17:17">
      <c r="Q48031" s="39"/>
    </row>
    <row r="48032" spans="17:17">
      <c r="Q48032" s="39"/>
    </row>
    <row r="48033" spans="17:17">
      <c r="Q48033" s="39"/>
    </row>
    <row r="48034" spans="17:17">
      <c r="Q48034" s="39"/>
    </row>
    <row r="48035" spans="17:17">
      <c r="Q48035" s="39"/>
    </row>
    <row r="48036" spans="17:17">
      <c r="Q48036" s="39"/>
    </row>
    <row r="48037" spans="17:17">
      <c r="Q48037" s="39"/>
    </row>
    <row r="48038" spans="17:17">
      <c r="Q48038" s="39"/>
    </row>
    <row r="48039" spans="17:17">
      <c r="Q48039" s="39"/>
    </row>
    <row r="48040" spans="17:17">
      <c r="Q48040" s="39"/>
    </row>
    <row r="48041" spans="17:17">
      <c r="Q48041" s="39"/>
    </row>
    <row r="48042" spans="17:17">
      <c r="Q48042" s="39"/>
    </row>
    <row r="48043" spans="17:17">
      <c r="Q48043" s="39"/>
    </row>
    <row r="48044" spans="17:17">
      <c r="Q48044" s="39"/>
    </row>
    <row r="48045" spans="17:17">
      <c r="Q48045" s="39"/>
    </row>
    <row r="48046" spans="17:17">
      <c r="Q48046" s="39"/>
    </row>
    <row r="48047" spans="17:17">
      <c r="Q48047" s="39"/>
    </row>
    <row r="48048" spans="17:17">
      <c r="Q48048" s="39"/>
    </row>
    <row r="48049" spans="17:17">
      <c r="Q48049" s="39"/>
    </row>
    <row r="48050" spans="17:17">
      <c r="Q48050" s="39"/>
    </row>
    <row r="48051" spans="17:17">
      <c r="Q48051" s="39"/>
    </row>
    <row r="48052" spans="17:17">
      <c r="Q48052" s="39"/>
    </row>
    <row r="48053" spans="17:17">
      <c r="Q48053" s="39"/>
    </row>
    <row r="48054" spans="17:17">
      <c r="Q48054" s="39"/>
    </row>
    <row r="48055" spans="17:17">
      <c r="Q48055" s="39"/>
    </row>
    <row r="48056" spans="17:17">
      <c r="Q48056" s="39"/>
    </row>
    <row r="48057" spans="17:17">
      <c r="Q48057" s="39"/>
    </row>
    <row r="48058" spans="17:17">
      <c r="Q48058" s="39"/>
    </row>
    <row r="48059" spans="17:17">
      <c r="Q48059" s="39"/>
    </row>
    <row r="48060" spans="17:17">
      <c r="Q48060" s="39"/>
    </row>
    <row r="48061" spans="17:17">
      <c r="Q48061" s="39"/>
    </row>
    <row r="48062" spans="17:17">
      <c r="Q48062" s="39"/>
    </row>
    <row r="48063" spans="17:17">
      <c r="Q48063" s="39"/>
    </row>
    <row r="48064" spans="17:17">
      <c r="Q48064" s="39"/>
    </row>
    <row r="48065" spans="17:17">
      <c r="Q48065" s="39"/>
    </row>
    <row r="48066" spans="17:17">
      <c r="Q48066" s="39"/>
    </row>
    <row r="48067" spans="17:17">
      <c r="Q48067" s="39"/>
    </row>
    <row r="48068" spans="17:17">
      <c r="Q48068" s="39"/>
    </row>
    <row r="48069" spans="17:17">
      <c r="Q48069" s="39"/>
    </row>
    <row r="48070" spans="17:17">
      <c r="Q48070" s="39"/>
    </row>
    <row r="48071" spans="17:17">
      <c r="Q48071" s="39"/>
    </row>
    <row r="48072" spans="17:17">
      <c r="Q48072" s="39"/>
    </row>
    <row r="48073" spans="17:17">
      <c r="Q48073" s="39"/>
    </row>
    <row r="48074" spans="17:17">
      <c r="Q48074" s="39"/>
    </row>
    <row r="48075" spans="17:17">
      <c r="Q48075" s="39"/>
    </row>
    <row r="48076" spans="17:17">
      <c r="Q48076" s="39"/>
    </row>
    <row r="48077" spans="17:17">
      <c r="Q48077" s="39"/>
    </row>
    <row r="48078" spans="17:17">
      <c r="Q48078" s="39"/>
    </row>
    <row r="48079" spans="17:17">
      <c r="Q48079" s="39"/>
    </row>
    <row r="48080" spans="17:17">
      <c r="Q48080" s="39"/>
    </row>
    <row r="48081" spans="17:17">
      <c r="Q48081" s="39"/>
    </row>
    <row r="48082" spans="17:17">
      <c r="Q48082" s="39"/>
    </row>
    <row r="48083" spans="17:17">
      <c r="Q48083" s="39"/>
    </row>
    <row r="48084" spans="17:17">
      <c r="Q48084" s="39"/>
    </row>
    <row r="48085" spans="17:17">
      <c r="Q48085" s="39"/>
    </row>
    <row r="48086" spans="17:17">
      <c r="Q48086" s="39"/>
    </row>
    <row r="48087" spans="17:17">
      <c r="Q48087" s="39"/>
    </row>
    <row r="48088" spans="17:17">
      <c r="Q48088" s="39"/>
    </row>
    <row r="48089" spans="17:17">
      <c r="Q48089" s="39"/>
    </row>
    <row r="48090" spans="17:17">
      <c r="Q48090" s="39"/>
    </row>
    <row r="48091" spans="17:17">
      <c r="Q48091" s="39"/>
    </row>
    <row r="48092" spans="17:17">
      <c r="Q48092" s="39"/>
    </row>
    <row r="48093" spans="17:17">
      <c r="Q48093" s="39"/>
    </row>
    <row r="48094" spans="17:17">
      <c r="Q48094" s="39"/>
    </row>
    <row r="48095" spans="17:17">
      <c r="Q48095" s="39"/>
    </row>
    <row r="48096" spans="17:17">
      <c r="Q48096" s="39"/>
    </row>
    <row r="48097" spans="17:17">
      <c r="Q48097" s="39"/>
    </row>
    <row r="48098" spans="17:17">
      <c r="Q48098" s="39"/>
    </row>
    <row r="48099" spans="17:17">
      <c r="Q48099" s="39"/>
    </row>
    <row r="48100" spans="17:17">
      <c r="Q48100" s="39"/>
    </row>
    <row r="48101" spans="17:17">
      <c r="Q48101" s="39"/>
    </row>
    <row r="48102" spans="17:17">
      <c r="Q48102" s="39"/>
    </row>
    <row r="48103" spans="17:17">
      <c r="Q48103" s="39"/>
    </row>
    <row r="48104" spans="17:17">
      <c r="Q48104" s="39"/>
    </row>
    <row r="48105" spans="17:17">
      <c r="Q48105" s="39"/>
    </row>
    <row r="48106" spans="17:17">
      <c r="Q48106" s="39"/>
    </row>
    <row r="48107" spans="17:17">
      <c r="Q48107" s="39"/>
    </row>
    <row r="48108" spans="17:17">
      <c r="Q48108" s="39"/>
    </row>
    <row r="48109" spans="17:17">
      <c r="Q48109" s="39"/>
    </row>
    <row r="48110" spans="17:17">
      <c r="Q48110" s="39"/>
    </row>
    <row r="48111" spans="17:17">
      <c r="Q48111" s="39"/>
    </row>
    <row r="48112" spans="17:17">
      <c r="Q48112" s="39"/>
    </row>
    <row r="48113" spans="17:17">
      <c r="Q48113" s="39"/>
    </row>
    <row r="48114" spans="17:17">
      <c r="Q48114" s="39"/>
    </row>
    <row r="48115" spans="17:17">
      <c r="Q48115" s="39"/>
    </row>
    <row r="48116" spans="17:17">
      <c r="Q48116" s="39"/>
    </row>
    <row r="48117" spans="17:17">
      <c r="Q48117" s="39"/>
    </row>
    <row r="48118" spans="17:17">
      <c r="Q48118" s="39"/>
    </row>
    <row r="48119" spans="17:17">
      <c r="Q48119" s="39"/>
    </row>
    <row r="48120" spans="17:17">
      <c r="Q48120" s="39"/>
    </row>
    <row r="48121" spans="17:17">
      <c r="Q48121" s="39"/>
    </row>
    <row r="48122" spans="17:17">
      <c r="Q48122" s="39"/>
    </row>
    <row r="48123" spans="17:17">
      <c r="Q48123" s="39"/>
    </row>
    <row r="48124" spans="17:17">
      <c r="Q48124" s="39"/>
    </row>
    <row r="48125" spans="17:17">
      <c r="Q48125" s="39"/>
    </row>
    <row r="48126" spans="17:17">
      <c r="Q48126" s="39"/>
    </row>
    <row r="48127" spans="17:17">
      <c r="Q48127" s="39"/>
    </row>
    <row r="48128" spans="17:17">
      <c r="Q48128" s="39"/>
    </row>
    <row r="48129" spans="17:17">
      <c r="Q48129" s="39"/>
    </row>
    <row r="48130" spans="17:17">
      <c r="Q48130" s="39"/>
    </row>
    <row r="48131" spans="17:17">
      <c r="Q48131" s="39"/>
    </row>
    <row r="48132" spans="17:17">
      <c r="Q48132" s="39"/>
    </row>
    <row r="48133" spans="17:17">
      <c r="Q48133" s="39"/>
    </row>
    <row r="48134" spans="17:17">
      <c r="Q48134" s="39"/>
    </row>
    <row r="48135" spans="17:17">
      <c r="Q48135" s="39"/>
    </row>
    <row r="48136" spans="17:17">
      <c r="Q48136" s="39"/>
    </row>
    <row r="48137" spans="17:17">
      <c r="Q48137" s="39"/>
    </row>
    <row r="48138" spans="17:17">
      <c r="Q48138" s="39"/>
    </row>
    <row r="48139" spans="17:17">
      <c r="Q48139" s="39"/>
    </row>
    <row r="48140" spans="17:17">
      <c r="Q48140" s="39"/>
    </row>
    <row r="48141" spans="17:17">
      <c r="Q48141" s="39"/>
    </row>
    <row r="48142" spans="17:17">
      <c r="Q48142" s="39"/>
    </row>
    <row r="48143" spans="17:17">
      <c r="Q48143" s="39"/>
    </row>
    <row r="48144" spans="17:17">
      <c r="Q48144" s="39"/>
    </row>
    <row r="48145" spans="17:17">
      <c r="Q48145" s="39"/>
    </row>
    <row r="48146" spans="17:17">
      <c r="Q48146" s="39"/>
    </row>
    <row r="48147" spans="17:17">
      <c r="Q48147" s="39"/>
    </row>
    <row r="48148" spans="17:17">
      <c r="Q48148" s="39"/>
    </row>
    <row r="48149" spans="17:17">
      <c r="Q48149" s="39"/>
    </row>
    <row r="48150" spans="17:17">
      <c r="Q48150" s="39"/>
    </row>
    <row r="48151" spans="17:17">
      <c r="Q48151" s="39"/>
    </row>
    <row r="48152" spans="17:17">
      <c r="Q48152" s="39"/>
    </row>
    <row r="48153" spans="17:17">
      <c r="Q48153" s="39"/>
    </row>
    <row r="48154" spans="17:17">
      <c r="Q48154" s="39"/>
    </row>
    <row r="48155" spans="17:17">
      <c r="Q48155" s="39"/>
    </row>
    <row r="48156" spans="17:17">
      <c r="Q48156" s="39"/>
    </row>
    <row r="48157" spans="17:17">
      <c r="Q48157" s="39"/>
    </row>
    <row r="48158" spans="17:17">
      <c r="Q48158" s="39"/>
    </row>
    <row r="48159" spans="17:17">
      <c r="Q48159" s="39"/>
    </row>
    <row r="48160" spans="17:17">
      <c r="Q48160" s="39"/>
    </row>
    <row r="48161" spans="17:17">
      <c r="Q48161" s="39"/>
    </row>
    <row r="48162" spans="17:17">
      <c r="Q48162" s="39"/>
    </row>
    <row r="48163" spans="17:17">
      <c r="Q48163" s="39"/>
    </row>
    <row r="48164" spans="17:17">
      <c r="Q48164" s="39"/>
    </row>
    <row r="48165" spans="17:17">
      <c r="Q48165" s="39"/>
    </row>
    <row r="48166" spans="17:17">
      <c r="Q48166" s="39"/>
    </row>
    <row r="48167" spans="17:17">
      <c r="Q48167" s="39"/>
    </row>
    <row r="48168" spans="17:17">
      <c r="Q48168" s="39"/>
    </row>
    <row r="48169" spans="17:17">
      <c r="Q48169" s="39"/>
    </row>
    <row r="48170" spans="17:17">
      <c r="Q48170" s="39"/>
    </row>
    <row r="48171" spans="17:17">
      <c r="Q48171" s="39"/>
    </row>
    <row r="48172" spans="17:17">
      <c r="Q48172" s="39"/>
    </row>
    <row r="48173" spans="17:17">
      <c r="Q48173" s="39"/>
    </row>
    <row r="48174" spans="17:17">
      <c r="Q48174" s="39"/>
    </row>
    <row r="48175" spans="17:17">
      <c r="Q48175" s="39"/>
    </row>
    <row r="48176" spans="17:17">
      <c r="Q48176" s="39"/>
    </row>
    <row r="48177" spans="17:17">
      <c r="Q48177" s="39"/>
    </row>
    <row r="48178" spans="17:17">
      <c r="Q48178" s="39"/>
    </row>
    <row r="48179" spans="17:17">
      <c r="Q48179" s="39"/>
    </row>
    <row r="48180" spans="17:17">
      <c r="Q48180" s="39"/>
    </row>
    <row r="48181" spans="17:17">
      <c r="Q48181" s="39"/>
    </row>
    <row r="48182" spans="17:17">
      <c r="Q48182" s="39"/>
    </row>
    <row r="48183" spans="17:17">
      <c r="Q48183" s="39"/>
    </row>
    <row r="48184" spans="17:17">
      <c r="Q48184" s="39"/>
    </row>
    <row r="48185" spans="17:17">
      <c r="Q48185" s="39"/>
    </row>
    <row r="48186" spans="17:17">
      <c r="Q48186" s="39"/>
    </row>
    <row r="48187" spans="17:17">
      <c r="Q48187" s="39"/>
    </row>
    <row r="48188" spans="17:17">
      <c r="Q48188" s="39"/>
    </row>
    <row r="48189" spans="17:17">
      <c r="Q48189" s="39"/>
    </row>
    <row r="48190" spans="17:17">
      <c r="Q48190" s="39"/>
    </row>
    <row r="48191" spans="17:17">
      <c r="Q48191" s="39"/>
    </row>
    <row r="48192" spans="17:17">
      <c r="Q48192" s="39"/>
    </row>
    <row r="48193" spans="17:17">
      <c r="Q48193" s="39"/>
    </row>
    <row r="48194" spans="17:17">
      <c r="Q48194" s="39"/>
    </row>
    <row r="48195" spans="17:17">
      <c r="Q48195" s="39"/>
    </row>
    <row r="48196" spans="17:17">
      <c r="Q48196" s="39"/>
    </row>
    <row r="48197" spans="17:17">
      <c r="Q48197" s="39"/>
    </row>
    <row r="48198" spans="17:17">
      <c r="Q48198" s="39"/>
    </row>
    <row r="48199" spans="17:17">
      <c r="Q48199" s="39"/>
    </row>
    <row r="48200" spans="17:17">
      <c r="Q48200" s="39"/>
    </row>
    <row r="48201" spans="17:17">
      <c r="Q48201" s="39"/>
    </row>
    <row r="48202" spans="17:17">
      <c r="Q48202" s="39"/>
    </row>
    <row r="48203" spans="17:17">
      <c r="Q48203" s="39"/>
    </row>
    <row r="48204" spans="17:17">
      <c r="Q48204" s="39"/>
    </row>
    <row r="48205" spans="17:17">
      <c r="Q48205" s="39"/>
    </row>
    <row r="48206" spans="17:17">
      <c r="Q48206" s="39"/>
    </row>
    <row r="48207" spans="17:17">
      <c r="Q48207" s="39"/>
    </row>
    <row r="48208" spans="17:17">
      <c r="Q48208" s="39"/>
    </row>
    <row r="48209" spans="17:17">
      <c r="Q48209" s="39"/>
    </row>
    <row r="48210" spans="17:17">
      <c r="Q48210" s="39"/>
    </row>
    <row r="48211" spans="17:17">
      <c r="Q48211" s="39"/>
    </row>
    <row r="48212" spans="17:17">
      <c r="Q48212" s="39"/>
    </row>
    <row r="48213" spans="17:17">
      <c r="Q48213" s="39"/>
    </row>
    <row r="48214" spans="17:17">
      <c r="Q48214" s="39"/>
    </row>
    <row r="48215" spans="17:17">
      <c r="Q48215" s="39"/>
    </row>
    <row r="48216" spans="17:17">
      <c r="Q48216" s="39"/>
    </row>
    <row r="48217" spans="17:17">
      <c r="Q48217" s="39"/>
    </row>
    <row r="48218" spans="17:17">
      <c r="Q48218" s="39"/>
    </row>
    <row r="48219" spans="17:17">
      <c r="Q48219" s="39"/>
    </row>
    <row r="48220" spans="17:17">
      <c r="Q48220" s="39"/>
    </row>
    <row r="48221" spans="17:17">
      <c r="Q48221" s="39"/>
    </row>
    <row r="48222" spans="17:17">
      <c r="Q48222" s="39"/>
    </row>
    <row r="48223" spans="17:17">
      <c r="Q48223" s="39"/>
    </row>
    <row r="48224" spans="17:17">
      <c r="Q48224" s="39"/>
    </row>
    <row r="48225" spans="17:17">
      <c r="Q48225" s="39"/>
    </row>
    <row r="48226" spans="17:17">
      <c r="Q48226" s="39"/>
    </row>
    <row r="48227" spans="17:17">
      <c r="Q48227" s="39"/>
    </row>
    <row r="48228" spans="17:17">
      <c r="Q48228" s="39"/>
    </row>
    <row r="48229" spans="17:17">
      <c r="Q48229" s="39"/>
    </row>
    <row r="48230" spans="17:17">
      <c r="Q48230" s="39"/>
    </row>
    <row r="48231" spans="17:17">
      <c r="Q48231" s="39"/>
    </row>
    <row r="48232" spans="17:17">
      <c r="Q48232" s="39"/>
    </row>
    <row r="48233" spans="17:17">
      <c r="Q48233" s="39"/>
    </row>
    <row r="48234" spans="17:17">
      <c r="Q48234" s="39"/>
    </row>
    <row r="48235" spans="17:17">
      <c r="Q48235" s="39"/>
    </row>
    <row r="48236" spans="17:17">
      <c r="Q48236" s="39"/>
    </row>
    <row r="48237" spans="17:17">
      <c r="Q48237" s="39"/>
    </row>
    <row r="48238" spans="17:17">
      <c r="Q48238" s="39"/>
    </row>
    <row r="48239" spans="17:17">
      <c r="Q48239" s="39"/>
    </row>
    <row r="48240" spans="17:17">
      <c r="Q48240" s="39"/>
    </row>
    <row r="48241" spans="17:17">
      <c r="Q48241" s="39"/>
    </row>
    <row r="48242" spans="17:17">
      <c r="Q48242" s="39"/>
    </row>
    <row r="48243" spans="17:17">
      <c r="Q48243" s="39"/>
    </row>
    <row r="48244" spans="17:17">
      <c r="Q48244" s="39"/>
    </row>
    <row r="48245" spans="17:17">
      <c r="Q48245" s="39"/>
    </row>
    <row r="48246" spans="17:17">
      <c r="Q48246" s="39"/>
    </row>
    <row r="48247" spans="17:17">
      <c r="Q48247" s="39"/>
    </row>
    <row r="48248" spans="17:17">
      <c r="Q48248" s="39"/>
    </row>
    <row r="48249" spans="17:17">
      <c r="Q48249" s="39"/>
    </row>
    <row r="48250" spans="17:17">
      <c r="Q48250" s="39"/>
    </row>
    <row r="48251" spans="17:17">
      <c r="Q48251" s="39"/>
    </row>
    <row r="48252" spans="17:17">
      <c r="Q48252" s="39"/>
    </row>
    <row r="48253" spans="17:17">
      <c r="Q48253" s="39"/>
    </row>
    <row r="48254" spans="17:17">
      <c r="Q48254" s="39"/>
    </row>
    <row r="48255" spans="17:17">
      <c r="Q48255" s="39"/>
    </row>
    <row r="48256" spans="17:17">
      <c r="Q48256" s="39"/>
    </row>
    <row r="48257" spans="17:17">
      <c r="Q48257" s="39"/>
    </row>
    <row r="48258" spans="17:17">
      <c r="Q48258" s="39"/>
    </row>
    <row r="48259" spans="17:17">
      <c r="Q48259" s="39"/>
    </row>
    <row r="48260" spans="17:17">
      <c r="Q48260" s="39"/>
    </row>
    <row r="48261" spans="17:17">
      <c r="Q48261" s="39"/>
    </row>
    <row r="48262" spans="17:17">
      <c r="Q48262" s="39"/>
    </row>
    <row r="48263" spans="17:17">
      <c r="Q48263" s="39"/>
    </row>
    <row r="48264" spans="17:17">
      <c r="Q48264" s="39"/>
    </row>
    <row r="48265" spans="17:17">
      <c r="Q48265" s="39"/>
    </row>
    <row r="48266" spans="17:17">
      <c r="Q48266" s="39"/>
    </row>
    <row r="48267" spans="17:17">
      <c r="Q48267" s="39"/>
    </row>
    <row r="48268" spans="17:17">
      <c r="Q48268" s="39"/>
    </row>
    <row r="48269" spans="17:17">
      <c r="Q48269" s="39"/>
    </row>
    <row r="48270" spans="17:17">
      <c r="Q48270" s="39"/>
    </row>
    <row r="48271" spans="17:17">
      <c r="Q48271" s="39"/>
    </row>
    <row r="48272" spans="17:17">
      <c r="Q48272" s="39"/>
    </row>
    <row r="48273" spans="17:17">
      <c r="Q48273" s="39"/>
    </row>
    <row r="48274" spans="17:17">
      <c r="Q48274" s="39"/>
    </row>
    <row r="48275" spans="17:17">
      <c r="Q48275" s="39"/>
    </row>
    <row r="48276" spans="17:17">
      <c r="Q48276" s="39"/>
    </row>
    <row r="48277" spans="17:17">
      <c r="Q48277" s="39"/>
    </row>
    <row r="48278" spans="17:17">
      <c r="Q48278" s="39"/>
    </row>
    <row r="48279" spans="17:17">
      <c r="Q48279" s="39"/>
    </row>
    <row r="48280" spans="17:17">
      <c r="Q48280" s="39"/>
    </row>
    <row r="48281" spans="17:17">
      <c r="Q48281" s="39"/>
    </row>
    <row r="48282" spans="17:17">
      <c r="Q48282" s="39"/>
    </row>
    <row r="48283" spans="17:17">
      <c r="Q48283" s="39"/>
    </row>
    <row r="48284" spans="17:17">
      <c r="Q48284" s="39"/>
    </row>
    <row r="48285" spans="17:17">
      <c r="Q48285" s="39"/>
    </row>
    <row r="48286" spans="17:17">
      <c r="Q48286" s="39"/>
    </row>
    <row r="48287" spans="17:17">
      <c r="Q48287" s="39"/>
    </row>
    <row r="48288" spans="17:17">
      <c r="Q48288" s="39"/>
    </row>
    <row r="48289" spans="17:17">
      <c r="Q48289" s="39"/>
    </row>
    <row r="48290" spans="17:17">
      <c r="Q48290" s="39"/>
    </row>
    <row r="48291" spans="17:17">
      <c r="Q48291" s="39"/>
    </row>
    <row r="48292" spans="17:17">
      <c r="Q48292" s="39"/>
    </row>
    <row r="48293" spans="17:17">
      <c r="Q48293" s="39"/>
    </row>
    <row r="48294" spans="17:17">
      <c r="Q48294" s="39"/>
    </row>
    <row r="48295" spans="17:17">
      <c r="Q48295" s="39"/>
    </row>
    <row r="48296" spans="17:17">
      <c r="Q48296" s="39"/>
    </row>
    <row r="48297" spans="17:17">
      <c r="Q48297" s="39"/>
    </row>
    <row r="48298" spans="17:17">
      <c r="Q48298" s="39"/>
    </row>
    <row r="48299" spans="17:17">
      <c r="Q48299" s="39"/>
    </row>
    <row r="48300" spans="17:17">
      <c r="Q48300" s="39"/>
    </row>
    <row r="48301" spans="17:17">
      <c r="Q48301" s="39"/>
    </row>
    <row r="48302" spans="17:17">
      <c r="Q48302" s="39"/>
    </row>
    <row r="48303" spans="17:17">
      <c r="Q48303" s="39"/>
    </row>
    <row r="48304" spans="17:17">
      <c r="Q48304" s="39"/>
    </row>
    <row r="48305" spans="17:17">
      <c r="Q48305" s="39"/>
    </row>
    <row r="48306" spans="17:17">
      <c r="Q48306" s="39"/>
    </row>
    <row r="48307" spans="17:17">
      <c r="Q48307" s="39"/>
    </row>
    <row r="48308" spans="17:17">
      <c r="Q48308" s="39"/>
    </row>
    <row r="48309" spans="17:17">
      <c r="Q48309" s="39"/>
    </row>
    <row r="48310" spans="17:17">
      <c r="Q48310" s="39"/>
    </row>
    <row r="48311" spans="17:17">
      <c r="Q48311" s="39"/>
    </row>
    <row r="48312" spans="17:17">
      <c r="Q48312" s="39"/>
    </row>
    <row r="48313" spans="17:17">
      <c r="Q48313" s="39"/>
    </row>
    <row r="48314" spans="17:17">
      <c r="Q48314" s="39"/>
    </row>
    <row r="48315" spans="17:17">
      <c r="Q48315" s="39"/>
    </row>
    <row r="48316" spans="17:17">
      <c r="Q48316" s="39"/>
    </row>
    <row r="48317" spans="17:17">
      <c r="Q48317" s="39"/>
    </row>
    <row r="48318" spans="17:17">
      <c r="Q48318" s="39"/>
    </row>
    <row r="48319" spans="17:17">
      <c r="Q48319" s="39"/>
    </row>
    <row r="48320" spans="17:17">
      <c r="Q48320" s="39"/>
    </row>
    <row r="48321" spans="17:17">
      <c r="Q48321" s="39"/>
    </row>
    <row r="48322" spans="17:17">
      <c r="Q48322" s="39"/>
    </row>
    <row r="48323" spans="17:17">
      <c r="Q48323" s="39"/>
    </row>
    <row r="48324" spans="17:17">
      <c r="Q48324" s="39"/>
    </row>
    <row r="48325" spans="17:17">
      <c r="Q48325" s="39"/>
    </row>
    <row r="48326" spans="17:17">
      <c r="Q48326" s="39"/>
    </row>
    <row r="48327" spans="17:17">
      <c r="Q48327" s="39"/>
    </row>
    <row r="48328" spans="17:17">
      <c r="Q48328" s="39"/>
    </row>
    <row r="48329" spans="17:17">
      <c r="Q48329" s="39"/>
    </row>
    <row r="48330" spans="17:17">
      <c r="Q48330" s="39"/>
    </row>
    <row r="48331" spans="17:17">
      <c r="Q48331" s="39"/>
    </row>
    <row r="48332" spans="17:17">
      <c r="Q48332" s="39"/>
    </row>
    <row r="48333" spans="17:17">
      <c r="Q48333" s="39"/>
    </row>
    <row r="48334" spans="17:17">
      <c r="Q48334" s="39"/>
    </row>
    <row r="48335" spans="17:17">
      <c r="Q48335" s="39"/>
    </row>
    <row r="48336" spans="17:17">
      <c r="Q48336" s="39"/>
    </row>
    <row r="48337" spans="17:17">
      <c r="Q48337" s="39"/>
    </row>
    <row r="48338" spans="17:17">
      <c r="Q48338" s="39"/>
    </row>
    <row r="48339" spans="17:17">
      <c r="Q48339" s="39"/>
    </row>
    <row r="48340" spans="17:17">
      <c r="Q48340" s="39"/>
    </row>
    <row r="48341" spans="17:17">
      <c r="Q48341" s="39"/>
    </row>
    <row r="48342" spans="17:17">
      <c r="Q48342" s="39"/>
    </row>
    <row r="48343" spans="17:17">
      <c r="Q48343" s="39"/>
    </row>
    <row r="48344" spans="17:17">
      <c r="Q48344" s="39"/>
    </row>
    <row r="48345" spans="17:17">
      <c r="Q48345" s="39"/>
    </row>
    <row r="48346" spans="17:17">
      <c r="Q48346" s="39"/>
    </row>
    <row r="48347" spans="17:17">
      <c r="Q48347" s="39"/>
    </row>
    <row r="48348" spans="17:17">
      <c r="Q48348" s="39"/>
    </row>
    <row r="48349" spans="17:17">
      <c r="Q48349" s="39"/>
    </row>
    <row r="48350" spans="17:17">
      <c r="Q48350" s="39"/>
    </row>
    <row r="48351" spans="17:17">
      <c r="Q48351" s="39"/>
    </row>
    <row r="48352" spans="17:17">
      <c r="Q48352" s="39"/>
    </row>
    <row r="48353" spans="17:17">
      <c r="Q48353" s="39"/>
    </row>
    <row r="48354" spans="17:17">
      <c r="Q48354" s="39"/>
    </row>
    <row r="48355" spans="17:17">
      <c r="Q48355" s="39"/>
    </row>
    <row r="48356" spans="17:17">
      <c r="Q48356" s="39"/>
    </row>
    <row r="48357" spans="17:17">
      <c r="Q48357" s="39"/>
    </row>
    <row r="48358" spans="17:17">
      <c r="Q48358" s="39"/>
    </row>
    <row r="48359" spans="17:17">
      <c r="Q48359" s="39"/>
    </row>
    <row r="48360" spans="17:17">
      <c r="Q48360" s="39"/>
    </row>
    <row r="48361" spans="17:17">
      <c r="Q48361" s="39"/>
    </row>
    <row r="48362" spans="17:17">
      <c r="Q48362" s="39"/>
    </row>
    <row r="48363" spans="17:17">
      <c r="Q48363" s="39"/>
    </row>
    <row r="48364" spans="17:17">
      <c r="Q48364" s="39"/>
    </row>
    <row r="48365" spans="17:17">
      <c r="Q48365" s="39"/>
    </row>
    <row r="48366" spans="17:17">
      <c r="Q48366" s="39"/>
    </row>
    <row r="48367" spans="17:17">
      <c r="Q48367" s="39"/>
    </row>
    <row r="48368" spans="17:17">
      <c r="Q48368" s="39"/>
    </row>
    <row r="48369" spans="17:17">
      <c r="Q48369" s="39"/>
    </row>
    <row r="48370" spans="17:17">
      <c r="Q48370" s="39"/>
    </row>
    <row r="48371" spans="17:17">
      <c r="Q48371" s="39"/>
    </row>
    <row r="48372" spans="17:17">
      <c r="Q48372" s="39"/>
    </row>
    <row r="48373" spans="17:17">
      <c r="Q48373" s="39"/>
    </row>
    <row r="48374" spans="17:17">
      <c r="Q48374" s="39"/>
    </row>
    <row r="48375" spans="17:17">
      <c r="Q48375" s="39"/>
    </row>
    <row r="48376" spans="17:17">
      <c r="Q48376" s="39"/>
    </row>
    <row r="48377" spans="17:17">
      <c r="Q48377" s="39"/>
    </row>
    <row r="48378" spans="17:17">
      <c r="Q48378" s="39"/>
    </row>
    <row r="48379" spans="17:17">
      <c r="Q48379" s="39"/>
    </row>
    <row r="48380" spans="17:17">
      <c r="Q48380" s="39"/>
    </row>
    <row r="48381" spans="17:17">
      <c r="Q48381" s="39"/>
    </row>
    <row r="48382" spans="17:17">
      <c r="Q48382" s="39"/>
    </row>
    <row r="48383" spans="17:17">
      <c r="Q48383" s="39"/>
    </row>
    <row r="48384" spans="17:17">
      <c r="Q48384" s="39"/>
    </row>
    <row r="48385" spans="17:17">
      <c r="Q48385" s="39"/>
    </row>
    <row r="48386" spans="17:17">
      <c r="Q48386" s="39"/>
    </row>
    <row r="48387" spans="17:17">
      <c r="Q48387" s="39"/>
    </row>
    <row r="48388" spans="17:17">
      <c r="Q48388" s="39"/>
    </row>
    <row r="48389" spans="17:17">
      <c r="Q48389" s="39"/>
    </row>
    <row r="48390" spans="17:17">
      <c r="Q48390" s="39"/>
    </row>
    <row r="48391" spans="17:17">
      <c r="Q48391" s="39"/>
    </row>
    <row r="48392" spans="17:17">
      <c r="Q48392" s="39"/>
    </row>
    <row r="48393" spans="17:17">
      <c r="Q48393" s="39"/>
    </row>
    <row r="48394" spans="17:17">
      <c r="Q48394" s="39"/>
    </row>
    <row r="48395" spans="17:17">
      <c r="Q48395" s="39"/>
    </row>
    <row r="48396" spans="17:17">
      <c r="Q48396" s="39"/>
    </row>
    <row r="48397" spans="17:17">
      <c r="Q48397" s="39"/>
    </row>
    <row r="48398" spans="17:17">
      <c r="Q48398" s="39"/>
    </row>
    <row r="48399" spans="17:17">
      <c r="Q48399" s="39"/>
    </row>
    <row r="48400" spans="17:17">
      <c r="Q48400" s="39"/>
    </row>
    <row r="48401" spans="17:17">
      <c r="Q48401" s="39"/>
    </row>
    <row r="48402" spans="17:17">
      <c r="Q48402" s="39"/>
    </row>
    <row r="48403" spans="17:17">
      <c r="Q48403" s="39"/>
    </row>
    <row r="48404" spans="17:17">
      <c r="Q48404" s="39"/>
    </row>
    <row r="48405" spans="17:17">
      <c r="Q48405" s="39"/>
    </row>
    <row r="48406" spans="17:17">
      <c r="Q48406" s="39"/>
    </row>
    <row r="48407" spans="17:17">
      <c r="Q48407" s="39"/>
    </row>
    <row r="48408" spans="17:17">
      <c r="Q48408" s="39"/>
    </row>
    <row r="48409" spans="17:17">
      <c r="Q48409" s="39"/>
    </row>
    <row r="48410" spans="17:17">
      <c r="Q48410" s="39"/>
    </row>
    <row r="48411" spans="17:17">
      <c r="Q48411" s="39"/>
    </row>
    <row r="48412" spans="17:17">
      <c r="Q48412" s="39"/>
    </row>
    <row r="48413" spans="17:17">
      <c r="Q48413" s="39"/>
    </row>
    <row r="48414" spans="17:17">
      <c r="Q48414" s="39"/>
    </row>
    <row r="48415" spans="17:17">
      <c r="Q48415" s="39"/>
    </row>
    <row r="48416" spans="17:17">
      <c r="Q48416" s="39"/>
    </row>
    <row r="48417" spans="17:17">
      <c r="Q48417" s="39"/>
    </row>
    <row r="48418" spans="17:17">
      <c r="Q48418" s="39"/>
    </row>
    <row r="48419" spans="17:17">
      <c r="Q48419" s="39"/>
    </row>
    <row r="48420" spans="17:17">
      <c r="Q48420" s="39"/>
    </row>
    <row r="48421" spans="17:17">
      <c r="Q48421" s="39"/>
    </row>
    <row r="48422" spans="17:17">
      <c r="Q48422" s="39"/>
    </row>
    <row r="48423" spans="17:17">
      <c r="Q48423" s="39"/>
    </row>
    <row r="48424" spans="17:17">
      <c r="Q48424" s="39"/>
    </row>
    <row r="48425" spans="17:17">
      <c r="Q48425" s="39"/>
    </row>
    <row r="48426" spans="17:17">
      <c r="Q48426" s="39"/>
    </row>
    <row r="48427" spans="17:17">
      <c r="Q48427" s="39"/>
    </row>
    <row r="48428" spans="17:17">
      <c r="Q48428" s="39"/>
    </row>
    <row r="48429" spans="17:17">
      <c r="Q48429" s="39"/>
    </row>
    <row r="48430" spans="17:17">
      <c r="Q48430" s="39"/>
    </row>
    <row r="48431" spans="17:17">
      <c r="Q48431" s="39"/>
    </row>
    <row r="48432" spans="17:17">
      <c r="Q48432" s="39"/>
    </row>
    <row r="48433" spans="17:17">
      <c r="Q48433" s="39"/>
    </row>
    <row r="48434" spans="17:17">
      <c r="Q48434" s="39"/>
    </row>
    <row r="48435" spans="17:17">
      <c r="Q48435" s="39"/>
    </row>
    <row r="48436" spans="17:17">
      <c r="Q48436" s="39"/>
    </row>
    <row r="48437" spans="17:17">
      <c r="Q48437" s="39"/>
    </row>
    <row r="48438" spans="17:17">
      <c r="Q48438" s="39"/>
    </row>
    <row r="48439" spans="17:17">
      <c r="Q48439" s="39"/>
    </row>
    <row r="48440" spans="17:17">
      <c r="Q48440" s="39"/>
    </row>
    <row r="48441" spans="17:17">
      <c r="Q48441" s="39"/>
    </row>
    <row r="48442" spans="17:17">
      <c r="Q48442" s="39"/>
    </row>
    <row r="48443" spans="17:17">
      <c r="Q48443" s="39"/>
    </row>
    <row r="48444" spans="17:17">
      <c r="Q48444" s="39"/>
    </row>
    <row r="48445" spans="17:17">
      <c r="Q48445" s="39"/>
    </row>
    <row r="48446" spans="17:17">
      <c r="Q48446" s="39"/>
    </row>
    <row r="48447" spans="17:17">
      <c r="Q48447" s="39"/>
    </row>
    <row r="48448" spans="17:17">
      <c r="Q48448" s="39"/>
    </row>
    <row r="48449" spans="17:17">
      <c r="Q48449" s="39"/>
    </row>
    <row r="48450" spans="17:17">
      <c r="Q48450" s="39"/>
    </row>
    <row r="48451" spans="17:17">
      <c r="Q48451" s="39"/>
    </row>
    <row r="48452" spans="17:17">
      <c r="Q48452" s="39"/>
    </row>
    <row r="48453" spans="17:17">
      <c r="Q48453" s="39"/>
    </row>
    <row r="48454" spans="17:17">
      <c r="Q48454" s="39"/>
    </row>
    <row r="48455" spans="17:17">
      <c r="Q48455" s="39"/>
    </row>
    <row r="48456" spans="17:17">
      <c r="Q48456" s="39"/>
    </row>
    <row r="48457" spans="17:17">
      <c r="Q48457" s="39"/>
    </row>
    <row r="48458" spans="17:17">
      <c r="Q48458" s="39"/>
    </row>
    <row r="48459" spans="17:17">
      <c r="Q48459" s="39"/>
    </row>
    <row r="48460" spans="17:17">
      <c r="Q48460" s="39"/>
    </row>
    <row r="48461" spans="17:17">
      <c r="Q48461" s="39"/>
    </row>
    <row r="48462" spans="17:17">
      <c r="Q48462" s="39"/>
    </row>
    <row r="48463" spans="17:17">
      <c r="Q48463" s="39"/>
    </row>
    <row r="48464" spans="17:17">
      <c r="Q48464" s="39"/>
    </row>
    <row r="48465" spans="17:17">
      <c r="Q48465" s="39"/>
    </row>
    <row r="48466" spans="17:17">
      <c r="Q48466" s="39"/>
    </row>
    <row r="48467" spans="17:17">
      <c r="Q48467" s="39"/>
    </row>
    <row r="48468" spans="17:17">
      <c r="Q48468" s="39"/>
    </row>
    <row r="48469" spans="17:17">
      <c r="Q48469" s="39"/>
    </row>
    <row r="48470" spans="17:17">
      <c r="Q48470" s="39"/>
    </row>
    <row r="48471" spans="17:17">
      <c r="Q48471" s="39"/>
    </row>
    <row r="48472" spans="17:17">
      <c r="Q48472" s="39"/>
    </row>
    <row r="48473" spans="17:17">
      <c r="Q48473" s="39"/>
    </row>
    <row r="48474" spans="17:17">
      <c r="Q48474" s="39"/>
    </row>
    <row r="48475" spans="17:17">
      <c r="Q48475" s="39"/>
    </row>
    <row r="48476" spans="17:17">
      <c r="Q48476" s="39"/>
    </row>
    <row r="48477" spans="17:17">
      <c r="Q48477" s="39"/>
    </row>
    <row r="48478" spans="17:17">
      <c r="Q48478" s="39"/>
    </row>
    <row r="48479" spans="17:17">
      <c r="Q48479" s="39"/>
    </row>
    <row r="48480" spans="17:17">
      <c r="Q48480" s="39"/>
    </row>
    <row r="48481" spans="17:17">
      <c r="Q48481" s="39"/>
    </row>
    <row r="48482" spans="17:17">
      <c r="Q48482" s="39"/>
    </row>
    <row r="48483" spans="17:17">
      <c r="Q48483" s="39"/>
    </row>
    <row r="48484" spans="17:17">
      <c r="Q48484" s="39"/>
    </row>
    <row r="48485" spans="17:17">
      <c r="Q48485" s="39"/>
    </row>
    <row r="48486" spans="17:17">
      <c r="Q48486" s="39"/>
    </row>
    <row r="48487" spans="17:17">
      <c r="Q48487" s="39"/>
    </row>
    <row r="48488" spans="17:17">
      <c r="Q48488" s="39"/>
    </row>
    <row r="48489" spans="17:17">
      <c r="Q48489" s="39"/>
    </row>
    <row r="48490" spans="17:17">
      <c r="Q48490" s="39"/>
    </row>
    <row r="48491" spans="17:17">
      <c r="Q48491" s="39"/>
    </row>
    <row r="48492" spans="17:17">
      <c r="Q48492" s="39"/>
    </row>
    <row r="48493" spans="17:17">
      <c r="Q48493" s="39"/>
    </row>
    <row r="48494" spans="17:17">
      <c r="Q48494" s="39"/>
    </row>
    <row r="48495" spans="17:17">
      <c r="Q48495" s="39"/>
    </row>
    <row r="48496" spans="17:17">
      <c r="Q48496" s="39"/>
    </row>
    <row r="48497" spans="17:17">
      <c r="Q48497" s="39"/>
    </row>
    <row r="48498" spans="17:17">
      <c r="Q48498" s="39"/>
    </row>
    <row r="48499" spans="17:17">
      <c r="Q48499" s="39"/>
    </row>
    <row r="48500" spans="17:17">
      <c r="Q48500" s="39"/>
    </row>
    <row r="48501" spans="17:17">
      <c r="Q48501" s="39"/>
    </row>
    <row r="48502" spans="17:17">
      <c r="Q48502" s="39"/>
    </row>
    <row r="48503" spans="17:17">
      <c r="Q48503" s="39"/>
    </row>
    <row r="48504" spans="17:17">
      <c r="Q48504" s="39"/>
    </row>
    <row r="48505" spans="17:17">
      <c r="Q48505" s="39"/>
    </row>
    <row r="48506" spans="17:17">
      <c r="Q48506" s="39"/>
    </row>
    <row r="48507" spans="17:17">
      <c r="Q48507" s="39"/>
    </row>
    <row r="48508" spans="17:17">
      <c r="Q48508" s="39"/>
    </row>
    <row r="48509" spans="17:17">
      <c r="Q48509" s="39"/>
    </row>
    <row r="48510" spans="17:17">
      <c r="Q48510" s="39"/>
    </row>
    <row r="48511" spans="17:17">
      <c r="Q48511" s="39"/>
    </row>
    <row r="48512" spans="17:17">
      <c r="Q48512" s="39"/>
    </row>
    <row r="48513" spans="17:17">
      <c r="Q48513" s="39"/>
    </row>
    <row r="48514" spans="17:17">
      <c r="Q48514" s="39"/>
    </row>
    <row r="48515" spans="17:17">
      <c r="Q48515" s="39"/>
    </row>
    <row r="48516" spans="17:17">
      <c r="Q48516" s="39"/>
    </row>
    <row r="48517" spans="17:17">
      <c r="Q48517" s="39"/>
    </row>
    <row r="48518" spans="17:17">
      <c r="Q48518" s="39"/>
    </row>
    <row r="48519" spans="17:17">
      <c r="Q48519" s="39"/>
    </row>
    <row r="48520" spans="17:17">
      <c r="Q48520" s="39"/>
    </row>
    <row r="48521" spans="17:17">
      <c r="Q48521" s="39"/>
    </row>
    <row r="48522" spans="17:17">
      <c r="Q48522" s="39"/>
    </row>
    <row r="48523" spans="17:17">
      <c r="Q48523" s="39"/>
    </row>
    <row r="48524" spans="17:17">
      <c r="Q48524" s="39"/>
    </row>
    <row r="48525" spans="17:17">
      <c r="Q48525" s="39"/>
    </row>
    <row r="48526" spans="17:17">
      <c r="Q48526" s="39"/>
    </row>
    <row r="48527" spans="17:17">
      <c r="Q48527" s="39"/>
    </row>
    <row r="48528" spans="17:17">
      <c r="Q48528" s="39"/>
    </row>
    <row r="48529" spans="17:17">
      <c r="Q48529" s="39"/>
    </row>
    <row r="48530" spans="17:17">
      <c r="Q48530" s="39"/>
    </row>
    <row r="48531" spans="17:17">
      <c r="Q48531" s="39"/>
    </row>
    <row r="48532" spans="17:17">
      <c r="Q48532" s="39"/>
    </row>
    <row r="48533" spans="17:17">
      <c r="Q48533" s="39"/>
    </row>
    <row r="48534" spans="17:17">
      <c r="Q48534" s="39"/>
    </row>
    <row r="48535" spans="17:17">
      <c r="Q48535" s="39"/>
    </row>
    <row r="48536" spans="17:17">
      <c r="Q48536" s="39"/>
    </row>
    <row r="48537" spans="17:17">
      <c r="Q48537" s="39"/>
    </row>
    <row r="48538" spans="17:17">
      <c r="Q48538" s="39"/>
    </row>
    <row r="48539" spans="17:17">
      <c r="Q48539" s="39"/>
    </row>
    <row r="48540" spans="17:17">
      <c r="Q48540" s="39"/>
    </row>
    <row r="48541" spans="17:17">
      <c r="Q48541" s="39"/>
    </row>
    <row r="48542" spans="17:17">
      <c r="Q48542" s="39"/>
    </row>
    <row r="48543" spans="17:17">
      <c r="Q48543" s="39"/>
    </row>
    <row r="48544" spans="17:17">
      <c r="Q48544" s="39"/>
    </row>
    <row r="48545" spans="17:17">
      <c r="Q48545" s="39"/>
    </row>
    <row r="48546" spans="17:17">
      <c r="Q48546" s="39"/>
    </row>
    <row r="48547" spans="17:17">
      <c r="Q48547" s="39"/>
    </row>
    <row r="48548" spans="17:17">
      <c r="Q48548" s="39"/>
    </row>
    <row r="48549" spans="17:17">
      <c r="Q48549" s="39"/>
    </row>
    <row r="48550" spans="17:17">
      <c r="Q48550" s="39"/>
    </row>
    <row r="48551" spans="17:17">
      <c r="Q48551" s="39"/>
    </row>
    <row r="48552" spans="17:17">
      <c r="Q48552" s="39"/>
    </row>
    <row r="48553" spans="17:17">
      <c r="Q48553" s="39"/>
    </row>
    <row r="48554" spans="17:17">
      <c r="Q48554" s="39"/>
    </row>
    <row r="48555" spans="17:17">
      <c r="Q48555" s="39"/>
    </row>
    <row r="48556" spans="17:17">
      <c r="Q48556" s="39"/>
    </row>
    <row r="48557" spans="17:17">
      <c r="Q48557" s="39"/>
    </row>
    <row r="48558" spans="17:17">
      <c r="Q48558" s="39"/>
    </row>
    <row r="48559" spans="17:17">
      <c r="Q48559" s="39"/>
    </row>
    <row r="48560" spans="17:17">
      <c r="Q48560" s="39"/>
    </row>
    <row r="48561" spans="17:17">
      <c r="Q48561" s="39"/>
    </row>
    <row r="48562" spans="17:17">
      <c r="Q48562" s="39"/>
    </row>
    <row r="48563" spans="17:17">
      <c r="Q48563" s="39"/>
    </row>
    <row r="48564" spans="17:17">
      <c r="Q48564" s="39"/>
    </row>
    <row r="48565" spans="17:17">
      <c r="Q48565" s="39"/>
    </row>
    <row r="48566" spans="17:17">
      <c r="Q48566" s="39"/>
    </row>
    <row r="48567" spans="17:17">
      <c r="Q48567" s="39"/>
    </row>
    <row r="48568" spans="17:17">
      <c r="Q48568" s="39"/>
    </row>
    <row r="48569" spans="17:17">
      <c r="Q48569" s="39"/>
    </row>
    <row r="48570" spans="17:17">
      <c r="Q48570" s="39"/>
    </row>
    <row r="48571" spans="17:17">
      <c r="Q48571" s="39"/>
    </row>
    <row r="48572" spans="17:17">
      <c r="Q48572" s="39"/>
    </row>
    <row r="48573" spans="17:17">
      <c r="Q48573" s="39"/>
    </row>
    <row r="48574" spans="17:17">
      <c r="Q48574" s="39"/>
    </row>
    <row r="48575" spans="17:17">
      <c r="Q48575" s="39"/>
    </row>
    <row r="48576" spans="17:17">
      <c r="Q48576" s="39"/>
    </row>
    <row r="48577" spans="17:17">
      <c r="Q48577" s="39"/>
    </row>
    <row r="48578" spans="17:17">
      <c r="Q48578" s="39"/>
    </row>
    <row r="48579" spans="17:17">
      <c r="Q48579" s="39"/>
    </row>
    <row r="48580" spans="17:17">
      <c r="Q48580" s="39"/>
    </row>
    <row r="48581" spans="17:17">
      <c r="Q48581" s="39"/>
    </row>
    <row r="48582" spans="17:17">
      <c r="Q48582" s="39"/>
    </row>
    <row r="48583" spans="17:17">
      <c r="Q48583" s="39"/>
    </row>
    <row r="48584" spans="17:17">
      <c r="Q48584" s="39"/>
    </row>
    <row r="48585" spans="17:17">
      <c r="Q48585" s="39"/>
    </row>
    <row r="48586" spans="17:17">
      <c r="Q48586" s="39"/>
    </row>
    <row r="48587" spans="17:17">
      <c r="Q48587" s="39"/>
    </row>
    <row r="48588" spans="17:17">
      <c r="Q48588" s="39"/>
    </row>
    <row r="48589" spans="17:17">
      <c r="Q48589" s="39"/>
    </row>
    <row r="48590" spans="17:17">
      <c r="Q48590" s="39"/>
    </row>
    <row r="48591" spans="17:17">
      <c r="Q48591" s="39"/>
    </row>
    <row r="48592" spans="17:17">
      <c r="Q48592" s="39"/>
    </row>
    <row r="48593" spans="17:17">
      <c r="Q48593" s="39"/>
    </row>
    <row r="48594" spans="17:17">
      <c r="Q48594" s="39"/>
    </row>
    <row r="48595" spans="17:17">
      <c r="Q48595" s="39"/>
    </row>
    <row r="48596" spans="17:17">
      <c r="Q48596" s="39"/>
    </row>
    <row r="48597" spans="17:17">
      <c r="Q48597" s="39"/>
    </row>
    <row r="48598" spans="17:17">
      <c r="Q48598" s="39"/>
    </row>
    <row r="48599" spans="17:17">
      <c r="Q48599" s="39"/>
    </row>
    <row r="48600" spans="17:17">
      <c r="Q48600" s="39"/>
    </row>
    <row r="48601" spans="17:17">
      <c r="Q48601" s="39"/>
    </row>
    <row r="48602" spans="17:17">
      <c r="Q48602" s="39"/>
    </row>
    <row r="48603" spans="17:17">
      <c r="Q48603" s="39"/>
    </row>
    <row r="48604" spans="17:17">
      <c r="Q48604" s="39"/>
    </row>
    <row r="48605" spans="17:17">
      <c r="Q48605" s="39"/>
    </row>
    <row r="48606" spans="17:17">
      <c r="Q48606" s="39"/>
    </row>
    <row r="48607" spans="17:17">
      <c r="Q48607" s="39"/>
    </row>
    <row r="48608" spans="17:17">
      <c r="Q48608" s="39"/>
    </row>
    <row r="48609" spans="17:17">
      <c r="Q48609" s="39"/>
    </row>
    <row r="48610" spans="17:17">
      <c r="Q48610" s="39"/>
    </row>
    <row r="48611" spans="17:17">
      <c r="Q48611" s="39"/>
    </row>
    <row r="48612" spans="17:17">
      <c r="Q48612" s="39"/>
    </row>
    <row r="48613" spans="17:17">
      <c r="Q48613" s="39"/>
    </row>
    <row r="48614" spans="17:17">
      <c r="Q48614" s="39"/>
    </row>
    <row r="48615" spans="17:17">
      <c r="Q48615" s="39"/>
    </row>
    <row r="48616" spans="17:17">
      <c r="Q48616" s="39"/>
    </row>
    <row r="48617" spans="17:17">
      <c r="Q48617" s="39"/>
    </row>
    <row r="48618" spans="17:17">
      <c r="Q48618" s="39"/>
    </row>
    <row r="48619" spans="17:17">
      <c r="Q48619" s="39"/>
    </row>
    <row r="48620" spans="17:17">
      <c r="Q48620" s="39"/>
    </row>
    <row r="48621" spans="17:17">
      <c r="Q48621" s="39"/>
    </row>
    <row r="48622" spans="17:17">
      <c r="Q48622" s="39"/>
    </row>
    <row r="48623" spans="17:17">
      <c r="Q48623" s="39"/>
    </row>
    <row r="48624" spans="17:17">
      <c r="Q48624" s="39"/>
    </row>
    <row r="48625" spans="17:17">
      <c r="Q48625" s="39"/>
    </row>
    <row r="48626" spans="17:17">
      <c r="Q48626" s="39"/>
    </row>
    <row r="48627" spans="17:17">
      <c r="Q48627" s="39"/>
    </row>
    <row r="48628" spans="17:17">
      <c r="Q48628" s="39"/>
    </row>
    <row r="48629" spans="17:17">
      <c r="Q48629" s="39"/>
    </row>
    <row r="48630" spans="17:17">
      <c r="Q48630" s="39"/>
    </row>
    <row r="48631" spans="17:17">
      <c r="Q48631" s="39"/>
    </row>
    <row r="48632" spans="17:17">
      <c r="Q48632" s="39"/>
    </row>
    <row r="48633" spans="17:17">
      <c r="Q48633" s="39"/>
    </row>
    <row r="48634" spans="17:17">
      <c r="Q48634" s="39"/>
    </row>
    <row r="48635" spans="17:17">
      <c r="Q48635" s="39"/>
    </row>
    <row r="48636" spans="17:17">
      <c r="Q48636" s="39"/>
    </row>
    <row r="48637" spans="17:17">
      <c r="Q48637" s="39"/>
    </row>
    <row r="48638" spans="17:17">
      <c r="Q48638" s="39"/>
    </row>
    <row r="48639" spans="17:17">
      <c r="Q48639" s="39"/>
    </row>
    <row r="48640" spans="17:17">
      <c r="Q48640" s="39"/>
    </row>
    <row r="48641" spans="17:17">
      <c r="Q48641" s="39"/>
    </row>
    <row r="48642" spans="17:17">
      <c r="Q48642" s="39"/>
    </row>
    <row r="48643" spans="17:17">
      <c r="Q48643" s="39"/>
    </row>
    <row r="48644" spans="17:17">
      <c r="Q48644" s="39"/>
    </row>
    <row r="48645" spans="17:17">
      <c r="Q48645" s="39"/>
    </row>
    <row r="48646" spans="17:17">
      <c r="Q48646" s="39"/>
    </row>
    <row r="48647" spans="17:17">
      <c r="Q48647" s="39"/>
    </row>
    <row r="48648" spans="17:17">
      <c r="Q48648" s="39"/>
    </row>
    <row r="48649" spans="17:17">
      <c r="Q48649" s="39"/>
    </row>
    <row r="48650" spans="17:17">
      <c r="Q48650" s="39"/>
    </row>
    <row r="48651" spans="17:17">
      <c r="Q48651" s="39"/>
    </row>
    <row r="48652" spans="17:17">
      <c r="Q48652" s="39"/>
    </row>
    <row r="48653" spans="17:17">
      <c r="Q48653" s="39"/>
    </row>
    <row r="48654" spans="17:17">
      <c r="Q48654" s="39"/>
    </row>
    <row r="48655" spans="17:17">
      <c r="Q48655" s="39"/>
    </row>
    <row r="48656" spans="17:17">
      <c r="Q48656" s="39"/>
    </row>
    <row r="48657" spans="17:17">
      <c r="Q48657" s="39"/>
    </row>
    <row r="48658" spans="17:17">
      <c r="Q48658" s="39"/>
    </row>
    <row r="48659" spans="17:17">
      <c r="Q48659" s="39"/>
    </row>
    <row r="48660" spans="17:17">
      <c r="Q48660" s="39"/>
    </row>
    <row r="48661" spans="17:17">
      <c r="Q48661" s="39"/>
    </row>
    <row r="48662" spans="17:17">
      <c r="Q48662" s="39"/>
    </row>
    <row r="48663" spans="17:17">
      <c r="Q48663" s="39"/>
    </row>
    <row r="48664" spans="17:17">
      <c r="Q48664" s="39"/>
    </row>
    <row r="48665" spans="17:17">
      <c r="Q48665" s="39"/>
    </row>
    <row r="48666" spans="17:17">
      <c r="Q48666" s="39"/>
    </row>
    <row r="48667" spans="17:17">
      <c r="Q48667" s="39"/>
    </row>
    <row r="48668" spans="17:17">
      <c r="Q48668" s="39"/>
    </row>
    <row r="48669" spans="17:17">
      <c r="Q48669" s="39"/>
    </row>
    <row r="48670" spans="17:17">
      <c r="Q48670" s="39"/>
    </row>
    <row r="48671" spans="17:17">
      <c r="Q48671" s="39"/>
    </row>
    <row r="48672" spans="17:17">
      <c r="Q48672" s="39"/>
    </row>
    <row r="48673" spans="17:17">
      <c r="Q48673" s="39"/>
    </row>
    <row r="48674" spans="17:17">
      <c r="Q48674" s="39"/>
    </row>
    <row r="48675" spans="17:17">
      <c r="Q48675" s="39"/>
    </row>
    <row r="48676" spans="17:17">
      <c r="Q48676" s="39"/>
    </row>
    <row r="48677" spans="17:17">
      <c r="Q48677" s="39"/>
    </row>
    <row r="48678" spans="17:17">
      <c r="Q48678" s="39"/>
    </row>
    <row r="48679" spans="17:17">
      <c r="Q48679" s="39"/>
    </row>
    <row r="48680" spans="17:17">
      <c r="Q48680" s="39"/>
    </row>
    <row r="48681" spans="17:17">
      <c r="Q48681" s="39"/>
    </row>
    <row r="48682" spans="17:17">
      <c r="Q48682" s="39"/>
    </row>
    <row r="48683" spans="17:17">
      <c r="Q48683" s="39"/>
    </row>
    <row r="48684" spans="17:17">
      <c r="Q48684" s="39"/>
    </row>
    <row r="48685" spans="17:17">
      <c r="Q48685" s="39"/>
    </row>
    <row r="48686" spans="17:17">
      <c r="Q48686" s="39"/>
    </row>
    <row r="48687" spans="17:17">
      <c r="Q48687" s="39"/>
    </row>
    <row r="48688" spans="17:17">
      <c r="Q48688" s="39"/>
    </row>
    <row r="48689" spans="17:17">
      <c r="Q48689" s="39"/>
    </row>
    <row r="48690" spans="17:17">
      <c r="Q48690" s="39"/>
    </row>
    <row r="48691" spans="17:17">
      <c r="Q48691" s="39"/>
    </row>
    <row r="48692" spans="17:17">
      <c r="Q48692" s="39"/>
    </row>
    <row r="48693" spans="17:17">
      <c r="Q48693" s="39"/>
    </row>
    <row r="48694" spans="17:17">
      <c r="Q48694" s="39"/>
    </row>
    <row r="48695" spans="17:17">
      <c r="Q48695" s="39"/>
    </row>
    <row r="48696" spans="17:17">
      <c r="Q48696" s="39"/>
    </row>
    <row r="48697" spans="17:17">
      <c r="Q48697" s="39"/>
    </row>
    <row r="48698" spans="17:17">
      <c r="Q48698" s="39"/>
    </row>
    <row r="48699" spans="17:17">
      <c r="Q48699" s="39"/>
    </row>
    <row r="48700" spans="17:17">
      <c r="Q48700" s="39"/>
    </row>
    <row r="48701" spans="17:17">
      <c r="Q48701" s="39"/>
    </row>
    <row r="48702" spans="17:17">
      <c r="Q48702" s="39"/>
    </row>
    <row r="48703" spans="17:17">
      <c r="Q48703" s="39"/>
    </row>
    <row r="48704" spans="17:17">
      <c r="Q48704" s="39"/>
    </row>
    <row r="48705" spans="17:17">
      <c r="Q48705" s="39"/>
    </row>
    <row r="48706" spans="17:17">
      <c r="Q48706" s="39"/>
    </row>
    <row r="48707" spans="17:17">
      <c r="Q48707" s="39"/>
    </row>
    <row r="48708" spans="17:17">
      <c r="Q48708" s="39"/>
    </row>
    <row r="48709" spans="17:17">
      <c r="Q48709" s="39"/>
    </row>
    <row r="48710" spans="17:17">
      <c r="Q48710" s="39"/>
    </row>
    <row r="48711" spans="17:17">
      <c r="Q48711" s="39"/>
    </row>
    <row r="48712" spans="17:17">
      <c r="Q48712" s="39"/>
    </row>
    <row r="48713" spans="17:17">
      <c r="Q48713" s="39"/>
    </row>
    <row r="48714" spans="17:17">
      <c r="Q48714" s="39"/>
    </row>
    <row r="48715" spans="17:17">
      <c r="Q48715" s="39"/>
    </row>
    <row r="48716" spans="17:17">
      <c r="Q48716" s="39"/>
    </row>
    <row r="48717" spans="17:17">
      <c r="Q48717" s="39"/>
    </row>
    <row r="48718" spans="17:17">
      <c r="Q48718" s="39"/>
    </row>
    <row r="48719" spans="17:17">
      <c r="Q48719" s="39"/>
    </row>
    <row r="48720" spans="17:17">
      <c r="Q48720" s="39"/>
    </row>
    <row r="48721" spans="17:17">
      <c r="Q48721" s="39"/>
    </row>
    <row r="48722" spans="17:17">
      <c r="Q48722" s="39"/>
    </row>
    <row r="48723" spans="17:17">
      <c r="Q48723" s="39"/>
    </row>
    <row r="48724" spans="17:17">
      <c r="Q48724" s="39"/>
    </row>
    <row r="48725" spans="17:17">
      <c r="Q48725" s="39"/>
    </row>
    <row r="48726" spans="17:17">
      <c r="Q48726" s="39"/>
    </row>
    <row r="48727" spans="17:17">
      <c r="Q48727" s="39"/>
    </row>
    <row r="48728" spans="17:17">
      <c r="Q48728" s="39"/>
    </row>
    <row r="48729" spans="17:17">
      <c r="Q48729" s="39"/>
    </row>
    <row r="48730" spans="17:17">
      <c r="Q48730" s="39"/>
    </row>
    <row r="48731" spans="17:17">
      <c r="Q48731" s="39"/>
    </row>
    <row r="48732" spans="17:17">
      <c r="Q48732" s="39"/>
    </row>
    <row r="48733" spans="17:17">
      <c r="Q48733" s="39"/>
    </row>
    <row r="48734" spans="17:17">
      <c r="Q48734" s="39"/>
    </row>
    <row r="48735" spans="17:17">
      <c r="Q48735" s="39"/>
    </row>
    <row r="48736" spans="17:17">
      <c r="Q48736" s="39"/>
    </row>
    <row r="48737" spans="17:17">
      <c r="Q48737" s="39"/>
    </row>
    <row r="48738" spans="17:17">
      <c r="Q48738" s="39"/>
    </row>
    <row r="48739" spans="17:17">
      <c r="Q48739" s="39"/>
    </row>
    <row r="48740" spans="17:17">
      <c r="Q48740" s="39"/>
    </row>
    <row r="48741" spans="17:17">
      <c r="Q48741" s="39"/>
    </row>
    <row r="48742" spans="17:17">
      <c r="Q48742" s="39"/>
    </row>
    <row r="48743" spans="17:17">
      <c r="Q48743" s="39"/>
    </row>
    <row r="48744" spans="17:17">
      <c r="Q48744" s="39"/>
    </row>
    <row r="48745" spans="17:17">
      <c r="Q48745" s="39"/>
    </row>
    <row r="48746" spans="17:17">
      <c r="Q48746" s="39"/>
    </row>
    <row r="48747" spans="17:17">
      <c r="Q48747" s="39"/>
    </row>
    <row r="48748" spans="17:17">
      <c r="Q48748" s="39"/>
    </row>
    <row r="48749" spans="17:17">
      <c r="Q48749" s="39"/>
    </row>
    <row r="48750" spans="17:17">
      <c r="Q48750" s="39"/>
    </row>
    <row r="48751" spans="17:17">
      <c r="Q48751" s="39"/>
    </row>
    <row r="48752" spans="17:17">
      <c r="Q48752" s="39"/>
    </row>
    <row r="48753" spans="17:17">
      <c r="Q48753" s="39"/>
    </row>
    <row r="48754" spans="17:17">
      <c r="Q48754" s="39"/>
    </row>
    <row r="48755" spans="17:17">
      <c r="Q48755" s="39"/>
    </row>
    <row r="48756" spans="17:17">
      <c r="Q48756" s="39"/>
    </row>
    <row r="48757" spans="17:17">
      <c r="Q48757" s="39"/>
    </row>
    <row r="48758" spans="17:17">
      <c r="Q48758" s="39"/>
    </row>
    <row r="48759" spans="17:17">
      <c r="Q48759" s="39"/>
    </row>
    <row r="48760" spans="17:17">
      <c r="Q48760" s="39"/>
    </row>
    <row r="48761" spans="17:17">
      <c r="Q48761" s="39"/>
    </row>
    <row r="48762" spans="17:17">
      <c r="Q48762" s="39"/>
    </row>
    <row r="48763" spans="17:17">
      <c r="Q48763" s="39"/>
    </row>
    <row r="48764" spans="17:17">
      <c r="Q48764" s="39"/>
    </row>
    <row r="48765" spans="17:17">
      <c r="Q48765" s="39"/>
    </row>
    <row r="48766" spans="17:17">
      <c r="Q48766" s="39"/>
    </row>
    <row r="48767" spans="17:17">
      <c r="Q48767" s="39"/>
    </row>
    <row r="48768" spans="17:17">
      <c r="Q48768" s="39"/>
    </row>
    <row r="48769" spans="17:17">
      <c r="Q48769" s="39"/>
    </row>
    <row r="48770" spans="17:17">
      <c r="Q48770" s="39"/>
    </row>
    <row r="48771" spans="17:17">
      <c r="Q48771" s="39"/>
    </row>
    <row r="48772" spans="17:17">
      <c r="Q48772" s="39"/>
    </row>
    <row r="48773" spans="17:17">
      <c r="Q48773" s="39"/>
    </row>
    <row r="48774" spans="17:17">
      <c r="Q48774" s="39"/>
    </row>
    <row r="48775" spans="17:17">
      <c r="Q48775" s="39"/>
    </row>
    <row r="48776" spans="17:17">
      <c r="Q48776" s="39"/>
    </row>
    <row r="48777" spans="17:17">
      <c r="Q48777" s="39"/>
    </row>
    <row r="48778" spans="17:17">
      <c r="Q48778" s="39"/>
    </row>
    <row r="48779" spans="17:17">
      <c r="Q48779" s="39"/>
    </row>
    <row r="48780" spans="17:17">
      <c r="Q48780" s="39"/>
    </row>
    <row r="48781" spans="17:17">
      <c r="Q48781" s="39"/>
    </row>
    <row r="48782" spans="17:17">
      <c r="Q48782" s="39"/>
    </row>
    <row r="48783" spans="17:17">
      <c r="Q48783" s="39"/>
    </row>
    <row r="48784" spans="17:17">
      <c r="Q48784" s="39"/>
    </row>
    <row r="48785" spans="17:17">
      <c r="Q48785" s="39"/>
    </row>
    <row r="48786" spans="17:17">
      <c r="Q48786" s="39"/>
    </row>
    <row r="48787" spans="17:17">
      <c r="Q48787" s="39"/>
    </row>
    <row r="48788" spans="17:17">
      <c r="Q48788" s="39"/>
    </row>
    <row r="48789" spans="17:17">
      <c r="Q48789" s="39"/>
    </row>
    <row r="48790" spans="17:17">
      <c r="Q48790" s="39"/>
    </row>
    <row r="48791" spans="17:17">
      <c r="Q48791" s="39"/>
    </row>
    <row r="48792" spans="17:17">
      <c r="Q48792" s="39"/>
    </row>
    <row r="48793" spans="17:17">
      <c r="Q48793" s="39"/>
    </row>
    <row r="48794" spans="17:17">
      <c r="Q48794" s="39"/>
    </row>
    <row r="48795" spans="17:17">
      <c r="Q48795" s="39"/>
    </row>
    <row r="48796" spans="17:17">
      <c r="Q48796" s="39"/>
    </row>
    <row r="48797" spans="17:17">
      <c r="Q48797" s="39"/>
    </row>
    <row r="48798" spans="17:17">
      <c r="Q48798" s="39"/>
    </row>
    <row r="48799" spans="17:17">
      <c r="Q48799" s="39"/>
    </row>
    <row r="48800" spans="17:17">
      <c r="Q48800" s="39"/>
    </row>
    <row r="48801" spans="17:17">
      <c r="Q48801" s="39"/>
    </row>
    <row r="48802" spans="17:17">
      <c r="Q48802" s="39"/>
    </row>
    <row r="48803" spans="17:17">
      <c r="Q48803" s="39"/>
    </row>
    <row r="48804" spans="17:17">
      <c r="Q48804" s="39"/>
    </row>
    <row r="48805" spans="17:17">
      <c r="Q48805" s="39"/>
    </row>
    <row r="48806" spans="17:17">
      <c r="Q48806" s="39"/>
    </row>
    <row r="48807" spans="17:17">
      <c r="Q48807" s="39"/>
    </row>
    <row r="48808" spans="17:17">
      <c r="Q48808" s="39"/>
    </row>
    <row r="48809" spans="17:17">
      <c r="Q48809" s="39"/>
    </row>
    <row r="48810" spans="17:17">
      <c r="Q48810" s="39"/>
    </row>
    <row r="48811" spans="17:17">
      <c r="Q48811" s="39"/>
    </row>
    <row r="48812" spans="17:17">
      <c r="Q48812" s="39"/>
    </row>
    <row r="48813" spans="17:17">
      <c r="Q48813" s="39"/>
    </row>
    <row r="48814" spans="17:17">
      <c r="Q48814" s="39"/>
    </row>
    <row r="48815" spans="17:17">
      <c r="Q48815" s="39"/>
    </row>
    <row r="48816" spans="17:17">
      <c r="Q48816" s="39"/>
    </row>
    <row r="48817" spans="17:17">
      <c r="Q48817" s="39"/>
    </row>
    <row r="48818" spans="17:17">
      <c r="Q48818" s="39"/>
    </row>
    <row r="48819" spans="17:17">
      <c r="Q48819" s="39"/>
    </row>
    <row r="48820" spans="17:17">
      <c r="Q48820" s="39"/>
    </row>
    <row r="48821" spans="17:17">
      <c r="Q48821" s="39"/>
    </row>
    <row r="48822" spans="17:17">
      <c r="Q48822" s="39"/>
    </row>
    <row r="48823" spans="17:17">
      <c r="Q48823" s="39"/>
    </row>
    <row r="48824" spans="17:17">
      <c r="Q48824" s="39"/>
    </row>
    <row r="48825" spans="17:17">
      <c r="Q48825" s="39"/>
    </row>
    <row r="48826" spans="17:17">
      <c r="Q48826" s="39"/>
    </row>
    <row r="48827" spans="17:17">
      <c r="Q48827" s="39"/>
    </row>
    <row r="48828" spans="17:17">
      <c r="Q48828" s="39"/>
    </row>
    <row r="48829" spans="17:17">
      <c r="Q48829" s="39"/>
    </row>
    <row r="48830" spans="17:17">
      <c r="Q48830" s="39"/>
    </row>
    <row r="48831" spans="17:17">
      <c r="Q48831" s="39"/>
    </row>
    <row r="48832" spans="17:17">
      <c r="Q48832" s="39"/>
    </row>
    <row r="48833" spans="17:17">
      <c r="Q48833" s="39"/>
    </row>
    <row r="48834" spans="17:17">
      <c r="Q48834" s="39"/>
    </row>
    <row r="48835" spans="17:17">
      <c r="Q48835" s="39"/>
    </row>
    <row r="48836" spans="17:17">
      <c r="Q48836" s="39"/>
    </row>
    <row r="48837" spans="17:17">
      <c r="Q48837" s="39"/>
    </row>
    <row r="48838" spans="17:17">
      <c r="Q48838" s="39"/>
    </row>
    <row r="48839" spans="17:17">
      <c r="Q48839" s="39"/>
    </row>
    <row r="48840" spans="17:17">
      <c r="Q48840" s="39"/>
    </row>
    <row r="48841" spans="17:17">
      <c r="Q48841" s="39"/>
    </row>
    <row r="48842" spans="17:17">
      <c r="Q48842" s="39"/>
    </row>
    <row r="48843" spans="17:17">
      <c r="Q48843" s="39"/>
    </row>
    <row r="48844" spans="17:17">
      <c r="Q48844" s="39"/>
    </row>
    <row r="48845" spans="17:17">
      <c r="Q48845" s="39"/>
    </row>
    <row r="48846" spans="17:17">
      <c r="Q48846" s="39"/>
    </row>
    <row r="48847" spans="17:17">
      <c r="Q48847" s="39"/>
    </row>
    <row r="48848" spans="17:17">
      <c r="Q48848" s="39"/>
    </row>
    <row r="48849" spans="17:17">
      <c r="Q48849" s="39"/>
    </row>
    <row r="48850" spans="17:17">
      <c r="Q48850" s="39"/>
    </row>
    <row r="48851" spans="17:17">
      <c r="Q48851" s="39"/>
    </row>
    <row r="48852" spans="17:17">
      <c r="Q48852" s="39"/>
    </row>
    <row r="48853" spans="17:17">
      <c r="Q48853" s="39"/>
    </row>
    <row r="48854" spans="17:17">
      <c r="Q48854" s="39"/>
    </row>
    <row r="48855" spans="17:17">
      <c r="Q48855" s="39"/>
    </row>
    <row r="48856" spans="17:17">
      <c r="Q48856" s="39"/>
    </row>
    <row r="48857" spans="17:17">
      <c r="Q48857" s="39"/>
    </row>
    <row r="48858" spans="17:17">
      <c r="Q48858" s="39"/>
    </row>
    <row r="48859" spans="17:17">
      <c r="Q48859" s="39"/>
    </row>
    <row r="48860" spans="17:17">
      <c r="Q48860" s="39"/>
    </row>
    <row r="48861" spans="17:17">
      <c r="Q48861" s="39"/>
    </row>
    <row r="48862" spans="17:17">
      <c r="Q48862" s="39"/>
    </row>
    <row r="48863" spans="17:17">
      <c r="Q48863" s="39"/>
    </row>
    <row r="48864" spans="17:17">
      <c r="Q48864" s="39"/>
    </row>
    <row r="48865" spans="17:17">
      <c r="Q48865" s="39"/>
    </row>
    <row r="48866" spans="17:17">
      <c r="Q48866" s="39"/>
    </row>
    <row r="48867" spans="17:17">
      <c r="Q48867" s="39"/>
    </row>
    <row r="48868" spans="17:17">
      <c r="Q48868" s="39"/>
    </row>
    <row r="48869" spans="17:17">
      <c r="Q48869" s="39"/>
    </row>
    <row r="48870" spans="17:17">
      <c r="Q48870" s="39"/>
    </row>
    <row r="48871" spans="17:17">
      <c r="Q48871" s="39"/>
    </row>
    <row r="48872" spans="17:17">
      <c r="Q48872" s="39"/>
    </row>
    <row r="48873" spans="17:17">
      <c r="Q48873" s="39"/>
    </row>
    <row r="48874" spans="17:17">
      <c r="Q48874" s="39"/>
    </row>
    <row r="48875" spans="17:17">
      <c r="Q48875" s="39"/>
    </row>
    <row r="48876" spans="17:17">
      <c r="Q48876" s="39"/>
    </row>
    <row r="48877" spans="17:17">
      <c r="Q48877" s="39"/>
    </row>
    <row r="48878" spans="17:17">
      <c r="Q48878" s="39"/>
    </row>
    <row r="48879" spans="17:17">
      <c r="Q48879" s="39"/>
    </row>
    <row r="48880" spans="17:17">
      <c r="Q48880" s="39"/>
    </row>
    <row r="48881" spans="17:17">
      <c r="Q48881" s="39"/>
    </row>
    <row r="48882" spans="17:17">
      <c r="Q48882" s="39"/>
    </row>
    <row r="48883" spans="17:17">
      <c r="Q48883" s="39"/>
    </row>
    <row r="48884" spans="17:17">
      <c r="Q48884" s="39"/>
    </row>
    <row r="48885" spans="17:17">
      <c r="Q48885" s="39"/>
    </row>
    <row r="48886" spans="17:17">
      <c r="Q48886" s="39"/>
    </row>
    <row r="48887" spans="17:17">
      <c r="Q48887" s="39"/>
    </row>
    <row r="48888" spans="17:17">
      <c r="Q48888" s="39"/>
    </row>
    <row r="48889" spans="17:17">
      <c r="Q48889" s="39"/>
    </row>
    <row r="48890" spans="17:17">
      <c r="Q48890" s="39"/>
    </row>
    <row r="48891" spans="17:17">
      <c r="Q48891" s="39"/>
    </row>
    <row r="48892" spans="17:17">
      <c r="Q48892" s="39"/>
    </row>
    <row r="48893" spans="17:17">
      <c r="Q48893" s="39"/>
    </row>
    <row r="48894" spans="17:17">
      <c r="Q48894" s="39"/>
    </row>
    <row r="48895" spans="17:17">
      <c r="Q48895" s="39"/>
    </row>
    <row r="48896" spans="17:17">
      <c r="Q48896" s="39"/>
    </row>
    <row r="48897" spans="17:17">
      <c r="Q48897" s="39"/>
    </row>
    <row r="48898" spans="17:17">
      <c r="Q48898" s="39"/>
    </row>
    <row r="48899" spans="17:17">
      <c r="Q48899" s="39"/>
    </row>
    <row r="48900" spans="17:17">
      <c r="Q48900" s="39"/>
    </row>
    <row r="48901" spans="17:17">
      <c r="Q48901" s="39"/>
    </row>
    <row r="48902" spans="17:17">
      <c r="Q48902" s="39"/>
    </row>
    <row r="48903" spans="17:17">
      <c r="Q48903" s="39"/>
    </row>
    <row r="48904" spans="17:17">
      <c r="Q48904" s="39"/>
    </row>
    <row r="48905" spans="17:17">
      <c r="Q48905" s="39"/>
    </row>
    <row r="48906" spans="17:17">
      <c r="Q48906" s="39"/>
    </row>
    <row r="48907" spans="17:17">
      <c r="Q48907" s="39"/>
    </row>
    <row r="48908" spans="17:17">
      <c r="Q48908" s="39"/>
    </row>
    <row r="48909" spans="17:17">
      <c r="Q48909" s="39"/>
    </row>
    <row r="48910" spans="17:17">
      <c r="Q48910" s="39"/>
    </row>
    <row r="48911" spans="17:17">
      <c r="Q48911" s="39"/>
    </row>
    <row r="48912" spans="17:17">
      <c r="Q48912" s="39"/>
    </row>
    <row r="48913" spans="17:17">
      <c r="Q48913" s="39"/>
    </row>
    <row r="48914" spans="17:17">
      <c r="Q48914" s="39"/>
    </row>
    <row r="48915" spans="17:17">
      <c r="Q48915" s="39"/>
    </row>
    <row r="48916" spans="17:17">
      <c r="Q48916" s="39"/>
    </row>
    <row r="48917" spans="17:17">
      <c r="Q48917" s="39"/>
    </row>
    <row r="48918" spans="17:17">
      <c r="Q48918" s="39"/>
    </row>
    <row r="48919" spans="17:17">
      <c r="Q48919" s="39"/>
    </row>
    <row r="48920" spans="17:17">
      <c r="Q48920" s="39"/>
    </row>
    <row r="48921" spans="17:17">
      <c r="Q48921" s="39"/>
    </row>
    <row r="48922" spans="17:17">
      <c r="Q48922" s="39"/>
    </row>
    <row r="48923" spans="17:17">
      <c r="Q48923" s="39"/>
    </row>
    <row r="48924" spans="17:17">
      <c r="Q48924" s="39"/>
    </row>
    <row r="48925" spans="17:17">
      <c r="Q48925" s="39"/>
    </row>
    <row r="48926" spans="17:17">
      <c r="Q48926" s="39"/>
    </row>
    <row r="48927" spans="17:17">
      <c r="Q48927" s="39"/>
    </row>
    <row r="48928" spans="17:17">
      <c r="Q48928" s="39"/>
    </row>
    <row r="48929" spans="17:17">
      <c r="Q48929" s="39"/>
    </row>
    <row r="48930" spans="17:17">
      <c r="Q48930" s="39"/>
    </row>
    <row r="48931" spans="17:17">
      <c r="Q48931" s="39"/>
    </row>
    <row r="48932" spans="17:17">
      <c r="Q48932" s="39"/>
    </row>
    <row r="48933" spans="17:17">
      <c r="Q48933" s="39"/>
    </row>
    <row r="48934" spans="17:17">
      <c r="Q48934" s="39"/>
    </row>
    <row r="48935" spans="17:17">
      <c r="Q48935" s="39"/>
    </row>
    <row r="48936" spans="17:17">
      <c r="Q48936" s="39"/>
    </row>
    <row r="48937" spans="17:17">
      <c r="Q48937" s="39"/>
    </row>
    <row r="48938" spans="17:17">
      <c r="Q48938" s="39"/>
    </row>
    <row r="48939" spans="17:17">
      <c r="Q48939" s="39"/>
    </row>
    <row r="48940" spans="17:17">
      <c r="Q48940" s="39"/>
    </row>
    <row r="48941" spans="17:17">
      <c r="Q48941" s="39"/>
    </row>
    <row r="48942" spans="17:17">
      <c r="Q48942" s="39"/>
    </row>
    <row r="48943" spans="17:17">
      <c r="Q48943" s="39"/>
    </row>
    <row r="48944" spans="17:17">
      <c r="Q48944" s="39"/>
    </row>
    <row r="48945" spans="17:17">
      <c r="Q48945" s="39"/>
    </row>
    <row r="48946" spans="17:17">
      <c r="Q48946" s="39"/>
    </row>
    <row r="48947" spans="17:17">
      <c r="Q48947" s="39"/>
    </row>
    <row r="48948" spans="17:17">
      <c r="Q48948" s="39"/>
    </row>
    <row r="48949" spans="17:17">
      <c r="Q48949" s="39"/>
    </row>
    <row r="48950" spans="17:17">
      <c r="Q48950" s="39"/>
    </row>
    <row r="48951" spans="17:17">
      <c r="Q48951" s="39"/>
    </row>
    <row r="48952" spans="17:17">
      <c r="Q48952" s="39"/>
    </row>
    <row r="48953" spans="17:17">
      <c r="Q48953" s="39"/>
    </row>
    <row r="48954" spans="17:17">
      <c r="Q48954" s="39"/>
    </row>
    <row r="48955" spans="17:17">
      <c r="Q48955" s="39"/>
    </row>
    <row r="48956" spans="17:17">
      <c r="Q48956" s="39"/>
    </row>
    <row r="48957" spans="17:17">
      <c r="Q48957" s="39"/>
    </row>
    <row r="48958" spans="17:17">
      <c r="Q48958" s="39"/>
    </row>
    <row r="48959" spans="17:17">
      <c r="Q48959" s="39"/>
    </row>
    <row r="48960" spans="17:17">
      <c r="Q48960" s="39"/>
    </row>
    <row r="48961" spans="17:17">
      <c r="Q48961" s="39"/>
    </row>
    <row r="48962" spans="17:17">
      <c r="Q48962" s="39"/>
    </row>
    <row r="48963" spans="17:17">
      <c r="Q48963" s="39"/>
    </row>
    <row r="48964" spans="17:17">
      <c r="Q48964" s="39"/>
    </row>
    <row r="48965" spans="17:17">
      <c r="Q48965" s="39"/>
    </row>
    <row r="48966" spans="17:17">
      <c r="Q48966" s="39"/>
    </row>
    <row r="48967" spans="17:17">
      <c r="Q48967" s="39"/>
    </row>
    <row r="48968" spans="17:17">
      <c r="Q48968" s="39"/>
    </row>
    <row r="48969" spans="17:17">
      <c r="Q48969" s="39"/>
    </row>
    <row r="48970" spans="17:17">
      <c r="Q48970" s="39"/>
    </row>
    <row r="48971" spans="17:17">
      <c r="Q48971" s="39"/>
    </row>
    <row r="48972" spans="17:17">
      <c r="Q48972" s="39"/>
    </row>
    <row r="48973" spans="17:17">
      <c r="Q48973" s="39"/>
    </row>
    <row r="48974" spans="17:17">
      <c r="Q48974" s="39"/>
    </row>
    <row r="48975" spans="17:17">
      <c r="Q48975" s="39"/>
    </row>
    <row r="48976" spans="17:17">
      <c r="Q48976" s="39"/>
    </row>
    <row r="48977" spans="17:17">
      <c r="Q48977" s="39"/>
    </row>
    <row r="48978" spans="17:17">
      <c r="Q48978" s="39"/>
    </row>
    <row r="48979" spans="17:17">
      <c r="Q48979" s="39"/>
    </row>
    <row r="48980" spans="17:17">
      <c r="Q48980" s="39"/>
    </row>
    <row r="48981" spans="17:17">
      <c r="Q48981" s="39"/>
    </row>
    <row r="48982" spans="17:17">
      <c r="Q48982" s="39"/>
    </row>
    <row r="48983" spans="17:17">
      <c r="Q48983" s="39"/>
    </row>
    <row r="48984" spans="17:17">
      <c r="Q48984" s="39"/>
    </row>
    <row r="48985" spans="17:17">
      <c r="Q48985" s="39"/>
    </row>
    <row r="48986" spans="17:17">
      <c r="Q48986" s="39"/>
    </row>
    <row r="48987" spans="17:17">
      <c r="Q48987" s="39"/>
    </row>
    <row r="48988" spans="17:17">
      <c r="Q48988" s="39"/>
    </row>
    <row r="48989" spans="17:17">
      <c r="Q48989" s="39"/>
    </row>
    <row r="48990" spans="17:17">
      <c r="Q48990" s="39"/>
    </row>
    <row r="48991" spans="17:17">
      <c r="Q48991" s="39"/>
    </row>
    <row r="48992" spans="17:17">
      <c r="Q48992" s="39"/>
    </row>
    <row r="48993" spans="17:17">
      <c r="Q48993" s="39"/>
    </row>
    <row r="48994" spans="17:17">
      <c r="Q48994" s="39"/>
    </row>
    <row r="48995" spans="17:17">
      <c r="Q48995" s="39"/>
    </row>
    <row r="48996" spans="17:17">
      <c r="Q48996" s="39"/>
    </row>
    <row r="48997" spans="17:17">
      <c r="Q48997" s="39"/>
    </row>
    <row r="48998" spans="17:17">
      <c r="Q48998" s="39"/>
    </row>
    <row r="48999" spans="17:17">
      <c r="Q48999" s="39"/>
    </row>
    <row r="49000" spans="17:17">
      <c r="Q49000" s="39"/>
    </row>
    <row r="49001" spans="17:17">
      <c r="Q49001" s="39"/>
    </row>
    <row r="49002" spans="17:17">
      <c r="Q49002" s="39"/>
    </row>
    <row r="49003" spans="17:17">
      <c r="Q49003" s="39"/>
    </row>
    <row r="49004" spans="17:17">
      <c r="Q49004" s="39"/>
    </row>
    <row r="49005" spans="17:17">
      <c r="Q49005" s="39"/>
    </row>
    <row r="49006" spans="17:17">
      <c r="Q49006" s="39"/>
    </row>
    <row r="49007" spans="17:17">
      <c r="Q49007" s="39"/>
    </row>
    <row r="49008" spans="17:17">
      <c r="Q49008" s="39"/>
    </row>
    <row r="49009" spans="17:17">
      <c r="Q49009" s="39"/>
    </row>
    <row r="49010" spans="17:17">
      <c r="Q49010" s="39"/>
    </row>
    <row r="49011" spans="17:17">
      <c r="Q49011" s="39"/>
    </row>
    <row r="49012" spans="17:17">
      <c r="Q49012" s="39"/>
    </row>
    <row r="49013" spans="17:17">
      <c r="Q49013" s="39"/>
    </row>
    <row r="49014" spans="17:17">
      <c r="Q49014" s="39"/>
    </row>
    <row r="49015" spans="17:17">
      <c r="Q49015" s="39"/>
    </row>
    <row r="49016" spans="17:17">
      <c r="Q49016" s="39"/>
    </row>
    <row r="49017" spans="17:17">
      <c r="Q49017" s="39"/>
    </row>
    <row r="49018" spans="17:17">
      <c r="Q49018" s="39"/>
    </row>
    <row r="49019" spans="17:17">
      <c r="Q49019" s="39"/>
    </row>
    <row r="49020" spans="17:17">
      <c r="Q49020" s="39"/>
    </row>
    <row r="49021" spans="17:17">
      <c r="Q49021" s="39"/>
    </row>
    <row r="49022" spans="17:17">
      <c r="Q49022" s="39"/>
    </row>
    <row r="49023" spans="17:17">
      <c r="Q49023" s="39"/>
    </row>
    <row r="49024" spans="17:17">
      <c r="Q49024" s="39"/>
    </row>
    <row r="49025" spans="17:17">
      <c r="Q49025" s="39"/>
    </row>
    <row r="49026" spans="17:17">
      <c r="Q49026" s="39"/>
    </row>
    <row r="49027" spans="17:17">
      <c r="Q49027" s="39"/>
    </row>
    <row r="49028" spans="17:17">
      <c r="Q49028" s="39"/>
    </row>
    <row r="49029" spans="17:17">
      <c r="Q49029" s="39"/>
    </row>
    <row r="49030" spans="17:17">
      <c r="Q49030" s="39"/>
    </row>
    <row r="49031" spans="17:17">
      <c r="Q49031" s="39"/>
    </row>
    <row r="49032" spans="17:17">
      <c r="Q49032" s="39"/>
    </row>
    <row r="49033" spans="17:17">
      <c r="Q49033" s="39"/>
    </row>
    <row r="49034" spans="17:17">
      <c r="Q49034" s="39"/>
    </row>
    <row r="49035" spans="17:17">
      <c r="Q49035" s="39"/>
    </row>
    <row r="49036" spans="17:17">
      <c r="Q49036" s="39"/>
    </row>
    <row r="49037" spans="17:17">
      <c r="Q49037" s="39"/>
    </row>
    <row r="49038" spans="17:17">
      <c r="Q49038" s="39"/>
    </row>
    <row r="49039" spans="17:17">
      <c r="Q49039" s="39"/>
    </row>
    <row r="49040" spans="17:17">
      <c r="Q49040" s="39"/>
    </row>
    <row r="49041" spans="17:17">
      <c r="Q49041" s="39"/>
    </row>
    <row r="49042" spans="17:17">
      <c r="Q49042" s="39"/>
    </row>
    <row r="49043" spans="17:17">
      <c r="Q49043" s="39"/>
    </row>
    <row r="49044" spans="17:17">
      <c r="Q49044" s="39"/>
    </row>
    <row r="49045" spans="17:17">
      <c r="Q49045" s="39"/>
    </row>
    <row r="49046" spans="17:17">
      <c r="Q49046" s="39"/>
    </row>
    <row r="49047" spans="17:17">
      <c r="Q49047" s="39"/>
    </row>
    <row r="49048" spans="17:17">
      <c r="Q49048" s="39"/>
    </row>
    <row r="49049" spans="17:17">
      <c r="Q49049" s="39"/>
    </row>
    <row r="49050" spans="17:17">
      <c r="Q49050" s="39"/>
    </row>
    <row r="49051" spans="17:17">
      <c r="Q49051" s="39"/>
    </row>
    <row r="49052" spans="17:17">
      <c r="Q49052" s="39"/>
    </row>
    <row r="49053" spans="17:17">
      <c r="Q49053" s="39"/>
    </row>
    <row r="49054" spans="17:17">
      <c r="Q49054" s="39"/>
    </row>
    <row r="49055" spans="17:17">
      <c r="Q49055" s="39"/>
    </row>
    <row r="49056" spans="17:17">
      <c r="Q49056" s="39"/>
    </row>
    <row r="49057" spans="17:17">
      <c r="Q49057" s="39"/>
    </row>
    <row r="49058" spans="17:17">
      <c r="Q49058" s="39"/>
    </row>
    <row r="49059" spans="17:17">
      <c r="Q49059" s="39"/>
    </row>
    <row r="49060" spans="17:17">
      <c r="Q49060" s="39"/>
    </row>
    <row r="49061" spans="17:17">
      <c r="Q49061" s="39"/>
    </row>
    <row r="49062" spans="17:17">
      <c r="Q49062" s="39"/>
    </row>
    <row r="49063" spans="17:17">
      <c r="Q49063" s="39"/>
    </row>
    <row r="49064" spans="17:17">
      <c r="Q49064" s="39"/>
    </row>
    <row r="49065" spans="17:17">
      <c r="Q49065" s="39"/>
    </row>
    <row r="49066" spans="17:17">
      <c r="Q49066" s="39"/>
    </row>
    <row r="49067" spans="17:17">
      <c r="Q49067" s="39"/>
    </row>
    <row r="49068" spans="17:17">
      <c r="Q49068" s="39"/>
    </row>
    <row r="49069" spans="17:17">
      <c r="Q49069" s="39"/>
    </row>
    <row r="49070" spans="17:17">
      <c r="Q49070" s="39"/>
    </row>
    <row r="49071" spans="17:17">
      <c r="Q49071" s="39"/>
    </row>
    <row r="49072" spans="17:17">
      <c r="Q49072" s="39"/>
    </row>
    <row r="49073" spans="17:17">
      <c r="Q49073" s="39"/>
    </row>
    <row r="49074" spans="17:17">
      <c r="Q49074" s="39"/>
    </row>
    <row r="49075" spans="17:17">
      <c r="Q49075" s="39"/>
    </row>
    <row r="49076" spans="17:17">
      <c r="Q49076" s="39"/>
    </row>
    <row r="49077" spans="17:17">
      <c r="Q49077" s="39"/>
    </row>
    <row r="49078" spans="17:17">
      <c r="Q49078" s="39"/>
    </row>
    <row r="49079" spans="17:17">
      <c r="Q49079" s="39"/>
    </row>
    <row r="49080" spans="17:17">
      <c r="Q49080" s="39"/>
    </row>
    <row r="49081" spans="17:17">
      <c r="Q49081" s="39"/>
    </row>
    <row r="49082" spans="17:17">
      <c r="Q49082" s="39"/>
    </row>
    <row r="49083" spans="17:17">
      <c r="Q49083" s="39"/>
    </row>
    <row r="49084" spans="17:17">
      <c r="Q49084" s="39"/>
    </row>
    <row r="49085" spans="17:17">
      <c r="Q49085" s="39"/>
    </row>
    <row r="49086" spans="17:17">
      <c r="Q49086" s="39"/>
    </row>
    <row r="49087" spans="17:17">
      <c r="Q49087" s="39"/>
    </row>
    <row r="49088" spans="17:17">
      <c r="Q49088" s="39"/>
    </row>
    <row r="49089" spans="17:17">
      <c r="Q49089" s="39"/>
    </row>
    <row r="49090" spans="17:17">
      <c r="Q49090" s="39"/>
    </row>
    <row r="49091" spans="17:17">
      <c r="Q49091" s="39"/>
    </row>
    <row r="49092" spans="17:17">
      <c r="Q49092" s="39"/>
    </row>
    <row r="49093" spans="17:17">
      <c r="Q49093" s="39"/>
    </row>
    <row r="49094" spans="17:17">
      <c r="Q49094" s="39"/>
    </row>
    <row r="49095" spans="17:17">
      <c r="Q49095" s="39"/>
    </row>
    <row r="49096" spans="17:17">
      <c r="Q49096" s="39"/>
    </row>
    <row r="49097" spans="17:17">
      <c r="Q49097" s="39"/>
    </row>
    <row r="49098" spans="17:17">
      <c r="Q49098" s="39"/>
    </row>
    <row r="49099" spans="17:17">
      <c r="Q49099" s="39"/>
    </row>
    <row r="49100" spans="17:17">
      <c r="Q49100" s="39"/>
    </row>
    <row r="49101" spans="17:17">
      <c r="Q49101" s="39"/>
    </row>
    <row r="49102" spans="17:17">
      <c r="Q49102" s="39"/>
    </row>
    <row r="49103" spans="17:17">
      <c r="Q49103" s="39"/>
    </row>
    <row r="49104" spans="17:17">
      <c r="Q49104" s="39"/>
    </row>
    <row r="49105" spans="17:17">
      <c r="Q49105" s="39"/>
    </row>
    <row r="49106" spans="17:17">
      <c r="Q49106" s="39"/>
    </row>
    <row r="49107" spans="17:17">
      <c r="Q49107" s="39"/>
    </row>
    <row r="49108" spans="17:17">
      <c r="Q49108" s="39"/>
    </row>
    <row r="49109" spans="17:17">
      <c r="Q49109" s="39"/>
    </row>
    <row r="49110" spans="17:17">
      <c r="Q49110" s="39"/>
    </row>
    <row r="49111" spans="17:17">
      <c r="Q49111" s="39"/>
    </row>
    <row r="49112" spans="17:17">
      <c r="Q49112" s="39"/>
    </row>
    <row r="49113" spans="17:17">
      <c r="Q49113" s="39"/>
    </row>
    <row r="49114" spans="17:17">
      <c r="Q49114" s="39"/>
    </row>
    <row r="49115" spans="17:17">
      <c r="Q49115" s="39"/>
    </row>
    <row r="49116" spans="17:17">
      <c r="Q49116" s="39"/>
    </row>
    <row r="49117" spans="17:17">
      <c r="Q49117" s="39"/>
    </row>
    <row r="49118" spans="17:17">
      <c r="Q49118" s="39"/>
    </row>
    <row r="49119" spans="17:17">
      <c r="Q49119" s="39"/>
    </row>
    <row r="49120" spans="17:17">
      <c r="Q49120" s="39"/>
    </row>
    <row r="49121" spans="17:17">
      <c r="Q49121" s="39"/>
    </row>
    <row r="49122" spans="17:17">
      <c r="Q49122" s="39"/>
    </row>
    <row r="49123" spans="17:17">
      <c r="Q49123" s="39"/>
    </row>
    <row r="49124" spans="17:17">
      <c r="Q49124" s="39"/>
    </row>
    <row r="49125" spans="17:17">
      <c r="Q49125" s="39"/>
    </row>
    <row r="49126" spans="17:17">
      <c r="Q49126" s="39"/>
    </row>
    <row r="49127" spans="17:17">
      <c r="Q49127" s="39"/>
    </row>
    <row r="49128" spans="17:17">
      <c r="Q49128" s="39"/>
    </row>
    <row r="49129" spans="17:17">
      <c r="Q49129" s="39"/>
    </row>
    <row r="49130" spans="17:17">
      <c r="Q49130" s="39"/>
    </row>
    <row r="49131" spans="17:17">
      <c r="Q49131" s="39"/>
    </row>
    <row r="49132" spans="17:17">
      <c r="Q49132" s="39"/>
    </row>
    <row r="49133" spans="17:17">
      <c r="Q49133" s="39"/>
    </row>
    <row r="49134" spans="17:17">
      <c r="Q49134" s="39"/>
    </row>
    <row r="49135" spans="17:17">
      <c r="Q49135" s="39"/>
    </row>
    <row r="49136" spans="17:17">
      <c r="Q49136" s="39"/>
    </row>
    <row r="49137" spans="17:17">
      <c r="Q49137" s="39"/>
    </row>
    <row r="49138" spans="17:17">
      <c r="Q49138" s="39"/>
    </row>
    <row r="49139" spans="17:17">
      <c r="Q49139" s="39"/>
    </row>
    <row r="49140" spans="17:17">
      <c r="Q49140" s="39"/>
    </row>
    <row r="49141" spans="17:17">
      <c r="Q49141" s="39"/>
    </row>
    <row r="49142" spans="17:17">
      <c r="Q49142" s="39"/>
    </row>
    <row r="49143" spans="17:17">
      <c r="Q49143" s="39"/>
    </row>
    <row r="49144" spans="17:17">
      <c r="Q49144" s="39"/>
    </row>
    <row r="49145" spans="17:17">
      <c r="Q49145" s="39"/>
    </row>
    <row r="49146" spans="17:17">
      <c r="Q49146" s="39"/>
    </row>
    <row r="49147" spans="17:17">
      <c r="Q49147" s="39"/>
    </row>
    <row r="49148" spans="17:17">
      <c r="Q49148" s="39"/>
    </row>
    <row r="49149" spans="17:17">
      <c r="Q49149" s="39"/>
    </row>
    <row r="49150" spans="17:17">
      <c r="Q49150" s="39"/>
    </row>
    <row r="49151" spans="17:17">
      <c r="Q49151" s="39"/>
    </row>
    <row r="49152" spans="17:17">
      <c r="Q49152" s="39"/>
    </row>
    <row r="49153" spans="17:17">
      <c r="Q49153" s="39"/>
    </row>
    <row r="49154" spans="17:17">
      <c r="Q49154" s="39"/>
    </row>
    <row r="49155" spans="17:17">
      <c r="Q49155" s="39"/>
    </row>
    <row r="49156" spans="17:17">
      <c r="Q49156" s="39"/>
    </row>
    <row r="49157" spans="17:17">
      <c r="Q49157" s="39"/>
    </row>
    <row r="49158" spans="17:17">
      <c r="Q49158" s="39"/>
    </row>
    <row r="49159" spans="17:17">
      <c r="Q49159" s="39"/>
    </row>
    <row r="49160" spans="17:17">
      <c r="Q49160" s="39"/>
    </row>
    <row r="49161" spans="17:17">
      <c r="Q49161" s="39"/>
    </row>
    <row r="49162" spans="17:17">
      <c r="Q49162" s="39"/>
    </row>
    <row r="49163" spans="17:17">
      <c r="Q49163" s="39"/>
    </row>
    <row r="49164" spans="17:17">
      <c r="Q49164" s="39"/>
    </row>
    <row r="49165" spans="17:17">
      <c r="Q49165" s="39"/>
    </row>
    <row r="49166" spans="17:17">
      <c r="Q49166" s="39"/>
    </row>
    <row r="49167" spans="17:17">
      <c r="Q49167" s="39"/>
    </row>
    <row r="49168" spans="17:17">
      <c r="Q49168" s="39"/>
    </row>
    <row r="49169" spans="17:17">
      <c r="Q49169" s="39"/>
    </row>
    <row r="49170" spans="17:17">
      <c r="Q49170" s="39"/>
    </row>
    <row r="49171" spans="17:17">
      <c r="Q49171" s="39"/>
    </row>
    <row r="49172" spans="17:17">
      <c r="Q49172" s="39"/>
    </row>
    <row r="49173" spans="17:17">
      <c r="Q49173" s="39"/>
    </row>
    <row r="49174" spans="17:17">
      <c r="Q49174" s="39"/>
    </row>
    <row r="49175" spans="17:17">
      <c r="Q49175" s="39"/>
    </row>
    <row r="49176" spans="17:17">
      <c r="Q49176" s="39"/>
    </row>
    <row r="49177" spans="17:17">
      <c r="Q49177" s="39"/>
    </row>
    <row r="49178" spans="17:17">
      <c r="Q49178" s="39"/>
    </row>
    <row r="49179" spans="17:17">
      <c r="Q49179" s="39"/>
    </row>
    <row r="49180" spans="17:17">
      <c r="Q49180" s="39"/>
    </row>
    <row r="49181" spans="17:17">
      <c r="Q49181" s="39"/>
    </row>
    <row r="49182" spans="17:17">
      <c r="Q49182" s="39"/>
    </row>
    <row r="49183" spans="17:17">
      <c r="Q49183" s="39"/>
    </row>
    <row r="49184" spans="17:17">
      <c r="Q49184" s="39"/>
    </row>
    <row r="49185" spans="17:17">
      <c r="Q49185" s="39"/>
    </row>
    <row r="49186" spans="17:17">
      <c r="Q49186" s="39"/>
    </row>
    <row r="49187" spans="17:17">
      <c r="Q49187" s="39"/>
    </row>
    <row r="49188" spans="17:17">
      <c r="Q49188" s="39"/>
    </row>
    <row r="49189" spans="17:17">
      <c r="Q49189" s="39"/>
    </row>
    <row r="49190" spans="17:17">
      <c r="Q49190" s="39"/>
    </row>
    <row r="49191" spans="17:17">
      <c r="Q49191" s="39"/>
    </row>
    <row r="49192" spans="17:17">
      <c r="Q49192" s="39"/>
    </row>
    <row r="49193" spans="17:17">
      <c r="Q49193" s="39"/>
    </row>
    <row r="49194" spans="17:17">
      <c r="Q49194" s="39"/>
    </row>
    <row r="49195" spans="17:17">
      <c r="Q49195" s="39"/>
    </row>
    <row r="49196" spans="17:17">
      <c r="Q49196" s="39"/>
    </row>
    <row r="49197" spans="17:17">
      <c r="Q49197" s="39"/>
    </row>
    <row r="49198" spans="17:17">
      <c r="Q49198" s="39"/>
    </row>
    <row r="49199" spans="17:17">
      <c r="Q49199" s="39"/>
    </row>
    <row r="49200" spans="17:17">
      <c r="Q49200" s="39"/>
    </row>
    <row r="49201" spans="17:17">
      <c r="Q49201" s="39"/>
    </row>
    <row r="49202" spans="17:17">
      <c r="Q49202" s="39"/>
    </row>
    <row r="49203" spans="17:17">
      <c r="Q49203" s="39"/>
    </row>
    <row r="49204" spans="17:17">
      <c r="Q49204" s="39"/>
    </row>
    <row r="49205" spans="17:17">
      <c r="Q49205" s="39"/>
    </row>
    <row r="49206" spans="17:17">
      <c r="Q49206" s="39"/>
    </row>
    <row r="49207" spans="17:17">
      <c r="Q49207" s="39"/>
    </row>
    <row r="49208" spans="17:17">
      <c r="Q49208" s="39"/>
    </row>
    <row r="49209" spans="17:17">
      <c r="Q49209" s="39"/>
    </row>
    <row r="49210" spans="17:17">
      <c r="Q49210" s="39"/>
    </row>
    <row r="49211" spans="17:17">
      <c r="Q49211" s="39"/>
    </row>
    <row r="49212" spans="17:17">
      <c r="Q49212" s="39"/>
    </row>
    <row r="49213" spans="17:17">
      <c r="Q49213" s="39"/>
    </row>
    <row r="49214" spans="17:17">
      <c r="Q49214" s="39"/>
    </row>
    <row r="49215" spans="17:17">
      <c r="Q49215" s="39"/>
    </row>
    <row r="49216" spans="17:17">
      <c r="Q49216" s="39"/>
    </row>
    <row r="49217" spans="17:17">
      <c r="Q49217" s="39"/>
    </row>
    <row r="49218" spans="17:17">
      <c r="Q49218" s="39"/>
    </row>
    <row r="49219" spans="17:17">
      <c r="Q49219" s="39"/>
    </row>
    <row r="49220" spans="17:17">
      <c r="Q49220" s="39"/>
    </row>
    <row r="49221" spans="17:17">
      <c r="Q49221" s="39"/>
    </row>
    <row r="49222" spans="17:17">
      <c r="Q49222" s="39"/>
    </row>
    <row r="49223" spans="17:17">
      <c r="Q49223" s="39"/>
    </row>
    <row r="49224" spans="17:17">
      <c r="Q49224" s="39"/>
    </row>
    <row r="49225" spans="17:17">
      <c r="Q49225" s="39"/>
    </row>
    <row r="49226" spans="17:17">
      <c r="Q49226" s="39"/>
    </row>
    <row r="49227" spans="17:17">
      <c r="Q49227" s="39"/>
    </row>
    <row r="49228" spans="17:17">
      <c r="Q49228" s="39"/>
    </row>
    <row r="49229" spans="17:17">
      <c r="Q49229" s="39"/>
    </row>
    <row r="49230" spans="17:17">
      <c r="Q49230" s="39"/>
    </row>
    <row r="49231" spans="17:17">
      <c r="Q49231" s="39"/>
    </row>
    <row r="49232" spans="17:17">
      <c r="Q49232" s="39"/>
    </row>
    <row r="49233" spans="17:17">
      <c r="Q49233" s="39"/>
    </row>
    <row r="49234" spans="17:17">
      <c r="Q49234" s="39"/>
    </row>
    <row r="49235" spans="17:17">
      <c r="Q49235" s="39"/>
    </row>
    <row r="49236" spans="17:17">
      <c r="Q49236" s="39"/>
    </row>
    <row r="49237" spans="17:17">
      <c r="Q49237" s="39"/>
    </row>
    <row r="49238" spans="17:17">
      <c r="Q49238" s="39"/>
    </row>
    <row r="49239" spans="17:17">
      <c r="Q49239" s="39"/>
    </row>
    <row r="49240" spans="17:17">
      <c r="Q49240" s="39"/>
    </row>
    <row r="49241" spans="17:17">
      <c r="Q49241" s="39"/>
    </row>
    <row r="49242" spans="17:17">
      <c r="Q49242" s="39"/>
    </row>
    <row r="49243" spans="17:17">
      <c r="Q49243" s="39"/>
    </row>
    <row r="49244" spans="17:17">
      <c r="Q49244" s="39"/>
    </row>
    <row r="49245" spans="17:17">
      <c r="Q49245" s="39"/>
    </row>
    <row r="49246" spans="17:17">
      <c r="Q49246" s="39"/>
    </row>
    <row r="49247" spans="17:17">
      <c r="Q49247" s="39"/>
    </row>
    <row r="49248" spans="17:17">
      <c r="Q49248" s="39"/>
    </row>
    <row r="49249" spans="17:17">
      <c r="Q49249" s="39"/>
    </row>
    <row r="49250" spans="17:17">
      <c r="Q49250" s="39"/>
    </row>
    <row r="49251" spans="17:17">
      <c r="Q49251" s="39"/>
    </row>
    <row r="49252" spans="17:17">
      <c r="Q49252" s="39"/>
    </row>
    <row r="49253" spans="17:17">
      <c r="Q49253" s="39"/>
    </row>
    <row r="49254" spans="17:17">
      <c r="Q49254" s="39"/>
    </row>
    <row r="49255" spans="17:17">
      <c r="Q49255" s="39"/>
    </row>
    <row r="49256" spans="17:17">
      <c r="Q49256" s="39"/>
    </row>
    <row r="49257" spans="17:17">
      <c r="Q49257" s="39"/>
    </row>
    <row r="49258" spans="17:17">
      <c r="Q49258" s="39"/>
    </row>
    <row r="49259" spans="17:17">
      <c r="Q49259" s="39"/>
    </row>
    <row r="49260" spans="17:17">
      <c r="Q49260" s="39"/>
    </row>
    <row r="49261" spans="17:17">
      <c r="Q49261" s="39"/>
    </row>
    <row r="49262" spans="17:17">
      <c r="Q49262" s="39"/>
    </row>
    <row r="49263" spans="17:17">
      <c r="Q49263" s="39"/>
    </row>
    <row r="49264" spans="17:17">
      <c r="Q49264" s="39"/>
    </row>
    <row r="49265" spans="17:17">
      <c r="Q49265" s="39"/>
    </row>
    <row r="49266" spans="17:17">
      <c r="Q49266" s="39"/>
    </row>
    <row r="49267" spans="17:17">
      <c r="Q49267" s="39"/>
    </row>
    <row r="49268" spans="17:17">
      <c r="Q49268" s="39"/>
    </row>
    <row r="49269" spans="17:17">
      <c r="Q49269" s="39"/>
    </row>
    <row r="49270" spans="17:17">
      <c r="Q49270" s="39"/>
    </row>
    <row r="49271" spans="17:17">
      <c r="Q49271" s="39"/>
    </row>
    <row r="49272" spans="17:17">
      <c r="Q49272" s="39"/>
    </row>
    <row r="49273" spans="17:17">
      <c r="Q49273" s="39"/>
    </row>
    <row r="49274" spans="17:17">
      <c r="Q49274" s="39"/>
    </row>
    <row r="49275" spans="17:17">
      <c r="Q49275" s="39"/>
    </row>
    <row r="49276" spans="17:17">
      <c r="Q49276" s="39"/>
    </row>
    <row r="49277" spans="17:17">
      <c r="Q49277" s="39"/>
    </row>
    <row r="49278" spans="17:17">
      <c r="Q49278" s="39"/>
    </row>
    <row r="49279" spans="17:17">
      <c r="Q49279" s="39"/>
    </row>
    <row r="49280" spans="17:17">
      <c r="Q49280" s="39"/>
    </row>
    <row r="49281" spans="17:17">
      <c r="Q49281" s="39"/>
    </row>
    <row r="49282" spans="17:17">
      <c r="Q49282" s="39"/>
    </row>
    <row r="49283" spans="17:17">
      <c r="Q49283" s="39"/>
    </row>
    <row r="49284" spans="17:17">
      <c r="Q49284" s="39"/>
    </row>
    <row r="49285" spans="17:17">
      <c r="Q49285" s="39"/>
    </row>
    <row r="49286" spans="17:17">
      <c r="Q49286" s="39"/>
    </row>
    <row r="49287" spans="17:17">
      <c r="Q49287" s="39"/>
    </row>
    <row r="49288" spans="17:17">
      <c r="Q49288" s="39"/>
    </row>
    <row r="49289" spans="17:17">
      <c r="Q49289" s="39"/>
    </row>
    <row r="49290" spans="17:17">
      <c r="Q49290" s="39"/>
    </row>
    <row r="49291" spans="17:17">
      <c r="Q49291" s="39"/>
    </row>
    <row r="49292" spans="17:17">
      <c r="Q49292" s="39"/>
    </row>
    <row r="49293" spans="17:17">
      <c r="Q49293" s="39"/>
    </row>
    <row r="49294" spans="17:17">
      <c r="Q49294" s="39"/>
    </row>
    <row r="49295" spans="17:17">
      <c r="Q49295" s="39"/>
    </row>
    <row r="49296" spans="17:17">
      <c r="Q49296" s="39"/>
    </row>
    <row r="49297" spans="17:17">
      <c r="Q49297" s="39"/>
    </row>
    <row r="49298" spans="17:17">
      <c r="Q49298" s="39"/>
    </row>
    <row r="49299" spans="17:17">
      <c r="Q49299" s="39"/>
    </row>
    <row r="49300" spans="17:17">
      <c r="Q49300" s="39"/>
    </row>
    <row r="49301" spans="17:17">
      <c r="Q49301" s="39"/>
    </row>
    <row r="49302" spans="17:17">
      <c r="Q49302" s="39"/>
    </row>
    <row r="49303" spans="17:17">
      <c r="Q49303" s="39"/>
    </row>
    <row r="49304" spans="17:17">
      <c r="Q49304" s="39"/>
    </row>
    <row r="49305" spans="17:17">
      <c r="Q49305" s="39"/>
    </row>
    <row r="49306" spans="17:17">
      <c r="Q49306" s="39"/>
    </row>
    <row r="49307" spans="17:17">
      <c r="Q49307" s="39"/>
    </row>
    <row r="49308" spans="17:17">
      <c r="Q49308" s="39"/>
    </row>
    <row r="49309" spans="17:17">
      <c r="Q49309" s="39"/>
    </row>
    <row r="49310" spans="17:17">
      <c r="Q49310" s="39"/>
    </row>
    <row r="49311" spans="17:17">
      <c r="Q49311" s="39"/>
    </row>
    <row r="49312" spans="17:17">
      <c r="Q49312" s="39"/>
    </row>
    <row r="49313" spans="17:17">
      <c r="Q49313" s="39"/>
    </row>
    <row r="49314" spans="17:17">
      <c r="Q49314" s="39"/>
    </row>
    <row r="49315" spans="17:17">
      <c r="Q49315" s="39"/>
    </row>
    <row r="49316" spans="17:17">
      <c r="Q49316" s="39"/>
    </row>
    <row r="49317" spans="17:17">
      <c r="Q49317" s="39"/>
    </row>
    <row r="49318" spans="17:17">
      <c r="Q49318" s="39"/>
    </row>
    <row r="49319" spans="17:17">
      <c r="Q49319" s="39"/>
    </row>
    <row r="49320" spans="17:17">
      <c r="Q49320" s="39"/>
    </row>
    <row r="49321" spans="17:17">
      <c r="Q49321" s="39"/>
    </row>
    <row r="49322" spans="17:17">
      <c r="Q49322" s="39"/>
    </row>
    <row r="49323" spans="17:17">
      <c r="Q49323" s="39"/>
    </row>
    <row r="49324" spans="17:17">
      <c r="Q49324" s="39"/>
    </row>
    <row r="49325" spans="17:17">
      <c r="Q49325" s="39"/>
    </row>
    <row r="49326" spans="17:17">
      <c r="Q49326" s="39"/>
    </row>
    <row r="49327" spans="17:17">
      <c r="Q49327" s="39"/>
    </row>
    <row r="49328" spans="17:17">
      <c r="Q49328" s="39"/>
    </row>
    <row r="49329" spans="17:17">
      <c r="Q49329" s="39"/>
    </row>
    <row r="49330" spans="17:17">
      <c r="Q49330" s="39"/>
    </row>
    <row r="49331" spans="17:17">
      <c r="Q49331" s="39"/>
    </row>
    <row r="49332" spans="17:17">
      <c r="Q49332" s="39"/>
    </row>
    <row r="49333" spans="17:17">
      <c r="Q49333" s="39"/>
    </row>
    <row r="49334" spans="17:17">
      <c r="Q49334" s="39"/>
    </row>
    <row r="49335" spans="17:17">
      <c r="Q49335" s="39"/>
    </row>
    <row r="49336" spans="17:17">
      <c r="Q49336" s="39"/>
    </row>
    <row r="49337" spans="17:17">
      <c r="Q49337" s="39"/>
    </row>
    <row r="49338" spans="17:17">
      <c r="Q49338" s="39"/>
    </row>
    <row r="49339" spans="17:17">
      <c r="Q49339" s="39"/>
    </row>
    <row r="49340" spans="17:17">
      <c r="Q49340" s="39"/>
    </row>
    <row r="49341" spans="17:17">
      <c r="Q49341" s="39"/>
    </row>
    <row r="49342" spans="17:17">
      <c r="Q49342" s="39"/>
    </row>
    <row r="49343" spans="17:17">
      <c r="Q49343" s="39"/>
    </row>
    <row r="49344" spans="17:17">
      <c r="Q49344" s="39"/>
    </row>
    <row r="49345" spans="17:17">
      <c r="Q49345" s="39"/>
    </row>
    <row r="49346" spans="17:17">
      <c r="Q49346" s="39"/>
    </row>
    <row r="49347" spans="17:17">
      <c r="Q49347" s="39"/>
    </row>
    <row r="49348" spans="17:17">
      <c r="Q49348" s="39"/>
    </row>
    <row r="49349" spans="17:17">
      <c r="Q49349" s="39"/>
    </row>
    <row r="49350" spans="17:17">
      <c r="Q49350" s="39"/>
    </row>
    <row r="49351" spans="17:17">
      <c r="Q49351" s="39"/>
    </row>
    <row r="49352" spans="17:17">
      <c r="Q49352" s="39"/>
    </row>
    <row r="49353" spans="17:17">
      <c r="Q49353" s="39"/>
    </row>
    <row r="49354" spans="17:17">
      <c r="Q49354" s="39"/>
    </row>
    <row r="49355" spans="17:17">
      <c r="Q49355" s="39"/>
    </row>
    <row r="49356" spans="17:17">
      <c r="Q49356" s="39"/>
    </row>
    <row r="49357" spans="17:17">
      <c r="Q49357" s="39"/>
    </row>
    <row r="49358" spans="17:17">
      <c r="Q49358" s="39"/>
    </row>
    <row r="49359" spans="17:17">
      <c r="Q49359" s="39"/>
    </row>
    <row r="49360" spans="17:17">
      <c r="Q49360" s="39"/>
    </row>
    <row r="49361" spans="17:17">
      <c r="Q49361" s="39"/>
    </row>
    <row r="49362" spans="17:17">
      <c r="Q49362" s="39"/>
    </row>
    <row r="49363" spans="17:17">
      <c r="Q49363" s="39"/>
    </row>
    <row r="49364" spans="17:17">
      <c r="Q49364" s="39"/>
    </row>
    <row r="49365" spans="17:17">
      <c r="Q49365" s="39"/>
    </row>
    <row r="49366" spans="17:17">
      <c r="Q49366" s="39"/>
    </row>
    <row r="49367" spans="17:17">
      <c r="Q49367" s="39"/>
    </row>
    <row r="49368" spans="17:17">
      <c r="Q49368" s="39"/>
    </row>
    <row r="49369" spans="17:17">
      <c r="Q49369" s="39"/>
    </row>
    <row r="49370" spans="17:17">
      <c r="Q49370" s="39"/>
    </row>
    <row r="49371" spans="17:17">
      <c r="Q49371" s="39"/>
    </row>
    <row r="49372" spans="17:17">
      <c r="Q49372" s="39"/>
    </row>
    <row r="49373" spans="17:17">
      <c r="Q49373" s="39"/>
    </row>
    <row r="49374" spans="17:17">
      <c r="Q49374" s="39"/>
    </row>
    <row r="49375" spans="17:17">
      <c r="Q49375" s="39"/>
    </row>
    <row r="49376" spans="17:17">
      <c r="Q49376" s="39"/>
    </row>
    <row r="49377" spans="17:17">
      <c r="Q49377" s="39"/>
    </row>
    <row r="49378" spans="17:17">
      <c r="Q49378" s="39"/>
    </row>
    <row r="49379" spans="17:17">
      <c r="Q49379" s="39"/>
    </row>
    <row r="49380" spans="17:17">
      <c r="Q49380" s="39"/>
    </row>
    <row r="49381" spans="17:17">
      <c r="Q49381" s="39"/>
    </row>
    <row r="49382" spans="17:17">
      <c r="Q49382" s="39"/>
    </row>
    <row r="49383" spans="17:17">
      <c r="Q49383" s="39"/>
    </row>
    <row r="49384" spans="17:17">
      <c r="Q49384" s="39"/>
    </row>
    <row r="49385" spans="17:17">
      <c r="Q49385" s="39"/>
    </row>
    <row r="49386" spans="17:17">
      <c r="Q49386" s="39"/>
    </row>
    <row r="49387" spans="17:17">
      <c r="Q49387" s="39"/>
    </row>
    <row r="49388" spans="17:17">
      <c r="Q49388" s="39"/>
    </row>
    <row r="49389" spans="17:17">
      <c r="Q49389" s="39"/>
    </row>
    <row r="49390" spans="17:17">
      <c r="Q49390" s="39"/>
    </row>
    <row r="49391" spans="17:17">
      <c r="Q49391" s="39"/>
    </row>
    <row r="49392" spans="17:17">
      <c r="Q49392" s="39"/>
    </row>
    <row r="49393" spans="17:17">
      <c r="Q49393" s="39"/>
    </row>
    <row r="49394" spans="17:17">
      <c r="Q49394" s="39"/>
    </row>
    <row r="49395" spans="17:17">
      <c r="Q49395" s="39"/>
    </row>
    <row r="49396" spans="17:17">
      <c r="Q49396" s="39"/>
    </row>
    <row r="49397" spans="17:17">
      <c r="Q49397" s="39"/>
    </row>
    <row r="49398" spans="17:17">
      <c r="Q49398" s="39"/>
    </row>
    <row r="49399" spans="17:17">
      <c r="Q49399" s="39"/>
    </row>
    <row r="49400" spans="17:17">
      <c r="Q49400" s="39"/>
    </row>
    <row r="49401" spans="17:17">
      <c r="Q49401" s="39"/>
    </row>
    <row r="49402" spans="17:17">
      <c r="Q49402" s="39"/>
    </row>
    <row r="49403" spans="17:17">
      <c r="Q49403" s="39"/>
    </row>
    <row r="49404" spans="17:17">
      <c r="Q49404" s="39"/>
    </row>
    <row r="49405" spans="17:17">
      <c r="Q49405" s="39"/>
    </row>
    <row r="49406" spans="17:17">
      <c r="Q49406" s="39"/>
    </row>
    <row r="49407" spans="17:17">
      <c r="Q49407" s="39"/>
    </row>
    <row r="49408" spans="17:17">
      <c r="Q49408" s="39"/>
    </row>
    <row r="49409" spans="17:17">
      <c r="Q49409" s="39"/>
    </row>
    <row r="49410" spans="17:17">
      <c r="Q49410" s="39"/>
    </row>
    <row r="49411" spans="17:17">
      <c r="Q49411" s="39"/>
    </row>
    <row r="49412" spans="17:17">
      <c r="Q49412" s="39"/>
    </row>
    <row r="49413" spans="17:17">
      <c r="Q49413" s="39"/>
    </row>
    <row r="49414" spans="17:17">
      <c r="Q49414" s="39"/>
    </row>
    <row r="49415" spans="17:17">
      <c r="Q49415" s="39"/>
    </row>
    <row r="49416" spans="17:17">
      <c r="Q49416" s="39"/>
    </row>
    <row r="49417" spans="17:17">
      <c r="Q49417" s="39"/>
    </row>
    <row r="49418" spans="17:17">
      <c r="Q49418" s="39"/>
    </row>
    <row r="49419" spans="17:17">
      <c r="Q49419" s="39"/>
    </row>
    <row r="49420" spans="17:17">
      <c r="Q49420" s="39"/>
    </row>
    <row r="49421" spans="17:17">
      <c r="Q49421" s="39"/>
    </row>
    <row r="49422" spans="17:17">
      <c r="Q49422" s="39"/>
    </row>
    <row r="49423" spans="17:17">
      <c r="Q49423" s="39"/>
    </row>
    <row r="49424" spans="17:17">
      <c r="Q49424" s="39"/>
    </row>
    <row r="49425" spans="17:17">
      <c r="Q49425" s="39"/>
    </row>
    <row r="49426" spans="17:17">
      <c r="Q49426" s="39"/>
    </row>
    <row r="49427" spans="17:17">
      <c r="Q49427" s="39"/>
    </row>
    <row r="49428" spans="17:17">
      <c r="Q49428" s="39"/>
    </row>
    <row r="49429" spans="17:17">
      <c r="Q49429" s="39"/>
    </row>
    <row r="49430" spans="17:17">
      <c r="Q49430" s="39"/>
    </row>
    <row r="49431" spans="17:17">
      <c r="Q49431" s="39"/>
    </row>
    <row r="49432" spans="17:17">
      <c r="Q49432" s="39"/>
    </row>
    <row r="49433" spans="17:17">
      <c r="Q49433" s="39"/>
    </row>
    <row r="49434" spans="17:17">
      <c r="Q49434" s="39"/>
    </row>
    <row r="49435" spans="17:17">
      <c r="Q49435" s="39"/>
    </row>
    <row r="49436" spans="17:17">
      <c r="Q49436" s="39"/>
    </row>
    <row r="49437" spans="17:17">
      <c r="Q49437" s="39"/>
    </row>
    <row r="49438" spans="17:17">
      <c r="Q49438" s="39"/>
    </row>
    <row r="49439" spans="17:17">
      <c r="Q49439" s="39"/>
    </row>
    <row r="49440" spans="17:17">
      <c r="Q49440" s="39"/>
    </row>
    <row r="49441" spans="17:17">
      <c r="Q49441" s="39"/>
    </row>
    <row r="49442" spans="17:17">
      <c r="Q49442" s="39"/>
    </row>
    <row r="49443" spans="17:17">
      <c r="Q49443" s="39"/>
    </row>
    <row r="49444" spans="17:17">
      <c r="Q49444" s="39"/>
    </row>
    <row r="49445" spans="17:17">
      <c r="Q49445" s="39"/>
    </row>
    <row r="49446" spans="17:17">
      <c r="Q49446" s="39"/>
    </row>
    <row r="49447" spans="17:17">
      <c r="Q49447" s="39"/>
    </row>
    <row r="49448" spans="17:17">
      <c r="Q49448" s="39"/>
    </row>
    <row r="49449" spans="17:17">
      <c r="Q49449" s="39"/>
    </row>
    <row r="49450" spans="17:17">
      <c r="Q49450" s="39"/>
    </row>
    <row r="49451" spans="17:17">
      <c r="Q49451" s="39"/>
    </row>
    <row r="49452" spans="17:17">
      <c r="Q49452" s="39"/>
    </row>
    <row r="49453" spans="17:17">
      <c r="Q49453" s="39"/>
    </row>
    <row r="49454" spans="17:17">
      <c r="Q49454" s="39"/>
    </row>
    <row r="49455" spans="17:17">
      <c r="Q49455" s="39"/>
    </row>
    <row r="49456" spans="17:17">
      <c r="Q49456" s="39"/>
    </row>
    <row r="49457" spans="17:17">
      <c r="Q49457" s="39"/>
    </row>
    <row r="49458" spans="17:17">
      <c r="Q49458" s="39"/>
    </row>
    <row r="49459" spans="17:17">
      <c r="Q49459" s="39"/>
    </row>
    <row r="49460" spans="17:17">
      <c r="Q49460" s="39"/>
    </row>
    <row r="49461" spans="17:17">
      <c r="Q49461" s="39"/>
    </row>
    <row r="49462" spans="17:17">
      <c r="Q49462" s="39"/>
    </row>
    <row r="49463" spans="17:17">
      <c r="Q49463" s="39"/>
    </row>
    <row r="49464" spans="17:17">
      <c r="Q49464" s="39"/>
    </row>
    <row r="49465" spans="17:17">
      <c r="Q49465" s="39"/>
    </row>
    <row r="49466" spans="17:17">
      <c r="Q49466" s="39"/>
    </row>
    <row r="49467" spans="17:17">
      <c r="Q49467" s="39"/>
    </row>
    <row r="49468" spans="17:17">
      <c r="Q49468" s="39"/>
    </row>
    <row r="49469" spans="17:17">
      <c r="Q49469" s="39"/>
    </row>
    <row r="49470" spans="17:17">
      <c r="Q49470" s="39"/>
    </row>
    <row r="49471" spans="17:17">
      <c r="Q49471" s="39"/>
    </row>
    <row r="49472" spans="17:17">
      <c r="Q49472" s="39"/>
    </row>
    <row r="49473" spans="17:17">
      <c r="Q49473" s="39"/>
    </row>
    <row r="49474" spans="17:17">
      <c r="Q49474" s="39"/>
    </row>
    <row r="49475" spans="17:17">
      <c r="Q49475" s="39"/>
    </row>
    <row r="49476" spans="17:17">
      <c r="Q49476" s="39"/>
    </row>
    <row r="49477" spans="17:17">
      <c r="Q49477" s="39"/>
    </row>
    <row r="49478" spans="17:17">
      <c r="Q49478" s="39"/>
    </row>
    <row r="49479" spans="17:17">
      <c r="Q49479" s="39"/>
    </row>
    <row r="49480" spans="17:17">
      <c r="Q49480" s="39"/>
    </row>
    <row r="49481" spans="17:17">
      <c r="Q49481" s="39"/>
    </row>
    <row r="49482" spans="17:17">
      <c r="Q49482" s="39"/>
    </row>
    <row r="49483" spans="17:17">
      <c r="Q49483" s="39"/>
    </row>
    <row r="49484" spans="17:17">
      <c r="Q49484" s="39"/>
    </row>
    <row r="49485" spans="17:17">
      <c r="Q49485" s="39"/>
    </row>
    <row r="49486" spans="17:17">
      <c r="Q49486" s="39"/>
    </row>
    <row r="49487" spans="17:17">
      <c r="Q49487" s="39"/>
    </row>
    <row r="49488" spans="17:17">
      <c r="Q49488" s="39"/>
    </row>
    <row r="49489" spans="17:17">
      <c r="Q49489" s="39"/>
    </row>
    <row r="49490" spans="17:17">
      <c r="Q49490" s="39"/>
    </row>
    <row r="49491" spans="17:17">
      <c r="Q49491" s="39"/>
    </row>
    <row r="49492" spans="17:17">
      <c r="Q49492" s="39"/>
    </row>
    <row r="49493" spans="17:17">
      <c r="Q49493" s="39"/>
    </row>
    <row r="49494" spans="17:17">
      <c r="Q49494" s="39"/>
    </row>
    <row r="49495" spans="17:17">
      <c r="Q49495" s="39"/>
    </row>
    <row r="49496" spans="17:17">
      <c r="Q49496" s="39"/>
    </row>
    <row r="49497" spans="17:17">
      <c r="Q49497" s="39"/>
    </row>
    <row r="49498" spans="17:17">
      <c r="Q49498" s="39"/>
    </row>
    <row r="49499" spans="17:17">
      <c r="Q49499" s="39"/>
    </row>
    <row r="49500" spans="17:17">
      <c r="Q49500" s="39"/>
    </row>
    <row r="49501" spans="17:17">
      <c r="Q49501" s="39"/>
    </row>
    <row r="49502" spans="17:17">
      <c r="Q49502" s="39"/>
    </row>
    <row r="49503" spans="17:17">
      <c r="Q49503" s="39"/>
    </row>
    <row r="49504" spans="17:17">
      <c r="Q49504" s="39"/>
    </row>
    <row r="49505" spans="17:17">
      <c r="Q49505" s="39"/>
    </row>
    <row r="49506" spans="17:17">
      <c r="Q49506" s="39"/>
    </row>
    <row r="49507" spans="17:17">
      <c r="Q49507" s="39"/>
    </row>
    <row r="49508" spans="17:17">
      <c r="Q49508" s="39"/>
    </row>
    <row r="49509" spans="17:17">
      <c r="Q49509" s="39"/>
    </row>
    <row r="49510" spans="17:17">
      <c r="Q49510" s="39"/>
    </row>
    <row r="49511" spans="17:17">
      <c r="Q49511" s="39"/>
    </row>
    <row r="49512" spans="17:17">
      <c r="Q49512" s="39"/>
    </row>
    <row r="49513" spans="17:17">
      <c r="Q49513" s="39"/>
    </row>
    <row r="49514" spans="17:17">
      <c r="Q49514" s="39"/>
    </row>
    <row r="49515" spans="17:17">
      <c r="Q49515" s="39"/>
    </row>
    <row r="49516" spans="17:17">
      <c r="Q49516" s="39"/>
    </row>
    <row r="49517" spans="17:17">
      <c r="Q49517" s="39"/>
    </row>
    <row r="49518" spans="17:17">
      <c r="Q49518" s="39"/>
    </row>
    <row r="49519" spans="17:17">
      <c r="Q49519" s="39"/>
    </row>
    <row r="49520" spans="17:17">
      <c r="Q49520" s="39"/>
    </row>
    <row r="49521" spans="17:17">
      <c r="Q49521" s="39"/>
    </row>
    <row r="49522" spans="17:17">
      <c r="Q49522" s="39"/>
    </row>
    <row r="49523" spans="17:17">
      <c r="Q49523" s="39"/>
    </row>
    <row r="49524" spans="17:17">
      <c r="Q49524" s="39"/>
    </row>
    <row r="49525" spans="17:17">
      <c r="Q49525" s="39"/>
    </row>
    <row r="49526" spans="17:17">
      <c r="Q49526" s="39"/>
    </row>
    <row r="49527" spans="17:17">
      <c r="Q49527" s="39"/>
    </row>
    <row r="49528" spans="17:17">
      <c r="Q49528" s="39"/>
    </row>
    <row r="49529" spans="17:17">
      <c r="Q49529" s="39"/>
    </row>
    <row r="49530" spans="17:17">
      <c r="Q49530" s="39"/>
    </row>
    <row r="49531" spans="17:17">
      <c r="Q49531" s="39"/>
    </row>
    <row r="49532" spans="17:17">
      <c r="Q49532" s="39"/>
    </row>
    <row r="49533" spans="17:17">
      <c r="Q49533" s="39"/>
    </row>
    <row r="49534" spans="17:17">
      <c r="Q49534" s="39"/>
    </row>
    <row r="49535" spans="17:17">
      <c r="Q49535" s="39"/>
    </row>
    <row r="49536" spans="17:17">
      <c r="Q49536" s="39"/>
    </row>
    <row r="49537" spans="17:17">
      <c r="Q49537" s="39"/>
    </row>
    <row r="49538" spans="17:17">
      <c r="Q49538" s="39"/>
    </row>
    <row r="49539" spans="17:17">
      <c r="Q49539" s="39"/>
    </row>
    <row r="49540" spans="17:17">
      <c r="Q49540" s="39"/>
    </row>
    <row r="49541" spans="17:17">
      <c r="Q49541" s="39"/>
    </row>
    <row r="49542" spans="17:17">
      <c r="Q49542" s="39"/>
    </row>
    <row r="49543" spans="17:17">
      <c r="Q49543" s="39"/>
    </row>
    <row r="49544" spans="17:17">
      <c r="Q49544" s="39"/>
    </row>
    <row r="49545" spans="17:17">
      <c r="Q49545" s="39"/>
    </row>
    <row r="49546" spans="17:17">
      <c r="Q49546" s="39"/>
    </row>
    <row r="49547" spans="17:17">
      <c r="Q49547" s="39"/>
    </row>
    <row r="49548" spans="17:17">
      <c r="Q49548" s="39"/>
    </row>
    <row r="49549" spans="17:17">
      <c r="Q49549" s="39"/>
    </row>
    <row r="49550" spans="17:17">
      <c r="Q49550" s="39"/>
    </row>
    <row r="49551" spans="17:17">
      <c r="Q49551" s="39"/>
    </row>
    <row r="49552" spans="17:17">
      <c r="Q49552" s="39"/>
    </row>
    <row r="49553" spans="17:17">
      <c r="Q49553" s="39"/>
    </row>
    <row r="49554" spans="17:17">
      <c r="Q49554" s="39"/>
    </row>
    <row r="49555" spans="17:17">
      <c r="Q49555" s="39"/>
    </row>
    <row r="49556" spans="17:17">
      <c r="Q49556" s="39"/>
    </row>
    <row r="49557" spans="17:17">
      <c r="Q49557" s="39"/>
    </row>
    <row r="49558" spans="17:17">
      <c r="Q49558" s="39"/>
    </row>
    <row r="49559" spans="17:17">
      <c r="Q49559" s="39"/>
    </row>
    <row r="49560" spans="17:17">
      <c r="Q49560" s="39"/>
    </row>
    <row r="49561" spans="17:17">
      <c r="Q49561" s="39"/>
    </row>
    <row r="49562" spans="17:17">
      <c r="Q49562" s="39"/>
    </row>
    <row r="49563" spans="17:17">
      <c r="Q49563" s="39"/>
    </row>
    <row r="49564" spans="17:17">
      <c r="Q49564" s="39"/>
    </row>
    <row r="49565" spans="17:17">
      <c r="Q49565" s="39"/>
    </row>
    <row r="49566" spans="17:17">
      <c r="Q49566" s="39"/>
    </row>
    <row r="49567" spans="17:17">
      <c r="Q49567" s="39"/>
    </row>
    <row r="49568" spans="17:17">
      <c r="Q49568" s="39"/>
    </row>
    <row r="49569" spans="17:17">
      <c r="Q49569" s="39"/>
    </row>
    <row r="49570" spans="17:17">
      <c r="Q49570" s="39"/>
    </row>
    <row r="49571" spans="17:17">
      <c r="Q49571" s="39"/>
    </row>
    <row r="49572" spans="17:17">
      <c r="Q49572" s="39"/>
    </row>
    <row r="49573" spans="17:17">
      <c r="Q49573" s="39"/>
    </row>
    <row r="49574" spans="17:17">
      <c r="Q49574" s="39"/>
    </row>
    <row r="49575" spans="17:17">
      <c r="Q49575" s="39"/>
    </row>
    <row r="49576" spans="17:17">
      <c r="Q49576" s="39"/>
    </row>
    <row r="49577" spans="17:17">
      <c r="Q49577" s="39"/>
    </row>
    <row r="49578" spans="17:17">
      <c r="Q49578" s="39"/>
    </row>
    <row r="49579" spans="17:17">
      <c r="Q49579" s="39"/>
    </row>
    <row r="49580" spans="17:17">
      <c r="Q49580" s="39"/>
    </row>
    <row r="49581" spans="17:17">
      <c r="Q49581" s="39"/>
    </row>
    <row r="49582" spans="17:17">
      <c r="Q49582" s="39"/>
    </row>
    <row r="49583" spans="17:17">
      <c r="Q49583" s="39"/>
    </row>
    <row r="49584" spans="17:17">
      <c r="Q49584" s="39"/>
    </row>
    <row r="49585" spans="17:17">
      <c r="Q49585" s="39"/>
    </row>
    <row r="49586" spans="17:17">
      <c r="Q49586" s="39"/>
    </row>
    <row r="49587" spans="17:17">
      <c r="Q49587" s="39"/>
    </row>
    <row r="49588" spans="17:17">
      <c r="Q49588" s="39"/>
    </row>
    <row r="49589" spans="17:17">
      <c r="Q49589" s="39"/>
    </row>
    <row r="49590" spans="17:17">
      <c r="Q49590" s="39"/>
    </row>
    <row r="49591" spans="17:17">
      <c r="Q49591" s="39"/>
    </row>
    <row r="49592" spans="17:17">
      <c r="Q49592" s="39"/>
    </row>
    <row r="49593" spans="17:17">
      <c r="Q49593" s="39"/>
    </row>
    <row r="49594" spans="17:17">
      <c r="Q49594" s="39"/>
    </row>
    <row r="49595" spans="17:17">
      <c r="Q49595" s="39"/>
    </row>
    <row r="49596" spans="17:17">
      <c r="Q49596" s="39"/>
    </row>
    <row r="49597" spans="17:17">
      <c r="Q49597" s="39"/>
    </row>
    <row r="49598" spans="17:17">
      <c r="Q49598" s="39"/>
    </row>
    <row r="49599" spans="17:17">
      <c r="Q49599" s="39"/>
    </row>
    <row r="49600" spans="17:17">
      <c r="Q49600" s="39"/>
    </row>
    <row r="49601" spans="17:17">
      <c r="Q49601" s="39"/>
    </row>
    <row r="49602" spans="17:17">
      <c r="Q49602" s="39"/>
    </row>
    <row r="49603" spans="17:17">
      <c r="Q49603" s="39"/>
    </row>
    <row r="49604" spans="17:17">
      <c r="Q49604" s="39"/>
    </row>
    <row r="49605" spans="17:17">
      <c r="Q49605" s="39"/>
    </row>
    <row r="49606" spans="17:17">
      <c r="Q49606" s="39"/>
    </row>
    <row r="49607" spans="17:17">
      <c r="Q49607" s="39"/>
    </row>
    <row r="49608" spans="17:17">
      <c r="Q49608" s="39"/>
    </row>
    <row r="49609" spans="17:17">
      <c r="Q49609" s="39"/>
    </row>
    <row r="49610" spans="17:17">
      <c r="Q49610" s="39"/>
    </row>
    <row r="49611" spans="17:17">
      <c r="Q49611" s="39"/>
    </row>
    <row r="49612" spans="17:17">
      <c r="Q49612" s="39"/>
    </row>
    <row r="49613" spans="17:17">
      <c r="Q49613" s="39"/>
    </row>
    <row r="49614" spans="17:17">
      <c r="Q49614" s="39"/>
    </row>
    <row r="49615" spans="17:17">
      <c r="Q49615" s="39"/>
    </row>
    <row r="49616" spans="17:17">
      <c r="Q49616" s="39"/>
    </row>
    <row r="49617" spans="17:17">
      <c r="Q49617" s="39"/>
    </row>
    <row r="49618" spans="17:17">
      <c r="Q49618" s="39"/>
    </row>
    <row r="49619" spans="17:17">
      <c r="Q49619" s="39"/>
    </row>
    <row r="49620" spans="17:17">
      <c r="Q49620" s="39"/>
    </row>
    <row r="49621" spans="17:17">
      <c r="Q49621" s="39"/>
    </row>
    <row r="49622" spans="17:17">
      <c r="Q49622" s="39"/>
    </row>
    <row r="49623" spans="17:17">
      <c r="Q49623" s="39"/>
    </row>
    <row r="49624" spans="17:17">
      <c r="Q49624" s="39"/>
    </row>
    <row r="49625" spans="17:17">
      <c r="Q49625" s="39"/>
    </row>
    <row r="49626" spans="17:17">
      <c r="Q49626" s="39"/>
    </row>
    <row r="49627" spans="17:17">
      <c r="Q49627" s="39"/>
    </row>
    <row r="49628" spans="17:17">
      <c r="Q49628" s="39"/>
    </row>
    <row r="49629" spans="17:17">
      <c r="Q49629" s="39"/>
    </row>
    <row r="49630" spans="17:17">
      <c r="Q49630" s="39"/>
    </row>
    <row r="49631" spans="17:17">
      <c r="Q49631" s="39"/>
    </row>
    <row r="49632" spans="17:17">
      <c r="Q49632" s="39"/>
    </row>
    <row r="49633" spans="17:17">
      <c r="Q49633" s="39"/>
    </row>
    <row r="49634" spans="17:17">
      <c r="Q49634" s="39"/>
    </row>
    <row r="49635" spans="17:17">
      <c r="Q49635" s="39"/>
    </row>
    <row r="49636" spans="17:17">
      <c r="Q49636" s="39"/>
    </row>
    <row r="49637" spans="17:17">
      <c r="Q49637" s="39"/>
    </row>
    <row r="49638" spans="17:17">
      <c r="Q49638" s="39"/>
    </row>
    <row r="49639" spans="17:17">
      <c r="Q49639" s="39"/>
    </row>
    <row r="49640" spans="17:17">
      <c r="Q49640" s="39"/>
    </row>
    <row r="49641" spans="17:17">
      <c r="Q49641" s="39"/>
    </row>
    <row r="49642" spans="17:17">
      <c r="Q49642" s="39"/>
    </row>
    <row r="49643" spans="17:17">
      <c r="Q49643" s="39"/>
    </row>
    <row r="49644" spans="17:17">
      <c r="Q49644" s="39"/>
    </row>
    <row r="49645" spans="17:17">
      <c r="Q49645" s="39"/>
    </row>
    <row r="49646" spans="17:17">
      <c r="Q49646" s="39"/>
    </row>
    <row r="49647" spans="17:17">
      <c r="Q49647" s="39"/>
    </row>
    <row r="49648" spans="17:17">
      <c r="Q49648" s="39"/>
    </row>
    <row r="49649" spans="17:17">
      <c r="Q49649" s="39"/>
    </row>
    <row r="49650" spans="17:17">
      <c r="Q49650" s="39"/>
    </row>
    <row r="49651" spans="17:17">
      <c r="Q49651" s="39"/>
    </row>
    <row r="49652" spans="17:17">
      <c r="Q49652" s="39"/>
    </row>
    <row r="49653" spans="17:17">
      <c r="Q49653" s="39"/>
    </row>
    <row r="49654" spans="17:17">
      <c r="Q49654" s="39"/>
    </row>
    <row r="49655" spans="17:17">
      <c r="Q49655" s="39"/>
    </row>
    <row r="49656" spans="17:17">
      <c r="Q49656" s="39"/>
    </row>
    <row r="49657" spans="17:17">
      <c r="Q49657" s="39"/>
    </row>
    <row r="49658" spans="17:17">
      <c r="Q49658" s="39"/>
    </row>
    <row r="49659" spans="17:17">
      <c r="Q49659" s="39"/>
    </row>
    <row r="49660" spans="17:17">
      <c r="Q49660" s="39"/>
    </row>
    <row r="49661" spans="17:17">
      <c r="Q49661" s="39"/>
    </row>
    <row r="49662" spans="17:17">
      <c r="Q49662" s="39"/>
    </row>
    <row r="49663" spans="17:17">
      <c r="Q49663" s="39"/>
    </row>
    <row r="49664" spans="17:17">
      <c r="Q49664" s="39"/>
    </row>
    <row r="49665" spans="17:17">
      <c r="Q49665" s="39"/>
    </row>
    <row r="49666" spans="17:17">
      <c r="Q49666" s="39"/>
    </row>
    <row r="49667" spans="17:17">
      <c r="Q49667" s="39"/>
    </row>
    <row r="49668" spans="17:17">
      <c r="Q49668" s="39"/>
    </row>
    <row r="49669" spans="17:17">
      <c r="Q49669" s="39"/>
    </row>
    <row r="49670" spans="17:17">
      <c r="Q49670" s="39"/>
    </row>
    <row r="49671" spans="17:17">
      <c r="Q49671" s="39"/>
    </row>
    <row r="49672" spans="17:17">
      <c r="Q49672" s="39"/>
    </row>
    <row r="49673" spans="17:17">
      <c r="Q49673" s="39"/>
    </row>
    <row r="49674" spans="17:17">
      <c r="Q49674" s="39"/>
    </row>
    <row r="49675" spans="17:17">
      <c r="Q49675" s="39"/>
    </row>
    <row r="49676" spans="17:17">
      <c r="Q49676" s="39"/>
    </row>
    <row r="49677" spans="17:17">
      <c r="Q49677" s="39"/>
    </row>
    <row r="49678" spans="17:17">
      <c r="Q49678" s="39"/>
    </row>
    <row r="49679" spans="17:17">
      <c r="Q49679" s="39"/>
    </row>
    <row r="49680" spans="17:17">
      <c r="Q49680" s="39"/>
    </row>
    <row r="49681" spans="17:17">
      <c r="Q49681" s="39"/>
    </row>
    <row r="49682" spans="17:17">
      <c r="Q49682" s="39"/>
    </row>
    <row r="49683" spans="17:17">
      <c r="Q49683" s="39"/>
    </row>
    <row r="49684" spans="17:17">
      <c r="Q49684" s="39"/>
    </row>
    <row r="49685" spans="17:17">
      <c r="Q49685" s="39"/>
    </row>
    <row r="49686" spans="17:17">
      <c r="Q49686" s="39"/>
    </row>
    <row r="49687" spans="17:17">
      <c r="Q49687" s="39"/>
    </row>
    <row r="49688" spans="17:17">
      <c r="Q49688" s="39"/>
    </row>
    <row r="49689" spans="17:17">
      <c r="Q49689" s="39"/>
    </row>
    <row r="49690" spans="17:17">
      <c r="Q49690" s="39"/>
    </row>
    <row r="49691" spans="17:17">
      <c r="Q49691" s="39"/>
    </row>
    <row r="49692" spans="17:17">
      <c r="Q49692" s="39"/>
    </row>
    <row r="49693" spans="17:17">
      <c r="Q49693" s="39"/>
    </row>
    <row r="49694" spans="17:17">
      <c r="Q49694" s="39"/>
    </row>
    <row r="49695" spans="17:17">
      <c r="Q49695" s="39"/>
    </row>
    <row r="49696" spans="17:17">
      <c r="Q49696" s="39"/>
    </row>
    <row r="49697" spans="17:17">
      <c r="Q49697" s="39"/>
    </row>
    <row r="49698" spans="17:17">
      <c r="Q49698" s="39"/>
    </row>
    <row r="49699" spans="17:17">
      <c r="Q49699" s="39"/>
    </row>
    <row r="49700" spans="17:17">
      <c r="Q49700" s="39"/>
    </row>
    <row r="49701" spans="17:17">
      <c r="Q49701" s="39"/>
    </row>
    <row r="49702" spans="17:17">
      <c r="Q49702" s="39"/>
    </row>
    <row r="49703" spans="17:17">
      <c r="Q49703" s="39"/>
    </row>
    <row r="49704" spans="17:17">
      <c r="Q49704" s="39"/>
    </row>
    <row r="49705" spans="17:17">
      <c r="Q49705" s="39"/>
    </row>
    <row r="49706" spans="17:17">
      <c r="Q49706" s="39"/>
    </row>
    <row r="49707" spans="17:17">
      <c r="Q49707" s="39"/>
    </row>
    <row r="49708" spans="17:17">
      <c r="Q49708" s="39"/>
    </row>
    <row r="49709" spans="17:17">
      <c r="Q49709" s="39"/>
    </row>
    <row r="49710" spans="17:17">
      <c r="Q49710" s="39"/>
    </row>
    <row r="49711" spans="17:17">
      <c r="Q49711" s="39"/>
    </row>
    <row r="49712" spans="17:17">
      <c r="Q49712" s="39"/>
    </row>
    <row r="49713" spans="17:17">
      <c r="Q49713" s="39"/>
    </row>
    <row r="49714" spans="17:17">
      <c r="Q49714" s="39"/>
    </row>
    <row r="49715" spans="17:17">
      <c r="Q49715" s="39"/>
    </row>
    <row r="49716" spans="17:17">
      <c r="Q49716" s="39"/>
    </row>
    <row r="49717" spans="17:17">
      <c r="Q49717" s="39"/>
    </row>
    <row r="49718" spans="17:17">
      <c r="Q49718" s="39"/>
    </row>
    <row r="49719" spans="17:17">
      <c r="Q49719" s="39"/>
    </row>
    <row r="49720" spans="17:17">
      <c r="Q49720" s="39"/>
    </row>
    <row r="49721" spans="17:17">
      <c r="Q49721" s="39"/>
    </row>
    <row r="49722" spans="17:17">
      <c r="Q49722" s="39"/>
    </row>
    <row r="49723" spans="17:17">
      <c r="Q49723" s="39"/>
    </row>
    <row r="49724" spans="17:17">
      <c r="Q49724" s="39"/>
    </row>
    <row r="49725" spans="17:17">
      <c r="Q49725" s="39"/>
    </row>
    <row r="49726" spans="17:17">
      <c r="Q49726" s="39"/>
    </row>
    <row r="49727" spans="17:17">
      <c r="Q49727" s="39"/>
    </row>
    <row r="49728" spans="17:17">
      <c r="Q49728" s="39"/>
    </row>
    <row r="49729" spans="17:17">
      <c r="Q49729" s="39"/>
    </row>
    <row r="49730" spans="17:17">
      <c r="Q49730" s="39"/>
    </row>
    <row r="49731" spans="17:17">
      <c r="Q49731" s="39"/>
    </row>
    <row r="49732" spans="17:17">
      <c r="Q49732" s="39"/>
    </row>
    <row r="49733" spans="17:17">
      <c r="Q49733" s="39"/>
    </row>
    <row r="49734" spans="17:17">
      <c r="Q49734" s="39"/>
    </row>
    <row r="49735" spans="17:17">
      <c r="Q49735" s="39"/>
    </row>
    <row r="49736" spans="17:17">
      <c r="Q49736" s="39"/>
    </row>
    <row r="49737" spans="17:17">
      <c r="Q49737" s="39"/>
    </row>
    <row r="49738" spans="17:17">
      <c r="Q49738" s="39"/>
    </row>
    <row r="49739" spans="17:17">
      <c r="Q49739" s="39"/>
    </row>
    <row r="49740" spans="17:17">
      <c r="Q49740" s="39"/>
    </row>
    <row r="49741" spans="17:17">
      <c r="Q49741" s="39"/>
    </row>
    <row r="49742" spans="17:17">
      <c r="Q49742" s="39"/>
    </row>
    <row r="49743" spans="17:17">
      <c r="Q49743" s="39"/>
    </row>
    <row r="49744" spans="17:17">
      <c r="Q49744" s="39"/>
    </row>
    <row r="49745" spans="17:17">
      <c r="Q49745" s="39"/>
    </row>
    <row r="49746" spans="17:17">
      <c r="Q49746" s="39"/>
    </row>
    <row r="49747" spans="17:17">
      <c r="Q49747" s="39"/>
    </row>
    <row r="49748" spans="17:17">
      <c r="Q49748" s="39"/>
    </row>
    <row r="49749" spans="17:17">
      <c r="Q49749" s="39"/>
    </row>
    <row r="49750" spans="17:17">
      <c r="Q49750" s="39"/>
    </row>
    <row r="49751" spans="17:17">
      <c r="Q49751" s="39"/>
    </row>
    <row r="49752" spans="17:17">
      <c r="Q49752" s="39"/>
    </row>
    <row r="49753" spans="17:17">
      <c r="Q49753" s="39"/>
    </row>
    <row r="49754" spans="17:17">
      <c r="Q49754" s="39"/>
    </row>
    <row r="49755" spans="17:17">
      <c r="Q49755" s="39"/>
    </row>
    <row r="49756" spans="17:17">
      <c r="Q49756" s="39"/>
    </row>
    <row r="49757" spans="17:17">
      <c r="Q49757" s="39"/>
    </row>
    <row r="49758" spans="17:17">
      <c r="Q49758" s="39"/>
    </row>
    <row r="49759" spans="17:17">
      <c r="Q49759" s="39"/>
    </row>
    <row r="49760" spans="17:17">
      <c r="Q49760" s="39"/>
    </row>
    <row r="49761" spans="17:17">
      <c r="Q49761" s="39"/>
    </row>
    <row r="49762" spans="17:17">
      <c r="Q49762" s="39"/>
    </row>
    <row r="49763" spans="17:17">
      <c r="Q49763" s="39"/>
    </row>
    <row r="49764" spans="17:17">
      <c r="Q49764" s="39"/>
    </row>
    <row r="49765" spans="17:17">
      <c r="Q49765" s="39"/>
    </row>
    <row r="49766" spans="17:17">
      <c r="Q49766" s="39"/>
    </row>
    <row r="49767" spans="17:17">
      <c r="Q49767" s="39"/>
    </row>
    <row r="49768" spans="17:17">
      <c r="Q49768" s="39"/>
    </row>
    <row r="49769" spans="17:17">
      <c r="Q49769" s="39"/>
    </row>
    <row r="49770" spans="17:17">
      <c r="Q49770" s="39"/>
    </row>
    <row r="49771" spans="17:17">
      <c r="Q49771" s="39"/>
    </row>
    <row r="49772" spans="17:17">
      <c r="Q49772" s="39"/>
    </row>
    <row r="49773" spans="17:17">
      <c r="Q49773" s="39"/>
    </row>
    <row r="49774" spans="17:17">
      <c r="Q49774" s="39"/>
    </row>
    <row r="49775" spans="17:17">
      <c r="Q49775" s="39"/>
    </row>
    <row r="49776" spans="17:17">
      <c r="Q49776" s="39"/>
    </row>
    <row r="49777" spans="17:17">
      <c r="Q49777" s="39"/>
    </row>
    <row r="49778" spans="17:17">
      <c r="Q49778" s="39"/>
    </row>
    <row r="49779" spans="17:17">
      <c r="Q49779" s="39"/>
    </row>
    <row r="49780" spans="17:17">
      <c r="Q49780" s="39"/>
    </row>
    <row r="49781" spans="17:17">
      <c r="Q49781" s="39"/>
    </row>
    <row r="49782" spans="17:17">
      <c r="Q49782" s="39"/>
    </row>
    <row r="49783" spans="17:17">
      <c r="Q49783" s="39"/>
    </row>
    <row r="49784" spans="17:17">
      <c r="Q49784" s="39"/>
    </row>
    <row r="49785" spans="17:17">
      <c r="Q49785" s="39"/>
    </row>
    <row r="49786" spans="17:17">
      <c r="Q49786" s="39"/>
    </row>
    <row r="49787" spans="17:17">
      <c r="Q49787" s="39"/>
    </row>
    <row r="49788" spans="17:17">
      <c r="Q49788" s="39"/>
    </row>
    <row r="49789" spans="17:17">
      <c r="Q49789" s="39"/>
    </row>
    <row r="49790" spans="17:17">
      <c r="Q49790" s="39"/>
    </row>
    <row r="49791" spans="17:17">
      <c r="Q49791" s="39"/>
    </row>
    <row r="49792" spans="17:17">
      <c r="Q49792" s="39"/>
    </row>
    <row r="49793" spans="17:17">
      <c r="Q49793" s="39"/>
    </row>
    <row r="49794" spans="17:17">
      <c r="Q49794" s="39"/>
    </row>
    <row r="49795" spans="17:17">
      <c r="Q49795" s="39"/>
    </row>
    <row r="49796" spans="17:17">
      <c r="Q49796" s="39"/>
    </row>
    <row r="49797" spans="17:17">
      <c r="Q49797" s="39"/>
    </row>
    <row r="49798" spans="17:17">
      <c r="Q49798" s="39"/>
    </row>
    <row r="49799" spans="17:17">
      <c r="Q49799" s="39"/>
    </row>
    <row r="49800" spans="17:17">
      <c r="Q49800" s="39"/>
    </row>
    <row r="49801" spans="17:17">
      <c r="Q49801" s="39"/>
    </row>
    <row r="49802" spans="17:17">
      <c r="Q49802" s="39"/>
    </row>
    <row r="49803" spans="17:17">
      <c r="Q49803" s="39"/>
    </row>
    <row r="49804" spans="17:17">
      <c r="Q49804" s="39"/>
    </row>
    <row r="49805" spans="17:17">
      <c r="Q49805" s="39"/>
    </row>
    <row r="49806" spans="17:17">
      <c r="Q49806" s="39"/>
    </row>
    <row r="49807" spans="17:17">
      <c r="Q49807" s="39"/>
    </row>
    <row r="49808" spans="17:17">
      <c r="Q49808" s="39"/>
    </row>
    <row r="49809" spans="17:17">
      <c r="Q49809" s="39"/>
    </row>
    <row r="49810" spans="17:17">
      <c r="Q49810" s="39"/>
    </row>
    <row r="49811" spans="17:17">
      <c r="Q49811" s="39"/>
    </row>
    <row r="49812" spans="17:17">
      <c r="Q49812" s="39"/>
    </row>
    <row r="49813" spans="17:17">
      <c r="Q49813" s="39"/>
    </row>
    <row r="49814" spans="17:17">
      <c r="Q49814" s="39"/>
    </row>
    <row r="49815" spans="17:17">
      <c r="Q49815" s="39"/>
    </row>
    <row r="49816" spans="17:17">
      <c r="Q49816" s="39"/>
    </row>
    <row r="49817" spans="17:17">
      <c r="Q49817" s="39"/>
    </row>
    <row r="49818" spans="17:17">
      <c r="Q49818" s="39"/>
    </row>
    <row r="49819" spans="17:17">
      <c r="Q49819" s="39"/>
    </row>
    <row r="49820" spans="17:17">
      <c r="Q49820" s="39"/>
    </row>
    <row r="49821" spans="17:17">
      <c r="Q49821" s="39"/>
    </row>
    <row r="49822" spans="17:17">
      <c r="Q49822" s="39"/>
    </row>
    <row r="49823" spans="17:17">
      <c r="Q49823" s="39"/>
    </row>
    <row r="49824" spans="17:17">
      <c r="Q49824" s="39"/>
    </row>
    <row r="49825" spans="17:17">
      <c r="Q49825" s="39"/>
    </row>
    <row r="49826" spans="17:17">
      <c r="Q49826" s="39"/>
    </row>
    <row r="49827" spans="17:17">
      <c r="Q49827" s="39"/>
    </row>
    <row r="49828" spans="17:17">
      <c r="Q49828" s="39"/>
    </row>
    <row r="49829" spans="17:17">
      <c r="Q49829" s="39"/>
    </row>
    <row r="49830" spans="17:17">
      <c r="Q49830" s="39"/>
    </row>
    <row r="49831" spans="17:17">
      <c r="Q49831" s="39"/>
    </row>
    <row r="49832" spans="17:17">
      <c r="Q49832" s="39"/>
    </row>
    <row r="49833" spans="17:17">
      <c r="Q49833" s="39"/>
    </row>
    <row r="49834" spans="17:17">
      <c r="Q49834" s="39"/>
    </row>
    <row r="49835" spans="17:17">
      <c r="Q49835" s="39"/>
    </row>
    <row r="49836" spans="17:17">
      <c r="Q49836" s="39"/>
    </row>
    <row r="49837" spans="17:17">
      <c r="Q49837" s="39"/>
    </row>
    <row r="49838" spans="17:17">
      <c r="Q49838" s="39"/>
    </row>
    <row r="49839" spans="17:17">
      <c r="Q49839" s="39"/>
    </row>
    <row r="49840" spans="17:17">
      <c r="Q49840" s="39"/>
    </row>
    <row r="49841" spans="17:17">
      <c r="Q49841" s="39"/>
    </row>
    <row r="49842" spans="17:17">
      <c r="Q49842" s="39"/>
    </row>
    <row r="49843" spans="17:17">
      <c r="Q49843" s="39"/>
    </row>
    <row r="49844" spans="17:17">
      <c r="Q49844" s="39"/>
    </row>
    <row r="49845" spans="17:17">
      <c r="Q49845" s="39"/>
    </row>
    <row r="49846" spans="17:17">
      <c r="Q49846" s="39"/>
    </row>
    <row r="49847" spans="17:17">
      <c r="Q49847" s="39"/>
    </row>
    <row r="49848" spans="17:17">
      <c r="Q49848" s="39"/>
    </row>
    <row r="49849" spans="17:17">
      <c r="Q49849" s="39"/>
    </row>
    <row r="49850" spans="17:17">
      <c r="Q49850" s="39"/>
    </row>
    <row r="49851" spans="17:17">
      <c r="Q49851" s="39"/>
    </row>
    <row r="49852" spans="17:17">
      <c r="Q49852" s="39"/>
    </row>
    <row r="49853" spans="17:17">
      <c r="Q49853" s="39"/>
    </row>
    <row r="49854" spans="17:17">
      <c r="Q49854" s="39"/>
    </row>
    <row r="49855" spans="17:17">
      <c r="Q49855" s="39"/>
    </row>
    <row r="49856" spans="17:17">
      <c r="Q49856" s="39"/>
    </row>
    <row r="49857" spans="17:17">
      <c r="Q49857" s="39"/>
    </row>
    <row r="49858" spans="17:17">
      <c r="Q49858" s="39"/>
    </row>
    <row r="49859" spans="17:17">
      <c r="Q49859" s="39"/>
    </row>
    <row r="49860" spans="17:17">
      <c r="Q49860" s="39"/>
    </row>
    <row r="49861" spans="17:17">
      <c r="Q49861" s="39"/>
    </row>
    <row r="49862" spans="17:17">
      <c r="Q49862" s="39"/>
    </row>
    <row r="49863" spans="17:17">
      <c r="Q49863" s="39"/>
    </row>
    <row r="49864" spans="17:17">
      <c r="Q49864" s="39"/>
    </row>
    <row r="49865" spans="17:17">
      <c r="Q49865" s="39"/>
    </row>
    <row r="49866" spans="17:17">
      <c r="Q49866" s="39"/>
    </row>
    <row r="49867" spans="17:17">
      <c r="Q49867" s="39"/>
    </row>
    <row r="49868" spans="17:17">
      <c r="Q49868" s="39"/>
    </row>
    <row r="49869" spans="17:17">
      <c r="Q49869" s="39"/>
    </row>
    <row r="49870" spans="17:17">
      <c r="Q49870" s="39"/>
    </row>
    <row r="49871" spans="17:17">
      <c r="Q49871" s="39"/>
    </row>
    <row r="49872" spans="17:17">
      <c r="Q49872" s="39"/>
    </row>
    <row r="49873" spans="17:17">
      <c r="Q49873" s="39"/>
    </row>
    <row r="49874" spans="17:17">
      <c r="Q49874" s="39"/>
    </row>
    <row r="49875" spans="17:17">
      <c r="Q49875" s="39"/>
    </row>
    <row r="49876" spans="17:17">
      <c r="Q49876" s="39"/>
    </row>
    <row r="49877" spans="17:17">
      <c r="Q49877" s="39"/>
    </row>
    <row r="49878" spans="17:17">
      <c r="Q49878" s="39"/>
    </row>
    <row r="49879" spans="17:17">
      <c r="Q49879" s="39"/>
    </row>
    <row r="49880" spans="17:17">
      <c r="Q49880" s="39"/>
    </row>
    <row r="49881" spans="17:17">
      <c r="Q49881" s="39"/>
    </row>
    <row r="49882" spans="17:17">
      <c r="Q49882" s="39"/>
    </row>
    <row r="49883" spans="17:17">
      <c r="Q49883" s="39"/>
    </row>
    <row r="49884" spans="17:17">
      <c r="Q49884" s="39"/>
    </row>
    <row r="49885" spans="17:17">
      <c r="Q49885" s="39"/>
    </row>
    <row r="49886" spans="17:17">
      <c r="Q49886" s="39"/>
    </row>
    <row r="49887" spans="17:17">
      <c r="Q49887" s="39"/>
    </row>
    <row r="49888" spans="17:17">
      <c r="Q49888" s="39"/>
    </row>
    <row r="49889" spans="17:17">
      <c r="Q49889" s="39"/>
    </row>
    <row r="49890" spans="17:17">
      <c r="Q49890" s="39"/>
    </row>
    <row r="49891" spans="17:17">
      <c r="Q49891" s="39"/>
    </row>
    <row r="49892" spans="17:17">
      <c r="Q49892" s="39"/>
    </row>
    <row r="49893" spans="17:17">
      <c r="Q49893" s="39"/>
    </row>
    <row r="49894" spans="17:17">
      <c r="Q49894" s="39"/>
    </row>
    <row r="49895" spans="17:17">
      <c r="Q49895" s="39"/>
    </row>
    <row r="49896" spans="17:17">
      <c r="Q49896" s="39"/>
    </row>
    <row r="49897" spans="17:17">
      <c r="Q49897" s="39"/>
    </row>
    <row r="49898" spans="17:17">
      <c r="Q49898" s="39"/>
    </row>
    <row r="49899" spans="17:17">
      <c r="Q49899" s="39"/>
    </row>
    <row r="49900" spans="17:17">
      <c r="Q49900" s="39"/>
    </row>
    <row r="49901" spans="17:17">
      <c r="Q49901" s="39"/>
    </row>
    <row r="49902" spans="17:17">
      <c r="Q49902" s="39"/>
    </row>
    <row r="49903" spans="17:17">
      <c r="Q49903" s="39"/>
    </row>
    <row r="49904" spans="17:17">
      <c r="Q49904" s="39"/>
    </row>
    <row r="49905" spans="17:17">
      <c r="Q49905" s="39"/>
    </row>
    <row r="49906" spans="17:17">
      <c r="Q49906" s="39"/>
    </row>
    <row r="49907" spans="17:17">
      <c r="Q49907" s="39"/>
    </row>
    <row r="49908" spans="17:17">
      <c r="Q49908" s="39"/>
    </row>
    <row r="49909" spans="17:17">
      <c r="Q49909" s="39"/>
    </row>
    <row r="49910" spans="17:17">
      <c r="Q49910" s="39"/>
    </row>
    <row r="49911" spans="17:17">
      <c r="Q49911" s="39"/>
    </row>
    <row r="49912" spans="17:17">
      <c r="Q49912" s="39"/>
    </row>
    <row r="49913" spans="17:17">
      <c r="Q49913" s="39"/>
    </row>
    <row r="49914" spans="17:17">
      <c r="Q49914" s="39"/>
    </row>
    <row r="49915" spans="17:17">
      <c r="Q49915" s="39"/>
    </row>
    <row r="49916" spans="17:17">
      <c r="Q49916" s="39"/>
    </row>
    <row r="49917" spans="17:17">
      <c r="Q49917" s="39"/>
    </row>
    <row r="49918" spans="17:17">
      <c r="Q49918" s="39"/>
    </row>
    <row r="49919" spans="17:17">
      <c r="Q49919" s="39"/>
    </row>
    <row r="49920" spans="17:17">
      <c r="Q49920" s="39"/>
    </row>
    <row r="49921" spans="17:17">
      <c r="Q49921" s="39"/>
    </row>
    <row r="49922" spans="17:17">
      <c r="Q49922" s="39"/>
    </row>
    <row r="49923" spans="17:17">
      <c r="Q49923" s="39"/>
    </row>
    <row r="49924" spans="17:17">
      <c r="Q49924" s="39"/>
    </row>
    <row r="49925" spans="17:17">
      <c r="Q49925" s="39"/>
    </row>
    <row r="49926" spans="17:17">
      <c r="Q49926" s="39"/>
    </row>
    <row r="49927" spans="17:17">
      <c r="Q49927" s="39"/>
    </row>
    <row r="49928" spans="17:17">
      <c r="Q49928" s="39"/>
    </row>
    <row r="49929" spans="17:17">
      <c r="Q49929" s="39"/>
    </row>
    <row r="49930" spans="17:17">
      <c r="Q49930" s="39"/>
    </row>
    <row r="49931" spans="17:17">
      <c r="Q49931" s="39"/>
    </row>
    <row r="49932" spans="17:17">
      <c r="Q49932" s="39"/>
    </row>
    <row r="49933" spans="17:17">
      <c r="Q49933" s="39"/>
    </row>
    <row r="49934" spans="17:17">
      <c r="Q49934" s="39"/>
    </row>
    <row r="49935" spans="17:17">
      <c r="Q49935" s="39"/>
    </row>
    <row r="49936" spans="17:17">
      <c r="Q49936" s="39"/>
    </row>
    <row r="49937" spans="17:17">
      <c r="Q49937" s="39"/>
    </row>
    <row r="49938" spans="17:17">
      <c r="Q49938" s="39"/>
    </row>
    <row r="49939" spans="17:17">
      <c r="Q49939" s="39"/>
    </row>
    <row r="49940" spans="17:17">
      <c r="Q49940" s="39"/>
    </row>
    <row r="49941" spans="17:17">
      <c r="Q49941" s="39"/>
    </row>
    <row r="49942" spans="17:17">
      <c r="Q49942" s="39"/>
    </row>
    <row r="49943" spans="17:17">
      <c r="Q49943" s="39"/>
    </row>
    <row r="49944" spans="17:17">
      <c r="Q49944" s="39"/>
    </row>
    <row r="49945" spans="17:17">
      <c r="Q49945" s="39"/>
    </row>
    <row r="49946" spans="17:17">
      <c r="Q49946" s="39"/>
    </row>
    <row r="49947" spans="17:17">
      <c r="Q49947" s="39"/>
    </row>
    <row r="49948" spans="17:17">
      <c r="Q49948" s="39"/>
    </row>
    <row r="49949" spans="17:17">
      <c r="Q49949" s="39"/>
    </row>
    <row r="49950" spans="17:17">
      <c r="Q49950" s="39"/>
    </row>
    <row r="49951" spans="17:17">
      <c r="Q49951" s="39"/>
    </row>
    <row r="49952" spans="17:17">
      <c r="Q49952" s="39"/>
    </row>
    <row r="49953" spans="17:17">
      <c r="Q49953" s="39"/>
    </row>
    <row r="49954" spans="17:17">
      <c r="Q49954" s="39"/>
    </row>
    <row r="49955" spans="17:17">
      <c r="Q49955" s="39"/>
    </row>
    <row r="49956" spans="17:17">
      <c r="Q49956" s="39"/>
    </row>
    <row r="49957" spans="17:17">
      <c r="Q49957" s="39"/>
    </row>
    <row r="49958" spans="17:17">
      <c r="Q49958" s="39"/>
    </row>
    <row r="49959" spans="17:17">
      <c r="Q49959" s="39"/>
    </row>
    <row r="49960" spans="17:17">
      <c r="Q49960" s="39"/>
    </row>
    <row r="49961" spans="17:17">
      <c r="Q49961" s="39"/>
    </row>
    <row r="49962" spans="17:17">
      <c r="Q49962" s="39"/>
    </row>
    <row r="49963" spans="17:17">
      <c r="Q49963" s="39"/>
    </row>
    <row r="49964" spans="17:17">
      <c r="Q49964" s="39"/>
    </row>
    <row r="49965" spans="17:17">
      <c r="Q49965" s="39"/>
    </row>
    <row r="49966" spans="17:17">
      <c r="Q49966" s="39"/>
    </row>
    <row r="49967" spans="17:17">
      <c r="Q49967" s="39"/>
    </row>
    <row r="49968" spans="17:17">
      <c r="Q49968" s="39"/>
    </row>
    <row r="49969" spans="17:17">
      <c r="Q49969" s="39"/>
    </row>
    <row r="49970" spans="17:17">
      <c r="Q49970" s="39"/>
    </row>
    <row r="49971" spans="17:17">
      <c r="Q49971" s="39"/>
    </row>
    <row r="49972" spans="17:17">
      <c r="Q49972" s="39"/>
    </row>
    <row r="49973" spans="17:17">
      <c r="Q49973" s="39"/>
    </row>
    <row r="49974" spans="17:17">
      <c r="Q49974" s="39"/>
    </row>
    <row r="49975" spans="17:17">
      <c r="Q49975" s="39"/>
    </row>
    <row r="49976" spans="17:17">
      <c r="Q49976" s="39"/>
    </row>
    <row r="49977" spans="17:17">
      <c r="Q49977" s="39"/>
    </row>
    <row r="49978" spans="17:17">
      <c r="Q49978" s="39"/>
    </row>
    <row r="49979" spans="17:17">
      <c r="Q49979" s="39"/>
    </row>
    <row r="49980" spans="17:17">
      <c r="Q49980" s="39"/>
    </row>
    <row r="49981" spans="17:17">
      <c r="Q49981" s="39"/>
    </row>
    <row r="49982" spans="17:17">
      <c r="Q49982" s="39"/>
    </row>
    <row r="49983" spans="17:17">
      <c r="Q49983" s="39"/>
    </row>
    <row r="49984" spans="17:17">
      <c r="Q49984" s="39"/>
    </row>
    <row r="49985" spans="17:17">
      <c r="Q49985" s="39"/>
    </row>
    <row r="49986" spans="17:17">
      <c r="Q49986" s="39"/>
    </row>
    <row r="49987" spans="17:17">
      <c r="Q49987" s="39"/>
    </row>
    <row r="49988" spans="17:17">
      <c r="Q49988" s="39"/>
    </row>
    <row r="49989" spans="17:17">
      <c r="Q49989" s="39"/>
    </row>
    <row r="49990" spans="17:17">
      <c r="Q49990" s="39"/>
    </row>
    <row r="49991" spans="17:17">
      <c r="Q49991" s="39"/>
    </row>
    <row r="49992" spans="17:17">
      <c r="Q49992" s="39"/>
    </row>
    <row r="49993" spans="17:17">
      <c r="Q49993" s="39"/>
    </row>
    <row r="49994" spans="17:17">
      <c r="Q49994" s="39"/>
    </row>
    <row r="49995" spans="17:17">
      <c r="Q49995" s="39"/>
    </row>
    <row r="49996" spans="17:17">
      <c r="Q49996" s="39"/>
    </row>
    <row r="49997" spans="17:17">
      <c r="Q49997" s="39"/>
    </row>
    <row r="49998" spans="17:17">
      <c r="Q49998" s="39"/>
    </row>
    <row r="49999" spans="17:17">
      <c r="Q49999" s="39"/>
    </row>
    <row r="50000" spans="17:17">
      <c r="Q50000" s="39"/>
    </row>
    <row r="50001" spans="17:17">
      <c r="Q50001" s="39"/>
    </row>
    <row r="50002" spans="17:17">
      <c r="Q50002" s="39"/>
    </row>
    <row r="50003" spans="17:17">
      <c r="Q50003" s="39"/>
    </row>
    <row r="50004" spans="17:17">
      <c r="Q50004" s="39"/>
    </row>
    <row r="50005" spans="17:17">
      <c r="Q50005" s="39"/>
    </row>
    <row r="50006" spans="17:17">
      <c r="Q50006" s="39"/>
    </row>
    <row r="50007" spans="17:17">
      <c r="Q50007" s="39"/>
    </row>
    <row r="50008" spans="17:17">
      <c r="Q50008" s="39"/>
    </row>
    <row r="50009" spans="17:17">
      <c r="Q50009" s="39"/>
    </row>
    <row r="50010" spans="17:17">
      <c r="Q50010" s="39"/>
    </row>
    <row r="50011" spans="17:17">
      <c r="Q50011" s="39"/>
    </row>
    <row r="50012" spans="17:17">
      <c r="Q50012" s="39"/>
    </row>
    <row r="50013" spans="17:17">
      <c r="Q50013" s="39"/>
    </row>
    <row r="50014" spans="17:17">
      <c r="Q50014" s="39"/>
    </row>
    <row r="50015" spans="17:17">
      <c r="Q50015" s="39"/>
    </row>
    <row r="50016" spans="17:17">
      <c r="Q50016" s="39"/>
    </row>
    <row r="50017" spans="17:17">
      <c r="Q50017" s="39"/>
    </row>
    <row r="50018" spans="17:17">
      <c r="Q50018" s="39"/>
    </row>
    <row r="50019" spans="17:17">
      <c r="Q50019" s="39"/>
    </row>
    <row r="50020" spans="17:17">
      <c r="Q50020" s="39"/>
    </row>
    <row r="50021" spans="17:17">
      <c r="Q50021" s="39"/>
    </row>
    <row r="50022" spans="17:17">
      <c r="Q50022" s="39"/>
    </row>
    <row r="50023" spans="17:17">
      <c r="Q50023" s="39"/>
    </row>
    <row r="50024" spans="17:17">
      <c r="Q50024" s="39"/>
    </row>
    <row r="50025" spans="17:17">
      <c r="Q50025" s="39"/>
    </row>
    <row r="50026" spans="17:17">
      <c r="Q50026" s="39"/>
    </row>
    <row r="50027" spans="17:17">
      <c r="Q50027" s="39"/>
    </row>
    <row r="50028" spans="17:17">
      <c r="Q50028" s="39"/>
    </row>
    <row r="50029" spans="17:17">
      <c r="Q50029" s="39"/>
    </row>
    <row r="50030" spans="17:17">
      <c r="Q50030" s="39"/>
    </row>
    <row r="50031" spans="17:17">
      <c r="Q50031" s="39"/>
    </row>
    <row r="50032" spans="17:17">
      <c r="Q50032" s="39"/>
    </row>
    <row r="50033" spans="17:17">
      <c r="Q50033" s="39"/>
    </row>
    <row r="50034" spans="17:17">
      <c r="Q50034" s="39"/>
    </row>
    <row r="50035" spans="17:17">
      <c r="Q50035" s="39"/>
    </row>
    <row r="50036" spans="17:17">
      <c r="Q50036" s="39"/>
    </row>
    <row r="50037" spans="17:17">
      <c r="Q50037" s="39"/>
    </row>
    <row r="50038" spans="17:17">
      <c r="Q50038" s="39"/>
    </row>
    <row r="50039" spans="17:17">
      <c r="Q50039" s="39"/>
    </row>
    <row r="50040" spans="17:17">
      <c r="Q50040" s="39"/>
    </row>
    <row r="50041" spans="17:17">
      <c r="Q50041" s="39"/>
    </row>
    <row r="50042" spans="17:17">
      <c r="Q50042" s="39"/>
    </row>
    <row r="50043" spans="17:17">
      <c r="Q50043" s="39"/>
    </row>
    <row r="50044" spans="17:17">
      <c r="Q50044" s="39"/>
    </row>
    <row r="50045" spans="17:17">
      <c r="Q50045" s="39"/>
    </row>
    <row r="50046" spans="17:17">
      <c r="Q50046" s="39"/>
    </row>
    <row r="50047" spans="17:17">
      <c r="Q50047" s="39"/>
    </row>
    <row r="50048" spans="17:17">
      <c r="Q50048" s="39"/>
    </row>
    <row r="50049" spans="17:17">
      <c r="Q50049" s="39"/>
    </row>
    <row r="50050" spans="17:17">
      <c r="Q50050" s="39"/>
    </row>
    <row r="50051" spans="17:17">
      <c r="Q50051" s="39"/>
    </row>
    <row r="50052" spans="17:17">
      <c r="Q50052" s="39"/>
    </row>
    <row r="50053" spans="17:17">
      <c r="Q50053" s="39"/>
    </row>
    <row r="50054" spans="17:17">
      <c r="Q50054" s="39"/>
    </row>
    <row r="50055" spans="17:17">
      <c r="Q50055" s="39"/>
    </row>
    <row r="50056" spans="17:17">
      <c r="Q50056" s="39"/>
    </row>
    <row r="50057" spans="17:17">
      <c r="Q50057" s="39"/>
    </row>
    <row r="50058" spans="17:17">
      <c r="Q50058" s="39"/>
    </row>
    <row r="50059" spans="17:17">
      <c r="Q50059" s="39"/>
    </row>
    <row r="50060" spans="17:17">
      <c r="Q50060" s="39"/>
    </row>
    <row r="50061" spans="17:17">
      <c r="Q50061" s="39"/>
    </row>
    <row r="50062" spans="17:17">
      <c r="Q50062" s="39"/>
    </row>
    <row r="50063" spans="17:17">
      <c r="Q50063" s="39"/>
    </row>
    <row r="50064" spans="17:17">
      <c r="Q50064" s="39"/>
    </row>
    <row r="50065" spans="17:17">
      <c r="Q50065" s="39"/>
    </row>
    <row r="50066" spans="17:17">
      <c r="Q50066" s="39"/>
    </row>
    <row r="50067" spans="17:17">
      <c r="Q50067" s="39"/>
    </row>
    <row r="50068" spans="17:17">
      <c r="Q50068" s="39"/>
    </row>
    <row r="50069" spans="17:17">
      <c r="Q50069" s="39"/>
    </row>
    <row r="50070" spans="17:17">
      <c r="Q50070" s="39"/>
    </row>
    <row r="50071" spans="17:17">
      <c r="Q50071" s="39"/>
    </row>
    <row r="50072" spans="17:17">
      <c r="Q50072" s="39"/>
    </row>
    <row r="50073" spans="17:17">
      <c r="Q50073" s="39"/>
    </row>
    <row r="50074" spans="17:17">
      <c r="Q50074" s="39"/>
    </row>
    <row r="50075" spans="17:17">
      <c r="Q50075" s="39"/>
    </row>
    <row r="50076" spans="17:17">
      <c r="Q50076" s="39"/>
    </row>
    <row r="50077" spans="17:17">
      <c r="Q50077" s="39"/>
    </row>
    <row r="50078" spans="17:17">
      <c r="Q50078" s="39"/>
    </row>
    <row r="50079" spans="17:17">
      <c r="Q50079" s="39"/>
    </row>
    <row r="50080" spans="17:17">
      <c r="Q50080" s="39"/>
    </row>
    <row r="50081" spans="17:17">
      <c r="Q50081" s="39"/>
    </row>
    <row r="50082" spans="17:17">
      <c r="Q50082" s="39"/>
    </row>
    <row r="50083" spans="17:17">
      <c r="Q50083" s="39"/>
    </row>
    <row r="50084" spans="17:17">
      <c r="Q50084" s="39"/>
    </row>
    <row r="50085" spans="17:17">
      <c r="Q50085" s="39"/>
    </row>
    <row r="50086" spans="17:17">
      <c r="Q50086" s="39"/>
    </row>
    <row r="50087" spans="17:17">
      <c r="Q50087" s="39"/>
    </row>
    <row r="50088" spans="17:17">
      <c r="Q50088" s="39"/>
    </row>
    <row r="50089" spans="17:17">
      <c r="Q50089" s="39"/>
    </row>
    <row r="50090" spans="17:17">
      <c r="Q50090" s="39"/>
    </row>
    <row r="50091" spans="17:17">
      <c r="Q50091" s="39"/>
    </row>
    <row r="50092" spans="17:17">
      <c r="Q50092" s="39"/>
    </row>
    <row r="50093" spans="17:17">
      <c r="Q50093" s="39"/>
    </row>
    <row r="50094" spans="17:17">
      <c r="Q50094" s="39"/>
    </row>
    <row r="50095" spans="17:17">
      <c r="Q50095" s="39"/>
    </row>
    <row r="50096" spans="17:17">
      <c r="Q50096" s="39"/>
    </row>
    <row r="50097" spans="17:17">
      <c r="Q50097" s="39"/>
    </row>
    <row r="50098" spans="17:17">
      <c r="Q50098" s="39"/>
    </row>
    <row r="50099" spans="17:17">
      <c r="Q50099" s="39"/>
    </row>
    <row r="50100" spans="17:17">
      <c r="Q50100" s="39"/>
    </row>
    <row r="50101" spans="17:17">
      <c r="Q50101" s="39"/>
    </row>
    <row r="50102" spans="17:17">
      <c r="Q50102" s="39"/>
    </row>
    <row r="50103" spans="17:17">
      <c r="Q50103" s="39"/>
    </row>
    <row r="50104" spans="17:17">
      <c r="Q50104" s="39"/>
    </row>
    <row r="50105" spans="17:17">
      <c r="Q50105" s="39"/>
    </row>
    <row r="50106" spans="17:17">
      <c r="Q50106" s="39"/>
    </row>
    <row r="50107" spans="17:17">
      <c r="Q50107" s="39"/>
    </row>
    <row r="50108" spans="17:17">
      <c r="Q50108" s="39"/>
    </row>
    <row r="50109" spans="17:17">
      <c r="Q50109" s="39"/>
    </row>
    <row r="50110" spans="17:17">
      <c r="Q50110" s="39"/>
    </row>
    <row r="50111" spans="17:17">
      <c r="Q50111" s="39"/>
    </row>
    <row r="50112" spans="17:17">
      <c r="Q50112" s="39"/>
    </row>
    <row r="50113" spans="17:17">
      <c r="Q50113" s="39"/>
    </row>
    <row r="50114" spans="17:17">
      <c r="Q50114" s="39"/>
    </row>
    <row r="50115" spans="17:17">
      <c r="Q50115" s="39"/>
    </row>
    <row r="50116" spans="17:17">
      <c r="Q50116" s="39"/>
    </row>
    <row r="50117" spans="17:17">
      <c r="Q50117" s="39"/>
    </row>
    <row r="50118" spans="17:17">
      <c r="Q50118" s="39"/>
    </row>
    <row r="50119" spans="17:17">
      <c r="Q50119" s="39"/>
    </row>
    <row r="50120" spans="17:17">
      <c r="Q50120" s="39"/>
    </row>
    <row r="50121" spans="17:17">
      <c r="Q50121" s="39"/>
    </row>
    <row r="50122" spans="17:17">
      <c r="Q50122" s="39"/>
    </row>
    <row r="50123" spans="17:17">
      <c r="Q50123" s="39"/>
    </row>
    <row r="50124" spans="17:17">
      <c r="Q50124" s="39"/>
    </row>
    <row r="50125" spans="17:17">
      <c r="Q50125" s="39"/>
    </row>
    <row r="50126" spans="17:17">
      <c r="Q50126" s="39"/>
    </row>
    <row r="50127" spans="17:17">
      <c r="Q50127" s="39"/>
    </row>
    <row r="50128" spans="17:17">
      <c r="Q50128" s="39"/>
    </row>
    <row r="50129" spans="17:17">
      <c r="Q50129" s="39"/>
    </row>
    <row r="50130" spans="17:17">
      <c r="Q50130" s="39"/>
    </row>
    <row r="50131" spans="17:17">
      <c r="Q50131" s="39"/>
    </row>
    <row r="50132" spans="17:17">
      <c r="Q50132" s="39"/>
    </row>
    <row r="50133" spans="17:17">
      <c r="Q50133" s="39"/>
    </row>
    <row r="50134" spans="17:17">
      <c r="Q50134" s="39"/>
    </row>
    <row r="50135" spans="17:17">
      <c r="Q50135" s="39"/>
    </row>
    <row r="50136" spans="17:17">
      <c r="Q50136" s="39"/>
    </row>
    <row r="50137" spans="17:17">
      <c r="Q50137" s="39"/>
    </row>
    <row r="50138" spans="17:17">
      <c r="Q50138" s="39"/>
    </row>
    <row r="50139" spans="17:17">
      <c r="Q50139" s="39"/>
    </row>
    <row r="50140" spans="17:17">
      <c r="Q50140" s="39"/>
    </row>
    <row r="50141" spans="17:17">
      <c r="Q50141" s="39"/>
    </row>
    <row r="50142" spans="17:17">
      <c r="Q50142" s="39"/>
    </row>
    <row r="50143" spans="17:17">
      <c r="Q50143" s="39"/>
    </row>
    <row r="50144" spans="17:17">
      <c r="Q50144" s="39"/>
    </row>
    <row r="50145" spans="17:17">
      <c r="Q50145" s="39"/>
    </row>
    <row r="50146" spans="17:17">
      <c r="Q50146" s="39"/>
    </row>
    <row r="50147" spans="17:17">
      <c r="Q50147" s="39"/>
    </row>
    <row r="50148" spans="17:17">
      <c r="Q50148" s="39"/>
    </row>
    <row r="50149" spans="17:17">
      <c r="Q50149" s="39"/>
    </row>
    <row r="50150" spans="17:17">
      <c r="Q50150" s="39"/>
    </row>
    <row r="50151" spans="17:17">
      <c r="Q50151" s="39"/>
    </row>
    <row r="50152" spans="17:17">
      <c r="Q50152" s="39"/>
    </row>
    <row r="50153" spans="17:17">
      <c r="Q50153" s="39"/>
    </row>
    <row r="50154" spans="17:17">
      <c r="Q50154" s="39"/>
    </row>
    <row r="50155" spans="17:17">
      <c r="Q50155" s="39"/>
    </row>
    <row r="50156" spans="17:17">
      <c r="Q50156" s="39"/>
    </row>
    <row r="50157" spans="17:17">
      <c r="Q50157" s="39"/>
    </row>
    <row r="50158" spans="17:17">
      <c r="Q50158" s="39"/>
    </row>
    <row r="50159" spans="17:17">
      <c r="Q50159" s="39"/>
    </row>
    <row r="50160" spans="17:17">
      <c r="Q50160" s="39"/>
    </row>
    <row r="50161" spans="17:17">
      <c r="Q50161" s="39"/>
    </row>
    <row r="50162" spans="17:17">
      <c r="Q50162" s="39"/>
    </row>
    <row r="50163" spans="17:17">
      <c r="Q50163" s="39"/>
    </row>
    <row r="50164" spans="17:17">
      <c r="Q50164" s="39"/>
    </row>
    <row r="50165" spans="17:17">
      <c r="Q50165" s="39"/>
    </row>
    <row r="50166" spans="17:17">
      <c r="Q50166" s="39"/>
    </row>
    <row r="50167" spans="17:17">
      <c r="Q50167" s="39"/>
    </row>
    <row r="50168" spans="17:17">
      <c r="Q50168" s="39"/>
    </row>
    <row r="50169" spans="17:17">
      <c r="Q50169" s="39"/>
    </row>
    <row r="50170" spans="17:17">
      <c r="Q50170" s="39"/>
    </row>
    <row r="50171" spans="17:17">
      <c r="Q50171" s="39"/>
    </row>
    <row r="50172" spans="17:17">
      <c r="Q50172" s="39"/>
    </row>
    <row r="50173" spans="17:17">
      <c r="Q50173" s="39"/>
    </row>
    <row r="50174" spans="17:17">
      <c r="Q50174" s="39"/>
    </row>
    <row r="50175" spans="17:17">
      <c r="Q50175" s="39"/>
    </row>
    <row r="50176" spans="17:17">
      <c r="Q50176" s="39"/>
    </row>
    <row r="50177" spans="17:17">
      <c r="Q50177" s="39"/>
    </row>
    <row r="50178" spans="17:17">
      <c r="Q50178" s="39"/>
    </row>
    <row r="50179" spans="17:17">
      <c r="Q50179" s="39"/>
    </row>
    <row r="50180" spans="17:17">
      <c r="Q50180" s="39"/>
    </row>
    <row r="50181" spans="17:17">
      <c r="Q50181" s="39"/>
    </row>
    <row r="50182" spans="17:17">
      <c r="Q50182" s="39"/>
    </row>
    <row r="50183" spans="17:17">
      <c r="Q50183" s="39"/>
    </row>
    <row r="50184" spans="17:17">
      <c r="Q50184" s="39"/>
    </row>
    <row r="50185" spans="17:17">
      <c r="Q50185" s="39"/>
    </row>
    <row r="50186" spans="17:17">
      <c r="Q50186" s="39"/>
    </row>
    <row r="50187" spans="17:17">
      <c r="Q50187" s="39"/>
    </row>
    <row r="50188" spans="17:17">
      <c r="Q50188" s="39"/>
    </row>
    <row r="50189" spans="17:17">
      <c r="Q50189" s="39"/>
    </row>
    <row r="50190" spans="17:17">
      <c r="Q50190" s="39"/>
    </row>
    <row r="50191" spans="17:17">
      <c r="Q50191" s="39"/>
    </row>
    <row r="50192" spans="17:17">
      <c r="Q50192" s="39"/>
    </row>
    <row r="50193" spans="17:17">
      <c r="Q50193" s="39"/>
    </row>
    <row r="50194" spans="17:17">
      <c r="Q50194" s="39"/>
    </row>
    <row r="50195" spans="17:17">
      <c r="Q50195" s="39"/>
    </row>
    <row r="50196" spans="17:17">
      <c r="Q50196" s="39"/>
    </row>
    <row r="50197" spans="17:17">
      <c r="Q50197" s="39"/>
    </row>
    <row r="50198" spans="17:17">
      <c r="Q50198" s="39"/>
    </row>
    <row r="50199" spans="17:17">
      <c r="Q50199" s="39"/>
    </row>
    <row r="50200" spans="17:17">
      <c r="Q50200" s="39"/>
    </row>
    <row r="50201" spans="17:17">
      <c r="Q50201" s="39"/>
    </row>
    <row r="50202" spans="17:17">
      <c r="Q50202" s="39"/>
    </row>
    <row r="50203" spans="17:17">
      <c r="Q50203" s="39"/>
    </row>
    <row r="50204" spans="17:17">
      <c r="Q50204" s="39"/>
    </row>
    <row r="50205" spans="17:17">
      <c r="Q50205" s="39"/>
    </row>
    <row r="50206" spans="17:17">
      <c r="Q50206" s="39"/>
    </row>
    <row r="50207" spans="17:17">
      <c r="Q50207" s="39"/>
    </row>
    <row r="50208" spans="17:17">
      <c r="Q50208" s="39"/>
    </row>
    <row r="50209" spans="17:17">
      <c r="Q50209" s="39"/>
    </row>
    <row r="50210" spans="17:17">
      <c r="Q50210" s="39"/>
    </row>
    <row r="50211" spans="17:17">
      <c r="Q50211" s="39"/>
    </row>
    <row r="50212" spans="17:17">
      <c r="Q50212" s="39"/>
    </row>
    <row r="50213" spans="17:17">
      <c r="Q50213" s="39"/>
    </row>
    <row r="50214" spans="17:17">
      <c r="Q50214" s="39"/>
    </row>
    <row r="50215" spans="17:17">
      <c r="Q50215" s="39"/>
    </row>
    <row r="50216" spans="17:17">
      <c r="Q50216" s="39"/>
    </row>
    <row r="50217" spans="17:17">
      <c r="Q50217" s="39"/>
    </row>
    <row r="50218" spans="17:17">
      <c r="Q50218" s="39"/>
    </row>
    <row r="50219" spans="17:17">
      <c r="Q50219" s="39"/>
    </row>
    <row r="50220" spans="17:17">
      <c r="Q50220" s="39"/>
    </row>
    <row r="50221" spans="17:17">
      <c r="Q50221" s="39"/>
    </row>
    <row r="50222" spans="17:17">
      <c r="Q50222" s="39"/>
    </row>
    <row r="50223" spans="17:17">
      <c r="Q50223" s="39"/>
    </row>
    <row r="50224" spans="17:17">
      <c r="Q50224" s="39"/>
    </row>
    <row r="50225" spans="17:17">
      <c r="Q50225" s="39"/>
    </row>
    <row r="50226" spans="17:17">
      <c r="Q50226" s="39"/>
    </row>
    <row r="50227" spans="17:17">
      <c r="Q50227" s="39"/>
    </row>
    <row r="50228" spans="17:17">
      <c r="Q50228" s="39"/>
    </row>
    <row r="50229" spans="17:17">
      <c r="Q50229" s="39"/>
    </row>
    <row r="50230" spans="17:17">
      <c r="Q50230" s="39"/>
    </row>
    <row r="50231" spans="17:17">
      <c r="Q50231" s="39"/>
    </row>
    <row r="50232" spans="17:17">
      <c r="Q50232" s="39"/>
    </row>
    <row r="50233" spans="17:17">
      <c r="Q50233" s="39"/>
    </row>
    <row r="50234" spans="17:17">
      <c r="Q50234" s="39"/>
    </row>
    <row r="50235" spans="17:17">
      <c r="Q50235" s="39"/>
    </row>
    <row r="50236" spans="17:17">
      <c r="Q50236" s="39"/>
    </row>
    <row r="50237" spans="17:17">
      <c r="Q50237" s="39"/>
    </row>
    <row r="50238" spans="17:17">
      <c r="Q50238" s="39"/>
    </row>
    <row r="50239" spans="17:17">
      <c r="Q50239" s="39"/>
    </row>
    <row r="50240" spans="17:17">
      <c r="Q50240" s="39"/>
    </row>
    <row r="50241" spans="17:17">
      <c r="Q50241" s="39"/>
    </row>
    <row r="50242" spans="17:17">
      <c r="Q50242" s="39"/>
    </row>
    <row r="50243" spans="17:17">
      <c r="Q50243" s="39"/>
    </row>
    <row r="50244" spans="17:17">
      <c r="Q50244" s="39"/>
    </row>
    <row r="50245" spans="17:17">
      <c r="Q50245" s="39"/>
    </row>
    <row r="50246" spans="17:17">
      <c r="Q50246" s="39"/>
    </row>
    <row r="50247" spans="17:17">
      <c r="Q50247" s="39"/>
    </row>
    <row r="50248" spans="17:17">
      <c r="Q50248" s="39"/>
    </row>
    <row r="50249" spans="17:17">
      <c r="Q50249" s="39"/>
    </row>
    <row r="50250" spans="17:17">
      <c r="Q50250" s="39"/>
    </row>
    <row r="50251" spans="17:17">
      <c r="Q50251" s="39"/>
    </row>
    <row r="50252" spans="17:17">
      <c r="Q50252" s="39"/>
    </row>
    <row r="50253" spans="17:17">
      <c r="Q50253" s="39"/>
    </row>
    <row r="50254" spans="17:17">
      <c r="Q50254" s="39"/>
    </row>
    <row r="50255" spans="17:17">
      <c r="Q50255" s="39"/>
    </row>
    <row r="50256" spans="17:17">
      <c r="Q50256" s="39"/>
    </row>
    <row r="50257" spans="17:17">
      <c r="Q50257" s="39"/>
    </row>
    <row r="50258" spans="17:17">
      <c r="Q50258" s="39"/>
    </row>
    <row r="50259" spans="17:17">
      <c r="Q50259" s="39"/>
    </row>
    <row r="50260" spans="17:17">
      <c r="Q50260" s="39"/>
    </row>
    <row r="50261" spans="17:17">
      <c r="Q50261" s="39"/>
    </row>
    <row r="50262" spans="17:17">
      <c r="Q50262" s="39"/>
    </row>
    <row r="50263" spans="17:17">
      <c r="Q50263" s="39"/>
    </row>
    <row r="50264" spans="17:17">
      <c r="Q50264" s="39"/>
    </row>
    <row r="50265" spans="17:17">
      <c r="Q50265" s="39"/>
    </row>
    <row r="50266" spans="17:17">
      <c r="Q50266" s="39"/>
    </row>
    <row r="50267" spans="17:17">
      <c r="Q50267" s="39"/>
    </row>
    <row r="50268" spans="17:17">
      <c r="Q50268" s="39"/>
    </row>
    <row r="50269" spans="17:17">
      <c r="Q50269" s="39"/>
    </row>
    <row r="50270" spans="17:17">
      <c r="Q50270" s="39"/>
    </row>
    <row r="50271" spans="17:17">
      <c r="Q50271" s="39"/>
    </row>
    <row r="50272" spans="17:17">
      <c r="Q50272" s="39"/>
    </row>
    <row r="50273" spans="17:17">
      <c r="Q50273" s="39"/>
    </row>
    <row r="50274" spans="17:17">
      <c r="Q50274" s="39"/>
    </row>
    <row r="50275" spans="17:17">
      <c r="Q50275" s="39"/>
    </row>
    <row r="50276" spans="17:17">
      <c r="Q50276" s="39"/>
    </row>
    <row r="50277" spans="17:17">
      <c r="Q50277" s="39"/>
    </row>
    <row r="50278" spans="17:17">
      <c r="Q50278" s="39"/>
    </row>
    <row r="50279" spans="17:17">
      <c r="Q50279" s="39"/>
    </row>
    <row r="50280" spans="17:17">
      <c r="Q50280" s="39"/>
    </row>
    <row r="50281" spans="17:17">
      <c r="Q50281" s="39"/>
    </row>
    <row r="50282" spans="17:17">
      <c r="Q50282" s="39"/>
    </row>
    <row r="50283" spans="17:17">
      <c r="Q50283" s="39"/>
    </row>
    <row r="50284" spans="17:17">
      <c r="Q50284" s="39"/>
    </row>
    <row r="50285" spans="17:17">
      <c r="Q50285" s="39"/>
    </row>
    <row r="50286" spans="17:17">
      <c r="Q50286" s="39"/>
    </row>
    <row r="50287" spans="17:17">
      <c r="Q50287" s="39"/>
    </row>
    <row r="50288" spans="17:17">
      <c r="Q50288" s="39"/>
    </row>
    <row r="50289" spans="17:17">
      <c r="Q50289" s="39"/>
    </row>
    <row r="50290" spans="17:17">
      <c r="Q50290" s="39"/>
    </row>
    <row r="50291" spans="17:17">
      <c r="Q50291" s="39"/>
    </row>
    <row r="50292" spans="17:17">
      <c r="Q50292" s="39"/>
    </row>
    <row r="50293" spans="17:17">
      <c r="Q50293" s="39"/>
    </row>
    <row r="50294" spans="17:17">
      <c r="Q50294" s="39"/>
    </row>
    <row r="50295" spans="17:17">
      <c r="Q50295" s="39"/>
    </row>
    <row r="50296" spans="17:17">
      <c r="Q50296" s="39"/>
    </row>
    <row r="50297" spans="17:17">
      <c r="Q50297" s="39"/>
    </row>
    <row r="50298" spans="17:17">
      <c r="Q50298" s="39"/>
    </row>
    <row r="50299" spans="17:17">
      <c r="Q50299" s="39"/>
    </row>
    <row r="50300" spans="17:17">
      <c r="Q50300" s="39"/>
    </row>
    <row r="50301" spans="17:17">
      <c r="Q50301" s="39"/>
    </row>
    <row r="50302" spans="17:17">
      <c r="Q50302" s="39"/>
    </row>
    <row r="50303" spans="17:17">
      <c r="Q50303" s="39"/>
    </row>
    <row r="50304" spans="17:17">
      <c r="Q50304" s="39"/>
    </row>
    <row r="50305" spans="17:17">
      <c r="Q50305" s="39"/>
    </row>
    <row r="50306" spans="17:17">
      <c r="Q50306" s="39"/>
    </row>
    <row r="50307" spans="17:17">
      <c r="Q50307" s="39"/>
    </row>
    <row r="50308" spans="17:17">
      <c r="Q50308" s="39"/>
    </row>
    <row r="50309" spans="17:17">
      <c r="Q50309" s="39"/>
    </row>
    <row r="50310" spans="17:17">
      <c r="Q50310" s="39"/>
    </row>
    <row r="50311" spans="17:17">
      <c r="Q50311" s="39"/>
    </row>
    <row r="50312" spans="17:17">
      <c r="Q50312" s="39"/>
    </row>
    <row r="50313" spans="17:17">
      <c r="Q50313" s="39"/>
    </row>
    <row r="50314" spans="17:17">
      <c r="Q50314" s="39"/>
    </row>
    <row r="50315" spans="17:17">
      <c r="Q50315" s="39"/>
    </row>
    <row r="50316" spans="17:17">
      <c r="Q50316" s="39"/>
    </row>
    <row r="50317" spans="17:17">
      <c r="Q50317" s="39"/>
    </row>
    <row r="50318" spans="17:17">
      <c r="Q50318" s="39"/>
    </row>
    <row r="50319" spans="17:17">
      <c r="Q50319" s="39"/>
    </row>
    <row r="50320" spans="17:17">
      <c r="Q50320" s="39"/>
    </row>
    <row r="50321" spans="17:17">
      <c r="Q50321" s="39"/>
    </row>
    <row r="50322" spans="17:17">
      <c r="Q50322" s="39"/>
    </row>
    <row r="50323" spans="17:17">
      <c r="Q50323" s="39"/>
    </row>
    <row r="50324" spans="17:17">
      <c r="Q50324" s="39"/>
    </row>
    <row r="50325" spans="17:17">
      <c r="Q50325" s="39"/>
    </row>
    <row r="50326" spans="17:17">
      <c r="Q50326" s="39"/>
    </row>
    <row r="50327" spans="17:17">
      <c r="Q50327" s="39"/>
    </row>
    <row r="50328" spans="17:17">
      <c r="Q50328" s="39"/>
    </row>
    <row r="50329" spans="17:17">
      <c r="Q50329" s="39"/>
    </row>
    <row r="50330" spans="17:17">
      <c r="Q50330" s="39"/>
    </row>
    <row r="50331" spans="17:17">
      <c r="Q50331" s="39"/>
    </row>
    <row r="50332" spans="17:17">
      <c r="Q50332" s="39"/>
    </row>
    <row r="50333" spans="17:17">
      <c r="Q50333" s="39"/>
    </row>
    <row r="50334" spans="17:17">
      <c r="Q50334" s="39"/>
    </row>
    <row r="50335" spans="17:17">
      <c r="Q50335" s="39"/>
    </row>
    <row r="50336" spans="17:17">
      <c r="Q50336" s="39"/>
    </row>
    <row r="50337" spans="17:17">
      <c r="Q50337" s="39"/>
    </row>
    <row r="50338" spans="17:17">
      <c r="Q50338" s="39"/>
    </row>
    <row r="50339" spans="17:17">
      <c r="Q50339" s="39"/>
    </row>
    <row r="50340" spans="17:17">
      <c r="Q50340" s="39"/>
    </row>
    <row r="50341" spans="17:17">
      <c r="Q50341" s="39"/>
    </row>
    <row r="50342" spans="17:17">
      <c r="Q50342" s="39"/>
    </row>
    <row r="50343" spans="17:17">
      <c r="Q50343" s="39"/>
    </row>
    <row r="50344" spans="17:17">
      <c r="Q50344" s="39"/>
    </row>
    <row r="50345" spans="17:17">
      <c r="Q50345" s="39"/>
    </row>
    <row r="50346" spans="17:17">
      <c r="Q50346" s="39"/>
    </row>
    <row r="50347" spans="17:17">
      <c r="Q50347" s="39"/>
    </row>
    <row r="50348" spans="17:17">
      <c r="Q50348" s="39"/>
    </row>
    <row r="50349" spans="17:17">
      <c r="Q50349" s="39"/>
    </row>
    <row r="50350" spans="17:17">
      <c r="Q50350" s="39"/>
    </row>
    <row r="50351" spans="17:17">
      <c r="Q50351" s="39"/>
    </row>
    <row r="50352" spans="17:17">
      <c r="Q50352" s="39"/>
    </row>
    <row r="50353" spans="17:17">
      <c r="Q50353" s="39"/>
    </row>
    <row r="50354" spans="17:17">
      <c r="Q50354" s="39"/>
    </row>
    <row r="50355" spans="17:17">
      <c r="Q50355" s="39"/>
    </row>
    <row r="50356" spans="17:17">
      <c r="Q50356" s="39"/>
    </row>
    <row r="50357" spans="17:17">
      <c r="Q50357" s="39"/>
    </row>
    <row r="50358" spans="17:17">
      <c r="Q50358" s="39"/>
    </row>
    <row r="50359" spans="17:17">
      <c r="Q50359" s="39"/>
    </row>
    <row r="50360" spans="17:17">
      <c r="Q50360" s="39"/>
    </row>
    <row r="50361" spans="17:17">
      <c r="Q50361" s="39"/>
    </row>
    <row r="50362" spans="17:17">
      <c r="Q50362" s="39"/>
    </row>
    <row r="50363" spans="17:17">
      <c r="Q50363" s="39"/>
    </row>
    <row r="50364" spans="17:17">
      <c r="Q50364" s="39"/>
    </row>
    <row r="50365" spans="17:17">
      <c r="Q50365" s="39"/>
    </row>
    <row r="50366" spans="17:17">
      <c r="Q50366" s="39"/>
    </row>
    <row r="50367" spans="17:17">
      <c r="Q50367" s="39"/>
    </row>
    <row r="50368" spans="17:17">
      <c r="Q50368" s="39"/>
    </row>
    <row r="50369" spans="17:17">
      <c r="Q50369" s="39"/>
    </row>
    <row r="50370" spans="17:17">
      <c r="Q50370" s="39"/>
    </row>
    <row r="50371" spans="17:17">
      <c r="Q50371" s="39"/>
    </row>
    <row r="50372" spans="17:17">
      <c r="Q50372" s="39"/>
    </row>
    <row r="50373" spans="17:17">
      <c r="Q50373" s="39"/>
    </row>
    <row r="50374" spans="17:17">
      <c r="Q50374" s="39"/>
    </row>
    <row r="50375" spans="17:17">
      <c r="Q50375" s="39"/>
    </row>
    <row r="50376" spans="17:17">
      <c r="Q50376" s="39"/>
    </row>
    <row r="50377" spans="17:17">
      <c r="Q50377" s="39"/>
    </row>
    <row r="50378" spans="17:17">
      <c r="Q50378" s="39"/>
    </row>
    <row r="50379" spans="17:17">
      <c r="Q50379" s="39"/>
    </row>
    <row r="50380" spans="17:17">
      <c r="Q50380" s="39"/>
    </row>
    <row r="50381" spans="17:17">
      <c r="Q50381" s="39"/>
    </row>
    <row r="50382" spans="17:17">
      <c r="Q50382" s="39"/>
    </row>
    <row r="50383" spans="17:17">
      <c r="Q50383" s="39"/>
    </row>
    <row r="50384" spans="17:17">
      <c r="Q50384" s="39"/>
    </row>
    <row r="50385" spans="17:17">
      <c r="Q50385" s="39"/>
    </row>
    <row r="50386" spans="17:17">
      <c r="Q50386" s="39"/>
    </row>
    <row r="50387" spans="17:17">
      <c r="Q50387" s="39"/>
    </row>
    <row r="50388" spans="17:17">
      <c r="Q50388" s="39"/>
    </row>
    <row r="50389" spans="17:17">
      <c r="Q50389" s="39"/>
    </row>
    <row r="50390" spans="17:17">
      <c r="Q50390" s="39"/>
    </row>
    <row r="50391" spans="17:17">
      <c r="Q50391" s="39"/>
    </row>
    <row r="50392" spans="17:17">
      <c r="Q50392" s="39"/>
    </row>
    <row r="50393" spans="17:17">
      <c r="Q50393" s="39"/>
    </row>
    <row r="50394" spans="17:17">
      <c r="Q50394" s="39"/>
    </row>
    <row r="50395" spans="17:17">
      <c r="Q50395" s="39"/>
    </row>
    <row r="50396" spans="17:17">
      <c r="Q50396" s="39"/>
    </row>
    <row r="50397" spans="17:17">
      <c r="Q50397" s="39"/>
    </row>
    <row r="50398" spans="17:17">
      <c r="Q50398" s="39"/>
    </row>
    <row r="50399" spans="17:17">
      <c r="Q50399" s="39"/>
    </row>
    <row r="50400" spans="17:17">
      <c r="Q50400" s="39"/>
    </row>
    <row r="50401" spans="17:17">
      <c r="Q50401" s="39"/>
    </row>
    <row r="50402" spans="17:17">
      <c r="Q50402" s="39"/>
    </row>
    <row r="50403" spans="17:17">
      <c r="Q50403" s="39"/>
    </row>
    <row r="50404" spans="17:17">
      <c r="Q50404" s="39"/>
    </row>
    <row r="50405" spans="17:17">
      <c r="Q50405" s="39"/>
    </row>
    <row r="50406" spans="17:17">
      <c r="Q50406" s="39"/>
    </row>
    <row r="50407" spans="17:17">
      <c r="Q50407" s="39"/>
    </row>
    <row r="50408" spans="17:17">
      <c r="Q50408" s="39"/>
    </row>
    <row r="50409" spans="17:17">
      <c r="Q50409" s="39"/>
    </row>
    <row r="50410" spans="17:17">
      <c r="Q50410" s="39"/>
    </row>
    <row r="50411" spans="17:17">
      <c r="Q50411" s="39"/>
    </row>
    <row r="50412" spans="17:17">
      <c r="Q50412" s="39"/>
    </row>
    <row r="50413" spans="17:17">
      <c r="Q50413" s="39"/>
    </row>
    <row r="50414" spans="17:17">
      <c r="Q50414" s="39"/>
    </row>
    <row r="50415" spans="17:17">
      <c r="Q50415" s="39"/>
    </row>
    <row r="50416" spans="17:17">
      <c r="Q50416" s="39"/>
    </row>
    <row r="50417" spans="17:17">
      <c r="Q50417" s="39"/>
    </row>
    <row r="50418" spans="17:17">
      <c r="Q50418" s="39"/>
    </row>
    <row r="50419" spans="17:17">
      <c r="Q50419" s="39"/>
    </row>
    <row r="50420" spans="17:17">
      <c r="Q50420" s="39"/>
    </row>
    <row r="50421" spans="17:17">
      <c r="Q50421" s="39"/>
    </row>
    <row r="50422" spans="17:17">
      <c r="Q50422" s="39"/>
    </row>
    <row r="50423" spans="17:17">
      <c r="Q50423" s="39"/>
    </row>
    <row r="50424" spans="17:17">
      <c r="Q50424" s="39"/>
    </row>
    <row r="50425" spans="17:17">
      <c r="Q50425" s="39"/>
    </row>
    <row r="50426" spans="17:17">
      <c r="Q50426" s="39"/>
    </row>
    <row r="50427" spans="17:17">
      <c r="Q50427" s="39"/>
    </row>
    <row r="50428" spans="17:17">
      <c r="Q50428" s="39"/>
    </row>
    <row r="50429" spans="17:17">
      <c r="Q50429" s="39"/>
    </row>
    <row r="50430" spans="17:17">
      <c r="Q50430" s="39"/>
    </row>
    <row r="50431" spans="17:17">
      <c r="Q50431" s="39"/>
    </row>
    <row r="50432" spans="17:17">
      <c r="Q50432" s="39"/>
    </row>
    <row r="50433" spans="17:17">
      <c r="Q50433" s="39"/>
    </row>
    <row r="50434" spans="17:17">
      <c r="Q50434" s="39"/>
    </row>
    <row r="50435" spans="17:17">
      <c r="Q50435" s="39"/>
    </row>
    <row r="50436" spans="17:17">
      <c r="Q50436" s="39"/>
    </row>
    <row r="50437" spans="17:17">
      <c r="Q50437" s="39"/>
    </row>
    <row r="50438" spans="17:17">
      <c r="Q50438" s="39"/>
    </row>
    <row r="50439" spans="17:17">
      <c r="Q50439" s="39"/>
    </row>
    <row r="50440" spans="17:17">
      <c r="Q50440" s="39"/>
    </row>
    <row r="50441" spans="17:17">
      <c r="Q50441" s="39"/>
    </row>
    <row r="50442" spans="17:17">
      <c r="Q50442" s="39"/>
    </row>
    <row r="50443" spans="17:17">
      <c r="Q50443" s="39"/>
    </row>
    <row r="50444" spans="17:17">
      <c r="Q50444" s="39"/>
    </row>
    <row r="50445" spans="17:17">
      <c r="Q50445" s="39"/>
    </row>
    <row r="50446" spans="17:17">
      <c r="Q50446" s="39"/>
    </row>
    <row r="50447" spans="17:17">
      <c r="Q50447" s="39"/>
    </row>
    <row r="50448" spans="17:17">
      <c r="Q50448" s="39"/>
    </row>
    <row r="50449" spans="17:17">
      <c r="Q50449" s="39"/>
    </row>
    <row r="50450" spans="17:17">
      <c r="Q50450" s="39"/>
    </row>
    <row r="50451" spans="17:17">
      <c r="Q50451" s="39"/>
    </row>
    <row r="50452" spans="17:17">
      <c r="Q50452" s="39"/>
    </row>
    <row r="50453" spans="17:17">
      <c r="Q50453" s="39"/>
    </row>
    <row r="50454" spans="17:17">
      <c r="Q50454" s="39"/>
    </row>
    <row r="50455" spans="17:17">
      <c r="Q50455" s="39"/>
    </row>
    <row r="50456" spans="17:17">
      <c r="Q50456" s="39"/>
    </row>
    <row r="50457" spans="17:17">
      <c r="Q50457" s="39"/>
    </row>
    <row r="50458" spans="17:17">
      <c r="Q50458" s="39"/>
    </row>
    <row r="50459" spans="17:17">
      <c r="Q50459" s="39"/>
    </row>
    <row r="50460" spans="17:17">
      <c r="Q50460" s="39"/>
    </row>
    <row r="50461" spans="17:17">
      <c r="Q50461" s="39"/>
    </row>
    <row r="50462" spans="17:17">
      <c r="Q50462" s="39"/>
    </row>
    <row r="50463" spans="17:17">
      <c r="Q50463" s="39"/>
    </row>
    <row r="50464" spans="17:17">
      <c r="Q50464" s="39"/>
    </row>
    <row r="50465" spans="17:17">
      <c r="Q50465" s="39"/>
    </row>
    <row r="50466" spans="17:17">
      <c r="Q50466" s="39"/>
    </row>
    <row r="50467" spans="17:17">
      <c r="Q50467" s="39"/>
    </row>
    <row r="50468" spans="17:17">
      <c r="Q50468" s="39"/>
    </row>
    <row r="50469" spans="17:17">
      <c r="Q50469" s="39"/>
    </row>
    <row r="50470" spans="17:17">
      <c r="Q50470" s="39"/>
    </row>
    <row r="50471" spans="17:17">
      <c r="Q50471" s="39"/>
    </row>
    <row r="50472" spans="17:17">
      <c r="Q50472" s="39"/>
    </row>
    <row r="50473" spans="17:17">
      <c r="Q50473" s="39"/>
    </row>
    <row r="50474" spans="17:17">
      <c r="Q50474" s="39"/>
    </row>
    <row r="50475" spans="17:17">
      <c r="Q50475" s="39"/>
    </row>
    <row r="50476" spans="17:17">
      <c r="Q50476" s="39"/>
    </row>
    <row r="50477" spans="17:17">
      <c r="Q50477" s="39"/>
    </row>
    <row r="50478" spans="17:17">
      <c r="Q50478" s="39"/>
    </row>
    <row r="50479" spans="17:17">
      <c r="Q50479" s="39"/>
    </row>
    <row r="50480" spans="17:17">
      <c r="Q50480" s="39"/>
    </row>
    <row r="50481" spans="17:17">
      <c r="Q50481" s="39"/>
    </row>
    <row r="50482" spans="17:17">
      <c r="Q50482" s="39"/>
    </row>
    <row r="50483" spans="17:17">
      <c r="Q50483" s="39"/>
    </row>
    <row r="50484" spans="17:17">
      <c r="Q50484" s="39"/>
    </row>
    <row r="50485" spans="17:17">
      <c r="Q50485" s="39"/>
    </row>
    <row r="50486" spans="17:17">
      <c r="Q50486" s="39"/>
    </row>
    <row r="50487" spans="17:17">
      <c r="Q50487" s="39"/>
    </row>
    <row r="50488" spans="17:17">
      <c r="Q50488" s="39"/>
    </row>
    <row r="50489" spans="17:17">
      <c r="Q50489" s="39"/>
    </row>
    <row r="50490" spans="17:17">
      <c r="Q50490" s="39"/>
    </row>
    <row r="50491" spans="17:17">
      <c r="Q50491" s="39"/>
    </row>
    <row r="50492" spans="17:17">
      <c r="Q50492" s="39"/>
    </row>
    <row r="50493" spans="17:17">
      <c r="Q50493" s="39"/>
    </row>
    <row r="50494" spans="17:17">
      <c r="Q50494" s="39"/>
    </row>
    <row r="50495" spans="17:17">
      <c r="Q50495" s="39"/>
    </row>
    <row r="50496" spans="17:17">
      <c r="Q50496" s="39"/>
    </row>
    <row r="50497" spans="17:17">
      <c r="Q50497" s="39"/>
    </row>
    <row r="50498" spans="17:17">
      <c r="Q50498" s="39"/>
    </row>
    <row r="50499" spans="17:17">
      <c r="Q50499" s="39"/>
    </row>
    <row r="50500" spans="17:17">
      <c r="Q50500" s="39"/>
    </row>
    <row r="50501" spans="17:17">
      <c r="Q50501" s="39"/>
    </row>
    <row r="50502" spans="17:17">
      <c r="Q50502" s="39"/>
    </row>
    <row r="50503" spans="17:17">
      <c r="Q50503" s="39"/>
    </row>
    <row r="50504" spans="17:17">
      <c r="Q50504" s="39"/>
    </row>
    <row r="50505" spans="17:17">
      <c r="Q50505" s="39"/>
    </row>
    <row r="50506" spans="17:17">
      <c r="Q50506" s="39"/>
    </row>
    <row r="50507" spans="17:17">
      <c r="Q50507" s="39"/>
    </row>
    <row r="50508" spans="17:17">
      <c r="Q50508" s="39"/>
    </row>
    <row r="50509" spans="17:17">
      <c r="Q50509" s="39"/>
    </row>
    <row r="50510" spans="17:17">
      <c r="Q50510" s="39"/>
    </row>
    <row r="50511" spans="17:17">
      <c r="Q50511" s="39"/>
    </row>
    <row r="50512" spans="17:17">
      <c r="Q50512" s="39"/>
    </row>
    <row r="50513" spans="17:17">
      <c r="Q50513" s="39"/>
    </row>
    <row r="50514" spans="17:17">
      <c r="Q50514" s="39"/>
    </row>
    <row r="50515" spans="17:17">
      <c r="Q50515" s="39"/>
    </row>
    <row r="50516" spans="17:17">
      <c r="Q50516" s="39"/>
    </row>
    <row r="50517" spans="17:17">
      <c r="Q50517" s="39"/>
    </row>
    <row r="50518" spans="17:17">
      <c r="Q50518" s="39"/>
    </row>
    <row r="50519" spans="17:17">
      <c r="Q50519" s="39"/>
    </row>
    <row r="50520" spans="17:17">
      <c r="Q50520" s="39"/>
    </row>
    <row r="50521" spans="17:17">
      <c r="Q50521" s="39"/>
    </row>
    <row r="50522" spans="17:17">
      <c r="Q50522" s="39"/>
    </row>
    <row r="50523" spans="17:17">
      <c r="Q50523" s="39"/>
    </row>
    <row r="50524" spans="17:17">
      <c r="Q50524" s="39"/>
    </row>
    <row r="50525" spans="17:17">
      <c r="Q50525" s="39"/>
    </row>
    <row r="50526" spans="17:17">
      <c r="Q50526" s="39"/>
    </row>
    <row r="50527" spans="17:17">
      <c r="Q50527" s="39"/>
    </row>
    <row r="50528" spans="17:17">
      <c r="Q50528" s="39"/>
    </row>
    <row r="50529" spans="17:17">
      <c r="Q50529" s="39"/>
    </row>
    <row r="50530" spans="17:17">
      <c r="Q50530" s="39"/>
    </row>
    <row r="50531" spans="17:17">
      <c r="Q50531" s="39"/>
    </row>
    <row r="50532" spans="17:17">
      <c r="Q50532" s="39"/>
    </row>
    <row r="50533" spans="17:17">
      <c r="Q50533" s="39"/>
    </row>
    <row r="50534" spans="17:17">
      <c r="Q50534" s="39"/>
    </row>
    <row r="50535" spans="17:17">
      <c r="Q50535" s="39"/>
    </row>
    <row r="50536" spans="17:17">
      <c r="Q50536" s="39"/>
    </row>
    <row r="50537" spans="17:17">
      <c r="Q50537" s="39"/>
    </row>
    <row r="50538" spans="17:17">
      <c r="Q50538" s="39"/>
    </row>
    <row r="50539" spans="17:17">
      <c r="Q50539" s="39"/>
    </row>
    <row r="50540" spans="17:17">
      <c r="Q50540" s="39"/>
    </row>
    <row r="50541" spans="17:17">
      <c r="Q50541" s="39"/>
    </row>
    <row r="50542" spans="17:17">
      <c r="Q50542" s="39"/>
    </row>
    <row r="50543" spans="17:17">
      <c r="Q50543" s="39"/>
    </row>
    <row r="50544" spans="17:17">
      <c r="Q50544" s="39"/>
    </row>
    <row r="50545" spans="17:17">
      <c r="Q50545" s="39"/>
    </row>
    <row r="50546" spans="17:17">
      <c r="Q50546" s="39"/>
    </row>
    <row r="50547" spans="17:17">
      <c r="Q50547" s="39"/>
    </row>
    <row r="50548" spans="17:17">
      <c r="Q50548" s="39"/>
    </row>
    <row r="50549" spans="17:17">
      <c r="Q50549" s="39"/>
    </row>
    <row r="50550" spans="17:17">
      <c r="Q50550" s="39"/>
    </row>
    <row r="50551" spans="17:17">
      <c r="Q50551" s="39"/>
    </row>
    <row r="50552" spans="17:17">
      <c r="Q50552" s="39"/>
    </row>
    <row r="50553" spans="17:17">
      <c r="Q50553" s="39"/>
    </row>
    <row r="50554" spans="17:17">
      <c r="Q50554" s="39"/>
    </row>
    <row r="50555" spans="17:17">
      <c r="Q50555" s="39"/>
    </row>
    <row r="50556" spans="17:17">
      <c r="Q50556" s="39"/>
    </row>
    <row r="50557" spans="17:17">
      <c r="Q50557" s="39"/>
    </row>
    <row r="50558" spans="17:17">
      <c r="Q50558" s="39"/>
    </row>
    <row r="50559" spans="17:17">
      <c r="Q50559" s="39"/>
    </row>
    <row r="50560" spans="17:17">
      <c r="Q50560" s="39"/>
    </row>
    <row r="50561" spans="17:17">
      <c r="Q50561" s="39"/>
    </row>
    <row r="50562" spans="17:17">
      <c r="Q50562" s="39"/>
    </row>
    <row r="50563" spans="17:17">
      <c r="Q50563" s="39"/>
    </row>
    <row r="50564" spans="17:17">
      <c r="Q50564" s="39"/>
    </row>
    <row r="50565" spans="17:17">
      <c r="Q50565" s="39"/>
    </row>
    <row r="50566" spans="17:17">
      <c r="Q50566" s="39"/>
    </row>
    <row r="50567" spans="17:17">
      <c r="Q50567" s="39"/>
    </row>
    <row r="50568" spans="17:17">
      <c r="Q50568" s="39"/>
    </row>
    <row r="50569" spans="17:17">
      <c r="Q50569" s="39"/>
    </row>
    <row r="50570" spans="17:17">
      <c r="Q50570" s="39"/>
    </row>
    <row r="50571" spans="17:17">
      <c r="Q50571" s="39"/>
    </row>
    <row r="50572" spans="17:17">
      <c r="Q50572" s="39"/>
    </row>
    <row r="50573" spans="17:17">
      <c r="Q50573" s="39"/>
    </row>
    <row r="50574" spans="17:17">
      <c r="Q50574" s="39"/>
    </row>
    <row r="50575" spans="17:17">
      <c r="Q50575" s="39"/>
    </row>
    <row r="50576" spans="17:17">
      <c r="Q50576" s="39"/>
    </row>
    <row r="50577" spans="17:17">
      <c r="Q50577" s="39"/>
    </row>
    <row r="50578" spans="17:17">
      <c r="Q50578" s="39"/>
    </row>
    <row r="50579" spans="17:17">
      <c r="Q50579" s="39"/>
    </row>
    <row r="50580" spans="17:17">
      <c r="Q50580" s="39"/>
    </row>
    <row r="50581" spans="17:17">
      <c r="Q50581" s="39"/>
    </row>
    <row r="50582" spans="17:17">
      <c r="Q50582" s="39"/>
    </row>
    <row r="50583" spans="17:17">
      <c r="Q50583" s="39"/>
    </row>
    <row r="50584" spans="17:17">
      <c r="Q50584" s="39"/>
    </row>
    <row r="50585" spans="17:17">
      <c r="Q50585" s="39"/>
    </row>
    <row r="50586" spans="17:17">
      <c r="Q50586" s="39"/>
    </row>
    <row r="50587" spans="17:17">
      <c r="Q50587" s="39"/>
    </row>
    <row r="50588" spans="17:17">
      <c r="Q50588" s="39"/>
    </row>
    <row r="50589" spans="17:17">
      <c r="Q50589" s="39"/>
    </row>
    <row r="50590" spans="17:17">
      <c r="Q50590" s="39"/>
    </row>
    <row r="50591" spans="17:17">
      <c r="Q50591" s="39"/>
    </row>
    <row r="50592" spans="17:17">
      <c r="Q50592" s="39"/>
    </row>
    <row r="50593" spans="17:17">
      <c r="Q50593" s="39"/>
    </row>
    <row r="50594" spans="17:17">
      <c r="Q50594" s="39"/>
    </row>
    <row r="50595" spans="17:17">
      <c r="Q50595" s="39"/>
    </row>
    <row r="50596" spans="17:17">
      <c r="Q50596" s="39"/>
    </row>
    <row r="50597" spans="17:17">
      <c r="Q50597" s="39"/>
    </row>
    <row r="50598" spans="17:17">
      <c r="Q50598" s="39"/>
    </row>
    <row r="50599" spans="17:17">
      <c r="Q50599" s="39"/>
    </row>
    <row r="50600" spans="17:17">
      <c r="Q50600" s="39"/>
    </row>
    <row r="50601" spans="17:17">
      <c r="Q50601" s="39"/>
    </row>
    <row r="50602" spans="17:17">
      <c r="Q50602" s="39"/>
    </row>
    <row r="50603" spans="17:17">
      <c r="Q50603" s="39"/>
    </row>
    <row r="50604" spans="17:17">
      <c r="Q50604" s="39"/>
    </row>
    <row r="50605" spans="17:17">
      <c r="Q50605" s="39"/>
    </row>
    <row r="50606" spans="17:17">
      <c r="Q50606" s="39"/>
    </row>
    <row r="50607" spans="17:17">
      <c r="Q50607" s="39"/>
    </row>
    <row r="50608" spans="17:17">
      <c r="Q50608" s="39"/>
    </row>
    <row r="50609" spans="17:17">
      <c r="Q50609" s="39"/>
    </row>
    <row r="50610" spans="17:17">
      <c r="Q50610" s="39"/>
    </row>
    <row r="50611" spans="17:17">
      <c r="Q50611" s="39"/>
    </row>
    <row r="50612" spans="17:17">
      <c r="Q50612" s="39"/>
    </row>
    <row r="50613" spans="17:17">
      <c r="Q50613" s="39"/>
    </row>
    <row r="50614" spans="17:17">
      <c r="Q50614" s="39"/>
    </row>
    <row r="50615" spans="17:17">
      <c r="Q50615" s="39"/>
    </row>
    <row r="50616" spans="17:17">
      <c r="Q50616" s="39"/>
    </row>
    <row r="50617" spans="17:17">
      <c r="Q50617" s="39"/>
    </row>
    <row r="50618" spans="17:17">
      <c r="Q50618" s="39"/>
    </row>
    <row r="50619" spans="17:17">
      <c r="Q50619" s="39"/>
    </row>
    <row r="50620" spans="17:17">
      <c r="Q50620" s="39"/>
    </row>
    <row r="50621" spans="17:17">
      <c r="Q50621" s="39"/>
    </row>
    <row r="50622" spans="17:17">
      <c r="Q50622" s="39"/>
    </row>
    <row r="50623" spans="17:17">
      <c r="Q50623" s="39"/>
    </row>
    <row r="50624" spans="17:17">
      <c r="Q50624" s="39"/>
    </row>
    <row r="50625" spans="17:17">
      <c r="Q50625" s="39"/>
    </row>
    <row r="50626" spans="17:17">
      <c r="Q50626" s="39"/>
    </row>
    <row r="50627" spans="17:17">
      <c r="Q50627" s="39"/>
    </row>
    <row r="50628" spans="17:17">
      <c r="Q50628" s="39"/>
    </row>
    <row r="50629" spans="17:17">
      <c r="Q50629" s="39"/>
    </row>
    <row r="50630" spans="17:17">
      <c r="Q50630" s="39"/>
    </row>
    <row r="50631" spans="17:17">
      <c r="Q50631" s="39"/>
    </row>
    <row r="50632" spans="17:17">
      <c r="Q50632" s="39"/>
    </row>
    <row r="50633" spans="17:17">
      <c r="Q50633" s="39"/>
    </row>
    <row r="50634" spans="17:17">
      <c r="Q50634" s="39"/>
    </row>
    <row r="50635" spans="17:17">
      <c r="Q50635" s="39"/>
    </row>
    <row r="50636" spans="17:17">
      <c r="Q50636" s="39"/>
    </row>
    <row r="50637" spans="17:17">
      <c r="Q50637" s="39"/>
    </row>
    <row r="50638" spans="17:17">
      <c r="Q50638" s="39"/>
    </row>
    <row r="50639" spans="17:17">
      <c r="Q50639" s="39"/>
    </row>
    <row r="50640" spans="17:17">
      <c r="Q50640" s="39"/>
    </row>
    <row r="50641" spans="17:17">
      <c r="Q50641" s="39"/>
    </row>
    <row r="50642" spans="17:17">
      <c r="Q50642" s="39"/>
    </row>
    <row r="50643" spans="17:17">
      <c r="Q50643" s="39"/>
    </row>
    <row r="50644" spans="17:17">
      <c r="Q50644" s="39"/>
    </row>
    <row r="50645" spans="17:17">
      <c r="Q50645" s="39"/>
    </row>
    <row r="50646" spans="17:17">
      <c r="Q50646" s="39"/>
    </row>
    <row r="50647" spans="17:17">
      <c r="Q50647" s="39"/>
    </row>
    <row r="50648" spans="17:17">
      <c r="Q50648" s="39"/>
    </row>
    <row r="50649" spans="17:17">
      <c r="Q50649" s="39"/>
    </row>
    <row r="50650" spans="17:17">
      <c r="Q50650" s="39"/>
    </row>
    <row r="50651" spans="17:17">
      <c r="Q50651" s="39"/>
    </row>
    <row r="50652" spans="17:17">
      <c r="Q50652" s="39"/>
    </row>
    <row r="50653" spans="17:17">
      <c r="Q50653" s="39"/>
    </row>
    <row r="50654" spans="17:17">
      <c r="Q50654" s="39"/>
    </row>
    <row r="50655" spans="17:17">
      <c r="Q50655" s="39"/>
    </row>
    <row r="50656" spans="17:17">
      <c r="Q50656" s="39"/>
    </row>
    <row r="50657" spans="17:17">
      <c r="Q50657" s="39"/>
    </row>
    <row r="50658" spans="17:17">
      <c r="Q50658" s="39"/>
    </row>
    <row r="50659" spans="17:17">
      <c r="Q50659" s="39"/>
    </row>
    <row r="50660" spans="17:17">
      <c r="Q50660" s="39"/>
    </row>
    <row r="50661" spans="17:17">
      <c r="Q50661" s="39"/>
    </row>
    <row r="50662" spans="17:17">
      <c r="Q50662" s="39"/>
    </row>
    <row r="50663" spans="17:17">
      <c r="Q50663" s="39"/>
    </row>
    <row r="50664" spans="17:17">
      <c r="Q50664" s="39"/>
    </row>
    <row r="50665" spans="17:17">
      <c r="Q50665" s="39"/>
    </row>
    <row r="50666" spans="17:17">
      <c r="Q50666" s="39"/>
    </row>
    <row r="50667" spans="17:17">
      <c r="Q50667" s="39"/>
    </row>
    <row r="50668" spans="17:17">
      <c r="Q50668" s="39"/>
    </row>
    <row r="50669" spans="17:17">
      <c r="Q50669" s="39"/>
    </row>
    <row r="50670" spans="17:17">
      <c r="Q50670" s="39"/>
    </row>
    <row r="50671" spans="17:17">
      <c r="Q50671" s="39"/>
    </row>
    <row r="50672" spans="17:17">
      <c r="Q50672" s="39"/>
    </row>
    <row r="50673" spans="17:17">
      <c r="Q50673" s="39"/>
    </row>
    <row r="50674" spans="17:17">
      <c r="Q50674" s="39"/>
    </row>
    <row r="50675" spans="17:17">
      <c r="Q50675" s="39"/>
    </row>
    <row r="50676" spans="17:17">
      <c r="Q50676" s="39"/>
    </row>
    <row r="50677" spans="17:17">
      <c r="Q50677" s="39"/>
    </row>
    <row r="50678" spans="17:17">
      <c r="Q50678" s="39"/>
    </row>
    <row r="50679" spans="17:17">
      <c r="Q50679" s="39"/>
    </row>
    <row r="50680" spans="17:17">
      <c r="Q50680" s="39"/>
    </row>
    <row r="50681" spans="17:17">
      <c r="Q50681" s="39"/>
    </row>
    <row r="50682" spans="17:17">
      <c r="Q50682" s="39"/>
    </row>
    <row r="50683" spans="17:17">
      <c r="Q50683" s="39"/>
    </row>
    <row r="50684" spans="17:17">
      <c r="Q50684" s="39"/>
    </row>
    <row r="50685" spans="17:17">
      <c r="Q50685" s="39"/>
    </row>
    <row r="50686" spans="17:17">
      <c r="Q50686" s="39"/>
    </row>
    <row r="50687" spans="17:17">
      <c r="Q50687" s="39"/>
    </row>
    <row r="50688" spans="17:17">
      <c r="Q50688" s="39"/>
    </row>
    <row r="50689" spans="17:17">
      <c r="Q50689" s="39"/>
    </row>
    <row r="50690" spans="17:17">
      <c r="Q50690" s="39"/>
    </row>
    <row r="50691" spans="17:17">
      <c r="Q50691" s="39"/>
    </row>
    <row r="50692" spans="17:17">
      <c r="Q50692" s="39"/>
    </row>
    <row r="50693" spans="17:17">
      <c r="Q50693" s="39"/>
    </row>
    <row r="50694" spans="17:17">
      <c r="Q50694" s="39"/>
    </row>
    <row r="50695" spans="17:17">
      <c r="Q50695" s="39"/>
    </row>
    <row r="50696" spans="17:17">
      <c r="Q50696" s="39"/>
    </row>
    <row r="50697" spans="17:17">
      <c r="Q50697" s="39"/>
    </row>
    <row r="50698" spans="17:17">
      <c r="Q50698" s="39"/>
    </row>
    <row r="50699" spans="17:17">
      <c r="Q50699" s="39"/>
    </row>
    <row r="50700" spans="17:17">
      <c r="Q50700" s="39"/>
    </row>
    <row r="50701" spans="17:17">
      <c r="Q50701" s="39"/>
    </row>
    <row r="50702" spans="17:17">
      <c r="Q50702" s="39"/>
    </row>
    <row r="50703" spans="17:17">
      <c r="Q50703" s="39"/>
    </row>
    <row r="50704" spans="17:17">
      <c r="Q50704" s="39"/>
    </row>
    <row r="50705" spans="17:17">
      <c r="Q50705" s="39"/>
    </row>
    <row r="50706" spans="17:17">
      <c r="Q50706" s="39"/>
    </row>
    <row r="50707" spans="17:17">
      <c r="Q50707" s="39"/>
    </row>
    <row r="50708" spans="17:17">
      <c r="Q50708" s="39"/>
    </row>
    <row r="50709" spans="17:17">
      <c r="Q50709" s="39"/>
    </row>
    <row r="50710" spans="17:17">
      <c r="Q50710" s="39"/>
    </row>
    <row r="50711" spans="17:17">
      <c r="Q50711" s="39"/>
    </row>
    <row r="50712" spans="17:17">
      <c r="Q50712" s="39"/>
    </row>
    <row r="50713" spans="17:17">
      <c r="Q50713" s="39"/>
    </row>
    <row r="50714" spans="17:17">
      <c r="Q50714" s="39"/>
    </row>
    <row r="50715" spans="17:17">
      <c r="Q50715" s="39"/>
    </row>
    <row r="50716" spans="17:17">
      <c r="Q50716" s="39"/>
    </row>
    <row r="50717" spans="17:17">
      <c r="Q50717" s="39"/>
    </row>
    <row r="50718" spans="17:17">
      <c r="Q50718" s="39"/>
    </row>
    <row r="50719" spans="17:17">
      <c r="Q50719" s="39"/>
    </row>
    <row r="50720" spans="17:17">
      <c r="Q50720" s="39"/>
    </row>
    <row r="50721" spans="17:17">
      <c r="Q50721" s="39"/>
    </row>
    <row r="50722" spans="17:17">
      <c r="Q50722" s="39"/>
    </row>
    <row r="50723" spans="17:17">
      <c r="Q50723" s="39"/>
    </row>
    <row r="50724" spans="17:17">
      <c r="Q50724" s="39"/>
    </row>
    <row r="50725" spans="17:17">
      <c r="Q50725" s="39"/>
    </row>
    <row r="50726" spans="17:17">
      <c r="Q50726" s="39"/>
    </row>
    <row r="50727" spans="17:17">
      <c r="Q50727" s="39"/>
    </row>
    <row r="50728" spans="17:17">
      <c r="Q50728" s="39"/>
    </row>
    <row r="50729" spans="17:17">
      <c r="Q50729" s="39"/>
    </row>
    <row r="50730" spans="17:17">
      <c r="Q50730" s="39"/>
    </row>
    <row r="50731" spans="17:17">
      <c r="Q50731" s="39"/>
    </row>
    <row r="50732" spans="17:17">
      <c r="Q50732" s="39"/>
    </row>
    <row r="50733" spans="17:17">
      <c r="Q50733" s="39"/>
    </row>
    <row r="50734" spans="17:17">
      <c r="Q50734" s="39"/>
    </row>
    <row r="50735" spans="17:17">
      <c r="Q50735" s="39"/>
    </row>
    <row r="50736" spans="17:17">
      <c r="Q50736" s="39"/>
    </row>
    <row r="50737" spans="17:17">
      <c r="Q50737" s="39"/>
    </row>
    <row r="50738" spans="17:17">
      <c r="Q50738" s="39"/>
    </row>
    <row r="50739" spans="17:17">
      <c r="Q50739" s="39"/>
    </row>
    <row r="50740" spans="17:17">
      <c r="Q50740" s="39"/>
    </row>
    <row r="50741" spans="17:17">
      <c r="Q50741" s="39"/>
    </row>
    <row r="50742" spans="17:17">
      <c r="Q50742" s="39"/>
    </row>
    <row r="50743" spans="17:17">
      <c r="Q50743" s="39"/>
    </row>
    <row r="50744" spans="17:17">
      <c r="Q50744" s="39"/>
    </row>
    <row r="50745" spans="17:17">
      <c r="Q50745" s="39"/>
    </row>
    <row r="50746" spans="17:17">
      <c r="Q50746" s="39"/>
    </row>
    <row r="50747" spans="17:17">
      <c r="Q50747" s="39"/>
    </row>
    <row r="50748" spans="17:17">
      <c r="Q50748" s="39"/>
    </row>
    <row r="50749" spans="17:17">
      <c r="Q50749" s="39"/>
    </row>
    <row r="50750" spans="17:17">
      <c r="Q50750" s="39"/>
    </row>
    <row r="50751" spans="17:17">
      <c r="Q50751" s="39"/>
    </row>
    <row r="50752" spans="17:17">
      <c r="Q50752" s="39"/>
    </row>
    <row r="50753" spans="17:17">
      <c r="Q50753" s="39"/>
    </row>
    <row r="50754" spans="17:17">
      <c r="Q50754" s="39"/>
    </row>
    <row r="50755" spans="17:17">
      <c r="Q50755" s="39"/>
    </row>
    <row r="50756" spans="17:17">
      <c r="Q50756" s="39"/>
    </row>
    <row r="50757" spans="17:17">
      <c r="Q50757" s="39"/>
    </row>
    <row r="50758" spans="17:17">
      <c r="Q50758" s="39"/>
    </row>
    <row r="50759" spans="17:17">
      <c r="Q50759" s="39"/>
    </row>
    <row r="50760" spans="17:17">
      <c r="Q50760" s="39"/>
    </row>
    <row r="50761" spans="17:17">
      <c r="Q50761" s="39"/>
    </row>
    <row r="50762" spans="17:17">
      <c r="Q50762" s="39"/>
    </row>
    <row r="50763" spans="17:17">
      <c r="Q50763" s="39"/>
    </row>
    <row r="50764" spans="17:17">
      <c r="Q50764" s="39"/>
    </row>
    <row r="50765" spans="17:17">
      <c r="Q50765" s="39"/>
    </row>
    <row r="50766" spans="17:17">
      <c r="Q50766" s="39"/>
    </row>
    <row r="50767" spans="17:17">
      <c r="Q50767" s="39"/>
    </row>
    <row r="50768" spans="17:17">
      <c r="Q50768" s="39"/>
    </row>
    <row r="50769" spans="17:17">
      <c r="Q50769" s="39"/>
    </row>
    <row r="50770" spans="17:17">
      <c r="Q50770" s="39"/>
    </row>
    <row r="50771" spans="17:17">
      <c r="Q50771" s="39"/>
    </row>
    <row r="50772" spans="17:17">
      <c r="Q50772" s="39"/>
    </row>
    <row r="50773" spans="17:17">
      <c r="Q50773" s="39"/>
    </row>
    <row r="50774" spans="17:17">
      <c r="Q50774" s="39"/>
    </row>
    <row r="50775" spans="17:17">
      <c r="Q50775" s="39"/>
    </row>
    <row r="50776" spans="17:17">
      <c r="Q50776" s="39"/>
    </row>
    <row r="50777" spans="17:17">
      <c r="Q50777" s="39"/>
    </row>
    <row r="50778" spans="17:17">
      <c r="Q50778" s="39"/>
    </row>
    <row r="50779" spans="17:17">
      <c r="Q50779" s="39"/>
    </row>
    <row r="50780" spans="17:17">
      <c r="Q50780" s="39"/>
    </row>
    <row r="50781" spans="17:17">
      <c r="Q50781" s="39"/>
    </row>
    <row r="50782" spans="17:17">
      <c r="Q50782" s="39"/>
    </row>
    <row r="50783" spans="17:17">
      <c r="Q50783" s="39"/>
    </row>
    <row r="50784" spans="17:17">
      <c r="Q50784" s="39"/>
    </row>
    <row r="50785" spans="17:17">
      <c r="Q50785" s="39"/>
    </row>
    <row r="50786" spans="17:17">
      <c r="Q50786" s="39"/>
    </row>
    <row r="50787" spans="17:17">
      <c r="Q50787" s="39"/>
    </row>
    <row r="50788" spans="17:17">
      <c r="Q50788" s="39"/>
    </row>
    <row r="50789" spans="17:17">
      <c r="Q50789" s="39"/>
    </row>
    <row r="50790" spans="17:17">
      <c r="Q50790" s="39"/>
    </row>
    <row r="50791" spans="17:17">
      <c r="Q50791" s="39"/>
    </row>
    <row r="50792" spans="17:17">
      <c r="Q50792" s="39"/>
    </row>
    <row r="50793" spans="17:17">
      <c r="Q50793" s="39"/>
    </row>
    <row r="50794" spans="17:17">
      <c r="Q50794" s="39"/>
    </row>
    <row r="50795" spans="17:17">
      <c r="Q50795" s="39"/>
    </row>
    <row r="50796" spans="17:17">
      <c r="Q50796" s="39"/>
    </row>
    <row r="50797" spans="17:17">
      <c r="Q50797" s="39"/>
    </row>
    <row r="50798" spans="17:17">
      <c r="Q50798" s="39"/>
    </row>
    <row r="50799" spans="17:17">
      <c r="Q50799" s="39"/>
    </row>
    <row r="50800" spans="17:17">
      <c r="Q50800" s="39"/>
    </row>
    <row r="50801" spans="17:17">
      <c r="Q50801" s="39"/>
    </row>
    <row r="50802" spans="17:17">
      <c r="Q50802" s="39"/>
    </row>
    <row r="50803" spans="17:17">
      <c r="Q50803" s="39"/>
    </row>
    <row r="50804" spans="17:17">
      <c r="Q50804" s="39"/>
    </row>
    <row r="50805" spans="17:17">
      <c r="Q50805" s="39"/>
    </row>
    <row r="50806" spans="17:17">
      <c r="Q50806" s="39"/>
    </row>
    <row r="50807" spans="17:17">
      <c r="Q50807" s="39"/>
    </row>
    <row r="50808" spans="17:17">
      <c r="Q50808" s="39"/>
    </row>
    <row r="50809" spans="17:17">
      <c r="Q50809" s="39"/>
    </row>
    <row r="50810" spans="17:17">
      <c r="Q50810" s="39"/>
    </row>
    <row r="50811" spans="17:17">
      <c r="Q50811" s="39"/>
    </row>
    <row r="50812" spans="17:17">
      <c r="Q50812" s="39"/>
    </row>
    <row r="50813" spans="17:17">
      <c r="Q50813" s="39"/>
    </row>
    <row r="50814" spans="17:17">
      <c r="Q50814" s="39"/>
    </row>
    <row r="50815" spans="17:17">
      <c r="Q50815" s="39"/>
    </row>
    <row r="50816" spans="17:17">
      <c r="Q50816" s="39"/>
    </row>
    <row r="50817" spans="17:17">
      <c r="Q50817" s="39"/>
    </row>
    <row r="50818" spans="17:17">
      <c r="Q50818" s="39"/>
    </row>
    <row r="50819" spans="17:17">
      <c r="Q50819" s="39"/>
    </row>
    <row r="50820" spans="17:17">
      <c r="Q50820" s="39"/>
    </row>
    <row r="50821" spans="17:17">
      <c r="Q50821" s="39"/>
    </row>
    <row r="50822" spans="17:17">
      <c r="Q50822" s="39"/>
    </row>
    <row r="50823" spans="17:17">
      <c r="Q50823" s="39"/>
    </row>
    <row r="50824" spans="17:17">
      <c r="Q50824" s="39"/>
    </row>
    <row r="50825" spans="17:17">
      <c r="Q50825" s="39"/>
    </row>
    <row r="50826" spans="17:17">
      <c r="Q50826" s="39"/>
    </row>
    <row r="50827" spans="17:17">
      <c r="Q50827" s="39"/>
    </row>
    <row r="50828" spans="17:17">
      <c r="Q50828" s="39"/>
    </row>
    <row r="50829" spans="17:17">
      <c r="Q50829" s="39"/>
    </row>
    <row r="50830" spans="17:17">
      <c r="Q50830" s="39"/>
    </row>
    <row r="50831" spans="17:17">
      <c r="Q50831" s="39"/>
    </row>
    <row r="50832" spans="17:17">
      <c r="Q50832" s="39"/>
    </row>
    <row r="50833" spans="17:17">
      <c r="Q50833" s="39"/>
    </row>
    <row r="50834" spans="17:17">
      <c r="Q50834" s="39"/>
    </row>
    <row r="50835" spans="17:17">
      <c r="Q50835" s="39"/>
    </row>
    <row r="50836" spans="17:17">
      <c r="Q50836" s="39"/>
    </row>
    <row r="50837" spans="17:17">
      <c r="Q50837" s="39"/>
    </row>
    <row r="50838" spans="17:17">
      <c r="Q50838" s="39"/>
    </row>
    <row r="50839" spans="17:17">
      <c r="Q50839" s="39"/>
    </row>
    <row r="50840" spans="17:17">
      <c r="Q50840" s="39"/>
    </row>
    <row r="50841" spans="17:17">
      <c r="Q50841" s="39"/>
    </row>
    <row r="50842" spans="17:17">
      <c r="Q50842" s="39"/>
    </row>
    <row r="50843" spans="17:17">
      <c r="Q50843" s="39"/>
    </row>
    <row r="50844" spans="17:17">
      <c r="Q50844" s="39"/>
    </row>
    <row r="50845" spans="17:17">
      <c r="Q50845" s="39"/>
    </row>
    <row r="50846" spans="17:17">
      <c r="Q50846" s="39"/>
    </row>
    <row r="50847" spans="17:17">
      <c r="Q50847" s="39"/>
    </row>
    <row r="50848" spans="17:17">
      <c r="Q50848" s="39"/>
    </row>
    <row r="50849" spans="17:17">
      <c r="Q50849" s="39"/>
    </row>
    <row r="50850" spans="17:17">
      <c r="Q50850" s="39"/>
    </row>
    <row r="50851" spans="17:17">
      <c r="Q50851" s="39"/>
    </row>
    <row r="50852" spans="17:17">
      <c r="Q50852" s="39"/>
    </row>
    <row r="50853" spans="17:17">
      <c r="Q50853" s="39"/>
    </row>
    <row r="50854" spans="17:17">
      <c r="Q50854" s="39"/>
    </row>
    <row r="50855" spans="17:17">
      <c r="Q50855" s="39"/>
    </row>
    <row r="50856" spans="17:17">
      <c r="Q50856" s="39"/>
    </row>
    <row r="50857" spans="17:17">
      <c r="Q50857" s="39"/>
    </row>
    <row r="50858" spans="17:17">
      <c r="Q50858" s="39"/>
    </row>
    <row r="50859" spans="17:17">
      <c r="Q50859" s="39"/>
    </row>
    <row r="50860" spans="17:17">
      <c r="Q50860" s="39"/>
    </row>
    <row r="50861" spans="17:17">
      <c r="Q50861" s="39"/>
    </row>
    <row r="50862" spans="17:17">
      <c r="Q50862" s="39"/>
    </row>
    <row r="50863" spans="17:17">
      <c r="Q50863" s="39"/>
    </row>
    <row r="50864" spans="17:17">
      <c r="Q50864" s="39"/>
    </row>
    <row r="50865" spans="17:17">
      <c r="Q50865" s="39"/>
    </row>
    <row r="50866" spans="17:17">
      <c r="Q50866" s="39"/>
    </row>
    <row r="50867" spans="17:17">
      <c r="Q50867" s="39"/>
    </row>
    <row r="50868" spans="17:17">
      <c r="Q50868" s="39"/>
    </row>
    <row r="50869" spans="17:17">
      <c r="Q50869" s="39"/>
    </row>
    <row r="50870" spans="17:17">
      <c r="Q50870" s="39"/>
    </row>
    <row r="50871" spans="17:17">
      <c r="Q50871" s="39"/>
    </row>
    <row r="50872" spans="17:17">
      <c r="Q50872" s="39"/>
    </row>
    <row r="50873" spans="17:17">
      <c r="Q50873" s="39"/>
    </row>
    <row r="50874" spans="17:17">
      <c r="Q50874" s="39"/>
    </row>
    <row r="50875" spans="17:17">
      <c r="Q50875" s="39"/>
    </row>
    <row r="50876" spans="17:17">
      <c r="Q50876" s="39"/>
    </row>
    <row r="50877" spans="17:17">
      <c r="Q50877" s="39"/>
    </row>
    <row r="50878" spans="17:17">
      <c r="Q50878" s="39"/>
    </row>
    <row r="50879" spans="17:17">
      <c r="Q50879" s="39"/>
    </row>
    <row r="50880" spans="17:17">
      <c r="Q50880" s="39"/>
    </row>
    <row r="50881" spans="17:17">
      <c r="Q50881" s="39"/>
    </row>
    <row r="50882" spans="17:17">
      <c r="Q50882" s="39"/>
    </row>
    <row r="50883" spans="17:17">
      <c r="Q50883" s="39"/>
    </row>
    <row r="50884" spans="17:17">
      <c r="Q50884" s="39"/>
    </row>
    <row r="50885" spans="17:17">
      <c r="Q50885" s="39"/>
    </row>
    <row r="50886" spans="17:17">
      <c r="Q50886" s="39"/>
    </row>
    <row r="50887" spans="17:17">
      <c r="Q50887" s="39"/>
    </row>
    <row r="50888" spans="17:17">
      <c r="Q50888" s="39"/>
    </row>
    <row r="50889" spans="17:17">
      <c r="Q50889" s="39"/>
    </row>
    <row r="50890" spans="17:17">
      <c r="Q50890" s="39"/>
    </row>
    <row r="50891" spans="17:17">
      <c r="Q50891" s="39"/>
    </row>
    <row r="50892" spans="17:17">
      <c r="Q50892" s="39"/>
    </row>
    <row r="50893" spans="17:17">
      <c r="Q50893" s="39"/>
    </row>
    <row r="50894" spans="17:17">
      <c r="Q50894" s="39"/>
    </row>
    <row r="50895" spans="17:17">
      <c r="Q50895" s="39"/>
    </row>
    <row r="50896" spans="17:17">
      <c r="Q50896" s="39"/>
    </row>
    <row r="50897" spans="17:17">
      <c r="Q50897" s="39"/>
    </row>
    <row r="50898" spans="17:17">
      <c r="Q50898" s="39"/>
    </row>
    <row r="50899" spans="17:17">
      <c r="Q50899" s="39"/>
    </row>
    <row r="50900" spans="17:17">
      <c r="Q50900" s="39"/>
    </row>
    <row r="50901" spans="17:17">
      <c r="Q50901" s="39"/>
    </row>
    <row r="50902" spans="17:17">
      <c r="Q50902" s="39"/>
    </row>
    <row r="50903" spans="17:17">
      <c r="Q50903" s="39"/>
    </row>
    <row r="50904" spans="17:17">
      <c r="Q50904" s="39"/>
    </row>
    <row r="50905" spans="17:17">
      <c r="Q50905" s="39"/>
    </row>
    <row r="50906" spans="17:17">
      <c r="Q50906" s="39"/>
    </row>
    <row r="50907" spans="17:17">
      <c r="Q50907" s="39"/>
    </row>
    <row r="50908" spans="17:17">
      <c r="Q50908" s="39"/>
    </row>
    <row r="50909" spans="17:17">
      <c r="Q50909" s="39"/>
    </row>
    <row r="50910" spans="17:17">
      <c r="Q50910" s="39"/>
    </row>
    <row r="50911" spans="17:17">
      <c r="Q50911" s="39"/>
    </row>
    <row r="50912" spans="17:17">
      <c r="Q50912" s="39"/>
    </row>
    <row r="50913" spans="17:17">
      <c r="Q50913" s="39"/>
    </row>
    <row r="50914" spans="17:17">
      <c r="Q50914" s="39"/>
    </row>
    <row r="50915" spans="17:17">
      <c r="Q50915" s="39"/>
    </row>
    <row r="50916" spans="17:17">
      <c r="Q50916" s="39"/>
    </row>
    <row r="50917" spans="17:17">
      <c r="Q50917" s="39"/>
    </row>
    <row r="50918" spans="17:17">
      <c r="Q50918" s="39"/>
    </row>
    <row r="50919" spans="17:17">
      <c r="Q50919" s="39"/>
    </row>
    <row r="50920" spans="17:17">
      <c r="Q50920" s="39"/>
    </row>
    <row r="50921" spans="17:17">
      <c r="Q50921" s="39"/>
    </row>
    <row r="50922" spans="17:17">
      <c r="Q50922" s="39"/>
    </row>
    <row r="50923" spans="17:17">
      <c r="Q50923" s="39"/>
    </row>
    <row r="50924" spans="17:17">
      <c r="Q50924" s="39"/>
    </row>
    <row r="50925" spans="17:17">
      <c r="Q50925" s="39"/>
    </row>
    <row r="50926" spans="17:17">
      <c r="Q50926" s="39"/>
    </row>
    <row r="50927" spans="17:17">
      <c r="Q50927" s="39"/>
    </row>
    <row r="50928" spans="17:17">
      <c r="Q50928" s="39"/>
    </row>
    <row r="50929" spans="17:17">
      <c r="Q50929" s="39"/>
    </row>
    <row r="50930" spans="17:17">
      <c r="Q50930" s="39"/>
    </row>
    <row r="50931" spans="17:17">
      <c r="Q50931" s="39"/>
    </row>
    <row r="50932" spans="17:17">
      <c r="Q50932" s="39"/>
    </row>
    <row r="50933" spans="17:17">
      <c r="Q50933" s="39"/>
    </row>
    <row r="50934" spans="17:17">
      <c r="Q50934" s="39"/>
    </row>
    <row r="50935" spans="17:17">
      <c r="Q50935" s="39"/>
    </row>
    <row r="50936" spans="17:17">
      <c r="Q50936" s="39"/>
    </row>
    <row r="50937" spans="17:17">
      <c r="Q50937" s="39"/>
    </row>
    <row r="50938" spans="17:17">
      <c r="Q50938" s="39"/>
    </row>
    <row r="50939" spans="17:17">
      <c r="Q50939" s="39"/>
    </row>
    <row r="50940" spans="17:17">
      <c r="Q50940" s="39"/>
    </row>
    <row r="50941" spans="17:17">
      <c r="Q50941" s="39"/>
    </row>
    <row r="50942" spans="17:17">
      <c r="Q50942" s="39"/>
    </row>
    <row r="50943" spans="17:17">
      <c r="Q50943" s="39"/>
    </row>
    <row r="50944" spans="17:17">
      <c r="Q50944" s="39"/>
    </row>
    <row r="50945" spans="17:17">
      <c r="Q50945" s="39"/>
    </row>
    <row r="50946" spans="17:17">
      <c r="Q50946" s="39"/>
    </row>
    <row r="50947" spans="17:17">
      <c r="Q50947" s="39"/>
    </row>
    <row r="50948" spans="17:17">
      <c r="Q50948" s="39"/>
    </row>
    <row r="50949" spans="17:17">
      <c r="Q50949" s="39"/>
    </row>
    <row r="50950" spans="17:17">
      <c r="Q50950" s="39"/>
    </row>
    <row r="50951" spans="17:17">
      <c r="Q50951" s="39"/>
    </row>
    <row r="50952" spans="17:17">
      <c r="Q50952" s="39"/>
    </row>
    <row r="50953" spans="17:17">
      <c r="Q50953" s="39"/>
    </row>
    <row r="50954" spans="17:17">
      <c r="Q50954" s="39"/>
    </row>
    <row r="50955" spans="17:17">
      <c r="Q50955" s="39"/>
    </row>
    <row r="50956" spans="17:17">
      <c r="Q50956" s="39"/>
    </row>
    <row r="50957" spans="17:17">
      <c r="Q50957" s="39"/>
    </row>
    <row r="50958" spans="17:17">
      <c r="Q50958" s="39"/>
    </row>
    <row r="50959" spans="17:17">
      <c r="Q50959" s="39"/>
    </row>
    <row r="50960" spans="17:17">
      <c r="Q50960" s="39"/>
    </row>
    <row r="50961" spans="17:17">
      <c r="Q50961" s="39"/>
    </row>
    <row r="50962" spans="17:17">
      <c r="Q50962" s="39"/>
    </row>
    <row r="50963" spans="17:17">
      <c r="Q50963" s="39"/>
    </row>
    <row r="50964" spans="17:17">
      <c r="Q50964" s="39"/>
    </row>
    <row r="50965" spans="17:17">
      <c r="Q50965" s="39"/>
    </row>
    <row r="50966" spans="17:17">
      <c r="Q50966" s="39"/>
    </row>
    <row r="50967" spans="17:17">
      <c r="Q50967" s="39"/>
    </row>
    <row r="50968" spans="17:17">
      <c r="Q50968" s="39"/>
    </row>
    <row r="50969" spans="17:17">
      <c r="Q50969" s="39"/>
    </row>
    <row r="50970" spans="17:17">
      <c r="Q50970" s="39"/>
    </row>
    <row r="50971" spans="17:17">
      <c r="Q50971" s="39"/>
    </row>
    <row r="50972" spans="17:17">
      <c r="Q50972" s="39"/>
    </row>
    <row r="50973" spans="17:17">
      <c r="Q50973" s="39"/>
    </row>
    <row r="50974" spans="17:17">
      <c r="Q50974" s="39"/>
    </row>
    <row r="50975" spans="17:17">
      <c r="Q50975" s="39"/>
    </row>
    <row r="50976" spans="17:17">
      <c r="Q50976" s="39"/>
    </row>
    <row r="50977" spans="17:17">
      <c r="Q50977" s="39"/>
    </row>
    <row r="50978" spans="17:17">
      <c r="Q50978" s="39"/>
    </row>
    <row r="50979" spans="17:17">
      <c r="Q50979" s="39"/>
    </row>
    <row r="50980" spans="17:17">
      <c r="Q50980" s="39"/>
    </row>
    <row r="50981" spans="17:17">
      <c r="Q50981" s="39"/>
    </row>
    <row r="50982" spans="17:17">
      <c r="Q50982" s="39"/>
    </row>
    <row r="50983" spans="17:17">
      <c r="Q50983" s="39"/>
    </row>
    <row r="50984" spans="17:17">
      <c r="Q50984" s="39"/>
    </row>
    <row r="50985" spans="17:17">
      <c r="Q50985" s="39"/>
    </row>
    <row r="50986" spans="17:17">
      <c r="Q50986" s="39"/>
    </row>
    <row r="50987" spans="17:17">
      <c r="Q50987" s="39"/>
    </row>
    <row r="50988" spans="17:17">
      <c r="Q50988" s="39"/>
    </row>
    <row r="50989" spans="17:17">
      <c r="Q50989" s="39"/>
    </row>
    <row r="50990" spans="17:17">
      <c r="Q50990" s="39"/>
    </row>
    <row r="50991" spans="17:17">
      <c r="Q50991" s="39"/>
    </row>
    <row r="50992" spans="17:17">
      <c r="Q50992" s="39"/>
    </row>
    <row r="50993" spans="17:17">
      <c r="Q50993" s="39"/>
    </row>
    <row r="50994" spans="17:17">
      <c r="Q50994" s="39"/>
    </row>
    <row r="50995" spans="17:17">
      <c r="Q50995" s="39"/>
    </row>
    <row r="50996" spans="17:17">
      <c r="Q50996" s="39"/>
    </row>
    <row r="50997" spans="17:17">
      <c r="Q50997" s="39"/>
    </row>
    <row r="50998" spans="17:17">
      <c r="Q50998" s="39"/>
    </row>
    <row r="50999" spans="17:17">
      <c r="Q50999" s="39"/>
    </row>
    <row r="51000" spans="17:17">
      <c r="Q51000" s="39"/>
    </row>
    <row r="51001" spans="17:17">
      <c r="Q51001" s="39"/>
    </row>
    <row r="51002" spans="17:17">
      <c r="Q51002" s="39"/>
    </row>
    <row r="51003" spans="17:17">
      <c r="Q51003" s="39"/>
    </row>
    <row r="51004" spans="17:17">
      <c r="Q51004" s="39"/>
    </row>
    <row r="51005" spans="17:17">
      <c r="Q51005" s="39"/>
    </row>
    <row r="51006" spans="17:17">
      <c r="Q51006" s="39"/>
    </row>
    <row r="51007" spans="17:17">
      <c r="Q51007" s="39"/>
    </row>
    <row r="51008" spans="17:17">
      <c r="Q51008" s="39"/>
    </row>
    <row r="51009" spans="17:17">
      <c r="Q51009" s="39"/>
    </row>
    <row r="51010" spans="17:17">
      <c r="Q51010" s="39"/>
    </row>
    <row r="51011" spans="17:17">
      <c r="Q51011" s="39"/>
    </row>
    <row r="51012" spans="17:17">
      <c r="Q51012" s="39"/>
    </row>
    <row r="51013" spans="17:17">
      <c r="Q51013" s="39"/>
    </row>
    <row r="51014" spans="17:17">
      <c r="Q51014" s="39"/>
    </row>
    <row r="51015" spans="17:17">
      <c r="Q51015" s="39"/>
    </row>
    <row r="51016" spans="17:17">
      <c r="Q51016" s="39"/>
    </row>
    <row r="51017" spans="17:17">
      <c r="Q51017" s="39"/>
    </row>
    <row r="51018" spans="17:17">
      <c r="Q51018" s="39"/>
    </row>
    <row r="51019" spans="17:17">
      <c r="Q51019" s="39"/>
    </row>
    <row r="51020" spans="17:17">
      <c r="Q51020" s="39"/>
    </row>
    <row r="51021" spans="17:17">
      <c r="Q51021" s="39"/>
    </row>
    <row r="51022" spans="17:17">
      <c r="Q51022" s="39"/>
    </row>
    <row r="51023" spans="17:17">
      <c r="Q51023" s="39"/>
    </row>
    <row r="51024" spans="17:17">
      <c r="Q51024" s="39"/>
    </row>
    <row r="51025" spans="17:17">
      <c r="Q51025" s="39"/>
    </row>
    <row r="51026" spans="17:17">
      <c r="Q51026" s="39"/>
    </row>
    <row r="51027" spans="17:17">
      <c r="Q51027" s="39"/>
    </row>
    <row r="51028" spans="17:17">
      <c r="Q51028" s="39"/>
    </row>
    <row r="51029" spans="17:17">
      <c r="Q51029" s="39"/>
    </row>
    <row r="51030" spans="17:17">
      <c r="Q51030" s="39"/>
    </row>
    <row r="51031" spans="17:17">
      <c r="Q51031" s="39"/>
    </row>
    <row r="51032" spans="17:17">
      <c r="Q51032" s="39"/>
    </row>
    <row r="51033" spans="17:17">
      <c r="Q51033" s="39"/>
    </row>
    <row r="51034" spans="17:17">
      <c r="Q51034" s="39"/>
    </row>
    <row r="51035" spans="17:17">
      <c r="Q51035" s="39"/>
    </row>
    <row r="51036" spans="17:17">
      <c r="Q51036" s="39"/>
    </row>
    <row r="51037" spans="17:17">
      <c r="Q51037" s="39"/>
    </row>
    <row r="51038" spans="17:17">
      <c r="Q51038" s="39"/>
    </row>
    <row r="51039" spans="17:17">
      <c r="Q51039" s="39"/>
    </row>
    <row r="51040" spans="17:17">
      <c r="Q51040" s="39"/>
    </row>
    <row r="51041" spans="17:17">
      <c r="Q51041" s="39"/>
    </row>
    <row r="51042" spans="17:17">
      <c r="Q51042" s="39"/>
    </row>
    <row r="51043" spans="17:17">
      <c r="Q51043" s="39"/>
    </row>
    <row r="51044" spans="17:17">
      <c r="Q51044" s="39"/>
    </row>
    <row r="51045" spans="17:17">
      <c r="Q51045" s="39"/>
    </row>
    <row r="51046" spans="17:17">
      <c r="Q51046" s="39"/>
    </row>
    <row r="51047" spans="17:17">
      <c r="Q51047" s="39"/>
    </row>
    <row r="51048" spans="17:17">
      <c r="Q51048" s="39"/>
    </row>
    <row r="51049" spans="17:17">
      <c r="Q51049" s="39"/>
    </row>
    <row r="51050" spans="17:17">
      <c r="Q51050" s="39"/>
    </row>
    <row r="51051" spans="17:17">
      <c r="Q51051" s="39"/>
    </row>
    <row r="51052" spans="17:17">
      <c r="Q51052" s="39"/>
    </row>
    <row r="51053" spans="17:17">
      <c r="Q51053" s="39"/>
    </row>
    <row r="51054" spans="17:17">
      <c r="Q51054" s="39"/>
    </row>
    <row r="51055" spans="17:17">
      <c r="Q51055" s="39"/>
    </row>
    <row r="51056" spans="17:17">
      <c r="Q51056" s="39"/>
    </row>
    <row r="51057" spans="17:17">
      <c r="Q51057" s="39"/>
    </row>
    <row r="51058" spans="17:17">
      <c r="Q51058" s="39"/>
    </row>
    <row r="51059" spans="17:17">
      <c r="Q51059" s="39"/>
    </row>
    <row r="51060" spans="17:17">
      <c r="Q51060" s="39"/>
    </row>
    <row r="51061" spans="17:17">
      <c r="Q51061" s="39"/>
    </row>
    <row r="51062" spans="17:17">
      <c r="Q51062" s="39"/>
    </row>
    <row r="51063" spans="17:17">
      <c r="Q51063" s="39"/>
    </row>
    <row r="51064" spans="17:17">
      <c r="Q51064" s="39"/>
    </row>
    <row r="51065" spans="17:17">
      <c r="Q51065" s="39"/>
    </row>
    <row r="51066" spans="17:17">
      <c r="Q51066" s="39"/>
    </row>
    <row r="51067" spans="17:17">
      <c r="Q51067" s="39"/>
    </row>
    <row r="51068" spans="17:17">
      <c r="Q51068" s="39"/>
    </row>
    <row r="51069" spans="17:17">
      <c r="Q51069" s="39"/>
    </row>
    <row r="51070" spans="17:17">
      <c r="Q51070" s="39"/>
    </row>
    <row r="51071" spans="17:17">
      <c r="Q51071" s="39"/>
    </row>
    <row r="51072" spans="17:17">
      <c r="Q51072" s="39"/>
    </row>
    <row r="51073" spans="17:17">
      <c r="Q51073" s="39"/>
    </row>
    <row r="51074" spans="17:17">
      <c r="Q51074" s="39"/>
    </row>
    <row r="51075" spans="17:17">
      <c r="Q51075" s="39"/>
    </row>
    <row r="51076" spans="17:17">
      <c r="Q51076" s="39"/>
    </row>
    <row r="51077" spans="17:17">
      <c r="Q51077" s="39"/>
    </row>
    <row r="51078" spans="17:17">
      <c r="Q51078" s="39"/>
    </row>
    <row r="51079" spans="17:17">
      <c r="Q51079" s="39"/>
    </row>
    <row r="51080" spans="17:17">
      <c r="Q51080" s="39"/>
    </row>
    <row r="51081" spans="17:17">
      <c r="Q51081" s="39"/>
    </row>
    <row r="51082" spans="17:17">
      <c r="Q51082" s="39"/>
    </row>
    <row r="51083" spans="17:17">
      <c r="Q51083" s="39"/>
    </row>
    <row r="51084" spans="17:17">
      <c r="Q51084" s="39"/>
    </row>
    <row r="51085" spans="17:17">
      <c r="Q51085" s="39"/>
    </row>
    <row r="51086" spans="17:17">
      <c r="Q51086" s="39"/>
    </row>
    <row r="51087" spans="17:17">
      <c r="Q51087" s="39"/>
    </row>
    <row r="51088" spans="17:17">
      <c r="Q51088" s="39"/>
    </row>
    <row r="51089" spans="17:17">
      <c r="Q51089" s="39"/>
    </row>
    <row r="51090" spans="17:17">
      <c r="Q51090" s="39"/>
    </row>
    <row r="51091" spans="17:17">
      <c r="Q51091" s="39"/>
    </row>
    <row r="51092" spans="17:17">
      <c r="Q51092" s="39"/>
    </row>
    <row r="51093" spans="17:17">
      <c r="Q51093" s="39"/>
    </row>
    <row r="51094" spans="17:17">
      <c r="Q51094" s="39"/>
    </row>
    <row r="51095" spans="17:17">
      <c r="Q51095" s="39"/>
    </row>
    <row r="51096" spans="17:17">
      <c r="Q51096" s="39"/>
    </row>
    <row r="51097" spans="17:17">
      <c r="Q51097" s="39"/>
    </row>
    <row r="51098" spans="17:17">
      <c r="Q51098" s="39"/>
    </row>
    <row r="51099" spans="17:17">
      <c r="Q51099" s="39"/>
    </row>
    <row r="51100" spans="17:17">
      <c r="Q51100" s="39"/>
    </row>
    <row r="51101" spans="17:17">
      <c r="Q51101" s="39"/>
    </row>
    <row r="51102" spans="17:17">
      <c r="Q51102" s="39"/>
    </row>
    <row r="51103" spans="17:17">
      <c r="Q51103" s="39"/>
    </row>
    <row r="51104" spans="17:17">
      <c r="Q51104" s="39"/>
    </row>
    <row r="51105" spans="17:17">
      <c r="Q51105" s="39"/>
    </row>
    <row r="51106" spans="17:17">
      <c r="Q51106" s="39"/>
    </row>
    <row r="51107" spans="17:17">
      <c r="Q51107" s="39"/>
    </row>
    <row r="51108" spans="17:17">
      <c r="Q51108" s="39"/>
    </row>
    <row r="51109" spans="17:17">
      <c r="Q51109" s="39"/>
    </row>
    <row r="51110" spans="17:17">
      <c r="Q51110" s="39"/>
    </row>
    <row r="51111" spans="17:17">
      <c r="Q51111" s="39"/>
    </row>
    <row r="51112" spans="17:17">
      <c r="Q51112" s="39"/>
    </row>
    <row r="51113" spans="17:17">
      <c r="Q51113" s="39"/>
    </row>
    <row r="51114" spans="17:17">
      <c r="Q51114" s="39"/>
    </row>
    <row r="51115" spans="17:17">
      <c r="Q51115" s="39"/>
    </row>
    <row r="51116" spans="17:17">
      <c r="Q51116" s="39"/>
    </row>
    <row r="51117" spans="17:17">
      <c r="Q51117" s="39"/>
    </row>
    <row r="51118" spans="17:17">
      <c r="Q51118" s="39"/>
    </row>
    <row r="51119" spans="17:17">
      <c r="Q51119" s="39"/>
    </row>
    <row r="51120" spans="17:17">
      <c r="Q51120" s="39"/>
    </row>
    <row r="51121" spans="17:17">
      <c r="Q51121" s="39"/>
    </row>
    <row r="51122" spans="17:17">
      <c r="Q51122" s="39"/>
    </row>
    <row r="51123" spans="17:17">
      <c r="Q51123" s="39"/>
    </row>
    <row r="51124" spans="17:17">
      <c r="Q51124" s="39"/>
    </row>
    <row r="51125" spans="17:17">
      <c r="Q51125" s="39"/>
    </row>
    <row r="51126" spans="17:17">
      <c r="Q51126" s="39"/>
    </row>
    <row r="51127" spans="17:17">
      <c r="Q51127" s="39"/>
    </row>
    <row r="51128" spans="17:17">
      <c r="Q51128" s="39"/>
    </row>
    <row r="51129" spans="17:17">
      <c r="Q51129" s="39"/>
    </row>
    <row r="51130" spans="17:17">
      <c r="Q51130" s="39"/>
    </row>
    <row r="51131" spans="17:17">
      <c r="Q51131" s="39"/>
    </row>
    <row r="51132" spans="17:17">
      <c r="Q51132" s="39"/>
    </row>
    <row r="51133" spans="17:17">
      <c r="Q51133" s="39"/>
    </row>
    <row r="51134" spans="17:17">
      <c r="Q51134" s="39"/>
    </row>
    <row r="51135" spans="17:17">
      <c r="Q51135" s="39"/>
    </row>
    <row r="51136" spans="17:17">
      <c r="Q51136" s="39"/>
    </row>
    <row r="51137" spans="17:17">
      <c r="Q51137" s="39"/>
    </row>
    <row r="51138" spans="17:17">
      <c r="Q51138" s="39"/>
    </row>
    <row r="51139" spans="17:17">
      <c r="Q51139" s="39"/>
    </row>
    <row r="51140" spans="17:17">
      <c r="Q51140" s="39"/>
    </row>
    <row r="51141" spans="17:17">
      <c r="Q51141" s="39"/>
    </row>
    <row r="51142" spans="17:17">
      <c r="Q51142" s="39"/>
    </row>
    <row r="51143" spans="17:17">
      <c r="Q51143" s="39"/>
    </row>
    <row r="51144" spans="17:17">
      <c r="Q51144" s="39"/>
    </row>
    <row r="51145" spans="17:17">
      <c r="Q51145" s="39"/>
    </row>
    <row r="51146" spans="17:17">
      <c r="Q51146" s="39"/>
    </row>
    <row r="51147" spans="17:17">
      <c r="Q51147" s="39"/>
    </row>
    <row r="51148" spans="17:17">
      <c r="Q51148" s="39"/>
    </row>
    <row r="51149" spans="17:17">
      <c r="Q51149" s="39"/>
    </row>
    <row r="51150" spans="17:17">
      <c r="Q51150" s="39"/>
    </row>
    <row r="51151" spans="17:17">
      <c r="Q51151" s="39"/>
    </row>
    <row r="51152" spans="17:17">
      <c r="Q51152" s="39"/>
    </row>
    <row r="51153" spans="17:17">
      <c r="Q51153" s="39"/>
    </row>
    <row r="51154" spans="17:17">
      <c r="Q51154" s="39"/>
    </row>
    <row r="51155" spans="17:17">
      <c r="Q51155" s="39"/>
    </row>
    <row r="51156" spans="17:17">
      <c r="Q51156" s="39"/>
    </row>
    <row r="51157" spans="17:17">
      <c r="Q51157" s="39"/>
    </row>
    <row r="51158" spans="17:17">
      <c r="Q51158" s="39"/>
    </row>
    <row r="51159" spans="17:17">
      <c r="Q51159" s="39"/>
    </row>
    <row r="51160" spans="17:17">
      <c r="Q51160" s="39"/>
    </row>
    <row r="51161" spans="17:17">
      <c r="Q51161" s="39"/>
    </row>
    <row r="51162" spans="17:17">
      <c r="Q51162" s="39"/>
    </row>
    <row r="51163" spans="17:17">
      <c r="Q51163" s="39"/>
    </row>
    <row r="51164" spans="17:17">
      <c r="Q51164" s="39"/>
    </row>
    <row r="51165" spans="17:17">
      <c r="Q51165" s="39"/>
    </row>
    <row r="51166" spans="17:17">
      <c r="Q51166" s="39"/>
    </row>
    <row r="51167" spans="17:17">
      <c r="Q51167" s="39"/>
    </row>
    <row r="51168" spans="17:17">
      <c r="Q51168" s="39"/>
    </row>
    <row r="51169" spans="17:17">
      <c r="Q51169" s="39"/>
    </row>
    <row r="51170" spans="17:17">
      <c r="Q51170" s="39"/>
    </row>
    <row r="51171" spans="17:17">
      <c r="Q51171" s="39"/>
    </row>
    <row r="51172" spans="17:17">
      <c r="Q51172" s="39"/>
    </row>
    <row r="51173" spans="17:17">
      <c r="Q51173" s="39"/>
    </row>
    <row r="51174" spans="17:17">
      <c r="Q51174" s="39"/>
    </row>
    <row r="51175" spans="17:17">
      <c r="Q51175" s="39"/>
    </row>
    <row r="51176" spans="17:17">
      <c r="Q51176" s="39"/>
    </row>
    <row r="51177" spans="17:17">
      <c r="Q51177" s="39"/>
    </row>
    <row r="51178" spans="17:17">
      <c r="Q51178" s="39"/>
    </row>
    <row r="51179" spans="17:17">
      <c r="Q51179" s="39"/>
    </row>
    <row r="51180" spans="17:17">
      <c r="Q51180" s="39"/>
    </row>
    <row r="51181" spans="17:17">
      <c r="Q51181" s="39"/>
    </row>
    <row r="51182" spans="17:17">
      <c r="Q51182" s="39"/>
    </row>
    <row r="51183" spans="17:17">
      <c r="Q51183" s="39"/>
    </row>
    <row r="51184" spans="17:17">
      <c r="Q51184" s="39"/>
    </row>
    <row r="51185" spans="17:17">
      <c r="Q51185" s="39"/>
    </row>
    <row r="51186" spans="17:17">
      <c r="Q51186" s="39"/>
    </row>
    <row r="51187" spans="17:17">
      <c r="Q51187" s="39"/>
    </row>
    <row r="51188" spans="17:17">
      <c r="Q51188" s="39"/>
    </row>
    <row r="51189" spans="17:17">
      <c r="Q51189" s="39"/>
    </row>
    <row r="51190" spans="17:17">
      <c r="Q51190" s="39"/>
    </row>
    <row r="51191" spans="17:17">
      <c r="Q51191" s="39"/>
    </row>
    <row r="51192" spans="17:17">
      <c r="Q51192" s="39"/>
    </row>
    <row r="51193" spans="17:17">
      <c r="Q51193" s="39"/>
    </row>
    <row r="51194" spans="17:17">
      <c r="Q51194" s="39"/>
    </row>
    <row r="51195" spans="17:17">
      <c r="Q51195" s="39"/>
    </row>
    <row r="51196" spans="17:17">
      <c r="Q51196" s="39"/>
    </row>
    <row r="51197" spans="17:17">
      <c r="Q51197" s="39"/>
    </row>
    <row r="51198" spans="17:17">
      <c r="Q51198" s="39"/>
    </row>
    <row r="51199" spans="17:17">
      <c r="Q51199" s="39"/>
    </row>
    <row r="51200" spans="17:17">
      <c r="Q51200" s="39"/>
    </row>
    <row r="51201" spans="17:17">
      <c r="Q51201" s="39"/>
    </row>
    <row r="51202" spans="17:17">
      <c r="Q51202" s="39"/>
    </row>
    <row r="51203" spans="17:17">
      <c r="Q51203" s="39"/>
    </row>
    <row r="51204" spans="17:17">
      <c r="Q51204" s="39"/>
    </row>
    <row r="51205" spans="17:17">
      <c r="Q51205" s="39"/>
    </row>
    <row r="51206" spans="17:17">
      <c r="Q51206" s="39"/>
    </row>
    <row r="51207" spans="17:17">
      <c r="Q51207" s="39"/>
    </row>
    <row r="51208" spans="17:17">
      <c r="Q51208" s="39"/>
    </row>
    <row r="51209" spans="17:17">
      <c r="Q51209" s="39"/>
    </row>
    <row r="51210" spans="17:17">
      <c r="Q51210" s="39"/>
    </row>
    <row r="51211" spans="17:17">
      <c r="Q51211" s="39"/>
    </row>
    <row r="51212" spans="17:17">
      <c r="Q51212" s="39"/>
    </row>
    <row r="51213" spans="17:17">
      <c r="Q51213" s="39"/>
    </row>
    <row r="51214" spans="17:17">
      <c r="Q51214" s="39"/>
    </row>
    <row r="51215" spans="17:17">
      <c r="Q51215" s="39"/>
    </row>
    <row r="51216" spans="17:17">
      <c r="Q51216" s="39"/>
    </row>
    <row r="51217" spans="17:17">
      <c r="Q51217" s="39"/>
    </row>
    <row r="51218" spans="17:17">
      <c r="Q51218" s="39"/>
    </row>
    <row r="51219" spans="17:17">
      <c r="Q51219" s="39"/>
    </row>
    <row r="51220" spans="17:17">
      <c r="Q51220" s="39"/>
    </row>
    <row r="51221" spans="17:17">
      <c r="Q51221" s="39"/>
    </row>
    <row r="51222" spans="17:17">
      <c r="Q51222" s="39"/>
    </row>
    <row r="51223" spans="17:17">
      <c r="Q51223" s="39"/>
    </row>
    <row r="51224" spans="17:17">
      <c r="Q51224" s="39"/>
    </row>
    <row r="51225" spans="17:17">
      <c r="Q51225" s="39"/>
    </row>
    <row r="51226" spans="17:17">
      <c r="Q51226" s="39"/>
    </row>
    <row r="51227" spans="17:17">
      <c r="Q51227" s="39"/>
    </row>
    <row r="51228" spans="17:17">
      <c r="Q51228" s="39"/>
    </row>
    <row r="51229" spans="17:17">
      <c r="Q51229" s="39"/>
    </row>
    <row r="51230" spans="17:17">
      <c r="Q51230" s="39"/>
    </row>
    <row r="51231" spans="17:17">
      <c r="Q51231" s="39"/>
    </row>
    <row r="51232" spans="17:17">
      <c r="Q51232" s="39"/>
    </row>
    <row r="51233" spans="17:17">
      <c r="Q51233" s="39"/>
    </row>
    <row r="51234" spans="17:17">
      <c r="Q51234" s="39"/>
    </row>
    <row r="51235" spans="17:17">
      <c r="Q51235" s="39"/>
    </row>
    <row r="51236" spans="17:17">
      <c r="Q51236" s="39"/>
    </row>
    <row r="51237" spans="17:17">
      <c r="Q51237" s="39"/>
    </row>
    <row r="51238" spans="17:17">
      <c r="Q51238" s="39"/>
    </row>
    <row r="51239" spans="17:17">
      <c r="Q51239" s="39"/>
    </row>
    <row r="51240" spans="17:17">
      <c r="Q51240" s="39"/>
    </row>
    <row r="51241" spans="17:17">
      <c r="Q51241" s="39"/>
    </row>
    <row r="51242" spans="17:17">
      <c r="Q51242" s="39"/>
    </row>
    <row r="51243" spans="17:17">
      <c r="Q51243" s="39"/>
    </row>
    <row r="51244" spans="17:17">
      <c r="Q51244" s="39"/>
    </row>
    <row r="51245" spans="17:17">
      <c r="Q51245" s="39"/>
    </row>
    <row r="51246" spans="17:17">
      <c r="Q51246" s="39"/>
    </row>
    <row r="51247" spans="17:17">
      <c r="Q51247" s="39"/>
    </row>
    <row r="51248" spans="17:17">
      <c r="Q51248" s="39"/>
    </row>
    <row r="51249" spans="17:17">
      <c r="Q51249" s="39"/>
    </row>
    <row r="51250" spans="17:17">
      <c r="Q51250" s="39"/>
    </row>
    <row r="51251" spans="17:17">
      <c r="Q51251" s="39"/>
    </row>
    <row r="51252" spans="17:17">
      <c r="Q51252" s="39"/>
    </row>
    <row r="51253" spans="17:17">
      <c r="Q51253" s="39"/>
    </row>
    <row r="51254" spans="17:17">
      <c r="Q51254" s="39"/>
    </row>
    <row r="51255" spans="17:17">
      <c r="Q51255" s="39"/>
    </row>
    <row r="51256" spans="17:17">
      <c r="Q51256" s="39"/>
    </row>
    <row r="51257" spans="17:17">
      <c r="Q51257" s="39"/>
    </row>
    <row r="51258" spans="17:17">
      <c r="Q51258" s="39"/>
    </row>
    <row r="51259" spans="17:17">
      <c r="Q51259" s="39"/>
    </row>
    <row r="51260" spans="17:17">
      <c r="Q51260" s="39"/>
    </row>
    <row r="51261" spans="17:17">
      <c r="Q51261" s="39"/>
    </row>
    <row r="51262" spans="17:17">
      <c r="Q51262" s="39"/>
    </row>
    <row r="51263" spans="17:17">
      <c r="Q51263" s="39"/>
    </row>
    <row r="51264" spans="17:17">
      <c r="Q51264" s="39"/>
    </row>
    <row r="51265" spans="17:17">
      <c r="Q51265" s="39"/>
    </row>
    <row r="51266" spans="17:17">
      <c r="Q51266" s="39"/>
    </row>
    <row r="51267" spans="17:17">
      <c r="Q51267" s="39"/>
    </row>
    <row r="51268" spans="17:17">
      <c r="Q51268" s="39"/>
    </row>
    <row r="51269" spans="17:17">
      <c r="Q51269" s="39"/>
    </row>
    <row r="51270" spans="17:17">
      <c r="Q51270" s="39"/>
    </row>
    <row r="51271" spans="17:17">
      <c r="Q51271" s="39"/>
    </row>
    <row r="51272" spans="17:17">
      <c r="Q51272" s="39"/>
    </row>
    <row r="51273" spans="17:17">
      <c r="Q51273" s="39"/>
    </row>
    <row r="51274" spans="17:17">
      <c r="Q51274" s="39"/>
    </row>
    <row r="51275" spans="17:17">
      <c r="Q51275" s="39"/>
    </row>
    <row r="51276" spans="17:17">
      <c r="Q51276" s="39"/>
    </row>
    <row r="51277" spans="17:17">
      <c r="Q51277" s="39"/>
    </row>
    <row r="51278" spans="17:17">
      <c r="Q51278" s="39"/>
    </row>
    <row r="51279" spans="17:17">
      <c r="Q51279" s="39"/>
    </row>
    <row r="51280" spans="17:17">
      <c r="Q51280" s="39"/>
    </row>
    <row r="51281" spans="17:17">
      <c r="Q51281" s="39"/>
    </row>
    <row r="51282" spans="17:17">
      <c r="Q51282" s="39"/>
    </row>
    <row r="51283" spans="17:17">
      <c r="Q51283" s="39"/>
    </row>
    <row r="51284" spans="17:17">
      <c r="Q51284" s="39"/>
    </row>
    <row r="51285" spans="17:17">
      <c r="Q51285" s="39"/>
    </row>
    <row r="51286" spans="17:17">
      <c r="Q51286" s="39"/>
    </row>
    <row r="51287" spans="17:17">
      <c r="Q51287" s="39"/>
    </row>
    <row r="51288" spans="17:17">
      <c r="Q51288" s="39"/>
    </row>
    <row r="51289" spans="17:17">
      <c r="Q51289" s="39"/>
    </row>
    <row r="51290" spans="17:17">
      <c r="Q51290" s="39"/>
    </row>
    <row r="51291" spans="17:17">
      <c r="Q51291" s="39"/>
    </row>
    <row r="51292" spans="17:17">
      <c r="Q51292" s="39"/>
    </row>
    <row r="51293" spans="17:17">
      <c r="Q51293" s="39"/>
    </row>
    <row r="51294" spans="17:17">
      <c r="Q51294" s="39"/>
    </row>
    <row r="51295" spans="17:17">
      <c r="Q51295" s="39"/>
    </row>
    <row r="51296" spans="17:17">
      <c r="Q51296" s="39"/>
    </row>
    <row r="51297" spans="17:17">
      <c r="Q51297" s="39"/>
    </row>
    <row r="51298" spans="17:17">
      <c r="Q51298" s="39"/>
    </row>
    <row r="51299" spans="17:17">
      <c r="Q51299" s="39"/>
    </row>
    <row r="51300" spans="17:17">
      <c r="Q51300" s="39"/>
    </row>
    <row r="51301" spans="17:17">
      <c r="Q51301" s="39"/>
    </row>
    <row r="51302" spans="17:17">
      <c r="Q51302" s="39"/>
    </row>
    <row r="51303" spans="17:17">
      <c r="Q51303" s="39"/>
    </row>
    <row r="51304" spans="17:17">
      <c r="Q51304" s="39"/>
    </row>
    <row r="51305" spans="17:17">
      <c r="Q51305" s="39"/>
    </row>
    <row r="51306" spans="17:17">
      <c r="Q51306" s="39"/>
    </row>
    <row r="51307" spans="17:17">
      <c r="Q51307" s="39"/>
    </row>
    <row r="51308" spans="17:17">
      <c r="Q51308" s="39"/>
    </row>
    <row r="51309" spans="17:17">
      <c r="Q51309" s="39"/>
    </row>
    <row r="51310" spans="17:17">
      <c r="Q51310" s="39"/>
    </row>
    <row r="51311" spans="17:17">
      <c r="Q51311" s="39"/>
    </row>
    <row r="51312" spans="17:17">
      <c r="Q51312" s="39"/>
    </row>
    <row r="51313" spans="17:17">
      <c r="Q51313" s="39"/>
    </row>
    <row r="51314" spans="17:17">
      <c r="Q51314" s="39"/>
    </row>
    <row r="51315" spans="17:17">
      <c r="Q51315" s="39"/>
    </row>
    <row r="51316" spans="17:17">
      <c r="Q51316" s="39"/>
    </row>
    <row r="51317" spans="17:17">
      <c r="Q51317" s="39"/>
    </row>
    <row r="51318" spans="17:17">
      <c r="Q51318" s="39"/>
    </row>
    <row r="51319" spans="17:17">
      <c r="Q51319" s="39"/>
    </row>
    <row r="51320" spans="17:17">
      <c r="Q51320" s="39"/>
    </row>
    <row r="51321" spans="17:17">
      <c r="Q51321" s="39"/>
    </row>
    <row r="51322" spans="17:17">
      <c r="Q51322" s="39"/>
    </row>
    <row r="51323" spans="17:17">
      <c r="Q51323" s="39"/>
    </row>
    <row r="51324" spans="17:17">
      <c r="Q51324" s="39"/>
    </row>
    <row r="51325" spans="17:17">
      <c r="Q51325" s="39"/>
    </row>
    <row r="51326" spans="17:17">
      <c r="Q51326" s="39"/>
    </row>
    <row r="51327" spans="17:17">
      <c r="Q51327" s="39"/>
    </row>
    <row r="51328" spans="17:17">
      <c r="Q51328" s="39"/>
    </row>
    <row r="51329" spans="17:17">
      <c r="Q51329" s="39"/>
    </row>
    <row r="51330" spans="17:17">
      <c r="Q51330" s="39"/>
    </row>
    <row r="51331" spans="17:17">
      <c r="Q51331" s="39"/>
    </row>
    <row r="51332" spans="17:17">
      <c r="Q51332" s="39"/>
    </row>
    <row r="51333" spans="17:17">
      <c r="Q51333" s="39"/>
    </row>
    <row r="51334" spans="17:17">
      <c r="Q51334" s="39"/>
    </row>
    <row r="51335" spans="17:17">
      <c r="Q51335" s="39"/>
    </row>
    <row r="51336" spans="17:17">
      <c r="Q51336" s="39"/>
    </row>
    <row r="51337" spans="17:17">
      <c r="Q51337" s="39"/>
    </row>
    <row r="51338" spans="17:17">
      <c r="Q51338" s="39"/>
    </row>
    <row r="51339" spans="17:17">
      <c r="Q51339" s="39"/>
    </row>
    <row r="51340" spans="17:17">
      <c r="Q51340" s="39"/>
    </row>
    <row r="51341" spans="17:17">
      <c r="Q51341" s="39"/>
    </row>
    <row r="51342" spans="17:17">
      <c r="Q51342" s="39"/>
    </row>
    <row r="51343" spans="17:17">
      <c r="Q51343" s="39"/>
    </row>
    <row r="51344" spans="17:17">
      <c r="Q51344" s="39"/>
    </row>
    <row r="51345" spans="17:17">
      <c r="Q51345" s="39"/>
    </row>
    <row r="51346" spans="17:17">
      <c r="Q51346" s="39"/>
    </row>
    <row r="51347" spans="17:17">
      <c r="Q51347" s="39"/>
    </row>
    <row r="51348" spans="17:17">
      <c r="Q51348" s="39"/>
    </row>
    <row r="51349" spans="17:17">
      <c r="Q51349" s="39"/>
    </row>
    <row r="51350" spans="17:17">
      <c r="Q51350" s="39"/>
    </row>
    <row r="51351" spans="17:17">
      <c r="Q51351" s="39"/>
    </row>
    <row r="51352" spans="17:17">
      <c r="Q51352" s="39"/>
    </row>
    <row r="51353" spans="17:17">
      <c r="Q51353" s="39"/>
    </row>
    <row r="51354" spans="17:17">
      <c r="Q51354" s="39"/>
    </row>
    <row r="51355" spans="17:17">
      <c r="Q51355" s="39"/>
    </row>
    <row r="51356" spans="17:17">
      <c r="Q51356" s="39"/>
    </row>
    <row r="51357" spans="17:17">
      <c r="Q51357" s="39"/>
    </row>
    <row r="51358" spans="17:17">
      <c r="Q51358" s="39"/>
    </row>
    <row r="51359" spans="17:17">
      <c r="Q51359" s="39"/>
    </row>
    <row r="51360" spans="17:17">
      <c r="Q51360" s="39"/>
    </row>
    <row r="51361" spans="17:17">
      <c r="Q51361" s="39"/>
    </row>
    <row r="51362" spans="17:17">
      <c r="Q51362" s="39"/>
    </row>
    <row r="51363" spans="17:17">
      <c r="Q51363" s="39"/>
    </row>
    <row r="51364" spans="17:17">
      <c r="Q51364" s="39"/>
    </row>
    <row r="51365" spans="17:17">
      <c r="Q51365" s="39"/>
    </row>
    <row r="51366" spans="17:17">
      <c r="Q51366" s="39"/>
    </row>
    <row r="51367" spans="17:17">
      <c r="Q51367" s="39"/>
    </row>
    <row r="51368" spans="17:17">
      <c r="Q51368" s="39"/>
    </row>
    <row r="51369" spans="17:17">
      <c r="Q51369" s="39"/>
    </row>
    <row r="51370" spans="17:17">
      <c r="Q51370" s="39"/>
    </row>
    <row r="51371" spans="17:17">
      <c r="Q51371" s="39"/>
    </row>
    <row r="51372" spans="17:17">
      <c r="Q51372" s="39"/>
    </row>
    <row r="51373" spans="17:17">
      <c r="Q51373" s="39"/>
    </row>
    <row r="51374" spans="17:17">
      <c r="Q51374" s="39"/>
    </row>
    <row r="51375" spans="17:17">
      <c r="Q51375" s="39"/>
    </row>
    <row r="51376" spans="17:17">
      <c r="Q51376" s="39"/>
    </row>
    <row r="51377" spans="17:17">
      <c r="Q51377" s="39"/>
    </row>
    <row r="51378" spans="17:17">
      <c r="Q51378" s="39"/>
    </row>
    <row r="51379" spans="17:17">
      <c r="Q51379" s="39"/>
    </row>
    <row r="51380" spans="17:17">
      <c r="Q51380" s="39"/>
    </row>
    <row r="51381" spans="17:17">
      <c r="Q51381" s="39"/>
    </row>
    <row r="51382" spans="17:17">
      <c r="Q51382" s="39"/>
    </row>
    <row r="51383" spans="17:17">
      <c r="Q51383" s="39"/>
    </row>
    <row r="51384" spans="17:17">
      <c r="Q51384" s="39"/>
    </row>
    <row r="51385" spans="17:17">
      <c r="Q51385" s="39"/>
    </row>
    <row r="51386" spans="17:17">
      <c r="Q51386" s="39"/>
    </row>
    <row r="51387" spans="17:17">
      <c r="Q51387" s="39"/>
    </row>
    <row r="51388" spans="17:17">
      <c r="Q51388" s="39"/>
    </row>
    <row r="51389" spans="17:17">
      <c r="Q51389" s="39"/>
    </row>
    <row r="51390" spans="17:17">
      <c r="Q51390" s="39"/>
    </row>
    <row r="51391" spans="17:17">
      <c r="Q51391" s="39"/>
    </row>
    <row r="51392" spans="17:17">
      <c r="Q51392" s="39"/>
    </row>
    <row r="51393" spans="17:17">
      <c r="Q51393" s="39"/>
    </row>
    <row r="51394" spans="17:17">
      <c r="Q51394" s="39"/>
    </row>
    <row r="51395" spans="17:17">
      <c r="Q51395" s="39"/>
    </row>
    <row r="51396" spans="17:17">
      <c r="Q51396" s="39"/>
    </row>
    <row r="51397" spans="17:17">
      <c r="Q51397" s="39"/>
    </row>
    <row r="51398" spans="17:17">
      <c r="Q51398" s="39"/>
    </row>
    <row r="51399" spans="17:17">
      <c r="Q51399" s="39"/>
    </row>
    <row r="51400" spans="17:17">
      <c r="Q51400" s="39"/>
    </row>
    <row r="51401" spans="17:17">
      <c r="Q51401" s="39"/>
    </row>
    <row r="51402" spans="17:17">
      <c r="Q51402" s="39"/>
    </row>
    <row r="51403" spans="17:17">
      <c r="Q51403" s="39"/>
    </row>
    <row r="51404" spans="17:17">
      <c r="Q51404" s="39"/>
    </row>
    <row r="51405" spans="17:17">
      <c r="Q51405" s="39"/>
    </row>
    <row r="51406" spans="17:17">
      <c r="Q51406" s="39"/>
    </row>
    <row r="51407" spans="17:17">
      <c r="Q51407" s="39"/>
    </row>
    <row r="51408" spans="17:17">
      <c r="Q51408" s="39"/>
    </row>
    <row r="51409" spans="17:17">
      <c r="Q51409" s="39"/>
    </row>
    <row r="51410" spans="17:17">
      <c r="Q51410" s="39"/>
    </row>
    <row r="51411" spans="17:17">
      <c r="Q51411" s="39"/>
    </row>
    <row r="51412" spans="17:17">
      <c r="Q51412" s="39"/>
    </row>
    <row r="51413" spans="17:17">
      <c r="Q51413" s="39"/>
    </row>
    <row r="51414" spans="17:17">
      <c r="Q51414" s="39"/>
    </row>
    <row r="51415" spans="17:17">
      <c r="Q51415" s="39"/>
    </row>
    <row r="51416" spans="17:17">
      <c r="Q51416" s="39"/>
    </row>
    <row r="51417" spans="17:17">
      <c r="Q51417" s="39"/>
    </row>
    <row r="51418" spans="17:17">
      <c r="Q51418" s="39"/>
    </row>
    <row r="51419" spans="17:17">
      <c r="Q51419" s="39"/>
    </row>
    <row r="51420" spans="17:17">
      <c r="Q51420" s="39"/>
    </row>
    <row r="51421" spans="17:17">
      <c r="Q51421" s="39"/>
    </row>
    <row r="51422" spans="17:17">
      <c r="Q51422" s="39"/>
    </row>
    <row r="51423" spans="17:17">
      <c r="Q51423" s="39"/>
    </row>
    <row r="51424" spans="17:17">
      <c r="Q51424" s="39"/>
    </row>
    <row r="51425" spans="17:17">
      <c r="Q51425" s="39"/>
    </row>
    <row r="51426" spans="17:17">
      <c r="Q51426" s="39"/>
    </row>
    <row r="51427" spans="17:17">
      <c r="Q51427" s="39"/>
    </row>
    <row r="51428" spans="17:17">
      <c r="Q51428" s="39"/>
    </row>
    <row r="51429" spans="17:17">
      <c r="Q51429" s="39"/>
    </row>
    <row r="51430" spans="17:17">
      <c r="Q51430" s="39"/>
    </row>
    <row r="51431" spans="17:17">
      <c r="Q51431" s="39"/>
    </row>
    <row r="51432" spans="17:17">
      <c r="Q51432" s="39"/>
    </row>
    <row r="51433" spans="17:17">
      <c r="Q51433" s="39"/>
    </row>
    <row r="51434" spans="17:17">
      <c r="Q51434" s="39"/>
    </row>
    <row r="51435" spans="17:17">
      <c r="Q51435" s="39"/>
    </row>
    <row r="51436" spans="17:17">
      <c r="Q51436" s="39"/>
    </row>
    <row r="51437" spans="17:17">
      <c r="Q51437" s="39"/>
    </row>
    <row r="51438" spans="17:17">
      <c r="Q51438" s="39"/>
    </row>
    <row r="51439" spans="17:17">
      <c r="Q51439" s="39"/>
    </row>
    <row r="51440" spans="17:17">
      <c r="Q51440" s="39"/>
    </row>
    <row r="51441" spans="17:17">
      <c r="Q51441" s="39"/>
    </row>
    <row r="51442" spans="17:17">
      <c r="Q51442" s="39"/>
    </row>
    <row r="51443" spans="17:17">
      <c r="Q51443" s="39"/>
    </row>
    <row r="51444" spans="17:17">
      <c r="Q51444" s="39"/>
    </row>
    <row r="51445" spans="17:17">
      <c r="Q51445" s="39"/>
    </row>
    <row r="51446" spans="17:17">
      <c r="Q51446" s="39"/>
    </row>
    <row r="51447" spans="17:17">
      <c r="Q51447" s="39"/>
    </row>
    <row r="51448" spans="17:17">
      <c r="Q51448" s="39"/>
    </row>
    <row r="51449" spans="17:17">
      <c r="Q51449" s="39"/>
    </row>
    <row r="51450" spans="17:17">
      <c r="Q51450" s="39"/>
    </row>
    <row r="51451" spans="17:17">
      <c r="Q51451" s="39"/>
    </row>
    <row r="51452" spans="17:17">
      <c r="Q51452" s="39"/>
    </row>
    <row r="51453" spans="17:17">
      <c r="Q51453" s="39"/>
    </row>
    <row r="51454" spans="17:17">
      <c r="Q51454" s="39"/>
    </row>
    <row r="51455" spans="17:17">
      <c r="Q51455" s="39"/>
    </row>
    <row r="51456" spans="17:17">
      <c r="Q51456" s="39"/>
    </row>
    <row r="51457" spans="17:17">
      <c r="Q51457" s="39"/>
    </row>
    <row r="51458" spans="17:17">
      <c r="Q51458" s="39"/>
    </row>
    <row r="51459" spans="17:17">
      <c r="Q51459" s="39"/>
    </row>
    <row r="51460" spans="17:17">
      <c r="Q51460" s="39"/>
    </row>
    <row r="51461" spans="17:17">
      <c r="Q51461" s="39"/>
    </row>
    <row r="51462" spans="17:17">
      <c r="Q51462" s="39"/>
    </row>
    <row r="51463" spans="17:17">
      <c r="Q51463" s="39"/>
    </row>
    <row r="51464" spans="17:17">
      <c r="Q51464" s="39"/>
    </row>
    <row r="51465" spans="17:17">
      <c r="Q51465" s="39"/>
    </row>
    <row r="51466" spans="17:17">
      <c r="Q51466" s="39"/>
    </row>
    <row r="51467" spans="17:17">
      <c r="Q51467" s="39"/>
    </row>
    <row r="51468" spans="17:17">
      <c r="Q51468" s="39"/>
    </row>
    <row r="51469" spans="17:17">
      <c r="Q51469" s="39"/>
    </row>
    <row r="51470" spans="17:17">
      <c r="Q51470" s="39"/>
    </row>
    <row r="51471" spans="17:17">
      <c r="Q51471" s="39"/>
    </row>
    <row r="51472" spans="17:17">
      <c r="Q51472" s="39"/>
    </row>
    <row r="51473" spans="17:17">
      <c r="Q51473" s="39"/>
    </row>
    <row r="51474" spans="17:17">
      <c r="Q51474" s="39"/>
    </row>
    <row r="51475" spans="17:17">
      <c r="Q51475" s="39"/>
    </row>
    <row r="51476" spans="17:17">
      <c r="Q51476" s="39"/>
    </row>
    <row r="51477" spans="17:17">
      <c r="Q51477" s="39"/>
    </row>
    <row r="51478" spans="17:17">
      <c r="Q51478" s="39"/>
    </row>
    <row r="51479" spans="17:17">
      <c r="Q51479" s="39"/>
    </row>
    <row r="51480" spans="17:17">
      <c r="Q51480" s="39"/>
    </row>
    <row r="51481" spans="17:17">
      <c r="Q51481" s="39"/>
    </row>
    <row r="51482" spans="17:17">
      <c r="Q51482" s="39"/>
    </row>
    <row r="51483" spans="17:17">
      <c r="Q51483" s="39"/>
    </row>
    <row r="51484" spans="17:17">
      <c r="Q51484" s="39"/>
    </row>
    <row r="51485" spans="17:17">
      <c r="Q51485" s="39"/>
    </row>
    <row r="51486" spans="17:17">
      <c r="Q51486" s="39"/>
    </row>
    <row r="51487" spans="17:17">
      <c r="Q51487" s="39"/>
    </row>
    <row r="51488" spans="17:17">
      <c r="Q51488" s="39"/>
    </row>
    <row r="51489" spans="17:17">
      <c r="Q51489" s="39"/>
    </row>
    <row r="51490" spans="17:17">
      <c r="Q51490" s="39"/>
    </row>
    <row r="51491" spans="17:17">
      <c r="Q51491" s="39"/>
    </row>
    <row r="51492" spans="17:17">
      <c r="Q51492" s="39"/>
    </row>
    <row r="51493" spans="17:17">
      <c r="Q51493" s="39"/>
    </row>
    <row r="51494" spans="17:17">
      <c r="Q51494" s="39"/>
    </row>
    <row r="51495" spans="17:17">
      <c r="Q51495" s="39"/>
    </row>
    <row r="51496" spans="17:17">
      <c r="Q51496" s="39"/>
    </row>
    <row r="51497" spans="17:17">
      <c r="Q51497" s="39"/>
    </row>
    <row r="51498" spans="17:17">
      <c r="Q51498" s="39"/>
    </row>
    <row r="51499" spans="17:17">
      <c r="Q51499" s="39"/>
    </row>
    <row r="51500" spans="17:17">
      <c r="Q51500" s="39"/>
    </row>
    <row r="51501" spans="17:17">
      <c r="Q51501" s="39"/>
    </row>
    <row r="51502" spans="17:17">
      <c r="Q51502" s="39"/>
    </row>
    <row r="51503" spans="17:17">
      <c r="Q51503" s="39"/>
    </row>
    <row r="51504" spans="17:17">
      <c r="Q51504" s="39"/>
    </row>
    <row r="51505" spans="17:17">
      <c r="Q51505" s="39"/>
    </row>
    <row r="51506" spans="17:17">
      <c r="Q51506" s="39"/>
    </row>
    <row r="51507" spans="17:17">
      <c r="Q51507" s="39"/>
    </row>
    <row r="51508" spans="17:17">
      <c r="Q51508" s="39"/>
    </row>
    <row r="51509" spans="17:17">
      <c r="Q51509" s="39"/>
    </row>
    <row r="51510" spans="17:17">
      <c r="Q51510" s="39"/>
    </row>
    <row r="51511" spans="17:17">
      <c r="Q51511" s="39"/>
    </row>
    <row r="51512" spans="17:17">
      <c r="Q51512" s="39"/>
    </row>
    <row r="51513" spans="17:17">
      <c r="Q51513" s="39"/>
    </row>
    <row r="51514" spans="17:17">
      <c r="Q51514" s="39"/>
    </row>
    <row r="51515" spans="17:17">
      <c r="Q51515" s="39"/>
    </row>
    <row r="51516" spans="17:17">
      <c r="Q51516" s="39"/>
    </row>
    <row r="51517" spans="17:17">
      <c r="Q51517" s="39"/>
    </row>
    <row r="51518" spans="17:17">
      <c r="Q51518" s="39"/>
    </row>
    <row r="51519" spans="17:17">
      <c r="Q51519" s="39"/>
    </row>
    <row r="51520" spans="17:17">
      <c r="Q51520" s="39"/>
    </row>
    <row r="51521" spans="17:17">
      <c r="Q51521" s="39"/>
    </row>
    <row r="51522" spans="17:17">
      <c r="Q51522" s="39"/>
    </row>
    <row r="51523" spans="17:17">
      <c r="Q51523" s="39"/>
    </row>
    <row r="51524" spans="17:17">
      <c r="Q51524" s="39"/>
    </row>
    <row r="51525" spans="17:17">
      <c r="Q51525" s="39"/>
    </row>
    <row r="51526" spans="17:17">
      <c r="Q51526" s="39"/>
    </row>
    <row r="51527" spans="17:17">
      <c r="Q51527" s="39"/>
    </row>
    <row r="51528" spans="17:17">
      <c r="Q51528" s="39"/>
    </row>
    <row r="51529" spans="17:17">
      <c r="Q51529" s="39"/>
    </row>
    <row r="51530" spans="17:17">
      <c r="Q51530" s="39"/>
    </row>
    <row r="51531" spans="17:17">
      <c r="Q51531" s="39"/>
    </row>
    <row r="51532" spans="17:17">
      <c r="Q51532" s="39"/>
    </row>
    <row r="51533" spans="17:17">
      <c r="Q51533" s="39"/>
    </row>
    <row r="51534" spans="17:17">
      <c r="Q51534" s="39"/>
    </row>
    <row r="51535" spans="17:17">
      <c r="Q51535" s="39"/>
    </row>
    <row r="51536" spans="17:17">
      <c r="Q51536" s="39"/>
    </row>
    <row r="51537" spans="17:17">
      <c r="Q51537" s="39"/>
    </row>
    <row r="51538" spans="17:17">
      <c r="Q51538" s="39"/>
    </row>
    <row r="51539" spans="17:17">
      <c r="Q51539" s="39"/>
    </row>
    <row r="51540" spans="17:17">
      <c r="Q51540" s="39"/>
    </row>
    <row r="51541" spans="17:17">
      <c r="Q51541" s="39"/>
    </row>
    <row r="51542" spans="17:17">
      <c r="Q51542" s="39"/>
    </row>
    <row r="51543" spans="17:17">
      <c r="Q51543" s="39"/>
    </row>
    <row r="51544" spans="17:17">
      <c r="Q51544" s="39"/>
    </row>
    <row r="51545" spans="17:17">
      <c r="Q51545" s="39"/>
    </row>
    <row r="51546" spans="17:17">
      <c r="Q51546" s="39"/>
    </row>
    <row r="51547" spans="17:17">
      <c r="Q51547" s="39"/>
    </row>
    <row r="51548" spans="17:17">
      <c r="Q51548" s="39"/>
    </row>
    <row r="51549" spans="17:17">
      <c r="Q51549" s="39"/>
    </row>
    <row r="51550" spans="17:17">
      <c r="Q51550" s="39"/>
    </row>
    <row r="51551" spans="17:17">
      <c r="Q51551" s="39"/>
    </row>
    <row r="51552" spans="17:17">
      <c r="Q51552" s="39"/>
    </row>
    <row r="51553" spans="17:17">
      <c r="Q51553" s="39"/>
    </row>
    <row r="51554" spans="17:17">
      <c r="Q51554" s="39"/>
    </row>
    <row r="51555" spans="17:17">
      <c r="Q51555" s="39"/>
    </row>
    <row r="51556" spans="17:17">
      <c r="Q51556" s="39"/>
    </row>
    <row r="51557" spans="17:17">
      <c r="Q51557" s="39"/>
    </row>
    <row r="51558" spans="17:17">
      <c r="Q51558" s="39"/>
    </row>
    <row r="51559" spans="17:17">
      <c r="Q51559" s="39"/>
    </row>
    <row r="51560" spans="17:17">
      <c r="Q51560" s="39"/>
    </row>
    <row r="51561" spans="17:17">
      <c r="Q51561" s="39"/>
    </row>
    <row r="51562" spans="17:17">
      <c r="Q51562" s="39"/>
    </row>
    <row r="51563" spans="17:17">
      <c r="Q51563" s="39"/>
    </row>
    <row r="51564" spans="17:17">
      <c r="Q51564" s="39"/>
    </row>
    <row r="51565" spans="17:17">
      <c r="Q51565" s="39"/>
    </row>
    <row r="51566" spans="17:17">
      <c r="Q51566" s="39"/>
    </row>
    <row r="51567" spans="17:17">
      <c r="Q51567" s="39"/>
    </row>
    <row r="51568" spans="17:17">
      <c r="Q51568" s="39"/>
    </row>
    <row r="51569" spans="17:17">
      <c r="Q51569" s="39"/>
    </row>
    <row r="51570" spans="17:17">
      <c r="Q51570" s="39"/>
    </row>
    <row r="51571" spans="17:17">
      <c r="Q51571" s="39"/>
    </row>
    <row r="51572" spans="17:17">
      <c r="Q51572" s="39"/>
    </row>
    <row r="51573" spans="17:17">
      <c r="Q51573" s="39"/>
    </row>
    <row r="51574" spans="17:17">
      <c r="Q51574" s="39"/>
    </row>
    <row r="51575" spans="17:17">
      <c r="Q51575" s="39"/>
    </row>
    <row r="51576" spans="17:17">
      <c r="Q51576" s="39"/>
    </row>
    <row r="51577" spans="17:17">
      <c r="Q51577" s="39"/>
    </row>
    <row r="51578" spans="17:17">
      <c r="Q51578" s="39"/>
    </row>
    <row r="51579" spans="17:17">
      <c r="Q51579" s="39"/>
    </row>
    <row r="51580" spans="17:17">
      <c r="Q51580" s="39"/>
    </row>
    <row r="51581" spans="17:17">
      <c r="Q51581" s="39"/>
    </row>
    <row r="51582" spans="17:17">
      <c r="Q51582" s="39"/>
    </row>
    <row r="51583" spans="17:17">
      <c r="Q51583" s="39"/>
    </row>
    <row r="51584" spans="17:17">
      <c r="Q51584" s="39"/>
    </row>
    <row r="51585" spans="17:17">
      <c r="Q51585" s="39"/>
    </row>
    <row r="51586" spans="17:17">
      <c r="Q51586" s="39"/>
    </row>
    <row r="51587" spans="17:17">
      <c r="Q51587" s="39"/>
    </row>
    <row r="51588" spans="17:17">
      <c r="Q51588" s="39"/>
    </row>
    <row r="51589" spans="17:17">
      <c r="Q51589" s="39"/>
    </row>
    <row r="51590" spans="17:17">
      <c r="Q51590" s="39"/>
    </row>
    <row r="51591" spans="17:17">
      <c r="Q51591" s="39"/>
    </row>
    <row r="51592" spans="17:17">
      <c r="Q51592" s="39"/>
    </row>
    <row r="51593" spans="17:17">
      <c r="Q51593" s="39"/>
    </row>
    <row r="51594" spans="17:17">
      <c r="Q51594" s="39"/>
    </row>
    <row r="51595" spans="17:17">
      <c r="Q51595" s="39"/>
    </row>
    <row r="51596" spans="17:17">
      <c r="Q51596" s="39"/>
    </row>
    <row r="51597" spans="17:17">
      <c r="Q51597" s="39"/>
    </row>
    <row r="51598" spans="17:17">
      <c r="Q51598" s="39"/>
    </row>
    <row r="51599" spans="17:17">
      <c r="Q51599" s="39"/>
    </row>
    <row r="51600" spans="17:17">
      <c r="Q51600" s="39"/>
    </row>
    <row r="51601" spans="17:17">
      <c r="Q51601" s="39"/>
    </row>
    <row r="51602" spans="17:17">
      <c r="Q51602" s="39"/>
    </row>
    <row r="51603" spans="17:17">
      <c r="Q51603" s="39"/>
    </row>
    <row r="51604" spans="17:17">
      <c r="Q51604" s="39"/>
    </row>
    <row r="51605" spans="17:17">
      <c r="Q51605" s="39"/>
    </row>
    <row r="51606" spans="17:17">
      <c r="Q51606" s="39"/>
    </row>
    <row r="51607" spans="17:17">
      <c r="Q51607" s="39"/>
    </row>
    <row r="51608" spans="17:17">
      <c r="Q51608" s="39"/>
    </row>
    <row r="51609" spans="17:17">
      <c r="Q51609" s="39"/>
    </row>
    <row r="51610" spans="17:17">
      <c r="Q51610" s="39"/>
    </row>
    <row r="51611" spans="17:17">
      <c r="Q51611" s="39"/>
    </row>
    <row r="51612" spans="17:17">
      <c r="Q51612" s="39"/>
    </row>
    <row r="51613" spans="17:17">
      <c r="Q51613" s="39"/>
    </row>
    <row r="51614" spans="17:17">
      <c r="Q51614" s="39"/>
    </row>
    <row r="51615" spans="17:17">
      <c r="Q51615" s="39"/>
    </row>
    <row r="51616" spans="17:17">
      <c r="Q51616" s="39"/>
    </row>
    <row r="51617" spans="17:17">
      <c r="Q51617" s="39"/>
    </row>
    <row r="51618" spans="17:17">
      <c r="Q51618" s="39"/>
    </row>
    <row r="51619" spans="17:17">
      <c r="Q51619" s="39"/>
    </row>
    <row r="51620" spans="17:17">
      <c r="Q51620" s="39"/>
    </row>
    <row r="51621" spans="17:17">
      <c r="Q51621" s="39"/>
    </row>
    <row r="51622" spans="17:17">
      <c r="Q51622" s="39"/>
    </row>
    <row r="51623" spans="17:17">
      <c r="Q51623" s="39"/>
    </row>
    <row r="51624" spans="17:17">
      <c r="Q51624" s="39"/>
    </row>
    <row r="51625" spans="17:17">
      <c r="Q51625" s="39"/>
    </row>
    <row r="51626" spans="17:17">
      <c r="Q51626" s="39"/>
    </row>
    <row r="51627" spans="17:17">
      <c r="Q51627" s="39"/>
    </row>
    <row r="51628" spans="17:17">
      <c r="Q51628" s="39"/>
    </row>
    <row r="51629" spans="17:17">
      <c r="Q51629" s="39"/>
    </row>
    <row r="51630" spans="17:17">
      <c r="Q51630" s="39"/>
    </row>
    <row r="51631" spans="17:17">
      <c r="Q51631" s="39"/>
    </row>
    <row r="51632" spans="17:17">
      <c r="Q51632" s="39"/>
    </row>
    <row r="51633" spans="17:17">
      <c r="Q51633" s="39"/>
    </row>
    <row r="51634" spans="17:17">
      <c r="Q51634" s="39"/>
    </row>
    <row r="51635" spans="17:17">
      <c r="Q51635" s="39"/>
    </row>
    <row r="51636" spans="17:17">
      <c r="Q51636" s="39"/>
    </row>
    <row r="51637" spans="17:17">
      <c r="Q51637" s="39"/>
    </row>
    <row r="51638" spans="17:17">
      <c r="Q51638" s="39"/>
    </row>
    <row r="51639" spans="17:17">
      <c r="Q51639" s="39"/>
    </row>
    <row r="51640" spans="17:17">
      <c r="Q51640" s="39"/>
    </row>
    <row r="51641" spans="17:17">
      <c r="Q51641" s="39"/>
    </row>
    <row r="51642" spans="17:17">
      <c r="Q51642" s="39"/>
    </row>
    <row r="51643" spans="17:17">
      <c r="Q51643" s="39"/>
    </row>
    <row r="51644" spans="17:17">
      <c r="Q51644" s="39"/>
    </row>
    <row r="51645" spans="17:17">
      <c r="Q51645" s="39"/>
    </row>
    <row r="51646" spans="17:17">
      <c r="Q51646" s="39"/>
    </row>
    <row r="51647" spans="17:17">
      <c r="Q51647" s="39"/>
    </row>
    <row r="51648" spans="17:17">
      <c r="Q51648" s="39"/>
    </row>
    <row r="51649" spans="17:17">
      <c r="Q51649" s="39"/>
    </row>
    <row r="51650" spans="17:17">
      <c r="Q51650" s="39"/>
    </row>
    <row r="51651" spans="17:17">
      <c r="Q51651" s="39"/>
    </row>
    <row r="51652" spans="17:17">
      <c r="Q51652" s="39"/>
    </row>
    <row r="51653" spans="17:17">
      <c r="Q51653" s="39"/>
    </row>
    <row r="51654" spans="17:17">
      <c r="Q51654" s="39"/>
    </row>
    <row r="51655" spans="17:17">
      <c r="Q51655" s="39"/>
    </row>
    <row r="51656" spans="17:17">
      <c r="Q51656" s="39"/>
    </row>
    <row r="51657" spans="17:17">
      <c r="Q51657" s="39"/>
    </row>
    <row r="51658" spans="17:17">
      <c r="Q51658" s="39"/>
    </row>
    <row r="51659" spans="17:17">
      <c r="Q51659" s="39"/>
    </row>
    <row r="51660" spans="17:17">
      <c r="Q51660" s="39"/>
    </row>
    <row r="51661" spans="17:17">
      <c r="Q51661" s="39"/>
    </row>
    <row r="51662" spans="17:17">
      <c r="Q51662" s="39"/>
    </row>
    <row r="51663" spans="17:17">
      <c r="Q51663" s="39"/>
    </row>
    <row r="51664" spans="17:17">
      <c r="Q51664" s="39"/>
    </row>
    <row r="51665" spans="17:17">
      <c r="Q51665" s="39"/>
    </row>
    <row r="51666" spans="17:17">
      <c r="Q51666" s="39"/>
    </row>
    <row r="51667" spans="17:17">
      <c r="Q51667" s="39"/>
    </row>
    <row r="51668" spans="17:17">
      <c r="Q51668" s="39"/>
    </row>
    <row r="51669" spans="17:17">
      <c r="Q51669" s="39"/>
    </row>
    <row r="51670" spans="17:17">
      <c r="Q51670" s="39"/>
    </row>
    <row r="51671" spans="17:17">
      <c r="Q51671" s="39"/>
    </row>
    <row r="51672" spans="17:17">
      <c r="Q51672" s="39"/>
    </row>
    <row r="51673" spans="17:17">
      <c r="Q51673" s="39"/>
    </row>
    <row r="51674" spans="17:17">
      <c r="Q51674" s="39"/>
    </row>
    <row r="51675" spans="17:17">
      <c r="Q51675" s="39"/>
    </row>
    <row r="51676" spans="17:17">
      <c r="Q51676" s="39"/>
    </row>
    <row r="51677" spans="17:17">
      <c r="Q51677" s="39"/>
    </row>
    <row r="51678" spans="17:17">
      <c r="Q51678" s="39"/>
    </row>
    <row r="51679" spans="17:17">
      <c r="Q51679" s="39"/>
    </row>
    <row r="51680" spans="17:17">
      <c r="Q51680" s="39"/>
    </row>
    <row r="51681" spans="17:17">
      <c r="Q51681" s="39"/>
    </row>
    <row r="51682" spans="17:17">
      <c r="Q51682" s="39"/>
    </row>
    <row r="51683" spans="17:17">
      <c r="Q51683" s="39"/>
    </row>
    <row r="51684" spans="17:17">
      <c r="Q51684" s="39"/>
    </row>
    <row r="51685" spans="17:17">
      <c r="Q51685" s="39"/>
    </row>
    <row r="51686" spans="17:17">
      <c r="Q51686" s="39"/>
    </row>
    <row r="51687" spans="17:17">
      <c r="Q51687" s="39"/>
    </row>
    <row r="51688" spans="17:17">
      <c r="Q51688" s="39"/>
    </row>
    <row r="51689" spans="17:17">
      <c r="Q51689" s="39"/>
    </row>
    <row r="51690" spans="17:17">
      <c r="Q51690" s="39"/>
    </row>
    <row r="51691" spans="17:17">
      <c r="Q51691" s="39"/>
    </row>
    <row r="51692" spans="17:17">
      <c r="Q51692" s="39"/>
    </row>
    <row r="51693" spans="17:17">
      <c r="Q51693" s="39"/>
    </row>
    <row r="51694" spans="17:17">
      <c r="Q51694" s="39"/>
    </row>
    <row r="51695" spans="17:17">
      <c r="Q51695" s="39"/>
    </row>
    <row r="51696" spans="17:17">
      <c r="Q51696" s="39"/>
    </row>
    <row r="51697" spans="17:17">
      <c r="Q51697" s="39"/>
    </row>
    <row r="51698" spans="17:17">
      <c r="Q51698" s="39"/>
    </row>
    <row r="51699" spans="17:17">
      <c r="Q51699" s="39"/>
    </row>
    <row r="51700" spans="17:17">
      <c r="Q51700" s="39"/>
    </row>
    <row r="51701" spans="17:17">
      <c r="Q51701" s="39"/>
    </row>
    <row r="51702" spans="17:17">
      <c r="Q51702" s="39"/>
    </row>
    <row r="51703" spans="17:17">
      <c r="Q51703" s="39"/>
    </row>
    <row r="51704" spans="17:17">
      <c r="Q51704" s="39"/>
    </row>
    <row r="51705" spans="17:17">
      <c r="Q51705" s="39"/>
    </row>
    <row r="51706" spans="17:17">
      <c r="Q51706" s="39"/>
    </row>
    <row r="51707" spans="17:17">
      <c r="Q51707" s="39"/>
    </row>
    <row r="51708" spans="17:17">
      <c r="Q51708" s="39"/>
    </row>
    <row r="51709" spans="17:17">
      <c r="Q51709" s="39"/>
    </row>
    <row r="51710" spans="17:17">
      <c r="Q51710" s="39"/>
    </row>
    <row r="51711" spans="17:17">
      <c r="Q51711" s="39"/>
    </row>
    <row r="51712" spans="17:17">
      <c r="Q51712" s="39"/>
    </row>
    <row r="51713" spans="17:17">
      <c r="Q51713" s="39"/>
    </row>
    <row r="51714" spans="17:17">
      <c r="Q51714" s="39"/>
    </row>
    <row r="51715" spans="17:17">
      <c r="Q51715" s="39"/>
    </row>
    <row r="51716" spans="17:17">
      <c r="Q51716" s="39"/>
    </row>
    <row r="51717" spans="17:17">
      <c r="Q51717" s="39"/>
    </row>
    <row r="51718" spans="17:17">
      <c r="Q51718" s="39"/>
    </row>
    <row r="51719" spans="17:17">
      <c r="Q51719" s="39"/>
    </row>
    <row r="51720" spans="17:17">
      <c r="Q51720" s="39"/>
    </row>
    <row r="51721" spans="17:17">
      <c r="Q51721" s="39"/>
    </row>
    <row r="51722" spans="17:17">
      <c r="Q51722" s="39"/>
    </row>
    <row r="51723" spans="17:17">
      <c r="Q51723" s="39"/>
    </row>
    <row r="51724" spans="17:17">
      <c r="Q51724" s="39"/>
    </row>
    <row r="51725" spans="17:17">
      <c r="Q51725" s="39"/>
    </row>
    <row r="51726" spans="17:17">
      <c r="Q51726" s="39"/>
    </row>
    <row r="51727" spans="17:17">
      <c r="Q51727" s="39"/>
    </row>
    <row r="51728" spans="17:17">
      <c r="Q51728" s="39"/>
    </row>
    <row r="51729" spans="17:17">
      <c r="Q51729" s="39"/>
    </row>
    <row r="51730" spans="17:17">
      <c r="Q51730" s="39"/>
    </row>
    <row r="51731" spans="17:17">
      <c r="Q51731" s="39"/>
    </row>
    <row r="51732" spans="17:17">
      <c r="Q51732" s="39"/>
    </row>
    <row r="51733" spans="17:17">
      <c r="Q51733" s="39"/>
    </row>
    <row r="51734" spans="17:17">
      <c r="Q51734" s="39"/>
    </row>
    <row r="51735" spans="17:17">
      <c r="Q51735" s="39"/>
    </row>
    <row r="51736" spans="17:17">
      <c r="Q51736" s="39"/>
    </row>
    <row r="51737" spans="17:17">
      <c r="Q51737" s="39"/>
    </row>
    <row r="51738" spans="17:17">
      <c r="Q51738" s="39"/>
    </row>
    <row r="51739" spans="17:17">
      <c r="Q51739" s="39"/>
    </row>
    <row r="51740" spans="17:17">
      <c r="Q51740" s="39"/>
    </row>
    <row r="51741" spans="17:17">
      <c r="Q51741" s="39"/>
    </row>
    <row r="51742" spans="17:17">
      <c r="Q51742" s="39"/>
    </row>
    <row r="51743" spans="17:17">
      <c r="Q51743" s="39"/>
    </row>
    <row r="51744" spans="17:17">
      <c r="Q51744" s="39"/>
    </row>
    <row r="51745" spans="17:17">
      <c r="Q51745" s="39"/>
    </row>
    <row r="51746" spans="17:17">
      <c r="Q51746" s="39"/>
    </row>
    <row r="51747" spans="17:17">
      <c r="Q51747" s="39"/>
    </row>
    <row r="51748" spans="17:17">
      <c r="Q51748" s="39"/>
    </row>
    <row r="51749" spans="17:17">
      <c r="Q51749" s="39"/>
    </row>
    <row r="51750" spans="17:17">
      <c r="Q51750" s="39"/>
    </row>
    <row r="51751" spans="17:17">
      <c r="Q51751" s="39"/>
    </row>
    <row r="51752" spans="17:17">
      <c r="Q51752" s="39"/>
    </row>
    <row r="51753" spans="17:17">
      <c r="Q51753" s="39"/>
    </row>
    <row r="51754" spans="17:17">
      <c r="Q51754" s="39"/>
    </row>
    <row r="51755" spans="17:17">
      <c r="Q51755" s="39"/>
    </row>
    <row r="51756" spans="17:17">
      <c r="Q51756" s="39"/>
    </row>
    <row r="51757" spans="17:17">
      <c r="Q51757" s="39"/>
    </row>
    <row r="51758" spans="17:17">
      <c r="Q51758" s="39"/>
    </row>
    <row r="51759" spans="17:17">
      <c r="Q51759" s="39"/>
    </row>
    <row r="51760" spans="17:17">
      <c r="Q51760" s="39"/>
    </row>
    <row r="51761" spans="17:17">
      <c r="Q51761" s="39"/>
    </row>
    <row r="51762" spans="17:17">
      <c r="Q51762" s="39"/>
    </row>
    <row r="51763" spans="17:17">
      <c r="Q51763" s="39"/>
    </row>
    <row r="51764" spans="17:17">
      <c r="Q51764" s="39"/>
    </row>
    <row r="51765" spans="17:17">
      <c r="Q51765" s="39"/>
    </row>
    <row r="51766" spans="17:17">
      <c r="Q51766" s="39"/>
    </row>
    <row r="51767" spans="17:17">
      <c r="Q51767" s="39"/>
    </row>
    <row r="51768" spans="17:17">
      <c r="Q51768" s="39"/>
    </row>
    <row r="51769" spans="17:17">
      <c r="Q51769" s="39"/>
    </row>
    <row r="51770" spans="17:17">
      <c r="Q51770" s="39"/>
    </row>
    <row r="51771" spans="17:17">
      <c r="Q51771" s="39"/>
    </row>
    <row r="51772" spans="17:17">
      <c r="Q51772" s="39"/>
    </row>
    <row r="51773" spans="17:17">
      <c r="Q51773" s="39"/>
    </row>
    <row r="51774" spans="17:17">
      <c r="Q51774" s="39"/>
    </row>
    <row r="51775" spans="17:17">
      <c r="Q51775" s="39"/>
    </row>
    <row r="51776" spans="17:17">
      <c r="Q51776" s="39"/>
    </row>
    <row r="51777" spans="17:17">
      <c r="Q51777" s="39"/>
    </row>
    <row r="51778" spans="17:17">
      <c r="Q51778" s="39"/>
    </row>
    <row r="51779" spans="17:17">
      <c r="Q51779" s="39"/>
    </row>
    <row r="51780" spans="17:17">
      <c r="Q51780" s="39"/>
    </row>
    <row r="51781" spans="17:17">
      <c r="Q51781" s="39"/>
    </row>
    <row r="51782" spans="17:17">
      <c r="Q51782" s="39"/>
    </row>
    <row r="51783" spans="17:17">
      <c r="Q51783" s="39"/>
    </row>
    <row r="51784" spans="17:17">
      <c r="Q51784" s="39"/>
    </row>
    <row r="51785" spans="17:17">
      <c r="Q51785" s="39"/>
    </row>
    <row r="51786" spans="17:17">
      <c r="Q51786" s="39"/>
    </row>
    <row r="51787" spans="17:17">
      <c r="Q51787" s="39"/>
    </row>
    <row r="51788" spans="17:17">
      <c r="Q51788" s="39"/>
    </row>
    <row r="51789" spans="17:17">
      <c r="Q51789" s="39"/>
    </row>
    <row r="51790" spans="17:17">
      <c r="Q51790" s="39"/>
    </row>
    <row r="51791" spans="17:17">
      <c r="Q51791" s="39"/>
    </row>
    <row r="51792" spans="17:17">
      <c r="Q51792" s="39"/>
    </row>
    <row r="51793" spans="17:17">
      <c r="Q51793" s="39"/>
    </row>
    <row r="51794" spans="17:17">
      <c r="Q51794" s="39"/>
    </row>
    <row r="51795" spans="17:17">
      <c r="Q51795" s="39"/>
    </row>
    <row r="51796" spans="17:17">
      <c r="Q51796" s="39"/>
    </row>
    <row r="51797" spans="17:17">
      <c r="Q51797" s="39"/>
    </row>
    <row r="51798" spans="17:17">
      <c r="Q51798" s="39"/>
    </row>
    <row r="51799" spans="17:17">
      <c r="Q51799" s="39"/>
    </row>
    <row r="51800" spans="17:17">
      <c r="Q51800" s="39"/>
    </row>
    <row r="51801" spans="17:17">
      <c r="Q51801" s="39"/>
    </row>
    <row r="51802" spans="17:17">
      <c r="Q51802" s="39"/>
    </row>
    <row r="51803" spans="17:17">
      <c r="Q51803" s="39"/>
    </row>
    <row r="51804" spans="17:17">
      <c r="Q51804" s="39"/>
    </row>
    <row r="51805" spans="17:17">
      <c r="Q51805" s="39"/>
    </row>
    <row r="51806" spans="17:17">
      <c r="Q51806" s="39"/>
    </row>
    <row r="51807" spans="17:17">
      <c r="Q51807" s="39"/>
    </row>
    <row r="51808" spans="17:17">
      <c r="Q51808" s="39"/>
    </row>
    <row r="51809" spans="17:17">
      <c r="Q51809" s="39"/>
    </row>
    <row r="51810" spans="17:17">
      <c r="Q51810" s="39"/>
    </row>
    <row r="51811" spans="17:17">
      <c r="Q51811" s="39"/>
    </row>
    <row r="51812" spans="17:17">
      <c r="Q51812" s="39"/>
    </row>
    <row r="51813" spans="17:17">
      <c r="Q51813" s="39"/>
    </row>
    <row r="51814" spans="17:17">
      <c r="Q51814" s="39"/>
    </row>
    <row r="51815" spans="17:17">
      <c r="Q51815" s="39"/>
    </row>
    <row r="51816" spans="17:17">
      <c r="Q51816" s="39"/>
    </row>
    <row r="51817" spans="17:17">
      <c r="Q51817" s="39"/>
    </row>
    <row r="51818" spans="17:17">
      <c r="Q51818" s="39"/>
    </row>
    <row r="51819" spans="17:17">
      <c r="Q51819" s="39"/>
    </row>
    <row r="51820" spans="17:17">
      <c r="Q51820" s="39"/>
    </row>
    <row r="51821" spans="17:17">
      <c r="Q51821" s="39"/>
    </row>
    <row r="51822" spans="17:17">
      <c r="Q51822" s="39"/>
    </row>
    <row r="51823" spans="17:17">
      <c r="Q51823" s="39"/>
    </row>
    <row r="51824" spans="17:17">
      <c r="Q51824" s="39"/>
    </row>
    <row r="51825" spans="17:17">
      <c r="Q51825" s="39"/>
    </row>
    <row r="51826" spans="17:17">
      <c r="Q51826" s="39"/>
    </row>
    <row r="51827" spans="17:17">
      <c r="Q51827" s="39"/>
    </row>
    <row r="51828" spans="17:17">
      <c r="Q51828" s="39"/>
    </row>
    <row r="51829" spans="17:17">
      <c r="Q51829" s="39"/>
    </row>
    <row r="51830" spans="17:17">
      <c r="Q51830" s="39"/>
    </row>
    <row r="51831" spans="17:17">
      <c r="Q51831" s="39"/>
    </row>
    <row r="51832" spans="17:17">
      <c r="Q51832" s="39"/>
    </row>
    <row r="51833" spans="17:17">
      <c r="Q51833" s="39"/>
    </row>
    <row r="51834" spans="17:17">
      <c r="Q51834" s="39"/>
    </row>
    <row r="51835" spans="17:17">
      <c r="Q51835" s="39"/>
    </row>
    <row r="51836" spans="17:17">
      <c r="Q51836" s="39"/>
    </row>
    <row r="51837" spans="17:17">
      <c r="Q51837" s="39"/>
    </row>
    <row r="51838" spans="17:17">
      <c r="Q51838" s="39"/>
    </row>
    <row r="51839" spans="17:17">
      <c r="Q51839" s="39"/>
    </row>
    <row r="51840" spans="17:17">
      <c r="Q51840" s="39"/>
    </row>
    <row r="51841" spans="17:17">
      <c r="Q51841" s="39"/>
    </row>
    <row r="51842" spans="17:17">
      <c r="Q51842" s="39"/>
    </row>
    <row r="51843" spans="17:17">
      <c r="Q51843" s="39"/>
    </row>
    <row r="51844" spans="17:17">
      <c r="Q51844" s="39"/>
    </row>
    <row r="51845" spans="17:17">
      <c r="Q51845" s="39"/>
    </row>
    <row r="51846" spans="17:17">
      <c r="Q51846" s="39"/>
    </row>
    <row r="51847" spans="17:17">
      <c r="Q51847" s="39"/>
    </row>
    <row r="51848" spans="17:17">
      <c r="Q51848" s="39"/>
    </row>
    <row r="51849" spans="17:17">
      <c r="Q51849" s="39"/>
    </row>
    <row r="51850" spans="17:17">
      <c r="Q51850" s="39"/>
    </row>
    <row r="51851" spans="17:17">
      <c r="Q51851" s="39"/>
    </row>
    <row r="51852" spans="17:17">
      <c r="Q51852" s="39"/>
    </row>
    <row r="51853" spans="17:17">
      <c r="Q51853" s="39"/>
    </row>
    <row r="51854" spans="17:17">
      <c r="Q51854" s="39"/>
    </row>
    <row r="51855" spans="17:17">
      <c r="Q51855" s="39"/>
    </row>
    <row r="51856" spans="17:17">
      <c r="Q51856" s="39"/>
    </row>
    <row r="51857" spans="17:17">
      <c r="Q51857" s="39"/>
    </row>
    <row r="51858" spans="17:17">
      <c r="Q51858" s="39"/>
    </row>
    <row r="51859" spans="17:17">
      <c r="Q51859" s="39"/>
    </row>
    <row r="51860" spans="17:17">
      <c r="Q51860" s="39"/>
    </row>
    <row r="51861" spans="17:17">
      <c r="Q51861" s="39"/>
    </row>
    <row r="51862" spans="17:17">
      <c r="Q51862" s="39"/>
    </row>
    <row r="51863" spans="17:17">
      <c r="Q51863" s="39"/>
    </row>
    <row r="51864" spans="17:17">
      <c r="Q51864" s="39"/>
    </row>
    <row r="51865" spans="17:17">
      <c r="Q51865" s="39"/>
    </row>
    <row r="51866" spans="17:17">
      <c r="Q51866" s="39"/>
    </row>
    <row r="51867" spans="17:17">
      <c r="Q51867" s="39"/>
    </row>
    <row r="51868" spans="17:17">
      <c r="Q51868" s="39"/>
    </row>
    <row r="51869" spans="17:17">
      <c r="Q51869" s="39"/>
    </row>
    <row r="51870" spans="17:17">
      <c r="Q51870" s="39"/>
    </row>
    <row r="51871" spans="17:17">
      <c r="Q51871" s="39"/>
    </row>
    <row r="51872" spans="17:17">
      <c r="Q51872" s="39"/>
    </row>
    <row r="51873" spans="17:17">
      <c r="Q51873" s="39"/>
    </row>
    <row r="51874" spans="17:17">
      <c r="Q51874" s="39"/>
    </row>
    <row r="51875" spans="17:17">
      <c r="Q51875" s="39"/>
    </row>
    <row r="51876" spans="17:17">
      <c r="Q51876" s="39"/>
    </row>
    <row r="51877" spans="17:17">
      <c r="Q51877" s="39"/>
    </row>
    <row r="51878" spans="17:17">
      <c r="Q51878" s="39"/>
    </row>
    <row r="51879" spans="17:17">
      <c r="Q51879" s="39"/>
    </row>
    <row r="51880" spans="17:17">
      <c r="Q51880" s="39"/>
    </row>
    <row r="51881" spans="17:17">
      <c r="Q51881" s="39"/>
    </row>
    <row r="51882" spans="17:17">
      <c r="Q51882" s="39"/>
    </row>
    <row r="51883" spans="17:17">
      <c r="Q51883" s="39"/>
    </row>
    <row r="51884" spans="17:17">
      <c r="Q51884" s="39"/>
    </row>
    <row r="51885" spans="17:17">
      <c r="Q51885" s="39"/>
    </row>
    <row r="51886" spans="17:17">
      <c r="Q51886" s="39"/>
    </row>
    <row r="51887" spans="17:17">
      <c r="Q51887" s="39"/>
    </row>
    <row r="51888" spans="17:17">
      <c r="Q51888" s="39"/>
    </row>
    <row r="51889" spans="17:17">
      <c r="Q51889" s="39"/>
    </row>
    <row r="51890" spans="17:17">
      <c r="Q51890" s="39"/>
    </row>
    <row r="51891" spans="17:17">
      <c r="Q51891" s="39"/>
    </row>
    <row r="51892" spans="17:17">
      <c r="Q51892" s="39"/>
    </row>
    <row r="51893" spans="17:17">
      <c r="Q51893" s="39"/>
    </row>
    <row r="51894" spans="17:17">
      <c r="Q51894" s="39"/>
    </row>
    <row r="51895" spans="17:17">
      <c r="Q51895" s="39"/>
    </row>
    <row r="51896" spans="17:17">
      <c r="Q51896" s="39"/>
    </row>
    <row r="51897" spans="17:17">
      <c r="Q51897" s="39"/>
    </row>
    <row r="51898" spans="17:17">
      <c r="Q51898" s="39"/>
    </row>
    <row r="51899" spans="17:17">
      <c r="Q51899" s="39"/>
    </row>
    <row r="51900" spans="17:17">
      <c r="Q51900" s="39"/>
    </row>
    <row r="51901" spans="17:17">
      <c r="Q51901" s="39"/>
    </row>
    <row r="51902" spans="17:17">
      <c r="Q51902" s="39"/>
    </row>
    <row r="51903" spans="17:17">
      <c r="Q51903" s="39"/>
    </row>
    <row r="51904" spans="17:17">
      <c r="Q51904" s="39"/>
    </row>
    <row r="51905" spans="17:17">
      <c r="Q51905" s="39"/>
    </row>
    <row r="51906" spans="17:17">
      <c r="Q51906" s="39"/>
    </row>
    <row r="51907" spans="17:17">
      <c r="Q51907" s="39"/>
    </row>
    <row r="51908" spans="17:17">
      <c r="Q51908" s="39"/>
    </row>
    <row r="51909" spans="17:17">
      <c r="Q51909" s="39"/>
    </row>
    <row r="51910" spans="17:17">
      <c r="Q51910" s="39"/>
    </row>
    <row r="51911" spans="17:17">
      <c r="Q51911" s="39"/>
    </row>
    <row r="51912" spans="17:17">
      <c r="Q51912" s="39"/>
    </row>
    <row r="51913" spans="17:17">
      <c r="Q51913" s="39"/>
    </row>
    <row r="51914" spans="17:17">
      <c r="Q51914" s="39"/>
    </row>
    <row r="51915" spans="17:17">
      <c r="Q51915" s="39"/>
    </row>
    <row r="51916" spans="17:17">
      <c r="Q51916" s="39"/>
    </row>
    <row r="51917" spans="17:17">
      <c r="Q51917" s="39"/>
    </row>
    <row r="51918" spans="17:17">
      <c r="Q51918" s="39"/>
    </row>
    <row r="51919" spans="17:17">
      <c r="Q51919" s="39"/>
    </row>
    <row r="51920" spans="17:17">
      <c r="Q51920" s="39"/>
    </row>
    <row r="51921" spans="17:17">
      <c r="Q51921" s="39"/>
    </row>
    <row r="51922" spans="17:17">
      <c r="Q51922" s="39"/>
    </row>
    <row r="51923" spans="17:17">
      <c r="Q51923" s="39"/>
    </row>
    <row r="51924" spans="17:17">
      <c r="Q51924" s="39"/>
    </row>
    <row r="51925" spans="17:17">
      <c r="Q51925" s="39"/>
    </row>
    <row r="51926" spans="17:17">
      <c r="Q51926" s="39"/>
    </row>
    <row r="51927" spans="17:17">
      <c r="Q51927" s="39"/>
    </row>
    <row r="51928" spans="17:17">
      <c r="Q51928" s="39"/>
    </row>
    <row r="51929" spans="17:17">
      <c r="Q51929" s="39"/>
    </row>
    <row r="51930" spans="17:17">
      <c r="Q51930" s="39"/>
    </row>
    <row r="51931" spans="17:17">
      <c r="Q51931" s="39"/>
    </row>
    <row r="51932" spans="17:17">
      <c r="Q51932" s="39"/>
    </row>
    <row r="51933" spans="17:17">
      <c r="Q51933" s="39"/>
    </row>
    <row r="51934" spans="17:17">
      <c r="Q51934" s="39"/>
    </row>
    <row r="51935" spans="17:17">
      <c r="Q51935" s="39"/>
    </row>
    <row r="51936" spans="17:17">
      <c r="Q51936" s="39"/>
    </row>
    <row r="51937" spans="17:17">
      <c r="Q51937" s="39"/>
    </row>
    <row r="51938" spans="17:17">
      <c r="Q51938" s="39"/>
    </row>
    <row r="51939" spans="17:17">
      <c r="Q51939" s="39"/>
    </row>
    <row r="51940" spans="17:17">
      <c r="Q51940" s="39"/>
    </row>
    <row r="51941" spans="17:17">
      <c r="Q51941" s="39"/>
    </row>
    <row r="51942" spans="17:17">
      <c r="Q51942" s="39"/>
    </row>
    <row r="51943" spans="17:17">
      <c r="Q51943" s="39"/>
    </row>
    <row r="51944" spans="17:17">
      <c r="Q51944" s="39"/>
    </row>
    <row r="51945" spans="17:17">
      <c r="Q51945" s="39"/>
    </row>
    <row r="51946" spans="17:17">
      <c r="Q51946" s="39"/>
    </row>
    <row r="51947" spans="17:17">
      <c r="Q51947" s="39"/>
    </row>
    <row r="51948" spans="17:17">
      <c r="Q51948" s="39"/>
    </row>
    <row r="51949" spans="17:17">
      <c r="Q51949" s="39"/>
    </row>
    <row r="51950" spans="17:17">
      <c r="Q51950" s="39"/>
    </row>
    <row r="51951" spans="17:17">
      <c r="Q51951" s="39"/>
    </row>
    <row r="51952" spans="17:17">
      <c r="Q51952" s="39"/>
    </row>
    <row r="51953" spans="17:17">
      <c r="Q51953" s="39"/>
    </row>
    <row r="51954" spans="17:17">
      <c r="Q51954" s="39"/>
    </row>
    <row r="51955" spans="17:17">
      <c r="Q51955" s="39"/>
    </row>
    <row r="51956" spans="17:17">
      <c r="Q51956" s="39"/>
    </row>
    <row r="51957" spans="17:17">
      <c r="Q51957" s="39"/>
    </row>
    <row r="51958" spans="17:17">
      <c r="Q51958" s="39"/>
    </row>
    <row r="51959" spans="17:17">
      <c r="Q51959" s="39"/>
    </row>
    <row r="51960" spans="17:17">
      <c r="Q51960" s="39"/>
    </row>
    <row r="51961" spans="17:17">
      <c r="Q51961" s="39"/>
    </row>
    <row r="51962" spans="17:17">
      <c r="Q51962" s="39"/>
    </row>
    <row r="51963" spans="17:17">
      <c r="Q51963" s="39"/>
    </row>
    <row r="51964" spans="17:17">
      <c r="Q51964" s="39"/>
    </row>
    <row r="51965" spans="17:17">
      <c r="Q51965" s="39"/>
    </row>
    <row r="51966" spans="17:17">
      <c r="Q51966" s="39"/>
    </row>
    <row r="51967" spans="17:17">
      <c r="Q51967" s="39"/>
    </row>
    <row r="51968" spans="17:17">
      <c r="Q51968" s="39"/>
    </row>
    <row r="51969" spans="17:17">
      <c r="Q51969" s="39"/>
    </row>
    <row r="51970" spans="17:17">
      <c r="Q51970" s="39"/>
    </row>
    <row r="51971" spans="17:17">
      <c r="Q51971" s="39"/>
    </row>
    <row r="51972" spans="17:17">
      <c r="Q51972" s="39"/>
    </row>
    <row r="51973" spans="17:17">
      <c r="Q51973" s="39"/>
    </row>
    <row r="51974" spans="17:17">
      <c r="Q51974" s="39"/>
    </row>
    <row r="51975" spans="17:17">
      <c r="Q51975" s="39"/>
    </row>
    <row r="51976" spans="17:17">
      <c r="Q51976" s="39"/>
    </row>
    <row r="51977" spans="17:17">
      <c r="Q51977" s="39"/>
    </row>
    <row r="51978" spans="17:17">
      <c r="Q51978" s="39"/>
    </row>
    <row r="51979" spans="17:17">
      <c r="Q51979" s="39"/>
    </row>
    <row r="51980" spans="17:17">
      <c r="Q51980" s="39"/>
    </row>
    <row r="51981" spans="17:17">
      <c r="Q51981" s="39"/>
    </row>
    <row r="51982" spans="17:17">
      <c r="Q51982" s="39"/>
    </row>
    <row r="51983" spans="17:17">
      <c r="Q51983" s="39"/>
    </row>
    <row r="51984" spans="17:17">
      <c r="Q51984" s="39"/>
    </row>
    <row r="51985" spans="17:17">
      <c r="Q51985" s="39"/>
    </row>
    <row r="51986" spans="17:17">
      <c r="Q51986" s="39"/>
    </row>
    <row r="51987" spans="17:17">
      <c r="Q51987" s="39"/>
    </row>
    <row r="51988" spans="17:17">
      <c r="Q51988" s="39"/>
    </row>
    <row r="51989" spans="17:17">
      <c r="Q51989" s="39"/>
    </row>
    <row r="51990" spans="17:17">
      <c r="Q51990" s="39"/>
    </row>
    <row r="51991" spans="17:17">
      <c r="Q51991" s="39"/>
    </row>
    <row r="51992" spans="17:17">
      <c r="Q51992" s="39"/>
    </row>
    <row r="51993" spans="17:17">
      <c r="Q51993" s="39"/>
    </row>
    <row r="51994" spans="17:17">
      <c r="Q51994" s="39"/>
    </row>
    <row r="51995" spans="17:17">
      <c r="Q51995" s="39"/>
    </row>
    <row r="51996" spans="17:17">
      <c r="Q51996" s="39"/>
    </row>
    <row r="51997" spans="17:17">
      <c r="Q51997" s="39"/>
    </row>
    <row r="51998" spans="17:17">
      <c r="Q51998" s="39"/>
    </row>
    <row r="51999" spans="17:17">
      <c r="Q51999" s="39"/>
    </row>
    <row r="52000" spans="17:17">
      <c r="Q52000" s="39"/>
    </row>
    <row r="52001" spans="17:17">
      <c r="Q52001" s="39"/>
    </row>
    <row r="52002" spans="17:17">
      <c r="Q52002" s="39"/>
    </row>
    <row r="52003" spans="17:17">
      <c r="Q52003" s="39"/>
    </row>
    <row r="52004" spans="17:17">
      <c r="Q52004" s="39"/>
    </row>
    <row r="52005" spans="17:17">
      <c r="Q52005" s="39"/>
    </row>
    <row r="52006" spans="17:17">
      <c r="Q52006" s="39"/>
    </row>
    <row r="52007" spans="17:17">
      <c r="Q52007" s="39"/>
    </row>
    <row r="52008" spans="17:17">
      <c r="Q52008" s="39"/>
    </row>
    <row r="52009" spans="17:17">
      <c r="Q52009" s="39"/>
    </row>
    <row r="52010" spans="17:17">
      <c r="Q52010" s="39"/>
    </row>
    <row r="52011" spans="17:17">
      <c r="Q52011" s="39"/>
    </row>
    <row r="52012" spans="17:17">
      <c r="Q52012" s="39"/>
    </row>
    <row r="52013" spans="17:17">
      <c r="Q52013" s="39"/>
    </row>
    <row r="52014" spans="17:17">
      <c r="Q52014" s="39"/>
    </row>
    <row r="52015" spans="17:17">
      <c r="Q52015" s="39"/>
    </row>
    <row r="52016" spans="17:17">
      <c r="Q52016" s="39"/>
    </row>
    <row r="52017" spans="17:17">
      <c r="Q52017" s="39"/>
    </row>
    <row r="52018" spans="17:17">
      <c r="Q52018" s="39"/>
    </row>
    <row r="52019" spans="17:17">
      <c r="Q52019" s="39"/>
    </row>
    <row r="52020" spans="17:17">
      <c r="Q52020" s="39"/>
    </row>
    <row r="52021" spans="17:17">
      <c r="Q52021" s="39"/>
    </row>
    <row r="52022" spans="17:17">
      <c r="Q52022" s="39"/>
    </row>
    <row r="52023" spans="17:17">
      <c r="Q52023" s="39"/>
    </row>
    <row r="52024" spans="17:17">
      <c r="Q52024" s="39"/>
    </row>
    <row r="52025" spans="17:17">
      <c r="Q52025" s="39"/>
    </row>
    <row r="52026" spans="17:17">
      <c r="Q52026" s="39"/>
    </row>
    <row r="52027" spans="17:17">
      <c r="Q52027" s="39"/>
    </row>
    <row r="52028" spans="17:17">
      <c r="Q52028" s="39"/>
    </row>
    <row r="52029" spans="17:17">
      <c r="Q52029" s="39"/>
    </row>
    <row r="52030" spans="17:17">
      <c r="Q52030" s="39"/>
    </row>
    <row r="52031" spans="17:17">
      <c r="Q52031" s="39"/>
    </row>
    <row r="52032" spans="17:17">
      <c r="Q52032" s="39"/>
    </row>
    <row r="52033" spans="17:17">
      <c r="Q52033" s="39"/>
    </row>
    <row r="52034" spans="17:17">
      <c r="Q52034" s="39"/>
    </row>
    <row r="52035" spans="17:17">
      <c r="Q52035" s="39"/>
    </row>
    <row r="52036" spans="17:17">
      <c r="Q52036" s="39"/>
    </row>
    <row r="52037" spans="17:17">
      <c r="Q52037" s="39"/>
    </row>
    <row r="52038" spans="17:17">
      <c r="Q52038" s="39"/>
    </row>
    <row r="52039" spans="17:17">
      <c r="Q52039" s="39"/>
    </row>
    <row r="52040" spans="17:17">
      <c r="Q52040" s="39"/>
    </row>
    <row r="52041" spans="17:17">
      <c r="Q52041" s="39"/>
    </row>
    <row r="52042" spans="17:17">
      <c r="Q52042" s="39"/>
    </row>
    <row r="52043" spans="17:17">
      <c r="Q52043" s="39"/>
    </row>
    <row r="52044" spans="17:17">
      <c r="Q52044" s="39"/>
    </row>
    <row r="52045" spans="17:17">
      <c r="Q52045" s="39"/>
    </row>
    <row r="52046" spans="17:17">
      <c r="Q52046" s="39"/>
    </row>
    <row r="52047" spans="17:17">
      <c r="Q52047" s="39"/>
    </row>
    <row r="52048" spans="17:17">
      <c r="Q52048" s="39"/>
    </row>
    <row r="52049" spans="17:17">
      <c r="Q52049" s="39"/>
    </row>
    <row r="52050" spans="17:17">
      <c r="Q52050" s="39"/>
    </row>
    <row r="52051" spans="17:17">
      <c r="Q52051" s="39"/>
    </row>
    <row r="52052" spans="17:17">
      <c r="Q52052" s="39"/>
    </row>
    <row r="52053" spans="17:17">
      <c r="Q52053" s="39"/>
    </row>
    <row r="52054" spans="17:17">
      <c r="Q52054" s="39"/>
    </row>
    <row r="52055" spans="17:17">
      <c r="Q52055" s="39"/>
    </row>
    <row r="52056" spans="17:17">
      <c r="Q52056" s="39"/>
    </row>
    <row r="52057" spans="17:17">
      <c r="Q52057" s="39"/>
    </row>
    <row r="52058" spans="17:17">
      <c r="Q52058" s="39"/>
    </row>
    <row r="52059" spans="17:17">
      <c r="Q52059" s="39"/>
    </row>
    <row r="52060" spans="17:17">
      <c r="Q52060" s="39"/>
    </row>
    <row r="52061" spans="17:17">
      <c r="Q52061" s="39"/>
    </row>
    <row r="52062" spans="17:17">
      <c r="Q52062" s="39"/>
    </row>
    <row r="52063" spans="17:17">
      <c r="Q52063" s="39"/>
    </row>
    <row r="52064" spans="17:17">
      <c r="Q52064" s="39"/>
    </row>
    <row r="52065" spans="17:17">
      <c r="Q52065" s="39"/>
    </row>
    <row r="52066" spans="17:17">
      <c r="Q52066" s="39"/>
    </row>
    <row r="52067" spans="17:17">
      <c r="Q52067" s="39"/>
    </row>
    <row r="52068" spans="17:17">
      <c r="Q52068" s="39"/>
    </row>
    <row r="52069" spans="17:17">
      <c r="Q52069" s="39"/>
    </row>
    <row r="52070" spans="17:17">
      <c r="Q52070" s="39"/>
    </row>
    <row r="52071" spans="17:17">
      <c r="Q52071" s="39"/>
    </row>
    <row r="52072" spans="17:17">
      <c r="Q52072" s="39"/>
    </row>
    <row r="52073" spans="17:17">
      <c r="Q52073" s="39"/>
    </row>
    <row r="52074" spans="17:17">
      <c r="Q52074" s="39"/>
    </row>
    <row r="52075" spans="17:17">
      <c r="Q52075" s="39"/>
    </row>
    <row r="52076" spans="17:17">
      <c r="Q52076" s="39"/>
    </row>
    <row r="52077" spans="17:17">
      <c r="Q52077" s="39"/>
    </row>
    <row r="52078" spans="17:17">
      <c r="Q52078" s="39"/>
    </row>
    <row r="52079" spans="17:17">
      <c r="Q52079" s="39"/>
    </row>
    <row r="52080" spans="17:17">
      <c r="Q52080" s="39"/>
    </row>
    <row r="52081" spans="17:17">
      <c r="Q52081" s="39"/>
    </row>
    <row r="52082" spans="17:17">
      <c r="Q52082" s="39"/>
    </row>
    <row r="52083" spans="17:17">
      <c r="Q52083" s="39"/>
    </row>
    <row r="52084" spans="17:17">
      <c r="Q52084" s="39"/>
    </row>
    <row r="52085" spans="17:17">
      <c r="Q52085" s="39"/>
    </row>
    <row r="52086" spans="17:17">
      <c r="Q52086" s="39"/>
    </row>
    <row r="52087" spans="17:17">
      <c r="Q52087" s="39"/>
    </row>
    <row r="52088" spans="17:17">
      <c r="Q52088" s="39"/>
    </row>
    <row r="52089" spans="17:17">
      <c r="Q52089" s="39"/>
    </row>
    <row r="52090" spans="17:17">
      <c r="Q52090" s="39"/>
    </row>
    <row r="52091" spans="17:17">
      <c r="Q52091" s="39"/>
    </row>
    <row r="52092" spans="17:17">
      <c r="Q52092" s="39"/>
    </row>
    <row r="52093" spans="17:17">
      <c r="Q52093" s="39"/>
    </row>
    <row r="52094" spans="17:17">
      <c r="Q52094" s="39"/>
    </row>
    <row r="52095" spans="17:17">
      <c r="Q52095" s="39"/>
    </row>
    <row r="52096" spans="17:17">
      <c r="Q52096" s="39"/>
    </row>
    <row r="52097" spans="17:17">
      <c r="Q52097" s="39"/>
    </row>
    <row r="52098" spans="17:17">
      <c r="Q52098" s="39"/>
    </row>
    <row r="52099" spans="17:17">
      <c r="Q52099" s="39"/>
    </row>
    <row r="52100" spans="17:17">
      <c r="Q52100" s="39"/>
    </row>
    <row r="52101" spans="17:17">
      <c r="Q52101" s="39"/>
    </row>
    <row r="52102" spans="17:17">
      <c r="Q52102" s="39"/>
    </row>
    <row r="52103" spans="17:17">
      <c r="Q52103" s="39"/>
    </row>
    <row r="52104" spans="17:17">
      <c r="Q52104" s="39"/>
    </row>
    <row r="52105" spans="17:17">
      <c r="Q52105" s="39"/>
    </row>
    <row r="52106" spans="17:17">
      <c r="Q52106" s="39"/>
    </row>
    <row r="52107" spans="17:17">
      <c r="Q52107" s="39"/>
    </row>
    <row r="52108" spans="17:17">
      <c r="Q52108" s="39"/>
    </row>
    <row r="52109" spans="17:17">
      <c r="Q52109" s="39"/>
    </row>
    <row r="52110" spans="17:17">
      <c r="Q52110" s="39"/>
    </row>
    <row r="52111" spans="17:17">
      <c r="Q52111" s="39"/>
    </row>
    <row r="52112" spans="17:17">
      <c r="Q52112" s="39"/>
    </row>
    <row r="52113" spans="17:17">
      <c r="Q52113" s="39"/>
    </row>
    <row r="52114" spans="17:17">
      <c r="Q52114" s="39"/>
    </row>
    <row r="52115" spans="17:17">
      <c r="Q52115" s="39"/>
    </row>
    <row r="52116" spans="17:17">
      <c r="Q52116" s="39"/>
    </row>
    <row r="52117" spans="17:17">
      <c r="Q52117" s="39"/>
    </row>
    <row r="52118" spans="17:17">
      <c r="Q52118" s="39"/>
    </row>
    <row r="52119" spans="17:17">
      <c r="Q52119" s="39"/>
    </row>
    <row r="52120" spans="17:17">
      <c r="Q52120" s="39"/>
    </row>
    <row r="52121" spans="17:17">
      <c r="Q52121" s="39"/>
    </row>
    <row r="52122" spans="17:17">
      <c r="Q52122" s="39"/>
    </row>
    <row r="52123" spans="17:17">
      <c r="Q52123" s="39"/>
    </row>
    <row r="52124" spans="17:17">
      <c r="Q52124" s="39"/>
    </row>
    <row r="52125" spans="17:17">
      <c r="Q52125" s="39"/>
    </row>
    <row r="52126" spans="17:17">
      <c r="Q52126" s="39"/>
    </row>
    <row r="52127" spans="17:17">
      <c r="Q52127" s="39"/>
    </row>
    <row r="52128" spans="17:17">
      <c r="Q52128" s="39"/>
    </row>
    <row r="52129" spans="17:17">
      <c r="Q52129" s="39"/>
    </row>
    <row r="52130" spans="17:17">
      <c r="Q52130" s="39"/>
    </row>
    <row r="52131" spans="17:17">
      <c r="Q52131" s="39"/>
    </row>
    <row r="52132" spans="17:17">
      <c r="Q52132" s="39"/>
    </row>
    <row r="52133" spans="17:17">
      <c r="Q52133" s="39"/>
    </row>
    <row r="52134" spans="17:17">
      <c r="Q52134" s="39"/>
    </row>
    <row r="52135" spans="17:17">
      <c r="Q52135" s="39"/>
    </row>
    <row r="52136" spans="17:17">
      <c r="Q52136" s="39"/>
    </row>
    <row r="52137" spans="17:17">
      <c r="Q52137" s="39"/>
    </row>
    <row r="52138" spans="17:17">
      <c r="Q52138" s="39"/>
    </row>
    <row r="52139" spans="17:17">
      <c r="Q52139" s="39"/>
    </row>
    <row r="52140" spans="17:17">
      <c r="Q52140" s="39"/>
    </row>
    <row r="52141" spans="17:17">
      <c r="Q52141" s="39"/>
    </row>
    <row r="52142" spans="17:17">
      <c r="Q52142" s="39"/>
    </row>
    <row r="52143" spans="17:17">
      <c r="Q52143" s="39"/>
    </row>
    <row r="52144" spans="17:17">
      <c r="Q52144" s="39"/>
    </row>
    <row r="52145" spans="17:17">
      <c r="Q52145" s="39"/>
    </row>
    <row r="52146" spans="17:17">
      <c r="Q52146" s="39"/>
    </row>
    <row r="52147" spans="17:17">
      <c r="Q52147" s="39"/>
    </row>
    <row r="52148" spans="17:17">
      <c r="Q52148" s="39"/>
    </row>
    <row r="52149" spans="17:17">
      <c r="Q52149" s="39"/>
    </row>
    <row r="52150" spans="17:17">
      <c r="Q52150" s="39"/>
    </row>
    <row r="52151" spans="17:17">
      <c r="Q52151" s="39"/>
    </row>
    <row r="52152" spans="17:17">
      <c r="Q52152" s="39"/>
    </row>
    <row r="52153" spans="17:17">
      <c r="Q52153" s="39"/>
    </row>
    <row r="52154" spans="17:17">
      <c r="Q52154" s="39"/>
    </row>
    <row r="52155" spans="17:17">
      <c r="Q52155" s="39"/>
    </row>
    <row r="52156" spans="17:17">
      <c r="Q52156" s="39"/>
    </row>
    <row r="52157" spans="17:17">
      <c r="Q52157" s="39"/>
    </row>
    <row r="52158" spans="17:17">
      <c r="Q52158" s="39"/>
    </row>
    <row r="52159" spans="17:17">
      <c r="Q52159" s="39"/>
    </row>
    <row r="52160" spans="17:17">
      <c r="Q52160" s="39"/>
    </row>
    <row r="52161" spans="17:17">
      <c r="Q52161" s="39"/>
    </row>
    <row r="52162" spans="17:17">
      <c r="Q52162" s="39"/>
    </row>
    <row r="52163" spans="17:17">
      <c r="Q52163" s="39"/>
    </row>
    <row r="52164" spans="17:17">
      <c r="Q52164" s="39"/>
    </row>
    <row r="52165" spans="17:17">
      <c r="Q52165" s="39"/>
    </row>
    <row r="52166" spans="17:17">
      <c r="Q52166" s="39"/>
    </row>
    <row r="52167" spans="17:17">
      <c r="Q52167" s="39"/>
    </row>
    <row r="52168" spans="17:17">
      <c r="Q52168" s="39"/>
    </row>
    <row r="52169" spans="17:17">
      <c r="Q52169" s="39"/>
    </row>
    <row r="52170" spans="17:17">
      <c r="Q52170" s="39"/>
    </row>
    <row r="52171" spans="17:17">
      <c r="Q52171" s="39"/>
    </row>
    <row r="52172" spans="17:17">
      <c r="Q52172" s="39"/>
    </row>
    <row r="52173" spans="17:17">
      <c r="Q52173" s="39"/>
    </row>
    <row r="52174" spans="17:17">
      <c r="Q52174" s="39"/>
    </row>
    <row r="52175" spans="17:17">
      <c r="Q52175" s="39"/>
    </row>
    <row r="52176" spans="17:17">
      <c r="Q52176" s="39"/>
    </row>
    <row r="52177" spans="17:17">
      <c r="Q52177" s="39"/>
    </row>
    <row r="52178" spans="17:17">
      <c r="Q52178" s="39"/>
    </row>
    <row r="52179" spans="17:17">
      <c r="Q52179" s="39"/>
    </row>
    <row r="52180" spans="17:17">
      <c r="Q52180" s="39"/>
    </row>
    <row r="52181" spans="17:17">
      <c r="Q52181" s="39"/>
    </row>
    <row r="52182" spans="17:17">
      <c r="Q52182" s="39"/>
    </row>
    <row r="52183" spans="17:17">
      <c r="Q52183" s="39"/>
    </row>
    <row r="52184" spans="17:17">
      <c r="Q52184" s="39"/>
    </row>
    <row r="52185" spans="17:17">
      <c r="Q52185" s="39"/>
    </row>
    <row r="52186" spans="17:17">
      <c r="Q52186" s="39"/>
    </row>
    <row r="52187" spans="17:17">
      <c r="Q52187" s="39"/>
    </row>
    <row r="52188" spans="17:17">
      <c r="Q52188" s="39"/>
    </row>
    <row r="52189" spans="17:17">
      <c r="Q52189" s="39"/>
    </row>
    <row r="52190" spans="17:17">
      <c r="Q52190" s="39"/>
    </row>
    <row r="52191" spans="17:17">
      <c r="Q52191" s="39"/>
    </row>
    <row r="52192" spans="17:17">
      <c r="Q52192" s="39"/>
    </row>
    <row r="52193" spans="17:17">
      <c r="Q52193" s="39"/>
    </row>
    <row r="52194" spans="17:17">
      <c r="Q52194" s="39"/>
    </row>
    <row r="52195" spans="17:17">
      <c r="Q52195" s="39"/>
    </row>
    <row r="52196" spans="17:17">
      <c r="Q52196" s="39"/>
    </row>
    <row r="52197" spans="17:17">
      <c r="Q52197" s="39"/>
    </row>
    <row r="52198" spans="17:17">
      <c r="Q52198" s="39"/>
    </row>
    <row r="52199" spans="17:17">
      <c r="Q52199" s="39"/>
    </row>
    <row r="52200" spans="17:17">
      <c r="Q52200" s="39"/>
    </row>
    <row r="52201" spans="17:17">
      <c r="Q52201" s="39"/>
    </row>
    <row r="52202" spans="17:17">
      <c r="Q52202" s="39"/>
    </row>
    <row r="52203" spans="17:17">
      <c r="Q52203" s="39"/>
    </row>
    <row r="52204" spans="17:17">
      <c r="Q52204" s="39"/>
    </row>
    <row r="52205" spans="17:17">
      <c r="Q52205" s="39"/>
    </row>
    <row r="52206" spans="17:17">
      <c r="Q52206" s="39"/>
    </row>
    <row r="52207" spans="17:17">
      <c r="Q52207" s="39"/>
    </row>
    <row r="52208" spans="17:17">
      <c r="Q52208" s="39"/>
    </row>
    <row r="52209" spans="17:17">
      <c r="Q52209" s="39"/>
    </row>
    <row r="52210" spans="17:17">
      <c r="Q52210" s="39"/>
    </row>
    <row r="52211" spans="17:17">
      <c r="Q52211" s="39"/>
    </row>
    <row r="52212" spans="17:17">
      <c r="Q52212" s="39"/>
    </row>
    <row r="52213" spans="17:17">
      <c r="Q52213" s="39"/>
    </row>
    <row r="52214" spans="17:17">
      <c r="Q52214" s="39"/>
    </row>
    <row r="52215" spans="17:17">
      <c r="Q52215" s="39"/>
    </row>
    <row r="52216" spans="17:17">
      <c r="Q52216" s="39"/>
    </row>
    <row r="52217" spans="17:17">
      <c r="Q52217" s="39"/>
    </row>
    <row r="52218" spans="17:17">
      <c r="Q52218" s="39"/>
    </row>
    <row r="52219" spans="17:17">
      <c r="Q52219" s="39"/>
    </row>
    <row r="52220" spans="17:17">
      <c r="Q52220" s="39"/>
    </row>
    <row r="52221" spans="17:17">
      <c r="Q52221" s="39"/>
    </row>
    <row r="52222" spans="17:17">
      <c r="Q52222" s="39"/>
    </row>
    <row r="52223" spans="17:17">
      <c r="Q52223" s="39"/>
    </row>
    <row r="52224" spans="17:17">
      <c r="Q52224" s="39"/>
    </row>
    <row r="52225" spans="17:17">
      <c r="Q52225" s="39"/>
    </row>
    <row r="52226" spans="17:17">
      <c r="Q52226" s="39"/>
    </row>
    <row r="52227" spans="17:17">
      <c r="Q52227" s="39"/>
    </row>
    <row r="52228" spans="17:17">
      <c r="Q52228" s="39"/>
    </row>
    <row r="52229" spans="17:17">
      <c r="Q52229" s="39"/>
    </row>
    <row r="52230" spans="17:17">
      <c r="Q52230" s="39"/>
    </row>
    <row r="52231" spans="17:17">
      <c r="Q52231" s="39"/>
    </row>
    <row r="52232" spans="17:17">
      <c r="Q52232" s="39"/>
    </row>
    <row r="52233" spans="17:17">
      <c r="Q52233" s="39"/>
    </row>
    <row r="52234" spans="17:17">
      <c r="Q52234" s="39"/>
    </row>
    <row r="52235" spans="17:17">
      <c r="Q52235" s="39"/>
    </row>
    <row r="52236" spans="17:17">
      <c r="Q52236" s="39"/>
    </row>
    <row r="52237" spans="17:17">
      <c r="Q52237" s="39"/>
    </row>
    <row r="52238" spans="17:17">
      <c r="Q52238" s="39"/>
    </row>
    <row r="52239" spans="17:17">
      <c r="Q52239" s="39"/>
    </row>
    <row r="52240" spans="17:17">
      <c r="Q52240" s="39"/>
    </row>
    <row r="52241" spans="17:17">
      <c r="Q52241" s="39"/>
    </row>
    <row r="52242" spans="17:17">
      <c r="Q52242" s="39"/>
    </row>
    <row r="52243" spans="17:17">
      <c r="Q52243" s="39"/>
    </row>
    <row r="52244" spans="17:17">
      <c r="Q52244" s="39"/>
    </row>
    <row r="52245" spans="17:17">
      <c r="Q52245" s="39"/>
    </row>
    <row r="52246" spans="17:17">
      <c r="Q52246" s="39"/>
    </row>
    <row r="52247" spans="17:17">
      <c r="Q52247" s="39"/>
    </row>
    <row r="52248" spans="17:17">
      <c r="Q52248" s="39"/>
    </row>
    <row r="52249" spans="17:17">
      <c r="Q52249" s="39"/>
    </row>
    <row r="52250" spans="17:17">
      <c r="Q52250" s="39"/>
    </row>
    <row r="52251" spans="17:17">
      <c r="Q52251" s="39"/>
    </row>
    <row r="52252" spans="17:17">
      <c r="Q52252" s="39"/>
    </row>
    <row r="52253" spans="17:17">
      <c r="Q52253" s="39"/>
    </row>
    <row r="52254" spans="17:17">
      <c r="Q52254" s="39"/>
    </row>
    <row r="52255" spans="17:17">
      <c r="Q52255" s="39"/>
    </row>
    <row r="52256" spans="17:17">
      <c r="Q52256" s="39"/>
    </row>
    <row r="52257" spans="17:17">
      <c r="Q52257" s="39"/>
    </row>
    <row r="52258" spans="17:17">
      <c r="Q52258" s="39"/>
    </row>
    <row r="52259" spans="17:17">
      <c r="Q52259" s="39"/>
    </row>
    <row r="52260" spans="17:17">
      <c r="Q52260" s="39"/>
    </row>
    <row r="52261" spans="17:17">
      <c r="Q52261" s="39"/>
    </row>
    <row r="52262" spans="17:17">
      <c r="Q52262" s="39"/>
    </row>
    <row r="52263" spans="17:17">
      <c r="Q52263" s="39"/>
    </row>
    <row r="52264" spans="17:17">
      <c r="Q52264" s="39"/>
    </row>
    <row r="52265" spans="17:17">
      <c r="Q52265" s="39"/>
    </row>
    <row r="52266" spans="17:17">
      <c r="Q52266" s="39"/>
    </row>
    <row r="52267" spans="17:17">
      <c r="Q52267" s="39"/>
    </row>
    <row r="52268" spans="17:17">
      <c r="Q52268" s="39"/>
    </row>
    <row r="52269" spans="17:17">
      <c r="Q52269" s="39"/>
    </row>
    <row r="52270" spans="17:17">
      <c r="Q52270" s="39"/>
    </row>
    <row r="52271" spans="17:17">
      <c r="Q52271" s="39"/>
    </row>
    <row r="52272" spans="17:17">
      <c r="Q52272" s="39"/>
    </row>
    <row r="52273" spans="17:17">
      <c r="Q52273" s="39"/>
    </row>
    <row r="52274" spans="17:17">
      <c r="Q52274" s="39"/>
    </row>
    <row r="52275" spans="17:17">
      <c r="Q52275" s="39"/>
    </row>
    <row r="52276" spans="17:17">
      <c r="Q52276" s="39"/>
    </row>
    <row r="52277" spans="17:17">
      <c r="Q52277" s="39"/>
    </row>
    <row r="52278" spans="17:17">
      <c r="Q52278" s="39"/>
    </row>
    <row r="52279" spans="17:17">
      <c r="Q52279" s="39"/>
    </row>
    <row r="52280" spans="17:17">
      <c r="Q52280" s="39"/>
    </row>
    <row r="52281" spans="17:17">
      <c r="Q52281" s="39"/>
    </row>
    <row r="52282" spans="17:17">
      <c r="Q52282" s="39"/>
    </row>
    <row r="52283" spans="17:17">
      <c r="Q52283" s="39"/>
    </row>
    <row r="52284" spans="17:17">
      <c r="Q52284" s="39"/>
    </row>
    <row r="52285" spans="17:17">
      <c r="Q52285" s="39"/>
    </row>
    <row r="52286" spans="17:17">
      <c r="Q52286" s="39"/>
    </row>
    <row r="52287" spans="17:17">
      <c r="Q52287" s="39"/>
    </row>
    <row r="52288" spans="17:17">
      <c r="Q52288" s="39"/>
    </row>
    <row r="52289" spans="17:17">
      <c r="Q52289" s="39"/>
    </row>
    <row r="52290" spans="17:17">
      <c r="Q52290" s="39"/>
    </row>
    <row r="52291" spans="17:17">
      <c r="Q52291" s="39"/>
    </row>
    <row r="52292" spans="17:17">
      <c r="Q52292" s="39"/>
    </row>
    <row r="52293" spans="17:17">
      <c r="Q52293" s="39"/>
    </row>
    <row r="52294" spans="17:17">
      <c r="Q52294" s="39"/>
    </row>
    <row r="52295" spans="17:17">
      <c r="Q52295" s="39"/>
    </row>
    <row r="52296" spans="17:17">
      <c r="Q52296" s="39"/>
    </row>
    <row r="52297" spans="17:17">
      <c r="Q52297" s="39"/>
    </row>
    <row r="52298" spans="17:17">
      <c r="Q52298" s="39"/>
    </row>
    <row r="52299" spans="17:17">
      <c r="Q52299" s="39"/>
    </row>
    <row r="52300" spans="17:17">
      <c r="Q52300" s="39"/>
    </row>
    <row r="52301" spans="17:17">
      <c r="Q52301" s="39"/>
    </row>
    <row r="52302" spans="17:17">
      <c r="Q52302" s="39"/>
    </row>
    <row r="52303" spans="17:17">
      <c r="Q52303" s="39"/>
    </row>
    <row r="52304" spans="17:17">
      <c r="Q52304" s="39"/>
    </row>
    <row r="52305" spans="17:17">
      <c r="Q52305" s="39"/>
    </row>
    <row r="52306" spans="17:17">
      <c r="Q52306" s="39"/>
    </row>
    <row r="52307" spans="17:17">
      <c r="Q52307" s="39"/>
    </row>
    <row r="52308" spans="17:17">
      <c r="Q52308" s="39"/>
    </row>
    <row r="52309" spans="17:17">
      <c r="Q52309" s="39"/>
    </row>
    <row r="52310" spans="17:17">
      <c r="Q52310" s="39"/>
    </row>
    <row r="52311" spans="17:17">
      <c r="Q52311" s="39"/>
    </row>
    <row r="52312" spans="17:17">
      <c r="Q52312" s="39"/>
    </row>
    <row r="52313" spans="17:17">
      <c r="Q52313" s="39"/>
    </row>
    <row r="52314" spans="17:17">
      <c r="Q52314" s="39"/>
    </row>
    <row r="52315" spans="17:17">
      <c r="Q52315" s="39"/>
    </row>
    <row r="52316" spans="17:17">
      <c r="Q52316" s="39"/>
    </row>
    <row r="52317" spans="17:17">
      <c r="Q52317" s="39"/>
    </row>
    <row r="52318" spans="17:17">
      <c r="Q52318" s="39"/>
    </row>
    <row r="52319" spans="17:17">
      <c r="Q52319" s="39"/>
    </row>
    <row r="52320" spans="17:17">
      <c r="Q52320" s="39"/>
    </row>
    <row r="52321" spans="17:17">
      <c r="Q52321" s="39"/>
    </row>
    <row r="52322" spans="17:17">
      <c r="Q52322" s="39"/>
    </row>
    <row r="52323" spans="17:17">
      <c r="Q52323" s="39"/>
    </row>
    <row r="52324" spans="17:17">
      <c r="Q52324" s="39"/>
    </row>
    <row r="52325" spans="17:17">
      <c r="Q52325" s="39"/>
    </row>
    <row r="52326" spans="17:17">
      <c r="Q52326" s="39"/>
    </row>
    <row r="52327" spans="17:17">
      <c r="Q52327" s="39"/>
    </row>
    <row r="52328" spans="17:17">
      <c r="Q52328" s="39"/>
    </row>
    <row r="52329" spans="17:17">
      <c r="Q52329" s="39"/>
    </row>
    <row r="52330" spans="17:17">
      <c r="Q52330" s="39"/>
    </row>
    <row r="52331" spans="17:17">
      <c r="Q52331" s="39"/>
    </row>
    <row r="52332" spans="17:17">
      <c r="Q52332" s="39"/>
    </row>
    <row r="52333" spans="17:17">
      <c r="Q52333" s="39"/>
    </row>
    <row r="52334" spans="17:17">
      <c r="Q52334" s="39"/>
    </row>
    <row r="52335" spans="17:17">
      <c r="Q52335" s="39"/>
    </row>
    <row r="52336" spans="17:17">
      <c r="Q52336" s="39"/>
    </row>
    <row r="52337" spans="17:17">
      <c r="Q52337" s="39"/>
    </row>
    <row r="52338" spans="17:17">
      <c r="Q52338" s="39"/>
    </row>
    <row r="52339" spans="17:17">
      <c r="Q52339" s="39"/>
    </row>
    <row r="52340" spans="17:17">
      <c r="Q52340" s="39"/>
    </row>
    <row r="52341" spans="17:17">
      <c r="Q52341" s="39"/>
    </row>
    <row r="52342" spans="17:17">
      <c r="Q52342" s="39"/>
    </row>
    <row r="52343" spans="17:17">
      <c r="Q52343" s="39"/>
    </row>
    <row r="52344" spans="17:17">
      <c r="Q52344" s="39"/>
    </row>
    <row r="52345" spans="17:17">
      <c r="Q52345" s="39"/>
    </row>
    <row r="52346" spans="17:17">
      <c r="Q52346" s="39"/>
    </row>
    <row r="52347" spans="17:17">
      <c r="Q52347" s="39"/>
    </row>
    <row r="52348" spans="17:17">
      <c r="Q52348" s="39"/>
    </row>
    <row r="52349" spans="17:17">
      <c r="Q52349" s="39"/>
    </row>
    <row r="52350" spans="17:17">
      <c r="Q52350" s="39"/>
    </row>
    <row r="52351" spans="17:17">
      <c r="Q52351" s="39"/>
    </row>
    <row r="52352" spans="17:17">
      <c r="Q52352" s="39"/>
    </row>
    <row r="52353" spans="17:17">
      <c r="Q52353" s="39"/>
    </row>
    <row r="52354" spans="17:17">
      <c r="Q52354" s="39"/>
    </row>
    <row r="52355" spans="17:17">
      <c r="Q52355" s="39"/>
    </row>
    <row r="52356" spans="17:17">
      <c r="Q52356" s="39"/>
    </row>
    <row r="52357" spans="17:17">
      <c r="Q52357" s="39"/>
    </row>
    <row r="52358" spans="17:17">
      <c r="Q52358" s="39"/>
    </row>
    <row r="52359" spans="17:17">
      <c r="Q52359" s="39"/>
    </row>
    <row r="52360" spans="17:17">
      <c r="Q52360" s="39"/>
    </row>
    <row r="52361" spans="17:17">
      <c r="Q52361" s="39"/>
    </row>
    <row r="52362" spans="17:17">
      <c r="Q52362" s="39"/>
    </row>
    <row r="52363" spans="17:17">
      <c r="Q52363" s="39"/>
    </row>
    <row r="52364" spans="17:17">
      <c r="Q52364" s="39"/>
    </row>
    <row r="52365" spans="17:17">
      <c r="Q52365" s="39"/>
    </row>
    <row r="52366" spans="17:17">
      <c r="Q52366" s="39"/>
    </row>
    <row r="52367" spans="17:17">
      <c r="Q52367" s="39"/>
    </row>
    <row r="52368" spans="17:17">
      <c r="Q52368" s="39"/>
    </row>
    <row r="52369" spans="17:17">
      <c r="Q52369" s="39"/>
    </row>
    <row r="52370" spans="17:17">
      <c r="Q52370" s="39"/>
    </row>
    <row r="52371" spans="17:17">
      <c r="Q52371" s="39"/>
    </row>
    <row r="52372" spans="17:17">
      <c r="Q52372" s="39"/>
    </row>
    <row r="52373" spans="17:17">
      <c r="Q52373" s="39"/>
    </row>
    <row r="52374" spans="17:17">
      <c r="Q52374" s="39"/>
    </row>
    <row r="52375" spans="17:17">
      <c r="Q52375" s="39"/>
    </row>
    <row r="52376" spans="17:17">
      <c r="Q52376" s="39"/>
    </row>
    <row r="52377" spans="17:17">
      <c r="Q52377" s="39"/>
    </row>
    <row r="52378" spans="17:17">
      <c r="Q52378" s="39"/>
    </row>
    <row r="52379" spans="17:17">
      <c r="Q52379" s="39"/>
    </row>
    <row r="52380" spans="17:17">
      <c r="Q52380" s="39"/>
    </row>
    <row r="52381" spans="17:17">
      <c r="Q52381" s="39"/>
    </row>
    <row r="52382" spans="17:17">
      <c r="Q52382" s="39"/>
    </row>
    <row r="52383" spans="17:17">
      <c r="Q52383" s="39"/>
    </row>
    <row r="52384" spans="17:17">
      <c r="Q52384" s="39"/>
    </row>
    <row r="52385" spans="17:17">
      <c r="Q52385" s="39"/>
    </row>
    <row r="52386" spans="17:17">
      <c r="Q52386" s="39"/>
    </row>
    <row r="52387" spans="17:17">
      <c r="Q52387" s="39"/>
    </row>
    <row r="52388" spans="17:17">
      <c r="Q52388" s="39"/>
    </row>
    <row r="52389" spans="17:17">
      <c r="Q52389" s="39"/>
    </row>
    <row r="52390" spans="17:17">
      <c r="Q52390" s="39"/>
    </row>
    <row r="52391" spans="17:17">
      <c r="Q52391" s="39"/>
    </row>
    <row r="52392" spans="17:17">
      <c r="Q52392" s="39"/>
    </row>
    <row r="52393" spans="17:17">
      <c r="Q52393" s="39"/>
    </row>
    <row r="52394" spans="17:17">
      <c r="Q52394" s="39"/>
    </row>
    <row r="52395" spans="17:17">
      <c r="Q52395" s="39"/>
    </row>
    <row r="52396" spans="17:17">
      <c r="Q52396" s="39"/>
    </row>
    <row r="52397" spans="17:17">
      <c r="Q52397" s="39"/>
    </row>
    <row r="52398" spans="17:17">
      <c r="Q52398" s="39"/>
    </row>
    <row r="52399" spans="17:17">
      <c r="Q52399" s="39"/>
    </row>
    <row r="52400" spans="17:17">
      <c r="Q52400" s="39"/>
    </row>
    <row r="52401" spans="17:17">
      <c r="Q52401" s="39"/>
    </row>
    <row r="52402" spans="17:17">
      <c r="Q52402" s="39"/>
    </row>
    <row r="52403" spans="17:17">
      <c r="Q52403" s="39"/>
    </row>
    <row r="52404" spans="17:17">
      <c r="Q52404" s="39"/>
    </row>
    <row r="52405" spans="17:17">
      <c r="Q52405" s="39"/>
    </row>
    <row r="52406" spans="17:17">
      <c r="Q52406" s="39"/>
    </row>
    <row r="52407" spans="17:17">
      <c r="Q52407" s="39"/>
    </row>
    <row r="52408" spans="17:17">
      <c r="Q52408" s="39"/>
    </row>
    <row r="52409" spans="17:17">
      <c r="Q52409" s="39"/>
    </row>
    <row r="52410" spans="17:17">
      <c r="Q52410" s="39"/>
    </row>
    <row r="52411" spans="17:17">
      <c r="Q52411" s="39"/>
    </row>
    <row r="52412" spans="17:17">
      <c r="Q52412" s="39"/>
    </row>
    <row r="52413" spans="17:17">
      <c r="Q52413" s="39"/>
    </row>
    <row r="52414" spans="17:17">
      <c r="Q52414" s="39"/>
    </row>
    <row r="52415" spans="17:17">
      <c r="Q52415" s="39"/>
    </row>
    <row r="52416" spans="17:17">
      <c r="Q52416" s="39"/>
    </row>
    <row r="52417" spans="17:17">
      <c r="Q52417" s="39"/>
    </row>
    <row r="52418" spans="17:17">
      <c r="Q52418" s="39"/>
    </row>
    <row r="52419" spans="17:17">
      <c r="Q52419" s="39"/>
    </row>
    <row r="52420" spans="17:17">
      <c r="Q52420" s="39"/>
    </row>
    <row r="52421" spans="17:17">
      <c r="Q52421" s="39"/>
    </row>
    <row r="52422" spans="17:17">
      <c r="Q52422" s="39"/>
    </row>
    <row r="52423" spans="17:17">
      <c r="Q52423" s="39"/>
    </row>
    <row r="52424" spans="17:17">
      <c r="Q52424" s="39"/>
    </row>
    <row r="52425" spans="17:17">
      <c r="Q52425" s="39"/>
    </row>
    <row r="52426" spans="17:17">
      <c r="Q52426" s="39"/>
    </row>
    <row r="52427" spans="17:17">
      <c r="Q52427" s="39"/>
    </row>
    <row r="52428" spans="17:17">
      <c r="Q52428" s="39"/>
    </row>
    <row r="52429" spans="17:17">
      <c r="Q52429" s="39"/>
    </row>
    <row r="52430" spans="17:17">
      <c r="Q52430" s="39"/>
    </row>
    <row r="52431" spans="17:17">
      <c r="Q52431" s="39"/>
    </row>
    <row r="52432" spans="17:17">
      <c r="Q52432" s="39"/>
    </row>
    <row r="52433" spans="17:17">
      <c r="Q52433" s="39"/>
    </row>
    <row r="52434" spans="17:17">
      <c r="Q52434" s="39"/>
    </row>
    <row r="52435" spans="17:17">
      <c r="Q52435" s="39"/>
    </row>
    <row r="52436" spans="17:17">
      <c r="Q52436" s="39"/>
    </row>
    <row r="52437" spans="17:17">
      <c r="Q52437" s="39"/>
    </row>
    <row r="52438" spans="17:17">
      <c r="Q52438" s="39"/>
    </row>
    <row r="52439" spans="17:17">
      <c r="Q52439" s="39"/>
    </row>
    <row r="52440" spans="17:17">
      <c r="Q52440" s="39"/>
    </row>
    <row r="52441" spans="17:17">
      <c r="Q52441" s="39"/>
    </row>
    <row r="52442" spans="17:17">
      <c r="Q52442" s="39"/>
    </row>
    <row r="52443" spans="17:17">
      <c r="Q52443" s="39"/>
    </row>
    <row r="52444" spans="17:17">
      <c r="Q52444" s="39"/>
    </row>
    <row r="52445" spans="17:17">
      <c r="Q52445" s="39"/>
    </row>
    <row r="52446" spans="17:17">
      <c r="Q52446" s="39"/>
    </row>
    <row r="52447" spans="17:17">
      <c r="Q52447" s="39"/>
    </row>
    <row r="52448" spans="17:17">
      <c r="Q52448" s="39"/>
    </row>
    <row r="52449" spans="17:17">
      <c r="Q52449" s="39"/>
    </row>
    <row r="52450" spans="17:17">
      <c r="Q52450" s="39"/>
    </row>
    <row r="52451" spans="17:17">
      <c r="Q52451" s="39"/>
    </row>
    <row r="52452" spans="17:17">
      <c r="Q52452" s="39"/>
    </row>
    <row r="52453" spans="17:17">
      <c r="Q52453" s="39"/>
    </row>
    <row r="52454" spans="17:17">
      <c r="Q52454" s="39"/>
    </row>
    <row r="52455" spans="17:17">
      <c r="Q52455" s="39"/>
    </row>
    <row r="52456" spans="17:17">
      <c r="Q52456" s="39"/>
    </row>
    <row r="52457" spans="17:17">
      <c r="Q52457" s="39"/>
    </row>
    <row r="52458" spans="17:17">
      <c r="Q52458" s="39"/>
    </row>
    <row r="52459" spans="17:17">
      <c r="Q52459" s="39"/>
    </row>
    <row r="52460" spans="17:17">
      <c r="Q52460" s="39"/>
    </row>
    <row r="52461" spans="17:17">
      <c r="Q52461" s="39"/>
    </row>
    <row r="52462" spans="17:17">
      <c r="Q52462" s="39"/>
    </row>
    <row r="52463" spans="17:17">
      <c r="Q52463" s="39"/>
    </row>
    <row r="52464" spans="17:17">
      <c r="Q52464" s="39"/>
    </row>
    <row r="52465" spans="17:17">
      <c r="Q52465" s="39"/>
    </row>
    <row r="52466" spans="17:17">
      <c r="Q52466" s="39"/>
    </row>
    <row r="52467" spans="17:17">
      <c r="Q52467" s="39"/>
    </row>
    <row r="52468" spans="17:17">
      <c r="Q52468" s="39"/>
    </row>
    <row r="52469" spans="17:17">
      <c r="Q52469" s="39"/>
    </row>
    <row r="52470" spans="17:17">
      <c r="Q52470" s="39"/>
    </row>
    <row r="52471" spans="17:17">
      <c r="Q52471" s="39"/>
    </row>
    <row r="52472" spans="17:17">
      <c r="Q52472" s="39"/>
    </row>
    <row r="52473" spans="17:17">
      <c r="Q52473" s="39"/>
    </row>
    <row r="52474" spans="17:17">
      <c r="Q52474" s="39"/>
    </row>
    <row r="52475" spans="17:17">
      <c r="Q52475" s="39"/>
    </row>
    <row r="52476" spans="17:17">
      <c r="Q52476" s="39"/>
    </row>
    <row r="52477" spans="17:17">
      <c r="Q52477" s="39"/>
    </row>
    <row r="52478" spans="17:17">
      <c r="Q52478" s="39"/>
    </row>
    <row r="52479" spans="17:17">
      <c r="Q52479" s="39"/>
    </row>
    <row r="52480" spans="17:17">
      <c r="Q52480" s="39"/>
    </row>
    <row r="52481" spans="17:17">
      <c r="Q52481" s="39"/>
    </row>
    <row r="52482" spans="17:17">
      <c r="Q52482" s="39"/>
    </row>
    <row r="52483" spans="17:17">
      <c r="Q52483" s="39"/>
    </row>
    <row r="52484" spans="17:17">
      <c r="Q52484" s="39"/>
    </row>
    <row r="52485" spans="17:17">
      <c r="Q52485" s="39"/>
    </row>
    <row r="52486" spans="17:17">
      <c r="Q52486" s="39"/>
    </row>
    <row r="52487" spans="17:17">
      <c r="Q52487" s="39"/>
    </row>
    <row r="52488" spans="17:17">
      <c r="Q52488" s="39"/>
    </row>
    <row r="52489" spans="17:17">
      <c r="Q52489" s="39"/>
    </row>
    <row r="52490" spans="17:17">
      <c r="Q52490" s="39"/>
    </row>
    <row r="52491" spans="17:17">
      <c r="Q52491" s="39"/>
    </row>
    <row r="52492" spans="17:17">
      <c r="Q52492" s="39"/>
    </row>
    <row r="52493" spans="17:17">
      <c r="Q52493" s="39"/>
    </row>
    <row r="52494" spans="17:17">
      <c r="Q52494" s="39"/>
    </row>
    <row r="52495" spans="17:17">
      <c r="Q52495" s="39"/>
    </row>
    <row r="52496" spans="17:17">
      <c r="Q52496" s="39"/>
    </row>
    <row r="52497" spans="17:17">
      <c r="Q52497" s="39"/>
    </row>
    <row r="52498" spans="17:17">
      <c r="Q52498" s="39"/>
    </row>
    <row r="52499" spans="17:17">
      <c r="Q52499" s="39"/>
    </row>
    <row r="52500" spans="17:17">
      <c r="Q52500" s="39"/>
    </row>
    <row r="52501" spans="17:17">
      <c r="Q52501" s="39"/>
    </row>
    <row r="52502" spans="17:17">
      <c r="Q52502" s="39"/>
    </row>
    <row r="52503" spans="17:17">
      <c r="Q52503" s="39"/>
    </row>
    <row r="52504" spans="17:17">
      <c r="Q52504" s="39"/>
    </row>
    <row r="52505" spans="17:17">
      <c r="Q52505" s="39"/>
    </row>
    <row r="52506" spans="17:17">
      <c r="Q52506" s="39"/>
    </row>
    <row r="52507" spans="17:17">
      <c r="Q52507" s="39"/>
    </row>
    <row r="52508" spans="17:17">
      <c r="Q52508" s="39"/>
    </row>
    <row r="52509" spans="17:17">
      <c r="Q52509" s="39"/>
    </row>
    <row r="52510" spans="17:17">
      <c r="Q52510" s="39"/>
    </row>
    <row r="52511" spans="17:17">
      <c r="Q52511" s="39"/>
    </row>
    <row r="52512" spans="17:17">
      <c r="Q52512" s="39"/>
    </row>
    <row r="52513" spans="17:17">
      <c r="Q52513" s="39"/>
    </row>
    <row r="52514" spans="17:17">
      <c r="Q52514" s="39"/>
    </row>
    <row r="52515" spans="17:17">
      <c r="Q52515" s="39"/>
    </row>
    <row r="52516" spans="17:17">
      <c r="Q52516" s="39"/>
    </row>
    <row r="52517" spans="17:17">
      <c r="Q52517" s="39"/>
    </row>
    <row r="52518" spans="17:17">
      <c r="Q52518" s="39"/>
    </row>
    <row r="52519" spans="17:17">
      <c r="Q52519" s="39"/>
    </row>
    <row r="52520" spans="17:17">
      <c r="Q52520" s="39"/>
    </row>
    <row r="52521" spans="17:17">
      <c r="Q52521" s="39"/>
    </row>
    <row r="52522" spans="17:17">
      <c r="Q52522" s="39"/>
    </row>
    <row r="52523" spans="17:17">
      <c r="Q52523" s="39"/>
    </row>
    <row r="52524" spans="17:17">
      <c r="Q52524" s="39"/>
    </row>
    <row r="52525" spans="17:17">
      <c r="Q52525" s="39"/>
    </row>
    <row r="52526" spans="17:17">
      <c r="Q52526" s="39"/>
    </row>
    <row r="52527" spans="17:17">
      <c r="Q52527" s="39"/>
    </row>
    <row r="52528" spans="17:17">
      <c r="Q52528" s="39"/>
    </row>
    <row r="52529" spans="17:17">
      <c r="Q52529" s="39"/>
    </row>
    <row r="52530" spans="17:17">
      <c r="Q52530" s="39"/>
    </row>
    <row r="52531" spans="17:17">
      <c r="Q52531" s="39"/>
    </row>
    <row r="52532" spans="17:17">
      <c r="Q52532" s="39"/>
    </row>
    <row r="52533" spans="17:17">
      <c r="Q52533" s="39"/>
    </row>
    <row r="52534" spans="17:17">
      <c r="Q52534" s="39"/>
    </row>
    <row r="52535" spans="17:17">
      <c r="Q52535" s="39"/>
    </row>
    <row r="52536" spans="17:17">
      <c r="Q52536" s="39"/>
    </row>
    <row r="52537" spans="17:17">
      <c r="Q52537" s="39"/>
    </row>
    <row r="52538" spans="17:17">
      <c r="Q52538" s="39"/>
    </row>
    <row r="52539" spans="17:17">
      <c r="Q52539" s="39"/>
    </row>
    <row r="52540" spans="17:17">
      <c r="Q52540" s="39"/>
    </row>
    <row r="52541" spans="17:17">
      <c r="Q52541" s="39"/>
    </row>
    <row r="52542" spans="17:17">
      <c r="Q52542" s="39"/>
    </row>
    <row r="52543" spans="17:17">
      <c r="Q52543" s="39"/>
    </row>
    <row r="52544" spans="17:17">
      <c r="Q52544" s="39"/>
    </row>
    <row r="52545" spans="17:17">
      <c r="Q52545" s="39"/>
    </row>
    <row r="52546" spans="17:17">
      <c r="Q52546" s="39"/>
    </row>
    <row r="52547" spans="17:17">
      <c r="Q52547" s="39"/>
    </row>
    <row r="52548" spans="17:17">
      <c r="Q52548" s="39"/>
    </row>
    <row r="52549" spans="17:17">
      <c r="Q52549" s="39"/>
    </row>
    <row r="52550" spans="17:17">
      <c r="Q52550" s="39"/>
    </row>
    <row r="52551" spans="17:17">
      <c r="Q52551" s="39"/>
    </row>
    <row r="52552" spans="17:17">
      <c r="Q52552" s="39"/>
    </row>
    <row r="52553" spans="17:17">
      <c r="Q52553" s="39"/>
    </row>
    <row r="52554" spans="17:17">
      <c r="Q52554" s="39"/>
    </row>
    <row r="52555" spans="17:17">
      <c r="Q52555" s="39"/>
    </row>
    <row r="52556" spans="17:17">
      <c r="Q52556" s="39"/>
    </row>
    <row r="52557" spans="17:17">
      <c r="Q52557" s="39"/>
    </row>
    <row r="52558" spans="17:17">
      <c r="Q52558" s="39"/>
    </row>
    <row r="52559" spans="17:17">
      <c r="Q52559" s="39"/>
    </row>
    <row r="52560" spans="17:17">
      <c r="Q52560" s="39"/>
    </row>
    <row r="52561" spans="17:17">
      <c r="Q52561" s="39"/>
    </row>
    <row r="52562" spans="17:17">
      <c r="Q52562" s="39"/>
    </row>
    <row r="52563" spans="17:17">
      <c r="Q52563" s="39"/>
    </row>
    <row r="52564" spans="17:17">
      <c r="Q52564" s="39"/>
    </row>
    <row r="52565" spans="17:17">
      <c r="Q52565" s="39"/>
    </row>
    <row r="52566" spans="17:17">
      <c r="Q52566" s="39"/>
    </row>
    <row r="52567" spans="17:17">
      <c r="Q52567" s="39"/>
    </row>
    <row r="52568" spans="17:17">
      <c r="Q52568" s="39"/>
    </row>
    <row r="52569" spans="17:17">
      <c r="Q52569" s="39"/>
    </row>
    <row r="52570" spans="17:17">
      <c r="Q52570" s="39"/>
    </row>
    <row r="52571" spans="17:17">
      <c r="Q52571" s="39"/>
    </row>
    <row r="52572" spans="17:17">
      <c r="Q52572" s="39"/>
    </row>
    <row r="52573" spans="17:17">
      <c r="Q52573" s="39"/>
    </row>
    <row r="52574" spans="17:17">
      <c r="Q52574" s="39"/>
    </row>
    <row r="52575" spans="17:17">
      <c r="Q52575" s="39"/>
    </row>
    <row r="52576" spans="17:17">
      <c r="Q52576" s="39"/>
    </row>
    <row r="52577" spans="17:17">
      <c r="Q52577" s="39"/>
    </row>
    <row r="52578" spans="17:17">
      <c r="Q52578" s="39"/>
    </row>
    <row r="52579" spans="17:17">
      <c r="Q52579" s="39"/>
    </row>
    <row r="52580" spans="17:17">
      <c r="Q52580" s="39"/>
    </row>
    <row r="52581" spans="17:17">
      <c r="Q52581" s="39"/>
    </row>
    <row r="52582" spans="17:17">
      <c r="Q52582" s="39"/>
    </row>
    <row r="52583" spans="17:17">
      <c r="Q52583" s="39"/>
    </row>
    <row r="52584" spans="17:17">
      <c r="Q52584" s="39"/>
    </row>
    <row r="52585" spans="17:17">
      <c r="Q52585" s="39"/>
    </row>
    <row r="52586" spans="17:17">
      <c r="Q52586" s="39"/>
    </row>
    <row r="52587" spans="17:17">
      <c r="Q52587" s="39"/>
    </row>
    <row r="52588" spans="17:17">
      <c r="Q52588" s="39"/>
    </row>
    <row r="52589" spans="17:17">
      <c r="Q52589" s="39"/>
    </row>
    <row r="52590" spans="17:17">
      <c r="Q52590" s="39"/>
    </row>
    <row r="52591" spans="17:17">
      <c r="Q52591" s="39"/>
    </row>
    <row r="52592" spans="17:17">
      <c r="Q52592" s="39"/>
    </row>
    <row r="52593" spans="17:17">
      <c r="Q52593" s="39"/>
    </row>
    <row r="52594" spans="17:17">
      <c r="Q52594" s="39"/>
    </row>
    <row r="52595" spans="17:17">
      <c r="Q52595" s="39"/>
    </row>
    <row r="52596" spans="17:17">
      <c r="Q52596" s="39"/>
    </row>
    <row r="52597" spans="17:17">
      <c r="Q52597" s="39"/>
    </row>
    <row r="52598" spans="17:17">
      <c r="Q52598" s="39"/>
    </row>
    <row r="52599" spans="17:17">
      <c r="Q52599" s="39"/>
    </row>
    <row r="52600" spans="17:17">
      <c r="Q52600" s="39"/>
    </row>
    <row r="52601" spans="17:17">
      <c r="Q52601" s="39"/>
    </row>
    <row r="52602" spans="17:17">
      <c r="Q52602" s="39"/>
    </row>
    <row r="52603" spans="17:17">
      <c r="Q52603" s="39"/>
    </row>
    <row r="52604" spans="17:17">
      <c r="Q52604" s="39"/>
    </row>
    <row r="52605" spans="17:17">
      <c r="Q52605" s="39"/>
    </row>
    <row r="52606" spans="17:17">
      <c r="Q52606" s="39"/>
    </row>
    <row r="52607" spans="17:17">
      <c r="Q52607" s="39"/>
    </row>
    <row r="52608" spans="17:17">
      <c r="Q52608" s="39"/>
    </row>
    <row r="52609" spans="17:17">
      <c r="Q52609" s="39"/>
    </row>
    <row r="52610" spans="17:17">
      <c r="Q52610" s="39"/>
    </row>
    <row r="52611" spans="17:17">
      <c r="Q52611" s="39"/>
    </row>
    <row r="52612" spans="17:17">
      <c r="Q52612" s="39"/>
    </row>
    <row r="52613" spans="17:17">
      <c r="Q52613" s="39"/>
    </row>
    <row r="52614" spans="17:17">
      <c r="Q52614" s="39"/>
    </row>
    <row r="52615" spans="17:17">
      <c r="Q52615" s="39"/>
    </row>
    <row r="52616" spans="17:17">
      <c r="Q52616" s="39"/>
    </row>
    <row r="52617" spans="17:17">
      <c r="Q52617" s="39"/>
    </row>
    <row r="52618" spans="17:17">
      <c r="Q52618" s="39"/>
    </row>
    <row r="52619" spans="17:17">
      <c r="Q52619" s="39"/>
    </row>
    <row r="52620" spans="17:17">
      <c r="Q52620" s="39"/>
    </row>
    <row r="52621" spans="17:17">
      <c r="Q52621" s="39"/>
    </row>
    <row r="52622" spans="17:17">
      <c r="Q52622" s="39"/>
    </row>
    <row r="52623" spans="17:17">
      <c r="Q52623" s="39"/>
    </row>
    <row r="52624" spans="17:17">
      <c r="Q52624" s="39"/>
    </row>
    <row r="52625" spans="17:17">
      <c r="Q52625" s="39"/>
    </row>
    <row r="52626" spans="17:17">
      <c r="Q52626" s="39"/>
    </row>
    <row r="52627" spans="17:17">
      <c r="Q52627" s="39"/>
    </row>
    <row r="52628" spans="17:17">
      <c r="Q52628" s="39"/>
    </row>
    <row r="52629" spans="17:17">
      <c r="Q52629" s="39"/>
    </row>
    <row r="52630" spans="17:17">
      <c r="Q52630" s="39"/>
    </row>
    <row r="52631" spans="17:17">
      <c r="Q52631" s="39"/>
    </row>
    <row r="52632" spans="17:17">
      <c r="Q52632" s="39"/>
    </row>
    <row r="52633" spans="17:17">
      <c r="Q52633" s="39"/>
    </row>
    <row r="52634" spans="17:17">
      <c r="Q52634" s="39"/>
    </row>
    <row r="52635" spans="17:17">
      <c r="Q52635" s="39"/>
    </row>
    <row r="52636" spans="17:17">
      <c r="Q52636" s="39"/>
    </row>
    <row r="52637" spans="17:17">
      <c r="Q52637" s="39"/>
    </row>
    <row r="52638" spans="17:17">
      <c r="Q52638" s="39"/>
    </row>
    <row r="52639" spans="17:17">
      <c r="Q52639" s="39"/>
    </row>
    <row r="52640" spans="17:17">
      <c r="Q52640" s="39"/>
    </row>
    <row r="52641" spans="17:17">
      <c r="Q52641" s="39"/>
    </row>
    <row r="52642" spans="17:17">
      <c r="Q52642" s="39"/>
    </row>
    <row r="52643" spans="17:17">
      <c r="Q52643" s="39"/>
    </row>
    <row r="52644" spans="17:17">
      <c r="Q52644" s="39"/>
    </row>
    <row r="52645" spans="17:17">
      <c r="Q52645" s="39"/>
    </row>
    <row r="52646" spans="17:17">
      <c r="Q52646" s="39"/>
    </row>
    <row r="52647" spans="17:17">
      <c r="Q52647" s="39"/>
    </row>
    <row r="52648" spans="17:17">
      <c r="Q52648" s="39"/>
    </row>
    <row r="52649" spans="17:17">
      <c r="Q52649" s="39"/>
    </row>
    <row r="52650" spans="17:17">
      <c r="Q52650" s="39"/>
    </row>
    <row r="52651" spans="17:17">
      <c r="Q52651" s="39"/>
    </row>
    <row r="52652" spans="17:17">
      <c r="Q52652" s="39"/>
    </row>
    <row r="52653" spans="17:17">
      <c r="Q52653" s="39"/>
    </row>
    <row r="52654" spans="17:17">
      <c r="Q52654" s="39"/>
    </row>
    <row r="52655" spans="17:17">
      <c r="Q52655" s="39"/>
    </row>
    <row r="52656" spans="17:17">
      <c r="Q52656" s="39"/>
    </row>
    <row r="52657" spans="17:17">
      <c r="Q52657" s="39"/>
    </row>
    <row r="52658" spans="17:17">
      <c r="Q52658" s="39"/>
    </row>
    <row r="52659" spans="17:17">
      <c r="Q52659" s="39"/>
    </row>
    <row r="52660" spans="17:17">
      <c r="Q52660" s="39"/>
    </row>
    <row r="52661" spans="17:17">
      <c r="Q52661" s="39"/>
    </row>
    <row r="52662" spans="17:17">
      <c r="Q52662" s="39"/>
    </row>
    <row r="52663" spans="17:17">
      <c r="Q52663" s="39"/>
    </row>
    <row r="52664" spans="17:17">
      <c r="Q52664" s="39"/>
    </row>
    <row r="52665" spans="17:17">
      <c r="Q52665" s="39"/>
    </row>
    <row r="52666" spans="17:17">
      <c r="Q52666" s="39"/>
    </row>
    <row r="52667" spans="17:17">
      <c r="Q52667" s="39"/>
    </row>
    <row r="52668" spans="17:17">
      <c r="Q52668" s="39"/>
    </row>
    <row r="52669" spans="17:17">
      <c r="Q52669" s="39"/>
    </row>
    <row r="52670" spans="17:17">
      <c r="Q52670" s="39"/>
    </row>
    <row r="52671" spans="17:17">
      <c r="Q52671" s="39"/>
    </row>
    <row r="52672" spans="17:17">
      <c r="Q52672" s="39"/>
    </row>
    <row r="52673" spans="17:17">
      <c r="Q52673" s="39"/>
    </row>
    <row r="52674" spans="17:17">
      <c r="Q52674" s="39"/>
    </row>
    <row r="52675" spans="17:17">
      <c r="Q52675" s="39"/>
    </row>
    <row r="52676" spans="17:17">
      <c r="Q52676" s="39"/>
    </row>
    <row r="52677" spans="17:17">
      <c r="Q52677" s="39"/>
    </row>
    <row r="52678" spans="17:17">
      <c r="Q52678" s="39"/>
    </row>
    <row r="52679" spans="17:17">
      <c r="Q52679" s="39"/>
    </row>
    <row r="52680" spans="17:17">
      <c r="Q52680" s="39"/>
    </row>
    <row r="52681" spans="17:17">
      <c r="Q52681" s="39"/>
    </row>
    <row r="52682" spans="17:17">
      <c r="Q52682" s="39"/>
    </row>
    <row r="52683" spans="17:17">
      <c r="Q52683" s="39"/>
    </row>
    <row r="52684" spans="17:17">
      <c r="Q52684" s="39"/>
    </row>
    <row r="52685" spans="17:17">
      <c r="Q52685" s="39"/>
    </row>
    <row r="52686" spans="17:17">
      <c r="Q52686" s="39"/>
    </row>
    <row r="52687" spans="17:17">
      <c r="Q52687" s="39"/>
    </row>
    <row r="52688" spans="17:17">
      <c r="Q52688" s="39"/>
    </row>
    <row r="52689" spans="17:17">
      <c r="Q52689" s="39"/>
    </row>
    <row r="52690" spans="17:17">
      <c r="Q52690" s="39"/>
    </row>
    <row r="52691" spans="17:17">
      <c r="Q52691" s="39"/>
    </row>
    <row r="52692" spans="17:17">
      <c r="Q52692" s="39"/>
    </row>
    <row r="52693" spans="17:17">
      <c r="Q52693" s="39"/>
    </row>
    <row r="52694" spans="17:17">
      <c r="Q52694" s="39"/>
    </row>
    <row r="52695" spans="17:17">
      <c r="Q52695" s="39"/>
    </row>
    <row r="52696" spans="17:17">
      <c r="Q52696" s="39"/>
    </row>
    <row r="52697" spans="17:17">
      <c r="Q52697" s="39"/>
    </row>
    <row r="52698" spans="17:17">
      <c r="Q52698" s="39"/>
    </row>
    <row r="52699" spans="17:17">
      <c r="Q52699" s="39"/>
    </row>
    <row r="52700" spans="17:17">
      <c r="Q52700" s="39"/>
    </row>
    <row r="52701" spans="17:17">
      <c r="Q52701" s="39"/>
    </row>
    <row r="52702" spans="17:17">
      <c r="Q52702" s="39"/>
    </row>
    <row r="52703" spans="17:17">
      <c r="Q52703" s="39"/>
    </row>
    <row r="52704" spans="17:17">
      <c r="Q52704" s="39"/>
    </row>
    <row r="52705" spans="17:17">
      <c r="Q52705" s="39"/>
    </row>
    <row r="52706" spans="17:17">
      <c r="Q52706" s="39"/>
    </row>
    <row r="52707" spans="17:17">
      <c r="Q52707" s="39"/>
    </row>
    <row r="52708" spans="17:17">
      <c r="Q52708" s="39"/>
    </row>
    <row r="52709" spans="17:17">
      <c r="Q52709" s="39"/>
    </row>
    <row r="52710" spans="17:17">
      <c r="Q52710" s="39"/>
    </row>
    <row r="52711" spans="17:17">
      <c r="Q52711" s="39"/>
    </row>
    <row r="52712" spans="17:17">
      <c r="Q52712" s="39"/>
    </row>
    <row r="52713" spans="17:17">
      <c r="Q52713" s="39"/>
    </row>
    <row r="52714" spans="17:17">
      <c r="Q52714" s="39"/>
    </row>
    <row r="52715" spans="17:17">
      <c r="Q52715" s="39"/>
    </row>
    <row r="52716" spans="17:17">
      <c r="Q52716" s="39"/>
    </row>
    <row r="52717" spans="17:17">
      <c r="Q52717" s="39"/>
    </row>
    <row r="52718" spans="17:17">
      <c r="Q52718" s="39"/>
    </row>
    <row r="52719" spans="17:17">
      <c r="Q52719" s="39"/>
    </row>
    <row r="52720" spans="17:17">
      <c r="Q52720" s="39"/>
    </row>
    <row r="52721" spans="17:17">
      <c r="Q52721" s="39"/>
    </row>
    <row r="52722" spans="17:17">
      <c r="Q52722" s="39"/>
    </row>
    <row r="52723" spans="17:17">
      <c r="Q52723" s="39"/>
    </row>
    <row r="52724" spans="17:17">
      <c r="Q52724" s="39"/>
    </row>
    <row r="52725" spans="17:17">
      <c r="Q52725" s="39"/>
    </row>
    <row r="52726" spans="17:17">
      <c r="Q52726" s="39"/>
    </row>
    <row r="52727" spans="17:17">
      <c r="Q52727" s="39"/>
    </row>
    <row r="52728" spans="17:17">
      <c r="Q52728" s="39"/>
    </row>
    <row r="52729" spans="17:17">
      <c r="Q52729" s="39"/>
    </row>
    <row r="52730" spans="17:17">
      <c r="Q52730" s="39"/>
    </row>
    <row r="52731" spans="17:17">
      <c r="Q52731" s="39"/>
    </row>
    <row r="52732" spans="17:17">
      <c r="Q52732" s="39"/>
    </row>
    <row r="52733" spans="17:17">
      <c r="Q52733" s="39"/>
    </row>
    <row r="52734" spans="17:17">
      <c r="Q52734" s="39"/>
    </row>
    <row r="52735" spans="17:17">
      <c r="Q52735" s="39"/>
    </row>
    <row r="52736" spans="17:17">
      <c r="Q52736" s="39"/>
    </row>
    <row r="52737" spans="17:17">
      <c r="Q52737" s="39"/>
    </row>
    <row r="52738" spans="17:17">
      <c r="Q52738" s="39"/>
    </row>
    <row r="52739" spans="17:17">
      <c r="Q52739" s="39"/>
    </row>
    <row r="52740" spans="17:17">
      <c r="Q52740" s="39"/>
    </row>
    <row r="52741" spans="17:17">
      <c r="Q52741" s="39"/>
    </row>
    <row r="52742" spans="17:17">
      <c r="Q52742" s="39"/>
    </row>
    <row r="52743" spans="17:17">
      <c r="Q52743" s="39"/>
    </row>
    <row r="52744" spans="17:17">
      <c r="Q52744" s="39"/>
    </row>
    <row r="52745" spans="17:17">
      <c r="Q52745" s="39"/>
    </row>
    <row r="52746" spans="17:17">
      <c r="Q52746" s="39"/>
    </row>
    <row r="52747" spans="17:17">
      <c r="Q52747" s="39"/>
    </row>
    <row r="52748" spans="17:17">
      <c r="Q52748" s="39"/>
    </row>
    <row r="52749" spans="17:17">
      <c r="Q52749" s="39"/>
    </row>
    <row r="52750" spans="17:17">
      <c r="Q52750" s="39"/>
    </row>
    <row r="52751" spans="17:17">
      <c r="Q52751" s="39"/>
    </row>
    <row r="52752" spans="17:17">
      <c r="Q52752" s="39"/>
    </row>
    <row r="52753" spans="17:17">
      <c r="Q52753" s="39"/>
    </row>
    <row r="52754" spans="17:17">
      <c r="Q52754" s="39"/>
    </row>
    <row r="52755" spans="17:17">
      <c r="Q52755" s="39"/>
    </row>
    <row r="52756" spans="17:17">
      <c r="Q52756" s="39"/>
    </row>
    <row r="52757" spans="17:17">
      <c r="Q52757" s="39"/>
    </row>
    <row r="52758" spans="17:17">
      <c r="Q52758" s="39"/>
    </row>
    <row r="52759" spans="17:17">
      <c r="Q52759" s="39"/>
    </row>
    <row r="52760" spans="17:17">
      <c r="Q52760" s="39"/>
    </row>
    <row r="52761" spans="17:17">
      <c r="Q52761" s="39"/>
    </row>
    <row r="52762" spans="17:17">
      <c r="Q52762" s="39"/>
    </row>
    <row r="52763" spans="17:17">
      <c r="Q52763" s="39"/>
    </row>
    <row r="52764" spans="17:17">
      <c r="Q52764" s="39"/>
    </row>
    <row r="52765" spans="17:17">
      <c r="Q52765" s="39"/>
    </row>
    <row r="52766" spans="17:17">
      <c r="Q52766" s="39"/>
    </row>
    <row r="52767" spans="17:17">
      <c r="Q52767" s="39"/>
    </row>
    <row r="52768" spans="17:17">
      <c r="Q52768" s="39"/>
    </row>
    <row r="52769" spans="17:17">
      <c r="Q52769" s="39"/>
    </row>
    <row r="52770" spans="17:17">
      <c r="Q52770" s="39"/>
    </row>
    <row r="52771" spans="17:17">
      <c r="Q52771" s="39"/>
    </row>
    <row r="52772" spans="17:17">
      <c r="Q52772" s="39"/>
    </row>
    <row r="52773" spans="17:17">
      <c r="Q52773" s="39"/>
    </row>
    <row r="52774" spans="17:17">
      <c r="Q52774" s="39"/>
    </row>
    <row r="52775" spans="17:17">
      <c r="Q52775" s="39"/>
    </row>
    <row r="52776" spans="17:17">
      <c r="Q52776" s="39"/>
    </row>
    <row r="52777" spans="17:17">
      <c r="Q52777" s="39"/>
    </row>
    <row r="52778" spans="17:17">
      <c r="Q52778" s="39"/>
    </row>
    <row r="52779" spans="17:17">
      <c r="Q52779" s="39"/>
    </row>
    <row r="52780" spans="17:17">
      <c r="Q52780" s="39"/>
    </row>
    <row r="52781" spans="17:17">
      <c r="Q52781" s="39"/>
    </row>
    <row r="52782" spans="17:17">
      <c r="Q52782" s="39"/>
    </row>
    <row r="52783" spans="17:17">
      <c r="Q52783" s="39"/>
    </row>
    <row r="52784" spans="17:17">
      <c r="Q52784" s="39"/>
    </row>
    <row r="52785" spans="17:17">
      <c r="Q52785" s="39"/>
    </row>
    <row r="52786" spans="17:17">
      <c r="Q52786" s="39"/>
    </row>
    <row r="52787" spans="17:17">
      <c r="Q52787" s="39"/>
    </row>
    <row r="52788" spans="17:17">
      <c r="Q52788" s="39"/>
    </row>
    <row r="52789" spans="17:17">
      <c r="Q52789" s="39"/>
    </row>
    <row r="52790" spans="17:17">
      <c r="Q52790" s="39"/>
    </row>
    <row r="52791" spans="17:17">
      <c r="Q52791" s="39"/>
    </row>
    <row r="52792" spans="17:17">
      <c r="Q52792" s="39"/>
    </row>
    <row r="52793" spans="17:17">
      <c r="Q52793" s="39"/>
    </row>
    <row r="52794" spans="17:17">
      <c r="Q52794" s="39"/>
    </row>
    <row r="52795" spans="17:17">
      <c r="Q52795" s="39"/>
    </row>
    <row r="52796" spans="17:17">
      <c r="Q52796" s="39"/>
    </row>
    <row r="52797" spans="17:17">
      <c r="Q52797" s="39"/>
    </row>
    <row r="52798" spans="17:17">
      <c r="Q52798" s="39"/>
    </row>
    <row r="52799" spans="17:17">
      <c r="Q52799" s="39"/>
    </row>
    <row r="52800" spans="17:17">
      <c r="Q52800" s="39"/>
    </row>
    <row r="52801" spans="17:17">
      <c r="Q52801" s="39"/>
    </row>
    <row r="52802" spans="17:17">
      <c r="Q52802" s="39"/>
    </row>
    <row r="52803" spans="17:17">
      <c r="Q52803" s="39"/>
    </row>
    <row r="52804" spans="17:17">
      <c r="Q52804" s="39"/>
    </row>
    <row r="52805" spans="17:17">
      <c r="Q52805" s="39"/>
    </row>
    <row r="52806" spans="17:17">
      <c r="Q52806" s="39"/>
    </row>
    <row r="52807" spans="17:17">
      <c r="Q52807" s="39"/>
    </row>
    <row r="52808" spans="17:17">
      <c r="Q52808" s="39"/>
    </row>
    <row r="52809" spans="17:17">
      <c r="Q52809" s="39"/>
    </row>
    <row r="52810" spans="17:17">
      <c r="Q52810" s="39"/>
    </row>
    <row r="52811" spans="17:17">
      <c r="Q52811" s="39"/>
    </row>
    <row r="52812" spans="17:17">
      <c r="Q52812" s="39"/>
    </row>
    <row r="52813" spans="17:17">
      <c r="Q52813" s="39"/>
    </row>
    <row r="52814" spans="17:17">
      <c r="Q52814" s="39"/>
    </row>
    <row r="52815" spans="17:17">
      <c r="Q52815" s="39"/>
    </row>
    <row r="52816" spans="17:17">
      <c r="Q52816" s="39"/>
    </row>
    <row r="52817" spans="17:17">
      <c r="Q52817" s="39"/>
    </row>
    <row r="52818" spans="17:17">
      <c r="Q52818" s="39"/>
    </row>
    <row r="52819" spans="17:17">
      <c r="Q52819" s="39"/>
    </row>
    <row r="52820" spans="17:17">
      <c r="Q52820" s="39"/>
    </row>
    <row r="52821" spans="17:17">
      <c r="Q52821" s="39"/>
    </row>
    <row r="52822" spans="17:17">
      <c r="Q52822" s="39"/>
    </row>
    <row r="52823" spans="17:17">
      <c r="Q52823" s="39"/>
    </row>
    <row r="52824" spans="17:17">
      <c r="Q52824" s="39"/>
    </row>
    <row r="52825" spans="17:17">
      <c r="Q52825" s="39"/>
    </row>
    <row r="52826" spans="17:17">
      <c r="Q52826" s="39"/>
    </row>
    <row r="52827" spans="17:17">
      <c r="Q52827" s="39"/>
    </row>
    <row r="52828" spans="17:17">
      <c r="Q52828" s="39"/>
    </row>
    <row r="52829" spans="17:17">
      <c r="Q52829" s="39"/>
    </row>
    <row r="52830" spans="17:17">
      <c r="Q52830" s="39"/>
    </row>
    <row r="52831" spans="17:17">
      <c r="Q52831" s="39"/>
    </row>
    <row r="52832" spans="17:17">
      <c r="Q52832" s="39"/>
    </row>
    <row r="52833" spans="17:17">
      <c r="Q52833" s="39"/>
    </row>
    <row r="52834" spans="17:17">
      <c r="Q52834" s="39"/>
    </row>
    <row r="52835" spans="17:17">
      <c r="Q52835" s="39"/>
    </row>
    <row r="52836" spans="17:17">
      <c r="Q52836" s="39"/>
    </row>
    <row r="52837" spans="17:17">
      <c r="Q52837" s="39"/>
    </row>
    <row r="52838" spans="17:17">
      <c r="Q52838" s="39"/>
    </row>
    <row r="52839" spans="17:17">
      <c r="Q52839" s="39"/>
    </row>
    <row r="52840" spans="17:17">
      <c r="Q52840" s="39"/>
    </row>
    <row r="52841" spans="17:17">
      <c r="Q52841" s="39"/>
    </row>
    <row r="52842" spans="17:17">
      <c r="Q52842" s="39"/>
    </row>
    <row r="52843" spans="17:17">
      <c r="Q52843" s="39"/>
    </row>
    <row r="52844" spans="17:17">
      <c r="Q52844" s="39"/>
    </row>
    <row r="52845" spans="17:17">
      <c r="Q52845" s="39"/>
    </row>
    <row r="52846" spans="17:17">
      <c r="Q52846" s="39"/>
    </row>
    <row r="52847" spans="17:17">
      <c r="Q52847" s="39"/>
    </row>
    <row r="52848" spans="17:17">
      <c r="Q52848" s="39"/>
    </row>
    <row r="52849" spans="17:17">
      <c r="Q52849" s="39"/>
    </row>
    <row r="52850" spans="17:17">
      <c r="Q52850" s="39"/>
    </row>
    <row r="52851" spans="17:17">
      <c r="Q52851" s="39"/>
    </row>
    <row r="52852" spans="17:17">
      <c r="Q52852" s="39"/>
    </row>
    <row r="52853" spans="17:17">
      <c r="Q52853" s="39"/>
    </row>
    <row r="52854" spans="17:17">
      <c r="Q52854" s="39"/>
    </row>
    <row r="52855" spans="17:17">
      <c r="Q52855" s="39"/>
    </row>
    <row r="52856" spans="17:17">
      <c r="Q52856" s="39"/>
    </row>
    <row r="52857" spans="17:17">
      <c r="Q52857" s="39"/>
    </row>
    <row r="52858" spans="17:17">
      <c r="Q52858" s="39"/>
    </row>
    <row r="52859" spans="17:17">
      <c r="Q52859" s="39"/>
    </row>
    <row r="52860" spans="17:17">
      <c r="Q52860" s="39"/>
    </row>
    <row r="52861" spans="17:17">
      <c r="Q52861" s="39"/>
    </row>
    <row r="52862" spans="17:17">
      <c r="Q52862" s="39"/>
    </row>
    <row r="52863" spans="17:17">
      <c r="Q52863" s="39"/>
    </row>
    <row r="52864" spans="17:17">
      <c r="Q52864" s="39"/>
    </row>
    <row r="52865" spans="17:17">
      <c r="Q52865" s="39"/>
    </row>
    <row r="52866" spans="17:17">
      <c r="Q52866" s="39"/>
    </row>
    <row r="52867" spans="17:17">
      <c r="Q52867" s="39"/>
    </row>
    <row r="52868" spans="17:17">
      <c r="Q52868" s="39"/>
    </row>
    <row r="52869" spans="17:17">
      <c r="Q52869" s="39"/>
    </row>
    <row r="52870" spans="17:17">
      <c r="Q52870" s="39"/>
    </row>
    <row r="52871" spans="17:17">
      <c r="Q52871" s="39"/>
    </row>
    <row r="52872" spans="17:17">
      <c r="Q52872" s="39"/>
    </row>
    <row r="52873" spans="17:17">
      <c r="Q52873" s="39"/>
    </row>
    <row r="52874" spans="17:17">
      <c r="Q52874" s="39"/>
    </row>
    <row r="52875" spans="17:17">
      <c r="Q52875" s="39"/>
    </row>
    <row r="52876" spans="17:17">
      <c r="Q52876" s="39"/>
    </row>
    <row r="52877" spans="17:17">
      <c r="Q52877" s="39"/>
    </row>
    <row r="52878" spans="17:17">
      <c r="Q52878" s="39"/>
    </row>
    <row r="52879" spans="17:17">
      <c r="Q52879" s="39"/>
    </row>
    <row r="52880" spans="17:17">
      <c r="Q52880" s="39"/>
    </row>
    <row r="52881" spans="17:17">
      <c r="Q52881" s="39"/>
    </row>
    <row r="52882" spans="17:17">
      <c r="Q52882" s="39"/>
    </row>
    <row r="52883" spans="17:17">
      <c r="Q52883" s="39"/>
    </row>
    <row r="52884" spans="17:17">
      <c r="Q52884" s="39"/>
    </row>
    <row r="52885" spans="17:17">
      <c r="Q52885" s="39"/>
    </row>
    <row r="52886" spans="17:17">
      <c r="Q52886" s="39"/>
    </row>
    <row r="52887" spans="17:17">
      <c r="Q52887" s="39"/>
    </row>
    <row r="52888" spans="17:17">
      <c r="Q52888" s="39"/>
    </row>
    <row r="52889" spans="17:17">
      <c r="Q52889" s="39"/>
    </row>
    <row r="52890" spans="17:17">
      <c r="Q52890" s="39"/>
    </row>
    <row r="52891" spans="17:17">
      <c r="Q52891" s="39"/>
    </row>
    <row r="52892" spans="17:17">
      <c r="Q52892" s="39"/>
    </row>
    <row r="52893" spans="17:17">
      <c r="Q52893" s="39"/>
    </row>
    <row r="52894" spans="17:17">
      <c r="Q52894" s="39"/>
    </row>
    <row r="52895" spans="17:17">
      <c r="Q52895" s="39"/>
    </row>
    <row r="52896" spans="17:17">
      <c r="Q52896" s="39"/>
    </row>
    <row r="52897" spans="17:17">
      <c r="Q52897" s="39"/>
    </row>
    <row r="52898" spans="17:17">
      <c r="Q52898" s="39"/>
    </row>
    <row r="52899" spans="17:17">
      <c r="Q52899" s="39"/>
    </row>
    <row r="52900" spans="17:17">
      <c r="Q52900" s="39"/>
    </row>
    <row r="52901" spans="17:17">
      <c r="Q52901" s="39"/>
    </row>
    <row r="52902" spans="17:17">
      <c r="Q52902" s="39"/>
    </row>
    <row r="52903" spans="17:17">
      <c r="Q52903" s="39"/>
    </row>
    <row r="52904" spans="17:17">
      <c r="Q52904" s="39"/>
    </row>
    <row r="52905" spans="17:17">
      <c r="Q52905" s="39"/>
    </row>
    <row r="52906" spans="17:17">
      <c r="Q52906" s="39"/>
    </row>
    <row r="52907" spans="17:17">
      <c r="Q52907" s="39"/>
    </row>
    <row r="52908" spans="17:17">
      <c r="Q52908" s="39"/>
    </row>
    <row r="52909" spans="17:17">
      <c r="Q52909" s="39"/>
    </row>
    <row r="52910" spans="17:17">
      <c r="Q52910" s="39"/>
    </row>
    <row r="52911" spans="17:17">
      <c r="Q52911" s="39"/>
    </row>
    <row r="52912" spans="17:17">
      <c r="Q52912" s="39"/>
    </row>
    <row r="52913" spans="17:17">
      <c r="Q52913" s="39"/>
    </row>
    <row r="52914" spans="17:17">
      <c r="Q52914" s="39"/>
    </row>
    <row r="52915" spans="17:17">
      <c r="Q52915" s="39"/>
    </row>
    <row r="52916" spans="17:17">
      <c r="Q52916" s="39"/>
    </row>
    <row r="52917" spans="17:17">
      <c r="Q52917" s="39"/>
    </row>
    <row r="52918" spans="17:17">
      <c r="Q52918" s="39"/>
    </row>
    <row r="52919" spans="17:17">
      <c r="Q52919" s="39"/>
    </row>
    <row r="52920" spans="17:17">
      <c r="Q52920" s="39"/>
    </row>
    <row r="52921" spans="17:17">
      <c r="Q52921" s="39"/>
    </row>
    <row r="52922" spans="17:17">
      <c r="Q52922" s="39"/>
    </row>
    <row r="52923" spans="17:17">
      <c r="Q52923" s="39"/>
    </row>
    <row r="52924" spans="17:17">
      <c r="Q52924" s="39"/>
    </row>
    <row r="52925" spans="17:17">
      <c r="Q52925" s="39"/>
    </row>
    <row r="52926" spans="17:17">
      <c r="Q52926" s="39"/>
    </row>
    <row r="52927" spans="17:17">
      <c r="Q52927" s="39"/>
    </row>
    <row r="52928" spans="17:17">
      <c r="Q52928" s="39"/>
    </row>
    <row r="52929" spans="17:17">
      <c r="Q52929" s="39"/>
    </row>
    <row r="52930" spans="17:17">
      <c r="Q52930" s="39"/>
    </row>
    <row r="52931" spans="17:17">
      <c r="Q52931" s="39"/>
    </row>
    <row r="52932" spans="17:17">
      <c r="Q52932" s="39"/>
    </row>
    <row r="52933" spans="17:17">
      <c r="Q52933" s="39"/>
    </row>
    <row r="52934" spans="17:17">
      <c r="Q52934" s="39"/>
    </row>
    <row r="52935" spans="17:17">
      <c r="Q52935" s="39"/>
    </row>
    <row r="52936" spans="17:17">
      <c r="Q52936" s="39"/>
    </row>
    <row r="52937" spans="17:17">
      <c r="Q52937" s="39"/>
    </row>
    <row r="52938" spans="17:17">
      <c r="Q52938" s="39"/>
    </row>
    <row r="52939" spans="17:17">
      <c r="Q52939" s="39"/>
    </row>
    <row r="52940" spans="17:17">
      <c r="Q52940" s="39"/>
    </row>
    <row r="52941" spans="17:17">
      <c r="Q52941" s="39"/>
    </row>
    <row r="52942" spans="17:17">
      <c r="Q52942" s="39"/>
    </row>
    <row r="52943" spans="17:17">
      <c r="Q52943" s="39"/>
    </row>
    <row r="52944" spans="17:17">
      <c r="Q52944" s="39"/>
    </row>
    <row r="52945" spans="17:17">
      <c r="Q52945" s="39"/>
    </row>
    <row r="52946" spans="17:17">
      <c r="Q52946" s="39"/>
    </row>
    <row r="52947" spans="17:17">
      <c r="Q52947" s="39"/>
    </row>
    <row r="52948" spans="17:17">
      <c r="Q52948" s="39"/>
    </row>
    <row r="52949" spans="17:17">
      <c r="Q52949" s="39"/>
    </row>
    <row r="52950" spans="17:17">
      <c r="Q52950" s="39"/>
    </row>
    <row r="52951" spans="17:17">
      <c r="Q52951" s="39"/>
    </row>
    <row r="52952" spans="17:17">
      <c r="Q52952" s="39"/>
    </row>
    <row r="52953" spans="17:17">
      <c r="Q52953" s="39"/>
    </row>
    <row r="52954" spans="17:17">
      <c r="Q52954" s="39"/>
    </row>
    <row r="52955" spans="17:17">
      <c r="Q52955" s="39"/>
    </row>
    <row r="52956" spans="17:17">
      <c r="Q52956" s="39"/>
    </row>
    <row r="52957" spans="17:17">
      <c r="Q52957" s="39"/>
    </row>
    <row r="52958" spans="17:17">
      <c r="Q52958" s="39"/>
    </row>
    <row r="52959" spans="17:17">
      <c r="Q52959" s="39"/>
    </row>
    <row r="52960" spans="17:17">
      <c r="Q52960" s="39"/>
    </row>
    <row r="52961" spans="17:17">
      <c r="Q52961" s="39"/>
    </row>
    <row r="52962" spans="17:17">
      <c r="Q52962" s="39"/>
    </row>
    <row r="52963" spans="17:17">
      <c r="Q52963" s="39"/>
    </row>
    <row r="52964" spans="17:17">
      <c r="Q52964" s="39"/>
    </row>
    <row r="52965" spans="17:17">
      <c r="Q52965" s="39"/>
    </row>
    <row r="52966" spans="17:17">
      <c r="Q52966" s="39"/>
    </row>
    <row r="52967" spans="17:17">
      <c r="Q52967" s="39"/>
    </row>
    <row r="52968" spans="17:17">
      <c r="Q52968" s="39"/>
    </row>
    <row r="52969" spans="17:17">
      <c r="Q52969" s="39"/>
    </row>
    <row r="52970" spans="17:17">
      <c r="Q52970" s="39"/>
    </row>
    <row r="52971" spans="17:17">
      <c r="Q52971" s="39"/>
    </row>
    <row r="52972" spans="17:17">
      <c r="Q52972" s="39"/>
    </row>
    <row r="52973" spans="17:17">
      <c r="Q52973" s="39"/>
    </row>
    <row r="52974" spans="17:17">
      <c r="Q52974" s="39"/>
    </row>
    <row r="52975" spans="17:17">
      <c r="Q52975" s="39"/>
    </row>
    <row r="52976" spans="17:17">
      <c r="Q52976" s="39"/>
    </row>
    <row r="52977" spans="17:17">
      <c r="Q52977" s="39"/>
    </row>
    <row r="52978" spans="17:17">
      <c r="Q52978" s="39"/>
    </row>
    <row r="52979" spans="17:17">
      <c r="Q52979" s="39"/>
    </row>
    <row r="52980" spans="17:17">
      <c r="Q52980" s="39"/>
    </row>
    <row r="52981" spans="17:17">
      <c r="Q52981" s="39"/>
    </row>
    <row r="52982" spans="17:17">
      <c r="Q52982" s="39"/>
    </row>
    <row r="52983" spans="17:17">
      <c r="Q52983" s="39"/>
    </row>
    <row r="52984" spans="17:17">
      <c r="Q52984" s="39"/>
    </row>
    <row r="52985" spans="17:17">
      <c r="Q52985" s="39"/>
    </row>
    <row r="52986" spans="17:17">
      <c r="Q52986" s="39"/>
    </row>
    <row r="52987" spans="17:17">
      <c r="Q52987" s="39"/>
    </row>
    <row r="52988" spans="17:17">
      <c r="Q52988" s="39"/>
    </row>
    <row r="52989" spans="17:17">
      <c r="Q52989" s="39"/>
    </row>
    <row r="52990" spans="17:17">
      <c r="Q52990" s="39"/>
    </row>
    <row r="52991" spans="17:17">
      <c r="Q52991" s="39"/>
    </row>
    <row r="52992" spans="17:17">
      <c r="Q52992" s="39"/>
    </row>
    <row r="52993" spans="17:17">
      <c r="Q52993" s="39"/>
    </row>
    <row r="52994" spans="17:17">
      <c r="Q52994" s="39"/>
    </row>
    <row r="52995" spans="17:17">
      <c r="Q52995" s="39"/>
    </row>
    <row r="52996" spans="17:17">
      <c r="Q52996" s="39"/>
    </row>
    <row r="52997" spans="17:17">
      <c r="Q52997" s="39"/>
    </row>
    <row r="52998" spans="17:17">
      <c r="Q52998" s="39"/>
    </row>
    <row r="52999" spans="17:17">
      <c r="Q52999" s="39"/>
    </row>
    <row r="53000" spans="17:17">
      <c r="Q53000" s="39"/>
    </row>
    <row r="53001" spans="17:17">
      <c r="Q53001" s="39"/>
    </row>
    <row r="53002" spans="17:17">
      <c r="Q53002" s="39"/>
    </row>
    <row r="53003" spans="17:17">
      <c r="Q53003" s="39"/>
    </row>
    <row r="53004" spans="17:17">
      <c r="Q53004" s="39"/>
    </row>
    <row r="53005" spans="17:17">
      <c r="Q53005" s="39"/>
    </row>
    <row r="53006" spans="17:17">
      <c r="Q53006" s="39"/>
    </row>
    <row r="53007" spans="17:17">
      <c r="Q53007" s="39"/>
    </row>
    <row r="53008" spans="17:17">
      <c r="Q53008" s="39"/>
    </row>
    <row r="53009" spans="17:17">
      <c r="Q53009" s="39"/>
    </row>
    <row r="53010" spans="17:17">
      <c r="Q53010" s="39"/>
    </row>
    <row r="53011" spans="17:17">
      <c r="Q53011" s="39"/>
    </row>
    <row r="53012" spans="17:17">
      <c r="Q53012" s="39"/>
    </row>
    <row r="53013" spans="17:17">
      <c r="Q53013" s="39"/>
    </row>
    <row r="53014" spans="17:17">
      <c r="Q53014" s="39"/>
    </row>
    <row r="53015" spans="17:17">
      <c r="Q53015" s="39"/>
    </row>
    <row r="53016" spans="17:17">
      <c r="Q53016" s="39"/>
    </row>
    <row r="53017" spans="17:17">
      <c r="Q53017" s="39"/>
    </row>
    <row r="53018" spans="17:17">
      <c r="Q53018" s="39"/>
    </row>
    <row r="53019" spans="17:17">
      <c r="Q53019" s="39"/>
    </row>
    <row r="53020" spans="17:17">
      <c r="Q53020" s="39"/>
    </row>
    <row r="53021" spans="17:17">
      <c r="Q53021" s="39"/>
    </row>
    <row r="53022" spans="17:17">
      <c r="Q53022" s="39"/>
    </row>
    <row r="53023" spans="17:17">
      <c r="Q53023" s="39"/>
    </row>
    <row r="53024" spans="17:17">
      <c r="Q53024" s="39"/>
    </row>
    <row r="53025" spans="17:17">
      <c r="Q53025" s="39"/>
    </row>
    <row r="53026" spans="17:17">
      <c r="Q53026" s="39"/>
    </row>
    <row r="53027" spans="17:17">
      <c r="Q53027" s="39"/>
    </row>
    <row r="53028" spans="17:17">
      <c r="Q53028" s="39"/>
    </row>
    <row r="53029" spans="17:17">
      <c r="Q53029" s="39"/>
    </row>
    <row r="53030" spans="17:17">
      <c r="Q53030" s="39"/>
    </row>
    <row r="53031" spans="17:17">
      <c r="Q53031" s="39"/>
    </row>
    <row r="53032" spans="17:17">
      <c r="Q53032" s="39"/>
    </row>
    <row r="53033" spans="17:17">
      <c r="Q53033" s="39"/>
    </row>
    <row r="53034" spans="17:17">
      <c r="Q53034" s="39"/>
    </row>
    <row r="53035" spans="17:17">
      <c r="Q53035" s="39"/>
    </row>
    <row r="53036" spans="17:17">
      <c r="Q53036" s="39"/>
    </row>
    <row r="53037" spans="17:17">
      <c r="Q53037" s="39"/>
    </row>
    <row r="53038" spans="17:17">
      <c r="Q53038" s="39"/>
    </row>
    <row r="53039" spans="17:17">
      <c r="Q53039" s="39"/>
    </row>
    <row r="53040" spans="17:17">
      <c r="Q53040" s="39"/>
    </row>
    <row r="53041" spans="17:17">
      <c r="Q53041" s="39"/>
    </row>
    <row r="53042" spans="17:17">
      <c r="Q53042" s="39"/>
    </row>
    <row r="53043" spans="17:17">
      <c r="Q53043" s="39"/>
    </row>
    <row r="53044" spans="17:17">
      <c r="Q53044" s="39"/>
    </row>
    <row r="53045" spans="17:17">
      <c r="Q53045" s="39"/>
    </row>
    <row r="53046" spans="17:17">
      <c r="Q53046" s="39"/>
    </row>
    <row r="53047" spans="17:17">
      <c r="Q53047" s="39"/>
    </row>
    <row r="53048" spans="17:17">
      <c r="Q53048" s="39"/>
    </row>
    <row r="53049" spans="17:17">
      <c r="Q53049" s="39"/>
    </row>
    <row r="53050" spans="17:17">
      <c r="Q53050" s="39"/>
    </row>
    <row r="53051" spans="17:17">
      <c r="Q53051" s="39"/>
    </row>
    <row r="53052" spans="17:17">
      <c r="Q53052" s="39"/>
    </row>
    <row r="53053" spans="17:17">
      <c r="Q53053" s="39"/>
    </row>
    <row r="53054" spans="17:17">
      <c r="Q53054" s="39"/>
    </row>
    <row r="53055" spans="17:17">
      <c r="Q53055" s="39"/>
    </row>
    <row r="53056" spans="17:17">
      <c r="Q53056" s="39"/>
    </row>
    <row r="53057" spans="17:17">
      <c r="Q53057" s="39"/>
    </row>
    <row r="53058" spans="17:17">
      <c r="Q53058" s="39"/>
    </row>
    <row r="53059" spans="17:17">
      <c r="Q53059" s="39"/>
    </row>
    <row r="53060" spans="17:17">
      <c r="Q53060" s="39"/>
    </row>
    <row r="53061" spans="17:17">
      <c r="Q53061" s="39"/>
    </row>
    <row r="53062" spans="17:17">
      <c r="Q53062" s="39"/>
    </row>
    <row r="53063" spans="17:17">
      <c r="Q53063" s="39"/>
    </row>
    <row r="53064" spans="17:17">
      <c r="Q53064" s="39"/>
    </row>
    <row r="53065" spans="17:17">
      <c r="Q53065" s="39"/>
    </row>
    <row r="53066" spans="17:17">
      <c r="Q53066" s="39"/>
    </row>
    <row r="53067" spans="17:17">
      <c r="Q53067" s="39"/>
    </row>
    <row r="53068" spans="17:17">
      <c r="Q53068" s="39"/>
    </row>
    <row r="53069" spans="17:17">
      <c r="Q53069" s="39"/>
    </row>
    <row r="53070" spans="17:17">
      <c r="Q53070" s="39"/>
    </row>
    <row r="53071" spans="17:17">
      <c r="Q53071" s="39"/>
    </row>
    <row r="53072" spans="17:17">
      <c r="Q53072" s="39"/>
    </row>
    <row r="53073" spans="17:17">
      <c r="Q53073" s="39"/>
    </row>
    <row r="53074" spans="17:17">
      <c r="Q53074" s="39"/>
    </row>
    <row r="53075" spans="17:17">
      <c r="Q53075" s="39"/>
    </row>
    <row r="53076" spans="17:17">
      <c r="Q53076" s="39"/>
    </row>
    <row r="53077" spans="17:17">
      <c r="Q53077" s="39"/>
    </row>
    <row r="53078" spans="17:17">
      <c r="Q53078" s="39"/>
    </row>
    <row r="53079" spans="17:17">
      <c r="Q53079" s="39"/>
    </row>
    <row r="53080" spans="17:17">
      <c r="Q53080" s="39"/>
    </row>
    <row r="53081" spans="17:17">
      <c r="Q53081" s="39"/>
    </row>
    <row r="53082" spans="17:17">
      <c r="Q53082" s="39"/>
    </row>
    <row r="53083" spans="17:17">
      <c r="Q53083" s="39"/>
    </row>
    <row r="53084" spans="17:17">
      <c r="Q53084" s="39"/>
    </row>
    <row r="53085" spans="17:17">
      <c r="Q53085" s="39"/>
    </row>
    <row r="53086" spans="17:17">
      <c r="Q53086" s="39"/>
    </row>
    <row r="53087" spans="17:17">
      <c r="Q53087" s="39"/>
    </row>
    <row r="53088" spans="17:17">
      <c r="Q53088" s="39"/>
    </row>
    <row r="53089" spans="17:17">
      <c r="Q53089" s="39"/>
    </row>
    <row r="53090" spans="17:17">
      <c r="Q53090" s="39"/>
    </row>
    <row r="53091" spans="17:17">
      <c r="Q53091" s="39"/>
    </row>
    <row r="53092" spans="17:17">
      <c r="Q53092" s="39"/>
    </row>
    <row r="53093" spans="17:17">
      <c r="Q53093" s="39"/>
    </row>
    <row r="53094" spans="17:17">
      <c r="Q53094" s="39"/>
    </row>
    <row r="53095" spans="17:17">
      <c r="Q53095" s="39"/>
    </row>
    <row r="53096" spans="17:17">
      <c r="Q53096" s="39"/>
    </row>
    <row r="53097" spans="17:17">
      <c r="Q53097" s="39"/>
    </row>
    <row r="53098" spans="17:17">
      <c r="Q53098" s="39"/>
    </row>
    <row r="53099" spans="17:17">
      <c r="Q53099" s="39"/>
    </row>
    <row r="53100" spans="17:17">
      <c r="Q53100" s="39"/>
    </row>
    <row r="53101" spans="17:17">
      <c r="Q53101" s="39"/>
    </row>
    <row r="53102" spans="17:17">
      <c r="Q53102" s="39"/>
    </row>
    <row r="53103" spans="17:17">
      <c r="Q53103" s="39"/>
    </row>
    <row r="53104" spans="17:17">
      <c r="Q53104" s="39"/>
    </row>
    <row r="53105" spans="17:17">
      <c r="Q53105" s="39"/>
    </row>
    <row r="53106" spans="17:17">
      <c r="Q53106" s="39"/>
    </row>
    <row r="53107" spans="17:17">
      <c r="Q53107" s="39"/>
    </row>
    <row r="53108" spans="17:17">
      <c r="Q53108" s="39"/>
    </row>
    <row r="53109" spans="17:17">
      <c r="Q53109" s="39"/>
    </row>
    <row r="53110" spans="17:17">
      <c r="Q53110" s="39"/>
    </row>
    <row r="53111" spans="17:17">
      <c r="Q53111" s="39"/>
    </row>
    <row r="53112" spans="17:17">
      <c r="Q53112" s="39"/>
    </row>
    <row r="53113" spans="17:17">
      <c r="Q53113" s="39"/>
    </row>
    <row r="53114" spans="17:17">
      <c r="Q53114" s="39"/>
    </row>
    <row r="53115" spans="17:17">
      <c r="Q53115" s="39"/>
    </row>
    <row r="53116" spans="17:17">
      <c r="Q53116" s="39"/>
    </row>
    <row r="53117" spans="17:17">
      <c r="Q53117" s="39"/>
    </row>
    <row r="53118" spans="17:17">
      <c r="Q53118" s="39"/>
    </row>
    <row r="53119" spans="17:17">
      <c r="Q53119" s="39"/>
    </row>
    <row r="53120" spans="17:17">
      <c r="Q53120" s="39"/>
    </row>
    <row r="53121" spans="17:17">
      <c r="Q53121" s="39"/>
    </row>
    <row r="53122" spans="17:17">
      <c r="Q53122" s="39"/>
    </row>
    <row r="53123" spans="17:17">
      <c r="Q53123" s="39"/>
    </row>
    <row r="53124" spans="17:17">
      <c r="Q53124" s="39"/>
    </row>
    <row r="53125" spans="17:17">
      <c r="Q53125" s="39"/>
    </row>
    <row r="53126" spans="17:17">
      <c r="Q53126" s="39"/>
    </row>
    <row r="53127" spans="17:17">
      <c r="Q53127" s="39"/>
    </row>
    <row r="53128" spans="17:17">
      <c r="Q53128" s="39"/>
    </row>
    <row r="53129" spans="17:17">
      <c r="Q53129" s="39"/>
    </row>
    <row r="53130" spans="17:17">
      <c r="Q53130" s="39"/>
    </row>
    <row r="53131" spans="17:17">
      <c r="Q53131" s="39"/>
    </row>
    <row r="53132" spans="17:17">
      <c r="Q53132" s="39"/>
    </row>
    <row r="53133" spans="17:17">
      <c r="Q53133" s="39"/>
    </row>
    <row r="53134" spans="17:17">
      <c r="Q53134" s="39"/>
    </row>
    <row r="53135" spans="17:17">
      <c r="Q53135" s="39"/>
    </row>
    <row r="53136" spans="17:17">
      <c r="Q53136" s="39"/>
    </row>
    <row r="53137" spans="17:17">
      <c r="Q53137" s="39"/>
    </row>
    <row r="53138" spans="17:17">
      <c r="Q53138" s="39"/>
    </row>
    <row r="53139" spans="17:17">
      <c r="Q53139" s="39"/>
    </row>
    <row r="53140" spans="17:17">
      <c r="Q53140" s="39"/>
    </row>
    <row r="53141" spans="17:17">
      <c r="Q53141" s="39"/>
    </row>
    <row r="53142" spans="17:17">
      <c r="Q53142" s="39"/>
    </row>
    <row r="53143" spans="17:17">
      <c r="Q53143" s="39"/>
    </row>
    <row r="53144" spans="17:17">
      <c r="Q53144" s="39"/>
    </row>
    <row r="53145" spans="17:17">
      <c r="Q53145" s="39"/>
    </row>
    <row r="53146" spans="17:17">
      <c r="Q53146" s="39"/>
    </row>
    <row r="53147" spans="17:17">
      <c r="Q53147" s="39"/>
    </row>
    <row r="53148" spans="17:17">
      <c r="Q53148" s="39"/>
    </row>
    <row r="53149" spans="17:17">
      <c r="Q53149" s="39"/>
    </row>
    <row r="53150" spans="17:17">
      <c r="Q53150" s="39"/>
    </row>
    <row r="53151" spans="17:17">
      <c r="Q53151" s="39"/>
    </row>
    <row r="53152" spans="17:17">
      <c r="Q53152" s="39"/>
    </row>
    <row r="53153" spans="17:17">
      <c r="Q53153" s="39"/>
    </row>
    <row r="53154" spans="17:17">
      <c r="Q53154" s="39"/>
    </row>
    <row r="53155" spans="17:17">
      <c r="Q53155" s="39"/>
    </row>
    <row r="53156" spans="17:17">
      <c r="Q53156" s="39"/>
    </row>
    <row r="53157" spans="17:17">
      <c r="Q53157" s="39"/>
    </row>
    <row r="53158" spans="17:17">
      <c r="Q53158" s="39"/>
    </row>
    <row r="53159" spans="17:17">
      <c r="Q53159" s="39"/>
    </row>
    <row r="53160" spans="17:17">
      <c r="Q53160" s="39"/>
    </row>
    <row r="53161" spans="17:17">
      <c r="Q53161" s="39"/>
    </row>
    <row r="53162" spans="17:17">
      <c r="Q53162" s="39"/>
    </row>
    <row r="53163" spans="17:17">
      <c r="Q53163" s="39"/>
    </row>
    <row r="53164" spans="17:17">
      <c r="Q53164" s="39"/>
    </row>
    <row r="53165" spans="17:17">
      <c r="Q53165" s="39"/>
    </row>
    <row r="53166" spans="17:17">
      <c r="Q53166" s="39"/>
    </row>
    <row r="53167" spans="17:17">
      <c r="Q53167" s="39"/>
    </row>
    <row r="53168" spans="17:17">
      <c r="Q53168" s="39"/>
    </row>
    <row r="53169" spans="17:17">
      <c r="Q53169" s="39"/>
    </row>
    <row r="53170" spans="17:17">
      <c r="Q53170" s="39"/>
    </row>
    <row r="53171" spans="17:17">
      <c r="Q53171" s="39"/>
    </row>
    <row r="53172" spans="17:17">
      <c r="Q53172" s="39"/>
    </row>
    <row r="53173" spans="17:17">
      <c r="Q53173" s="39"/>
    </row>
    <row r="53174" spans="17:17">
      <c r="Q53174" s="39"/>
    </row>
    <row r="53175" spans="17:17">
      <c r="Q53175" s="39"/>
    </row>
    <row r="53176" spans="17:17">
      <c r="Q53176" s="39"/>
    </row>
    <row r="53177" spans="17:17">
      <c r="Q53177" s="39"/>
    </row>
    <row r="53178" spans="17:17">
      <c r="Q53178" s="39"/>
    </row>
    <row r="53179" spans="17:17">
      <c r="Q53179" s="39"/>
    </row>
    <row r="53180" spans="17:17">
      <c r="Q53180" s="39"/>
    </row>
    <row r="53181" spans="17:17">
      <c r="Q53181" s="39"/>
    </row>
    <row r="53182" spans="17:17">
      <c r="Q53182" s="39"/>
    </row>
    <row r="53183" spans="17:17">
      <c r="Q53183" s="39"/>
    </row>
    <row r="53184" spans="17:17">
      <c r="Q53184" s="39"/>
    </row>
    <row r="53185" spans="17:17">
      <c r="Q53185" s="39"/>
    </row>
    <row r="53186" spans="17:17">
      <c r="Q53186" s="39"/>
    </row>
    <row r="53187" spans="17:17">
      <c r="Q53187" s="39"/>
    </row>
    <row r="53188" spans="17:17">
      <c r="Q53188" s="39"/>
    </row>
    <row r="53189" spans="17:17">
      <c r="Q53189" s="39"/>
    </row>
    <row r="53190" spans="17:17">
      <c r="Q53190" s="39"/>
    </row>
    <row r="53191" spans="17:17">
      <c r="Q53191" s="39"/>
    </row>
    <row r="53192" spans="17:17">
      <c r="Q53192" s="39"/>
    </row>
    <row r="53193" spans="17:17">
      <c r="Q53193" s="39"/>
    </row>
    <row r="53194" spans="17:17">
      <c r="Q53194" s="39"/>
    </row>
    <row r="53195" spans="17:17">
      <c r="Q53195" s="39"/>
    </row>
    <row r="53196" spans="17:17">
      <c r="Q53196" s="39"/>
    </row>
    <row r="53197" spans="17:17">
      <c r="Q53197" s="39"/>
    </row>
    <row r="53198" spans="17:17">
      <c r="Q53198" s="39"/>
    </row>
    <row r="53199" spans="17:17">
      <c r="Q53199" s="39"/>
    </row>
    <row r="53200" spans="17:17">
      <c r="Q53200" s="39"/>
    </row>
    <row r="53201" spans="17:17">
      <c r="Q53201" s="39"/>
    </row>
    <row r="53202" spans="17:17">
      <c r="Q53202" s="39"/>
    </row>
    <row r="53203" spans="17:17">
      <c r="Q53203" s="39"/>
    </row>
    <row r="53204" spans="17:17">
      <c r="Q53204" s="39"/>
    </row>
    <row r="53205" spans="17:17">
      <c r="Q53205" s="39"/>
    </row>
    <row r="53206" spans="17:17">
      <c r="Q53206" s="39"/>
    </row>
    <row r="53207" spans="17:17">
      <c r="Q53207" s="39"/>
    </row>
    <row r="53208" spans="17:17">
      <c r="Q53208" s="39"/>
    </row>
    <row r="53209" spans="17:17">
      <c r="Q53209" s="39"/>
    </row>
    <row r="53210" spans="17:17">
      <c r="Q53210" s="39"/>
    </row>
    <row r="53211" spans="17:17">
      <c r="Q53211" s="39"/>
    </row>
    <row r="53212" spans="17:17">
      <c r="Q53212" s="39"/>
    </row>
    <row r="53213" spans="17:17">
      <c r="Q53213" s="39"/>
    </row>
    <row r="53214" spans="17:17">
      <c r="Q53214" s="39"/>
    </row>
    <row r="53215" spans="17:17">
      <c r="Q53215" s="39"/>
    </row>
    <row r="53216" spans="17:17">
      <c r="Q53216" s="39"/>
    </row>
    <row r="53217" spans="17:17">
      <c r="Q53217" s="39"/>
    </row>
    <row r="53218" spans="17:17">
      <c r="Q53218" s="39"/>
    </row>
    <row r="53219" spans="17:17">
      <c r="Q53219" s="39"/>
    </row>
    <row r="53220" spans="17:17">
      <c r="Q53220" s="39"/>
    </row>
    <row r="53221" spans="17:17">
      <c r="Q53221" s="39"/>
    </row>
    <row r="53222" spans="17:17">
      <c r="Q53222" s="39"/>
    </row>
    <row r="53223" spans="17:17">
      <c r="Q53223" s="39"/>
    </row>
    <row r="53224" spans="17:17">
      <c r="Q53224" s="39"/>
    </row>
    <row r="53225" spans="17:17">
      <c r="Q53225" s="39"/>
    </row>
    <row r="53226" spans="17:17">
      <c r="Q53226" s="39"/>
    </row>
    <row r="53227" spans="17:17">
      <c r="Q53227" s="39"/>
    </row>
    <row r="53228" spans="17:17">
      <c r="Q53228" s="39"/>
    </row>
    <row r="53229" spans="17:17">
      <c r="Q53229" s="39"/>
    </row>
    <row r="53230" spans="17:17">
      <c r="Q53230" s="39"/>
    </row>
    <row r="53231" spans="17:17">
      <c r="Q53231" s="39"/>
    </row>
    <row r="53232" spans="17:17">
      <c r="Q53232" s="39"/>
    </row>
    <row r="53233" spans="17:17">
      <c r="Q53233" s="39"/>
    </row>
    <row r="53234" spans="17:17">
      <c r="Q53234" s="39"/>
    </row>
    <row r="53235" spans="17:17">
      <c r="Q53235" s="39"/>
    </row>
    <row r="53236" spans="17:17">
      <c r="Q53236" s="39"/>
    </row>
    <row r="53237" spans="17:17">
      <c r="Q53237" s="39"/>
    </row>
    <row r="53238" spans="17:17">
      <c r="Q53238" s="39"/>
    </row>
    <row r="53239" spans="17:17">
      <c r="Q53239" s="39"/>
    </row>
    <row r="53240" spans="17:17">
      <c r="Q53240" s="39"/>
    </row>
    <row r="53241" spans="17:17">
      <c r="Q53241" s="39"/>
    </row>
    <row r="53242" spans="17:17">
      <c r="Q53242" s="39"/>
    </row>
    <row r="53243" spans="17:17">
      <c r="Q53243" s="39"/>
    </row>
    <row r="53244" spans="17:17">
      <c r="Q53244" s="39"/>
    </row>
    <row r="53245" spans="17:17">
      <c r="Q53245" s="39"/>
    </row>
    <row r="53246" spans="17:17">
      <c r="Q53246" s="39"/>
    </row>
    <row r="53247" spans="17:17">
      <c r="Q53247" s="39"/>
    </row>
    <row r="53248" spans="17:17">
      <c r="Q53248" s="39"/>
    </row>
    <row r="53249" spans="17:17">
      <c r="Q53249" s="39"/>
    </row>
    <row r="53250" spans="17:17">
      <c r="Q53250" s="39"/>
    </row>
    <row r="53251" spans="17:17">
      <c r="Q53251" s="39"/>
    </row>
    <row r="53252" spans="17:17">
      <c r="Q53252" s="39"/>
    </row>
    <row r="53253" spans="17:17">
      <c r="Q53253" s="39"/>
    </row>
    <row r="53254" spans="17:17">
      <c r="Q53254" s="39"/>
    </row>
    <row r="53255" spans="17:17">
      <c r="Q53255" s="39"/>
    </row>
    <row r="53256" spans="17:17">
      <c r="Q53256" s="39"/>
    </row>
    <row r="53257" spans="17:17">
      <c r="Q53257" s="39"/>
    </row>
    <row r="53258" spans="17:17">
      <c r="Q53258" s="39"/>
    </row>
    <row r="53259" spans="17:17">
      <c r="Q53259" s="39"/>
    </row>
    <row r="53260" spans="17:17">
      <c r="Q53260" s="39"/>
    </row>
    <row r="53261" spans="17:17">
      <c r="Q53261" s="39"/>
    </row>
    <row r="53262" spans="17:17">
      <c r="Q53262" s="39"/>
    </row>
    <row r="53263" spans="17:17">
      <c r="Q53263" s="39"/>
    </row>
    <row r="53264" spans="17:17">
      <c r="Q53264" s="39"/>
    </row>
    <row r="53265" spans="17:17">
      <c r="Q53265" s="39"/>
    </row>
    <row r="53266" spans="17:17">
      <c r="Q53266" s="39"/>
    </row>
    <row r="53267" spans="17:17">
      <c r="Q53267" s="39"/>
    </row>
    <row r="53268" spans="17:17">
      <c r="Q53268" s="39"/>
    </row>
    <row r="53269" spans="17:17">
      <c r="Q53269" s="39"/>
    </row>
    <row r="53270" spans="17:17">
      <c r="Q53270" s="39"/>
    </row>
    <row r="53271" spans="17:17">
      <c r="Q53271" s="39"/>
    </row>
    <row r="53272" spans="17:17">
      <c r="Q53272" s="39"/>
    </row>
    <row r="53273" spans="17:17">
      <c r="Q53273" s="39"/>
    </row>
    <row r="53274" spans="17:17">
      <c r="Q53274" s="39"/>
    </row>
    <row r="53275" spans="17:17">
      <c r="Q53275" s="39"/>
    </row>
    <row r="53276" spans="17:17">
      <c r="Q53276" s="39"/>
    </row>
    <row r="53277" spans="17:17">
      <c r="Q53277" s="39"/>
    </row>
    <row r="53278" spans="17:17">
      <c r="Q53278" s="39"/>
    </row>
    <row r="53279" spans="17:17">
      <c r="Q53279" s="39"/>
    </row>
    <row r="53280" spans="17:17">
      <c r="Q53280" s="39"/>
    </row>
    <row r="53281" spans="17:17">
      <c r="Q53281" s="39"/>
    </row>
    <row r="53282" spans="17:17">
      <c r="Q53282" s="39"/>
    </row>
    <row r="53283" spans="17:17">
      <c r="Q53283" s="39"/>
    </row>
    <row r="53284" spans="17:17">
      <c r="Q53284" s="39"/>
    </row>
    <row r="53285" spans="17:17">
      <c r="Q53285" s="39"/>
    </row>
    <row r="53286" spans="17:17">
      <c r="Q53286" s="39"/>
    </row>
    <row r="53287" spans="17:17">
      <c r="Q53287" s="39"/>
    </row>
    <row r="53288" spans="17:17">
      <c r="Q53288" s="39"/>
    </row>
    <row r="53289" spans="17:17">
      <c r="Q53289" s="39"/>
    </row>
    <row r="53290" spans="17:17">
      <c r="Q53290" s="39"/>
    </row>
    <row r="53291" spans="17:17">
      <c r="Q53291" s="39"/>
    </row>
    <row r="53292" spans="17:17">
      <c r="Q53292" s="39"/>
    </row>
    <row r="53293" spans="17:17">
      <c r="Q53293" s="39"/>
    </row>
    <row r="53294" spans="17:17">
      <c r="Q53294" s="39"/>
    </row>
    <row r="53295" spans="17:17">
      <c r="Q53295" s="39"/>
    </row>
    <row r="53296" spans="17:17">
      <c r="Q53296" s="39"/>
    </row>
    <row r="53297" spans="17:17">
      <c r="Q53297" s="39"/>
    </row>
    <row r="53298" spans="17:17">
      <c r="Q53298" s="39"/>
    </row>
    <row r="53299" spans="17:17">
      <c r="Q53299" s="39"/>
    </row>
    <row r="53300" spans="17:17">
      <c r="Q53300" s="39"/>
    </row>
    <row r="53301" spans="17:17">
      <c r="Q53301" s="39"/>
    </row>
    <row r="53302" spans="17:17">
      <c r="Q53302" s="39"/>
    </row>
    <row r="53303" spans="17:17">
      <c r="Q53303" s="39"/>
    </row>
    <row r="53304" spans="17:17">
      <c r="Q53304" s="39"/>
    </row>
    <row r="53305" spans="17:17">
      <c r="Q53305" s="39"/>
    </row>
    <row r="53306" spans="17:17">
      <c r="Q53306" s="39"/>
    </row>
    <row r="53307" spans="17:17">
      <c r="Q53307" s="39"/>
    </row>
    <row r="53308" spans="17:17">
      <c r="Q53308" s="39"/>
    </row>
    <row r="53309" spans="17:17">
      <c r="Q53309" s="39"/>
    </row>
    <row r="53310" spans="17:17">
      <c r="Q53310" s="39"/>
    </row>
    <row r="53311" spans="17:17">
      <c r="Q53311" s="39"/>
    </row>
    <row r="53312" spans="17:17">
      <c r="Q53312" s="39"/>
    </row>
    <row r="53313" spans="17:17">
      <c r="Q53313" s="39"/>
    </row>
    <row r="53314" spans="17:17">
      <c r="Q53314" s="39"/>
    </row>
    <row r="53315" spans="17:17">
      <c r="Q53315" s="39"/>
    </row>
    <row r="53316" spans="17:17">
      <c r="Q53316" s="39"/>
    </row>
    <row r="53317" spans="17:17">
      <c r="Q53317" s="39"/>
    </row>
    <row r="53318" spans="17:17">
      <c r="Q53318" s="39"/>
    </row>
    <row r="53319" spans="17:17">
      <c r="Q53319" s="39"/>
    </row>
    <row r="53320" spans="17:17">
      <c r="Q53320" s="39"/>
    </row>
    <row r="53321" spans="17:17">
      <c r="Q53321" s="39"/>
    </row>
    <row r="53322" spans="17:17">
      <c r="Q53322" s="39"/>
    </row>
    <row r="53323" spans="17:17">
      <c r="Q53323" s="39"/>
    </row>
    <row r="53324" spans="17:17">
      <c r="Q53324" s="39"/>
    </row>
    <row r="53325" spans="17:17">
      <c r="Q53325" s="39"/>
    </row>
    <row r="53326" spans="17:17">
      <c r="Q53326" s="39"/>
    </row>
    <row r="53327" spans="17:17">
      <c r="Q53327" s="39"/>
    </row>
    <row r="53328" spans="17:17">
      <c r="Q53328" s="39"/>
    </row>
    <row r="53329" spans="17:17">
      <c r="Q53329" s="39"/>
    </row>
    <row r="53330" spans="17:17">
      <c r="Q53330" s="39"/>
    </row>
    <row r="53331" spans="17:17">
      <c r="Q53331" s="39"/>
    </row>
    <row r="53332" spans="17:17">
      <c r="Q53332" s="39"/>
    </row>
    <row r="53333" spans="17:17">
      <c r="Q53333" s="39"/>
    </row>
    <row r="53334" spans="17:17">
      <c r="Q53334" s="39"/>
    </row>
    <row r="53335" spans="17:17">
      <c r="Q53335" s="39"/>
    </row>
    <row r="53336" spans="17:17">
      <c r="Q53336" s="39"/>
    </row>
    <row r="53337" spans="17:17">
      <c r="Q53337" s="39"/>
    </row>
    <row r="53338" spans="17:17">
      <c r="Q53338" s="39"/>
    </row>
    <row r="53339" spans="17:17">
      <c r="Q53339" s="39"/>
    </row>
    <row r="53340" spans="17:17">
      <c r="Q53340" s="39"/>
    </row>
    <row r="53341" spans="17:17">
      <c r="Q53341" s="39"/>
    </row>
    <row r="53342" spans="17:17">
      <c r="Q53342" s="39"/>
    </row>
    <row r="53343" spans="17:17">
      <c r="Q53343" s="39"/>
    </row>
    <row r="53344" spans="17:17">
      <c r="Q53344" s="39"/>
    </row>
    <row r="53345" spans="17:17">
      <c r="Q53345" s="39"/>
    </row>
    <row r="53346" spans="17:17">
      <c r="Q53346" s="39"/>
    </row>
    <row r="53347" spans="17:17">
      <c r="Q53347" s="39"/>
    </row>
    <row r="53348" spans="17:17">
      <c r="Q53348" s="39"/>
    </row>
    <row r="53349" spans="17:17">
      <c r="Q53349" s="39"/>
    </row>
    <row r="53350" spans="17:17">
      <c r="Q53350" s="39"/>
    </row>
    <row r="53351" spans="17:17">
      <c r="Q53351" s="39"/>
    </row>
    <row r="53352" spans="17:17">
      <c r="Q53352" s="39"/>
    </row>
    <row r="53353" spans="17:17">
      <c r="Q53353" s="39"/>
    </row>
    <row r="53354" spans="17:17">
      <c r="Q53354" s="39"/>
    </row>
    <row r="53355" spans="17:17">
      <c r="Q53355" s="39"/>
    </row>
    <row r="53356" spans="17:17">
      <c r="Q53356" s="39"/>
    </row>
    <row r="53357" spans="17:17">
      <c r="Q53357" s="39"/>
    </row>
    <row r="53358" spans="17:17">
      <c r="Q53358" s="39"/>
    </row>
    <row r="53359" spans="17:17">
      <c r="Q53359" s="39"/>
    </row>
    <row r="53360" spans="17:17">
      <c r="Q53360" s="39"/>
    </row>
    <row r="53361" spans="17:17">
      <c r="Q53361" s="39"/>
    </row>
    <row r="53362" spans="17:17">
      <c r="Q53362" s="39"/>
    </row>
    <row r="53363" spans="17:17">
      <c r="Q53363" s="39"/>
    </row>
    <row r="53364" spans="17:17">
      <c r="Q53364" s="39"/>
    </row>
    <row r="53365" spans="17:17">
      <c r="Q53365" s="39"/>
    </row>
    <row r="53366" spans="17:17">
      <c r="Q53366" s="39"/>
    </row>
    <row r="53367" spans="17:17">
      <c r="Q53367" s="39"/>
    </row>
    <row r="53368" spans="17:17">
      <c r="Q53368" s="39"/>
    </row>
    <row r="53369" spans="17:17">
      <c r="Q53369" s="39"/>
    </row>
    <row r="53370" spans="17:17">
      <c r="Q53370" s="39"/>
    </row>
    <row r="53371" spans="17:17">
      <c r="Q53371" s="39"/>
    </row>
    <row r="53372" spans="17:17">
      <c r="Q53372" s="39"/>
    </row>
    <row r="53373" spans="17:17">
      <c r="Q53373" s="39"/>
    </row>
    <row r="53374" spans="17:17">
      <c r="Q53374" s="39"/>
    </row>
    <row r="53375" spans="17:17">
      <c r="Q53375" s="39"/>
    </row>
    <row r="53376" spans="17:17">
      <c r="Q53376" s="39"/>
    </row>
    <row r="53377" spans="17:17">
      <c r="Q53377" s="39"/>
    </row>
    <row r="53378" spans="17:17">
      <c r="Q53378" s="39"/>
    </row>
    <row r="53379" spans="17:17">
      <c r="Q53379" s="39"/>
    </row>
    <row r="53380" spans="17:17">
      <c r="Q53380" s="39"/>
    </row>
    <row r="53381" spans="17:17">
      <c r="Q53381" s="39"/>
    </row>
    <row r="53382" spans="17:17">
      <c r="Q53382" s="39"/>
    </row>
    <row r="53383" spans="17:17">
      <c r="Q53383" s="39"/>
    </row>
    <row r="53384" spans="17:17">
      <c r="Q53384" s="39"/>
    </row>
    <row r="53385" spans="17:17">
      <c r="Q53385" s="39"/>
    </row>
    <row r="53386" spans="17:17">
      <c r="Q53386" s="39"/>
    </row>
    <row r="53387" spans="17:17">
      <c r="Q53387" s="39"/>
    </row>
    <row r="53388" spans="17:17">
      <c r="Q53388" s="39"/>
    </row>
    <row r="53389" spans="17:17">
      <c r="Q53389" s="39"/>
    </row>
    <row r="53390" spans="17:17">
      <c r="Q53390" s="39"/>
    </row>
    <row r="53391" spans="17:17">
      <c r="Q53391" s="39"/>
    </row>
    <row r="53392" spans="17:17">
      <c r="Q53392" s="39"/>
    </row>
    <row r="53393" spans="17:17">
      <c r="Q53393" s="39"/>
    </row>
    <row r="53394" spans="17:17">
      <c r="Q53394" s="39"/>
    </row>
    <row r="53395" spans="17:17">
      <c r="Q53395" s="39"/>
    </row>
    <row r="53396" spans="17:17">
      <c r="Q53396" s="39"/>
    </row>
    <row r="53397" spans="17:17">
      <c r="Q53397" s="39"/>
    </row>
    <row r="53398" spans="17:17">
      <c r="Q53398" s="39"/>
    </row>
    <row r="53399" spans="17:17">
      <c r="Q53399" s="39"/>
    </row>
    <row r="53400" spans="17:17">
      <c r="Q53400" s="39"/>
    </row>
    <row r="53401" spans="17:17">
      <c r="Q53401" s="39"/>
    </row>
    <row r="53402" spans="17:17">
      <c r="Q53402" s="39"/>
    </row>
    <row r="53403" spans="17:17">
      <c r="Q53403" s="39"/>
    </row>
    <row r="53404" spans="17:17">
      <c r="Q53404" s="39"/>
    </row>
    <row r="53405" spans="17:17">
      <c r="Q53405" s="39"/>
    </row>
    <row r="53406" spans="17:17">
      <c r="Q53406" s="39"/>
    </row>
    <row r="53407" spans="17:17">
      <c r="Q53407" s="39"/>
    </row>
    <row r="53408" spans="17:17">
      <c r="Q53408" s="39"/>
    </row>
    <row r="53409" spans="17:17">
      <c r="Q53409" s="39"/>
    </row>
    <row r="53410" spans="17:17">
      <c r="Q53410" s="39"/>
    </row>
    <row r="53411" spans="17:17">
      <c r="Q53411" s="39"/>
    </row>
    <row r="53412" spans="17:17">
      <c r="Q53412" s="39"/>
    </row>
    <row r="53413" spans="17:17">
      <c r="Q53413" s="39"/>
    </row>
    <row r="53414" spans="17:17">
      <c r="Q53414" s="39"/>
    </row>
    <row r="53415" spans="17:17">
      <c r="Q53415" s="39"/>
    </row>
    <row r="53416" spans="17:17">
      <c r="Q53416" s="39"/>
    </row>
    <row r="53417" spans="17:17">
      <c r="Q53417" s="39"/>
    </row>
    <row r="53418" spans="17:17">
      <c r="Q53418" s="39"/>
    </row>
    <row r="53419" spans="17:17">
      <c r="Q53419" s="39"/>
    </row>
    <row r="53420" spans="17:17">
      <c r="Q53420" s="39"/>
    </row>
    <row r="53421" spans="17:17">
      <c r="Q53421" s="39"/>
    </row>
    <row r="53422" spans="17:17">
      <c r="Q53422" s="39"/>
    </row>
    <row r="53423" spans="17:17">
      <c r="Q53423" s="39"/>
    </row>
    <row r="53424" spans="17:17">
      <c r="Q53424" s="39"/>
    </row>
    <row r="53425" spans="17:17">
      <c r="Q53425" s="39"/>
    </row>
    <row r="53426" spans="17:17">
      <c r="Q53426" s="39"/>
    </row>
    <row r="53427" spans="17:17">
      <c r="Q53427" s="39"/>
    </row>
    <row r="53428" spans="17:17">
      <c r="Q53428" s="39"/>
    </row>
    <row r="53429" spans="17:17">
      <c r="Q53429" s="39"/>
    </row>
    <row r="53430" spans="17:17">
      <c r="Q53430" s="39"/>
    </row>
    <row r="53431" spans="17:17">
      <c r="Q53431" s="39"/>
    </row>
    <row r="53432" spans="17:17">
      <c r="Q53432" s="39"/>
    </row>
    <row r="53433" spans="17:17">
      <c r="Q53433" s="39"/>
    </row>
    <row r="53434" spans="17:17">
      <c r="Q53434" s="39"/>
    </row>
    <row r="53435" spans="17:17">
      <c r="Q53435" s="39"/>
    </row>
    <row r="53436" spans="17:17">
      <c r="Q53436" s="39"/>
    </row>
    <row r="53437" spans="17:17">
      <c r="Q53437" s="39"/>
    </row>
    <row r="53438" spans="17:17">
      <c r="Q53438" s="39"/>
    </row>
    <row r="53439" spans="17:17">
      <c r="Q53439" s="39"/>
    </row>
    <row r="53440" spans="17:17">
      <c r="Q53440" s="39"/>
    </row>
    <row r="53441" spans="17:17">
      <c r="Q53441" s="39"/>
    </row>
    <row r="53442" spans="17:17">
      <c r="Q53442" s="39"/>
    </row>
    <row r="53443" spans="17:17">
      <c r="Q53443" s="39"/>
    </row>
    <row r="53444" spans="17:17">
      <c r="Q53444" s="39"/>
    </row>
    <row r="53445" spans="17:17">
      <c r="Q53445" s="39"/>
    </row>
    <row r="53446" spans="17:17">
      <c r="Q53446" s="39"/>
    </row>
    <row r="53447" spans="17:17">
      <c r="Q53447" s="39"/>
    </row>
    <row r="53448" spans="17:17">
      <c r="Q53448" s="39"/>
    </row>
    <row r="53449" spans="17:17">
      <c r="Q53449" s="39"/>
    </row>
    <row r="53450" spans="17:17">
      <c r="Q53450" s="39"/>
    </row>
    <row r="53451" spans="17:17">
      <c r="Q53451" s="39"/>
    </row>
    <row r="53452" spans="17:17">
      <c r="Q53452" s="39"/>
    </row>
    <row r="53453" spans="17:17">
      <c r="Q53453" s="39"/>
    </row>
    <row r="53454" spans="17:17">
      <c r="Q53454" s="39"/>
    </row>
    <row r="53455" spans="17:17">
      <c r="Q53455" s="39"/>
    </row>
    <row r="53456" spans="17:17">
      <c r="Q53456" s="39"/>
    </row>
    <row r="53457" spans="17:17">
      <c r="Q53457" s="39"/>
    </row>
    <row r="53458" spans="17:17">
      <c r="Q53458" s="39"/>
    </row>
    <row r="53459" spans="17:17">
      <c r="Q53459" s="39"/>
    </row>
    <row r="53460" spans="17:17">
      <c r="Q53460" s="39"/>
    </row>
    <row r="53461" spans="17:17">
      <c r="Q53461" s="39"/>
    </row>
    <row r="53462" spans="17:17">
      <c r="Q53462" s="39"/>
    </row>
    <row r="53463" spans="17:17">
      <c r="Q53463" s="39"/>
    </row>
    <row r="53464" spans="17:17">
      <c r="Q53464" s="39"/>
    </row>
    <row r="53465" spans="17:17">
      <c r="Q53465" s="39"/>
    </row>
    <row r="53466" spans="17:17">
      <c r="Q53466" s="39"/>
    </row>
    <row r="53467" spans="17:17">
      <c r="Q53467" s="39"/>
    </row>
    <row r="53468" spans="17:17">
      <c r="Q53468" s="39"/>
    </row>
    <row r="53469" spans="17:17">
      <c r="Q53469" s="39"/>
    </row>
    <row r="53470" spans="17:17">
      <c r="Q53470" s="39"/>
    </row>
    <row r="53471" spans="17:17">
      <c r="Q53471" s="39"/>
    </row>
    <row r="53472" spans="17:17">
      <c r="Q53472" s="39"/>
    </row>
    <row r="53473" spans="17:17">
      <c r="Q53473" s="39"/>
    </row>
    <row r="53474" spans="17:17">
      <c r="Q53474" s="39"/>
    </row>
    <row r="53475" spans="17:17">
      <c r="Q53475" s="39"/>
    </row>
    <row r="53476" spans="17:17">
      <c r="Q53476" s="39"/>
    </row>
    <row r="53477" spans="17:17">
      <c r="Q53477" s="39"/>
    </row>
    <row r="53478" spans="17:17">
      <c r="Q53478" s="39"/>
    </row>
    <row r="53479" spans="17:17">
      <c r="Q53479" s="39"/>
    </row>
    <row r="53480" spans="17:17">
      <c r="Q53480" s="39"/>
    </row>
    <row r="53481" spans="17:17">
      <c r="Q53481" s="39"/>
    </row>
    <row r="53482" spans="17:17">
      <c r="Q53482" s="39"/>
    </row>
    <row r="53483" spans="17:17">
      <c r="Q53483" s="39"/>
    </row>
    <row r="53484" spans="17:17">
      <c r="Q53484" s="39"/>
    </row>
    <row r="53485" spans="17:17">
      <c r="Q53485" s="39"/>
    </row>
    <row r="53486" spans="17:17">
      <c r="Q53486" s="39"/>
    </row>
    <row r="53487" spans="17:17">
      <c r="Q53487" s="39"/>
    </row>
    <row r="53488" spans="17:17">
      <c r="Q53488" s="39"/>
    </row>
    <row r="53489" spans="17:17">
      <c r="Q53489" s="39"/>
    </row>
    <row r="53490" spans="17:17">
      <c r="Q53490" s="39"/>
    </row>
    <row r="53491" spans="17:17">
      <c r="Q53491" s="39"/>
    </row>
    <row r="53492" spans="17:17">
      <c r="Q53492" s="39"/>
    </row>
    <row r="53493" spans="17:17">
      <c r="Q53493" s="39"/>
    </row>
    <row r="53494" spans="17:17">
      <c r="Q53494" s="39"/>
    </row>
    <row r="53495" spans="17:17">
      <c r="Q53495" s="39"/>
    </row>
    <row r="53496" spans="17:17">
      <c r="Q53496" s="39"/>
    </row>
    <row r="53497" spans="17:17">
      <c r="Q53497" s="39"/>
    </row>
    <row r="53498" spans="17:17">
      <c r="Q53498" s="39"/>
    </row>
    <row r="53499" spans="17:17">
      <c r="Q53499" s="39"/>
    </row>
    <row r="53500" spans="17:17">
      <c r="Q53500" s="39"/>
    </row>
    <row r="53501" spans="17:17">
      <c r="Q53501" s="39"/>
    </row>
    <row r="53502" spans="17:17">
      <c r="Q53502" s="39"/>
    </row>
    <row r="53503" spans="17:17">
      <c r="Q53503" s="39"/>
    </row>
    <row r="53504" spans="17:17">
      <c r="Q53504" s="39"/>
    </row>
    <row r="53505" spans="17:17">
      <c r="Q53505" s="39"/>
    </row>
    <row r="53506" spans="17:17">
      <c r="Q53506" s="39"/>
    </row>
    <row r="53507" spans="17:17">
      <c r="Q53507" s="39"/>
    </row>
    <row r="53508" spans="17:17">
      <c r="Q53508" s="39"/>
    </row>
    <row r="53509" spans="17:17">
      <c r="Q53509" s="39"/>
    </row>
    <row r="53510" spans="17:17">
      <c r="Q53510" s="39"/>
    </row>
    <row r="53511" spans="17:17">
      <c r="Q53511" s="39"/>
    </row>
    <row r="53512" spans="17:17">
      <c r="Q53512" s="39"/>
    </row>
    <row r="53513" spans="17:17">
      <c r="Q53513" s="39"/>
    </row>
    <row r="53514" spans="17:17">
      <c r="Q53514" s="39"/>
    </row>
    <row r="53515" spans="17:17">
      <c r="Q53515" s="39"/>
    </row>
    <row r="53516" spans="17:17">
      <c r="Q53516" s="39"/>
    </row>
    <row r="53517" spans="17:17">
      <c r="Q53517" s="39"/>
    </row>
    <row r="53518" spans="17:17">
      <c r="Q53518" s="39"/>
    </row>
    <row r="53519" spans="17:17">
      <c r="Q53519" s="39"/>
    </row>
    <row r="53520" spans="17:17">
      <c r="Q53520" s="39"/>
    </row>
    <row r="53521" spans="17:17">
      <c r="Q53521" s="39"/>
    </row>
    <row r="53522" spans="17:17">
      <c r="Q53522" s="39"/>
    </row>
    <row r="53523" spans="17:17">
      <c r="Q53523" s="39"/>
    </row>
    <row r="53524" spans="17:17">
      <c r="Q53524" s="39"/>
    </row>
    <row r="53525" spans="17:17">
      <c r="Q53525" s="39"/>
    </row>
    <row r="53526" spans="17:17">
      <c r="Q53526" s="39"/>
    </row>
    <row r="53527" spans="17:17">
      <c r="Q53527" s="39"/>
    </row>
    <row r="53528" spans="17:17">
      <c r="Q53528" s="39"/>
    </row>
    <row r="53529" spans="17:17">
      <c r="Q53529" s="39"/>
    </row>
    <row r="53530" spans="17:17">
      <c r="Q53530" s="39"/>
    </row>
    <row r="53531" spans="17:17">
      <c r="Q53531" s="39"/>
    </row>
    <row r="53532" spans="17:17">
      <c r="Q53532" s="39"/>
    </row>
    <row r="53533" spans="17:17">
      <c r="Q53533" s="39"/>
    </row>
    <row r="53534" spans="17:17">
      <c r="Q53534" s="39"/>
    </row>
    <row r="53535" spans="17:17">
      <c r="Q53535" s="39"/>
    </row>
    <row r="53536" spans="17:17">
      <c r="Q53536" s="39"/>
    </row>
    <row r="53537" spans="17:17">
      <c r="Q53537" s="39"/>
    </row>
    <row r="53538" spans="17:17">
      <c r="Q53538" s="39"/>
    </row>
    <row r="53539" spans="17:17">
      <c r="Q53539" s="39"/>
    </row>
    <row r="53540" spans="17:17">
      <c r="Q53540" s="39"/>
    </row>
    <row r="53541" spans="17:17">
      <c r="Q53541" s="39"/>
    </row>
    <row r="53542" spans="17:17">
      <c r="Q53542" s="39"/>
    </row>
    <row r="53543" spans="17:17">
      <c r="Q53543" s="39"/>
    </row>
    <row r="53544" spans="17:17">
      <c r="Q53544" s="39"/>
    </row>
    <row r="53545" spans="17:17">
      <c r="Q53545" s="39"/>
    </row>
    <row r="53546" spans="17:17">
      <c r="Q53546" s="39"/>
    </row>
    <row r="53547" spans="17:17">
      <c r="Q53547" s="39"/>
    </row>
    <row r="53548" spans="17:17">
      <c r="Q53548" s="39"/>
    </row>
    <row r="53549" spans="17:17">
      <c r="Q53549" s="39"/>
    </row>
    <row r="53550" spans="17:17">
      <c r="Q53550" s="39"/>
    </row>
    <row r="53551" spans="17:17">
      <c r="Q53551" s="39"/>
    </row>
    <row r="53552" spans="17:17">
      <c r="Q53552" s="39"/>
    </row>
    <row r="53553" spans="17:17">
      <c r="Q53553" s="39"/>
    </row>
    <row r="53554" spans="17:17">
      <c r="Q53554" s="39"/>
    </row>
    <row r="53555" spans="17:17">
      <c r="Q53555" s="39"/>
    </row>
    <row r="53556" spans="17:17">
      <c r="Q53556" s="39"/>
    </row>
    <row r="53557" spans="17:17">
      <c r="Q53557" s="39"/>
    </row>
    <row r="53558" spans="17:17">
      <c r="Q53558" s="39"/>
    </row>
    <row r="53559" spans="17:17">
      <c r="Q53559" s="39"/>
    </row>
    <row r="53560" spans="17:17">
      <c r="Q53560" s="39"/>
    </row>
    <row r="53561" spans="17:17">
      <c r="Q53561" s="39"/>
    </row>
    <row r="53562" spans="17:17">
      <c r="Q53562" s="39"/>
    </row>
    <row r="53563" spans="17:17">
      <c r="Q53563" s="39"/>
    </row>
    <row r="53564" spans="17:17">
      <c r="Q53564" s="39"/>
    </row>
    <row r="53565" spans="17:17">
      <c r="Q53565" s="39"/>
    </row>
    <row r="53566" spans="17:17">
      <c r="Q53566" s="39"/>
    </row>
    <row r="53567" spans="17:17">
      <c r="Q53567" s="39"/>
    </row>
    <row r="53568" spans="17:17">
      <c r="Q53568" s="39"/>
    </row>
    <row r="53569" spans="17:17">
      <c r="Q53569" s="39"/>
    </row>
    <row r="53570" spans="17:17">
      <c r="Q53570" s="39"/>
    </row>
    <row r="53571" spans="17:17">
      <c r="Q53571" s="39"/>
    </row>
    <row r="53572" spans="17:17">
      <c r="Q53572" s="39"/>
    </row>
    <row r="53573" spans="17:17">
      <c r="Q53573" s="39"/>
    </row>
    <row r="53574" spans="17:17">
      <c r="Q53574" s="39"/>
    </row>
    <row r="53575" spans="17:17">
      <c r="Q53575" s="39"/>
    </row>
    <row r="53576" spans="17:17">
      <c r="Q53576" s="39"/>
    </row>
    <row r="53577" spans="17:17">
      <c r="Q53577" s="39"/>
    </row>
    <row r="53578" spans="17:17">
      <c r="Q53578" s="39"/>
    </row>
    <row r="53579" spans="17:17">
      <c r="Q53579" s="39"/>
    </row>
    <row r="53580" spans="17:17">
      <c r="Q53580" s="39"/>
    </row>
    <row r="53581" spans="17:17">
      <c r="Q53581" s="39"/>
    </row>
    <row r="53582" spans="17:17">
      <c r="Q53582" s="39"/>
    </row>
    <row r="53583" spans="17:17">
      <c r="Q53583" s="39"/>
    </row>
    <row r="53584" spans="17:17">
      <c r="Q53584" s="39"/>
    </row>
    <row r="53585" spans="17:17">
      <c r="Q53585" s="39"/>
    </row>
    <row r="53586" spans="17:17">
      <c r="Q53586" s="39"/>
    </row>
    <row r="53587" spans="17:17">
      <c r="Q53587" s="39"/>
    </row>
    <row r="53588" spans="17:17">
      <c r="Q53588" s="39"/>
    </row>
    <row r="53589" spans="17:17">
      <c r="Q53589" s="39"/>
    </row>
    <row r="53590" spans="17:17">
      <c r="Q53590" s="39"/>
    </row>
    <row r="53591" spans="17:17">
      <c r="Q53591" s="39"/>
    </row>
    <row r="53592" spans="17:17">
      <c r="Q53592" s="39"/>
    </row>
    <row r="53593" spans="17:17">
      <c r="Q53593" s="39"/>
    </row>
    <row r="53594" spans="17:17">
      <c r="Q53594" s="39"/>
    </row>
    <row r="53595" spans="17:17">
      <c r="Q53595" s="39"/>
    </row>
    <row r="53596" spans="17:17">
      <c r="Q53596" s="39"/>
    </row>
    <row r="53597" spans="17:17">
      <c r="Q53597" s="39"/>
    </row>
    <row r="53598" spans="17:17">
      <c r="Q53598" s="39"/>
    </row>
    <row r="53599" spans="17:17">
      <c r="Q53599" s="39"/>
    </row>
    <row r="53600" spans="17:17">
      <c r="Q53600" s="39"/>
    </row>
    <row r="53601" spans="17:17">
      <c r="Q53601" s="39"/>
    </row>
    <row r="53602" spans="17:17">
      <c r="Q53602" s="39"/>
    </row>
    <row r="53603" spans="17:17">
      <c r="Q53603" s="39"/>
    </row>
    <row r="53604" spans="17:17">
      <c r="Q53604" s="39"/>
    </row>
    <row r="53605" spans="17:17">
      <c r="Q53605" s="39"/>
    </row>
    <row r="53606" spans="17:17">
      <c r="Q53606" s="39"/>
    </row>
    <row r="53607" spans="17:17">
      <c r="Q53607" s="39"/>
    </row>
    <row r="53608" spans="17:17">
      <c r="Q53608" s="39"/>
    </row>
    <row r="53609" spans="17:17">
      <c r="Q53609" s="39"/>
    </row>
    <row r="53610" spans="17:17">
      <c r="Q53610" s="39"/>
    </row>
    <row r="53611" spans="17:17">
      <c r="Q53611" s="39"/>
    </row>
    <row r="53612" spans="17:17">
      <c r="Q53612" s="39"/>
    </row>
    <row r="53613" spans="17:17">
      <c r="Q53613" s="39"/>
    </row>
    <row r="53614" spans="17:17">
      <c r="Q53614" s="39"/>
    </row>
    <row r="53615" spans="17:17">
      <c r="Q53615" s="39"/>
    </row>
    <row r="53616" spans="17:17">
      <c r="Q53616" s="39"/>
    </row>
    <row r="53617" spans="17:17">
      <c r="Q53617" s="39"/>
    </row>
    <row r="53618" spans="17:17">
      <c r="Q53618" s="39"/>
    </row>
    <row r="53619" spans="17:17">
      <c r="Q53619" s="39"/>
    </row>
    <row r="53620" spans="17:17">
      <c r="Q53620" s="39"/>
    </row>
    <row r="53621" spans="17:17">
      <c r="Q53621" s="39"/>
    </row>
    <row r="53622" spans="17:17">
      <c r="Q53622" s="39"/>
    </row>
    <row r="53623" spans="17:17">
      <c r="Q53623" s="39"/>
    </row>
    <row r="53624" spans="17:17">
      <c r="Q53624" s="39"/>
    </row>
    <row r="53625" spans="17:17">
      <c r="Q53625" s="39"/>
    </row>
    <row r="53626" spans="17:17">
      <c r="Q53626" s="39"/>
    </row>
    <row r="53627" spans="17:17">
      <c r="Q53627" s="39"/>
    </row>
    <row r="53628" spans="17:17">
      <c r="Q53628" s="39"/>
    </row>
    <row r="53629" spans="17:17">
      <c r="Q53629" s="39"/>
    </row>
    <row r="53630" spans="17:17">
      <c r="Q53630" s="39"/>
    </row>
    <row r="53631" spans="17:17">
      <c r="Q53631" s="39"/>
    </row>
    <row r="53632" spans="17:17">
      <c r="Q53632" s="39"/>
    </row>
    <row r="53633" spans="17:17">
      <c r="Q53633" s="39"/>
    </row>
    <row r="53634" spans="17:17">
      <c r="Q53634" s="39"/>
    </row>
    <row r="53635" spans="17:17">
      <c r="Q53635" s="39"/>
    </row>
    <row r="53636" spans="17:17">
      <c r="Q53636" s="39"/>
    </row>
    <row r="53637" spans="17:17">
      <c r="Q53637" s="39"/>
    </row>
    <row r="53638" spans="17:17">
      <c r="Q53638" s="39"/>
    </row>
    <row r="53639" spans="17:17">
      <c r="Q53639" s="39"/>
    </row>
    <row r="53640" spans="17:17">
      <c r="Q53640" s="39"/>
    </row>
    <row r="53641" spans="17:17">
      <c r="Q53641" s="39"/>
    </row>
    <row r="53642" spans="17:17">
      <c r="Q53642" s="39"/>
    </row>
    <row r="53643" spans="17:17">
      <c r="Q53643" s="39"/>
    </row>
    <row r="53644" spans="17:17">
      <c r="Q53644" s="39"/>
    </row>
    <row r="53645" spans="17:17">
      <c r="Q53645" s="39"/>
    </row>
    <row r="53646" spans="17:17">
      <c r="Q53646" s="39"/>
    </row>
    <row r="53647" spans="17:17">
      <c r="Q53647" s="39"/>
    </row>
    <row r="53648" spans="17:17">
      <c r="Q53648" s="39"/>
    </row>
    <row r="53649" spans="17:17">
      <c r="Q53649" s="39"/>
    </row>
    <row r="53650" spans="17:17">
      <c r="Q53650" s="39"/>
    </row>
    <row r="53651" spans="17:17">
      <c r="Q53651" s="39"/>
    </row>
    <row r="53652" spans="17:17">
      <c r="Q53652" s="39"/>
    </row>
    <row r="53653" spans="17:17">
      <c r="Q53653" s="39"/>
    </row>
    <row r="53654" spans="17:17">
      <c r="Q53654" s="39"/>
    </row>
    <row r="53655" spans="17:17">
      <c r="Q53655" s="39"/>
    </row>
    <row r="53656" spans="17:17">
      <c r="Q53656" s="39"/>
    </row>
    <row r="53657" spans="17:17">
      <c r="Q53657" s="39"/>
    </row>
    <row r="53658" spans="17:17">
      <c r="Q53658" s="39"/>
    </row>
    <row r="53659" spans="17:17">
      <c r="Q53659" s="39"/>
    </row>
    <row r="53660" spans="17:17">
      <c r="Q53660" s="39"/>
    </row>
    <row r="53661" spans="17:17">
      <c r="Q53661" s="39"/>
    </row>
    <row r="53662" spans="17:17">
      <c r="Q53662" s="39"/>
    </row>
    <row r="53663" spans="17:17">
      <c r="Q53663" s="39"/>
    </row>
    <row r="53664" spans="17:17">
      <c r="Q53664" s="39"/>
    </row>
    <row r="53665" spans="17:17">
      <c r="Q53665" s="39"/>
    </row>
    <row r="53666" spans="17:17">
      <c r="Q53666" s="39"/>
    </row>
    <row r="53667" spans="17:17">
      <c r="Q53667" s="39"/>
    </row>
    <row r="53668" spans="17:17">
      <c r="Q53668" s="39"/>
    </row>
    <row r="53669" spans="17:17">
      <c r="Q53669" s="39"/>
    </row>
    <row r="53670" spans="17:17">
      <c r="Q53670" s="39"/>
    </row>
    <row r="53671" spans="17:17">
      <c r="Q53671" s="39"/>
    </row>
    <row r="53672" spans="17:17">
      <c r="Q53672" s="39"/>
    </row>
    <row r="53673" spans="17:17">
      <c r="Q53673" s="39"/>
    </row>
    <row r="53674" spans="17:17">
      <c r="Q53674" s="39"/>
    </row>
    <row r="53675" spans="17:17">
      <c r="Q53675" s="39"/>
    </row>
    <row r="53676" spans="17:17">
      <c r="Q53676" s="39"/>
    </row>
    <row r="53677" spans="17:17">
      <c r="Q53677" s="39"/>
    </row>
    <row r="53678" spans="17:17">
      <c r="Q53678" s="39"/>
    </row>
    <row r="53679" spans="17:17">
      <c r="Q53679" s="39"/>
    </row>
    <row r="53680" spans="17:17">
      <c r="Q53680" s="39"/>
    </row>
    <row r="53681" spans="17:17">
      <c r="Q53681" s="39"/>
    </row>
    <row r="53682" spans="17:17">
      <c r="Q53682" s="39"/>
    </row>
    <row r="53683" spans="17:17">
      <c r="Q53683" s="39"/>
    </row>
    <row r="53684" spans="17:17">
      <c r="Q53684" s="39"/>
    </row>
    <row r="53685" spans="17:17">
      <c r="Q53685" s="39"/>
    </row>
    <row r="53686" spans="17:17">
      <c r="Q53686" s="39"/>
    </row>
    <row r="53687" spans="17:17">
      <c r="Q53687" s="39"/>
    </row>
    <row r="53688" spans="17:17">
      <c r="Q53688" s="39"/>
    </row>
    <row r="53689" spans="17:17">
      <c r="Q53689" s="39"/>
    </row>
    <row r="53690" spans="17:17">
      <c r="Q53690" s="39"/>
    </row>
    <row r="53691" spans="17:17">
      <c r="Q53691" s="39"/>
    </row>
    <row r="53692" spans="17:17">
      <c r="Q53692" s="39"/>
    </row>
    <row r="53693" spans="17:17">
      <c r="Q53693" s="39"/>
    </row>
    <row r="53694" spans="17:17">
      <c r="Q53694" s="39"/>
    </row>
    <row r="53695" spans="17:17">
      <c r="Q53695" s="39"/>
    </row>
    <row r="53696" spans="17:17">
      <c r="Q53696" s="39"/>
    </row>
    <row r="53697" spans="17:17">
      <c r="Q53697" s="39"/>
    </row>
    <row r="53698" spans="17:17">
      <c r="Q53698" s="39"/>
    </row>
    <row r="53699" spans="17:17">
      <c r="Q53699" s="39"/>
    </row>
    <row r="53700" spans="17:17">
      <c r="Q53700" s="39"/>
    </row>
    <row r="53701" spans="17:17">
      <c r="Q53701" s="39"/>
    </row>
    <row r="53702" spans="17:17">
      <c r="Q53702" s="39"/>
    </row>
    <row r="53703" spans="17:17">
      <c r="Q53703" s="39"/>
    </row>
    <row r="53704" spans="17:17">
      <c r="Q53704" s="39"/>
    </row>
    <row r="53705" spans="17:17">
      <c r="Q53705" s="39"/>
    </row>
    <row r="53706" spans="17:17">
      <c r="Q53706" s="39"/>
    </row>
    <row r="53707" spans="17:17">
      <c r="Q53707" s="39"/>
    </row>
    <row r="53708" spans="17:17">
      <c r="Q53708" s="39"/>
    </row>
    <row r="53709" spans="17:17">
      <c r="Q53709" s="39"/>
    </row>
    <row r="53710" spans="17:17">
      <c r="Q53710" s="39"/>
    </row>
    <row r="53711" spans="17:17">
      <c r="Q53711" s="39"/>
    </row>
    <row r="53712" spans="17:17">
      <c r="Q53712" s="39"/>
    </row>
    <row r="53713" spans="17:17">
      <c r="Q53713" s="39"/>
    </row>
    <row r="53714" spans="17:17">
      <c r="Q53714" s="39"/>
    </row>
    <row r="53715" spans="17:17">
      <c r="Q53715" s="39"/>
    </row>
    <row r="53716" spans="17:17">
      <c r="Q53716" s="39"/>
    </row>
    <row r="53717" spans="17:17">
      <c r="Q53717" s="39"/>
    </row>
    <row r="53718" spans="17:17">
      <c r="Q53718" s="39"/>
    </row>
    <row r="53719" spans="17:17">
      <c r="Q53719" s="39"/>
    </row>
    <row r="53720" spans="17:17">
      <c r="Q53720" s="39"/>
    </row>
    <row r="53721" spans="17:17">
      <c r="Q53721" s="39"/>
    </row>
    <row r="53722" spans="17:17">
      <c r="Q53722" s="39"/>
    </row>
    <row r="53723" spans="17:17">
      <c r="Q53723" s="39"/>
    </row>
    <row r="53724" spans="17:17">
      <c r="Q53724" s="39"/>
    </row>
    <row r="53725" spans="17:17">
      <c r="Q53725" s="39"/>
    </row>
    <row r="53726" spans="17:17">
      <c r="Q53726" s="39"/>
    </row>
    <row r="53727" spans="17:17">
      <c r="Q53727" s="39"/>
    </row>
    <row r="53728" spans="17:17">
      <c r="Q53728" s="39"/>
    </row>
    <row r="53729" spans="17:17">
      <c r="Q53729" s="39"/>
    </row>
    <row r="53730" spans="17:17">
      <c r="Q53730" s="39"/>
    </row>
    <row r="53731" spans="17:17">
      <c r="Q53731" s="39"/>
    </row>
    <row r="53732" spans="17:17">
      <c r="Q53732" s="39"/>
    </row>
    <row r="53733" spans="17:17">
      <c r="Q53733" s="39"/>
    </row>
    <row r="53734" spans="17:17">
      <c r="Q53734" s="39"/>
    </row>
    <row r="53735" spans="17:17">
      <c r="Q53735" s="39"/>
    </row>
    <row r="53736" spans="17:17">
      <c r="Q53736" s="39"/>
    </row>
    <row r="53737" spans="17:17">
      <c r="Q53737" s="39"/>
    </row>
    <row r="53738" spans="17:17">
      <c r="Q53738" s="39"/>
    </row>
    <row r="53739" spans="17:17">
      <c r="Q53739" s="39"/>
    </row>
    <row r="53740" spans="17:17">
      <c r="Q53740" s="39"/>
    </row>
    <row r="53741" spans="17:17">
      <c r="Q53741" s="39"/>
    </row>
    <row r="53742" spans="17:17">
      <c r="Q53742" s="39"/>
    </row>
    <row r="53743" spans="17:17">
      <c r="Q53743" s="39"/>
    </row>
    <row r="53744" spans="17:17">
      <c r="Q53744" s="39"/>
    </row>
    <row r="53745" spans="17:17">
      <c r="Q53745" s="39"/>
    </row>
    <row r="53746" spans="17:17">
      <c r="Q53746" s="39"/>
    </row>
    <row r="53747" spans="17:17">
      <c r="Q53747" s="39"/>
    </row>
    <row r="53748" spans="17:17">
      <c r="Q53748" s="39"/>
    </row>
    <row r="53749" spans="17:17">
      <c r="Q53749" s="39"/>
    </row>
    <row r="53750" spans="17:17">
      <c r="Q53750" s="39"/>
    </row>
    <row r="53751" spans="17:17">
      <c r="Q53751" s="39"/>
    </row>
    <row r="53752" spans="17:17">
      <c r="Q53752" s="39"/>
    </row>
    <row r="53753" spans="17:17">
      <c r="Q53753" s="39"/>
    </row>
    <row r="53754" spans="17:17">
      <c r="Q53754" s="39"/>
    </row>
    <row r="53755" spans="17:17">
      <c r="Q53755" s="39"/>
    </row>
    <row r="53756" spans="17:17">
      <c r="Q53756" s="39"/>
    </row>
    <row r="53757" spans="17:17">
      <c r="Q53757" s="39"/>
    </row>
    <row r="53758" spans="17:17">
      <c r="Q53758" s="39"/>
    </row>
    <row r="53759" spans="17:17">
      <c r="Q53759" s="39"/>
    </row>
    <row r="53760" spans="17:17">
      <c r="Q53760" s="39"/>
    </row>
    <row r="53761" spans="17:17">
      <c r="Q53761" s="39"/>
    </row>
    <row r="53762" spans="17:17">
      <c r="Q53762" s="39"/>
    </row>
    <row r="53763" spans="17:17">
      <c r="Q53763" s="39"/>
    </row>
    <row r="53764" spans="17:17">
      <c r="Q53764" s="39"/>
    </row>
    <row r="53765" spans="17:17">
      <c r="Q53765" s="39"/>
    </row>
    <row r="53766" spans="17:17">
      <c r="Q53766" s="39"/>
    </row>
    <row r="53767" spans="17:17">
      <c r="Q53767" s="39"/>
    </row>
    <row r="53768" spans="17:17">
      <c r="Q53768" s="39"/>
    </row>
    <row r="53769" spans="17:17">
      <c r="Q53769" s="39"/>
    </row>
    <row r="53770" spans="17:17">
      <c r="Q53770" s="39"/>
    </row>
    <row r="53771" spans="17:17">
      <c r="Q53771" s="39"/>
    </row>
    <row r="53772" spans="17:17">
      <c r="Q53772" s="39"/>
    </row>
    <row r="53773" spans="17:17">
      <c r="Q53773" s="39"/>
    </row>
    <row r="53774" spans="17:17">
      <c r="Q53774" s="39"/>
    </row>
    <row r="53775" spans="17:17">
      <c r="Q53775" s="39"/>
    </row>
    <row r="53776" spans="17:17">
      <c r="Q53776" s="39"/>
    </row>
    <row r="53777" spans="17:17">
      <c r="Q53777" s="39"/>
    </row>
    <row r="53778" spans="17:17">
      <c r="Q53778" s="39"/>
    </row>
    <row r="53779" spans="17:17">
      <c r="Q53779" s="39"/>
    </row>
    <row r="53780" spans="17:17">
      <c r="Q53780" s="39"/>
    </row>
    <row r="53781" spans="17:17">
      <c r="Q53781" s="39"/>
    </row>
    <row r="53782" spans="17:17">
      <c r="Q53782" s="39"/>
    </row>
    <row r="53783" spans="17:17">
      <c r="Q53783" s="39"/>
    </row>
    <row r="53784" spans="17:17">
      <c r="Q53784" s="39"/>
    </row>
    <row r="53785" spans="17:17">
      <c r="Q53785" s="39"/>
    </row>
    <row r="53786" spans="17:17">
      <c r="Q53786" s="39"/>
    </row>
    <row r="53787" spans="17:17">
      <c r="Q53787" s="39"/>
    </row>
    <row r="53788" spans="17:17">
      <c r="Q53788" s="39"/>
    </row>
    <row r="53789" spans="17:17">
      <c r="Q53789" s="39"/>
    </row>
    <row r="53790" spans="17:17">
      <c r="Q53790" s="39"/>
    </row>
    <row r="53791" spans="17:17">
      <c r="Q53791" s="39"/>
    </row>
    <row r="53792" spans="17:17">
      <c r="Q53792" s="39"/>
    </row>
    <row r="53793" spans="17:17">
      <c r="Q53793" s="39"/>
    </row>
    <row r="53794" spans="17:17">
      <c r="Q53794" s="39"/>
    </row>
    <row r="53795" spans="17:17">
      <c r="Q53795" s="39"/>
    </row>
    <row r="53796" spans="17:17">
      <c r="Q53796" s="39"/>
    </row>
    <row r="53797" spans="17:17">
      <c r="Q53797" s="39"/>
    </row>
    <row r="53798" spans="17:17">
      <c r="Q53798" s="39"/>
    </row>
    <row r="53799" spans="17:17">
      <c r="Q53799" s="39"/>
    </row>
    <row r="53800" spans="17:17">
      <c r="Q53800" s="39"/>
    </row>
    <row r="53801" spans="17:17">
      <c r="Q53801" s="39"/>
    </row>
    <row r="53802" spans="17:17">
      <c r="Q53802" s="39"/>
    </row>
    <row r="53803" spans="17:17">
      <c r="Q53803" s="39"/>
    </row>
    <row r="53804" spans="17:17">
      <c r="Q53804" s="39"/>
    </row>
    <row r="53805" spans="17:17">
      <c r="Q53805" s="39"/>
    </row>
    <row r="53806" spans="17:17">
      <c r="Q53806" s="39"/>
    </row>
    <row r="53807" spans="17:17">
      <c r="Q53807" s="39"/>
    </row>
    <row r="53808" spans="17:17">
      <c r="Q53808" s="39"/>
    </row>
    <row r="53809" spans="17:17">
      <c r="Q53809" s="39"/>
    </row>
    <row r="53810" spans="17:17">
      <c r="Q53810" s="39"/>
    </row>
    <row r="53811" spans="17:17">
      <c r="Q53811" s="39"/>
    </row>
    <row r="53812" spans="17:17">
      <c r="Q53812" s="39"/>
    </row>
    <row r="53813" spans="17:17">
      <c r="Q53813" s="39"/>
    </row>
    <row r="53814" spans="17:17">
      <c r="Q53814" s="39"/>
    </row>
    <row r="53815" spans="17:17">
      <c r="Q53815" s="39"/>
    </row>
    <row r="53816" spans="17:17">
      <c r="Q53816" s="39"/>
    </row>
    <row r="53817" spans="17:17">
      <c r="Q53817" s="39"/>
    </row>
    <row r="53818" spans="17:17">
      <c r="Q53818" s="39"/>
    </row>
    <row r="53819" spans="17:17">
      <c r="Q53819" s="39"/>
    </row>
    <row r="53820" spans="17:17">
      <c r="Q53820" s="39"/>
    </row>
    <row r="53821" spans="17:17">
      <c r="Q53821" s="39"/>
    </row>
    <row r="53822" spans="17:17">
      <c r="Q53822" s="39"/>
    </row>
    <row r="53823" spans="17:17">
      <c r="Q53823" s="39"/>
    </row>
    <row r="53824" spans="17:17">
      <c r="Q53824" s="39"/>
    </row>
    <row r="53825" spans="17:17">
      <c r="Q53825" s="39"/>
    </row>
    <row r="53826" spans="17:17">
      <c r="Q53826" s="39"/>
    </row>
    <row r="53827" spans="17:17">
      <c r="Q53827" s="39"/>
    </row>
    <row r="53828" spans="17:17">
      <c r="Q53828" s="39"/>
    </row>
    <row r="53829" spans="17:17">
      <c r="Q53829" s="39"/>
    </row>
    <row r="53830" spans="17:17">
      <c r="Q53830" s="39"/>
    </row>
    <row r="53831" spans="17:17">
      <c r="Q53831" s="39"/>
    </row>
    <row r="53832" spans="17:17">
      <c r="Q53832" s="39"/>
    </row>
    <row r="53833" spans="17:17">
      <c r="Q53833" s="39"/>
    </row>
    <row r="53834" spans="17:17">
      <c r="Q53834" s="39"/>
    </row>
    <row r="53835" spans="17:17">
      <c r="Q53835" s="39"/>
    </row>
    <row r="53836" spans="17:17">
      <c r="Q53836" s="39"/>
    </row>
    <row r="53837" spans="17:17">
      <c r="Q53837" s="39"/>
    </row>
    <row r="53838" spans="17:17">
      <c r="Q53838" s="39"/>
    </row>
    <row r="53839" spans="17:17">
      <c r="Q53839" s="39"/>
    </row>
    <row r="53840" spans="17:17">
      <c r="Q53840" s="39"/>
    </row>
    <row r="53841" spans="17:17">
      <c r="Q53841" s="39"/>
    </row>
    <row r="53842" spans="17:17">
      <c r="Q53842" s="39"/>
    </row>
    <row r="53843" spans="17:17">
      <c r="Q53843" s="39"/>
    </row>
    <row r="53844" spans="17:17">
      <c r="Q53844" s="39"/>
    </row>
    <row r="53845" spans="17:17">
      <c r="Q53845" s="39"/>
    </row>
    <row r="53846" spans="17:17">
      <c r="Q53846" s="39"/>
    </row>
    <row r="53847" spans="17:17">
      <c r="Q53847" s="39"/>
    </row>
    <row r="53848" spans="17:17">
      <c r="Q53848" s="39"/>
    </row>
    <row r="53849" spans="17:17">
      <c r="Q53849" s="39"/>
    </row>
    <row r="53850" spans="17:17">
      <c r="Q53850" s="39"/>
    </row>
    <row r="53851" spans="17:17">
      <c r="Q53851" s="39"/>
    </row>
    <row r="53852" spans="17:17">
      <c r="Q53852" s="39"/>
    </row>
    <row r="53853" spans="17:17">
      <c r="Q53853" s="39"/>
    </row>
    <row r="53854" spans="17:17">
      <c r="Q53854" s="39"/>
    </row>
    <row r="53855" spans="17:17">
      <c r="Q53855" s="39"/>
    </row>
    <row r="53856" spans="17:17">
      <c r="Q53856" s="39"/>
    </row>
    <row r="53857" spans="17:17">
      <c r="Q53857" s="39"/>
    </row>
    <row r="53858" spans="17:17">
      <c r="Q53858" s="39"/>
    </row>
    <row r="53859" spans="17:17">
      <c r="Q53859" s="39"/>
    </row>
    <row r="53860" spans="17:17">
      <c r="Q53860" s="39"/>
    </row>
    <row r="53861" spans="17:17">
      <c r="Q53861" s="39"/>
    </row>
    <row r="53862" spans="17:17">
      <c r="Q53862" s="39"/>
    </row>
    <row r="53863" spans="17:17">
      <c r="Q53863" s="39"/>
    </row>
    <row r="53864" spans="17:17">
      <c r="Q53864" s="39"/>
    </row>
    <row r="53865" spans="17:17">
      <c r="Q53865" s="39"/>
    </row>
    <row r="53866" spans="17:17">
      <c r="Q53866" s="39"/>
    </row>
    <row r="53867" spans="17:17">
      <c r="Q53867" s="39"/>
    </row>
    <row r="53868" spans="17:17">
      <c r="Q53868" s="39"/>
    </row>
    <row r="53869" spans="17:17">
      <c r="Q53869" s="39"/>
    </row>
    <row r="53870" spans="17:17">
      <c r="Q53870" s="39"/>
    </row>
    <row r="53871" spans="17:17">
      <c r="Q53871" s="39"/>
    </row>
    <row r="53872" spans="17:17">
      <c r="Q53872" s="39"/>
    </row>
    <row r="53873" spans="17:17">
      <c r="Q53873" s="39"/>
    </row>
    <row r="53874" spans="17:17">
      <c r="Q53874" s="39"/>
    </row>
    <row r="53875" spans="17:17">
      <c r="Q53875" s="39"/>
    </row>
    <row r="53876" spans="17:17">
      <c r="Q53876" s="39"/>
    </row>
    <row r="53877" spans="17:17">
      <c r="Q53877" s="39"/>
    </row>
    <row r="53878" spans="17:17">
      <c r="Q53878" s="39"/>
    </row>
    <row r="53879" spans="17:17">
      <c r="Q53879" s="39"/>
    </row>
    <row r="53880" spans="17:17">
      <c r="Q53880" s="39"/>
    </row>
    <row r="53881" spans="17:17">
      <c r="Q53881" s="39"/>
    </row>
    <row r="53882" spans="17:17">
      <c r="Q53882" s="39"/>
    </row>
    <row r="53883" spans="17:17">
      <c r="Q53883" s="39"/>
    </row>
    <row r="53884" spans="17:17">
      <c r="Q53884" s="39"/>
    </row>
    <row r="53885" spans="17:17">
      <c r="Q53885" s="39"/>
    </row>
    <row r="53886" spans="17:17">
      <c r="Q53886" s="39"/>
    </row>
    <row r="53887" spans="17:17">
      <c r="Q53887" s="39"/>
    </row>
    <row r="53888" spans="17:17">
      <c r="Q53888" s="39"/>
    </row>
    <row r="53889" spans="17:17">
      <c r="Q53889" s="39"/>
    </row>
    <row r="53890" spans="17:17">
      <c r="Q53890" s="39"/>
    </row>
    <row r="53891" spans="17:17">
      <c r="Q53891" s="39"/>
    </row>
    <row r="53892" spans="17:17">
      <c r="Q53892" s="39"/>
    </row>
    <row r="53893" spans="17:17">
      <c r="Q53893" s="39"/>
    </row>
    <row r="53894" spans="17:17">
      <c r="Q53894" s="39"/>
    </row>
    <row r="53895" spans="17:17">
      <c r="Q53895" s="39"/>
    </row>
    <row r="53896" spans="17:17">
      <c r="Q53896" s="39"/>
    </row>
    <row r="53897" spans="17:17">
      <c r="Q53897" s="39"/>
    </row>
    <row r="53898" spans="17:17">
      <c r="Q53898" s="39"/>
    </row>
    <row r="53899" spans="17:17">
      <c r="Q53899" s="39"/>
    </row>
    <row r="53900" spans="17:17">
      <c r="Q53900" s="39"/>
    </row>
    <row r="53901" spans="17:17">
      <c r="Q53901" s="39"/>
    </row>
    <row r="53902" spans="17:17">
      <c r="Q53902" s="39"/>
    </row>
    <row r="53903" spans="17:17">
      <c r="Q53903" s="39"/>
    </row>
    <row r="53904" spans="17:17">
      <c r="Q53904" s="39"/>
    </row>
    <row r="53905" spans="17:17">
      <c r="Q53905" s="39"/>
    </row>
    <row r="53906" spans="17:17">
      <c r="Q53906" s="39"/>
    </row>
    <row r="53907" spans="17:17">
      <c r="Q53907" s="39"/>
    </row>
    <row r="53908" spans="17:17">
      <c r="Q53908" s="39"/>
    </row>
    <row r="53909" spans="17:17">
      <c r="Q53909" s="39"/>
    </row>
    <row r="53910" spans="17:17">
      <c r="Q53910" s="39"/>
    </row>
    <row r="53911" spans="17:17">
      <c r="Q53911" s="39"/>
    </row>
    <row r="53912" spans="17:17">
      <c r="Q53912" s="39"/>
    </row>
    <row r="53913" spans="17:17">
      <c r="Q53913" s="39"/>
    </row>
    <row r="53914" spans="17:17">
      <c r="Q53914" s="39"/>
    </row>
    <row r="53915" spans="17:17">
      <c r="Q53915" s="39"/>
    </row>
    <row r="53916" spans="17:17">
      <c r="Q53916" s="39"/>
    </row>
    <row r="53917" spans="17:17">
      <c r="Q53917" s="39"/>
    </row>
    <row r="53918" spans="17:17">
      <c r="Q53918" s="39"/>
    </row>
    <row r="53919" spans="17:17">
      <c r="Q53919" s="39"/>
    </row>
    <row r="53920" spans="17:17">
      <c r="Q53920" s="39"/>
    </row>
    <row r="53921" spans="17:17">
      <c r="Q53921" s="39"/>
    </row>
    <row r="53922" spans="17:17">
      <c r="Q53922" s="39"/>
    </row>
    <row r="53923" spans="17:17">
      <c r="Q53923" s="39"/>
    </row>
    <row r="53924" spans="17:17">
      <c r="Q53924" s="39"/>
    </row>
    <row r="53925" spans="17:17">
      <c r="Q53925" s="39"/>
    </row>
    <row r="53926" spans="17:17">
      <c r="Q53926" s="39"/>
    </row>
    <row r="53927" spans="17:17">
      <c r="Q53927" s="39"/>
    </row>
    <row r="53928" spans="17:17">
      <c r="Q53928" s="39"/>
    </row>
    <row r="53929" spans="17:17">
      <c r="Q53929" s="39"/>
    </row>
    <row r="53930" spans="17:17">
      <c r="Q53930" s="39"/>
    </row>
    <row r="53931" spans="17:17">
      <c r="Q53931" s="39"/>
    </row>
    <row r="53932" spans="17:17">
      <c r="Q53932" s="39"/>
    </row>
    <row r="53933" spans="17:17">
      <c r="Q53933" s="39"/>
    </row>
    <row r="53934" spans="17:17">
      <c r="Q53934" s="39"/>
    </row>
    <row r="53935" spans="17:17">
      <c r="Q53935" s="39"/>
    </row>
    <row r="53936" spans="17:17">
      <c r="Q53936" s="39"/>
    </row>
    <row r="53937" spans="17:17">
      <c r="Q53937" s="39"/>
    </row>
    <row r="53938" spans="17:17">
      <c r="Q53938" s="39"/>
    </row>
    <row r="53939" spans="17:17">
      <c r="Q53939" s="39"/>
    </row>
    <row r="53940" spans="17:17">
      <c r="Q53940" s="39"/>
    </row>
    <row r="53941" spans="17:17">
      <c r="Q53941" s="39"/>
    </row>
    <row r="53942" spans="17:17">
      <c r="Q53942" s="39"/>
    </row>
    <row r="53943" spans="17:17">
      <c r="Q53943" s="39"/>
    </row>
    <row r="53944" spans="17:17">
      <c r="Q53944" s="39"/>
    </row>
    <row r="53945" spans="17:17">
      <c r="Q53945" s="39"/>
    </row>
    <row r="53946" spans="17:17">
      <c r="Q53946" s="39"/>
    </row>
    <row r="53947" spans="17:17">
      <c r="Q53947" s="39"/>
    </row>
    <row r="53948" spans="17:17">
      <c r="Q53948" s="39"/>
    </row>
    <row r="53949" spans="17:17">
      <c r="Q53949" s="39"/>
    </row>
    <row r="53950" spans="17:17">
      <c r="Q53950" s="39"/>
    </row>
    <row r="53951" spans="17:17">
      <c r="Q53951" s="39"/>
    </row>
    <row r="53952" spans="17:17">
      <c r="Q53952" s="39"/>
    </row>
    <row r="53953" spans="17:17">
      <c r="Q53953" s="39"/>
    </row>
    <row r="53954" spans="17:17">
      <c r="Q53954" s="39"/>
    </row>
    <row r="53955" spans="17:17">
      <c r="Q53955" s="39"/>
    </row>
    <row r="53956" spans="17:17">
      <c r="Q53956" s="39"/>
    </row>
    <row r="53957" spans="17:17">
      <c r="Q53957" s="39"/>
    </row>
    <row r="53958" spans="17:17">
      <c r="Q53958" s="39"/>
    </row>
    <row r="53959" spans="17:17">
      <c r="Q53959" s="39"/>
    </row>
    <row r="53960" spans="17:17">
      <c r="Q53960" s="39"/>
    </row>
    <row r="53961" spans="17:17">
      <c r="Q53961" s="39"/>
    </row>
    <row r="53962" spans="17:17">
      <c r="Q53962" s="39"/>
    </row>
    <row r="53963" spans="17:17">
      <c r="Q53963" s="39"/>
    </row>
    <row r="53964" spans="17:17">
      <c r="Q53964" s="39"/>
    </row>
    <row r="53965" spans="17:17">
      <c r="Q53965" s="39"/>
    </row>
    <row r="53966" spans="17:17">
      <c r="Q53966" s="39"/>
    </row>
    <row r="53967" spans="17:17">
      <c r="Q53967" s="39"/>
    </row>
    <row r="53968" spans="17:17">
      <c r="Q53968" s="39"/>
    </row>
    <row r="53969" spans="17:17">
      <c r="Q53969" s="39"/>
    </row>
    <row r="53970" spans="17:17">
      <c r="Q53970" s="39"/>
    </row>
    <row r="53971" spans="17:17">
      <c r="Q53971" s="39"/>
    </row>
    <row r="53972" spans="17:17">
      <c r="Q53972" s="39"/>
    </row>
    <row r="53973" spans="17:17">
      <c r="Q53973" s="39"/>
    </row>
    <row r="53974" spans="17:17">
      <c r="Q53974" s="39"/>
    </row>
    <row r="53975" spans="17:17">
      <c r="Q53975" s="39"/>
    </row>
    <row r="53976" spans="17:17">
      <c r="Q53976" s="39"/>
    </row>
    <row r="53977" spans="17:17">
      <c r="Q53977" s="39"/>
    </row>
    <row r="53978" spans="17:17">
      <c r="Q53978" s="39"/>
    </row>
    <row r="53979" spans="17:17">
      <c r="Q53979" s="39"/>
    </row>
    <row r="53980" spans="17:17">
      <c r="Q53980" s="39"/>
    </row>
    <row r="53981" spans="17:17">
      <c r="Q53981" s="39"/>
    </row>
    <row r="53982" spans="17:17">
      <c r="Q53982" s="39"/>
    </row>
    <row r="53983" spans="17:17">
      <c r="Q53983" s="39"/>
    </row>
    <row r="53984" spans="17:17">
      <c r="Q53984" s="39"/>
    </row>
    <row r="53985" spans="17:17">
      <c r="Q53985" s="39"/>
    </row>
    <row r="53986" spans="17:17">
      <c r="Q53986" s="39"/>
    </row>
    <row r="53987" spans="17:17">
      <c r="Q53987" s="39"/>
    </row>
    <row r="53988" spans="17:17">
      <c r="Q53988" s="39"/>
    </row>
    <row r="53989" spans="17:17">
      <c r="Q53989" s="39"/>
    </row>
    <row r="53990" spans="17:17">
      <c r="Q53990" s="39"/>
    </row>
    <row r="53991" spans="17:17">
      <c r="Q53991" s="39"/>
    </row>
    <row r="53992" spans="17:17">
      <c r="Q53992" s="39"/>
    </row>
    <row r="53993" spans="17:17">
      <c r="Q53993" s="39"/>
    </row>
    <row r="53994" spans="17:17">
      <c r="Q53994" s="39"/>
    </row>
    <row r="53995" spans="17:17">
      <c r="Q53995" s="39"/>
    </row>
    <row r="53996" spans="17:17">
      <c r="Q53996" s="39"/>
    </row>
    <row r="53997" spans="17:17">
      <c r="Q53997" s="39"/>
    </row>
    <row r="53998" spans="17:17">
      <c r="Q53998" s="39"/>
    </row>
    <row r="53999" spans="17:17">
      <c r="Q53999" s="39"/>
    </row>
    <row r="54000" spans="17:17">
      <c r="Q54000" s="39"/>
    </row>
    <row r="54001" spans="17:17">
      <c r="Q54001" s="39"/>
    </row>
    <row r="54002" spans="17:17">
      <c r="Q54002" s="39"/>
    </row>
    <row r="54003" spans="17:17">
      <c r="Q54003" s="39"/>
    </row>
    <row r="54004" spans="17:17">
      <c r="Q54004" s="39"/>
    </row>
    <row r="54005" spans="17:17">
      <c r="Q54005" s="39"/>
    </row>
    <row r="54006" spans="17:17">
      <c r="Q54006" s="39"/>
    </row>
    <row r="54007" spans="17:17">
      <c r="Q54007" s="39"/>
    </row>
    <row r="54008" spans="17:17">
      <c r="Q54008" s="39"/>
    </row>
    <row r="54009" spans="17:17">
      <c r="Q54009" s="39"/>
    </row>
    <row r="54010" spans="17:17">
      <c r="Q54010" s="39"/>
    </row>
    <row r="54011" spans="17:17">
      <c r="Q54011" s="39"/>
    </row>
    <row r="54012" spans="17:17">
      <c r="Q54012" s="39"/>
    </row>
    <row r="54013" spans="17:17">
      <c r="Q54013" s="39"/>
    </row>
    <row r="54014" spans="17:17">
      <c r="Q54014" s="39"/>
    </row>
    <row r="54015" spans="17:17">
      <c r="Q54015" s="39"/>
    </row>
    <row r="54016" spans="17:17">
      <c r="Q54016" s="39"/>
    </row>
    <row r="54017" spans="17:17">
      <c r="Q54017" s="39"/>
    </row>
    <row r="54018" spans="17:17">
      <c r="Q54018" s="39"/>
    </row>
    <row r="54019" spans="17:17">
      <c r="Q54019" s="39"/>
    </row>
    <row r="54020" spans="17:17">
      <c r="Q54020" s="39"/>
    </row>
    <row r="54021" spans="17:17">
      <c r="Q54021" s="39"/>
    </row>
    <row r="54022" spans="17:17">
      <c r="Q54022" s="39"/>
    </row>
    <row r="54023" spans="17:17">
      <c r="Q54023" s="39"/>
    </row>
    <row r="54024" spans="17:17">
      <c r="Q54024" s="39"/>
    </row>
    <row r="54025" spans="17:17">
      <c r="Q54025" s="39"/>
    </row>
    <row r="54026" spans="17:17">
      <c r="Q54026" s="39"/>
    </row>
    <row r="54027" spans="17:17">
      <c r="Q54027" s="39"/>
    </row>
    <row r="54028" spans="17:17">
      <c r="Q54028" s="39"/>
    </row>
    <row r="54029" spans="17:17">
      <c r="Q54029" s="39"/>
    </row>
    <row r="54030" spans="17:17">
      <c r="Q54030" s="39"/>
    </row>
    <row r="54031" spans="17:17">
      <c r="Q54031" s="39"/>
    </row>
    <row r="54032" spans="17:17">
      <c r="Q54032" s="39"/>
    </row>
    <row r="54033" spans="17:17">
      <c r="Q54033" s="39"/>
    </row>
    <row r="54034" spans="17:17">
      <c r="Q54034" s="39"/>
    </row>
    <row r="54035" spans="17:17">
      <c r="Q54035" s="39"/>
    </row>
    <row r="54036" spans="17:17">
      <c r="Q54036" s="39"/>
    </row>
    <row r="54037" spans="17:17">
      <c r="Q54037" s="39"/>
    </row>
    <row r="54038" spans="17:17">
      <c r="Q54038" s="39"/>
    </row>
    <row r="54039" spans="17:17">
      <c r="Q54039" s="39"/>
    </row>
    <row r="54040" spans="17:17">
      <c r="Q54040" s="39"/>
    </row>
    <row r="54041" spans="17:17">
      <c r="Q54041" s="39"/>
    </row>
    <row r="54042" spans="17:17">
      <c r="Q54042" s="39"/>
    </row>
    <row r="54043" spans="17:17">
      <c r="Q54043" s="39"/>
    </row>
    <row r="54044" spans="17:17">
      <c r="Q54044" s="39"/>
    </row>
    <row r="54045" spans="17:17">
      <c r="Q54045" s="39"/>
    </row>
    <row r="54046" spans="17:17">
      <c r="Q54046" s="39"/>
    </row>
    <row r="54047" spans="17:17">
      <c r="Q54047" s="39"/>
    </row>
    <row r="54048" spans="17:17">
      <c r="Q54048" s="39"/>
    </row>
    <row r="54049" spans="17:17">
      <c r="Q54049" s="39"/>
    </row>
    <row r="54050" spans="17:17">
      <c r="Q54050" s="39"/>
    </row>
    <row r="54051" spans="17:17">
      <c r="Q54051" s="39"/>
    </row>
    <row r="54052" spans="17:17">
      <c r="Q54052" s="39"/>
    </row>
    <row r="54053" spans="17:17">
      <c r="Q54053" s="39"/>
    </row>
    <row r="54054" spans="17:17">
      <c r="Q54054" s="39"/>
    </row>
    <row r="54055" spans="17:17">
      <c r="Q54055" s="39"/>
    </row>
    <row r="54056" spans="17:17">
      <c r="Q54056" s="39"/>
    </row>
    <row r="54057" spans="17:17">
      <c r="Q54057" s="39"/>
    </row>
    <row r="54058" spans="17:17">
      <c r="Q54058" s="39"/>
    </row>
    <row r="54059" spans="17:17">
      <c r="Q54059" s="39"/>
    </row>
    <row r="54060" spans="17:17">
      <c r="Q54060" s="39"/>
    </row>
    <row r="54061" spans="17:17">
      <c r="Q54061" s="39"/>
    </row>
    <row r="54062" spans="17:17">
      <c r="Q54062" s="39"/>
    </row>
    <row r="54063" spans="17:17">
      <c r="Q54063" s="39"/>
    </row>
    <row r="54064" spans="17:17">
      <c r="Q54064" s="39"/>
    </row>
    <row r="54065" spans="17:17">
      <c r="Q54065" s="39"/>
    </row>
    <row r="54066" spans="17:17">
      <c r="Q54066" s="39"/>
    </row>
    <row r="54067" spans="17:17">
      <c r="Q54067" s="39"/>
    </row>
    <row r="54068" spans="17:17">
      <c r="Q54068" s="39"/>
    </row>
    <row r="54069" spans="17:17">
      <c r="Q54069" s="39"/>
    </row>
    <row r="54070" spans="17:17">
      <c r="Q54070" s="39"/>
    </row>
    <row r="54071" spans="17:17">
      <c r="Q54071" s="39"/>
    </row>
    <row r="54072" spans="17:17">
      <c r="Q54072" s="39"/>
    </row>
    <row r="54073" spans="17:17">
      <c r="Q54073" s="39"/>
    </row>
    <row r="54074" spans="17:17">
      <c r="Q54074" s="39"/>
    </row>
    <row r="54075" spans="17:17">
      <c r="Q54075" s="39"/>
    </row>
    <row r="54076" spans="17:17">
      <c r="Q54076" s="39"/>
    </row>
    <row r="54077" spans="17:17">
      <c r="Q54077" s="39"/>
    </row>
    <row r="54078" spans="17:17">
      <c r="Q54078" s="39"/>
    </row>
    <row r="54079" spans="17:17">
      <c r="Q54079" s="39"/>
    </row>
    <row r="54080" spans="17:17">
      <c r="Q54080" s="39"/>
    </row>
    <row r="54081" spans="17:17">
      <c r="Q54081" s="39"/>
    </row>
    <row r="54082" spans="17:17">
      <c r="Q54082" s="39"/>
    </row>
    <row r="54083" spans="17:17">
      <c r="Q54083" s="39"/>
    </row>
    <row r="54084" spans="17:17">
      <c r="Q54084" s="39"/>
    </row>
    <row r="54085" spans="17:17">
      <c r="Q54085" s="39"/>
    </row>
    <row r="54086" spans="17:17">
      <c r="Q54086" s="39"/>
    </row>
    <row r="54087" spans="17:17">
      <c r="Q54087" s="39"/>
    </row>
    <row r="54088" spans="17:17">
      <c r="Q54088" s="39"/>
    </row>
    <row r="54089" spans="17:17">
      <c r="Q54089" s="39"/>
    </row>
    <row r="54090" spans="17:17">
      <c r="Q54090" s="39"/>
    </row>
    <row r="54091" spans="17:17">
      <c r="Q54091" s="39"/>
    </row>
    <row r="54092" spans="17:17">
      <c r="Q54092" s="39"/>
    </row>
    <row r="54093" spans="17:17">
      <c r="Q54093" s="39"/>
    </row>
    <row r="54094" spans="17:17">
      <c r="Q54094" s="39"/>
    </row>
    <row r="54095" spans="17:17">
      <c r="Q54095" s="39"/>
    </row>
    <row r="54096" spans="17:17">
      <c r="Q54096" s="39"/>
    </row>
    <row r="54097" spans="17:17">
      <c r="Q54097" s="39"/>
    </row>
    <row r="54098" spans="17:17">
      <c r="Q54098" s="39"/>
    </row>
    <row r="54099" spans="17:17">
      <c r="Q54099" s="39"/>
    </row>
    <row r="54100" spans="17:17">
      <c r="Q54100" s="39"/>
    </row>
    <row r="54101" spans="17:17">
      <c r="Q54101" s="39"/>
    </row>
    <row r="54102" spans="17:17">
      <c r="Q54102" s="39"/>
    </row>
    <row r="54103" spans="17:17">
      <c r="Q54103" s="39"/>
    </row>
    <row r="54104" spans="17:17">
      <c r="Q54104" s="39"/>
    </row>
    <row r="54105" spans="17:17">
      <c r="Q54105" s="39"/>
    </row>
    <row r="54106" spans="17:17">
      <c r="Q54106" s="39"/>
    </row>
    <row r="54107" spans="17:17">
      <c r="Q54107" s="39"/>
    </row>
    <row r="54108" spans="17:17">
      <c r="Q54108" s="39"/>
    </row>
    <row r="54109" spans="17:17">
      <c r="Q54109" s="39"/>
    </row>
    <row r="54110" spans="17:17">
      <c r="Q54110" s="39"/>
    </row>
    <row r="54111" spans="17:17">
      <c r="Q54111" s="39"/>
    </row>
    <row r="54112" spans="17:17">
      <c r="Q54112" s="39"/>
    </row>
    <row r="54113" spans="17:17">
      <c r="Q54113" s="39"/>
    </row>
    <row r="54114" spans="17:17">
      <c r="Q54114" s="39"/>
    </row>
    <row r="54115" spans="17:17">
      <c r="Q54115" s="39"/>
    </row>
    <row r="54116" spans="17:17">
      <c r="Q54116" s="39"/>
    </row>
    <row r="54117" spans="17:17">
      <c r="Q54117" s="39"/>
    </row>
    <row r="54118" spans="17:17">
      <c r="Q54118" s="39"/>
    </row>
    <row r="54119" spans="17:17">
      <c r="Q54119" s="39"/>
    </row>
    <row r="54120" spans="17:17">
      <c r="Q54120" s="39"/>
    </row>
    <row r="54121" spans="17:17">
      <c r="Q54121" s="39"/>
    </row>
    <row r="54122" spans="17:17">
      <c r="Q54122" s="39"/>
    </row>
    <row r="54123" spans="17:17">
      <c r="Q54123" s="39"/>
    </row>
    <row r="54124" spans="17:17">
      <c r="Q54124" s="39"/>
    </row>
    <row r="54125" spans="17:17">
      <c r="Q54125" s="39"/>
    </row>
    <row r="54126" spans="17:17">
      <c r="Q54126" s="39"/>
    </row>
    <row r="54127" spans="17:17">
      <c r="Q54127" s="39"/>
    </row>
    <row r="54128" spans="17:17">
      <c r="Q54128" s="39"/>
    </row>
    <row r="54129" spans="17:17">
      <c r="Q54129" s="39"/>
    </row>
    <row r="54130" spans="17:17">
      <c r="Q54130" s="39"/>
    </row>
    <row r="54131" spans="17:17">
      <c r="Q54131" s="39"/>
    </row>
    <row r="54132" spans="17:17">
      <c r="Q54132" s="39"/>
    </row>
    <row r="54133" spans="17:17">
      <c r="Q54133" s="39"/>
    </row>
    <row r="54134" spans="17:17">
      <c r="Q54134" s="39"/>
    </row>
    <row r="54135" spans="17:17">
      <c r="Q54135" s="39"/>
    </row>
    <row r="54136" spans="17:17">
      <c r="Q54136" s="39"/>
    </row>
    <row r="54137" spans="17:17">
      <c r="Q54137" s="39"/>
    </row>
    <row r="54138" spans="17:17">
      <c r="Q54138" s="39"/>
    </row>
    <row r="54139" spans="17:17">
      <c r="Q54139" s="39"/>
    </row>
    <row r="54140" spans="17:17">
      <c r="Q54140" s="39"/>
    </row>
    <row r="54141" spans="17:17">
      <c r="Q54141" s="39"/>
    </row>
    <row r="54142" spans="17:17">
      <c r="Q54142" s="39"/>
    </row>
    <row r="54143" spans="17:17">
      <c r="Q54143" s="39"/>
    </row>
    <row r="54144" spans="17:17">
      <c r="Q54144" s="39"/>
    </row>
    <row r="54145" spans="17:17">
      <c r="Q54145" s="39"/>
    </row>
    <row r="54146" spans="17:17">
      <c r="Q54146" s="39"/>
    </row>
    <row r="54147" spans="17:17">
      <c r="Q54147" s="39"/>
    </row>
    <row r="54148" spans="17:17">
      <c r="Q54148" s="39"/>
    </row>
    <row r="54149" spans="17:17">
      <c r="Q54149" s="39"/>
    </row>
    <row r="54150" spans="17:17">
      <c r="Q54150" s="39"/>
    </row>
    <row r="54151" spans="17:17">
      <c r="Q54151" s="39"/>
    </row>
    <row r="54152" spans="17:17">
      <c r="Q54152" s="39"/>
    </row>
    <row r="54153" spans="17:17">
      <c r="Q54153" s="39"/>
    </row>
    <row r="54154" spans="17:17">
      <c r="Q54154" s="39"/>
    </row>
    <row r="54155" spans="17:17">
      <c r="Q54155" s="39"/>
    </row>
    <row r="54156" spans="17:17">
      <c r="Q54156" s="39"/>
    </row>
    <row r="54157" spans="17:17">
      <c r="Q54157" s="39"/>
    </row>
    <row r="54158" spans="17:17">
      <c r="Q54158" s="39"/>
    </row>
    <row r="54159" spans="17:17">
      <c r="Q54159" s="39"/>
    </row>
    <row r="54160" spans="17:17">
      <c r="Q54160" s="39"/>
    </row>
    <row r="54161" spans="17:17">
      <c r="Q54161" s="39"/>
    </row>
    <row r="54162" spans="17:17">
      <c r="Q54162" s="39"/>
    </row>
    <row r="54163" spans="17:17">
      <c r="Q54163" s="39"/>
    </row>
    <row r="54164" spans="17:17">
      <c r="Q54164" s="39"/>
    </row>
    <row r="54165" spans="17:17">
      <c r="Q54165" s="39"/>
    </row>
    <row r="54166" spans="17:17">
      <c r="Q54166" s="39"/>
    </row>
    <row r="54167" spans="17:17">
      <c r="Q54167" s="39"/>
    </row>
    <row r="54168" spans="17:17">
      <c r="Q54168" s="39"/>
    </row>
    <row r="54169" spans="17:17">
      <c r="Q54169" s="39"/>
    </row>
    <row r="54170" spans="17:17">
      <c r="Q54170" s="39"/>
    </row>
    <row r="54171" spans="17:17">
      <c r="Q54171" s="39"/>
    </row>
    <row r="54172" spans="17:17">
      <c r="Q54172" s="39"/>
    </row>
    <row r="54173" spans="17:17">
      <c r="Q54173" s="39"/>
    </row>
    <row r="54174" spans="17:17">
      <c r="Q54174" s="39"/>
    </row>
    <row r="54175" spans="17:17">
      <c r="Q54175" s="39"/>
    </row>
    <row r="54176" spans="17:17">
      <c r="Q54176" s="39"/>
    </row>
    <row r="54177" spans="17:17">
      <c r="Q54177" s="39"/>
    </row>
    <row r="54178" spans="17:17">
      <c r="Q54178" s="39"/>
    </row>
    <row r="54179" spans="17:17">
      <c r="Q54179" s="39"/>
    </row>
    <row r="54180" spans="17:17">
      <c r="Q54180" s="39"/>
    </row>
    <row r="54181" spans="17:17">
      <c r="Q54181" s="39"/>
    </row>
    <row r="54182" spans="17:17">
      <c r="Q54182" s="39"/>
    </row>
    <row r="54183" spans="17:17">
      <c r="Q54183" s="39"/>
    </row>
    <row r="54184" spans="17:17">
      <c r="Q54184" s="39"/>
    </row>
    <row r="54185" spans="17:17">
      <c r="Q54185" s="39"/>
    </row>
    <row r="54186" spans="17:17">
      <c r="Q54186" s="39"/>
    </row>
    <row r="54187" spans="17:17">
      <c r="Q54187" s="39"/>
    </row>
    <row r="54188" spans="17:17">
      <c r="Q54188" s="39"/>
    </row>
    <row r="54189" spans="17:17">
      <c r="Q54189" s="39"/>
    </row>
    <row r="54190" spans="17:17">
      <c r="Q54190" s="39"/>
    </row>
    <row r="54191" spans="17:17">
      <c r="Q54191" s="39"/>
    </row>
    <row r="54192" spans="17:17">
      <c r="Q54192" s="39"/>
    </row>
    <row r="54193" spans="17:17">
      <c r="Q54193" s="39"/>
    </row>
    <row r="54194" spans="17:17">
      <c r="Q54194" s="39"/>
    </row>
    <row r="54195" spans="17:17">
      <c r="Q54195" s="39"/>
    </row>
    <row r="54196" spans="17:17">
      <c r="Q54196" s="39"/>
    </row>
    <row r="54197" spans="17:17">
      <c r="Q54197" s="39"/>
    </row>
    <row r="54198" spans="17:17">
      <c r="Q54198" s="39"/>
    </row>
    <row r="54199" spans="17:17">
      <c r="Q54199" s="39"/>
    </row>
    <row r="54200" spans="17:17">
      <c r="Q54200" s="39"/>
    </row>
    <row r="54201" spans="17:17">
      <c r="Q54201" s="39"/>
    </row>
    <row r="54202" spans="17:17">
      <c r="Q54202" s="39"/>
    </row>
    <row r="54203" spans="17:17">
      <c r="Q54203" s="39"/>
    </row>
    <row r="54204" spans="17:17">
      <c r="Q54204" s="39"/>
    </row>
    <row r="54205" spans="17:17">
      <c r="Q54205" s="39"/>
    </row>
    <row r="54206" spans="17:17">
      <c r="Q54206" s="39"/>
    </row>
    <row r="54207" spans="17:17">
      <c r="Q54207" s="39"/>
    </row>
    <row r="54208" spans="17:17">
      <c r="Q54208" s="39"/>
    </row>
    <row r="54209" spans="17:17">
      <c r="Q54209" s="39"/>
    </row>
    <row r="54210" spans="17:17">
      <c r="Q54210" s="39"/>
    </row>
    <row r="54211" spans="17:17">
      <c r="Q54211" s="39"/>
    </row>
    <row r="54212" spans="17:17">
      <c r="Q54212" s="39"/>
    </row>
    <row r="54213" spans="17:17">
      <c r="Q54213" s="39"/>
    </row>
    <row r="54214" spans="17:17">
      <c r="Q54214" s="39"/>
    </row>
    <row r="54215" spans="17:17">
      <c r="Q54215" s="39"/>
    </row>
    <row r="54216" spans="17:17">
      <c r="Q54216" s="39"/>
    </row>
    <row r="54217" spans="17:17">
      <c r="Q54217" s="39"/>
    </row>
    <row r="54218" spans="17:17">
      <c r="Q54218" s="39"/>
    </row>
    <row r="54219" spans="17:17">
      <c r="Q54219" s="39"/>
    </row>
    <row r="54220" spans="17:17">
      <c r="Q54220" s="39"/>
    </row>
    <row r="54221" spans="17:17">
      <c r="Q54221" s="39"/>
    </row>
    <row r="54222" spans="17:17">
      <c r="Q54222" s="39"/>
    </row>
    <row r="54223" spans="17:17">
      <c r="Q54223" s="39"/>
    </row>
    <row r="54224" spans="17:17">
      <c r="Q54224" s="39"/>
    </row>
    <row r="54225" spans="17:17">
      <c r="Q54225" s="39"/>
    </row>
    <row r="54226" spans="17:17">
      <c r="Q54226" s="39"/>
    </row>
    <row r="54227" spans="17:17">
      <c r="Q54227" s="39"/>
    </row>
    <row r="54228" spans="17:17">
      <c r="Q54228" s="39"/>
    </row>
    <row r="54229" spans="17:17">
      <c r="Q54229" s="39"/>
    </row>
    <row r="54230" spans="17:17">
      <c r="Q54230" s="39"/>
    </row>
    <row r="54231" spans="17:17">
      <c r="Q54231" s="39"/>
    </row>
    <row r="54232" spans="17:17">
      <c r="Q54232" s="39"/>
    </row>
    <row r="54233" spans="17:17">
      <c r="Q54233" s="39"/>
    </row>
    <row r="54234" spans="17:17">
      <c r="Q54234" s="39"/>
    </row>
    <row r="54235" spans="17:17">
      <c r="Q54235" s="39"/>
    </row>
    <row r="54236" spans="17:17">
      <c r="Q54236" s="39"/>
    </row>
    <row r="54237" spans="17:17">
      <c r="Q54237" s="39"/>
    </row>
    <row r="54238" spans="17:17">
      <c r="Q54238" s="39"/>
    </row>
    <row r="54239" spans="17:17">
      <c r="Q54239" s="39"/>
    </row>
    <row r="54240" spans="17:17">
      <c r="Q54240" s="39"/>
    </row>
    <row r="54241" spans="17:17">
      <c r="Q54241" s="39"/>
    </row>
    <row r="54242" spans="17:17">
      <c r="Q54242" s="39"/>
    </row>
    <row r="54243" spans="17:17">
      <c r="Q54243" s="39"/>
    </row>
    <row r="54244" spans="17:17">
      <c r="Q54244" s="39"/>
    </row>
    <row r="54245" spans="17:17">
      <c r="Q54245" s="39"/>
    </row>
    <row r="54246" spans="17:17">
      <c r="Q54246" s="39"/>
    </row>
    <row r="54247" spans="17:17">
      <c r="Q54247" s="39"/>
    </row>
    <row r="54248" spans="17:17">
      <c r="Q54248" s="39"/>
    </row>
    <row r="54249" spans="17:17">
      <c r="Q54249" s="39"/>
    </row>
    <row r="54250" spans="17:17">
      <c r="Q54250" s="39"/>
    </row>
    <row r="54251" spans="17:17">
      <c r="Q54251" s="39"/>
    </row>
    <row r="54252" spans="17:17">
      <c r="Q54252" s="39"/>
    </row>
    <row r="54253" spans="17:17">
      <c r="Q54253" s="39"/>
    </row>
    <row r="54254" spans="17:17">
      <c r="Q54254" s="39"/>
    </row>
    <row r="54255" spans="17:17">
      <c r="Q54255" s="39"/>
    </row>
    <row r="54256" spans="17:17">
      <c r="Q54256" s="39"/>
    </row>
    <row r="54257" spans="17:17">
      <c r="Q54257" s="39"/>
    </row>
    <row r="54258" spans="17:17">
      <c r="Q54258" s="39"/>
    </row>
    <row r="54259" spans="17:17">
      <c r="Q54259" s="39"/>
    </row>
    <row r="54260" spans="17:17">
      <c r="Q54260" s="39"/>
    </row>
    <row r="54261" spans="17:17">
      <c r="Q54261" s="39"/>
    </row>
    <row r="54262" spans="17:17">
      <c r="Q54262" s="39"/>
    </row>
    <row r="54263" spans="17:17">
      <c r="Q54263" s="39"/>
    </row>
    <row r="54264" spans="17:17">
      <c r="Q54264" s="39"/>
    </row>
    <row r="54265" spans="17:17">
      <c r="Q54265" s="39"/>
    </row>
    <row r="54266" spans="17:17">
      <c r="Q54266" s="39"/>
    </row>
    <row r="54267" spans="17:17">
      <c r="Q54267" s="39"/>
    </row>
    <row r="54268" spans="17:17">
      <c r="Q54268" s="39"/>
    </row>
    <row r="54269" spans="17:17">
      <c r="Q54269" s="39"/>
    </row>
    <row r="54270" spans="17:17">
      <c r="Q54270" s="39"/>
    </row>
    <row r="54271" spans="17:17">
      <c r="Q54271" s="39"/>
    </row>
    <row r="54272" spans="17:17">
      <c r="Q54272" s="39"/>
    </row>
    <row r="54273" spans="17:17">
      <c r="Q54273" s="39"/>
    </row>
    <row r="54274" spans="17:17">
      <c r="Q54274" s="39"/>
    </row>
    <row r="54275" spans="17:17">
      <c r="Q54275" s="39"/>
    </row>
    <row r="54276" spans="17:17">
      <c r="Q54276" s="39"/>
    </row>
    <row r="54277" spans="17:17">
      <c r="Q54277" s="39"/>
    </row>
    <row r="54278" spans="17:17">
      <c r="Q54278" s="39"/>
    </row>
    <row r="54279" spans="17:17">
      <c r="Q54279" s="39"/>
    </row>
    <row r="54280" spans="17:17">
      <c r="Q54280" s="39"/>
    </row>
    <row r="54281" spans="17:17">
      <c r="Q54281" s="39"/>
    </row>
    <row r="54282" spans="17:17">
      <c r="Q54282" s="39"/>
    </row>
    <row r="54283" spans="17:17">
      <c r="Q54283" s="39"/>
    </row>
    <row r="54284" spans="17:17">
      <c r="Q54284" s="39"/>
    </row>
    <row r="54285" spans="17:17">
      <c r="Q54285" s="39"/>
    </row>
    <row r="54286" spans="17:17">
      <c r="Q54286" s="39"/>
    </row>
    <row r="54287" spans="17:17">
      <c r="Q54287" s="39"/>
    </row>
    <row r="54288" spans="17:17">
      <c r="Q54288" s="39"/>
    </row>
    <row r="54289" spans="17:17">
      <c r="Q54289" s="39"/>
    </row>
    <row r="54290" spans="17:17">
      <c r="Q54290" s="39"/>
    </row>
    <row r="54291" spans="17:17">
      <c r="Q54291" s="39"/>
    </row>
    <row r="54292" spans="17:17">
      <c r="Q54292" s="39"/>
    </row>
    <row r="54293" spans="17:17">
      <c r="Q54293" s="39"/>
    </row>
    <row r="54294" spans="17:17">
      <c r="Q54294" s="39"/>
    </row>
    <row r="54295" spans="17:17">
      <c r="Q54295" s="39"/>
    </row>
    <row r="54296" spans="17:17">
      <c r="Q54296" s="39"/>
    </row>
    <row r="54297" spans="17:17">
      <c r="Q54297" s="39"/>
    </row>
    <row r="54298" spans="17:17">
      <c r="Q54298" s="39"/>
    </row>
    <row r="54299" spans="17:17">
      <c r="Q54299" s="39"/>
    </row>
    <row r="54300" spans="17:17">
      <c r="Q54300" s="39"/>
    </row>
    <row r="54301" spans="17:17">
      <c r="Q54301" s="39"/>
    </row>
    <row r="54302" spans="17:17">
      <c r="Q54302" s="39"/>
    </row>
    <row r="54303" spans="17:17">
      <c r="Q54303" s="39"/>
    </row>
    <row r="54304" spans="17:17">
      <c r="Q54304" s="39"/>
    </row>
    <row r="54305" spans="17:17">
      <c r="Q54305" s="39"/>
    </row>
    <row r="54306" spans="17:17">
      <c r="Q54306" s="39"/>
    </row>
    <row r="54307" spans="17:17">
      <c r="Q54307" s="39"/>
    </row>
    <row r="54308" spans="17:17">
      <c r="Q54308" s="39"/>
    </row>
    <row r="54309" spans="17:17">
      <c r="Q54309" s="39"/>
    </row>
    <row r="54310" spans="17:17">
      <c r="Q54310" s="39"/>
    </row>
    <row r="54311" spans="17:17">
      <c r="Q54311" s="39"/>
    </row>
    <row r="54312" spans="17:17">
      <c r="Q54312" s="39"/>
    </row>
    <row r="54313" spans="17:17">
      <c r="Q54313" s="39"/>
    </row>
    <row r="54314" spans="17:17">
      <c r="Q54314" s="39"/>
    </row>
    <row r="54315" spans="17:17">
      <c r="Q54315" s="39"/>
    </row>
    <row r="54316" spans="17:17">
      <c r="Q54316" s="39"/>
    </row>
    <row r="54317" spans="17:17">
      <c r="Q54317" s="39"/>
    </row>
    <row r="54318" spans="17:17">
      <c r="Q54318" s="39"/>
    </row>
    <row r="54319" spans="17:17">
      <c r="Q54319" s="39"/>
    </row>
    <row r="54320" spans="17:17">
      <c r="Q54320" s="39"/>
    </row>
    <row r="54321" spans="17:17">
      <c r="Q54321" s="39"/>
    </row>
    <row r="54322" spans="17:17">
      <c r="Q54322" s="39"/>
    </row>
    <row r="54323" spans="17:17">
      <c r="Q54323" s="39"/>
    </row>
    <row r="54324" spans="17:17">
      <c r="Q54324" s="39"/>
    </row>
    <row r="54325" spans="17:17">
      <c r="Q54325" s="39"/>
    </row>
    <row r="54326" spans="17:17">
      <c r="Q54326" s="39"/>
    </row>
    <row r="54327" spans="17:17">
      <c r="Q54327" s="39"/>
    </row>
    <row r="54328" spans="17:17">
      <c r="Q54328" s="39"/>
    </row>
    <row r="54329" spans="17:17">
      <c r="Q54329" s="39"/>
    </row>
    <row r="54330" spans="17:17">
      <c r="Q54330" s="39"/>
    </row>
    <row r="54331" spans="17:17">
      <c r="Q54331" s="39"/>
    </row>
    <row r="54332" spans="17:17">
      <c r="Q54332" s="39"/>
    </row>
    <row r="54333" spans="17:17">
      <c r="Q54333" s="39"/>
    </row>
    <row r="54334" spans="17:17">
      <c r="Q54334" s="39"/>
    </row>
    <row r="54335" spans="17:17">
      <c r="Q54335" s="39"/>
    </row>
    <row r="54336" spans="17:17">
      <c r="Q54336" s="39"/>
    </row>
    <row r="54337" spans="17:17">
      <c r="Q54337" s="39"/>
    </row>
    <row r="54338" spans="17:17">
      <c r="Q54338" s="39"/>
    </row>
    <row r="54339" spans="17:17">
      <c r="Q54339" s="39"/>
    </row>
    <row r="54340" spans="17:17">
      <c r="Q54340" s="39"/>
    </row>
    <row r="54341" spans="17:17">
      <c r="Q54341" s="39"/>
    </row>
    <row r="54342" spans="17:17">
      <c r="Q54342" s="39"/>
    </row>
    <row r="54343" spans="17:17">
      <c r="Q54343" s="39"/>
    </row>
    <row r="54344" spans="17:17">
      <c r="Q54344" s="39"/>
    </row>
    <row r="54345" spans="17:17">
      <c r="Q54345" s="39"/>
    </row>
    <row r="54346" spans="17:17">
      <c r="Q54346" s="39"/>
    </row>
    <row r="54347" spans="17:17">
      <c r="Q54347" s="39"/>
    </row>
    <row r="54348" spans="17:17">
      <c r="Q54348" s="39"/>
    </row>
    <row r="54349" spans="17:17">
      <c r="Q54349" s="39"/>
    </row>
    <row r="54350" spans="17:17">
      <c r="Q54350" s="39"/>
    </row>
    <row r="54351" spans="17:17">
      <c r="Q54351" s="39"/>
    </row>
    <row r="54352" spans="17:17">
      <c r="Q54352" s="39"/>
    </row>
    <row r="54353" spans="17:17">
      <c r="Q54353" s="39"/>
    </row>
    <row r="54354" spans="17:17">
      <c r="Q54354" s="39"/>
    </row>
    <row r="54355" spans="17:17">
      <c r="Q54355" s="39"/>
    </row>
    <row r="54356" spans="17:17">
      <c r="Q54356" s="39"/>
    </row>
    <row r="54357" spans="17:17">
      <c r="Q54357" s="39"/>
    </row>
    <row r="54358" spans="17:17">
      <c r="Q54358" s="39"/>
    </row>
    <row r="54359" spans="17:17">
      <c r="Q54359" s="39"/>
    </row>
    <row r="54360" spans="17:17">
      <c r="Q54360" s="39"/>
    </row>
    <row r="54361" spans="17:17">
      <c r="Q54361" s="39"/>
    </row>
    <row r="54362" spans="17:17">
      <c r="Q54362" s="39"/>
    </row>
    <row r="54363" spans="17:17">
      <c r="Q54363" s="39"/>
    </row>
    <row r="54364" spans="17:17">
      <c r="Q54364" s="39"/>
    </row>
    <row r="54365" spans="17:17">
      <c r="Q54365" s="39"/>
    </row>
    <row r="54366" spans="17:17">
      <c r="Q54366" s="39"/>
    </row>
    <row r="54367" spans="17:17">
      <c r="Q54367" s="39"/>
    </row>
    <row r="54368" spans="17:17">
      <c r="Q54368" s="39"/>
    </row>
    <row r="54369" spans="17:17">
      <c r="Q54369" s="39"/>
    </row>
    <row r="54370" spans="17:17">
      <c r="Q54370" s="39"/>
    </row>
    <row r="54371" spans="17:17">
      <c r="Q54371" s="39"/>
    </row>
    <row r="54372" spans="17:17">
      <c r="Q54372" s="39"/>
    </row>
    <row r="54373" spans="17:17">
      <c r="Q54373" s="39"/>
    </row>
    <row r="54374" spans="17:17">
      <c r="Q54374" s="39"/>
    </row>
    <row r="54375" spans="17:17">
      <c r="Q54375" s="39"/>
    </row>
    <row r="54376" spans="17:17">
      <c r="Q54376" s="39"/>
    </row>
    <row r="54377" spans="17:17">
      <c r="Q54377" s="39"/>
    </row>
    <row r="54378" spans="17:17">
      <c r="Q54378" s="39"/>
    </row>
    <row r="54379" spans="17:17">
      <c r="Q54379" s="39"/>
    </row>
    <row r="54380" spans="17:17">
      <c r="Q54380" s="39"/>
    </row>
    <row r="54381" spans="17:17">
      <c r="Q54381" s="39"/>
    </row>
    <row r="54382" spans="17:17">
      <c r="Q54382" s="39"/>
    </row>
    <row r="54383" spans="17:17">
      <c r="Q54383" s="39"/>
    </row>
    <row r="54384" spans="17:17">
      <c r="Q54384" s="39"/>
    </row>
    <row r="54385" spans="17:17">
      <c r="Q54385" s="39"/>
    </row>
    <row r="54386" spans="17:17">
      <c r="Q54386" s="39"/>
    </row>
    <row r="54387" spans="17:17">
      <c r="Q54387" s="39"/>
    </row>
    <row r="54388" spans="17:17">
      <c r="Q54388" s="39"/>
    </row>
    <row r="54389" spans="17:17">
      <c r="Q54389" s="39"/>
    </row>
    <row r="54390" spans="17:17">
      <c r="Q54390" s="39"/>
    </row>
    <row r="54391" spans="17:17">
      <c r="Q54391" s="39"/>
    </row>
    <row r="54392" spans="17:17">
      <c r="Q54392" s="39"/>
    </row>
    <row r="54393" spans="17:17">
      <c r="Q54393" s="39"/>
    </row>
    <row r="54394" spans="17:17">
      <c r="Q54394" s="39"/>
    </row>
    <row r="54395" spans="17:17">
      <c r="Q54395" s="39"/>
    </row>
    <row r="54396" spans="17:17">
      <c r="Q54396" s="39"/>
    </row>
    <row r="54397" spans="17:17">
      <c r="Q54397" s="39"/>
    </row>
    <row r="54398" spans="17:17">
      <c r="Q54398" s="39"/>
    </row>
    <row r="54399" spans="17:17">
      <c r="Q54399" s="39"/>
    </row>
    <row r="54400" spans="17:17">
      <c r="Q54400" s="39"/>
    </row>
    <row r="54401" spans="17:17">
      <c r="Q54401" s="39"/>
    </row>
    <row r="54402" spans="17:17">
      <c r="Q54402" s="39"/>
    </row>
    <row r="54403" spans="17:17">
      <c r="Q54403" s="39"/>
    </row>
    <row r="54404" spans="17:17">
      <c r="Q54404" s="39"/>
    </row>
    <row r="54405" spans="17:17">
      <c r="Q54405" s="39"/>
    </row>
    <row r="54406" spans="17:17">
      <c r="Q54406" s="39"/>
    </row>
    <row r="54407" spans="17:17">
      <c r="Q54407" s="39"/>
    </row>
    <row r="54408" spans="17:17">
      <c r="Q54408" s="39"/>
    </row>
    <row r="54409" spans="17:17">
      <c r="Q54409" s="39"/>
    </row>
    <row r="54410" spans="17:17">
      <c r="Q54410" s="39"/>
    </row>
    <row r="54411" spans="17:17">
      <c r="Q54411" s="39"/>
    </row>
    <row r="54412" spans="17:17">
      <c r="Q54412" s="39"/>
    </row>
    <row r="54413" spans="17:17">
      <c r="Q54413" s="39"/>
    </row>
    <row r="54414" spans="17:17">
      <c r="Q54414" s="39"/>
    </row>
    <row r="54415" spans="17:17">
      <c r="Q54415" s="39"/>
    </row>
    <row r="54416" spans="17:17">
      <c r="Q54416" s="39"/>
    </row>
    <row r="54417" spans="17:17">
      <c r="Q54417" s="39"/>
    </row>
    <row r="54418" spans="17:17">
      <c r="Q54418" s="39"/>
    </row>
    <row r="54419" spans="17:17">
      <c r="Q54419" s="39"/>
    </row>
    <row r="54420" spans="17:17">
      <c r="Q54420" s="39"/>
    </row>
    <row r="54421" spans="17:17">
      <c r="Q54421" s="39"/>
    </row>
    <row r="54422" spans="17:17">
      <c r="Q54422" s="39"/>
    </row>
    <row r="54423" spans="17:17">
      <c r="Q54423" s="39"/>
    </row>
    <row r="54424" spans="17:17">
      <c r="Q54424" s="39"/>
    </row>
    <row r="54425" spans="17:17">
      <c r="Q54425" s="39"/>
    </row>
    <row r="54426" spans="17:17">
      <c r="Q54426" s="39"/>
    </row>
    <row r="54427" spans="17:17">
      <c r="Q54427" s="39"/>
    </row>
    <row r="54428" spans="17:17">
      <c r="Q54428" s="39"/>
    </row>
    <row r="54429" spans="17:17">
      <c r="Q54429" s="39"/>
    </row>
    <row r="54430" spans="17:17">
      <c r="Q54430" s="39"/>
    </row>
    <row r="54431" spans="17:17">
      <c r="Q54431" s="39"/>
    </row>
    <row r="54432" spans="17:17">
      <c r="Q54432" s="39"/>
    </row>
    <row r="54433" spans="17:17">
      <c r="Q54433" s="39"/>
    </row>
    <row r="54434" spans="17:17">
      <c r="Q54434" s="39"/>
    </row>
    <row r="54435" spans="17:17">
      <c r="Q54435" s="39"/>
    </row>
    <row r="54436" spans="17:17">
      <c r="Q54436" s="39"/>
    </row>
    <row r="54437" spans="17:17">
      <c r="Q54437" s="39"/>
    </row>
    <row r="54438" spans="17:17">
      <c r="Q54438" s="39"/>
    </row>
    <row r="54439" spans="17:17">
      <c r="Q54439" s="39"/>
    </row>
    <row r="54440" spans="17:17">
      <c r="Q54440" s="39"/>
    </row>
    <row r="54441" spans="17:17">
      <c r="Q54441" s="39"/>
    </row>
    <row r="54442" spans="17:17">
      <c r="Q54442" s="39"/>
    </row>
    <row r="54443" spans="17:17">
      <c r="Q54443" s="39"/>
    </row>
    <row r="54444" spans="17:17">
      <c r="Q54444" s="39"/>
    </row>
    <row r="54445" spans="17:17">
      <c r="Q54445" s="39"/>
    </row>
    <row r="54446" spans="17:17">
      <c r="Q54446" s="39"/>
    </row>
    <row r="54447" spans="17:17">
      <c r="Q54447" s="39"/>
    </row>
    <row r="54448" spans="17:17">
      <c r="Q54448" s="39"/>
    </row>
    <row r="54449" spans="17:17">
      <c r="Q54449" s="39"/>
    </row>
    <row r="54450" spans="17:17">
      <c r="Q54450" s="39"/>
    </row>
    <row r="54451" spans="17:17">
      <c r="Q54451" s="39"/>
    </row>
    <row r="54452" spans="17:17">
      <c r="Q54452" s="39"/>
    </row>
    <row r="54453" spans="17:17">
      <c r="Q54453" s="39"/>
    </row>
    <row r="54454" spans="17:17">
      <c r="Q54454" s="39"/>
    </row>
    <row r="54455" spans="17:17">
      <c r="Q54455" s="39"/>
    </row>
    <row r="54456" spans="17:17">
      <c r="Q54456" s="39"/>
    </row>
    <row r="54457" spans="17:17">
      <c r="Q54457" s="39"/>
    </row>
    <row r="54458" spans="17:17">
      <c r="Q54458" s="39"/>
    </row>
    <row r="54459" spans="17:17">
      <c r="Q54459" s="39"/>
    </row>
    <row r="54460" spans="17:17">
      <c r="Q54460" s="39"/>
    </row>
    <row r="54461" spans="17:17">
      <c r="Q54461" s="39"/>
    </row>
    <row r="54462" spans="17:17">
      <c r="Q54462" s="39"/>
    </row>
    <row r="54463" spans="17:17">
      <c r="Q54463" s="39"/>
    </row>
    <row r="54464" spans="17:17">
      <c r="Q54464" s="39"/>
    </row>
    <row r="54465" spans="17:17">
      <c r="Q54465" s="39"/>
    </row>
    <row r="54466" spans="17:17">
      <c r="Q54466" s="39"/>
    </row>
    <row r="54467" spans="17:17">
      <c r="Q54467" s="39"/>
    </row>
    <row r="54468" spans="17:17">
      <c r="Q54468" s="39"/>
    </row>
    <row r="54469" spans="17:17">
      <c r="Q54469" s="39"/>
    </row>
    <row r="54470" spans="17:17">
      <c r="Q54470" s="39"/>
    </row>
    <row r="54471" spans="17:17">
      <c r="Q54471" s="39"/>
    </row>
    <row r="54472" spans="17:17">
      <c r="Q54472" s="39"/>
    </row>
    <row r="54473" spans="17:17">
      <c r="Q54473" s="39"/>
    </row>
    <row r="54474" spans="17:17">
      <c r="Q54474" s="39"/>
    </row>
    <row r="54475" spans="17:17">
      <c r="Q54475" s="39"/>
    </row>
    <row r="54476" spans="17:17">
      <c r="Q54476" s="39"/>
    </row>
    <row r="54477" spans="17:17">
      <c r="Q54477" s="39"/>
    </row>
    <row r="54478" spans="17:17">
      <c r="Q54478" s="39"/>
    </row>
    <row r="54479" spans="17:17">
      <c r="Q54479" s="39"/>
    </row>
    <row r="54480" spans="17:17">
      <c r="Q54480" s="39"/>
    </row>
    <row r="54481" spans="17:17">
      <c r="Q54481" s="39"/>
    </row>
    <row r="54482" spans="17:17">
      <c r="Q54482" s="39"/>
    </row>
    <row r="54483" spans="17:17">
      <c r="Q54483" s="39"/>
    </row>
    <row r="54484" spans="17:17">
      <c r="Q54484" s="39"/>
    </row>
    <row r="54485" spans="17:17">
      <c r="Q54485" s="39"/>
    </row>
    <row r="54486" spans="17:17">
      <c r="Q54486" s="39"/>
    </row>
    <row r="54487" spans="17:17">
      <c r="Q54487" s="39"/>
    </row>
    <row r="54488" spans="17:17">
      <c r="Q54488" s="39"/>
    </row>
    <row r="54489" spans="17:17">
      <c r="Q54489" s="39"/>
    </row>
    <row r="54490" spans="17:17">
      <c r="Q54490" s="39"/>
    </row>
    <row r="54491" spans="17:17">
      <c r="Q54491" s="39"/>
    </row>
    <row r="54492" spans="17:17">
      <c r="Q54492" s="39"/>
    </row>
    <row r="54493" spans="17:17">
      <c r="Q54493" s="39"/>
    </row>
    <row r="54494" spans="17:17">
      <c r="Q54494" s="39"/>
    </row>
    <row r="54495" spans="17:17">
      <c r="Q54495" s="39"/>
    </row>
    <row r="54496" spans="17:17">
      <c r="Q54496" s="39"/>
    </row>
    <row r="54497" spans="17:17">
      <c r="Q54497" s="39"/>
    </row>
    <row r="54498" spans="17:17">
      <c r="Q54498" s="39"/>
    </row>
    <row r="54499" spans="17:17">
      <c r="Q54499" s="39"/>
    </row>
    <row r="54500" spans="17:17">
      <c r="Q54500" s="39"/>
    </row>
    <row r="54501" spans="17:17">
      <c r="Q54501" s="39"/>
    </row>
    <row r="54502" spans="17:17">
      <c r="Q54502" s="39"/>
    </row>
    <row r="54503" spans="17:17">
      <c r="Q54503" s="39"/>
    </row>
    <row r="54504" spans="17:17">
      <c r="Q54504" s="39"/>
    </row>
    <row r="54505" spans="17:17">
      <c r="Q54505" s="39"/>
    </row>
    <row r="54506" spans="17:17">
      <c r="Q54506" s="39"/>
    </row>
    <row r="54507" spans="17:17">
      <c r="Q54507" s="39"/>
    </row>
    <row r="54508" spans="17:17">
      <c r="Q54508" s="39"/>
    </row>
    <row r="54509" spans="17:17">
      <c r="Q54509" s="39"/>
    </row>
    <row r="54510" spans="17:17">
      <c r="Q54510" s="39"/>
    </row>
    <row r="54511" spans="17:17">
      <c r="Q54511" s="39"/>
    </row>
    <row r="54512" spans="17:17">
      <c r="Q54512" s="39"/>
    </row>
    <row r="54513" spans="17:17">
      <c r="Q54513" s="39"/>
    </row>
    <row r="54514" spans="17:17">
      <c r="Q54514" s="39"/>
    </row>
    <row r="54515" spans="17:17">
      <c r="Q54515" s="39"/>
    </row>
    <row r="54516" spans="17:17">
      <c r="Q54516" s="39"/>
    </row>
    <row r="54517" spans="17:17">
      <c r="Q54517" s="39"/>
    </row>
    <row r="54518" spans="17:17">
      <c r="Q54518" s="39"/>
    </row>
    <row r="54519" spans="17:17">
      <c r="Q54519" s="39"/>
    </row>
    <row r="54520" spans="17:17">
      <c r="Q54520" s="39"/>
    </row>
    <row r="54521" spans="17:17">
      <c r="Q54521" s="39"/>
    </row>
    <row r="54522" spans="17:17">
      <c r="Q54522" s="39"/>
    </row>
    <row r="54523" spans="17:17">
      <c r="Q54523" s="39"/>
    </row>
    <row r="54524" spans="17:17">
      <c r="Q54524" s="39"/>
    </row>
    <row r="54525" spans="17:17">
      <c r="Q54525" s="39"/>
    </row>
    <row r="54526" spans="17:17">
      <c r="Q54526" s="39"/>
    </row>
    <row r="54527" spans="17:17">
      <c r="Q54527" s="39"/>
    </row>
    <row r="54528" spans="17:17">
      <c r="Q54528" s="39"/>
    </row>
    <row r="54529" spans="17:17">
      <c r="Q54529" s="39"/>
    </row>
    <row r="54530" spans="17:17">
      <c r="Q54530" s="39"/>
    </row>
    <row r="54531" spans="17:17">
      <c r="Q54531" s="39"/>
    </row>
    <row r="54532" spans="17:17">
      <c r="Q54532" s="39"/>
    </row>
    <row r="54533" spans="17:17">
      <c r="Q54533" s="39"/>
    </row>
    <row r="54534" spans="17:17">
      <c r="Q54534" s="39"/>
    </row>
    <row r="54535" spans="17:17">
      <c r="Q54535" s="39"/>
    </row>
    <row r="54536" spans="17:17">
      <c r="Q54536" s="39"/>
    </row>
    <row r="54537" spans="17:17">
      <c r="Q54537" s="39"/>
    </row>
    <row r="54538" spans="17:17">
      <c r="Q54538" s="39"/>
    </row>
    <row r="54539" spans="17:17">
      <c r="Q54539" s="39"/>
    </row>
    <row r="54540" spans="17:17">
      <c r="Q54540" s="39"/>
    </row>
    <row r="54541" spans="17:17">
      <c r="Q54541" s="39"/>
    </row>
    <row r="54542" spans="17:17">
      <c r="Q54542" s="39"/>
    </row>
    <row r="54543" spans="17:17">
      <c r="Q54543" s="39"/>
    </row>
    <row r="54544" spans="17:17">
      <c r="Q54544" s="39"/>
    </row>
    <row r="54545" spans="17:17">
      <c r="Q54545" s="39"/>
    </row>
    <row r="54546" spans="17:17">
      <c r="Q54546" s="39"/>
    </row>
    <row r="54547" spans="17:17">
      <c r="Q54547" s="39"/>
    </row>
    <row r="54548" spans="17:17">
      <c r="Q54548" s="39"/>
    </row>
    <row r="54549" spans="17:17">
      <c r="Q54549" s="39"/>
    </row>
    <row r="54550" spans="17:17">
      <c r="Q54550" s="39"/>
    </row>
    <row r="54551" spans="17:17">
      <c r="Q54551" s="39"/>
    </row>
    <row r="54552" spans="17:17">
      <c r="Q54552" s="39"/>
    </row>
    <row r="54553" spans="17:17">
      <c r="Q54553" s="39"/>
    </row>
    <row r="54554" spans="17:17">
      <c r="Q54554" s="39"/>
    </row>
    <row r="54555" spans="17:17">
      <c r="Q54555" s="39"/>
    </row>
    <row r="54556" spans="17:17">
      <c r="Q54556" s="39"/>
    </row>
    <row r="54557" spans="17:17">
      <c r="Q54557" s="39"/>
    </row>
    <row r="54558" spans="17:17">
      <c r="Q54558" s="39"/>
    </row>
    <row r="54559" spans="17:17">
      <c r="Q54559" s="39"/>
    </row>
    <row r="54560" spans="17:17">
      <c r="Q54560" s="39"/>
    </row>
    <row r="54561" spans="17:17">
      <c r="Q54561" s="39"/>
    </row>
    <row r="54562" spans="17:17">
      <c r="Q54562" s="39"/>
    </row>
    <row r="54563" spans="17:17">
      <c r="Q54563" s="39"/>
    </row>
    <row r="54564" spans="17:17">
      <c r="Q54564" s="39"/>
    </row>
    <row r="54565" spans="17:17">
      <c r="Q54565" s="39"/>
    </row>
    <row r="54566" spans="17:17">
      <c r="Q54566" s="39"/>
    </row>
    <row r="54567" spans="17:17">
      <c r="Q54567" s="39"/>
    </row>
    <row r="54568" spans="17:17">
      <c r="Q54568" s="39"/>
    </row>
    <row r="54569" spans="17:17">
      <c r="Q54569" s="39"/>
    </row>
    <row r="54570" spans="17:17">
      <c r="Q54570" s="39"/>
    </row>
    <row r="54571" spans="17:17">
      <c r="Q54571" s="39"/>
    </row>
    <row r="54572" spans="17:17">
      <c r="Q54572" s="39"/>
    </row>
    <row r="54573" spans="17:17">
      <c r="Q54573" s="39"/>
    </row>
    <row r="54574" spans="17:17">
      <c r="Q54574" s="39"/>
    </row>
    <row r="54575" spans="17:17">
      <c r="Q54575" s="39"/>
    </row>
    <row r="54576" spans="17:17">
      <c r="Q54576" s="39"/>
    </row>
    <row r="54577" spans="17:17">
      <c r="Q54577" s="39"/>
    </row>
    <row r="54578" spans="17:17">
      <c r="Q54578" s="39"/>
    </row>
    <row r="54579" spans="17:17">
      <c r="Q54579" s="39"/>
    </row>
    <row r="54580" spans="17:17">
      <c r="Q54580" s="39"/>
    </row>
    <row r="54581" spans="17:17">
      <c r="Q54581" s="39"/>
    </row>
    <row r="54582" spans="17:17">
      <c r="Q54582" s="39"/>
    </row>
    <row r="54583" spans="17:17">
      <c r="Q54583" s="39"/>
    </row>
    <row r="54584" spans="17:17">
      <c r="Q54584" s="39"/>
    </row>
    <row r="54585" spans="17:17">
      <c r="Q54585" s="39"/>
    </row>
    <row r="54586" spans="17:17">
      <c r="Q54586" s="39"/>
    </row>
    <row r="54587" spans="17:17">
      <c r="Q54587" s="39"/>
    </row>
    <row r="54588" spans="17:17">
      <c r="Q54588" s="39"/>
    </row>
    <row r="54589" spans="17:17">
      <c r="Q54589" s="39"/>
    </row>
    <row r="54590" spans="17:17">
      <c r="Q54590" s="39"/>
    </row>
    <row r="54591" spans="17:17">
      <c r="Q54591" s="39"/>
    </row>
    <row r="54592" spans="17:17">
      <c r="Q54592" s="39"/>
    </row>
    <row r="54593" spans="17:17">
      <c r="Q54593" s="39"/>
    </row>
    <row r="54594" spans="17:17">
      <c r="Q54594" s="39"/>
    </row>
    <row r="54595" spans="17:17">
      <c r="Q54595" s="39"/>
    </row>
    <row r="54596" spans="17:17">
      <c r="Q54596" s="39"/>
    </row>
    <row r="54597" spans="17:17">
      <c r="Q54597" s="39"/>
    </row>
    <row r="54598" spans="17:17">
      <c r="Q54598" s="39"/>
    </row>
    <row r="54599" spans="17:17">
      <c r="Q54599" s="39"/>
    </row>
    <row r="54600" spans="17:17">
      <c r="Q54600" s="39"/>
    </row>
    <row r="54601" spans="17:17">
      <c r="Q54601" s="39"/>
    </row>
    <row r="54602" spans="17:17">
      <c r="Q54602" s="39"/>
    </row>
    <row r="54603" spans="17:17">
      <c r="Q54603" s="39"/>
    </row>
    <row r="54604" spans="17:17">
      <c r="Q54604" s="39"/>
    </row>
    <row r="54605" spans="17:17">
      <c r="Q54605" s="39"/>
    </row>
    <row r="54606" spans="17:17">
      <c r="Q54606" s="39"/>
    </row>
    <row r="54607" spans="17:17">
      <c r="Q54607" s="39"/>
    </row>
    <row r="54608" spans="17:17">
      <c r="Q54608" s="39"/>
    </row>
    <row r="54609" spans="17:17">
      <c r="Q54609" s="39"/>
    </row>
    <row r="54610" spans="17:17">
      <c r="Q54610" s="39"/>
    </row>
    <row r="54611" spans="17:17">
      <c r="Q54611" s="39"/>
    </row>
    <row r="54612" spans="17:17">
      <c r="Q54612" s="39"/>
    </row>
    <row r="54613" spans="17:17">
      <c r="Q54613" s="39"/>
    </row>
    <row r="54614" spans="17:17">
      <c r="Q54614" s="39"/>
    </row>
    <row r="54615" spans="17:17">
      <c r="Q54615" s="39"/>
    </row>
    <row r="54616" spans="17:17">
      <c r="Q54616" s="39"/>
    </row>
    <row r="54617" spans="17:17">
      <c r="Q54617" s="39"/>
    </row>
    <row r="54618" spans="17:17">
      <c r="Q54618" s="39"/>
    </row>
    <row r="54619" spans="17:17">
      <c r="Q54619" s="39"/>
    </row>
    <row r="54620" spans="17:17">
      <c r="Q54620" s="39"/>
    </row>
    <row r="54621" spans="17:17">
      <c r="Q54621" s="39"/>
    </row>
    <row r="54622" spans="17:17">
      <c r="Q54622" s="39"/>
    </row>
    <row r="54623" spans="17:17">
      <c r="Q54623" s="39"/>
    </row>
    <row r="54624" spans="17:17">
      <c r="Q54624" s="39"/>
    </row>
    <row r="54625" spans="17:17">
      <c r="Q54625" s="39"/>
    </row>
    <row r="54626" spans="17:17">
      <c r="Q54626" s="39"/>
    </row>
    <row r="54627" spans="17:17">
      <c r="Q54627" s="39"/>
    </row>
    <row r="54628" spans="17:17">
      <c r="Q54628" s="39"/>
    </row>
    <row r="54629" spans="17:17">
      <c r="Q54629" s="39"/>
    </row>
    <row r="54630" spans="17:17">
      <c r="Q54630" s="39"/>
    </row>
    <row r="54631" spans="17:17">
      <c r="Q54631" s="39"/>
    </row>
    <row r="54632" spans="17:17">
      <c r="Q54632" s="39"/>
    </row>
    <row r="54633" spans="17:17">
      <c r="Q54633" s="39"/>
    </row>
    <row r="54634" spans="17:17">
      <c r="Q54634" s="39"/>
    </row>
    <row r="54635" spans="17:17">
      <c r="Q54635" s="39"/>
    </row>
    <row r="54636" spans="17:17">
      <c r="Q54636" s="39"/>
    </row>
    <row r="54637" spans="17:17">
      <c r="Q54637" s="39"/>
    </row>
    <row r="54638" spans="17:17">
      <c r="Q54638" s="39"/>
    </row>
    <row r="54639" spans="17:17">
      <c r="Q54639" s="39"/>
    </row>
    <row r="54640" spans="17:17">
      <c r="Q54640" s="39"/>
    </row>
    <row r="54641" spans="17:17">
      <c r="Q54641" s="39"/>
    </row>
    <row r="54642" spans="17:17">
      <c r="Q54642" s="39"/>
    </row>
    <row r="54643" spans="17:17">
      <c r="Q54643" s="39"/>
    </row>
    <row r="54644" spans="17:17">
      <c r="Q54644" s="39"/>
    </row>
    <row r="54645" spans="17:17">
      <c r="Q54645" s="39"/>
    </row>
    <row r="54646" spans="17:17">
      <c r="Q54646" s="39"/>
    </row>
    <row r="54647" spans="17:17">
      <c r="Q54647" s="39"/>
    </row>
    <row r="54648" spans="17:17">
      <c r="Q54648" s="39"/>
    </row>
    <row r="54649" spans="17:17">
      <c r="Q54649" s="39"/>
    </row>
    <row r="54650" spans="17:17">
      <c r="Q54650" s="39"/>
    </row>
    <row r="54651" spans="17:17">
      <c r="Q54651" s="39"/>
    </row>
    <row r="54652" spans="17:17">
      <c r="Q54652" s="39"/>
    </row>
    <row r="54653" spans="17:17">
      <c r="Q54653" s="39"/>
    </row>
    <row r="54654" spans="17:17">
      <c r="Q54654" s="39"/>
    </row>
    <row r="54655" spans="17:17">
      <c r="Q54655" s="39"/>
    </row>
    <row r="54656" spans="17:17">
      <c r="Q54656" s="39"/>
    </row>
    <row r="54657" spans="17:17">
      <c r="Q54657" s="39"/>
    </row>
    <row r="54658" spans="17:17">
      <c r="Q54658" s="39"/>
    </row>
    <row r="54659" spans="17:17">
      <c r="Q54659" s="39"/>
    </row>
    <row r="54660" spans="17:17">
      <c r="Q54660" s="39"/>
    </row>
    <row r="54661" spans="17:17">
      <c r="Q54661" s="39"/>
    </row>
    <row r="54662" spans="17:17">
      <c r="Q54662" s="39"/>
    </row>
    <row r="54663" spans="17:17">
      <c r="Q54663" s="39"/>
    </row>
    <row r="54664" spans="17:17">
      <c r="Q54664" s="39"/>
    </row>
    <row r="54665" spans="17:17">
      <c r="Q54665" s="39"/>
    </row>
    <row r="54666" spans="17:17">
      <c r="Q54666" s="39"/>
    </row>
    <row r="54667" spans="17:17">
      <c r="Q54667" s="39"/>
    </row>
    <row r="54668" spans="17:17">
      <c r="Q54668" s="39"/>
    </row>
    <row r="54669" spans="17:17">
      <c r="Q54669" s="39"/>
    </row>
    <row r="54670" spans="17:17">
      <c r="Q54670" s="39"/>
    </row>
    <row r="54671" spans="17:17">
      <c r="Q54671" s="39"/>
    </row>
    <row r="54672" spans="17:17">
      <c r="Q54672" s="39"/>
    </row>
    <row r="54673" spans="17:17">
      <c r="Q54673" s="39"/>
    </row>
    <row r="54674" spans="17:17">
      <c r="Q54674" s="39"/>
    </row>
    <row r="54675" spans="17:17">
      <c r="Q54675" s="39"/>
    </row>
    <row r="54676" spans="17:17">
      <c r="Q54676" s="39"/>
    </row>
    <row r="54677" spans="17:17">
      <c r="Q54677" s="39"/>
    </row>
    <row r="54678" spans="17:17">
      <c r="Q54678" s="39"/>
    </row>
    <row r="54679" spans="17:17">
      <c r="Q54679" s="39"/>
    </row>
    <row r="54680" spans="17:17">
      <c r="Q54680" s="39"/>
    </row>
    <row r="54681" spans="17:17">
      <c r="Q54681" s="39"/>
    </row>
    <row r="54682" spans="17:17">
      <c r="Q54682" s="39"/>
    </row>
    <row r="54683" spans="17:17">
      <c r="Q54683" s="39"/>
    </row>
    <row r="54684" spans="17:17">
      <c r="Q54684" s="39"/>
    </row>
    <row r="54685" spans="17:17">
      <c r="Q54685" s="39"/>
    </row>
    <row r="54686" spans="17:17">
      <c r="Q54686" s="39"/>
    </row>
    <row r="54687" spans="17:17">
      <c r="Q54687" s="39"/>
    </row>
    <row r="54688" spans="17:17">
      <c r="Q54688" s="39"/>
    </row>
    <row r="54689" spans="17:17">
      <c r="Q54689" s="39"/>
    </row>
    <row r="54690" spans="17:17">
      <c r="Q54690" s="39"/>
    </row>
    <row r="54691" spans="17:17">
      <c r="Q54691" s="39"/>
    </row>
    <row r="54692" spans="17:17">
      <c r="Q54692" s="39"/>
    </row>
    <row r="54693" spans="17:17">
      <c r="Q54693" s="39"/>
    </row>
    <row r="54694" spans="17:17">
      <c r="Q54694" s="39"/>
    </row>
    <row r="54695" spans="17:17">
      <c r="Q54695" s="39"/>
    </row>
    <row r="54696" spans="17:17">
      <c r="Q54696" s="39"/>
    </row>
    <row r="54697" spans="17:17">
      <c r="Q54697" s="39"/>
    </row>
    <row r="54698" spans="17:17">
      <c r="Q54698" s="39"/>
    </row>
    <row r="54699" spans="17:17">
      <c r="Q54699" s="39"/>
    </row>
    <row r="54700" spans="17:17">
      <c r="Q54700" s="39"/>
    </row>
    <row r="54701" spans="17:17">
      <c r="Q54701" s="39"/>
    </row>
    <row r="54702" spans="17:17">
      <c r="Q54702" s="39"/>
    </row>
    <row r="54703" spans="17:17">
      <c r="Q54703" s="39"/>
    </row>
    <row r="54704" spans="17:17">
      <c r="Q54704" s="39"/>
    </row>
    <row r="54705" spans="17:17">
      <c r="Q54705" s="39"/>
    </row>
    <row r="54706" spans="17:17">
      <c r="Q54706" s="39"/>
    </row>
    <row r="54707" spans="17:17">
      <c r="Q54707" s="39"/>
    </row>
    <row r="54708" spans="17:17">
      <c r="Q54708" s="39"/>
    </row>
    <row r="54709" spans="17:17">
      <c r="Q54709" s="39"/>
    </row>
    <row r="54710" spans="17:17">
      <c r="Q54710" s="39"/>
    </row>
    <row r="54711" spans="17:17">
      <c r="Q54711" s="39"/>
    </row>
    <row r="54712" spans="17:17">
      <c r="Q54712" s="39"/>
    </row>
    <row r="54713" spans="17:17">
      <c r="Q54713" s="39"/>
    </row>
    <row r="54714" spans="17:17">
      <c r="Q54714" s="39"/>
    </row>
    <row r="54715" spans="17:17">
      <c r="Q54715" s="39"/>
    </row>
    <row r="54716" spans="17:17">
      <c r="Q54716" s="39"/>
    </row>
    <row r="54717" spans="17:17">
      <c r="Q54717" s="39"/>
    </row>
    <row r="54718" spans="17:17">
      <c r="Q54718" s="39"/>
    </row>
    <row r="54719" spans="17:17">
      <c r="Q54719" s="39"/>
    </row>
    <row r="54720" spans="17:17">
      <c r="Q54720" s="39"/>
    </row>
    <row r="54721" spans="17:17">
      <c r="Q54721" s="39"/>
    </row>
    <row r="54722" spans="17:17">
      <c r="Q54722" s="39"/>
    </row>
    <row r="54723" spans="17:17">
      <c r="Q54723" s="39"/>
    </row>
    <row r="54724" spans="17:17">
      <c r="Q54724" s="39"/>
    </row>
    <row r="54725" spans="17:17">
      <c r="Q54725" s="39"/>
    </row>
    <row r="54726" spans="17:17">
      <c r="Q54726" s="39"/>
    </row>
    <row r="54727" spans="17:17">
      <c r="Q54727" s="39"/>
    </row>
    <row r="54728" spans="17:17">
      <c r="Q54728" s="39"/>
    </row>
    <row r="54729" spans="17:17">
      <c r="Q54729" s="39"/>
    </row>
    <row r="54730" spans="17:17">
      <c r="Q54730" s="39"/>
    </row>
    <row r="54731" spans="17:17">
      <c r="Q54731" s="39"/>
    </row>
    <row r="54732" spans="17:17">
      <c r="Q54732" s="39"/>
    </row>
    <row r="54733" spans="17:17">
      <c r="Q54733" s="39"/>
    </row>
    <row r="54734" spans="17:17">
      <c r="Q54734" s="39"/>
    </row>
    <row r="54735" spans="17:17">
      <c r="Q54735" s="39"/>
    </row>
    <row r="54736" spans="17:17">
      <c r="Q54736" s="39"/>
    </row>
    <row r="54737" spans="17:17">
      <c r="Q54737" s="39"/>
    </row>
    <row r="54738" spans="17:17">
      <c r="Q54738" s="39"/>
    </row>
    <row r="54739" spans="17:17">
      <c r="Q54739" s="39"/>
    </row>
    <row r="54740" spans="17:17">
      <c r="Q54740" s="39"/>
    </row>
    <row r="54741" spans="17:17">
      <c r="Q54741" s="39"/>
    </row>
    <row r="54742" spans="17:17">
      <c r="Q54742" s="39"/>
    </row>
    <row r="54743" spans="17:17">
      <c r="Q54743" s="39"/>
    </row>
    <row r="54744" spans="17:17">
      <c r="Q54744" s="39"/>
    </row>
    <row r="54745" spans="17:17">
      <c r="Q54745" s="39"/>
    </row>
    <row r="54746" spans="17:17">
      <c r="Q54746" s="39"/>
    </row>
    <row r="54747" spans="17:17">
      <c r="Q54747" s="39"/>
    </row>
    <row r="54748" spans="17:17">
      <c r="Q54748" s="39"/>
    </row>
    <row r="54749" spans="17:17">
      <c r="Q54749" s="39"/>
    </row>
    <row r="54750" spans="17:17">
      <c r="Q54750" s="39"/>
    </row>
    <row r="54751" spans="17:17">
      <c r="Q54751" s="39"/>
    </row>
    <row r="54752" spans="17:17">
      <c r="Q54752" s="39"/>
    </row>
    <row r="54753" spans="17:17">
      <c r="Q54753" s="39"/>
    </row>
    <row r="54754" spans="17:17">
      <c r="Q54754" s="39"/>
    </row>
    <row r="54755" spans="17:17">
      <c r="Q54755" s="39"/>
    </row>
    <row r="54756" spans="17:17">
      <c r="Q54756" s="39"/>
    </row>
    <row r="54757" spans="17:17">
      <c r="Q54757" s="39"/>
    </row>
    <row r="54758" spans="17:17">
      <c r="Q54758" s="39"/>
    </row>
    <row r="54759" spans="17:17">
      <c r="Q54759" s="39"/>
    </row>
    <row r="54760" spans="17:17">
      <c r="Q54760" s="39"/>
    </row>
    <row r="54761" spans="17:17">
      <c r="Q54761" s="39"/>
    </row>
    <row r="54762" spans="17:17">
      <c r="Q54762" s="39"/>
    </row>
    <row r="54763" spans="17:17">
      <c r="Q54763" s="39"/>
    </row>
    <row r="54764" spans="17:17">
      <c r="Q54764" s="39"/>
    </row>
    <row r="54765" spans="17:17">
      <c r="Q54765" s="39"/>
    </row>
    <row r="54766" spans="17:17">
      <c r="Q54766" s="39"/>
    </row>
    <row r="54767" spans="17:17">
      <c r="Q54767" s="39"/>
    </row>
    <row r="54768" spans="17:17">
      <c r="Q54768" s="39"/>
    </row>
    <row r="54769" spans="17:17">
      <c r="Q54769" s="39"/>
    </row>
    <row r="54770" spans="17:17">
      <c r="Q54770" s="39"/>
    </row>
    <row r="54771" spans="17:17">
      <c r="Q54771" s="39"/>
    </row>
    <row r="54772" spans="17:17">
      <c r="Q54772" s="39"/>
    </row>
    <row r="54773" spans="17:17">
      <c r="Q54773" s="39"/>
    </row>
    <row r="54774" spans="17:17">
      <c r="Q54774" s="39"/>
    </row>
    <row r="54775" spans="17:17">
      <c r="Q54775" s="39"/>
    </row>
    <row r="54776" spans="17:17">
      <c r="Q54776" s="39"/>
    </row>
    <row r="54777" spans="17:17">
      <c r="Q54777" s="39"/>
    </row>
    <row r="54778" spans="17:17">
      <c r="Q54778" s="39"/>
    </row>
    <row r="54779" spans="17:17">
      <c r="Q54779" s="39"/>
    </row>
    <row r="54780" spans="17:17">
      <c r="Q54780" s="39"/>
    </row>
    <row r="54781" spans="17:17">
      <c r="Q54781" s="39"/>
    </row>
    <row r="54782" spans="17:17">
      <c r="Q54782" s="39"/>
    </row>
    <row r="54783" spans="17:17">
      <c r="Q54783" s="39"/>
    </row>
    <row r="54784" spans="17:17">
      <c r="Q54784" s="39"/>
    </row>
    <row r="54785" spans="17:17">
      <c r="Q54785" s="39"/>
    </row>
    <row r="54786" spans="17:17">
      <c r="Q54786" s="39"/>
    </row>
    <row r="54787" spans="17:17">
      <c r="Q54787" s="39"/>
    </row>
    <row r="54788" spans="17:17">
      <c r="Q54788" s="39"/>
    </row>
    <row r="54789" spans="17:17">
      <c r="Q54789" s="39"/>
    </row>
    <row r="54790" spans="17:17">
      <c r="Q54790" s="39"/>
    </row>
    <row r="54791" spans="17:17">
      <c r="Q54791" s="39"/>
    </row>
    <row r="54792" spans="17:17">
      <c r="Q54792" s="39"/>
    </row>
    <row r="54793" spans="17:17">
      <c r="Q54793" s="39"/>
    </row>
    <row r="54794" spans="17:17">
      <c r="Q54794" s="39"/>
    </row>
    <row r="54795" spans="17:17">
      <c r="Q54795" s="39"/>
    </row>
    <row r="54796" spans="17:17">
      <c r="Q54796" s="39"/>
    </row>
    <row r="54797" spans="17:17">
      <c r="Q54797" s="39"/>
    </row>
    <row r="54798" spans="17:17">
      <c r="Q54798" s="39"/>
    </row>
    <row r="54799" spans="17:17">
      <c r="Q54799" s="39"/>
    </row>
    <row r="54800" spans="17:17">
      <c r="Q54800" s="39"/>
    </row>
    <row r="54801" spans="17:17">
      <c r="Q54801" s="39"/>
    </row>
    <row r="54802" spans="17:17">
      <c r="Q54802" s="39"/>
    </row>
    <row r="54803" spans="17:17">
      <c r="Q54803" s="39"/>
    </row>
    <row r="54804" spans="17:17">
      <c r="Q54804" s="39"/>
    </row>
    <row r="54805" spans="17:17">
      <c r="Q54805" s="39"/>
    </row>
    <row r="54806" spans="17:17">
      <c r="Q54806" s="39"/>
    </row>
    <row r="54807" spans="17:17">
      <c r="Q54807" s="39"/>
    </row>
    <row r="54808" spans="17:17">
      <c r="Q54808" s="39"/>
    </row>
    <row r="54809" spans="17:17">
      <c r="Q54809" s="39"/>
    </row>
    <row r="54810" spans="17:17">
      <c r="Q54810" s="39"/>
    </row>
    <row r="54811" spans="17:17">
      <c r="Q54811" s="39"/>
    </row>
    <row r="54812" spans="17:17">
      <c r="Q54812" s="39"/>
    </row>
    <row r="54813" spans="17:17">
      <c r="Q54813" s="39"/>
    </row>
    <row r="54814" spans="17:17">
      <c r="Q54814" s="39"/>
    </row>
    <row r="54815" spans="17:17">
      <c r="Q54815" s="39"/>
    </row>
    <row r="54816" spans="17:17">
      <c r="Q54816" s="39"/>
    </row>
    <row r="54817" spans="17:17">
      <c r="Q54817" s="39"/>
    </row>
    <row r="54818" spans="17:17">
      <c r="Q54818" s="39"/>
    </row>
    <row r="54819" spans="17:17">
      <c r="Q54819" s="39"/>
    </row>
    <row r="54820" spans="17:17">
      <c r="Q54820" s="39"/>
    </row>
    <row r="54821" spans="17:17">
      <c r="Q54821" s="39"/>
    </row>
    <row r="54822" spans="17:17">
      <c r="Q54822" s="39"/>
    </row>
    <row r="54823" spans="17:17">
      <c r="Q54823" s="39"/>
    </row>
    <row r="54824" spans="17:17">
      <c r="Q54824" s="39"/>
    </row>
    <row r="54825" spans="17:17">
      <c r="Q54825" s="39"/>
    </row>
    <row r="54826" spans="17:17">
      <c r="Q54826" s="39"/>
    </row>
    <row r="54827" spans="17:17">
      <c r="Q54827" s="39"/>
    </row>
    <row r="54828" spans="17:17">
      <c r="Q54828" s="39"/>
    </row>
    <row r="54829" spans="17:17">
      <c r="Q54829" s="39"/>
    </row>
    <row r="54830" spans="17:17">
      <c r="Q54830" s="39"/>
    </row>
    <row r="54831" spans="17:17">
      <c r="Q54831" s="39"/>
    </row>
    <row r="54832" spans="17:17">
      <c r="Q54832" s="39"/>
    </row>
    <row r="54833" spans="17:17">
      <c r="Q54833" s="39"/>
    </row>
    <row r="54834" spans="17:17">
      <c r="Q54834" s="39"/>
    </row>
    <row r="54835" spans="17:17">
      <c r="Q54835" s="39"/>
    </row>
    <row r="54836" spans="17:17">
      <c r="Q54836" s="39"/>
    </row>
    <row r="54837" spans="17:17">
      <c r="Q54837" s="39"/>
    </row>
    <row r="54838" spans="17:17">
      <c r="Q54838" s="39"/>
    </row>
    <row r="54839" spans="17:17">
      <c r="Q54839" s="39"/>
    </row>
    <row r="54840" spans="17:17">
      <c r="Q54840" s="39"/>
    </row>
    <row r="54841" spans="17:17">
      <c r="Q54841" s="39"/>
    </row>
    <row r="54842" spans="17:17">
      <c r="Q54842" s="39"/>
    </row>
    <row r="54843" spans="17:17">
      <c r="Q54843" s="39"/>
    </row>
    <row r="54844" spans="17:17">
      <c r="Q54844" s="39"/>
    </row>
    <row r="54845" spans="17:17">
      <c r="Q54845" s="39"/>
    </row>
    <row r="54846" spans="17:17">
      <c r="Q54846" s="39"/>
    </row>
    <row r="54847" spans="17:17">
      <c r="Q54847" s="39"/>
    </row>
    <row r="54848" spans="17:17">
      <c r="Q54848" s="39"/>
    </row>
    <row r="54849" spans="17:17">
      <c r="Q54849" s="39"/>
    </row>
    <row r="54850" spans="17:17">
      <c r="Q54850" s="39"/>
    </row>
    <row r="54851" spans="17:17">
      <c r="Q54851" s="39"/>
    </row>
    <row r="54852" spans="17:17">
      <c r="Q54852" s="39"/>
    </row>
    <row r="54853" spans="17:17">
      <c r="Q54853" s="39"/>
    </row>
    <row r="54854" spans="17:17">
      <c r="Q54854" s="39"/>
    </row>
    <row r="54855" spans="17:17">
      <c r="Q54855" s="39"/>
    </row>
    <row r="54856" spans="17:17">
      <c r="Q54856" s="39"/>
    </row>
    <row r="54857" spans="17:17">
      <c r="Q54857" s="39"/>
    </row>
    <row r="54858" spans="17:17">
      <c r="Q54858" s="39"/>
    </row>
    <row r="54859" spans="17:17">
      <c r="Q54859" s="39"/>
    </row>
    <row r="54860" spans="17:17">
      <c r="Q54860" s="39"/>
    </row>
    <row r="54861" spans="17:17">
      <c r="Q54861" s="39"/>
    </row>
    <row r="54862" spans="17:17">
      <c r="Q54862" s="39"/>
    </row>
    <row r="54863" spans="17:17">
      <c r="Q54863" s="39"/>
    </row>
    <row r="54864" spans="17:17">
      <c r="Q54864" s="39"/>
    </row>
    <row r="54865" spans="17:17">
      <c r="Q54865" s="39"/>
    </row>
    <row r="54866" spans="17:17">
      <c r="Q54866" s="39"/>
    </row>
    <row r="54867" spans="17:17">
      <c r="Q54867" s="39"/>
    </row>
    <row r="54868" spans="17:17">
      <c r="Q54868" s="39"/>
    </row>
    <row r="54869" spans="17:17">
      <c r="Q54869" s="39"/>
    </row>
    <row r="54870" spans="17:17">
      <c r="Q54870" s="39"/>
    </row>
    <row r="54871" spans="17:17">
      <c r="Q54871" s="39"/>
    </row>
    <row r="54872" spans="17:17">
      <c r="Q54872" s="39"/>
    </row>
    <row r="54873" spans="17:17">
      <c r="Q54873" s="39"/>
    </row>
    <row r="54874" spans="17:17">
      <c r="Q54874" s="39"/>
    </row>
    <row r="54875" spans="17:17">
      <c r="Q54875" s="39"/>
    </row>
    <row r="54876" spans="17:17">
      <c r="Q54876" s="39"/>
    </row>
    <row r="54877" spans="17:17">
      <c r="Q54877" s="39"/>
    </row>
    <row r="54878" spans="17:17">
      <c r="Q54878" s="39"/>
    </row>
    <row r="54879" spans="17:17">
      <c r="Q54879" s="39"/>
    </row>
    <row r="54880" spans="17:17">
      <c r="Q54880" s="39"/>
    </row>
    <row r="54881" spans="17:17">
      <c r="Q54881" s="39"/>
    </row>
    <row r="54882" spans="17:17">
      <c r="Q54882" s="39"/>
    </row>
    <row r="54883" spans="17:17">
      <c r="Q54883" s="39"/>
    </row>
    <row r="54884" spans="17:17">
      <c r="Q54884" s="39"/>
    </row>
    <row r="54885" spans="17:17">
      <c r="Q54885" s="39"/>
    </row>
    <row r="54886" spans="17:17">
      <c r="Q54886" s="39"/>
    </row>
    <row r="54887" spans="17:17">
      <c r="Q54887" s="39"/>
    </row>
    <row r="54888" spans="17:17">
      <c r="Q54888" s="39"/>
    </row>
    <row r="54889" spans="17:17">
      <c r="Q54889" s="39"/>
    </row>
    <row r="54890" spans="17:17">
      <c r="Q54890" s="39"/>
    </row>
    <row r="54891" spans="17:17">
      <c r="Q54891" s="39"/>
    </row>
    <row r="54892" spans="17:17">
      <c r="Q54892" s="39"/>
    </row>
    <row r="54893" spans="17:17">
      <c r="Q54893" s="39"/>
    </row>
    <row r="54894" spans="17:17">
      <c r="Q54894" s="39"/>
    </row>
    <row r="54895" spans="17:17">
      <c r="Q54895" s="39"/>
    </row>
    <row r="54896" spans="17:17">
      <c r="Q54896" s="39"/>
    </row>
    <row r="54897" spans="17:17">
      <c r="Q54897" s="39"/>
    </row>
    <row r="54898" spans="17:17">
      <c r="Q54898" s="39"/>
    </row>
    <row r="54899" spans="17:17">
      <c r="Q54899" s="39"/>
    </row>
    <row r="54900" spans="17:17">
      <c r="Q54900" s="39"/>
    </row>
    <row r="54901" spans="17:17">
      <c r="Q54901" s="39"/>
    </row>
    <row r="54902" spans="17:17">
      <c r="Q54902" s="39"/>
    </row>
    <row r="54903" spans="17:17">
      <c r="Q54903" s="39"/>
    </row>
    <row r="54904" spans="17:17">
      <c r="Q54904" s="39"/>
    </row>
    <row r="54905" spans="17:17">
      <c r="Q54905" s="39"/>
    </row>
    <row r="54906" spans="17:17">
      <c r="Q54906" s="39"/>
    </row>
    <row r="54907" spans="17:17">
      <c r="Q54907" s="39"/>
    </row>
    <row r="54908" spans="17:17">
      <c r="Q54908" s="39"/>
    </row>
    <row r="54909" spans="17:17">
      <c r="Q54909" s="39"/>
    </row>
    <row r="54910" spans="17:17">
      <c r="Q54910" s="39"/>
    </row>
    <row r="54911" spans="17:17">
      <c r="Q54911" s="39"/>
    </row>
    <row r="54912" spans="17:17">
      <c r="Q54912" s="39"/>
    </row>
    <row r="54913" spans="17:17">
      <c r="Q54913" s="39"/>
    </row>
    <row r="54914" spans="17:17">
      <c r="Q54914" s="39"/>
    </row>
    <row r="54915" spans="17:17">
      <c r="Q54915" s="39"/>
    </row>
    <row r="54916" spans="17:17">
      <c r="Q54916" s="39"/>
    </row>
    <row r="54917" spans="17:17">
      <c r="Q54917" s="39"/>
    </row>
    <row r="54918" spans="17:17">
      <c r="Q54918" s="39"/>
    </row>
    <row r="54919" spans="17:17">
      <c r="Q54919" s="39"/>
    </row>
    <row r="54920" spans="17:17">
      <c r="Q54920" s="39"/>
    </row>
    <row r="54921" spans="17:17">
      <c r="Q54921" s="39"/>
    </row>
    <row r="54922" spans="17:17">
      <c r="Q54922" s="39"/>
    </row>
    <row r="54923" spans="17:17">
      <c r="Q54923" s="39"/>
    </row>
    <row r="54924" spans="17:17">
      <c r="Q54924" s="39"/>
    </row>
    <row r="54925" spans="17:17">
      <c r="Q54925" s="39"/>
    </row>
    <row r="54926" spans="17:17">
      <c r="Q54926" s="39"/>
    </row>
    <row r="54927" spans="17:17">
      <c r="Q54927" s="39"/>
    </row>
    <row r="54928" spans="17:17">
      <c r="Q54928" s="39"/>
    </row>
    <row r="54929" spans="17:17">
      <c r="Q54929" s="39"/>
    </row>
    <row r="54930" spans="17:17">
      <c r="Q54930" s="39"/>
    </row>
    <row r="54931" spans="17:17">
      <c r="Q54931" s="39"/>
    </row>
    <row r="54932" spans="17:17">
      <c r="Q54932" s="39"/>
    </row>
    <row r="54933" spans="17:17">
      <c r="Q54933" s="39"/>
    </row>
    <row r="54934" spans="17:17">
      <c r="Q54934" s="39"/>
    </row>
    <row r="54935" spans="17:17">
      <c r="Q54935" s="39"/>
    </row>
    <row r="54936" spans="17:17">
      <c r="Q54936" s="39"/>
    </row>
    <row r="54937" spans="17:17">
      <c r="Q54937" s="39"/>
    </row>
    <row r="54938" spans="17:17">
      <c r="Q54938" s="39"/>
    </row>
    <row r="54939" spans="17:17">
      <c r="Q54939" s="39"/>
    </row>
    <row r="54940" spans="17:17">
      <c r="Q54940" s="39"/>
    </row>
    <row r="54941" spans="17:17">
      <c r="Q54941" s="39"/>
    </row>
    <row r="54942" spans="17:17">
      <c r="Q54942" s="39"/>
    </row>
    <row r="54943" spans="17:17">
      <c r="Q54943" s="39"/>
    </row>
    <row r="54944" spans="17:17">
      <c r="Q54944" s="39"/>
    </row>
    <row r="54945" spans="17:17">
      <c r="Q54945" s="39"/>
    </row>
    <row r="54946" spans="17:17">
      <c r="Q54946" s="39"/>
    </row>
    <row r="54947" spans="17:17">
      <c r="Q54947" s="39"/>
    </row>
    <row r="54948" spans="17:17">
      <c r="Q54948" s="39"/>
    </row>
    <row r="54949" spans="17:17">
      <c r="Q54949" s="39"/>
    </row>
    <row r="54950" spans="17:17">
      <c r="Q54950" s="39"/>
    </row>
    <row r="54951" spans="17:17">
      <c r="Q54951" s="39"/>
    </row>
    <row r="54952" spans="17:17">
      <c r="Q54952" s="39"/>
    </row>
    <row r="54953" spans="17:17">
      <c r="Q54953" s="39"/>
    </row>
    <row r="54954" spans="17:17">
      <c r="Q54954" s="39"/>
    </row>
    <row r="54955" spans="17:17">
      <c r="Q54955" s="39"/>
    </row>
    <row r="54956" spans="17:17">
      <c r="Q54956" s="39"/>
    </row>
    <row r="54957" spans="17:17">
      <c r="Q54957" s="39"/>
    </row>
    <row r="54958" spans="17:17">
      <c r="Q54958" s="39"/>
    </row>
    <row r="54959" spans="17:17">
      <c r="Q54959" s="39"/>
    </row>
    <row r="54960" spans="17:17">
      <c r="Q54960" s="39"/>
    </row>
    <row r="54961" spans="17:17">
      <c r="Q54961" s="39"/>
    </row>
    <row r="54962" spans="17:17">
      <c r="Q54962" s="39"/>
    </row>
    <row r="54963" spans="17:17">
      <c r="Q54963" s="39"/>
    </row>
    <row r="54964" spans="17:17">
      <c r="Q54964" s="39"/>
    </row>
    <row r="54965" spans="17:17">
      <c r="Q54965" s="39"/>
    </row>
    <row r="54966" spans="17:17">
      <c r="Q54966" s="39"/>
    </row>
    <row r="54967" spans="17:17">
      <c r="Q54967" s="39"/>
    </row>
    <row r="54968" spans="17:17">
      <c r="Q54968" s="39"/>
    </row>
    <row r="54969" spans="17:17">
      <c r="Q54969" s="39"/>
    </row>
    <row r="54970" spans="17:17">
      <c r="Q54970" s="39"/>
    </row>
    <row r="54971" spans="17:17">
      <c r="Q54971" s="39"/>
    </row>
    <row r="54972" spans="17:17">
      <c r="Q54972" s="39"/>
    </row>
    <row r="54973" spans="17:17">
      <c r="Q54973" s="39"/>
    </row>
    <row r="54974" spans="17:17">
      <c r="Q54974" s="39"/>
    </row>
    <row r="54975" spans="17:17">
      <c r="Q54975" s="39"/>
    </row>
    <row r="54976" spans="17:17">
      <c r="Q54976" s="39"/>
    </row>
    <row r="54977" spans="17:17">
      <c r="Q54977" s="39"/>
    </row>
    <row r="54978" spans="17:17">
      <c r="Q54978" s="39"/>
    </row>
    <row r="54979" spans="17:17">
      <c r="Q54979" s="39"/>
    </row>
    <row r="54980" spans="17:17">
      <c r="Q54980" s="39"/>
    </row>
    <row r="54981" spans="17:17">
      <c r="Q54981" s="39"/>
    </row>
    <row r="54982" spans="17:17">
      <c r="Q54982" s="39"/>
    </row>
    <row r="54983" spans="17:17">
      <c r="Q54983" s="39"/>
    </row>
    <row r="54984" spans="17:17">
      <c r="Q54984" s="39"/>
    </row>
    <row r="54985" spans="17:17">
      <c r="Q54985" s="39"/>
    </row>
    <row r="54986" spans="17:17">
      <c r="Q54986" s="39"/>
    </row>
    <row r="54987" spans="17:17">
      <c r="Q54987" s="39"/>
    </row>
    <row r="54988" spans="17:17">
      <c r="Q54988" s="39"/>
    </row>
    <row r="54989" spans="17:17">
      <c r="Q54989" s="39"/>
    </row>
    <row r="54990" spans="17:17">
      <c r="Q54990" s="39"/>
    </row>
    <row r="54991" spans="17:17">
      <c r="Q54991" s="39"/>
    </row>
    <row r="54992" spans="17:17">
      <c r="Q54992" s="39"/>
    </row>
    <row r="54993" spans="17:17">
      <c r="Q54993" s="39"/>
    </row>
    <row r="54994" spans="17:17">
      <c r="Q54994" s="39"/>
    </row>
    <row r="54995" spans="17:17">
      <c r="Q54995" s="39"/>
    </row>
    <row r="54996" spans="17:17">
      <c r="Q54996" s="39"/>
    </row>
    <row r="54997" spans="17:17">
      <c r="Q54997" s="39"/>
    </row>
    <row r="54998" spans="17:17">
      <c r="Q54998" s="39"/>
    </row>
    <row r="54999" spans="17:17">
      <c r="Q54999" s="39"/>
    </row>
    <row r="55000" spans="17:17">
      <c r="Q55000" s="39"/>
    </row>
    <row r="55001" spans="17:17">
      <c r="Q55001" s="39"/>
    </row>
    <row r="55002" spans="17:17">
      <c r="Q55002" s="39"/>
    </row>
    <row r="55003" spans="17:17">
      <c r="Q55003" s="39"/>
    </row>
    <row r="55004" spans="17:17">
      <c r="Q55004" s="39"/>
    </row>
    <row r="55005" spans="17:17">
      <c r="Q55005" s="39"/>
    </row>
    <row r="55006" spans="17:17">
      <c r="Q55006" s="39"/>
    </row>
    <row r="55007" spans="17:17">
      <c r="Q55007" s="39"/>
    </row>
    <row r="55008" spans="17:17">
      <c r="Q55008" s="39"/>
    </row>
    <row r="55009" spans="17:17">
      <c r="Q55009" s="39"/>
    </row>
    <row r="55010" spans="17:17">
      <c r="Q55010" s="39"/>
    </row>
    <row r="55011" spans="17:17">
      <c r="Q55011" s="39"/>
    </row>
    <row r="55012" spans="17:17">
      <c r="Q55012" s="39"/>
    </row>
    <row r="55013" spans="17:17">
      <c r="Q55013" s="39"/>
    </row>
    <row r="55014" spans="17:17">
      <c r="Q55014" s="39"/>
    </row>
    <row r="55015" spans="17:17">
      <c r="Q55015" s="39"/>
    </row>
    <row r="55016" spans="17:17">
      <c r="Q55016" s="39"/>
    </row>
    <row r="55017" spans="17:17">
      <c r="Q55017" s="39"/>
    </row>
    <row r="55018" spans="17:17">
      <c r="Q55018" s="39"/>
    </row>
    <row r="55019" spans="17:17">
      <c r="Q55019" s="39"/>
    </row>
    <row r="55020" spans="17:17">
      <c r="Q55020" s="39"/>
    </row>
    <row r="55021" spans="17:17">
      <c r="Q55021" s="39"/>
    </row>
    <row r="55022" spans="17:17">
      <c r="Q55022" s="39"/>
    </row>
    <row r="55023" spans="17:17">
      <c r="Q55023" s="39"/>
    </row>
    <row r="55024" spans="17:17">
      <c r="Q55024" s="39"/>
    </row>
    <row r="55025" spans="17:17">
      <c r="Q55025" s="39"/>
    </row>
    <row r="55026" spans="17:17">
      <c r="Q55026" s="39"/>
    </row>
    <row r="55027" spans="17:17">
      <c r="Q55027" s="39"/>
    </row>
    <row r="55028" spans="17:17">
      <c r="Q55028" s="39"/>
    </row>
    <row r="55029" spans="17:17">
      <c r="Q55029" s="39"/>
    </row>
    <row r="55030" spans="17:17">
      <c r="Q55030" s="39"/>
    </row>
    <row r="55031" spans="17:17">
      <c r="Q55031" s="39"/>
    </row>
    <row r="55032" spans="17:17">
      <c r="Q55032" s="39"/>
    </row>
    <row r="55033" spans="17:17">
      <c r="Q55033" s="39"/>
    </row>
    <row r="55034" spans="17:17">
      <c r="Q55034" s="39"/>
    </row>
    <row r="55035" spans="17:17">
      <c r="Q55035" s="39"/>
    </row>
    <row r="55036" spans="17:17">
      <c r="Q55036" s="39"/>
    </row>
    <row r="55037" spans="17:17">
      <c r="Q55037" s="39"/>
    </row>
    <row r="55038" spans="17:17">
      <c r="Q55038" s="39"/>
    </row>
    <row r="55039" spans="17:17">
      <c r="Q55039" s="39"/>
    </row>
    <row r="55040" spans="17:17">
      <c r="Q55040" s="39"/>
    </row>
    <row r="55041" spans="17:17">
      <c r="Q55041" s="39"/>
    </row>
    <row r="55042" spans="17:17">
      <c r="Q55042" s="39"/>
    </row>
    <row r="55043" spans="17:17">
      <c r="Q55043" s="39"/>
    </row>
    <row r="55044" spans="17:17">
      <c r="Q55044" s="39"/>
    </row>
    <row r="55045" spans="17:17">
      <c r="Q55045" s="39"/>
    </row>
    <row r="55046" spans="17:17">
      <c r="Q55046" s="39"/>
    </row>
    <row r="55047" spans="17:17">
      <c r="Q55047" s="39"/>
    </row>
    <row r="55048" spans="17:17">
      <c r="Q55048" s="39"/>
    </row>
    <row r="55049" spans="17:17">
      <c r="Q55049" s="39"/>
    </row>
    <row r="55050" spans="17:17">
      <c r="Q55050" s="39"/>
    </row>
    <row r="55051" spans="17:17">
      <c r="Q55051" s="39"/>
    </row>
    <row r="55052" spans="17:17">
      <c r="Q55052" s="39"/>
    </row>
    <row r="55053" spans="17:17">
      <c r="Q55053" s="39"/>
    </row>
    <row r="55054" spans="17:17">
      <c r="Q55054" s="39"/>
    </row>
    <row r="55055" spans="17:17">
      <c r="Q55055" s="39"/>
    </row>
    <row r="55056" spans="17:17">
      <c r="Q55056" s="39"/>
    </row>
    <row r="55057" spans="17:17">
      <c r="Q55057" s="39"/>
    </row>
    <row r="55058" spans="17:17">
      <c r="Q55058" s="39"/>
    </row>
    <row r="55059" spans="17:17">
      <c r="Q55059" s="39"/>
    </row>
    <row r="55060" spans="17:17">
      <c r="Q55060" s="39"/>
    </row>
    <row r="55061" spans="17:17">
      <c r="Q55061" s="39"/>
    </row>
    <row r="55062" spans="17:17">
      <c r="Q55062" s="39"/>
    </row>
    <row r="55063" spans="17:17">
      <c r="Q55063" s="39"/>
    </row>
    <row r="55064" spans="17:17">
      <c r="Q55064" s="39"/>
    </row>
    <row r="55065" spans="17:17">
      <c r="Q55065" s="39"/>
    </row>
    <row r="55066" spans="17:17">
      <c r="Q55066" s="39"/>
    </row>
    <row r="55067" spans="17:17">
      <c r="Q55067" s="39"/>
    </row>
    <row r="55068" spans="17:17">
      <c r="Q55068" s="39"/>
    </row>
    <row r="55069" spans="17:17">
      <c r="Q55069" s="39"/>
    </row>
    <row r="55070" spans="17:17">
      <c r="Q55070" s="39"/>
    </row>
    <row r="55071" spans="17:17">
      <c r="Q55071" s="39"/>
    </row>
    <row r="55072" spans="17:17">
      <c r="Q55072" s="39"/>
    </row>
    <row r="55073" spans="17:17">
      <c r="Q55073" s="39"/>
    </row>
    <row r="55074" spans="17:17">
      <c r="Q55074" s="39"/>
    </row>
    <row r="55075" spans="17:17">
      <c r="Q55075" s="39"/>
    </row>
    <row r="55076" spans="17:17">
      <c r="Q55076" s="39"/>
    </row>
    <row r="55077" spans="17:17">
      <c r="Q55077" s="39"/>
    </row>
    <row r="55078" spans="17:17">
      <c r="Q55078" s="39"/>
    </row>
    <row r="55079" spans="17:17">
      <c r="Q55079" s="39"/>
    </row>
    <row r="55080" spans="17:17">
      <c r="Q55080" s="39"/>
    </row>
    <row r="55081" spans="17:17">
      <c r="Q55081" s="39"/>
    </row>
    <row r="55082" spans="17:17">
      <c r="Q55082" s="39"/>
    </row>
    <row r="55083" spans="17:17">
      <c r="Q55083" s="39"/>
    </row>
    <row r="55084" spans="17:17">
      <c r="Q55084" s="39"/>
    </row>
    <row r="55085" spans="17:17">
      <c r="Q55085" s="39"/>
    </row>
    <row r="55086" spans="17:17">
      <c r="Q55086" s="39"/>
    </row>
    <row r="55087" spans="17:17">
      <c r="Q55087" s="39"/>
    </row>
    <row r="55088" spans="17:17">
      <c r="Q55088" s="39"/>
    </row>
    <row r="55089" spans="17:17">
      <c r="Q55089" s="39"/>
    </row>
    <row r="55090" spans="17:17">
      <c r="Q55090" s="39"/>
    </row>
    <row r="55091" spans="17:17">
      <c r="Q55091" s="39"/>
    </row>
    <row r="55092" spans="17:17">
      <c r="Q55092" s="39"/>
    </row>
    <row r="55093" spans="17:17">
      <c r="Q55093" s="39"/>
    </row>
    <row r="55094" spans="17:17">
      <c r="Q55094" s="39"/>
    </row>
    <row r="55095" spans="17:17">
      <c r="Q55095" s="39"/>
    </row>
    <row r="55096" spans="17:17">
      <c r="Q55096" s="39"/>
    </row>
    <row r="55097" spans="17:17">
      <c r="Q55097" s="39"/>
    </row>
    <row r="55098" spans="17:17">
      <c r="Q55098" s="39"/>
    </row>
    <row r="55099" spans="17:17">
      <c r="Q55099" s="39"/>
    </row>
    <row r="55100" spans="17:17">
      <c r="Q55100" s="39"/>
    </row>
    <row r="55101" spans="17:17">
      <c r="Q55101" s="39"/>
    </row>
    <row r="55102" spans="17:17">
      <c r="Q55102" s="39"/>
    </row>
    <row r="55103" spans="17:17">
      <c r="Q55103" s="39"/>
    </row>
    <row r="55104" spans="17:17">
      <c r="Q55104" s="39"/>
    </row>
    <row r="55105" spans="17:17">
      <c r="Q55105" s="39"/>
    </row>
    <row r="55106" spans="17:17">
      <c r="Q55106" s="39"/>
    </row>
    <row r="55107" spans="17:17">
      <c r="Q55107" s="39"/>
    </row>
    <row r="55108" spans="17:17">
      <c r="Q55108" s="39"/>
    </row>
    <row r="55109" spans="17:17">
      <c r="Q55109" s="39"/>
    </row>
    <row r="55110" spans="17:17">
      <c r="Q55110" s="39"/>
    </row>
    <row r="55111" spans="17:17">
      <c r="Q55111" s="39"/>
    </row>
    <row r="55112" spans="17:17">
      <c r="Q55112" s="39"/>
    </row>
    <row r="55113" spans="17:17">
      <c r="Q55113" s="39"/>
    </row>
    <row r="55114" spans="17:17">
      <c r="Q55114" s="39"/>
    </row>
    <row r="55115" spans="17:17">
      <c r="Q55115" s="39"/>
    </row>
    <row r="55116" spans="17:17">
      <c r="Q55116" s="39"/>
    </row>
    <row r="55117" spans="17:17">
      <c r="Q55117" s="39"/>
    </row>
    <row r="55118" spans="17:17">
      <c r="Q55118" s="39"/>
    </row>
    <row r="55119" spans="17:17">
      <c r="Q55119" s="39"/>
    </row>
    <row r="55120" spans="17:17">
      <c r="Q55120" s="39"/>
    </row>
    <row r="55121" spans="17:17">
      <c r="Q55121" s="39"/>
    </row>
    <row r="55122" spans="17:17">
      <c r="Q55122" s="39"/>
    </row>
    <row r="55123" spans="17:17">
      <c r="Q55123" s="39"/>
    </row>
    <row r="55124" spans="17:17">
      <c r="Q55124" s="39"/>
    </row>
    <row r="55125" spans="17:17">
      <c r="Q55125" s="39"/>
    </row>
    <row r="55126" spans="17:17">
      <c r="Q55126" s="39"/>
    </row>
    <row r="55127" spans="17:17">
      <c r="Q55127" s="39"/>
    </row>
    <row r="55128" spans="17:17">
      <c r="Q55128" s="39"/>
    </row>
    <row r="55129" spans="17:17">
      <c r="Q55129" s="39"/>
    </row>
    <row r="55130" spans="17:17">
      <c r="Q55130" s="39"/>
    </row>
    <row r="55131" spans="17:17">
      <c r="Q55131" s="39"/>
    </row>
    <row r="55132" spans="17:17">
      <c r="Q55132" s="39"/>
    </row>
    <row r="55133" spans="17:17">
      <c r="Q55133" s="39"/>
    </row>
    <row r="55134" spans="17:17">
      <c r="Q55134" s="39"/>
    </row>
    <row r="55135" spans="17:17">
      <c r="Q55135" s="39"/>
    </row>
    <row r="55136" spans="17:17">
      <c r="Q55136" s="39"/>
    </row>
    <row r="55137" spans="17:17">
      <c r="Q55137" s="39"/>
    </row>
    <row r="55138" spans="17:17">
      <c r="Q55138" s="39"/>
    </row>
    <row r="55139" spans="17:17">
      <c r="Q55139" s="39"/>
    </row>
    <row r="55140" spans="17:17">
      <c r="Q55140" s="39"/>
    </row>
    <row r="55141" spans="17:17">
      <c r="Q55141" s="39"/>
    </row>
    <row r="55142" spans="17:17">
      <c r="Q55142" s="39"/>
    </row>
    <row r="55143" spans="17:17">
      <c r="Q55143" s="39"/>
    </row>
    <row r="55144" spans="17:17">
      <c r="Q55144" s="39"/>
    </row>
    <row r="55145" spans="17:17">
      <c r="Q55145" s="39"/>
    </row>
    <row r="55146" spans="17:17">
      <c r="Q55146" s="39"/>
    </row>
    <row r="55147" spans="17:17">
      <c r="Q55147" s="39"/>
    </row>
    <row r="55148" spans="17:17">
      <c r="Q55148" s="39"/>
    </row>
    <row r="55149" spans="17:17">
      <c r="Q55149" s="39"/>
    </row>
    <row r="55150" spans="17:17">
      <c r="Q55150" s="39"/>
    </row>
    <row r="55151" spans="17:17">
      <c r="Q55151" s="39"/>
    </row>
    <row r="55152" spans="17:17">
      <c r="Q55152" s="39"/>
    </row>
    <row r="55153" spans="17:17">
      <c r="Q55153" s="39"/>
    </row>
    <row r="55154" spans="17:17">
      <c r="Q55154" s="39"/>
    </row>
    <row r="55155" spans="17:17">
      <c r="Q55155" s="39"/>
    </row>
    <row r="55156" spans="17:17">
      <c r="Q55156" s="39"/>
    </row>
    <row r="55157" spans="17:17">
      <c r="Q55157" s="39"/>
    </row>
    <row r="55158" spans="17:17">
      <c r="Q55158" s="39"/>
    </row>
    <row r="55159" spans="17:17">
      <c r="Q55159" s="39"/>
    </row>
    <row r="55160" spans="17:17">
      <c r="Q55160" s="39"/>
    </row>
    <row r="55161" spans="17:17">
      <c r="Q55161" s="39"/>
    </row>
    <row r="55162" spans="17:17">
      <c r="Q55162" s="39"/>
    </row>
    <row r="55163" spans="17:17">
      <c r="Q55163" s="39"/>
    </row>
    <row r="55164" spans="17:17">
      <c r="Q55164" s="39"/>
    </row>
    <row r="55165" spans="17:17">
      <c r="Q55165" s="39"/>
    </row>
    <row r="55166" spans="17:17">
      <c r="Q55166" s="39"/>
    </row>
    <row r="55167" spans="17:17">
      <c r="Q55167" s="39"/>
    </row>
    <row r="55168" spans="17:17">
      <c r="Q55168" s="39"/>
    </row>
    <row r="55169" spans="17:17">
      <c r="Q55169" s="39"/>
    </row>
    <row r="55170" spans="17:17">
      <c r="Q55170" s="39"/>
    </row>
    <row r="55171" spans="17:17">
      <c r="Q55171" s="39"/>
    </row>
    <row r="55172" spans="17:17">
      <c r="Q55172" s="39"/>
    </row>
    <row r="55173" spans="17:17">
      <c r="Q55173" s="39"/>
    </row>
    <row r="55174" spans="17:17">
      <c r="Q55174" s="39"/>
    </row>
    <row r="55175" spans="17:17">
      <c r="Q55175" s="39"/>
    </row>
    <row r="55176" spans="17:17">
      <c r="Q55176" s="39"/>
    </row>
    <row r="55177" spans="17:17">
      <c r="Q55177" s="39"/>
    </row>
    <row r="55178" spans="17:17">
      <c r="Q55178" s="39"/>
    </row>
    <row r="55179" spans="17:17">
      <c r="Q55179" s="39"/>
    </row>
    <row r="55180" spans="17:17">
      <c r="Q55180" s="39"/>
    </row>
    <row r="55181" spans="17:17">
      <c r="Q55181" s="39"/>
    </row>
    <row r="55182" spans="17:17">
      <c r="Q55182" s="39"/>
    </row>
    <row r="55183" spans="17:17">
      <c r="Q55183" s="39"/>
    </row>
    <row r="55184" spans="17:17">
      <c r="Q55184" s="39"/>
    </row>
    <row r="55185" spans="17:17">
      <c r="Q55185" s="39"/>
    </row>
    <row r="55186" spans="17:17">
      <c r="Q55186" s="39"/>
    </row>
    <row r="55187" spans="17:17">
      <c r="Q55187" s="39"/>
    </row>
    <row r="55188" spans="17:17">
      <c r="Q55188" s="39"/>
    </row>
    <row r="55189" spans="17:17">
      <c r="Q55189" s="39"/>
    </row>
    <row r="55190" spans="17:17">
      <c r="Q55190" s="39"/>
    </row>
    <row r="55191" spans="17:17">
      <c r="Q55191" s="39"/>
    </row>
    <row r="55192" spans="17:17">
      <c r="Q55192" s="39"/>
    </row>
    <row r="55193" spans="17:17">
      <c r="Q55193" s="39"/>
    </row>
    <row r="55194" spans="17:17">
      <c r="Q55194" s="39"/>
    </row>
    <row r="55195" spans="17:17">
      <c r="Q55195" s="39"/>
    </row>
    <row r="55196" spans="17:17">
      <c r="Q55196" s="39"/>
    </row>
    <row r="55197" spans="17:17">
      <c r="Q55197" s="39"/>
    </row>
    <row r="55198" spans="17:17">
      <c r="Q55198" s="39"/>
    </row>
    <row r="55199" spans="17:17">
      <c r="Q55199" s="39"/>
    </row>
    <row r="55200" spans="17:17">
      <c r="Q55200" s="39"/>
    </row>
    <row r="55201" spans="17:17">
      <c r="Q55201" s="39"/>
    </row>
    <row r="55202" spans="17:17">
      <c r="Q55202" s="39"/>
    </row>
    <row r="55203" spans="17:17">
      <c r="Q55203" s="39"/>
    </row>
    <row r="55204" spans="17:17">
      <c r="Q55204" s="39"/>
    </row>
    <row r="55205" spans="17:17">
      <c r="Q55205" s="39"/>
    </row>
    <row r="55206" spans="17:17">
      <c r="Q55206" s="39"/>
    </row>
    <row r="55207" spans="17:17">
      <c r="Q55207" s="39"/>
    </row>
    <row r="55208" spans="17:17">
      <c r="Q55208" s="39"/>
    </row>
    <row r="55209" spans="17:17">
      <c r="Q55209" s="39"/>
    </row>
    <row r="55210" spans="17:17">
      <c r="Q55210" s="39"/>
    </row>
    <row r="55211" spans="17:17">
      <c r="Q55211" s="39"/>
    </row>
    <row r="55212" spans="17:17">
      <c r="Q55212" s="39"/>
    </row>
    <row r="55213" spans="17:17">
      <c r="Q55213" s="39"/>
    </row>
    <row r="55214" spans="17:17">
      <c r="Q55214" s="39"/>
    </row>
    <row r="55215" spans="17:17">
      <c r="Q55215" s="39"/>
    </row>
    <row r="55216" spans="17:17">
      <c r="Q55216" s="39"/>
    </row>
    <row r="55217" spans="17:17">
      <c r="Q55217" s="39"/>
    </row>
    <row r="55218" spans="17:17">
      <c r="Q55218" s="39"/>
    </row>
    <row r="55219" spans="17:17">
      <c r="Q55219" s="39"/>
    </row>
    <row r="55220" spans="17:17">
      <c r="Q55220" s="39"/>
    </row>
    <row r="55221" spans="17:17">
      <c r="Q55221" s="39"/>
    </row>
    <row r="55222" spans="17:17">
      <c r="Q55222" s="39"/>
    </row>
    <row r="55223" spans="17:17">
      <c r="Q55223" s="39"/>
    </row>
    <row r="55224" spans="17:17">
      <c r="Q55224" s="39"/>
    </row>
    <row r="55225" spans="17:17">
      <c r="Q55225" s="39"/>
    </row>
    <row r="55226" spans="17:17">
      <c r="Q55226" s="39"/>
    </row>
    <row r="55227" spans="17:17">
      <c r="Q55227" s="39"/>
    </row>
    <row r="55228" spans="17:17">
      <c r="Q55228" s="39"/>
    </row>
    <row r="55229" spans="17:17">
      <c r="Q55229" s="39"/>
    </row>
    <row r="55230" spans="17:17">
      <c r="Q55230" s="39"/>
    </row>
    <row r="55231" spans="17:17">
      <c r="Q55231" s="39"/>
    </row>
    <row r="55232" spans="17:17">
      <c r="Q55232" s="39"/>
    </row>
    <row r="55233" spans="17:17">
      <c r="Q55233" s="39"/>
    </row>
    <row r="55234" spans="17:17">
      <c r="Q55234" s="39"/>
    </row>
    <row r="55235" spans="17:17">
      <c r="Q55235" s="39"/>
    </row>
    <row r="55236" spans="17:17">
      <c r="Q55236" s="39"/>
    </row>
    <row r="55237" spans="17:17">
      <c r="Q55237" s="39"/>
    </row>
    <row r="55238" spans="17:17">
      <c r="Q55238" s="39"/>
    </row>
    <row r="55239" spans="17:17">
      <c r="Q55239" s="39"/>
    </row>
    <row r="55240" spans="17:17">
      <c r="Q55240" s="39"/>
    </row>
    <row r="55241" spans="17:17">
      <c r="Q55241" s="39"/>
    </row>
    <row r="55242" spans="17:17">
      <c r="Q55242" s="39"/>
    </row>
    <row r="55243" spans="17:17">
      <c r="Q55243" s="39"/>
    </row>
    <row r="55244" spans="17:17">
      <c r="Q55244" s="39"/>
    </row>
    <row r="55245" spans="17:17">
      <c r="Q55245" s="39"/>
    </row>
    <row r="55246" spans="17:17">
      <c r="Q55246" s="39"/>
    </row>
    <row r="55247" spans="17:17">
      <c r="Q55247" s="39"/>
    </row>
    <row r="55248" spans="17:17">
      <c r="Q55248" s="39"/>
    </row>
    <row r="55249" spans="17:17">
      <c r="Q55249" s="39"/>
    </row>
    <row r="55250" spans="17:17">
      <c r="Q55250" s="39"/>
    </row>
    <row r="55251" spans="17:17">
      <c r="Q55251" s="39"/>
    </row>
    <row r="55252" spans="17:17">
      <c r="Q55252" s="39"/>
    </row>
    <row r="55253" spans="17:17">
      <c r="Q55253" s="39"/>
    </row>
    <row r="55254" spans="17:17">
      <c r="Q55254" s="39"/>
    </row>
    <row r="55255" spans="17:17">
      <c r="Q55255" s="39"/>
    </row>
    <row r="55256" spans="17:17">
      <c r="Q55256" s="39"/>
    </row>
    <row r="55257" spans="17:17">
      <c r="Q55257" s="39"/>
    </row>
    <row r="55258" spans="17:17">
      <c r="Q55258" s="39"/>
    </row>
    <row r="55259" spans="17:17">
      <c r="Q55259" s="39"/>
    </row>
    <row r="55260" spans="17:17">
      <c r="Q55260" s="39"/>
    </row>
    <row r="55261" spans="17:17">
      <c r="Q55261" s="39"/>
    </row>
    <row r="55262" spans="17:17">
      <c r="Q55262" s="39"/>
    </row>
    <row r="55263" spans="17:17">
      <c r="Q55263" s="39"/>
    </row>
    <row r="55264" spans="17:17">
      <c r="Q55264" s="39"/>
    </row>
    <row r="55265" spans="17:17">
      <c r="Q55265" s="39"/>
    </row>
    <row r="55266" spans="17:17">
      <c r="Q55266" s="39"/>
    </row>
    <row r="55267" spans="17:17">
      <c r="Q55267" s="39"/>
    </row>
    <row r="55268" spans="17:17">
      <c r="Q55268" s="39"/>
    </row>
    <row r="55269" spans="17:17">
      <c r="Q55269" s="39"/>
    </row>
    <row r="55270" spans="17:17">
      <c r="Q55270" s="39"/>
    </row>
    <row r="55271" spans="17:17">
      <c r="Q55271" s="39"/>
    </row>
    <row r="55272" spans="17:17">
      <c r="Q55272" s="39"/>
    </row>
    <row r="55273" spans="17:17">
      <c r="Q55273" s="39"/>
    </row>
    <row r="55274" spans="17:17">
      <c r="Q55274" s="39"/>
    </row>
    <row r="55275" spans="17:17">
      <c r="Q55275" s="39"/>
    </row>
    <row r="55276" spans="17:17">
      <c r="Q55276" s="39"/>
    </row>
    <row r="55277" spans="17:17">
      <c r="Q55277" s="39"/>
    </row>
    <row r="55278" spans="17:17">
      <c r="Q55278" s="39"/>
    </row>
    <row r="55279" spans="17:17">
      <c r="Q55279" s="39"/>
    </row>
    <row r="55280" spans="17:17">
      <c r="Q55280" s="39"/>
    </row>
    <row r="55281" spans="17:17">
      <c r="Q55281" s="39"/>
    </row>
    <row r="55282" spans="17:17">
      <c r="Q55282" s="39"/>
    </row>
    <row r="55283" spans="17:17">
      <c r="Q55283" s="39"/>
    </row>
    <row r="55284" spans="17:17">
      <c r="Q55284" s="39"/>
    </row>
    <row r="55285" spans="17:17">
      <c r="Q55285" s="39"/>
    </row>
    <row r="55286" spans="17:17">
      <c r="Q55286" s="39"/>
    </row>
    <row r="55287" spans="17:17">
      <c r="Q55287" s="39"/>
    </row>
    <row r="55288" spans="17:17">
      <c r="Q55288" s="39"/>
    </row>
    <row r="55289" spans="17:17">
      <c r="Q55289" s="39"/>
    </row>
    <row r="55290" spans="17:17">
      <c r="Q55290" s="39"/>
    </row>
    <row r="55291" spans="17:17">
      <c r="Q55291" s="39"/>
    </row>
    <row r="55292" spans="17:17">
      <c r="Q55292" s="39"/>
    </row>
    <row r="55293" spans="17:17">
      <c r="Q55293" s="39"/>
    </row>
    <row r="55294" spans="17:17">
      <c r="Q55294" s="39"/>
    </row>
    <row r="55295" spans="17:17">
      <c r="Q55295" s="39"/>
    </row>
    <row r="55296" spans="17:17">
      <c r="Q55296" s="39"/>
    </row>
    <row r="55297" spans="17:17">
      <c r="Q55297" s="39"/>
    </row>
    <row r="55298" spans="17:17">
      <c r="Q55298" s="39"/>
    </row>
    <row r="55299" spans="17:17">
      <c r="Q55299" s="39"/>
    </row>
    <row r="55300" spans="17:17">
      <c r="Q55300" s="39"/>
    </row>
    <row r="55301" spans="17:17">
      <c r="Q55301" s="39"/>
    </row>
    <row r="55302" spans="17:17">
      <c r="Q55302" s="39"/>
    </row>
    <row r="55303" spans="17:17">
      <c r="Q55303" s="39"/>
    </row>
    <row r="55304" spans="17:17">
      <c r="Q55304" s="39"/>
    </row>
    <row r="55305" spans="17:17">
      <c r="Q55305" s="39"/>
    </row>
    <row r="55306" spans="17:17">
      <c r="Q55306" s="39"/>
    </row>
    <row r="55307" spans="17:17">
      <c r="Q55307" s="39"/>
    </row>
    <row r="55308" spans="17:17">
      <c r="Q55308" s="39"/>
    </row>
    <row r="55309" spans="17:17">
      <c r="Q55309" s="39"/>
    </row>
    <row r="55310" spans="17:17">
      <c r="Q55310" s="39"/>
    </row>
    <row r="55311" spans="17:17">
      <c r="Q55311" s="39"/>
    </row>
    <row r="55312" spans="17:17">
      <c r="Q55312" s="39"/>
    </row>
    <row r="55313" spans="17:17">
      <c r="Q55313" s="39"/>
    </row>
    <row r="55314" spans="17:17">
      <c r="Q55314" s="39"/>
    </row>
    <row r="55315" spans="17:17">
      <c r="Q55315" s="39"/>
    </row>
    <row r="55316" spans="17:17">
      <c r="Q55316" s="39"/>
    </row>
    <row r="55317" spans="17:17">
      <c r="Q55317" s="39"/>
    </row>
    <row r="55318" spans="17:17">
      <c r="Q55318" s="39"/>
    </row>
    <row r="55319" spans="17:17">
      <c r="Q55319" s="39"/>
    </row>
    <row r="55320" spans="17:17">
      <c r="Q55320" s="39"/>
    </row>
    <row r="55321" spans="17:17">
      <c r="Q55321" s="39"/>
    </row>
    <row r="55322" spans="17:17">
      <c r="Q55322" s="39"/>
    </row>
    <row r="55323" spans="17:17">
      <c r="Q55323" s="39"/>
    </row>
    <row r="55324" spans="17:17">
      <c r="Q55324" s="39"/>
    </row>
    <row r="55325" spans="17:17">
      <c r="Q55325" s="39"/>
    </row>
    <row r="55326" spans="17:17">
      <c r="Q55326" s="39"/>
    </row>
    <row r="55327" spans="17:17">
      <c r="Q55327" s="39"/>
    </row>
    <row r="55328" spans="17:17">
      <c r="Q55328" s="39"/>
    </row>
    <row r="55329" spans="17:17">
      <c r="Q55329" s="39"/>
    </row>
    <row r="55330" spans="17:17">
      <c r="Q55330" s="39"/>
    </row>
    <row r="55331" spans="17:17">
      <c r="Q55331" s="39"/>
    </row>
    <row r="55332" spans="17:17">
      <c r="Q55332" s="39"/>
    </row>
    <row r="55333" spans="17:17">
      <c r="Q55333" s="39"/>
    </row>
    <row r="55334" spans="17:17">
      <c r="Q55334" s="39"/>
    </row>
    <row r="55335" spans="17:17">
      <c r="Q55335" s="39"/>
    </row>
    <row r="55336" spans="17:17">
      <c r="Q55336" s="39"/>
    </row>
    <row r="55337" spans="17:17">
      <c r="Q55337" s="39"/>
    </row>
    <row r="55338" spans="17:17">
      <c r="Q55338" s="39"/>
    </row>
    <row r="55339" spans="17:17">
      <c r="Q55339" s="39"/>
    </row>
    <row r="55340" spans="17:17">
      <c r="Q55340" s="39"/>
    </row>
    <row r="55341" spans="17:17">
      <c r="Q55341" s="39"/>
    </row>
    <row r="55342" spans="17:17">
      <c r="Q55342" s="39"/>
    </row>
    <row r="55343" spans="17:17">
      <c r="Q55343" s="39"/>
    </row>
    <row r="55344" spans="17:17">
      <c r="Q55344" s="39"/>
    </row>
    <row r="55345" spans="17:17">
      <c r="Q55345" s="39"/>
    </row>
    <row r="55346" spans="17:17">
      <c r="Q55346" s="39"/>
    </row>
    <row r="55347" spans="17:17">
      <c r="Q55347" s="39"/>
    </row>
    <row r="55348" spans="17:17">
      <c r="Q55348" s="39"/>
    </row>
    <row r="55349" spans="17:17">
      <c r="Q55349" s="39"/>
    </row>
    <row r="55350" spans="17:17">
      <c r="Q55350" s="39"/>
    </row>
    <row r="55351" spans="17:17">
      <c r="Q55351" s="39"/>
    </row>
    <row r="55352" spans="17:17">
      <c r="Q55352" s="39"/>
    </row>
    <row r="55353" spans="17:17">
      <c r="Q55353" s="39"/>
    </row>
    <row r="55354" spans="17:17">
      <c r="Q55354" s="39"/>
    </row>
    <row r="55355" spans="17:17">
      <c r="Q55355" s="39"/>
    </row>
    <row r="55356" spans="17:17">
      <c r="Q55356" s="39"/>
    </row>
    <row r="55357" spans="17:17">
      <c r="Q55357" s="39"/>
    </row>
    <row r="55358" spans="17:17">
      <c r="Q55358" s="39"/>
    </row>
    <row r="55359" spans="17:17">
      <c r="Q55359" s="39"/>
    </row>
    <row r="55360" spans="17:17">
      <c r="Q55360" s="39"/>
    </row>
    <row r="55361" spans="17:17">
      <c r="Q55361" s="39"/>
    </row>
    <row r="55362" spans="17:17">
      <c r="Q55362" s="39"/>
    </row>
    <row r="55363" spans="17:17">
      <c r="Q55363" s="39"/>
    </row>
    <row r="55364" spans="17:17">
      <c r="Q55364" s="39"/>
    </row>
    <row r="55365" spans="17:17">
      <c r="Q55365" s="39"/>
    </row>
    <row r="55366" spans="17:17">
      <c r="Q55366" s="39"/>
    </row>
    <row r="55367" spans="17:17">
      <c r="Q55367" s="39"/>
    </row>
    <row r="55368" spans="17:17">
      <c r="Q55368" s="39"/>
    </row>
    <row r="55369" spans="17:17">
      <c r="Q55369" s="39"/>
    </row>
    <row r="55370" spans="17:17">
      <c r="Q55370" s="39"/>
    </row>
    <row r="55371" spans="17:17">
      <c r="Q55371" s="39"/>
    </row>
    <row r="55372" spans="17:17">
      <c r="Q55372" s="39"/>
    </row>
    <row r="55373" spans="17:17">
      <c r="Q55373" s="39"/>
    </row>
    <row r="55374" spans="17:17">
      <c r="Q55374" s="39"/>
    </row>
    <row r="55375" spans="17:17">
      <c r="Q55375" s="39"/>
    </row>
    <row r="55376" spans="17:17">
      <c r="Q55376" s="39"/>
    </row>
    <row r="55377" spans="17:17">
      <c r="Q55377" s="39"/>
    </row>
    <row r="55378" spans="17:17">
      <c r="Q55378" s="39"/>
    </row>
    <row r="55379" spans="17:17">
      <c r="Q55379" s="39"/>
    </row>
    <row r="55380" spans="17:17">
      <c r="Q55380" s="39"/>
    </row>
    <row r="55381" spans="17:17">
      <c r="Q55381" s="39"/>
    </row>
    <row r="55382" spans="17:17">
      <c r="Q55382" s="39"/>
    </row>
    <row r="55383" spans="17:17">
      <c r="Q55383" s="39"/>
    </row>
    <row r="55384" spans="17:17">
      <c r="Q55384" s="39"/>
    </row>
    <row r="55385" spans="17:17">
      <c r="Q55385" s="39"/>
    </row>
    <row r="55386" spans="17:17">
      <c r="Q55386" s="39"/>
    </row>
    <row r="55387" spans="17:17">
      <c r="Q55387" s="39"/>
    </row>
    <row r="55388" spans="17:17">
      <c r="Q55388" s="39"/>
    </row>
    <row r="55389" spans="17:17">
      <c r="Q55389" s="39"/>
    </row>
    <row r="55390" spans="17:17">
      <c r="Q55390" s="39"/>
    </row>
    <row r="55391" spans="17:17">
      <c r="Q55391" s="39"/>
    </row>
    <row r="55392" spans="17:17">
      <c r="Q55392" s="39"/>
    </row>
    <row r="55393" spans="17:17">
      <c r="Q55393" s="39"/>
    </row>
    <row r="55394" spans="17:17">
      <c r="Q55394" s="39"/>
    </row>
    <row r="55395" spans="17:17">
      <c r="Q55395" s="39"/>
    </row>
    <row r="55396" spans="17:17">
      <c r="Q55396" s="39"/>
    </row>
    <row r="55397" spans="17:17">
      <c r="Q55397" s="39"/>
    </row>
    <row r="55398" spans="17:17">
      <c r="Q55398" s="39"/>
    </row>
    <row r="55399" spans="17:17">
      <c r="Q55399" s="39"/>
    </row>
    <row r="55400" spans="17:17">
      <c r="Q55400" s="39"/>
    </row>
    <row r="55401" spans="17:17">
      <c r="Q55401" s="39"/>
    </row>
    <row r="55402" spans="17:17">
      <c r="Q55402" s="39"/>
    </row>
    <row r="55403" spans="17:17">
      <c r="Q55403" s="39"/>
    </row>
    <row r="55404" spans="17:17">
      <c r="Q55404" s="39"/>
    </row>
    <row r="55405" spans="17:17">
      <c r="Q55405" s="39"/>
    </row>
    <row r="55406" spans="17:17">
      <c r="Q55406" s="39"/>
    </row>
    <row r="55407" spans="17:17">
      <c r="Q55407" s="39"/>
    </row>
    <row r="55408" spans="17:17">
      <c r="Q55408" s="39"/>
    </row>
    <row r="55409" spans="17:17">
      <c r="Q55409" s="39"/>
    </row>
    <row r="55410" spans="17:17">
      <c r="Q55410" s="39"/>
    </row>
    <row r="55411" spans="17:17">
      <c r="Q55411" s="39"/>
    </row>
    <row r="55412" spans="17:17">
      <c r="Q55412" s="39"/>
    </row>
    <row r="55413" spans="17:17">
      <c r="Q55413" s="39"/>
    </row>
    <row r="55414" spans="17:17">
      <c r="Q55414" s="39"/>
    </row>
    <row r="55415" spans="17:17">
      <c r="Q55415" s="39"/>
    </row>
    <row r="55416" spans="17:17">
      <c r="Q55416" s="39"/>
    </row>
    <row r="55417" spans="17:17">
      <c r="Q55417" s="39"/>
    </row>
    <row r="55418" spans="17:17">
      <c r="Q55418" s="39"/>
    </row>
    <row r="55419" spans="17:17">
      <c r="Q55419" s="39"/>
    </row>
    <row r="55420" spans="17:17">
      <c r="Q55420" s="39"/>
    </row>
    <row r="55421" spans="17:17">
      <c r="Q55421" s="39"/>
    </row>
    <row r="55422" spans="17:17">
      <c r="Q55422" s="39"/>
    </row>
    <row r="55423" spans="17:17">
      <c r="Q55423" s="39"/>
    </row>
    <row r="55424" spans="17:17">
      <c r="Q55424" s="39"/>
    </row>
    <row r="55425" spans="17:17">
      <c r="Q55425" s="39"/>
    </row>
    <row r="55426" spans="17:17">
      <c r="Q55426" s="39"/>
    </row>
    <row r="55427" spans="17:17">
      <c r="Q55427" s="39"/>
    </row>
    <row r="55428" spans="17:17">
      <c r="Q55428" s="39"/>
    </row>
    <row r="55429" spans="17:17">
      <c r="Q55429" s="39"/>
    </row>
    <row r="55430" spans="17:17">
      <c r="Q55430" s="39"/>
    </row>
    <row r="55431" spans="17:17">
      <c r="Q55431" s="39"/>
    </row>
    <row r="55432" spans="17:17">
      <c r="Q55432" s="39"/>
    </row>
    <row r="55433" spans="17:17">
      <c r="Q55433" s="39"/>
    </row>
    <row r="55434" spans="17:17">
      <c r="Q55434" s="39"/>
    </row>
    <row r="55435" spans="17:17">
      <c r="Q55435" s="39"/>
    </row>
    <row r="55436" spans="17:17">
      <c r="Q55436" s="39"/>
    </row>
    <row r="55437" spans="17:17">
      <c r="Q55437" s="39"/>
    </row>
    <row r="55438" spans="17:17">
      <c r="Q55438" s="39"/>
    </row>
    <row r="55439" spans="17:17">
      <c r="Q55439" s="39"/>
    </row>
    <row r="55440" spans="17:17">
      <c r="Q55440" s="39"/>
    </row>
    <row r="55441" spans="17:17">
      <c r="Q55441" s="39"/>
    </row>
    <row r="55442" spans="17:17">
      <c r="Q55442" s="39"/>
    </row>
    <row r="55443" spans="17:17">
      <c r="Q55443" s="39"/>
    </row>
    <row r="55444" spans="17:17">
      <c r="Q55444" s="39"/>
    </row>
    <row r="55445" spans="17:17">
      <c r="Q55445" s="39"/>
    </row>
    <row r="55446" spans="17:17">
      <c r="Q55446" s="39"/>
    </row>
    <row r="55447" spans="17:17">
      <c r="Q55447" s="39"/>
    </row>
    <row r="55448" spans="17:17">
      <c r="Q55448" s="39"/>
    </row>
    <row r="55449" spans="17:17">
      <c r="Q55449" s="39"/>
    </row>
    <row r="55450" spans="17:17">
      <c r="Q55450" s="39"/>
    </row>
    <row r="55451" spans="17:17">
      <c r="Q55451" s="39"/>
    </row>
    <row r="55452" spans="17:17">
      <c r="Q55452" s="39"/>
    </row>
    <row r="55453" spans="17:17">
      <c r="Q55453" s="39"/>
    </row>
    <row r="55454" spans="17:17">
      <c r="Q55454" s="39"/>
    </row>
    <row r="55455" spans="17:17">
      <c r="Q55455" s="39"/>
    </row>
    <row r="55456" spans="17:17">
      <c r="Q55456" s="39"/>
    </row>
    <row r="55457" spans="17:17">
      <c r="Q55457" s="39"/>
    </row>
    <row r="55458" spans="17:17">
      <c r="Q55458" s="39"/>
    </row>
    <row r="55459" spans="17:17">
      <c r="Q55459" s="39"/>
    </row>
    <row r="55460" spans="17:17">
      <c r="Q55460" s="39"/>
    </row>
    <row r="55461" spans="17:17">
      <c r="Q55461" s="39"/>
    </row>
    <row r="55462" spans="17:17">
      <c r="Q55462" s="39"/>
    </row>
    <row r="55463" spans="17:17">
      <c r="Q55463" s="39"/>
    </row>
    <row r="55464" spans="17:17">
      <c r="Q55464" s="39"/>
    </row>
    <row r="55465" spans="17:17">
      <c r="Q55465" s="39"/>
    </row>
    <row r="55466" spans="17:17">
      <c r="Q55466" s="39"/>
    </row>
    <row r="55467" spans="17:17">
      <c r="Q55467" s="39"/>
    </row>
    <row r="55468" spans="17:17">
      <c r="Q55468" s="39"/>
    </row>
    <row r="55469" spans="17:17">
      <c r="Q55469" s="39"/>
    </row>
    <row r="55470" spans="17:17">
      <c r="Q55470" s="39"/>
    </row>
    <row r="55471" spans="17:17">
      <c r="Q55471" s="39"/>
    </row>
    <row r="55472" spans="17:17">
      <c r="Q55472" s="39"/>
    </row>
    <row r="55473" spans="17:17">
      <c r="Q55473" s="39"/>
    </row>
    <row r="55474" spans="17:17">
      <c r="Q55474" s="39"/>
    </row>
    <row r="55475" spans="17:17">
      <c r="Q55475" s="39"/>
    </row>
    <row r="55476" spans="17:17">
      <c r="Q55476" s="39"/>
    </row>
    <row r="55477" spans="17:17">
      <c r="Q55477" s="39"/>
    </row>
    <row r="55478" spans="17:17">
      <c r="Q55478" s="39"/>
    </row>
    <row r="55479" spans="17:17">
      <c r="Q55479" s="39"/>
    </row>
    <row r="55480" spans="17:17">
      <c r="Q55480" s="39"/>
    </row>
    <row r="55481" spans="17:17">
      <c r="Q55481" s="39"/>
    </row>
    <row r="55482" spans="17:17">
      <c r="Q55482" s="39"/>
    </row>
    <row r="55483" spans="17:17">
      <c r="Q55483" s="39"/>
    </row>
    <row r="55484" spans="17:17">
      <c r="Q55484" s="39"/>
    </row>
    <row r="55485" spans="17:17">
      <c r="Q55485" s="39"/>
    </row>
    <row r="55486" spans="17:17">
      <c r="Q55486" s="39"/>
    </row>
    <row r="55487" spans="17:17">
      <c r="Q55487" s="39"/>
    </row>
    <row r="55488" spans="17:17">
      <c r="Q55488" s="39"/>
    </row>
    <row r="55489" spans="17:17">
      <c r="Q55489" s="39"/>
    </row>
    <row r="55490" spans="17:17">
      <c r="Q55490" s="39"/>
    </row>
    <row r="55491" spans="17:17">
      <c r="Q55491" s="39"/>
    </row>
    <row r="55492" spans="17:17">
      <c r="Q55492" s="39"/>
    </row>
    <row r="55493" spans="17:17">
      <c r="Q55493" s="39"/>
    </row>
    <row r="55494" spans="17:17">
      <c r="Q55494" s="39"/>
    </row>
    <row r="55495" spans="17:17">
      <c r="Q55495" s="39"/>
    </row>
    <row r="55496" spans="17:17">
      <c r="Q55496" s="39"/>
    </row>
    <row r="55497" spans="17:17">
      <c r="Q55497" s="39"/>
    </row>
    <row r="55498" spans="17:17">
      <c r="Q55498" s="39"/>
    </row>
    <row r="55499" spans="17:17">
      <c r="Q55499" s="39"/>
    </row>
    <row r="55500" spans="17:17">
      <c r="Q55500" s="39"/>
    </row>
    <row r="55501" spans="17:17">
      <c r="Q55501" s="39"/>
    </row>
    <row r="55502" spans="17:17">
      <c r="Q55502" s="39"/>
    </row>
    <row r="55503" spans="17:17">
      <c r="Q55503" s="39"/>
    </row>
    <row r="55504" spans="17:17">
      <c r="Q55504" s="39"/>
    </row>
    <row r="55505" spans="17:17">
      <c r="Q55505" s="39"/>
    </row>
    <row r="55506" spans="17:17">
      <c r="Q55506" s="39"/>
    </row>
    <row r="55507" spans="17:17">
      <c r="Q55507" s="39"/>
    </row>
    <row r="55508" spans="17:17">
      <c r="Q55508" s="39"/>
    </row>
    <row r="55509" spans="17:17">
      <c r="Q55509" s="39"/>
    </row>
    <row r="55510" spans="17:17">
      <c r="Q55510" s="39"/>
    </row>
    <row r="55511" spans="17:17">
      <c r="Q55511" s="39"/>
    </row>
    <row r="55512" spans="17:17">
      <c r="Q55512" s="39"/>
    </row>
    <row r="55513" spans="17:17">
      <c r="Q55513" s="39"/>
    </row>
    <row r="55514" spans="17:17">
      <c r="Q55514" s="39"/>
    </row>
    <row r="55515" spans="17:17">
      <c r="Q55515" s="39"/>
    </row>
    <row r="55516" spans="17:17">
      <c r="Q55516" s="39"/>
    </row>
    <row r="55517" spans="17:17">
      <c r="Q55517" s="39"/>
    </row>
    <row r="55518" spans="17:17">
      <c r="Q55518" s="39"/>
    </row>
    <row r="55519" spans="17:17">
      <c r="Q55519" s="39"/>
    </row>
    <row r="55520" spans="17:17">
      <c r="Q55520" s="39"/>
    </row>
    <row r="55521" spans="17:17">
      <c r="Q55521" s="39"/>
    </row>
    <row r="55522" spans="17:17">
      <c r="Q55522" s="39"/>
    </row>
    <row r="55523" spans="17:17">
      <c r="Q55523" s="39"/>
    </row>
    <row r="55524" spans="17:17">
      <c r="Q55524" s="39"/>
    </row>
    <row r="55525" spans="17:17">
      <c r="Q55525" s="39"/>
    </row>
    <row r="55526" spans="17:17">
      <c r="Q55526" s="39"/>
    </row>
    <row r="55527" spans="17:17">
      <c r="Q55527" s="39"/>
    </row>
    <row r="55528" spans="17:17">
      <c r="Q55528" s="39"/>
    </row>
    <row r="55529" spans="17:17">
      <c r="Q55529" s="39"/>
    </row>
    <row r="55530" spans="17:17">
      <c r="Q55530" s="39"/>
    </row>
    <row r="55531" spans="17:17">
      <c r="Q55531" s="39"/>
    </row>
    <row r="55532" spans="17:17">
      <c r="Q55532" s="39"/>
    </row>
    <row r="55533" spans="17:17">
      <c r="Q55533" s="39"/>
    </row>
    <row r="55534" spans="17:17">
      <c r="Q55534" s="39"/>
    </row>
    <row r="55535" spans="17:17">
      <c r="Q55535" s="39"/>
    </row>
    <row r="55536" spans="17:17">
      <c r="Q55536" s="39"/>
    </row>
    <row r="55537" spans="17:17">
      <c r="Q55537" s="39"/>
    </row>
    <row r="55538" spans="17:17">
      <c r="Q55538" s="39"/>
    </row>
    <row r="55539" spans="17:17">
      <c r="Q55539" s="39"/>
    </row>
    <row r="55540" spans="17:17">
      <c r="Q55540" s="39"/>
    </row>
    <row r="55541" spans="17:17">
      <c r="Q55541" s="39"/>
    </row>
    <row r="55542" spans="17:17">
      <c r="Q55542" s="39"/>
    </row>
    <row r="55543" spans="17:17">
      <c r="Q55543" s="39"/>
    </row>
    <row r="55544" spans="17:17">
      <c r="Q55544" s="39"/>
    </row>
    <row r="55545" spans="17:17">
      <c r="Q55545" s="39"/>
    </row>
    <row r="55546" spans="17:17">
      <c r="Q55546" s="39"/>
    </row>
    <row r="55547" spans="17:17">
      <c r="Q55547" s="39"/>
    </row>
    <row r="55548" spans="17:17">
      <c r="Q55548" s="39"/>
    </row>
    <row r="55549" spans="17:17">
      <c r="Q55549" s="39"/>
    </row>
    <row r="55550" spans="17:17">
      <c r="Q55550" s="39"/>
    </row>
    <row r="55551" spans="17:17">
      <c r="Q55551" s="39"/>
    </row>
    <row r="55552" spans="17:17">
      <c r="Q55552" s="39"/>
    </row>
    <row r="55553" spans="17:17">
      <c r="Q55553" s="39"/>
    </row>
    <row r="55554" spans="17:17">
      <c r="Q55554" s="39"/>
    </row>
    <row r="55555" spans="17:17">
      <c r="Q55555" s="39"/>
    </row>
    <row r="55556" spans="17:17">
      <c r="Q55556" s="39"/>
    </row>
    <row r="55557" spans="17:17">
      <c r="Q55557" s="39"/>
    </row>
    <row r="55558" spans="17:17">
      <c r="Q55558" s="39"/>
    </row>
    <row r="55559" spans="17:17">
      <c r="Q55559" s="39"/>
    </row>
    <row r="55560" spans="17:17">
      <c r="Q55560" s="39"/>
    </row>
    <row r="55561" spans="17:17">
      <c r="Q55561" s="39"/>
    </row>
    <row r="55562" spans="17:17">
      <c r="Q55562" s="39"/>
    </row>
    <row r="55563" spans="17:17">
      <c r="Q55563" s="39"/>
    </row>
    <row r="55564" spans="17:17">
      <c r="Q55564" s="39"/>
    </row>
    <row r="55565" spans="17:17">
      <c r="Q55565" s="39"/>
    </row>
    <row r="55566" spans="17:17">
      <c r="Q55566" s="39"/>
    </row>
    <row r="55567" spans="17:17">
      <c r="Q55567" s="39"/>
    </row>
    <row r="55568" spans="17:17">
      <c r="Q55568" s="39"/>
    </row>
    <row r="55569" spans="17:17">
      <c r="Q55569" s="39"/>
    </row>
    <row r="55570" spans="17:17">
      <c r="Q55570" s="39"/>
    </row>
    <row r="55571" spans="17:17">
      <c r="Q55571" s="39"/>
    </row>
    <row r="55572" spans="17:17">
      <c r="Q55572" s="39"/>
    </row>
    <row r="55573" spans="17:17">
      <c r="Q55573" s="39"/>
    </row>
    <row r="55574" spans="17:17">
      <c r="Q55574" s="39"/>
    </row>
    <row r="55575" spans="17:17">
      <c r="Q55575" s="39"/>
    </row>
    <row r="55576" spans="17:17">
      <c r="Q55576" s="39"/>
    </row>
    <row r="55577" spans="17:17">
      <c r="Q55577" s="39"/>
    </row>
    <row r="55578" spans="17:17">
      <c r="Q55578" s="39"/>
    </row>
    <row r="55579" spans="17:17">
      <c r="Q55579" s="39"/>
    </row>
    <row r="55580" spans="17:17">
      <c r="Q55580" s="39"/>
    </row>
    <row r="55581" spans="17:17">
      <c r="Q55581" s="39"/>
    </row>
    <row r="55582" spans="17:17">
      <c r="Q55582" s="39"/>
    </row>
    <row r="55583" spans="17:17">
      <c r="Q55583" s="39"/>
    </row>
    <row r="55584" spans="17:17">
      <c r="Q55584" s="39"/>
    </row>
    <row r="55585" spans="17:17">
      <c r="Q55585" s="39"/>
    </row>
    <row r="55586" spans="17:17">
      <c r="Q55586" s="39"/>
    </row>
    <row r="55587" spans="17:17">
      <c r="Q55587" s="39"/>
    </row>
    <row r="55588" spans="17:17">
      <c r="Q55588" s="39"/>
    </row>
    <row r="55589" spans="17:17">
      <c r="Q55589" s="39"/>
    </row>
    <row r="55590" spans="17:17">
      <c r="Q55590" s="39"/>
    </row>
    <row r="55591" spans="17:17">
      <c r="Q55591" s="39"/>
    </row>
    <row r="55592" spans="17:17">
      <c r="Q55592" s="39"/>
    </row>
    <row r="55593" spans="17:17">
      <c r="Q55593" s="39"/>
    </row>
    <row r="55594" spans="17:17">
      <c r="Q55594" s="39"/>
    </row>
    <row r="55595" spans="17:17">
      <c r="Q55595" s="39"/>
    </row>
    <row r="55596" spans="17:17">
      <c r="Q55596" s="39"/>
    </row>
    <row r="55597" spans="17:17">
      <c r="Q55597" s="39"/>
    </row>
    <row r="55598" spans="17:17">
      <c r="Q55598" s="39"/>
    </row>
    <row r="55599" spans="17:17">
      <c r="Q55599" s="39"/>
    </row>
    <row r="55600" spans="17:17">
      <c r="Q55600" s="39"/>
    </row>
    <row r="55601" spans="17:17">
      <c r="Q55601" s="39"/>
    </row>
    <row r="55602" spans="17:17">
      <c r="Q55602" s="39"/>
    </row>
    <row r="55603" spans="17:17">
      <c r="Q55603" s="39"/>
    </row>
    <row r="55604" spans="17:17">
      <c r="Q55604" s="39"/>
    </row>
    <row r="55605" spans="17:17">
      <c r="Q55605" s="39"/>
    </row>
    <row r="55606" spans="17:17">
      <c r="Q55606" s="39"/>
    </row>
    <row r="55607" spans="17:17">
      <c r="Q55607" s="39"/>
    </row>
    <row r="55608" spans="17:17">
      <c r="Q55608" s="39"/>
    </row>
    <row r="55609" spans="17:17">
      <c r="Q55609" s="39"/>
    </row>
    <row r="55610" spans="17:17">
      <c r="Q55610" s="39"/>
    </row>
    <row r="55611" spans="17:17">
      <c r="Q55611" s="39"/>
    </row>
    <row r="55612" spans="17:17">
      <c r="Q55612" s="39"/>
    </row>
    <row r="55613" spans="17:17">
      <c r="Q55613" s="39"/>
    </row>
    <row r="55614" spans="17:17">
      <c r="Q55614" s="39"/>
    </row>
    <row r="55615" spans="17:17">
      <c r="Q55615" s="39"/>
    </row>
    <row r="55616" spans="17:17">
      <c r="Q55616" s="39"/>
    </row>
    <row r="55617" spans="17:17">
      <c r="Q55617" s="39"/>
    </row>
    <row r="55618" spans="17:17">
      <c r="Q55618" s="39"/>
    </row>
    <row r="55619" spans="17:17">
      <c r="Q55619" s="39"/>
    </row>
    <row r="55620" spans="17:17">
      <c r="Q55620" s="39"/>
    </row>
    <row r="55621" spans="17:17">
      <c r="Q55621" s="39"/>
    </row>
    <row r="55622" spans="17:17">
      <c r="Q55622" s="39"/>
    </row>
    <row r="55623" spans="17:17">
      <c r="Q55623" s="39"/>
    </row>
    <row r="55624" spans="17:17">
      <c r="Q55624" s="39"/>
    </row>
    <row r="55625" spans="17:17">
      <c r="Q55625" s="39"/>
    </row>
    <row r="55626" spans="17:17">
      <c r="Q55626" s="39"/>
    </row>
    <row r="55627" spans="17:17">
      <c r="Q55627" s="39"/>
    </row>
    <row r="55628" spans="17:17">
      <c r="Q55628" s="39"/>
    </row>
    <row r="55629" spans="17:17">
      <c r="Q55629" s="39"/>
    </row>
    <row r="55630" spans="17:17">
      <c r="Q55630" s="39"/>
    </row>
    <row r="55631" spans="17:17">
      <c r="Q55631" s="39"/>
    </row>
    <row r="55632" spans="17:17">
      <c r="Q55632" s="39"/>
    </row>
    <row r="55633" spans="17:17">
      <c r="Q55633" s="39"/>
    </row>
    <row r="55634" spans="17:17">
      <c r="Q55634" s="39"/>
    </row>
    <row r="55635" spans="17:17">
      <c r="Q55635" s="39"/>
    </row>
    <row r="55636" spans="17:17">
      <c r="Q55636" s="39"/>
    </row>
    <row r="55637" spans="17:17">
      <c r="Q55637" s="39"/>
    </row>
    <row r="55638" spans="17:17">
      <c r="Q55638" s="39"/>
    </row>
    <row r="55639" spans="17:17">
      <c r="Q55639" s="39"/>
    </row>
    <row r="55640" spans="17:17">
      <c r="Q55640" s="39"/>
    </row>
    <row r="55641" spans="17:17">
      <c r="Q55641" s="39"/>
    </row>
    <row r="55642" spans="17:17">
      <c r="Q55642" s="39"/>
    </row>
    <row r="55643" spans="17:17">
      <c r="Q55643" s="39"/>
    </row>
    <row r="55644" spans="17:17">
      <c r="Q55644" s="39"/>
    </row>
    <row r="55645" spans="17:17">
      <c r="Q55645" s="39"/>
    </row>
    <row r="55646" spans="17:17">
      <c r="Q55646" s="39"/>
    </row>
    <row r="55647" spans="17:17">
      <c r="Q55647" s="39"/>
    </row>
    <row r="55648" spans="17:17">
      <c r="Q55648" s="39"/>
    </row>
    <row r="55649" spans="17:17">
      <c r="Q55649" s="39"/>
    </row>
    <row r="55650" spans="17:17">
      <c r="Q55650" s="39"/>
    </row>
    <row r="55651" spans="17:17">
      <c r="Q55651" s="39"/>
    </row>
    <row r="55652" spans="17:17">
      <c r="Q55652" s="39"/>
    </row>
    <row r="55653" spans="17:17">
      <c r="Q55653" s="39"/>
    </row>
    <row r="55654" spans="17:17">
      <c r="Q55654" s="39"/>
    </row>
    <row r="55655" spans="17:17">
      <c r="Q55655" s="39"/>
    </row>
    <row r="55656" spans="17:17">
      <c r="Q55656" s="39"/>
    </row>
    <row r="55657" spans="17:17">
      <c r="Q55657" s="39"/>
    </row>
    <row r="55658" spans="17:17">
      <c r="Q55658" s="39"/>
    </row>
    <row r="55659" spans="17:17">
      <c r="Q55659" s="39"/>
    </row>
    <row r="55660" spans="17:17">
      <c r="Q55660" s="39"/>
    </row>
    <row r="55661" spans="17:17">
      <c r="Q55661" s="39"/>
    </row>
    <row r="55662" spans="17:17">
      <c r="Q55662" s="39"/>
    </row>
    <row r="55663" spans="17:17">
      <c r="Q55663" s="39"/>
    </row>
    <row r="55664" spans="17:17">
      <c r="Q55664" s="39"/>
    </row>
    <row r="55665" spans="17:17">
      <c r="Q55665" s="39"/>
    </row>
    <row r="55666" spans="17:17">
      <c r="Q55666" s="39"/>
    </row>
    <row r="55667" spans="17:17">
      <c r="Q55667" s="39"/>
    </row>
    <row r="55668" spans="17:17">
      <c r="Q55668" s="39"/>
    </row>
    <row r="55669" spans="17:17">
      <c r="Q55669" s="39"/>
    </row>
    <row r="55670" spans="17:17">
      <c r="Q55670" s="39"/>
    </row>
    <row r="55671" spans="17:17">
      <c r="Q55671" s="39"/>
    </row>
    <row r="55672" spans="17:17">
      <c r="Q55672" s="39"/>
    </row>
    <row r="55673" spans="17:17">
      <c r="Q55673" s="39"/>
    </row>
    <row r="55674" spans="17:17">
      <c r="Q55674" s="39"/>
    </row>
    <row r="55675" spans="17:17">
      <c r="Q55675" s="39"/>
    </row>
    <row r="55676" spans="17:17">
      <c r="Q55676" s="39"/>
    </row>
    <row r="55677" spans="17:17">
      <c r="Q55677" s="39"/>
    </row>
    <row r="55678" spans="17:17">
      <c r="Q55678" s="39"/>
    </row>
    <row r="55679" spans="17:17">
      <c r="Q55679" s="39"/>
    </row>
    <row r="55680" spans="17:17">
      <c r="Q55680" s="39"/>
    </row>
    <row r="55681" spans="17:17">
      <c r="Q55681" s="39"/>
    </row>
    <row r="55682" spans="17:17">
      <c r="Q55682" s="39"/>
    </row>
    <row r="55683" spans="17:17">
      <c r="Q55683" s="39"/>
    </row>
    <row r="55684" spans="17:17">
      <c r="Q55684" s="39"/>
    </row>
    <row r="55685" spans="17:17">
      <c r="Q55685" s="39"/>
    </row>
    <row r="55686" spans="17:17">
      <c r="Q55686" s="39"/>
    </row>
    <row r="55687" spans="17:17">
      <c r="Q55687" s="39"/>
    </row>
    <row r="55688" spans="17:17">
      <c r="Q55688" s="39"/>
    </row>
    <row r="55689" spans="17:17">
      <c r="Q55689" s="39"/>
    </row>
    <row r="55690" spans="17:17">
      <c r="Q55690" s="39"/>
    </row>
    <row r="55691" spans="17:17">
      <c r="Q55691" s="39"/>
    </row>
    <row r="55692" spans="17:17">
      <c r="Q55692" s="39"/>
    </row>
    <row r="55693" spans="17:17">
      <c r="Q55693" s="39"/>
    </row>
    <row r="55694" spans="17:17">
      <c r="Q55694" s="39"/>
    </row>
    <row r="55695" spans="17:17">
      <c r="Q55695" s="39"/>
    </row>
    <row r="55696" spans="17:17">
      <c r="Q55696" s="39"/>
    </row>
    <row r="55697" spans="17:17">
      <c r="Q55697" s="39"/>
    </row>
    <row r="55698" spans="17:17">
      <c r="Q55698" s="39"/>
    </row>
    <row r="55699" spans="17:17">
      <c r="Q55699" s="39"/>
    </row>
    <row r="55700" spans="17:17">
      <c r="Q55700" s="39"/>
    </row>
    <row r="55701" spans="17:17">
      <c r="Q55701" s="39"/>
    </row>
    <row r="55702" spans="17:17">
      <c r="Q55702" s="39"/>
    </row>
    <row r="55703" spans="17:17">
      <c r="Q55703" s="39"/>
    </row>
    <row r="55704" spans="17:17">
      <c r="Q55704" s="39"/>
    </row>
    <row r="55705" spans="17:17">
      <c r="Q55705" s="39"/>
    </row>
    <row r="55706" spans="17:17">
      <c r="Q55706" s="39"/>
    </row>
    <row r="55707" spans="17:17">
      <c r="Q55707" s="39"/>
    </row>
    <row r="55708" spans="17:17">
      <c r="Q55708" s="39"/>
    </row>
    <row r="55709" spans="17:17">
      <c r="Q55709" s="39"/>
    </row>
    <row r="55710" spans="17:17">
      <c r="Q55710" s="39"/>
    </row>
    <row r="55711" spans="17:17">
      <c r="Q55711" s="39"/>
    </row>
    <row r="55712" spans="17:17">
      <c r="Q55712" s="39"/>
    </row>
    <row r="55713" spans="17:17">
      <c r="Q55713" s="39"/>
    </row>
    <row r="55714" spans="17:17">
      <c r="Q55714" s="39"/>
    </row>
    <row r="55715" spans="17:17">
      <c r="Q55715" s="39"/>
    </row>
    <row r="55716" spans="17:17">
      <c r="Q55716" s="39"/>
    </row>
    <row r="55717" spans="17:17">
      <c r="Q55717" s="39"/>
    </row>
    <row r="55718" spans="17:17">
      <c r="Q55718" s="39"/>
    </row>
    <row r="55719" spans="17:17">
      <c r="Q55719" s="39"/>
    </row>
    <row r="55720" spans="17:17">
      <c r="Q55720" s="39"/>
    </row>
    <row r="55721" spans="17:17">
      <c r="Q55721" s="39"/>
    </row>
    <row r="55722" spans="17:17">
      <c r="Q55722" s="39"/>
    </row>
    <row r="55723" spans="17:17">
      <c r="Q55723" s="39"/>
    </row>
    <row r="55724" spans="17:17">
      <c r="Q55724" s="39"/>
    </row>
    <row r="55725" spans="17:17">
      <c r="Q55725" s="39"/>
    </row>
    <row r="55726" spans="17:17">
      <c r="Q55726" s="39"/>
    </row>
    <row r="55727" spans="17:17">
      <c r="Q55727" s="39"/>
    </row>
    <row r="55728" spans="17:17">
      <c r="Q55728" s="39"/>
    </row>
    <row r="55729" spans="17:17">
      <c r="Q55729" s="39"/>
    </row>
    <row r="55730" spans="17:17">
      <c r="Q55730" s="39"/>
    </row>
    <row r="55731" spans="17:17">
      <c r="Q55731" s="39"/>
    </row>
    <row r="55732" spans="17:17">
      <c r="Q55732" s="39"/>
    </row>
    <row r="55733" spans="17:17">
      <c r="Q55733" s="39"/>
    </row>
    <row r="55734" spans="17:17">
      <c r="Q55734" s="39"/>
    </row>
    <row r="55735" spans="17:17">
      <c r="Q55735" s="39"/>
    </row>
    <row r="55736" spans="17:17">
      <c r="Q55736" s="39"/>
    </row>
    <row r="55737" spans="17:17">
      <c r="Q55737" s="39"/>
    </row>
    <row r="55738" spans="17:17">
      <c r="Q55738" s="39"/>
    </row>
    <row r="55739" spans="17:17">
      <c r="Q55739" s="39"/>
    </row>
    <row r="55740" spans="17:17">
      <c r="Q55740" s="39"/>
    </row>
    <row r="55741" spans="17:17">
      <c r="Q55741" s="39"/>
    </row>
    <row r="55742" spans="17:17">
      <c r="Q55742" s="39"/>
    </row>
    <row r="55743" spans="17:17">
      <c r="Q55743" s="39"/>
    </row>
    <row r="55744" spans="17:17">
      <c r="Q55744" s="39"/>
    </row>
    <row r="55745" spans="17:17">
      <c r="Q55745" s="39"/>
    </row>
    <row r="55746" spans="17:17">
      <c r="Q55746" s="39"/>
    </row>
    <row r="55747" spans="17:17">
      <c r="Q55747" s="39"/>
    </row>
    <row r="55748" spans="17:17">
      <c r="Q55748" s="39"/>
    </row>
    <row r="55749" spans="17:17">
      <c r="Q55749" s="39"/>
    </row>
    <row r="55750" spans="17:17">
      <c r="Q55750" s="39"/>
    </row>
    <row r="55751" spans="17:17">
      <c r="Q55751" s="39"/>
    </row>
    <row r="55752" spans="17:17">
      <c r="Q55752" s="39"/>
    </row>
    <row r="55753" spans="17:17">
      <c r="Q55753" s="39"/>
    </row>
    <row r="55754" spans="17:17">
      <c r="Q55754" s="39"/>
    </row>
    <row r="55755" spans="17:17">
      <c r="Q55755" s="39"/>
    </row>
    <row r="55756" spans="17:17">
      <c r="Q55756" s="39"/>
    </row>
    <row r="55757" spans="17:17">
      <c r="Q55757" s="39"/>
    </row>
    <row r="55758" spans="17:17">
      <c r="Q55758" s="39"/>
    </row>
    <row r="55759" spans="17:17">
      <c r="Q55759" s="39"/>
    </row>
    <row r="55760" spans="17:17">
      <c r="Q55760" s="39"/>
    </row>
    <row r="55761" spans="17:17">
      <c r="Q55761" s="39"/>
    </row>
    <row r="55762" spans="17:17">
      <c r="Q55762" s="39"/>
    </row>
    <row r="55763" spans="17:17">
      <c r="Q55763" s="39"/>
    </row>
    <row r="55764" spans="17:17">
      <c r="Q55764" s="39"/>
    </row>
    <row r="55765" spans="17:17">
      <c r="Q55765" s="39"/>
    </row>
    <row r="55766" spans="17:17">
      <c r="Q55766" s="39"/>
    </row>
    <row r="55767" spans="17:17">
      <c r="Q55767" s="39"/>
    </row>
    <row r="55768" spans="17:17">
      <c r="Q55768" s="39"/>
    </row>
    <row r="55769" spans="17:17">
      <c r="Q55769" s="39"/>
    </row>
    <row r="55770" spans="17:17">
      <c r="Q55770" s="39"/>
    </row>
    <row r="55771" spans="17:17">
      <c r="Q55771" s="39"/>
    </row>
    <row r="55772" spans="17:17">
      <c r="Q55772" s="39"/>
    </row>
    <row r="55773" spans="17:17">
      <c r="Q55773" s="39"/>
    </row>
    <row r="55774" spans="17:17">
      <c r="Q55774" s="39"/>
    </row>
    <row r="55775" spans="17:17">
      <c r="Q55775" s="39"/>
    </row>
    <row r="55776" spans="17:17">
      <c r="Q55776" s="39"/>
    </row>
    <row r="55777" spans="17:17">
      <c r="Q55777" s="39"/>
    </row>
    <row r="55778" spans="17:17">
      <c r="Q55778" s="39"/>
    </row>
    <row r="55779" spans="17:17">
      <c r="Q55779" s="39"/>
    </row>
    <row r="55780" spans="17:17">
      <c r="Q55780" s="39"/>
    </row>
    <row r="55781" spans="17:17">
      <c r="Q55781" s="39"/>
    </row>
    <row r="55782" spans="17:17">
      <c r="Q55782" s="39"/>
    </row>
    <row r="55783" spans="17:17">
      <c r="Q55783" s="39"/>
    </row>
    <row r="55784" spans="17:17">
      <c r="Q55784" s="39"/>
    </row>
    <row r="55785" spans="17:17">
      <c r="Q55785" s="39"/>
    </row>
    <row r="55786" spans="17:17">
      <c r="Q55786" s="39"/>
    </row>
    <row r="55787" spans="17:17">
      <c r="Q55787" s="39"/>
    </row>
    <row r="55788" spans="17:17">
      <c r="Q55788" s="39"/>
    </row>
    <row r="55789" spans="17:17">
      <c r="Q55789" s="39"/>
    </row>
    <row r="55790" spans="17:17">
      <c r="Q55790" s="39"/>
    </row>
    <row r="55791" spans="17:17">
      <c r="Q55791" s="39"/>
    </row>
    <row r="55792" spans="17:17">
      <c r="Q55792" s="39"/>
    </row>
    <row r="55793" spans="17:17">
      <c r="Q55793" s="39"/>
    </row>
    <row r="55794" spans="17:17">
      <c r="Q55794" s="39"/>
    </row>
    <row r="55795" spans="17:17">
      <c r="Q55795" s="39"/>
    </row>
    <row r="55796" spans="17:17">
      <c r="Q55796" s="39"/>
    </row>
    <row r="55797" spans="17:17">
      <c r="Q55797" s="39"/>
    </row>
    <row r="55798" spans="17:17">
      <c r="Q55798" s="39"/>
    </row>
    <row r="55799" spans="17:17">
      <c r="Q55799" s="39"/>
    </row>
    <row r="55800" spans="17:17">
      <c r="Q55800" s="39"/>
    </row>
    <row r="55801" spans="17:17">
      <c r="Q55801" s="39"/>
    </row>
    <row r="55802" spans="17:17">
      <c r="Q55802" s="39"/>
    </row>
    <row r="55803" spans="17:17">
      <c r="Q55803" s="39"/>
    </row>
    <row r="55804" spans="17:17">
      <c r="Q55804" s="39"/>
    </row>
    <row r="55805" spans="17:17">
      <c r="Q55805" s="39"/>
    </row>
    <row r="55806" spans="17:17">
      <c r="Q55806" s="39"/>
    </row>
    <row r="55807" spans="17:17">
      <c r="Q55807" s="39"/>
    </row>
    <row r="55808" spans="17:17">
      <c r="Q55808" s="39"/>
    </row>
    <row r="55809" spans="17:17">
      <c r="Q55809" s="39"/>
    </row>
    <row r="55810" spans="17:17">
      <c r="Q55810" s="39"/>
    </row>
    <row r="55811" spans="17:17">
      <c r="Q55811" s="39"/>
    </row>
    <row r="55812" spans="17:17">
      <c r="Q55812" s="39"/>
    </row>
    <row r="55813" spans="17:17">
      <c r="Q55813" s="39"/>
    </row>
    <row r="55814" spans="17:17">
      <c r="Q55814" s="39"/>
    </row>
    <row r="55815" spans="17:17">
      <c r="Q55815" s="39"/>
    </row>
    <row r="55816" spans="17:17">
      <c r="Q55816" s="39"/>
    </row>
    <row r="55817" spans="17:17">
      <c r="Q55817" s="39"/>
    </row>
    <row r="55818" spans="17:17">
      <c r="Q55818" s="39"/>
    </row>
    <row r="55819" spans="17:17">
      <c r="Q55819" s="39"/>
    </row>
    <row r="55820" spans="17:17">
      <c r="Q55820" s="39"/>
    </row>
    <row r="55821" spans="17:17">
      <c r="Q55821" s="39"/>
    </row>
    <row r="55822" spans="17:17">
      <c r="Q55822" s="39"/>
    </row>
    <row r="55823" spans="17:17">
      <c r="Q55823" s="39"/>
    </row>
    <row r="55824" spans="17:17">
      <c r="Q55824" s="39"/>
    </row>
    <row r="55825" spans="17:17">
      <c r="Q55825" s="39"/>
    </row>
    <row r="55826" spans="17:17">
      <c r="Q55826" s="39"/>
    </row>
    <row r="55827" spans="17:17">
      <c r="Q55827" s="39"/>
    </row>
    <row r="55828" spans="17:17">
      <c r="Q55828" s="39"/>
    </row>
    <row r="55829" spans="17:17">
      <c r="Q55829" s="39"/>
    </row>
    <row r="55830" spans="17:17">
      <c r="Q55830" s="39"/>
    </row>
    <row r="55831" spans="17:17">
      <c r="Q55831" s="39"/>
    </row>
    <row r="55832" spans="17:17">
      <c r="Q55832" s="39"/>
    </row>
    <row r="55833" spans="17:17">
      <c r="Q55833" s="39"/>
    </row>
    <row r="55834" spans="17:17">
      <c r="Q55834" s="39"/>
    </row>
    <row r="55835" spans="17:17">
      <c r="Q55835" s="39"/>
    </row>
    <row r="55836" spans="17:17">
      <c r="Q55836" s="39"/>
    </row>
    <row r="55837" spans="17:17">
      <c r="Q55837" s="39"/>
    </row>
    <row r="55838" spans="17:17">
      <c r="Q55838" s="39"/>
    </row>
    <row r="55839" spans="17:17">
      <c r="Q55839" s="39"/>
    </row>
    <row r="55840" spans="17:17">
      <c r="Q55840" s="39"/>
    </row>
    <row r="55841" spans="17:17">
      <c r="Q55841" s="39"/>
    </row>
    <row r="55842" spans="17:17">
      <c r="Q55842" s="39"/>
    </row>
    <row r="55843" spans="17:17">
      <c r="Q55843" s="39"/>
    </row>
    <row r="55844" spans="17:17">
      <c r="Q55844" s="39"/>
    </row>
    <row r="55845" spans="17:17">
      <c r="Q55845" s="39"/>
    </row>
    <row r="55846" spans="17:17">
      <c r="Q55846" s="39"/>
    </row>
    <row r="55847" spans="17:17">
      <c r="Q55847" s="39"/>
    </row>
    <row r="55848" spans="17:17">
      <c r="Q55848" s="39"/>
    </row>
    <row r="55849" spans="17:17">
      <c r="Q55849" s="39"/>
    </row>
    <row r="55850" spans="17:17">
      <c r="Q55850" s="39"/>
    </row>
    <row r="55851" spans="17:17">
      <c r="Q55851" s="39"/>
    </row>
    <row r="55852" spans="17:17">
      <c r="Q55852" s="39"/>
    </row>
    <row r="55853" spans="17:17">
      <c r="Q55853" s="39"/>
    </row>
    <row r="55854" spans="17:17">
      <c r="Q55854" s="39"/>
    </row>
    <row r="55855" spans="17:17">
      <c r="Q55855" s="39"/>
    </row>
    <row r="55856" spans="17:17">
      <c r="Q55856" s="39"/>
    </row>
    <row r="55857" spans="17:17">
      <c r="Q55857" s="39"/>
    </row>
    <row r="55858" spans="17:17">
      <c r="Q55858" s="39"/>
    </row>
    <row r="55859" spans="17:17">
      <c r="Q55859" s="39"/>
    </row>
    <row r="55860" spans="17:17">
      <c r="Q55860" s="39"/>
    </row>
    <row r="55861" spans="17:17">
      <c r="Q55861" s="39"/>
    </row>
    <row r="55862" spans="17:17">
      <c r="Q55862" s="39"/>
    </row>
    <row r="55863" spans="17:17">
      <c r="Q55863" s="39"/>
    </row>
    <row r="55864" spans="17:17">
      <c r="Q55864" s="39"/>
    </row>
    <row r="55865" spans="17:17">
      <c r="Q55865" s="39"/>
    </row>
    <row r="55866" spans="17:17">
      <c r="Q55866" s="39"/>
    </row>
    <row r="55867" spans="17:17">
      <c r="Q55867" s="39"/>
    </row>
    <row r="55868" spans="17:17">
      <c r="Q55868" s="39"/>
    </row>
    <row r="55869" spans="17:17">
      <c r="Q55869" s="39"/>
    </row>
    <row r="55870" spans="17:17">
      <c r="Q55870" s="39"/>
    </row>
    <row r="55871" spans="17:17">
      <c r="Q55871" s="39"/>
    </row>
    <row r="55872" spans="17:17">
      <c r="Q55872" s="39"/>
    </row>
    <row r="55873" spans="17:17">
      <c r="Q55873" s="39"/>
    </row>
    <row r="55874" spans="17:17">
      <c r="Q55874" s="39"/>
    </row>
    <row r="55875" spans="17:17">
      <c r="Q55875" s="39"/>
    </row>
    <row r="55876" spans="17:17">
      <c r="Q55876" s="39"/>
    </row>
    <row r="55877" spans="17:17">
      <c r="Q55877" s="39"/>
    </row>
    <row r="55878" spans="17:17">
      <c r="Q55878" s="39"/>
    </row>
    <row r="55879" spans="17:17">
      <c r="Q55879" s="39"/>
    </row>
    <row r="55880" spans="17:17">
      <c r="Q55880" s="39"/>
    </row>
    <row r="55881" spans="17:17">
      <c r="Q55881" s="39"/>
    </row>
    <row r="55882" spans="17:17">
      <c r="Q55882" s="39"/>
    </row>
    <row r="55883" spans="17:17">
      <c r="Q55883" s="39"/>
    </row>
    <row r="55884" spans="17:17">
      <c r="Q55884" s="39"/>
    </row>
    <row r="55885" spans="17:17">
      <c r="Q55885" s="39"/>
    </row>
    <row r="55886" spans="17:17">
      <c r="Q55886" s="39"/>
    </row>
    <row r="55887" spans="17:17">
      <c r="Q55887" s="39"/>
    </row>
    <row r="55888" spans="17:17">
      <c r="Q55888" s="39"/>
    </row>
    <row r="55889" spans="17:17">
      <c r="Q55889" s="39"/>
    </row>
    <row r="55890" spans="17:17">
      <c r="Q55890" s="39"/>
    </row>
    <row r="55891" spans="17:17">
      <c r="Q55891" s="39"/>
    </row>
    <row r="55892" spans="17:17">
      <c r="Q55892" s="39"/>
    </row>
    <row r="55893" spans="17:17">
      <c r="Q55893" s="39"/>
    </row>
    <row r="55894" spans="17:17">
      <c r="Q55894" s="39"/>
    </row>
    <row r="55895" spans="17:17">
      <c r="Q55895" s="39"/>
    </row>
    <row r="55896" spans="17:17">
      <c r="Q55896" s="39"/>
    </row>
    <row r="55897" spans="17:17">
      <c r="Q55897" s="39"/>
    </row>
    <row r="55898" spans="17:17">
      <c r="Q55898" s="39"/>
    </row>
    <row r="55899" spans="17:17">
      <c r="Q55899" s="39"/>
    </row>
    <row r="55900" spans="17:17">
      <c r="Q55900" s="39"/>
    </row>
    <row r="55901" spans="17:17">
      <c r="Q55901" s="39"/>
    </row>
    <row r="55902" spans="17:17">
      <c r="Q55902" s="39"/>
    </row>
    <row r="55903" spans="17:17">
      <c r="Q55903" s="39"/>
    </row>
    <row r="55904" spans="17:17">
      <c r="Q55904" s="39"/>
    </row>
    <row r="55905" spans="17:17">
      <c r="Q55905" s="39"/>
    </row>
    <row r="55906" spans="17:17">
      <c r="Q55906" s="39"/>
    </row>
    <row r="55907" spans="17:17">
      <c r="Q55907" s="39"/>
    </row>
    <row r="55908" spans="17:17">
      <c r="Q55908" s="39"/>
    </row>
    <row r="55909" spans="17:17">
      <c r="Q55909" s="39"/>
    </row>
    <row r="55910" spans="17:17">
      <c r="Q55910" s="39"/>
    </row>
    <row r="55911" spans="17:17">
      <c r="Q55911" s="39"/>
    </row>
    <row r="55912" spans="17:17">
      <c r="Q55912" s="39"/>
    </row>
    <row r="55913" spans="17:17">
      <c r="Q55913" s="39"/>
    </row>
    <row r="55914" spans="17:17">
      <c r="Q55914" s="39"/>
    </row>
    <row r="55915" spans="17:17">
      <c r="Q55915" s="39"/>
    </row>
    <row r="55916" spans="17:17">
      <c r="Q55916" s="39"/>
    </row>
    <row r="55917" spans="17:17">
      <c r="Q55917" s="39"/>
    </row>
    <row r="55918" spans="17:17">
      <c r="Q55918" s="39"/>
    </row>
    <row r="55919" spans="17:17">
      <c r="Q55919" s="39"/>
    </row>
    <row r="55920" spans="17:17">
      <c r="Q55920" s="39"/>
    </row>
    <row r="55921" spans="17:17">
      <c r="Q55921" s="39"/>
    </row>
    <row r="55922" spans="17:17">
      <c r="Q55922" s="39"/>
    </row>
    <row r="55923" spans="17:17">
      <c r="Q55923" s="39"/>
    </row>
    <row r="55924" spans="17:17">
      <c r="Q55924" s="39"/>
    </row>
    <row r="55925" spans="17:17">
      <c r="Q55925" s="39"/>
    </row>
    <row r="55926" spans="17:17">
      <c r="Q55926" s="39"/>
    </row>
    <row r="55927" spans="17:17">
      <c r="Q55927" s="39"/>
    </row>
    <row r="55928" spans="17:17">
      <c r="Q55928" s="39"/>
    </row>
    <row r="55929" spans="17:17">
      <c r="Q55929" s="39"/>
    </row>
    <row r="55930" spans="17:17">
      <c r="Q55930" s="39"/>
    </row>
    <row r="55931" spans="17:17">
      <c r="Q55931" s="39"/>
    </row>
    <row r="55932" spans="17:17">
      <c r="Q55932" s="39"/>
    </row>
    <row r="55933" spans="17:17">
      <c r="Q55933" s="39"/>
    </row>
    <row r="55934" spans="17:17">
      <c r="Q55934" s="39"/>
    </row>
    <row r="55935" spans="17:17">
      <c r="Q55935" s="39"/>
    </row>
    <row r="55936" spans="17:17">
      <c r="Q55936" s="39"/>
    </row>
    <row r="55937" spans="17:17">
      <c r="Q55937" s="39"/>
    </row>
    <row r="55938" spans="17:17">
      <c r="Q55938" s="39"/>
    </row>
    <row r="55939" spans="17:17">
      <c r="Q55939" s="39"/>
    </row>
    <row r="55940" spans="17:17">
      <c r="Q55940" s="39"/>
    </row>
    <row r="55941" spans="17:17">
      <c r="Q55941" s="39"/>
    </row>
    <row r="55942" spans="17:17">
      <c r="Q55942" s="39"/>
    </row>
    <row r="55943" spans="17:17">
      <c r="Q55943" s="39"/>
    </row>
    <row r="55944" spans="17:17">
      <c r="Q55944" s="39"/>
    </row>
    <row r="55945" spans="17:17">
      <c r="Q55945" s="39"/>
    </row>
    <row r="55946" spans="17:17">
      <c r="Q55946" s="39"/>
    </row>
    <row r="55947" spans="17:17">
      <c r="Q55947" s="39"/>
    </row>
    <row r="55948" spans="17:17">
      <c r="Q55948" s="39"/>
    </row>
    <row r="55949" spans="17:17">
      <c r="Q55949" s="39"/>
    </row>
    <row r="55950" spans="17:17">
      <c r="Q55950" s="39"/>
    </row>
    <row r="55951" spans="17:17">
      <c r="Q55951" s="39"/>
    </row>
    <row r="55952" spans="17:17">
      <c r="Q55952" s="39"/>
    </row>
    <row r="55953" spans="17:17">
      <c r="Q55953" s="39"/>
    </row>
    <row r="55954" spans="17:17">
      <c r="Q55954" s="39"/>
    </row>
    <row r="55955" spans="17:17">
      <c r="Q55955" s="39"/>
    </row>
    <row r="55956" spans="17:17">
      <c r="Q55956" s="39"/>
    </row>
    <row r="55957" spans="17:17">
      <c r="Q55957" s="39"/>
    </row>
    <row r="55958" spans="17:17">
      <c r="Q55958" s="39"/>
    </row>
    <row r="55959" spans="17:17">
      <c r="Q55959" s="39"/>
    </row>
    <row r="55960" spans="17:17">
      <c r="Q55960" s="39"/>
    </row>
    <row r="55961" spans="17:17">
      <c r="Q55961" s="39"/>
    </row>
    <row r="55962" spans="17:17">
      <c r="Q55962" s="39"/>
    </row>
    <row r="55963" spans="17:17">
      <c r="Q55963" s="39"/>
    </row>
    <row r="55964" spans="17:17">
      <c r="Q55964" s="39"/>
    </row>
    <row r="55965" spans="17:17">
      <c r="Q55965" s="39"/>
    </row>
    <row r="55966" spans="17:17">
      <c r="Q55966" s="39"/>
    </row>
    <row r="55967" spans="17:17">
      <c r="Q55967" s="39"/>
    </row>
    <row r="55968" spans="17:17">
      <c r="Q55968" s="39"/>
    </row>
    <row r="55969" spans="17:17">
      <c r="Q55969" s="39"/>
    </row>
    <row r="55970" spans="17:17">
      <c r="Q55970" s="39"/>
    </row>
    <row r="55971" spans="17:17">
      <c r="Q55971" s="39"/>
    </row>
    <row r="55972" spans="17:17">
      <c r="Q55972" s="39"/>
    </row>
    <row r="55973" spans="17:17">
      <c r="Q55973" s="39"/>
    </row>
    <row r="55974" spans="17:17">
      <c r="Q55974" s="39"/>
    </row>
    <row r="55975" spans="17:17">
      <c r="Q55975" s="39"/>
    </row>
    <row r="55976" spans="17:17">
      <c r="Q55976" s="39"/>
    </row>
    <row r="55977" spans="17:17">
      <c r="Q55977" s="39"/>
    </row>
    <row r="55978" spans="17:17">
      <c r="Q55978" s="39"/>
    </row>
    <row r="55979" spans="17:17">
      <c r="Q55979" s="39"/>
    </row>
    <row r="55980" spans="17:17">
      <c r="Q55980" s="39"/>
    </row>
    <row r="55981" spans="17:17">
      <c r="Q55981" s="39"/>
    </row>
    <row r="55982" spans="17:17">
      <c r="Q55982" s="39"/>
    </row>
    <row r="55983" spans="17:17">
      <c r="Q55983" s="39"/>
    </row>
    <row r="55984" spans="17:17">
      <c r="Q55984" s="39"/>
    </row>
    <row r="55985" spans="17:17">
      <c r="Q55985" s="39"/>
    </row>
    <row r="55986" spans="17:17">
      <c r="Q55986" s="39"/>
    </row>
    <row r="55987" spans="17:17">
      <c r="Q55987" s="39"/>
    </row>
    <row r="55988" spans="17:17">
      <c r="Q55988" s="39"/>
    </row>
    <row r="55989" spans="17:17">
      <c r="Q55989" s="39"/>
    </row>
    <row r="55990" spans="17:17">
      <c r="Q55990" s="39"/>
    </row>
    <row r="55991" spans="17:17">
      <c r="Q55991" s="39"/>
    </row>
    <row r="55992" spans="17:17">
      <c r="Q55992" s="39"/>
    </row>
    <row r="55993" spans="17:17">
      <c r="Q55993" s="39"/>
    </row>
    <row r="55994" spans="17:17">
      <c r="Q55994" s="39"/>
    </row>
    <row r="55995" spans="17:17">
      <c r="Q55995" s="39"/>
    </row>
    <row r="55996" spans="17:17">
      <c r="Q55996" s="39"/>
    </row>
    <row r="55997" spans="17:17">
      <c r="Q55997" s="39"/>
    </row>
    <row r="55998" spans="17:17">
      <c r="Q55998" s="39"/>
    </row>
    <row r="55999" spans="17:17">
      <c r="Q55999" s="39"/>
    </row>
    <row r="56000" spans="17:17">
      <c r="Q56000" s="39"/>
    </row>
    <row r="56001" spans="17:17">
      <c r="Q56001" s="39"/>
    </row>
    <row r="56002" spans="17:17">
      <c r="Q56002" s="39"/>
    </row>
    <row r="56003" spans="17:17">
      <c r="Q56003" s="39"/>
    </row>
    <row r="56004" spans="17:17">
      <c r="Q56004" s="39"/>
    </row>
    <row r="56005" spans="17:17">
      <c r="Q56005" s="39"/>
    </row>
    <row r="56006" spans="17:17">
      <c r="Q56006" s="39"/>
    </row>
    <row r="56007" spans="17:17">
      <c r="Q56007" s="39"/>
    </row>
    <row r="56008" spans="17:17">
      <c r="Q56008" s="39"/>
    </row>
    <row r="56009" spans="17:17">
      <c r="Q56009" s="39"/>
    </row>
    <row r="56010" spans="17:17">
      <c r="Q56010" s="39"/>
    </row>
    <row r="56011" spans="17:17">
      <c r="Q56011" s="39"/>
    </row>
    <row r="56012" spans="17:17">
      <c r="Q56012" s="39"/>
    </row>
    <row r="56013" spans="17:17">
      <c r="Q56013" s="39"/>
    </row>
    <row r="56014" spans="17:17">
      <c r="Q56014" s="39"/>
    </row>
    <row r="56015" spans="17:17">
      <c r="Q56015" s="39"/>
    </row>
    <row r="56016" spans="17:17">
      <c r="Q56016" s="39"/>
    </row>
    <row r="56017" spans="17:17">
      <c r="Q56017" s="39"/>
    </row>
    <row r="56018" spans="17:17">
      <c r="Q56018" s="39"/>
    </row>
    <row r="56019" spans="17:17">
      <c r="Q56019" s="39"/>
    </row>
    <row r="56020" spans="17:17">
      <c r="Q56020" s="39"/>
    </row>
    <row r="56021" spans="17:17">
      <c r="Q56021" s="39"/>
    </row>
    <row r="56022" spans="17:17">
      <c r="Q56022" s="39"/>
    </row>
    <row r="56023" spans="17:17">
      <c r="Q56023" s="39"/>
    </row>
    <row r="56024" spans="17:17">
      <c r="Q56024" s="39"/>
    </row>
    <row r="56025" spans="17:17">
      <c r="Q56025" s="39"/>
    </row>
    <row r="56026" spans="17:17">
      <c r="Q56026" s="39"/>
    </row>
    <row r="56027" spans="17:17">
      <c r="Q56027" s="39"/>
    </row>
    <row r="56028" spans="17:17">
      <c r="Q56028" s="39"/>
    </row>
    <row r="56029" spans="17:17">
      <c r="Q56029" s="39"/>
    </row>
    <row r="56030" spans="17:17">
      <c r="Q56030" s="39"/>
    </row>
    <row r="56031" spans="17:17">
      <c r="Q56031" s="39"/>
    </row>
    <row r="56032" spans="17:17">
      <c r="Q56032" s="39"/>
    </row>
    <row r="56033" spans="17:17">
      <c r="Q56033" s="39"/>
    </row>
    <row r="56034" spans="17:17">
      <c r="Q56034" s="39"/>
    </row>
    <row r="56035" spans="17:17">
      <c r="Q56035" s="39"/>
    </row>
    <row r="56036" spans="17:17">
      <c r="Q56036" s="39"/>
    </row>
    <row r="56037" spans="17:17">
      <c r="Q56037" s="39"/>
    </row>
    <row r="56038" spans="17:17">
      <c r="Q56038" s="39"/>
    </row>
    <row r="56039" spans="17:17">
      <c r="Q56039" s="39"/>
    </row>
    <row r="56040" spans="17:17">
      <c r="Q56040" s="39"/>
    </row>
    <row r="56041" spans="17:17">
      <c r="Q56041" s="39"/>
    </row>
    <row r="56042" spans="17:17">
      <c r="Q56042" s="39"/>
    </row>
    <row r="56043" spans="17:17">
      <c r="Q56043" s="39"/>
    </row>
    <row r="56044" spans="17:17">
      <c r="Q56044" s="39"/>
    </row>
    <row r="56045" spans="17:17">
      <c r="Q56045" s="39"/>
    </row>
    <row r="56046" spans="17:17">
      <c r="Q56046" s="39"/>
    </row>
    <row r="56047" spans="17:17">
      <c r="Q56047" s="39"/>
    </row>
    <row r="56048" spans="17:17">
      <c r="Q56048" s="39"/>
    </row>
    <row r="56049" spans="17:17">
      <c r="Q56049" s="39"/>
    </row>
    <row r="56050" spans="17:17">
      <c r="Q56050" s="39"/>
    </row>
    <row r="56051" spans="17:17">
      <c r="Q56051" s="39"/>
    </row>
    <row r="56052" spans="17:17">
      <c r="Q56052" s="39"/>
    </row>
    <row r="56053" spans="17:17">
      <c r="Q56053" s="39"/>
    </row>
    <row r="56054" spans="17:17">
      <c r="Q56054" s="39"/>
    </row>
    <row r="56055" spans="17:17">
      <c r="Q56055" s="39"/>
    </row>
    <row r="56056" spans="17:17">
      <c r="Q56056" s="39"/>
    </row>
    <row r="56057" spans="17:17">
      <c r="Q56057" s="39"/>
    </row>
    <row r="56058" spans="17:17">
      <c r="Q56058" s="39"/>
    </row>
    <row r="56059" spans="17:17">
      <c r="Q56059" s="39"/>
    </row>
    <row r="56060" spans="17:17">
      <c r="Q56060" s="39"/>
    </row>
    <row r="56061" spans="17:17">
      <c r="Q56061" s="39"/>
    </row>
    <row r="56062" spans="17:17">
      <c r="Q56062" s="39"/>
    </row>
    <row r="56063" spans="17:17">
      <c r="Q56063" s="39"/>
    </row>
    <row r="56064" spans="17:17">
      <c r="Q56064" s="39"/>
    </row>
    <row r="56065" spans="17:17">
      <c r="Q56065" s="39"/>
    </row>
    <row r="56066" spans="17:17">
      <c r="Q56066" s="39"/>
    </row>
    <row r="56067" spans="17:17">
      <c r="Q56067" s="39"/>
    </row>
    <row r="56068" spans="17:17">
      <c r="Q56068" s="39"/>
    </row>
    <row r="56069" spans="17:17">
      <c r="Q56069" s="39"/>
    </row>
    <row r="56070" spans="17:17">
      <c r="Q56070" s="39"/>
    </row>
    <row r="56071" spans="17:17">
      <c r="Q56071" s="39"/>
    </row>
    <row r="56072" spans="17:17">
      <c r="Q56072" s="39"/>
    </row>
    <row r="56073" spans="17:17">
      <c r="Q56073" s="39"/>
    </row>
    <row r="56074" spans="17:17">
      <c r="Q56074" s="39"/>
    </row>
    <row r="56075" spans="17:17">
      <c r="Q56075" s="39"/>
    </row>
    <row r="56076" spans="17:17">
      <c r="Q56076" s="39"/>
    </row>
    <row r="56077" spans="17:17">
      <c r="Q56077" s="39"/>
    </row>
    <row r="56078" spans="17:17">
      <c r="Q56078" s="39"/>
    </row>
    <row r="56079" spans="17:17">
      <c r="Q56079" s="39"/>
    </row>
    <row r="56080" spans="17:17">
      <c r="Q56080" s="39"/>
    </row>
    <row r="56081" spans="17:17">
      <c r="Q56081" s="39"/>
    </row>
    <row r="56082" spans="17:17">
      <c r="Q56082" s="39"/>
    </row>
    <row r="56083" spans="17:17">
      <c r="Q56083" s="39"/>
    </row>
    <row r="56084" spans="17:17">
      <c r="Q56084" s="39"/>
    </row>
    <row r="56085" spans="17:17">
      <c r="Q56085" s="39"/>
    </row>
    <row r="56086" spans="17:17">
      <c r="Q56086" s="39"/>
    </row>
    <row r="56087" spans="17:17">
      <c r="Q56087" s="39"/>
    </row>
    <row r="56088" spans="17:17">
      <c r="Q56088" s="39"/>
    </row>
    <row r="56089" spans="17:17">
      <c r="Q56089" s="39"/>
    </row>
    <row r="56090" spans="17:17">
      <c r="Q56090" s="39"/>
    </row>
    <row r="56091" spans="17:17">
      <c r="Q56091" s="39"/>
    </row>
    <row r="56092" spans="17:17">
      <c r="Q56092" s="39"/>
    </row>
    <row r="56093" spans="17:17">
      <c r="Q56093" s="39"/>
    </row>
    <row r="56094" spans="17:17">
      <c r="Q56094" s="39"/>
    </row>
    <row r="56095" spans="17:17">
      <c r="Q56095" s="39"/>
    </row>
    <row r="56096" spans="17:17">
      <c r="Q56096" s="39"/>
    </row>
    <row r="56097" spans="17:17">
      <c r="Q56097" s="39"/>
    </row>
    <row r="56098" spans="17:17">
      <c r="Q56098" s="39"/>
    </row>
    <row r="56099" spans="17:17">
      <c r="Q56099" s="39"/>
    </row>
    <row r="56100" spans="17:17">
      <c r="Q56100" s="39"/>
    </row>
    <row r="56101" spans="17:17">
      <c r="Q56101" s="39"/>
    </row>
    <row r="56102" spans="17:17">
      <c r="Q56102" s="39"/>
    </row>
    <row r="56103" spans="17:17">
      <c r="Q56103" s="39"/>
    </row>
    <row r="56104" spans="17:17">
      <c r="Q56104" s="39"/>
    </row>
    <row r="56105" spans="17:17">
      <c r="Q56105" s="39"/>
    </row>
    <row r="56106" spans="17:17">
      <c r="Q56106" s="39"/>
    </row>
    <row r="56107" spans="17:17">
      <c r="Q56107" s="39"/>
    </row>
    <row r="56108" spans="17:17">
      <c r="Q56108" s="39"/>
    </row>
    <row r="56109" spans="17:17">
      <c r="Q56109" s="39"/>
    </row>
    <row r="56110" spans="17:17">
      <c r="Q56110" s="39"/>
    </row>
    <row r="56111" spans="17:17">
      <c r="Q56111" s="39"/>
    </row>
    <row r="56112" spans="17:17">
      <c r="Q56112" s="39"/>
    </row>
    <row r="56113" spans="17:17">
      <c r="Q56113" s="39"/>
    </row>
    <row r="56114" spans="17:17">
      <c r="Q56114" s="39"/>
    </row>
    <row r="56115" spans="17:17">
      <c r="Q56115" s="39"/>
    </row>
    <row r="56116" spans="17:17">
      <c r="Q56116" s="39"/>
    </row>
    <row r="56117" spans="17:17">
      <c r="Q56117" s="39"/>
    </row>
    <row r="56118" spans="17:17">
      <c r="Q56118" s="39"/>
    </row>
    <row r="56119" spans="17:17">
      <c r="Q56119" s="39"/>
    </row>
    <row r="56120" spans="17:17">
      <c r="Q56120" s="39"/>
    </row>
    <row r="56121" spans="17:17">
      <c r="Q56121" s="39"/>
    </row>
    <row r="56122" spans="17:17">
      <c r="Q56122" s="39"/>
    </row>
    <row r="56123" spans="17:17">
      <c r="Q56123" s="39"/>
    </row>
    <row r="56124" spans="17:17">
      <c r="Q56124" s="39"/>
    </row>
    <row r="56125" spans="17:17">
      <c r="Q56125" s="39"/>
    </row>
    <row r="56126" spans="17:17">
      <c r="Q56126" s="39"/>
    </row>
    <row r="56127" spans="17:17">
      <c r="Q56127" s="39"/>
    </row>
    <row r="56128" spans="17:17">
      <c r="Q56128" s="39"/>
    </row>
    <row r="56129" spans="17:17">
      <c r="Q56129" s="39"/>
    </row>
    <row r="56130" spans="17:17">
      <c r="Q56130" s="39"/>
    </row>
    <row r="56131" spans="17:17">
      <c r="Q56131" s="39"/>
    </row>
    <row r="56132" spans="17:17">
      <c r="Q56132" s="39"/>
    </row>
    <row r="56133" spans="17:17">
      <c r="Q56133" s="39"/>
    </row>
    <row r="56134" spans="17:17">
      <c r="Q56134" s="39"/>
    </row>
    <row r="56135" spans="17:17">
      <c r="Q56135" s="39"/>
    </row>
    <row r="56136" spans="17:17">
      <c r="Q56136" s="39"/>
    </row>
    <row r="56137" spans="17:17">
      <c r="Q56137" s="39"/>
    </row>
    <row r="56138" spans="17:17">
      <c r="Q56138" s="39"/>
    </row>
    <row r="56139" spans="17:17">
      <c r="Q56139" s="39"/>
    </row>
    <row r="56140" spans="17:17">
      <c r="Q56140" s="39"/>
    </row>
    <row r="56141" spans="17:17">
      <c r="Q56141" s="39"/>
    </row>
    <row r="56142" spans="17:17">
      <c r="Q56142" s="39"/>
    </row>
    <row r="56143" spans="17:17">
      <c r="Q56143" s="39"/>
    </row>
    <row r="56144" spans="17:17">
      <c r="Q56144" s="39"/>
    </row>
    <row r="56145" spans="17:17">
      <c r="Q56145" s="39"/>
    </row>
    <row r="56146" spans="17:17">
      <c r="Q56146" s="39"/>
    </row>
    <row r="56147" spans="17:17">
      <c r="Q56147" s="39"/>
    </row>
    <row r="56148" spans="17:17">
      <c r="Q56148" s="39"/>
    </row>
    <row r="56149" spans="17:17">
      <c r="Q56149" s="39"/>
    </row>
    <row r="56150" spans="17:17">
      <c r="Q56150" s="39"/>
    </row>
    <row r="56151" spans="17:17">
      <c r="Q56151" s="39"/>
    </row>
    <row r="56152" spans="17:17">
      <c r="Q56152" s="39"/>
    </row>
    <row r="56153" spans="17:17">
      <c r="Q56153" s="39"/>
    </row>
    <row r="56154" spans="17:17">
      <c r="Q56154" s="39"/>
    </row>
    <row r="56155" spans="17:17">
      <c r="Q56155" s="39"/>
    </row>
    <row r="56156" spans="17:17">
      <c r="Q56156" s="39"/>
    </row>
    <row r="56157" spans="17:17">
      <c r="Q56157" s="39"/>
    </row>
    <row r="56158" spans="17:17">
      <c r="Q56158" s="39"/>
    </row>
    <row r="56159" spans="17:17">
      <c r="Q56159" s="39"/>
    </row>
    <row r="56160" spans="17:17">
      <c r="Q56160" s="39"/>
    </row>
    <row r="56161" spans="17:17">
      <c r="Q56161" s="39"/>
    </row>
    <row r="56162" spans="17:17">
      <c r="Q56162" s="39"/>
    </row>
    <row r="56163" spans="17:17">
      <c r="Q56163" s="39"/>
    </row>
    <row r="56164" spans="17:17">
      <c r="Q56164" s="39"/>
    </row>
    <row r="56165" spans="17:17">
      <c r="Q56165" s="39"/>
    </row>
    <row r="56166" spans="17:17">
      <c r="Q56166" s="39"/>
    </row>
    <row r="56167" spans="17:17">
      <c r="Q56167" s="39"/>
    </row>
    <row r="56168" spans="17:17">
      <c r="Q56168" s="39"/>
    </row>
    <row r="56169" spans="17:17">
      <c r="Q56169" s="39"/>
    </row>
    <row r="56170" spans="17:17">
      <c r="Q56170" s="39"/>
    </row>
    <row r="56171" spans="17:17">
      <c r="Q56171" s="39"/>
    </row>
    <row r="56172" spans="17:17">
      <c r="Q56172" s="39"/>
    </row>
    <row r="56173" spans="17:17">
      <c r="Q56173" s="39"/>
    </row>
    <row r="56174" spans="17:17">
      <c r="Q56174" s="39"/>
    </row>
    <row r="56175" spans="17:17">
      <c r="Q56175" s="39"/>
    </row>
    <row r="56176" spans="17:17">
      <c r="Q56176" s="39"/>
    </row>
    <row r="56177" spans="17:17">
      <c r="Q56177" s="39"/>
    </row>
    <row r="56178" spans="17:17">
      <c r="Q56178" s="39"/>
    </row>
    <row r="56179" spans="17:17">
      <c r="Q56179" s="39"/>
    </row>
    <row r="56180" spans="17:17">
      <c r="Q56180" s="39"/>
    </row>
    <row r="56181" spans="17:17">
      <c r="Q56181" s="39"/>
    </row>
    <row r="56182" spans="17:17">
      <c r="Q56182" s="39"/>
    </row>
    <row r="56183" spans="17:17">
      <c r="Q56183" s="39"/>
    </row>
    <row r="56184" spans="17:17">
      <c r="Q56184" s="39"/>
    </row>
    <row r="56185" spans="17:17">
      <c r="Q56185" s="39"/>
    </row>
    <row r="56186" spans="17:17">
      <c r="Q56186" s="39"/>
    </row>
    <row r="56187" spans="17:17">
      <c r="Q56187" s="39"/>
    </row>
    <row r="56188" spans="17:17">
      <c r="Q56188" s="39"/>
    </row>
    <row r="56189" spans="17:17">
      <c r="Q56189" s="39"/>
    </row>
    <row r="56190" spans="17:17">
      <c r="Q56190" s="39"/>
    </row>
    <row r="56191" spans="17:17">
      <c r="Q56191" s="39"/>
    </row>
    <row r="56192" spans="17:17">
      <c r="Q56192" s="39"/>
    </row>
    <row r="56193" spans="17:17">
      <c r="Q56193" s="39"/>
    </row>
    <row r="56194" spans="17:17">
      <c r="Q56194" s="39"/>
    </row>
    <row r="56195" spans="17:17">
      <c r="Q56195" s="39"/>
    </row>
    <row r="56196" spans="17:17">
      <c r="Q56196" s="39"/>
    </row>
    <row r="56197" spans="17:17">
      <c r="Q56197" s="39"/>
    </row>
    <row r="56198" spans="17:17">
      <c r="Q56198" s="39"/>
    </row>
    <row r="56199" spans="17:17">
      <c r="Q56199" s="39"/>
    </row>
    <row r="56200" spans="17:17">
      <c r="Q56200" s="39"/>
    </row>
    <row r="56201" spans="17:17">
      <c r="Q56201" s="39"/>
    </row>
    <row r="56202" spans="17:17">
      <c r="Q56202" s="39"/>
    </row>
    <row r="56203" spans="17:17">
      <c r="Q56203" s="39"/>
    </row>
    <row r="56204" spans="17:17">
      <c r="Q56204" s="39"/>
    </row>
    <row r="56205" spans="17:17">
      <c r="Q56205" s="39"/>
    </row>
    <row r="56206" spans="17:17">
      <c r="Q56206" s="39"/>
    </row>
    <row r="56207" spans="17:17">
      <c r="Q56207" s="39"/>
    </row>
    <row r="56208" spans="17:17">
      <c r="Q56208" s="39"/>
    </row>
    <row r="56209" spans="17:17">
      <c r="Q56209" s="39"/>
    </row>
    <row r="56210" spans="17:17">
      <c r="Q56210" s="39"/>
    </row>
    <row r="56211" spans="17:17">
      <c r="Q56211" s="39"/>
    </row>
    <row r="56212" spans="17:17">
      <c r="Q56212" s="39"/>
    </row>
    <row r="56213" spans="17:17">
      <c r="Q56213" s="39"/>
    </row>
    <row r="56214" spans="17:17">
      <c r="Q56214" s="39"/>
    </row>
    <row r="56215" spans="17:17">
      <c r="Q56215" s="39"/>
    </row>
    <row r="56216" spans="17:17">
      <c r="Q56216" s="39"/>
    </row>
    <row r="56217" spans="17:17">
      <c r="Q56217" s="39"/>
    </row>
    <row r="56218" spans="17:17">
      <c r="Q56218" s="39"/>
    </row>
    <row r="56219" spans="17:17">
      <c r="Q56219" s="39"/>
    </row>
    <row r="56220" spans="17:17">
      <c r="Q56220" s="39"/>
    </row>
    <row r="56221" spans="17:17">
      <c r="Q56221" s="39"/>
    </row>
    <row r="56222" spans="17:17">
      <c r="Q56222" s="39"/>
    </row>
    <row r="56223" spans="17:17">
      <c r="Q56223" s="39"/>
    </row>
    <row r="56224" spans="17:17">
      <c r="Q56224" s="39"/>
    </row>
    <row r="56225" spans="17:17">
      <c r="Q56225" s="39"/>
    </row>
    <row r="56226" spans="17:17">
      <c r="Q56226" s="39"/>
    </row>
    <row r="56227" spans="17:17">
      <c r="Q56227" s="39"/>
    </row>
    <row r="56228" spans="17:17">
      <c r="Q56228" s="39"/>
    </row>
    <row r="56229" spans="17:17">
      <c r="Q56229" s="39"/>
    </row>
    <row r="56230" spans="17:17">
      <c r="Q56230" s="39"/>
    </row>
    <row r="56231" spans="17:17">
      <c r="Q56231" s="39"/>
    </row>
    <row r="56232" spans="17:17">
      <c r="Q56232" s="39"/>
    </row>
    <row r="56233" spans="17:17">
      <c r="Q56233" s="39"/>
    </row>
    <row r="56234" spans="17:17">
      <c r="Q56234" s="39"/>
    </row>
    <row r="56235" spans="17:17">
      <c r="Q56235" s="39"/>
    </row>
    <row r="56236" spans="17:17">
      <c r="Q56236" s="39"/>
    </row>
    <row r="56237" spans="17:17">
      <c r="Q56237" s="39"/>
    </row>
    <row r="56238" spans="17:17">
      <c r="Q56238" s="39"/>
    </row>
    <row r="56239" spans="17:17">
      <c r="Q56239" s="39"/>
    </row>
    <row r="56240" spans="17:17">
      <c r="Q56240" s="39"/>
    </row>
    <row r="56241" spans="17:17">
      <c r="Q56241" s="39"/>
    </row>
    <row r="56242" spans="17:17">
      <c r="Q56242" s="39"/>
    </row>
    <row r="56243" spans="17:17">
      <c r="Q56243" s="39"/>
    </row>
    <row r="56244" spans="17:17">
      <c r="Q56244" s="39"/>
    </row>
    <row r="56245" spans="17:17">
      <c r="Q56245" s="39"/>
    </row>
    <row r="56246" spans="17:17">
      <c r="Q56246" s="39"/>
    </row>
    <row r="56247" spans="17:17">
      <c r="Q56247" s="39"/>
    </row>
    <row r="56248" spans="17:17">
      <c r="Q56248" s="39"/>
    </row>
    <row r="56249" spans="17:17">
      <c r="Q56249" s="39"/>
    </row>
    <row r="56250" spans="17:17">
      <c r="Q56250" s="39"/>
    </row>
    <row r="56251" spans="17:17">
      <c r="Q56251" s="39"/>
    </row>
    <row r="56252" spans="17:17">
      <c r="Q56252" s="39"/>
    </row>
    <row r="56253" spans="17:17">
      <c r="Q56253" s="39"/>
    </row>
    <row r="56254" spans="17:17">
      <c r="Q56254" s="39"/>
    </row>
    <row r="56255" spans="17:17">
      <c r="Q56255" s="39"/>
    </row>
    <row r="56256" spans="17:17">
      <c r="Q56256" s="39"/>
    </row>
    <row r="56257" spans="17:17">
      <c r="Q56257" s="39"/>
    </row>
    <row r="56258" spans="17:17">
      <c r="Q56258" s="39"/>
    </row>
    <row r="56259" spans="17:17">
      <c r="Q56259" s="39"/>
    </row>
    <row r="56260" spans="17:17">
      <c r="Q56260" s="39"/>
    </row>
    <row r="56261" spans="17:17">
      <c r="Q56261" s="39"/>
    </row>
    <row r="56262" spans="17:17">
      <c r="Q56262" s="39"/>
    </row>
    <row r="56263" spans="17:17">
      <c r="Q56263" s="39"/>
    </row>
    <row r="56264" spans="17:17">
      <c r="Q56264" s="39"/>
    </row>
    <row r="56265" spans="17:17">
      <c r="Q56265" s="39"/>
    </row>
    <row r="56266" spans="17:17">
      <c r="Q56266" s="39"/>
    </row>
    <row r="56267" spans="17:17">
      <c r="Q56267" s="39"/>
    </row>
    <row r="56268" spans="17:17">
      <c r="Q56268" s="39"/>
    </row>
    <row r="56269" spans="17:17">
      <c r="Q56269" s="39"/>
    </row>
    <row r="56270" spans="17:17">
      <c r="Q56270" s="39"/>
    </row>
    <row r="56271" spans="17:17">
      <c r="Q56271" s="39"/>
    </row>
    <row r="56272" spans="17:17">
      <c r="Q56272" s="39"/>
    </row>
    <row r="56273" spans="17:17">
      <c r="Q56273" s="39"/>
    </row>
    <row r="56274" spans="17:17">
      <c r="Q56274" s="39"/>
    </row>
    <row r="56275" spans="17:17">
      <c r="Q56275" s="39"/>
    </row>
    <row r="56276" spans="17:17">
      <c r="Q56276" s="39"/>
    </row>
    <row r="56277" spans="17:17">
      <c r="Q56277" s="39"/>
    </row>
    <row r="56278" spans="17:17">
      <c r="Q56278" s="39"/>
    </row>
    <row r="56279" spans="17:17">
      <c r="Q56279" s="39"/>
    </row>
    <row r="56280" spans="17:17">
      <c r="Q56280" s="39"/>
    </row>
    <row r="56281" spans="17:17">
      <c r="Q56281" s="39"/>
    </row>
    <row r="56282" spans="17:17">
      <c r="Q56282" s="39"/>
    </row>
    <row r="56283" spans="17:17">
      <c r="Q56283" s="39"/>
    </row>
    <row r="56284" spans="17:17">
      <c r="Q56284" s="39"/>
    </row>
    <row r="56285" spans="17:17">
      <c r="Q56285" s="39"/>
    </row>
    <row r="56286" spans="17:17">
      <c r="Q56286" s="39"/>
    </row>
    <row r="56287" spans="17:17">
      <c r="Q56287" s="39"/>
    </row>
    <row r="56288" spans="17:17">
      <c r="Q56288" s="39"/>
    </row>
    <row r="56289" spans="17:17">
      <c r="Q56289" s="39"/>
    </row>
    <row r="56290" spans="17:17">
      <c r="Q56290" s="39"/>
    </row>
    <row r="56291" spans="17:17">
      <c r="Q56291" s="39"/>
    </row>
    <row r="56292" spans="17:17">
      <c r="Q56292" s="39"/>
    </row>
    <row r="56293" spans="17:17">
      <c r="Q56293" s="39"/>
    </row>
    <row r="56294" spans="17:17">
      <c r="Q56294" s="39"/>
    </row>
    <row r="56295" spans="17:17">
      <c r="Q56295" s="39"/>
    </row>
    <row r="56296" spans="17:17">
      <c r="Q56296" s="39"/>
    </row>
    <row r="56297" spans="17:17">
      <c r="Q56297" s="39"/>
    </row>
    <row r="56298" spans="17:17">
      <c r="Q56298" s="39"/>
    </row>
    <row r="56299" spans="17:17">
      <c r="Q56299" s="39"/>
    </row>
    <row r="56300" spans="17:17">
      <c r="Q56300" s="39"/>
    </row>
    <row r="56301" spans="17:17">
      <c r="Q56301" s="39"/>
    </row>
    <row r="56302" spans="17:17">
      <c r="Q56302" s="39"/>
    </row>
    <row r="56303" spans="17:17">
      <c r="Q56303" s="39"/>
    </row>
    <row r="56304" spans="17:17">
      <c r="Q56304" s="39"/>
    </row>
    <row r="56305" spans="17:17">
      <c r="Q56305" s="39"/>
    </row>
    <row r="56306" spans="17:17">
      <c r="Q56306" s="39"/>
    </row>
    <row r="56307" spans="17:17">
      <c r="Q56307" s="39"/>
    </row>
    <row r="56308" spans="17:17">
      <c r="Q56308" s="39"/>
    </row>
    <row r="56309" spans="17:17">
      <c r="Q56309" s="39"/>
    </row>
    <row r="56310" spans="17:17">
      <c r="Q56310" s="39"/>
    </row>
    <row r="56311" spans="17:17">
      <c r="Q56311" s="39"/>
    </row>
    <row r="56312" spans="17:17">
      <c r="Q56312" s="39"/>
    </row>
    <row r="56313" spans="17:17">
      <c r="Q56313" s="39"/>
    </row>
    <row r="56314" spans="17:17">
      <c r="Q56314" s="39"/>
    </row>
    <row r="56315" spans="17:17">
      <c r="Q56315" s="39"/>
    </row>
    <row r="56316" spans="17:17">
      <c r="Q56316" s="39"/>
    </row>
    <row r="56317" spans="17:17">
      <c r="Q56317" s="39"/>
    </row>
    <row r="56318" spans="17:17">
      <c r="Q56318" s="39"/>
    </row>
    <row r="56319" spans="17:17">
      <c r="Q56319" s="39"/>
    </row>
    <row r="56320" spans="17:17">
      <c r="Q56320" s="39"/>
    </row>
    <row r="56321" spans="17:17">
      <c r="Q56321" s="39"/>
    </row>
    <row r="56322" spans="17:17">
      <c r="Q56322" s="39"/>
    </row>
    <row r="56323" spans="17:17">
      <c r="Q56323" s="39"/>
    </row>
    <row r="56324" spans="17:17">
      <c r="Q56324" s="39"/>
    </row>
    <row r="56325" spans="17:17">
      <c r="Q56325" s="39"/>
    </row>
    <row r="56326" spans="17:17">
      <c r="Q56326" s="39"/>
    </row>
    <row r="56327" spans="17:17">
      <c r="Q56327" s="39"/>
    </row>
    <row r="56328" spans="17:17">
      <c r="Q56328" s="39"/>
    </row>
    <row r="56329" spans="17:17">
      <c r="Q56329" s="39"/>
    </row>
    <row r="56330" spans="17:17">
      <c r="Q56330" s="39"/>
    </row>
    <row r="56331" spans="17:17">
      <c r="Q56331" s="39"/>
    </row>
    <row r="56332" spans="17:17">
      <c r="Q56332" s="39"/>
    </row>
    <row r="56333" spans="17:17">
      <c r="Q56333" s="39"/>
    </row>
    <row r="56334" spans="17:17">
      <c r="Q56334" s="39"/>
    </row>
    <row r="56335" spans="17:17">
      <c r="Q56335" s="39"/>
    </row>
    <row r="56336" spans="17:17">
      <c r="Q56336" s="39"/>
    </row>
    <row r="56337" spans="17:17">
      <c r="Q56337" s="39"/>
    </row>
    <row r="56338" spans="17:17">
      <c r="Q56338" s="39"/>
    </row>
    <row r="56339" spans="17:17">
      <c r="Q56339" s="39"/>
    </row>
    <row r="56340" spans="17:17">
      <c r="Q56340" s="39"/>
    </row>
    <row r="56341" spans="17:17">
      <c r="Q56341" s="39"/>
    </row>
    <row r="56342" spans="17:17">
      <c r="Q56342" s="39"/>
    </row>
    <row r="56343" spans="17:17">
      <c r="Q56343" s="39"/>
    </row>
    <row r="56344" spans="17:17">
      <c r="Q56344" s="39"/>
    </row>
    <row r="56345" spans="17:17">
      <c r="Q56345" s="39"/>
    </row>
    <row r="56346" spans="17:17">
      <c r="Q56346" s="39"/>
    </row>
    <row r="56347" spans="17:17">
      <c r="Q56347" s="39"/>
    </row>
    <row r="56348" spans="17:17">
      <c r="Q56348" s="39"/>
    </row>
    <row r="56349" spans="17:17">
      <c r="Q56349" s="39"/>
    </row>
    <row r="56350" spans="17:17">
      <c r="Q56350" s="39"/>
    </row>
    <row r="56351" spans="17:17">
      <c r="Q56351" s="39"/>
    </row>
    <row r="56352" spans="17:17">
      <c r="Q56352" s="39"/>
    </row>
    <row r="56353" spans="17:17">
      <c r="Q56353" s="39"/>
    </row>
    <row r="56354" spans="17:17">
      <c r="Q56354" s="39"/>
    </row>
    <row r="56355" spans="17:17">
      <c r="Q56355" s="39"/>
    </row>
    <row r="56356" spans="17:17">
      <c r="Q56356" s="39"/>
    </row>
    <row r="56357" spans="17:17">
      <c r="Q56357" s="39"/>
    </row>
    <row r="56358" spans="17:17">
      <c r="Q56358" s="39"/>
    </row>
    <row r="56359" spans="17:17">
      <c r="Q56359" s="39"/>
    </row>
    <row r="56360" spans="17:17">
      <c r="Q56360" s="39"/>
    </row>
    <row r="56361" spans="17:17">
      <c r="Q56361" s="39"/>
    </row>
    <row r="56362" spans="17:17">
      <c r="Q56362" s="39"/>
    </row>
    <row r="56363" spans="17:17">
      <c r="Q56363" s="39"/>
    </row>
    <row r="56364" spans="17:17">
      <c r="Q56364" s="39"/>
    </row>
    <row r="56365" spans="17:17">
      <c r="Q56365" s="39"/>
    </row>
    <row r="56366" spans="17:17">
      <c r="Q56366" s="39"/>
    </row>
    <row r="56367" spans="17:17">
      <c r="Q56367" s="39"/>
    </row>
    <row r="56368" spans="17:17">
      <c r="Q56368" s="39"/>
    </row>
    <row r="56369" spans="17:17">
      <c r="Q56369" s="39"/>
    </row>
    <row r="56370" spans="17:17">
      <c r="Q56370" s="39"/>
    </row>
    <row r="56371" spans="17:17">
      <c r="Q56371" s="39"/>
    </row>
    <row r="56372" spans="17:17">
      <c r="Q56372" s="39"/>
    </row>
    <row r="56373" spans="17:17">
      <c r="Q56373" s="39"/>
    </row>
    <row r="56374" spans="17:17">
      <c r="Q56374" s="39"/>
    </row>
    <row r="56375" spans="17:17">
      <c r="Q56375" s="39"/>
    </row>
    <row r="56376" spans="17:17">
      <c r="Q56376" s="39"/>
    </row>
    <row r="56377" spans="17:17">
      <c r="Q56377" s="39"/>
    </row>
    <row r="56378" spans="17:17">
      <c r="Q56378" s="39"/>
    </row>
    <row r="56379" spans="17:17">
      <c r="Q56379" s="39"/>
    </row>
    <row r="56380" spans="17:17">
      <c r="Q56380" s="39"/>
    </row>
    <row r="56381" spans="17:17">
      <c r="Q56381" s="39"/>
    </row>
    <row r="56382" spans="17:17">
      <c r="Q56382" s="39"/>
    </row>
    <row r="56383" spans="17:17">
      <c r="Q56383" s="39"/>
    </row>
    <row r="56384" spans="17:17">
      <c r="Q56384" s="39"/>
    </row>
    <row r="56385" spans="17:17">
      <c r="Q56385" s="39"/>
    </row>
    <row r="56386" spans="17:17">
      <c r="Q56386" s="39"/>
    </row>
    <row r="56387" spans="17:17">
      <c r="Q56387" s="39"/>
    </row>
    <row r="56388" spans="17:17">
      <c r="Q56388" s="39"/>
    </row>
    <row r="56389" spans="17:17">
      <c r="Q56389" s="39"/>
    </row>
    <row r="56390" spans="17:17">
      <c r="Q56390" s="39"/>
    </row>
    <row r="56391" spans="17:17">
      <c r="Q56391" s="39"/>
    </row>
    <row r="56392" spans="17:17">
      <c r="Q56392" s="39"/>
    </row>
    <row r="56393" spans="17:17">
      <c r="Q56393" s="39"/>
    </row>
    <row r="56394" spans="17:17">
      <c r="Q56394" s="39"/>
    </row>
    <row r="56395" spans="17:17">
      <c r="Q56395" s="39"/>
    </row>
    <row r="56396" spans="17:17">
      <c r="Q56396" s="39"/>
    </row>
    <row r="56397" spans="17:17">
      <c r="Q56397" s="39"/>
    </row>
    <row r="56398" spans="17:17">
      <c r="Q56398" s="39"/>
    </row>
    <row r="56399" spans="17:17">
      <c r="Q56399" s="39"/>
    </row>
    <row r="56400" spans="17:17">
      <c r="Q56400" s="39"/>
    </row>
    <row r="56401" spans="17:17">
      <c r="Q56401" s="39"/>
    </row>
    <row r="56402" spans="17:17">
      <c r="Q56402" s="39"/>
    </row>
    <row r="56403" spans="17:17">
      <c r="Q56403" s="39"/>
    </row>
    <row r="56404" spans="17:17">
      <c r="Q56404" s="39"/>
    </row>
    <row r="56405" spans="17:17">
      <c r="Q56405" s="39"/>
    </row>
    <row r="56406" spans="17:17">
      <c r="Q56406" s="39"/>
    </row>
    <row r="56407" spans="17:17">
      <c r="Q56407" s="39"/>
    </row>
    <row r="56408" spans="17:17">
      <c r="Q56408" s="39"/>
    </row>
    <row r="56409" spans="17:17">
      <c r="Q56409" s="39"/>
    </row>
    <row r="56410" spans="17:17">
      <c r="Q56410" s="39"/>
    </row>
    <row r="56411" spans="17:17">
      <c r="Q56411" s="39"/>
    </row>
    <row r="56412" spans="17:17">
      <c r="Q56412" s="39"/>
    </row>
    <row r="56413" spans="17:17">
      <c r="Q56413" s="39"/>
    </row>
    <row r="56414" spans="17:17">
      <c r="Q56414" s="39"/>
    </row>
    <row r="56415" spans="17:17">
      <c r="Q56415" s="39"/>
    </row>
    <row r="56416" spans="17:17">
      <c r="Q56416" s="39"/>
    </row>
    <row r="56417" spans="17:17">
      <c r="Q56417" s="39"/>
    </row>
    <row r="56418" spans="17:17">
      <c r="Q56418" s="39"/>
    </row>
    <row r="56419" spans="17:17">
      <c r="Q56419" s="39"/>
    </row>
    <row r="56420" spans="17:17">
      <c r="Q56420" s="39"/>
    </row>
    <row r="56421" spans="17:17">
      <c r="Q56421" s="39"/>
    </row>
    <row r="56422" spans="17:17">
      <c r="Q56422" s="39"/>
    </row>
    <row r="56423" spans="17:17">
      <c r="Q56423" s="39"/>
    </row>
    <row r="56424" spans="17:17">
      <c r="Q56424" s="39"/>
    </row>
    <row r="56425" spans="17:17">
      <c r="Q56425" s="39"/>
    </row>
    <row r="56426" spans="17:17">
      <c r="Q56426" s="39"/>
    </row>
    <row r="56427" spans="17:17">
      <c r="Q56427" s="39"/>
    </row>
    <row r="56428" spans="17:17">
      <c r="Q56428" s="39"/>
    </row>
    <row r="56429" spans="17:17">
      <c r="Q56429" s="39"/>
    </row>
    <row r="56430" spans="17:17">
      <c r="Q56430" s="39"/>
    </row>
    <row r="56431" spans="17:17">
      <c r="Q56431" s="39"/>
    </row>
    <row r="56432" spans="17:17">
      <c r="Q56432" s="39"/>
    </row>
    <row r="56433" spans="17:17">
      <c r="Q56433" s="39"/>
    </row>
    <row r="56434" spans="17:17">
      <c r="Q56434" s="39"/>
    </row>
    <row r="56435" spans="17:17">
      <c r="Q56435" s="39"/>
    </row>
    <row r="56436" spans="17:17">
      <c r="Q56436" s="39"/>
    </row>
    <row r="56437" spans="17:17">
      <c r="Q56437" s="39"/>
    </row>
    <row r="56438" spans="17:17">
      <c r="Q56438" s="39"/>
    </row>
    <row r="56439" spans="17:17">
      <c r="Q56439" s="39"/>
    </row>
    <row r="56440" spans="17:17">
      <c r="Q56440" s="39"/>
    </row>
    <row r="56441" spans="17:17">
      <c r="Q56441" s="39"/>
    </row>
    <row r="56442" spans="17:17">
      <c r="Q56442" s="39"/>
    </row>
    <row r="56443" spans="17:17">
      <c r="Q56443" s="39"/>
    </row>
    <row r="56444" spans="17:17">
      <c r="Q56444" s="39"/>
    </row>
    <row r="56445" spans="17:17">
      <c r="Q56445" s="39"/>
    </row>
    <row r="56446" spans="17:17">
      <c r="Q56446" s="39"/>
    </row>
    <row r="56447" spans="17:17">
      <c r="Q56447" s="39"/>
    </row>
    <row r="56448" spans="17:17">
      <c r="Q56448" s="39"/>
    </row>
    <row r="56449" spans="17:17">
      <c r="Q56449" s="39"/>
    </row>
    <row r="56450" spans="17:17">
      <c r="Q56450" s="39"/>
    </row>
    <row r="56451" spans="17:17">
      <c r="Q56451" s="39"/>
    </row>
    <row r="56452" spans="17:17">
      <c r="Q56452" s="39"/>
    </row>
    <row r="56453" spans="17:17">
      <c r="Q56453" s="39"/>
    </row>
    <row r="56454" spans="17:17">
      <c r="Q56454" s="39"/>
    </row>
    <row r="56455" spans="17:17">
      <c r="Q56455" s="39"/>
    </row>
    <row r="56456" spans="17:17">
      <c r="Q56456" s="39"/>
    </row>
    <row r="56457" spans="17:17">
      <c r="Q56457" s="39"/>
    </row>
    <row r="56458" spans="17:17">
      <c r="Q56458" s="39"/>
    </row>
    <row r="56459" spans="17:17">
      <c r="Q56459" s="39"/>
    </row>
    <row r="56460" spans="17:17">
      <c r="Q56460" s="39"/>
    </row>
    <row r="56461" spans="17:17">
      <c r="Q56461" s="39"/>
    </row>
    <row r="56462" spans="17:17">
      <c r="Q56462" s="39"/>
    </row>
    <row r="56463" spans="17:17">
      <c r="Q56463" s="39"/>
    </row>
    <row r="56464" spans="17:17">
      <c r="Q56464" s="39"/>
    </row>
    <row r="56465" spans="17:17">
      <c r="Q56465" s="39"/>
    </row>
    <row r="56466" spans="17:17">
      <c r="Q56466" s="39"/>
    </row>
    <row r="56467" spans="17:17">
      <c r="Q56467" s="39"/>
    </row>
    <row r="56468" spans="17:17">
      <c r="Q56468" s="39"/>
    </row>
    <row r="56469" spans="17:17">
      <c r="Q56469" s="39"/>
    </row>
    <row r="56470" spans="17:17">
      <c r="Q56470" s="39"/>
    </row>
    <row r="56471" spans="17:17">
      <c r="Q56471" s="39"/>
    </row>
    <row r="56472" spans="17:17">
      <c r="Q56472" s="39"/>
    </row>
    <row r="56473" spans="17:17">
      <c r="Q56473" s="39"/>
    </row>
    <row r="56474" spans="17:17">
      <c r="Q56474" s="39"/>
    </row>
    <row r="56475" spans="17:17">
      <c r="Q56475" s="39"/>
    </row>
    <row r="56476" spans="17:17">
      <c r="Q56476" s="39"/>
    </row>
    <row r="56477" spans="17:17">
      <c r="Q56477" s="39"/>
    </row>
    <row r="56478" spans="17:17">
      <c r="Q56478" s="39"/>
    </row>
    <row r="56479" spans="17:17">
      <c r="Q56479" s="39"/>
    </row>
    <row r="56480" spans="17:17">
      <c r="Q56480" s="39"/>
    </row>
    <row r="56481" spans="17:17">
      <c r="Q56481" s="39"/>
    </row>
    <row r="56482" spans="17:17">
      <c r="Q56482" s="39"/>
    </row>
    <row r="56483" spans="17:17">
      <c r="Q56483" s="39"/>
    </row>
    <row r="56484" spans="17:17">
      <c r="Q56484" s="39"/>
    </row>
    <row r="56485" spans="17:17">
      <c r="Q56485" s="39"/>
    </row>
    <row r="56486" spans="17:17">
      <c r="Q56486" s="39"/>
    </row>
    <row r="56487" spans="17:17">
      <c r="Q56487" s="39"/>
    </row>
    <row r="56488" spans="17:17">
      <c r="Q56488" s="39"/>
    </row>
    <row r="56489" spans="17:17">
      <c r="Q56489" s="39"/>
    </row>
    <row r="56490" spans="17:17">
      <c r="Q56490" s="39"/>
    </row>
    <row r="56491" spans="17:17">
      <c r="Q56491" s="39"/>
    </row>
    <row r="56492" spans="17:17">
      <c r="Q56492" s="39"/>
    </row>
    <row r="56493" spans="17:17">
      <c r="Q56493" s="39"/>
    </row>
    <row r="56494" spans="17:17">
      <c r="Q56494" s="39"/>
    </row>
    <row r="56495" spans="17:17">
      <c r="Q56495" s="39"/>
    </row>
    <row r="56496" spans="17:17">
      <c r="Q56496" s="39"/>
    </row>
    <row r="56497" spans="17:17">
      <c r="Q56497" s="39"/>
    </row>
    <row r="56498" spans="17:17">
      <c r="Q56498" s="39"/>
    </row>
    <row r="56499" spans="17:17">
      <c r="Q56499" s="39"/>
    </row>
    <row r="56500" spans="17:17">
      <c r="Q56500" s="39"/>
    </row>
    <row r="56501" spans="17:17">
      <c r="Q56501" s="39"/>
    </row>
    <row r="56502" spans="17:17">
      <c r="Q56502" s="39"/>
    </row>
    <row r="56503" spans="17:17">
      <c r="Q56503" s="39"/>
    </row>
    <row r="56504" spans="17:17">
      <c r="Q56504" s="39"/>
    </row>
    <row r="56505" spans="17:17">
      <c r="Q56505" s="39"/>
    </row>
    <row r="56506" spans="17:17">
      <c r="Q56506" s="39"/>
    </row>
    <row r="56507" spans="17:17">
      <c r="Q56507" s="39"/>
    </row>
    <row r="56508" spans="17:17">
      <c r="Q56508" s="39"/>
    </row>
    <row r="56509" spans="17:17">
      <c r="Q56509" s="39"/>
    </row>
    <row r="56510" spans="17:17">
      <c r="Q56510" s="39"/>
    </row>
    <row r="56511" spans="17:17">
      <c r="Q56511" s="39"/>
    </row>
    <row r="56512" spans="17:17">
      <c r="Q56512" s="39"/>
    </row>
    <row r="56513" spans="17:17">
      <c r="Q56513" s="39"/>
    </row>
    <row r="56514" spans="17:17">
      <c r="Q56514" s="39"/>
    </row>
    <row r="56515" spans="17:17">
      <c r="Q56515" s="39"/>
    </row>
    <row r="56516" spans="17:17">
      <c r="Q56516" s="39"/>
    </row>
    <row r="56517" spans="17:17">
      <c r="Q56517" s="39"/>
    </row>
    <row r="56518" spans="17:17">
      <c r="Q56518" s="39"/>
    </row>
    <row r="56519" spans="17:17">
      <c r="Q56519" s="39"/>
    </row>
    <row r="56520" spans="17:17">
      <c r="Q56520" s="39"/>
    </row>
    <row r="56521" spans="17:17">
      <c r="Q56521" s="39"/>
    </row>
    <row r="56522" spans="17:17">
      <c r="Q56522" s="39"/>
    </row>
    <row r="56523" spans="17:17">
      <c r="Q56523" s="39"/>
    </row>
    <row r="56524" spans="17:17">
      <c r="Q56524" s="39"/>
    </row>
    <row r="56525" spans="17:17">
      <c r="Q56525" s="39"/>
    </row>
    <row r="56526" spans="17:17">
      <c r="Q56526" s="39"/>
    </row>
    <row r="56527" spans="17:17">
      <c r="Q56527" s="39"/>
    </row>
    <row r="56528" spans="17:17">
      <c r="Q56528" s="39"/>
    </row>
    <row r="56529" spans="17:17">
      <c r="Q56529" s="39"/>
    </row>
    <row r="56530" spans="17:17">
      <c r="Q56530" s="39"/>
    </row>
    <row r="56531" spans="17:17">
      <c r="Q56531" s="39"/>
    </row>
    <row r="56532" spans="17:17">
      <c r="Q56532" s="39"/>
    </row>
    <row r="56533" spans="17:17">
      <c r="Q56533" s="39"/>
    </row>
    <row r="56534" spans="17:17">
      <c r="Q56534" s="39"/>
    </row>
    <row r="56535" spans="17:17">
      <c r="Q56535" s="39"/>
    </row>
    <row r="56536" spans="17:17">
      <c r="Q56536" s="39"/>
    </row>
    <row r="56537" spans="17:17">
      <c r="Q56537" s="39"/>
    </row>
    <row r="56538" spans="17:17">
      <c r="Q56538" s="39"/>
    </row>
    <row r="56539" spans="17:17">
      <c r="Q56539" s="39"/>
    </row>
    <row r="56540" spans="17:17">
      <c r="Q56540" s="39"/>
    </row>
    <row r="56541" spans="17:17">
      <c r="Q56541" s="39"/>
    </row>
    <row r="56542" spans="17:17">
      <c r="Q56542" s="39"/>
    </row>
    <row r="56543" spans="17:17">
      <c r="Q56543" s="39"/>
    </row>
    <row r="56544" spans="17:17">
      <c r="Q56544" s="39"/>
    </row>
    <row r="56545" spans="17:17">
      <c r="Q56545" s="39"/>
    </row>
    <row r="56546" spans="17:17">
      <c r="Q56546" s="39"/>
    </row>
    <row r="56547" spans="17:17">
      <c r="Q56547" s="39"/>
    </row>
    <row r="56548" spans="17:17">
      <c r="Q56548" s="39"/>
    </row>
    <row r="56549" spans="17:17">
      <c r="Q56549" s="39"/>
    </row>
    <row r="56550" spans="17:17">
      <c r="Q56550" s="39"/>
    </row>
    <row r="56551" spans="17:17">
      <c r="Q56551" s="39"/>
    </row>
    <row r="56552" spans="17:17">
      <c r="Q56552" s="39"/>
    </row>
    <row r="56553" spans="17:17">
      <c r="Q56553" s="39"/>
    </row>
    <row r="56554" spans="17:17">
      <c r="Q56554" s="39"/>
    </row>
    <row r="56555" spans="17:17">
      <c r="Q56555" s="39"/>
    </row>
    <row r="56556" spans="17:17">
      <c r="Q56556" s="39"/>
    </row>
    <row r="56557" spans="17:17">
      <c r="Q56557" s="39"/>
    </row>
    <row r="56558" spans="17:17">
      <c r="Q56558" s="39"/>
    </row>
    <row r="56559" spans="17:17">
      <c r="Q56559" s="39"/>
    </row>
    <row r="56560" spans="17:17">
      <c r="Q56560" s="39"/>
    </row>
    <row r="56561" spans="17:17">
      <c r="Q56561" s="39"/>
    </row>
    <row r="56562" spans="17:17">
      <c r="Q56562" s="39"/>
    </row>
    <row r="56563" spans="17:17">
      <c r="Q56563" s="39"/>
    </row>
    <row r="56564" spans="17:17">
      <c r="Q56564" s="39"/>
    </row>
    <row r="56565" spans="17:17">
      <c r="Q56565" s="39"/>
    </row>
    <row r="56566" spans="17:17">
      <c r="Q56566" s="39"/>
    </row>
    <row r="56567" spans="17:17">
      <c r="Q56567" s="39"/>
    </row>
    <row r="56568" spans="17:17">
      <c r="Q56568" s="39"/>
    </row>
    <row r="56569" spans="17:17">
      <c r="Q56569" s="39"/>
    </row>
    <row r="56570" spans="17:17">
      <c r="Q56570" s="39"/>
    </row>
    <row r="56571" spans="17:17">
      <c r="Q56571" s="39"/>
    </row>
    <row r="56572" spans="17:17">
      <c r="Q56572" s="39"/>
    </row>
    <row r="56573" spans="17:17">
      <c r="Q56573" s="39"/>
    </row>
    <row r="56574" spans="17:17">
      <c r="Q56574" s="39"/>
    </row>
    <row r="56575" spans="17:17">
      <c r="Q56575" s="39"/>
    </row>
    <row r="56576" spans="17:17">
      <c r="Q56576" s="39"/>
    </row>
    <row r="56577" spans="17:17">
      <c r="Q56577" s="39"/>
    </row>
    <row r="56578" spans="17:17">
      <c r="Q56578" s="39"/>
    </row>
    <row r="56579" spans="17:17">
      <c r="Q56579" s="39"/>
    </row>
    <row r="56580" spans="17:17">
      <c r="Q56580" s="39"/>
    </row>
    <row r="56581" spans="17:17">
      <c r="Q56581" s="39"/>
    </row>
    <row r="56582" spans="17:17">
      <c r="Q56582" s="39"/>
    </row>
    <row r="56583" spans="17:17">
      <c r="Q56583" s="39"/>
    </row>
    <row r="56584" spans="17:17">
      <c r="Q56584" s="39"/>
    </row>
    <row r="56585" spans="17:17">
      <c r="Q56585" s="39"/>
    </row>
    <row r="56586" spans="17:17">
      <c r="Q56586" s="39"/>
    </row>
    <row r="56587" spans="17:17">
      <c r="Q56587" s="39"/>
    </row>
    <row r="56588" spans="17:17">
      <c r="Q56588" s="39"/>
    </row>
    <row r="56589" spans="17:17">
      <c r="Q56589" s="39"/>
    </row>
    <row r="56590" spans="17:17">
      <c r="Q56590" s="39"/>
    </row>
    <row r="56591" spans="17:17">
      <c r="Q56591" s="39"/>
    </row>
    <row r="56592" spans="17:17">
      <c r="Q56592" s="39"/>
    </row>
    <row r="56593" spans="17:17">
      <c r="Q56593" s="39"/>
    </row>
    <row r="56594" spans="17:17">
      <c r="Q56594" s="39"/>
    </row>
    <row r="56595" spans="17:17">
      <c r="Q56595" s="39"/>
    </row>
    <row r="56596" spans="17:17">
      <c r="Q56596" s="39"/>
    </row>
    <row r="56597" spans="17:17">
      <c r="Q56597" s="39"/>
    </row>
    <row r="56598" spans="17:17">
      <c r="Q56598" s="39"/>
    </row>
    <row r="56599" spans="17:17">
      <c r="Q56599" s="39"/>
    </row>
    <row r="56600" spans="17:17">
      <c r="Q56600" s="39"/>
    </row>
    <row r="56601" spans="17:17">
      <c r="Q56601" s="39"/>
    </row>
    <row r="56602" spans="17:17">
      <c r="Q56602" s="39"/>
    </row>
    <row r="56603" spans="17:17">
      <c r="Q56603" s="39"/>
    </row>
    <row r="56604" spans="17:17">
      <c r="Q56604" s="39"/>
    </row>
    <row r="56605" spans="17:17">
      <c r="Q56605" s="39"/>
    </row>
    <row r="56606" spans="17:17">
      <c r="Q56606" s="39"/>
    </row>
    <row r="56607" spans="17:17">
      <c r="Q56607" s="39"/>
    </row>
    <row r="56608" spans="17:17">
      <c r="Q56608" s="39"/>
    </row>
    <row r="56609" spans="17:17">
      <c r="Q56609" s="39"/>
    </row>
    <row r="56610" spans="17:17">
      <c r="Q56610" s="39"/>
    </row>
    <row r="56611" spans="17:17">
      <c r="Q56611" s="39"/>
    </row>
    <row r="56612" spans="17:17">
      <c r="Q56612" s="39"/>
    </row>
    <row r="56613" spans="17:17">
      <c r="Q56613" s="39"/>
    </row>
    <row r="56614" spans="17:17">
      <c r="Q56614" s="39"/>
    </row>
    <row r="56615" spans="17:17">
      <c r="Q56615" s="39"/>
    </row>
    <row r="56616" spans="17:17">
      <c r="Q56616" s="39"/>
    </row>
    <row r="56617" spans="17:17">
      <c r="Q56617" s="39"/>
    </row>
    <row r="56618" spans="17:17">
      <c r="Q56618" s="39"/>
    </row>
    <row r="56619" spans="17:17">
      <c r="Q56619" s="39"/>
    </row>
    <row r="56620" spans="17:17">
      <c r="Q56620" s="39"/>
    </row>
    <row r="56621" spans="17:17">
      <c r="Q56621" s="39"/>
    </row>
    <row r="56622" spans="17:17">
      <c r="Q56622" s="39"/>
    </row>
    <row r="56623" spans="17:17">
      <c r="Q56623" s="39"/>
    </row>
    <row r="56624" spans="17:17">
      <c r="Q56624" s="39"/>
    </row>
    <row r="56625" spans="17:17">
      <c r="Q56625" s="39"/>
    </row>
    <row r="56626" spans="17:17">
      <c r="Q56626" s="39"/>
    </row>
    <row r="56627" spans="17:17">
      <c r="Q56627" s="39"/>
    </row>
    <row r="56628" spans="17:17">
      <c r="Q56628" s="39"/>
    </row>
    <row r="56629" spans="17:17">
      <c r="Q56629" s="39"/>
    </row>
    <row r="56630" spans="17:17">
      <c r="Q56630" s="39"/>
    </row>
    <row r="56631" spans="17:17">
      <c r="Q56631" s="39"/>
    </row>
    <row r="56632" spans="17:17">
      <c r="Q56632" s="39"/>
    </row>
    <row r="56633" spans="17:17">
      <c r="Q56633" s="39"/>
    </row>
    <row r="56634" spans="17:17">
      <c r="Q56634" s="39"/>
    </row>
    <row r="56635" spans="17:17">
      <c r="Q56635" s="39"/>
    </row>
    <row r="56636" spans="17:17">
      <c r="Q56636" s="39"/>
    </row>
    <row r="56637" spans="17:17">
      <c r="Q56637" s="39"/>
    </row>
    <row r="56638" spans="17:17">
      <c r="Q56638" s="39"/>
    </row>
    <row r="56639" spans="17:17">
      <c r="Q56639" s="39"/>
    </row>
    <row r="56640" spans="17:17">
      <c r="Q56640" s="39"/>
    </row>
    <row r="56641" spans="17:17">
      <c r="Q56641" s="39"/>
    </row>
    <row r="56642" spans="17:17">
      <c r="Q56642" s="39"/>
    </row>
    <row r="56643" spans="17:17">
      <c r="Q56643" s="39"/>
    </row>
    <row r="56644" spans="17:17">
      <c r="Q56644" s="39"/>
    </row>
    <row r="56645" spans="17:17">
      <c r="Q56645" s="39"/>
    </row>
    <row r="56646" spans="17:17">
      <c r="Q56646" s="39"/>
    </row>
    <row r="56647" spans="17:17">
      <c r="Q56647" s="39"/>
    </row>
    <row r="56648" spans="17:17">
      <c r="Q56648" s="39"/>
    </row>
    <row r="56649" spans="17:17">
      <c r="Q56649" s="39"/>
    </row>
    <row r="56650" spans="17:17">
      <c r="Q56650" s="39"/>
    </row>
    <row r="56651" spans="17:17">
      <c r="Q56651" s="39"/>
    </row>
    <row r="56652" spans="17:17">
      <c r="Q56652" s="39"/>
    </row>
    <row r="56653" spans="17:17">
      <c r="Q56653" s="39"/>
    </row>
    <row r="56654" spans="17:17">
      <c r="Q56654" s="39"/>
    </row>
    <row r="56655" spans="17:17">
      <c r="Q56655" s="39"/>
    </row>
    <row r="56656" spans="17:17">
      <c r="Q56656" s="39"/>
    </row>
    <row r="56657" spans="17:17">
      <c r="Q56657" s="39"/>
    </row>
    <row r="56658" spans="17:17">
      <c r="Q56658" s="39"/>
    </row>
    <row r="56659" spans="17:17">
      <c r="Q56659" s="39"/>
    </row>
    <row r="56660" spans="17:17">
      <c r="Q56660" s="39"/>
    </row>
    <row r="56661" spans="17:17">
      <c r="Q56661" s="39"/>
    </row>
    <row r="56662" spans="17:17">
      <c r="Q56662" s="39"/>
    </row>
    <row r="56663" spans="17:17">
      <c r="Q56663" s="39"/>
    </row>
    <row r="56664" spans="17:17">
      <c r="Q56664" s="39"/>
    </row>
    <row r="56665" spans="17:17">
      <c r="Q56665" s="39"/>
    </row>
    <row r="56666" spans="17:17">
      <c r="Q56666" s="39"/>
    </row>
    <row r="56667" spans="17:17">
      <c r="Q56667" s="39"/>
    </row>
    <row r="56668" spans="17:17">
      <c r="Q56668" s="39"/>
    </row>
    <row r="56669" spans="17:17">
      <c r="Q56669" s="39"/>
    </row>
    <row r="56670" spans="17:17">
      <c r="Q56670" s="39"/>
    </row>
    <row r="56671" spans="17:17">
      <c r="Q56671" s="39"/>
    </row>
    <row r="56672" spans="17:17">
      <c r="Q56672" s="39"/>
    </row>
    <row r="56673" spans="17:17">
      <c r="Q56673" s="39"/>
    </row>
    <row r="56674" spans="17:17">
      <c r="Q56674" s="39"/>
    </row>
    <row r="56675" spans="17:17">
      <c r="Q56675" s="39"/>
    </row>
    <row r="56676" spans="17:17">
      <c r="Q56676" s="39"/>
    </row>
    <row r="56677" spans="17:17">
      <c r="Q56677" s="39"/>
    </row>
    <row r="56678" spans="17:17">
      <c r="Q56678" s="39"/>
    </row>
    <row r="56679" spans="17:17">
      <c r="Q56679" s="39"/>
    </row>
    <row r="56680" spans="17:17">
      <c r="Q56680" s="39"/>
    </row>
    <row r="56681" spans="17:17">
      <c r="Q56681" s="39"/>
    </row>
    <row r="56682" spans="17:17">
      <c r="Q56682" s="39"/>
    </row>
    <row r="56683" spans="17:17">
      <c r="Q56683" s="39"/>
    </row>
    <row r="56684" spans="17:17">
      <c r="Q56684" s="39"/>
    </row>
    <row r="56685" spans="17:17">
      <c r="Q56685" s="39"/>
    </row>
    <row r="56686" spans="17:17">
      <c r="Q56686" s="39"/>
    </row>
    <row r="56687" spans="17:17">
      <c r="Q56687" s="39"/>
    </row>
    <row r="56688" spans="17:17">
      <c r="Q56688" s="39"/>
    </row>
    <row r="56689" spans="17:17">
      <c r="Q56689" s="39"/>
    </row>
    <row r="56690" spans="17:17">
      <c r="Q56690" s="39"/>
    </row>
    <row r="56691" spans="17:17">
      <c r="Q56691" s="39"/>
    </row>
    <row r="56692" spans="17:17">
      <c r="Q56692" s="39"/>
    </row>
    <row r="56693" spans="17:17">
      <c r="Q56693" s="39"/>
    </row>
    <row r="56694" spans="17:17">
      <c r="Q56694" s="39"/>
    </row>
    <row r="56695" spans="17:17">
      <c r="Q56695" s="39"/>
    </row>
    <row r="56696" spans="17:17">
      <c r="Q56696" s="39"/>
    </row>
    <row r="56697" spans="17:17">
      <c r="Q56697" s="39"/>
    </row>
    <row r="56698" spans="17:17">
      <c r="Q56698" s="39"/>
    </row>
    <row r="56699" spans="17:17">
      <c r="Q56699" s="39"/>
    </row>
    <row r="56700" spans="17:17">
      <c r="Q56700" s="39"/>
    </row>
    <row r="56701" spans="17:17">
      <c r="Q56701" s="39"/>
    </row>
    <row r="56702" spans="17:17">
      <c r="Q56702" s="39"/>
    </row>
    <row r="56703" spans="17:17">
      <c r="Q56703" s="39"/>
    </row>
    <row r="56704" spans="17:17">
      <c r="Q56704" s="39"/>
    </row>
    <row r="56705" spans="17:17">
      <c r="Q56705" s="39"/>
    </row>
    <row r="56706" spans="17:17">
      <c r="Q56706" s="39"/>
    </row>
    <row r="56707" spans="17:17">
      <c r="Q56707" s="39"/>
    </row>
    <row r="56708" spans="17:17">
      <c r="Q56708" s="39"/>
    </row>
    <row r="56709" spans="17:17">
      <c r="Q56709" s="39"/>
    </row>
    <row r="56710" spans="17:17">
      <c r="Q56710" s="39"/>
    </row>
    <row r="56711" spans="17:17">
      <c r="Q56711" s="39"/>
    </row>
    <row r="56712" spans="17:17">
      <c r="Q56712" s="39"/>
    </row>
    <row r="56713" spans="17:17">
      <c r="Q56713" s="39"/>
    </row>
    <row r="56714" spans="17:17">
      <c r="Q56714" s="39"/>
    </row>
    <row r="56715" spans="17:17">
      <c r="Q56715" s="39"/>
    </row>
    <row r="56716" spans="17:17">
      <c r="Q56716" s="39"/>
    </row>
    <row r="56717" spans="17:17">
      <c r="Q56717" s="39"/>
    </row>
    <row r="56718" spans="17:17">
      <c r="Q56718" s="39"/>
    </row>
    <row r="56719" spans="17:17">
      <c r="Q56719" s="39"/>
    </row>
    <row r="56720" spans="17:17">
      <c r="Q56720" s="39"/>
    </row>
    <row r="56721" spans="17:17">
      <c r="Q56721" s="39"/>
    </row>
    <row r="56722" spans="17:17">
      <c r="Q56722" s="39"/>
    </row>
    <row r="56723" spans="17:17">
      <c r="Q56723" s="39"/>
    </row>
    <row r="56724" spans="17:17">
      <c r="Q56724" s="39"/>
    </row>
    <row r="56725" spans="17:17">
      <c r="Q56725" s="39"/>
    </row>
    <row r="56726" spans="17:17">
      <c r="Q56726" s="39"/>
    </row>
    <row r="56727" spans="17:17">
      <c r="Q56727" s="39"/>
    </row>
    <row r="56728" spans="17:17">
      <c r="Q56728" s="39"/>
    </row>
    <row r="56729" spans="17:17">
      <c r="Q56729" s="39"/>
    </row>
    <row r="56730" spans="17:17">
      <c r="Q56730" s="39"/>
    </row>
    <row r="56731" spans="17:17">
      <c r="Q56731" s="39"/>
    </row>
    <row r="56732" spans="17:17">
      <c r="Q56732" s="39"/>
    </row>
    <row r="56733" spans="17:17">
      <c r="Q56733" s="39"/>
    </row>
    <row r="56734" spans="17:17">
      <c r="Q56734" s="39"/>
    </row>
    <row r="56735" spans="17:17">
      <c r="Q56735" s="39"/>
    </row>
    <row r="56736" spans="17:17">
      <c r="Q56736" s="39"/>
    </row>
    <row r="56737" spans="17:17">
      <c r="Q56737" s="39"/>
    </row>
    <row r="56738" spans="17:17">
      <c r="Q56738" s="39"/>
    </row>
    <row r="56739" spans="17:17">
      <c r="Q56739" s="39"/>
    </row>
    <row r="56740" spans="17:17">
      <c r="Q56740" s="39"/>
    </row>
    <row r="56741" spans="17:17">
      <c r="Q56741" s="39"/>
    </row>
    <row r="56742" spans="17:17">
      <c r="Q56742" s="39"/>
    </row>
    <row r="56743" spans="17:17">
      <c r="Q56743" s="39"/>
    </row>
    <row r="56744" spans="17:17">
      <c r="Q56744" s="39"/>
    </row>
    <row r="56745" spans="17:17">
      <c r="Q56745" s="39"/>
    </row>
    <row r="56746" spans="17:17">
      <c r="Q56746" s="39"/>
    </row>
    <row r="56747" spans="17:17">
      <c r="Q56747" s="39"/>
    </row>
    <row r="56748" spans="17:17">
      <c r="Q56748" s="39"/>
    </row>
    <row r="56749" spans="17:17">
      <c r="Q56749" s="39"/>
    </row>
    <row r="56750" spans="17:17">
      <c r="Q56750" s="39"/>
    </row>
    <row r="56751" spans="17:17">
      <c r="Q56751" s="39"/>
    </row>
    <row r="56752" spans="17:17">
      <c r="Q56752" s="39"/>
    </row>
    <row r="56753" spans="17:17">
      <c r="Q56753" s="39"/>
    </row>
    <row r="56754" spans="17:17">
      <c r="Q56754" s="39"/>
    </row>
    <row r="56755" spans="17:17">
      <c r="Q56755" s="39"/>
    </row>
    <row r="56756" spans="17:17">
      <c r="Q56756" s="39"/>
    </row>
    <row r="56757" spans="17:17">
      <c r="Q56757" s="39"/>
    </row>
    <row r="56758" spans="17:17">
      <c r="Q56758" s="39"/>
    </row>
    <row r="56759" spans="17:17">
      <c r="Q56759" s="39"/>
    </row>
    <row r="56760" spans="17:17">
      <c r="Q56760" s="39"/>
    </row>
    <row r="56761" spans="17:17">
      <c r="Q56761" s="39"/>
    </row>
    <row r="56762" spans="17:17">
      <c r="Q56762" s="39"/>
    </row>
    <row r="56763" spans="17:17">
      <c r="Q56763" s="39"/>
    </row>
    <row r="56764" spans="17:17">
      <c r="Q56764" s="39"/>
    </row>
    <row r="56765" spans="17:17">
      <c r="Q56765" s="39"/>
    </row>
    <row r="56766" spans="17:17">
      <c r="Q56766" s="39"/>
    </row>
    <row r="56767" spans="17:17">
      <c r="Q56767" s="39"/>
    </row>
    <row r="56768" spans="17:17">
      <c r="Q56768" s="39"/>
    </row>
    <row r="56769" spans="17:17">
      <c r="Q56769" s="39"/>
    </row>
    <row r="56770" spans="17:17">
      <c r="Q56770" s="39"/>
    </row>
    <row r="56771" spans="17:17">
      <c r="Q56771" s="39"/>
    </row>
    <row r="56772" spans="17:17">
      <c r="Q56772" s="39"/>
    </row>
    <row r="56773" spans="17:17">
      <c r="Q56773" s="39"/>
    </row>
    <row r="56774" spans="17:17">
      <c r="Q56774" s="39"/>
    </row>
    <row r="56775" spans="17:17">
      <c r="Q56775" s="39"/>
    </row>
    <row r="56776" spans="17:17">
      <c r="Q56776" s="39"/>
    </row>
    <row r="56777" spans="17:17">
      <c r="Q56777" s="39"/>
    </row>
    <row r="56778" spans="17:17">
      <c r="Q56778" s="39"/>
    </row>
    <row r="56779" spans="17:17">
      <c r="Q56779" s="39"/>
    </row>
    <row r="56780" spans="17:17">
      <c r="Q56780" s="39"/>
    </row>
    <row r="56781" spans="17:17">
      <c r="Q56781" s="39"/>
    </row>
    <row r="56782" spans="17:17">
      <c r="Q56782" s="39"/>
    </row>
    <row r="56783" spans="17:17">
      <c r="Q56783" s="39"/>
    </row>
    <row r="56784" spans="17:17">
      <c r="Q56784" s="39"/>
    </row>
    <row r="56785" spans="17:17">
      <c r="Q56785" s="39"/>
    </row>
    <row r="56786" spans="17:17">
      <c r="Q56786" s="39"/>
    </row>
    <row r="56787" spans="17:17">
      <c r="Q56787" s="39"/>
    </row>
    <row r="56788" spans="17:17">
      <c r="Q56788" s="39"/>
    </row>
    <row r="56789" spans="17:17">
      <c r="Q56789" s="39"/>
    </row>
    <row r="56790" spans="17:17">
      <c r="Q56790" s="39"/>
    </row>
    <row r="56791" spans="17:17">
      <c r="Q56791" s="39"/>
    </row>
    <row r="56792" spans="17:17">
      <c r="Q56792" s="39"/>
    </row>
    <row r="56793" spans="17:17">
      <c r="Q56793" s="39"/>
    </row>
    <row r="56794" spans="17:17">
      <c r="Q56794" s="39"/>
    </row>
    <row r="56795" spans="17:17">
      <c r="Q56795" s="39"/>
    </row>
    <row r="56796" spans="17:17">
      <c r="Q56796" s="39"/>
    </row>
    <row r="56797" spans="17:17">
      <c r="Q56797" s="39"/>
    </row>
    <row r="56798" spans="17:17">
      <c r="Q56798" s="39"/>
    </row>
    <row r="56799" spans="17:17">
      <c r="Q56799" s="39"/>
    </row>
    <row r="56800" spans="17:17">
      <c r="Q56800" s="39"/>
    </row>
    <row r="56801" spans="17:17">
      <c r="Q56801" s="39"/>
    </row>
    <row r="56802" spans="17:17">
      <c r="Q56802" s="39"/>
    </row>
    <row r="56803" spans="17:17">
      <c r="Q56803" s="39"/>
    </row>
    <row r="56804" spans="17:17">
      <c r="Q56804" s="39"/>
    </row>
    <row r="56805" spans="17:17">
      <c r="Q56805" s="39"/>
    </row>
    <row r="56806" spans="17:17">
      <c r="Q56806" s="39"/>
    </row>
    <row r="56807" spans="17:17">
      <c r="Q56807" s="39"/>
    </row>
    <row r="56808" spans="17:17">
      <c r="Q56808" s="39"/>
    </row>
    <row r="56809" spans="17:17">
      <c r="Q56809" s="39"/>
    </row>
    <row r="56810" spans="17:17">
      <c r="Q56810" s="39"/>
    </row>
    <row r="56811" spans="17:17">
      <c r="Q56811" s="39"/>
    </row>
    <row r="56812" spans="17:17">
      <c r="Q56812" s="39"/>
    </row>
    <row r="56813" spans="17:17">
      <c r="Q56813" s="39"/>
    </row>
    <row r="56814" spans="17:17">
      <c r="Q56814" s="39"/>
    </row>
    <row r="56815" spans="17:17">
      <c r="Q56815" s="39"/>
    </row>
    <row r="56816" spans="17:17">
      <c r="Q56816" s="39"/>
    </row>
    <row r="56817" spans="17:17">
      <c r="Q56817" s="39"/>
    </row>
    <row r="56818" spans="17:17">
      <c r="Q56818" s="39"/>
    </row>
    <row r="56819" spans="17:17">
      <c r="Q56819" s="39"/>
    </row>
    <row r="56820" spans="17:17">
      <c r="Q56820" s="39"/>
    </row>
    <row r="56821" spans="17:17">
      <c r="Q56821" s="39"/>
    </row>
    <row r="56822" spans="17:17">
      <c r="Q56822" s="39"/>
    </row>
    <row r="56823" spans="17:17">
      <c r="Q56823" s="39"/>
    </row>
    <row r="56824" spans="17:17">
      <c r="Q56824" s="39"/>
    </row>
    <row r="56825" spans="17:17">
      <c r="Q56825" s="39"/>
    </row>
    <row r="56826" spans="17:17">
      <c r="Q56826" s="39"/>
    </row>
    <row r="56827" spans="17:17">
      <c r="Q56827" s="39"/>
    </row>
    <row r="56828" spans="17:17">
      <c r="Q56828" s="39"/>
    </row>
    <row r="56829" spans="17:17">
      <c r="Q56829" s="39"/>
    </row>
    <row r="56830" spans="17:17">
      <c r="Q56830" s="39"/>
    </row>
    <row r="56831" spans="17:17">
      <c r="Q56831" s="39"/>
    </row>
    <row r="56832" spans="17:17">
      <c r="Q56832" s="39"/>
    </row>
    <row r="56833" spans="17:17">
      <c r="Q56833" s="39"/>
    </row>
    <row r="56834" spans="17:17">
      <c r="Q56834" s="39"/>
    </row>
    <row r="56835" spans="17:17">
      <c r="Q56835" s="39"/>
    </row>
    <row r="56836" spans="17:17">
      <c r="Q56836" s="39"/>
    </row>
    <row r="56837" spans="17:17">
      <c r="Q56837" s="39"/>
    </row>
    <row r="56838" spans="17:17">
      <c r="Q56838" s="39"/>
    </row>
    <row r="56839" spans="17:17">
      <c r="Q56839" s="39"/>
    </row>
    <row r="56840" spans="17:17">
      <c r="Q56840" s="39"/>
    </row>
    <row r="56841" spans="17:17">
      <c r="Q56841" s="39"/>
    </row>
    <row r="56842" spans="17:17">
      <c r="Q56842" s="39"/>
    </row>
    <row r="56843" spans="17:17">
      <c r="Q56843" s="39"/>
    </row>
    <row r="56844" spans="17:17">
      <c r="Q56844" s="39"/>
    </row>
    <row r="56845" spans="17:17">
      <c r="Q56845" s="39"/>
    </row>
    <row r="56846" spans="17:17">
      <c r="Q56846" s="39"/>
    </row>
    <row r="56847" spans="17:17">
      <c r="Q56847" s="39"/>
    </row>
    <row r="56848" spans="17:17">
      <c r="Q56848" s="39"/>
    </row>
    <row r="56849" spans="17:17">
      <c r="Q56849" s="39"/>
    </row>
    <row r="56850" spans="17:17">
      <c r="Q56850" s="39"/>
    </row>
    <row r="56851" spans="17:17">
      <c r="Q56851" s="39"/>
    </row>
    <row r="56852" spans="17:17">
      <c r="Q56852" s="39"/>
    </row>
    <row r="56853" spans="17:17">
      <c r="Q56853" s="39"/>
    </row>
    <row r="56854" spans="17:17">
      <c r="Q56854" s="39"/>
    </row>
    <row r="56855" spans="17:17">
      <c r="Q56855" s="39"/>
    </row>
    <row r="56856" spans="17:17">
      <c r="Q56856" s="39"/>
    </row>
    <row r="56857" spans="17:17">
      <c r="Q56857" s="39"/>
    </row>
    <row r="56858" spans="17:17">
      <c r="Q56858" s="39"/>
    </row>
    <row r="56859" spans="17:17">
      <c r="Q56859" s="39"/>
    </row>
    <row r="56860" spans="17:17">
      <c r="Q56860" s="39"/>
    </row>
    <row r="56861" spans="17:17">
      <c r="Q56861" s="39"/>
    </row>
    <row r="56862" spans="17:17">
      <c r="Q56862" s="39"/>
    </row>
    <row r="56863" spans="17:17">
      <c r="Q56863" s="39"/>
    </row>
    <row r="56864" spans="17:17">
      <c r="Q56864" s="39"/>
    </row>
    <row r="56865" spans="17:17">
      <c r="Q56865" s="39"/>
    </row>
    <row r="56866" spans="17:17">
      <c r="Q56866" s="39"/>
    </row>
    <row r="56867" spans="17:17">
      <c r="Q56867" s="39"/>
    </row>
    <row r="56868" spans="17:17">
      <c r="Q56868" s="39"/>
    </row>
    <row r="56869" spans="17:17">
      <c r="Q56869" s="39"/>
    </row>
    <row r="56870" spans="17:17">
      <c r="Q56870" s="39"/>
    </row>
    <row r="56871" spans="17:17">
      <c r="Q56871" s="39"/>
    </row>
    <row r="56872" spans="17:17">
      <c r="Q56872" s="39"/>
    </row>
    <row r="56873" spans="17:17">
      <c r="Q56873" s="39"/>
    </row>
    <row r="56874" spans="17:17">
      <c r="Q56874" s="39"/>
    </row>
    <row r="56875" spans="17:17">
      <c r="Q56875" s="39"/>
    </row>
    <row r="56876" spans="17:17">
      <c r="Q56876" s="39"/>
    </row>
    <row r="56877" spans="17:17">
      <c r="Q56877" s="39"/>
    </row>
    <row r="56878" spans="17:17">
      <c r="Q56878" s="39"/>
    </row>
    <row r="56879" spans="17:17">
      <c r="Q56879" s="39"/>
    </row>
    <row r="56880" spans="17:17">
      <c r="Q56880" s="39"/>
    </row>
    <row r="56881" spans="17:17">
      <c r="Q56881" s="39"/>
    </row>
    <row r="56882" spans="17:17">
      <c r="Q56882" s="39"/>
    </row>
    <row r="56883" spans="17:17">
      <c r="Q56883" s="39"/>
    </row>
    <row r="56884" spans="17:17">
      <c r="Q56884" s="39"/>
    </row>
    <row r="56885" spans="17:17">
      <c r="Q56885" s="39"/>
    </row>
    <row r="56886" spans="17:17">
      <c r="Q56886" s="39"/>
    </row>
    <row r="56887" spans="17:17">
      <c r="Q56887" s="39"/>
    </row>
    <row r="56888" spans="17:17">
      <c r="Q56888" s="39"/>
    </row>
    <row r="56889" spans="17:17">
      <c r="Q56889" s="39"/>
    </row>
    <row r="56890" spans="17:17">
      <c r="Q56890" s="39"/>
    </row>
    <row r="56891" spans="17:17">
      <c r="Q56891" s="39"/>
    </row>
    <row r="56892" spans="17:17">
      <c r="Q56892" s="39"/>
    </row>
    <row r="56893" spans="17:17">
      <c r="Q56893" s="39"/>
    </row>
    <row r="56894" spans="17:17">
      <c r="Q56894" s="39"/>
    </row>
    <row r="56895" spans="17:17">
      <c r="Q56895" s="39"/>
    </row>
    <row r="56896" spans="17:17">
      <c r="Q56896" s="39"/>
    </row>
    <row r="56897" spans="17:17">
      <c r="Q56897" s="39"/>
    </row>
    <row r="56898" spans="17:17">
      <c r="Q56898" s="39"/>
    </row>
    <row r="56899" spans="17:17">
      <c r="Q56899" s="39"/>
    </row>
    <row r="56900" spans="17:17">
      <c r="Q56900" s="39"/>
    </row>
    <row r="56901" spans="17:17">
      <c r="Q56901" s="39"/>
    </row>
    <row r="56902" spans="17:17">
      <c r="Q56902" s="39"/>
    </row>
    <row r="56903" spans="17:17">
      <c r="Q56903" s="39"/>
    </row>
    <row r="56904" spans="17:17">
      <c r="Q56904" s="39"/>
    </row>
    <row r="56905" spans="17:17">
      <c r="Q56905" s="39"/>
    </row>
    <row r="56906" spans="17:17">
      <c r="Q56906" s="39"/>
    </row>
    <row r="56907" spans="17:17">
      <c r="Q56907" s="39"/>
    </row>
    <row r="56908" spans="17:17">
      <c r="Q56908" s="39"/>
    </row>
    <row r="56909" spans="17:17">
      <c r="Q56909" s="39"/>
    </row>
    <row r="56910" spans="17:17">
      <c r="Q56910" s="39"/>
    </row>
    <row r="56911" spans="17:17">
      <c r="Q56911" s="39"/>
    </row>
    <row r="56912" spans="17:17">
      <c r="Q56912" s="39"/>
    </row>
    <row r="56913" spans="17:17">
      <c r="Q56913" s="39"/>
    </row>
    <row r="56914" spans="17:17">
      <c r="Q56914" s="39"/>
    </row>
    <row r="56915" spans="17:17">
      <c r="Q56915" s="39"/>
    </row>
    <row r="56916" spans="17:17">
      <c r="Q56916" s="39"/>
    </row>
    <row r="56917" spans="17:17">
      <c r="Q56917" s="39"/>
    </row>
    <row r="56918" spans="17:17">
      <c r="Q56918" s="39"/>
    </row>
    <row r="56919" spans="17:17">
      <c r="Q56919" s="39"/>
    </row>
    <row r="56920" spans="17:17">
      <c r="Q56920" s="39"/>
    </row>
    <row r="56921" spans="17:17">
      <c r="Q56921" s="39"/>
    </row>
    <row r="56922" spans="17:17">
      <c r="Q56922" s="39"/>
    </row>
    <row r="56923" spans="17:17">
      <c r="Q56923" s="39"/>
    </row>
    <row r="56924" spans="17:17">
      <c r="Q56924" s="39"/>
    </row>
    <row r="56925" spans="17:17">
      <c r="Q56925" s="39"/>
    </row>
    <row r="56926" spans="17:17">
      <c r="Q56926" s="39"/>
    </row>
    <row r="56927" spans="17:17">
      <c r="Q56927" s="39"/>
    </row>
    <row r="56928" spans="17:17">
      <c r="Q56928" s="39"/>
    </row>
    <row r="56929" spans="17:17">
      <c r="Q56929" s="39"/>
    </row>
    <row r="56930" spans="17:17">
      <c r="Q56930" s="39"/>
    </row>
    <row r="56931" spans="17:17">
      <c r="Q56931" s="39"/>
    </row>
    <row r="56932" spans="17:17">
      <c r="Q56932" s="39"/>
    </row>
    <row r="56933" spans="17:17">
      <c r="Q56933" s="39"/>
    </row>
    <row r="56934" spans="17:17">
      <c r="Q56934" s="39"/>
    </row>
    <row r="56935" spans="17:17">
      <c r="Q56935" s="39"/>
    </row>
    <row r="56936" spans="17:17">
      <c r="Q56936" s="39"/>
    </row>
    <row r="56937" spans="17:17">
      <c r="Q56937" s="39"/>
    </row>
    <row r="56938" spans="17:17">
      <c r="Q56938" s="39"/>
    </row>
    <row r="56939" spans="17:17">
      <c r="Q56939" s="39"/>
    </row>
    <row r="56940" spans="17:17">
      <c r="Q56940" s="39"/>
    </row>
    <row r="56941" spans="17:17">
      <c r="Q56941" s="39"/>
    </row>
    <row r="56942" spans="17:17">
      <c r="Q56942" s="39"/>
    </row>
    <row r="56943" spans="17:17">
      <c r="Q56943" s="39"/>
    </row>
    <row r="56944" spans="17:17">
      <c r="Q56944" s="39"/>
    </row>
    <row r="56945" spans="17:17">
      <c r="Q56945" s="39"/>
    </row>
    <row r="56946" spans="17:17">
      <c r="Q56946" s="39"/>
    </row>
    <row r="56947" spans="17:17">
      <c r="Q56947" s="39"/>
    </row>
    <row r="56948" spans="17:17">
      <c r="Q56948" s="39"/>
    </row>
    <row r="56949" spans="17:17">
      <c r="Q56949" s="39"/>
    </row>
    <row r="56950" spans="17:17">
      <c r="Q56950" s="39"/>
    </row>
    <row r="56951" spans="17:17">
      <c r="Q56951" s="39"/>
    </row>
    <row r="56952" spans="17:17">
      <c r="Q56952" s="39"/>
    </row>
    <row r="56953" spans="17:17">
      <c r="Q56953" s="39"/>
    </row>
    <row r="56954" spans="17:17">
      <c r="Q56954" s="39"/>
    </row>
    <row r="56955" spans="17:17">
      <c r="Q56955" s="39"/>
    </row>
    <row r="56956" spans="17:17">
      <c r="Q56956" s="39"/>
    </row>
    <row r="56957" spans="17:17">
      <c r="Q56957" s="39"/>
    </row>
    <row r="56958" spans="17:17">
      <c r="Q56958" s="39"/>
    </row>
    <row r="56959" spans="17:17">
      <c r="Q56959" s="39"/>
    </row>
    <row r="56960" spans="17:17">
      <c r="Q56960" s="39"/>
    </row>
    <row r="56961" spans="17:17">
      <c r="Q56961" s="39"/>
    </row>
    <row r="56962" spans="17:17">
      <c r="Q56962" s="39"/>
    </row>
    <row r="56963" spans="17:17">
      <c r="Q56963" s="39"/>
    </row>
    <row r="56964" spans="17:17">
      <c r="Q56964" s="39"/>
    </row>
    <row r="56965" spans="17:17">
      <c r="Q56965" s="39"/>
    </row>
    <row r="56966" spans="17:17">
      <c r="Q56966" s="39"/>
    </row>
    <row r="56967" spans="17:17">
      <c r="Q56967" s="39"/>
    </row>
    <row r="56968" spans="17:17">
      <c r="Q56968" s="39"/>
    </row>
    <row r="56969" spans="17:17">
      <c r="Q56969" s="39"/>
    </row>
    <row r="56970" spans="17:17">
      <c r="Q56970" s="39"/>
    </row>
    <row r="56971" spans="17:17">
      <c r="Q56971" s="39"/>
    </row>
    <row r="56972" spans="17:17">
      <c r="Q56972" s="39"/>
    </row>
    <row r="56973" spans="17:17">
      <c r="Q56973" s="39"/>
    </row>
    <row r="56974" spans="17:17">
      <c r="Q56974" s="39"/>
    </row>
    <row r="56975" spans="17:17">
      <c r="Q56975" s="39"/>
    </row>
    <row r="56976" spans="17:17">
      <c r="Q56976" s="39"/>
    </row>
    <row r="56977" spans="17:17">
      <c r="Q56977" s="39"/>
    </row>
    <row r="56978" spans="17:17">
      <c r="Q56978" s="39"/>
    </row>
    <row r="56979" spans="17:17">
      <c r="Q56979" s="39"/>
    </row>
    <row r="56980" spans="17:17">
      <c r="Q56980" s="39"/>
    </row>
    <row r="56981" spans="17:17">
      <c r="Q56981" s="39"/>
    </row>
    <row r="56982" spans="17:17">
      <c r="Q56982" s="39"/>
    </row>
    <row r="56983" spans="17:17">
      <c r="Q56983" s="39"/>
    </row>
    <row r="56984" spans="17:17">
      <c r="Q56984" s="39"/>
    </row>
    <row r="56985" spans="17:17">
      <c r="Q56985" s="39"/>
    </row>
    <row r="56986" spans="17:17">
      <c r="Q56986" s="39"/>
    </row>
    <row r="56987" spans="17:17">
      <c r="Q56987" s="39"/>
    </row>
    <row r="56988" spans="17:17">
      <c r="Q56988" s="39"/>
    </row>
    <row r="56989" spans="17:17">
      <c r="Q56989" s="39"/>
    </row>
    <row r="56990" spans="17:17">
      <c r="Q56990" s="39"/>
    </row>
    <row r="56991" spans="17:17">
      <c r="Q56991" s="39"/>
    </row>
    <row r="56992" spans="17:17">
      <c r="Q56992" s="39"/>
    </row>
    <row r="56993" spans="17:17">
      <c r="Q56993" s="39"/>
    </row>
    <row r="56994" spans="17:17">
      <c r="Q56994" s="39"/>
    </row>
    <row r="56995" spans="17:17">
      <c r="Q56995" s="39"/>
    </row>
    <row r="56996" spans="17:17">
      <c r="Q56996" s="39"/>
    </row>
    <row r="56997" spans="17:17">
      <c r="Q56997" s="39"/>
    </row>
    <row r="56998" spans="17:17">
      <c r="Q56998" s="39"/>
    </row>
    <row r="56999" spans="17:17">
      <c r="Q56999" s="39"/>
    </row>
    <row r="57000" spans="17:17">
      <c r="Q57000" s="39"/>
    </row>
    <row r="57001" spans="17:17">
      <c r="Q57001" s="39"/>
    </row>
    <row r="57002" spans="17:17">
      <c r="Q57002" s="39"/>
    </row>
    <row r="57003" spans="17:17">
      <c r="Q57003" s="39"/>
    </row>
    <row r="57004" spans="17:17">
      <c r="Q57004" s="39"/>
    </row>
    <row r="57005" spans="17:17">
      <c r="Q57005" s="39"/>
    </row>
    <row r="57006" spans="17:17">
      <c r="Q57006" s="39"/>
    </row>
    <row r="57007" spans="17:17">
      <c r="Q57007" s="39"/>
    </row>
    <row r="57008" spans="17:17">
      <c r="Q57008" s="39"/>
    </row>
    <row r="57009" spans="17:17">
      <c r="Q57009" s="39"/>
    </row>
    <row r="57010" spans="17:17">
      <c r="Q57010" s="39"/>
    </row>
    <row r="57011" spans="17:17">
      <c r="Q57011" s="39"/>
    </row>
    <row r="57012" spans="17:17">
      <c r="Q57012" s="39"/>
    </row>
    <row r="57013" spans="17:17">
      <c r="Q57013" s="39"/>
    </row>
    <row r="57014" spans="17:17">
      <c r="Q57014" s="39"/>
    </row>
    <row r="57015" spans="17:17">
      <c r="Q57015" s="39"/>
    </row>
    <row r="57016" spans="17:17">
      <c r="Q57016" s="39"/>
    </row>
    <row r="57017" spans="17:17">
      <c r="Q57017" s="39"/>
    </row>
    <row r="57018" spans="17:17">
      <c r="Q57018" s="39"/>
    </row>
    <row r="57019" spans="17:17">
      <c r="Q57019" s="39"/>
    </row>
    <row r="57020" spans="17:17">
      <c r="Q57020" s="39"/>
    </row>
    <row r="57021" spans="17:17">
      <c r="Q57021" s="39"/>
    </row>
    <row r="57022" spans="17:17">
      <c r="Q57022" s="39"/>
    </row>
    <row r="57023" spans="17:17">
      <c r="Q57023" s="39"/>
    </row>
    <row r="57024" spans="17:17">
      <c r="Q57024" s="39"/>
    </row>
    <row r="57025" spans="17:17">
      <c r="Q57025" s="39"/>
    </row>
    <row r="57026" spans="17:17">
      <c r="Q57026" s="39"/>
    </row>
    <row r="57027" spans="17:17">
      <c r="Q57027" s="39"/>
    </row>
    <row r="57028" spans="17:17">
      <c r="Q57028" s="39"/>
    </row>
    <row r="57029" spans="17:17">
      <c r="Q57029" s="39"/>
    </row>
    <row r="57030" spans="17:17">
      <c r="Q57030" s="39"/>
    </row>
    <row r="57031" spans="17:17">
      <c r="Q57031" s="39"/>
    </row>
    <row r="57032" spans="17:17">
      <c r="Q57032" s="39"/>
    </row>
    <row r="57033" spans="17:17">
      <c r="Q57033" s="39"/>
    </row>
    <row r="57034" spans="17:17">
      <c r="Q57034" s="39"/>
    </row>
    <row r="57035" spans="17:17">
      <c r="Q57035" s="39"/>
    </row>
    <row r="57036" spans="17:17">
      <c r="Q57036" s="39"/>
    </row>
    <row r="57037" spans="17:17">
      <c r="Q57037" s="39"/>
    </row>
    <row r="57038" spans="17:17">
      <c r="Q57038" s="39"/>
    </row>
    <row r="57039" spans="17:17">
      <c r="Q57039" s="39"/>
    </row>
    <row r="57040" spans="17:17">
      <c r="Q57040" s="39"/>
    </row>
    <row r="57041" spans="17:17">
      <c r="Q57041" s="39"/>
    </row>
    <row r="57042" spans="17:17">
      <c r="Q57042" s="39"/>
    </row>
    <row r="57043" spans="17:17">
      <c r="Q57043" s="39"/>
    </row>
    <row r="57044" spans="17:17">
      <c r="Q57044" s="39"/>
    </row>
    <row r="57045" spans="17:17">
      <c r="Q57045" s="39"/>
    </row>
    <row r="57046" spans="17:17">
      <c r="Q57046" s="39"/>
    </row>
    <row r="57047" spans="17:17">
      <c r="Q57047" s="39"/>
    </row>
    <row r="57048" spans="17:17">
      <c r="Q57048" s="39"/>
    </row>
    <row r="57049" spans="17:17">
      <c r="Q57049" s="39"/>
    </row>
    <row r="57050" spans="17:17">
      <c r="Q57050" s="39"/>
    </row>
    <row r="57051" spans="17:17">
      <c r="Q57051" s="39"/>
    </row>
    <row r="57052" spans="17:17">
      <c r="Q57052" s="39"/>
    </row>
    <row r="57053" spans="17:17">
      <c r="Q57053" s="39"/>
    </row>
    <row r="57054" spans="17:17">
      <c r="Q57054" s="39"/>
    </row>
    <row r="57055" spans="17:17">
      <c r="Q57055" s="39"/>
    </row>
    <row r="57056" spans="17:17">
      <c r="Q57056" s="39"/>
    </row>
    <row r="57057" spans="17:17">
      <c r="Q57057" s="39"/>
    </row>
    <row r="57058" spans="17:17">
      <c r="Q57058" s="39"/>
    </row>
    <row r="57059" spans="17:17">
      <c r="Q57059" s="39"/>
    </row>
    <row r="57060" spans="17:17">
      <c r="Q57060" s="39"/>
    </row>
    <row r="57061" spans="17:17">
      <c r="Q57061" s="39"/>
    </row>
    <row r="57062" spans="17:17">
      <c r="Q57062" s="39"/>
    </row>
    <row r="57063" spans="17:17">
      <c r="Q57063" s="39"/>
    </row>
    <row r="57064" spans="17:17">
      <c r="Q57064" s="39"/>
    </row>
    <row r="57065" spans="17:17">
      <c r="Q57065" s="39"/>
    </row>
    <row r="57066" spans="17:17">
      <c r="Q57066" s="39"/>
    </row>
    <row r="57067" spans="17:17">
      <c r="Q57067" s="39"/>
    </row>
    <row r="57068" spans="17:17">
      <c r="Q57068" s="39"/>
    </row>
    <row r="57069" spans="17:17">
      <c r="Q57069" s="39"/>
    </row>
    <row r="57070" spans="17:17">
      <c r="Q57070" s="39"/>
    </row>
    <row r="57071" spans="17:17">
      <c r="Q57071" s="39"/>
    </row>
    <row r="57072" spans="17:17">
      <c r="Q57072" s="39"/>
    </row>
    <row r="57073" spans="17:17">
      <c r="Q57073" s="39"/>
    </row>
    <row r="57074" spans="17:17">
      <c r="Q57074" s="39"/>
    </row>
    <row r="57075" spans="17:17">
      <c r="Q57075" s="39"/>
    </row>
    <row r="57076" spans="17:17">
      <c r="Q57076" s="39"/>
    </row>
    <row r="57077" spans="17:17">
      <c r="Q57077" s="39"/>
    </row>
    <row r="57078" spans="17:17">
      <c r="Q57078" s="39"/>
    </row>
    <row r="57079" spans="17:17">
      <c r="Q57079" s="39"/>
    </row>
    <row r="57080" spans="17:17">
      <c r="Q57080" s="39"/>
    </row>
    <row r="57081" spans="17:17">
      <c r="Q57081" s="39"/>
    </row>
    <row r="57082" spans="17:17">
      <c r="Q57082" s="39"/>
    </row>
    <row r="57083" spans="17:17">
      <c r="Q57083" s="39"/>
    </row>
    <row r="57084" spans="17:17">
      <c r="Q57084" s="39"/>
    </row>
    <row r="57085" spans="17:17">
      <c r="Q57085" s="39"/>
    </row>
    <row r="57086" spans="17:17">
      <c r="Q57086" s="39"/>
    </row>
    <row r="57087" spans="17:17">
      <c r="Q57087" s="39"/>
    </row>
    <row r="57088" spans="17:17">
      <c r="Q57088" s="39"/>
    </row>
    <row r="57089" spans="17:17">
      <c r="Q57089" s="39"/>
    </row>
    <row r="57090" spans="17:17">
      <c r="Q57090" s="39"/>
    </row>
    <row r="57091" spans="17:17">
      <c r="Q57091" s="39"/>
    </row>
    <row r="57092" spans="17:17">
      <c r="Q57092" s="39"/>
    </row>
    <row r="57093" spans="17:17">
      <c r="Q57093" s="39"/>
    </row>
    <row r="57094" spans="17:17">
      <c r="Q57094" s="39"/>
    </row>
    <row r="57095" spans="17:17">
      <c r="Q57095" s="39"/>
    </row>
    <row r="57096" spans="17:17">
      <c r="Q57096" s="39"/>
    </row>
    <row r="57097" spans="17:17">
      <c r="Q57097" s="39"/>
    </row>
    <row r="57098" spans="17:17">
      <c r="Q57098" s="39"/>
    </row>
    <row r="57099" spans="17:17">
      <c r="Q57099" s="39"/>
    </row>
    <row r="57100" spans="17:17">
      <c r="Q57100" s="39"/>
    </row>
    <row r="57101" spans="17:17">
      <c r="Q57101" s="39"/>
    </row>
    <row r="57102" spans="17:17">
      <c r="Q57102" s="39"/>
    </row>
    <row r="57103" spans="17:17">
      <c r="Q57103" s="39"/>
    </row>
    <row r="57104" spans="17:17">
      <c r="Q57104" s="39"/>
    </row>
    <row r="57105" spans="17:17">
      <c r="Q57105" s="39"/>
    </row>
    <row r="57106" spans="17:17">
      <c r="Q57106" s="39"/>
    </row>
    <row r="57107" spans="17:17">
      <c r="Q57107" s="39"/>
    </row>
    <row r="57108" spans="17:17">
      <c r="Q57108" s="39"/>
    </row>
    <row r="57109" spans="17:17">
      <c r="Q57109" s="39"/>
    </row>
    <row r="57110" spans="17:17">
      <c r="Q57110" s="39"/>
    </row>
    <row r="57111" spans="17:17">
      <c r="Q57111" s="39"/>
    </row>
    <row r="57112" spans="17:17">
      <c r="Q57112" s="39"/>
    </row>
    <row r="57113" spans="17:17">
      <c r="Q57113" s="39"/>
    </row>
    <row r="57114" spans="17:17">
      <c r="Q57114" s="39"/>
    </row>
    <row r="57115" spans="17:17">
      <c r="Q57115" s="39"/>
    </row>
    <row r="57116" spans="17:17">
      <c r="Q57116" s="39"/>
    </row>
    <row r="57117" spans="17:17">
      <c r="Q57117" s="39"/>
    </row>
    <row r="57118" spans="17:17">
      <c r="Q57118" s="39"/>
    </row>
    <row r="57119" spans="17:17">
      <c r="Q57119" s="39"/>
    </row>
    <row r="57120" spans="17:17">
      <c r="Q57120" s="39"/>
    </row>
    <row r="57121" spans="17:17">
      <c r="Q57121" s="39"/>
    </row>
    <row r="57122" spans="17:17">
      <c r="Q57122" s="39"/>
    </row>
    <row r="57123" spans="17:17">
      <c r="Q57123" s="39"/>
    </row>
    <row r="57124" spans="17:17">
      <c r="Q57124" s="39"/>
    </row>
    <row r="57125" spans="17:17">
      <c r="Q57125" s="39"/>
    </row>
    <row r="57126" spans="17:17">
      <c r="Q57126" s="39"/>
    </row>
    <row r="57127" spans="17:17">
      <c r="Q57127" s="39"/>
    </row>
    <row r="57128" spans="17:17">
      <c r="Q57128" s="39"/>
    </row>
    <row r="57129" spans="17:17">
      <c r="Q57129" s="39"/>
    </row>
    <row r="57130" spans="17:17">
      <c r="Q57130" s="39"/>
    </row>
    <row r="57131" spans="17:17">
      <c r="Q57131" s="39"/>
    </row>
    <row r="57132" spans="17:17">
      <c r="Q57132" s="39"/>
    </row>
    <row r="57133" spans="17:17">
      <c r="Q57133" s="39"/>
    </row>
    <row r="57134" spans="17:17">
      <c r="Q57134" s="39"/>
    </row>
    <row r="57135" spans="17:17">
      <c r="Q57135" s="39"/>
    </row>
    <row r="57136" spans="17:17">
      <c r="Q57136" s="39"/>
    </row>
    <row r="57137" spans="17:17">
      <c r="Q57137" s="39"/>
    </row>
    <row r="57138" spans="17:17">
      <c r="Q57138" s="39"/>
    </row>
    <row r="57139" spans="17:17">
      <c r="Q57139" s="39"/>
    </row>
    <row r="57140" spans="17:17">
      <c r="Q57140" s="39"/>
    </row>
    <row r="57141" spans="17:17">
      <c r="Q57141" s="39"/>
    </row>
    <row r="57142" spans="17:17">
      <c r="Q57142" s="39"/>
    </row>
    <row r="57143" spans="17:17">
      <c r="Q57143" s="39"/>
    </row>
    <row r="57144" spans="17:17">
      <c r="Q57144" s="39"/>
    </row>
    <row r="57145" spans="17:17">
      <c r="Q57145" s="39"/>
    </row>
    <row r="57146" spans="17:17">
      <c r="Q57146" s="39"/>
    </row>
    <row r="57147" spans="17:17">
      <c r="Q57147" s="39"/>
    </row>
    <row r="57148" spans="17:17">
      <c r="Q57148" s="39"/>
    </row>
    <row r="57149" spans="17:17">
      <c r="Q57149" s="39"/>
    </row>
    <row r="57150" spans="17:17">
      <c r="Q57150" s="39"/>
    </row>
    <row r="57151" spans="17:17">
      <c r="Q57151" s="39"/>
    </row>
    <row r="57152" spans="17:17">
      <c r="Q57152" s="39"/>
    </row>
    <row r="57153" spans="17:17">
      <c r="Q57153" s="39"/>
    </row>
    <row r="57154" spans="17:17">
      <c r="Q57154" s="39"/>
    </row>
    <row r="57155" spans="17:17">
      <c r="Q57155" s="39"/>
    </row>
    <row r="57156" spans="17:17">
      <c r="Q57156" s="39"/>
    </row>
    <row r="57157" spans="17:17">
      <c r="Q57157" s="39"/>
    </row>
    <row r="57158" spans="17:17">
      <c r="Q57158" s="39"/>
    </row>
    <row r="57159" spans="17:17">
      <c r="Q57159" s="39"/>
    </row>
    <row r="57160" spans="17:17">
      <c r="Q57160" s="39"/>
    </row>
    <row r="57161" spans="17:17">
      <c r="Q57161" s="39"/>
    </row>
    <row r="57162" spans="17:17">
      <c r="Q57162" s="39"/>
    </row>
    <row r="57163" spans="17:17">
      <c r="Q57163" s="39"/>
    </row>
    <row r="57164" spans="17:17">
      <c r="Q57164" s="39"/>
    </row>
    <row r="57165" spans="17:17">
      <c r="Q57165" s="39"/>
    </row>
    <row r="57166" spans="17:17">
      <c r="Q57166" s="39"/>
    </row>
    <row r="57167" spans="17:17">
      <c r="Q57167" s="39"/>
    </row>
    <row r="57168" spans="17:17">
      <c r="Q57168" s="39"/>
    </row>
    <row r="57169" spans="17:17">
      <c r="Q57169" s="39"/>
    </row>
    <row r="57170" spans="17:17">
      <c r="Q57170" s="39"/>
    </row>
    <row r="57171" spans="17:17">
      <c r="Q57171" s="39"/>
    </row>
    <row r="57172" spans="17:17">
      <c r="Q57172" s="39"/>
    </row>
    <row r="57173" spans="17:17">
      <c r="Q57173" s="39"/>
    </row>
    <row r="57174" spans="17:17">
      <c r="Q57174" s="39"/>
    </row>
    <row r="57175" spans="17:17">
      <c r="Q57175" s="39"/>
    </row>
    <row r="57176" spans="17:17">
      <c r="Q57176" s="39"/>
    </row>
    <row r="57177" spans="17:17">
      <c r="Q57177" s="39"/>
    </row>
    <row r="57178" spans="17:17">
      <c r="Q57178" s="39"/>
    </row>
    <row r="57179" spans="17:17">
      <c r="Q57179" s="39"/>
    </row>
    <row r="57180" spans="17:17">
      <c r="Q57180" s="39"/>
    </row>
    <row r="57181" spans="17:17">
      <c r="Q57181" s="39"/>
    </row>
    <row r="57182" spans="17:17">
      <c r="Q57182" s="39"/>
    </row>
    <row r="57183" spans="17:17">
      <c r="Q57183" s="39"/>
    </row>
    <row r="57184" spans="17:17">
      <c r="Q57184" s="39"/>
    </row>
    <row r="57185" spans="17:17">
      <c r="Q57185" s="39"/>
    </row>
    <row r="57186" spans="17:17">
      <c r="Q57186" s="39"/>
    </row>
    <row r="57187" spans="17:17">
      <c r="Q57187" s="39"/>
    </row>
    <row r="57188" spans="17:17">
      <c r="Q57188" s="39"/>
    </row>
    <row r="57189" spans="17:17">
      <c r="Q57189" s="39"/>
    </row>
    <row r="57190" spans="17:17">
      <c r="Q57190" s="39"/>
    </row>
    <row r="57191" spans="17:17">
      <c r="Q57191" s="39"/>
    </row>
    <row r="57192" spans="17:17">
      <c r="Q57192" s="39"/>
    </row>
    <row r="57193" spans="17:17">
      <c r="Q57193" s="39"/>
    </row>
    <row r="57194" spans="17:17">
      <c r="Q57194" s="39"/>
    </row>
    <row r="57195" spans="17:17">
      <c r="Q57195" s="39"/>
    </row>
    <row r="57196" spans="17:17">
      <c r="Q57196" s="39"/>
    </row>
    <row r="57197" spans="17:17">
      <c r="Q57197" s="39"/>
    </row>
    <row r="57198" spans="17:17">
      <c r="Q57198" s="39"/>
    </row>
    <row r="57199" spans="17:17">
      <c r="Q57199" s="39"/>
    </row>
    <row r="57200" spans="17:17">
      <c r="Q57200" s="39"/>
    </row>
    <row r="57201" spans="17:17">
      <c r="Q57201" s="39"/>
    </row>
    <row r="57202" spans="17:17">
      <c r="Q57202" s="39"/>
    </row>
    <row r="57203" spans="17:17">
      <c r="Q57203" s="39"/>
    </row>
    <row r="57204" spans="17:17">
      <c r="Q57204" s="39"/>
    </row>
    <row r="57205" spans="17:17">
      <c r="Q57205" s="39"/>
    </row>
    <row r="57206" spans="17:17">
      <c r="Q57206" s="39"/>
    </row>
    <row r="57207" spans="17:17">
      <c r="Q57207" s="39"/>
    </row>
    <row r="57208" spans="17:17">
      <c r="Q57208" s="39"/>
    </row>
    <row r="57209" spans="17:17">
      <c r="Q57209" s="39"/>
    </row>
    <row r="57210" spans="17:17">
      <c r="Q57210" s="39"/>
    </row>
    <row r="57211" spans="17:17">
      <c r="Q57211" s="39"/>
    </row>
    <row r="57212" spans="17:17">
      <c r="Q57212" s="39"/>
    </row>
    <row r="57213" spans="17:17">
      <c r="Q57213" s="39"/>
    </row>
    <row r="57214" spans="17:17">
      <c r="Q57214" s="39"/>
    </row>
    <row r="57215" spans="17:17">
      <c r="Q57215" s="39"/>
    </row>
    <row r="57216" spans="17:17">
      <c r="Q57216" s="39"/>
    </row>
    <row r="57217" spans="17:17">
      <c r="Q57217" s="39"/>
    </row>
    <row r="57218" spans="17:17">
      <c r="Q57218" s="39"/>
    </row>
    <row r="57219" spans="17:17">
      <c r="Q57219" s="39"/>
    </row>
    <row r="57220" spans="17:17">
      <c r="Q57220" s="39"/>
    </row>
    <row r="57221" spans="17:17">
      <c r="Q57221" s="39"/>
    </row>
    <row r="57222" spans="17:17">
      <c r="Q57222" s="39"/>
    </row>
    <row r="57223" spans="17:17">
      <c r="Q57223" s="39"/>
    </row>
    <row r="57224" spans="17:17">
      <c r="Q57224" s="39"/>
    </row>
    <row r="57225" spans="17:17">
      <c r="Q57225" s="39"/>
    </row>
    <row r="57226" spans="17:17">
      <c r="Q57226" s="39"/>
    </row>
    <row r="57227" spans="17:17">
      <c r="Q57227" s="39"/>
    </row>
    <row r="57228" spans="17:17">
      <c r="Q57228" s="39"/>
    </row>
    <row r="57229" spans="17:17">
      <c r="Q57229" s="39"/>
    </row>
    <row r="57230" spans="17:17">
      <c r="Q57230" s="39"/>
    </row>
    <row r="57231" spans="17:17">
      <c r="Q57231" s="39"/>
    </row>
    <row r="57232" spans="17:17">
      <c r="Q57232" s="39"/>
    </row>
    <row r="57233" spans="17:17">
      <c r="Q57233" s="39"/>
    </row>
    <row r="57234" spans="17:17">
      <c r="Q57234" s="39"/>
    </row>
    <row r="57235" spans="17:17">
      <c r="Q57235" s="39"/>
    </row>
    <row r="57236" spans="17:17">
      <c r="Q57236" s="39"/>
    </row>
    <row r="57237" spans="17:17">
      <c r="Q57237" s="39"/>
    </row>
    <row r="57238" spans="17:17">
      <c r="Q57238" s="39"/>
    </row>
    <row r="57239" spans="17:17">
      <c r="Q57239" s="39"/>
    </row>
    <row r="57240" spans="17:17">
      <c r="Q57240" s="39"/>
    </row>
    <row r="57241" spans="17:17">
      <c r="Q57241" s="39"/>
    </row>
    <row r="57242" spans="17:17">
      <c r="Q57242" s="39"/>
    </row>
    <row r="57243" spans="17:17">
      <c r="Q57243" s="39"/>
    </row>
    <row r="57244" spans="17:17">
      <c r="Q57244" s="39"/>
    </row>
    <row r="57245" spans="17:17">
      <c r="Q57245" s="39"/>
    </row>
    <row r="57246" spans="17:17">
      <c r="Q57246" s="39"/>
    </row>
    <row r="57247" spans="17:17">
      <c r="Q57247" s="39"/>
    </row>
    <row r="57248" spans="17:17">
      <c r="Q57248" s="39"/>
    </row>
    <row r="57249" spans="17:17">
      <c r="Q57249" s="39"/>
    </row>
    <row r="57250" spans="17:17">
      <c r="Q57250" s="39"/>
    </row>
    <row r="57251" spans="17:17">
      <c r="Q57251" s="39"/>
    </row>
    <row r="57252" spans="17:17">
      <c r="Q57252" s="39"/>
    </row>
    <row r="57253" spans="17:17">
      <c r="Q57253" s="39"/>
    </row>
    <row r="57254" spans="17:17">
      <c r="Q57254" s="39"/>
    </row>
    <row r="57255" spans="17:17">
      <c r="Q57255" s="39"/>
    </row>
    <row r="57256" spans="17:17">
      <c r="Q57256" s="39"/>
    </row>
    <row r="57257" spans="17:17">
      <c r="Q57257" s="39"/>
    </row>
    <row r="57258" spans="17:17">
      <c r="Q57258" s="39"/>
    </row>
    <row r="57259" spans="17:17">
      <c r="Q57259" s="39"/>
    </row>
    <row r="57260" spans="17:17">
      <c r="Q57260" s="39"/>
    </row>
    <row r="57261" spans="17:17">
      <c r="Q57261" s="39"/>
    </row>
    <row r="57262" spans="17:17">
      <c r="Q57262" s="39"/>
    </row>
    <row r="57263" spans="17:17">
      <c r="Q57263" s="39"/>
    </row>
    <row r="57264" spans="17:17">
      <c r="Q57264" s="39"/>
    </row>
    <row r="57265" spans="17:17">
      <c r="Q57265" s="39"/>
    </row>
    <row r="57266" spans="17:17">
      <c r="Q57266" s="39"/>
    </row>
    <row r="57267" spans="17:17">
      <c r="Q57267" s="39"/>
    </row>
    <row r="57268" spans="17:17">
      <c r="Q57268" s="39"/>
    </row>
    <row r="57269" spans="17:17">
      <c r="Q57269" s="39"/>
    </row>
    <row r="57270" spans="17:17">
      <c r="Q57270" s="39"/>
    </row>
    <row r="57271" spans="17:17">
      <c r="Q57271" s="39"/>
    </row>
    <row r="57272" spans="17:17">
      <c r="Q57272" s="39"/>
    </row>
    <row r="57273" spans="17:17">
      <c r="Q57273" s="39"/>
    </row>
    <row r="57274" spans="17:17">
      <c r="Q57274" s="39"/>
    </row>
    <row r="57275" spans="17:17">
      <c r="Q57275" s="39"/>
    </row>
    <row r="57276" spans="17:17">
      <c r="Q57276" s="39"/>
    </row>
    <row r="57277" spans="17:17">
      <c r="Q57277" s="39"/>
    </row>
    <row r="57278" spans="17:17">
      <c r="Q57278" s="39"/>
    </row>
    <row r="57279" spans="17:17">
      <c r="Q57279" s="39"/>
    </row>
    <row r="57280" spans="17:17">
      <c r="Q57280" s="39"/>
    </row>
    <row r="57281" spans="17:17">
      <c r="Q57281" s="39"/>
    </row>
    <row r="57282" spans="17:17">
      <c r="Q57282" s="39"/>
    </row>
    <row r="57283" spans="17:17">
      <c r="Q57283" s="39"/>
    </row>
    <row r="57284" spans="17:17">
      <c r="Q57284" s="39"/>
    </row>
    <row r="57285" spans="17:17">
      <c r="Q57285" s="39"/>
    </row>
    <row r="57286" spans="17:17">
      <c r="Q57286" s="39"/>
    </row>
    <row r="57287" spans="17:17">
      <c r="Q57287" s="39"/>
    </row>
    <row r="57288" spans="17:17">
      <c r="Q57288" s="39"/>
    </row>
    <row r="57289" spans="17:17">
      <c r="Q57289" s="39"/>
    </row>
    <row r="57290" spans="17:17">
      <c r="Q57290" s="39"/>
    </row>
    <row r="57291" spans="17:17">
      <c r="Q57291" s="39"/>
    </row>
    <row r="57292" spans="17:17">
      <c r="Q57292" s="39"/>
    </row>
    <row r="57293" spans="17:17">
      <c r="Q57293" s="39"/>
    </row>
    <row r="57294" spans="17:17">
      <c r="Q57294" s="39"/>
    </row>
    <row r="57295" spans="17:17">
      <c r="Q57295" s="39"/>
    </row>
    <row r="57296" spans="17:17">
      <c r="Q57296" s="39"/>
    </row>
    <row r="57297" spans="17:17">
      <c r="Q57297" s="39"/>
    </row>
    <row r="57298" spans="17:17">
      <c r="Q57298" s="39"/>
    </row>
    <row r="57299" spans="17:17">
      <c r="Q57299" s="39"/>
    </row>
    <row r="57300" spans="17:17">
      <c r="Q57300" s="39"/>
    </row>
    <row r="57301" spans="17:17">
      <c r="Q57301" s="39"/>
    </row>
    <row r="57302" spans="17:17">
      <c r="Q57302" s="39"/>
    </row>
    <row r="57303" spans="17:17">
      <c r="Q57303" s="39"/>
    </row>
    <row r="57304" spans="17:17">
      <c r="Q57304" s="39"/>
    </row>
    <row r="57305" spans="17:17">
      <c r="Q57305" s="39"/>
    </row>
    <row r="57306" spans="17:17">
      <c r="Q57306" s="39"/>
    </row>
    <row r="57307" spans="17:17">
      <c r="Q57307" s="39"/>
    </row>
    <row r="57308" spans="17:17">
      <c r="Q57308" s="39"/>
    </row>
    <row r="57309" spans="17:17">
      <c r="Q57309" s="39"/>
    </row>
    <row r="57310" spans="17:17">
      <c r="Q57310" s="39"/>
    </row>
    <row r="57311" spans="17:17">
      <c r="Q57311" s="39"/>
    </row>
    <row r="57312" spans="17:17">
      <c r="Q57312" s="39"/>
    </row>
    <row r="57313" spans="17:17">
      <c r="Q57313" s="39"/>
    </row>
    <row r="57314" spans="17:17">
      <c r="Q57314" s="39"/>
    </row>
    <row r="57315" spans="17:17">
      <c r="Q57315" s="39"/>
    </row>
    <row r="57316" spans="17:17">
      <c r="Q57316" s="39"/>
    </row>
    <row r="57317" spans="17:17">
      <c r="Q57317" s="39"/>
    </row>
    <row r="57318" spans="17:17">
      <c r="Q57318" s="39"/>
    </row>
    <row r="57319" spans="17:17">
      <c r="Q57319" s="39"/>
    </row>
    <row r="57320" spans="17:17">
      <c r="Q57320" s="39"/>
    </row>
    <row r="57321" spans="17:17">
      <c r="Q57321" s="39"/>
    </row>
    <row r="57322" spans="17:17">
      <c r="Q57322" s="39"/>
    </row>
    <row r="57323" spans="17:17">
      <c r="Q57323" s="39"/>
    </row>
    <row r="57324" spans="17:17">
      <c r="Q57324" s="39"/>
    </row>
    <row r="57325" spans="17:17">
      <c r="Q57325" s="39"/>
    </row>
    <row r="57326" spans="17:17">
      <c r="Q57326" s="39"/>
    </row>
    <row r="57327" spans="17:17">
      <c r="Q57327" s="39"/>
    </row>
    <row r="57328" spans="17:17">
      <c r="Q57328" s="39"/>
    </row>
    <row r="57329" spans="17:17">
      <c r="Q57329" s="39"/>
    </row>
    <row r="57330" spans="17:17">
      <c r="Q57330" s="39"/>
    </row>
    <row r="57331" spans="17:17">
      <c r="Q57331" s="39"/>
    </row>
    <row r="57332" spans="17:17">
      <c r="Q57332" s="39"/>
    </row>
    <row r="57333" spans="17:17">
      <c r="Q57333" s="39"/>
    </row>
    <row r="57334" spans="17:17">
      <c r="Q57334" s="39"/>
    </row>
    <row r="57335" spans="17:17">
      <c r="Q57335" s="39"/>
    </row>
    <row r="57336" spans="17:17">
      <c r="Q57336" s="39"/>
    </row>
    <row r="57337" spans="17:17">
      <c r="Q57337" s="39"/>
    </row>
    <row r="57338" spans="17:17">
      <c r="Q57338" s="39"/>
    </row>
    <row r="57339" spans="17:17">
      <c r="Q57339" s="39"/>
    </row>
    <row r="57340" spans="17:17">
      <c r="Q57340" s="39"/>
    </row>
    <row r="57341" spans="17:17">
      <c r="Q57341" s="39"/>
    </row>
    <row r="57342" spans="17:17">
      <c r="Q57342" s="39"/>
    </row>
    <row r="57343" spans="17:17">
      <c r="Q57343" s="39"/>
    </row>
    <row r="57344" spans="17:17">
      <c r="Q57344" s="39"/>
    </row>
    <row r="57345" spans="17:17">
      <c r="Q57345" s="39"/>
    </row>
    <row r="57346" spans="17:17">
      <c r="Q57346" s="39"/>
    </row>
    <row r="57347" spans="17:17">
      <c r="Q57347" s="39"/>
    </row>
    <row r="57348" spans="17:17">
      <c r="Q57348" s="39"/>
    </row>
    <row r="57349" spans="17:17">
      <c r="Q57349" s="39"/>
    </row>
    <row r="57350" spans="17:17">
      <c r="Q57350" s="39"/>
    </row>
    <row r="57351" spans="17:17">
      <c r="Q57351" s="39"/>
    </row>
    <row r="57352" spans="17:17">
      <c r="Q57352" s="39"/>
    </row>
    <row r="57353" spans="17:17">
      <c r="Q57353" s="39"/>
    </row>
    <row r="57354" spans="17:17">
      <c r="Q57354" s="39"/>
    </row>
    <row r="57355" spans="17:17">
      <c r="Q57355" s="39"/>
    </row>
    <row r="57356" spans="17:17">
      <c r="Q57356" s="39"/>
    </row>
    <row r="57357" spans="17:17">
      <c r="Q57357" s="39"/>
    </row>
    <row r="57358" spans="17:17">
      <c r="Q57358" s="39"/>
    </row>
    <row r="57359" spans="17:17">
      <c r="Q57359" s="39"/>
    </row>
    <row r="57360" spans="17:17">
      <c r="Q57360" s="39"/>
    </row>
    <row r="57361" spans="17:17">
      <c r="Q57361" s="39"/>
    </row>
    <row r="57362" spans="17:17">
      <c r="Q57362" s="39"/>
    </row>
    <row r="57363" spans="17:17">
      <c r="Q57363" s="39"/>
    </row>
    <row r="57364" spans="17:17">
      <c r="Q57364" s="39"/>
    </row>
    <row r="57365" spans="17:17">
      <c r="Q57365" s="39"/>
    </row>
    <row r="57366" spans="17:17">
      <c r="Q57366" s="39"/>
    </row>
    <row r="57367" spans="17:17">
      <c r="Q57367" s="39"/>
    </row>
    <row r="57368" spans="17:17">
      <c r="Q57368" s="39"/>
    </row>
    <row r="57369" spans="17:17">
      <c r="Q57369" s="39"/>
    </row>
    <row r="57370" spans="17:17">
      <c r="Q57370" s="39"/>
    </row>
    <row r="57371" spans="17:17">
      <c r="Q57371" s="39"/>
    </row>
    <row r="57372" spans="17:17">
      <c r="Q57372" s="39"/>
    </row>
    <row r="57373" spans="17:17">
      <c r="Q57373" s="39"/>
    </row>
    <row r="57374" spans="17:17">
      <c r="Q57374" s="39"/>
    </row>
    <row r="57375" spans="17:17">
      <c r="Q57375" s="39"/>
    </row>
    <row r="57376" spans="17:17">
      <c r="Q57376" s="39"/>
    </row>
    <row r="57377" spans="17:17">
      <c r="Q57377" s="39"/>
    </row>
    <row r="57378" spans="17:17">
      <c r="Q57378" s="39"/>
    </row>
    <row r="57379" spans="17:17">
      <c r="Q57379" s="39"/>
    </row>
    <row r="57380" spans="17:17">
      <c r="Q57380" s="39"/>
    </row>
    <row r="57381" spans="17:17">
      <c r="Q57381" s="39"/>
    </row>
    <row r="57382" spans="17:17">
      <c r="Q57382" s="39"/>
    </row>
    <row r="57383" spans="17:17">
      <c r="Q57383" s="39"/>
    </row>
    <row r="57384" spans="17:17">
      <c r="Q57384" s="39"/>
    </row>
    <row r="57385" spans="17:17">
      <c r="Q57385" s="39"/>
    </row>
    <row r="57386" spans="17:17">
      <c r="Q57386" s="39"/>
    </row>
    <row r="57387" spans="17:17">
      <c r="Q57387" s="39"/>
    </row>
    <row r="57388" spans="17:17">
      <c r="Q57388" s="39"/>
    </row>
    <row r="57389" spans="17:17">
      <c r="Q57389" s="39"/>
    </row>
    <row r="57390" spans="17:17">
      <c r="Q57390" s="39"/>
    </row>
    <row r="57391" spans="17:17">
      <c r="Q57391" s="39"/>
    </row>
    <row r="57392" spans="17:17">
      <c r="Q57392" s="39"/>
    </row>
    <row r="57393" spans="17:17">
      <c r="Q57393" s="39"/>
    </row>
    <row r="57394" spans="17:17">
      <c r="Q57394" s="39"/>
    </row>
    <row r="57395" spans="17:17">
      <c r="Q57395" s="39"/>
    </row>
    <row r="57396" spans="17:17">
      <c r="Q57396" s="39"/>
    </row>
    <row r="57397" spans="17:17">
      <c r="Q57397" s="39"/>
    </row>
    <row r="57398" spans="17:17">
      <c r="Q57398" s="39"/>
    </row>
    <row r="57399" spans="17:17">
      <c r="Q57399" s="39"/>
    </row>
    <row r="57400" spans="17:17">
      <c r="Q57400" s="39"/>
    </row>
    <row r="57401" spans="17:17">
      <c r="Q57401" s="39"/>
    </row>
    <row r="57402" spans="17:17">
      <c r="Q57402" s="39"/>
    </row>
    <row r="57403" spans="17:17">
      <c r="Q57403" s="39"/>
    </row>
    <row r="57404" spans="17:17">
      <c r="Q57404" s="39"/>
    </row>
    <row r="57405" spans="17:17">
      <c r="Q57405" s="39"/>
    </row>
    <row r="57406" spans="17:17">
      <c r="Q57406" s="39"/>
    </row>
    <row r="57407" spans="17:17">
      <c r="Q57407" s="39"/>
    </row>
    <row r="57408" spans="17:17">
      <c r="Q57408" s="39"/>
    </row>
    <row r="57409" spans="17:17">
      <c r="Q57409" s="39"/>
    </row>
    <row r="57410" spans="17:17">
      <c r="Q57410" s="39"/>
    </row>
    <row r="57411" spans="17:17">
      <c r="Q57411" s="39"/>
    </row>
    <row r="57412" spans="17:17">
      <c r="Q57412" s="39"/>
    </row>
    <row r="57413" spans="17:17">
      <c r="Q57413" s="39"/>
    </row>
    <row r="57414" spans="17:17">
      <c r="Q57414" s="39"/>
    </row>
    <row r="57415" spans="17:17">
      <c r="Q57415" s="39"/>
    </row>
    <row r="57416" spans="17:17">
      <c r="Q57416" s="39"/>
    </row>
    <row r="57417" spans="17:17">
      <c r="Q57417" s="39"/>
    </row>
    <row r="57418" spans="17:17">
      <c r="Q57418" s="39"/>
    </row>
    <row r="57419" spans="17:17">
      <c r="Q57419" s="39"/>
    </row>
    <row r="57420" spans="17:17">
      <c r="Q57420" s="39"/>
    </row>
    <row r="57421" spans="17:17">
      <c r="Q57421" s="39"/>
    </row>
    <row r="57422" spans="17:17">
      <c r="Q57422" s="39"/>
    </row>
    <row r="57423" spans="17:17">
      <c r="Q57423" s="39"/>
    </row>
    <row r="57424" spans="17:17">
      <c r="Q57424" s="39"/>
    </row>
    <row r="57425" spans="17:17">
      <c r="Q57425" s="39"/>
    </row>
    <row r="57426" spans="17:17">
      <c r="Q57426" s="39"/>
    </row>
    <row r="57427" spans="17:17">
      <c r="Q57427" s="39"/>
    </row>
    <row r="57428" spans="17:17">
      <c r="Q57428" s="39"/>
    </row>
    <row r="57429" spans="17:17">
      <c r="Q57429" s="39"/>
    </row>
    <row r="57430" spans="17:17">
      <c r="Q57430" s="39"/>
    </row>
    <row r="57431" spans="17:17">
      <c r="Q57431" s="39"/>
    </row>
    <row r="57432" spans="17:17">
      <c r="Q57432" s="39"/>
    </row>
    <row r="57433" spans="17:17">
      <c r="Q57433" s="39"/>
    </row>
    <row r="57434" spans="17:17">
      <c r="Q57434" s="39"/>
    </row>
    <row r="57435" spans="17:17">
      <c r="Q57435" s="39"/>
    </row>
    <row r="57436" spans="17:17">
      <c r="Q57436" s="39"/>
    </row>
    <row r="57437" spans="17:17">
      <c r="Q57437" s="39"/>
    </row>
    <row r="57438" spans="17:17">
      <c r="Q57438" s="39"/>
    </row>
    <row r="57439" spans="17:17">
      <c r="Q57439" s="39"/>
    </row>
    <row r="57440" spans="17:17">
      <c r="Q57440" s="39"/>
    </row>
    <row r="57441" spans="17:17">
      <c r="Q57441" s="39"/>
    </row>
    <row r="57442" spans="17:17">
      <c r="Q57442" s="39"/>
    </row>
    <row r="57443" spans="17:17">
      <c r="Q57443" s="39"/>
    </row>
    <row r="57444" spans="17:17">
      <c r="Q57444" s="39"/>
    </row>
    <row r="57445" spans="17:17">
      <c r="Q57445" s="39"/>
    </row>
    <row r="57446" spans="17:17">
      <c r="Q57446" s="39"/>
    </row>
    <row r="57447" spans="17:17">
      <c r="Q57447" s="39"/>
    </row>
    <row r="57448" spans="17:17">
      <c r="Q57448" s="39"/>
    </row>
    <row r="57449" spans="17:17">
      <c r="Q57449" s="39"/>
    </row>
    <row r="57450" spans="17:17">
      <c r="Q57450" s="39"/>
    </row>
    <row r="57451" spans="17:17">
      <c r="Q57451" s="39"/>
    </row>
    <row r="57452" spans="17:17">
      <c r="Q57452" s="39"/>
    </row>
    <row r="57453" spans="17:17">
      <c r="Q57453" s="39"/>
    </row>
    <row r="57454" spans="17:17">
      <c r="Q57454" s="39"/>
    </row>
    <row r="57455" spans="17:17">
      <c r="Q57455" s="39"/>
    </row>
    <row r="57456" spans="17:17">
      <c r="Q57456" s="39"/>
    </row>
    <row r="57457" spans="17:17">
      <c r="Q57457" s="39"/>
    </row>
    <row r="57458" spans="17:17">
      <c r="Q57458" s="39"/>
    </row>
    <row r="57459" spans="17:17">
      <c r="Q57459" s="39"/>
    </row>
    <row r="57460" spans="17:17">
      <c r="Q57460" s="39"/>
    </row>
    <row r="57461" spans="17:17">
      <c r="Q57461" s="39"/>
    </row>
    <row r="57462" spans="17:17">
      <c r="Q57462" s="39"/>
    </row>
    <row r="57463" spans="17:17">
      <c r="Q57463" s="39"/>
    </row>
    <row r="57464" spans="17:17">
      <c r="Q57464" s="39"/>
    </row>
    <row r="57465" spans="17:17">
      <c r="Q57465" s="39"/>
    </row>
    <row r="57466" spans="17:17">
      <c r="Q57466" s="39"/>
    </row>
    <row r="57467" spans="17:17">
      <c r="Q57467" s="39"/>
    </row>
    <row r="57468" spans="17:17">
      <c r="Q57468" s="39"/>
    </row>
    <row r="57469" spans="17:17">
      <c r="Q57469" s="39"/>
    </row>
    <row r="57470" spans="17:17">
      <c r="Q57470" s="39"/>
    </row>
    <row r="57471" spans="17:17">
      <c r="Q57471" s="39"/>
    </row>
    <row r="57472" spans="17:17">
      <c r="Q57472" s="39"/>
    </row>
    <row r="57473" spans="17:17">
      <c r="Q57473" s="39"/>
    </row>
    <row r="57474" spans="17:17">
      <c r="Q57474" s="39"/>
    </row>
    <row r="57475" spans="17:17">
      <c r="Q57475" s="39"/>
    </row>
    <row r="57476" spans="17:17">
      <c r="Q57476" s="39"/>
    </row>
    <row r="57477" spans="17:17">
      <c r="Q57477" s="39"/>
    </row>
    <row r="57478" spans="17:17">
      <c r="Q57478" s="39"/>
    </row>
    <row r="57479" spans="17:17">
      <c r="Q57479" s="39"/>
    </row>
    <row r="57480" spans="17:17">
      <c r="Q57480" s="39"/>
    </row>
    <row r="57481" spans="17:17">
      <c r="Q57481" s="39"/>
    </row>
    <row r="57482" spans="17:17">
      <c r="Q57482" s="39"/>
    </row>
    <row r="57483" spans="17:17">
      <c r="Q57483" s="39"/>
    </row>
    <row r="57484" spans="17:17">
      <c r="Q57484" s="39"/>
    </row>
    <row r="57485" spans="17:17">
      <c r="Q57485" s="39"/>
    </row>
    <row r="57486" spans="17:17">
      <c r="Q57486" s="39"/>
    </row>
    <row r="57487" spans="17:17">
      <c r="Q57487" s="39"/>
    </row>
    <row r="57488" spans="17:17">
      <c r="Q57488" s="39"/>
    </row>
    <row r="57489" spans="17:17">
      <c r="Q57489" s="39"/>
    </row>
    <row r="57490" spans="17:17">
      <c r="Q57490" s="39"/>
    </row>
    <row r="57491" spans="17:17">
      <c r="Q57491" s="39"/>
    </row>
    <row r="57492" spans="17:17">
      <c r="Q57492" s="39"/>
    </row>
    <row r="57493" spans="17:17">
      <c r="Q57493" s="39"/>
    </row>
    <row r="57494" spans="17:17">
      <c r="Q57494" s="39"/>
    </row>
    <row r="57495" spans="17:17">
      <c r="Q57495" s="39"/>
    </row>
    <row r="57496" spans="17:17">
      <c r="Q57496" s="39"/>
    </row>
    <row r="57497" spans="17:17">
      <c r="Q57497" s="39"/>
    </row>
    <row r="57498" spans="17:17">
      <c r="Q57498" s="39"/>
    </row>
    <row r="57499" spans="17:17">
      <c r="Q57499" s="39"/>
    </row>
    <row r="57500" spans="17:17">
      <c r="Q57500" s="39"/>
    </row>
    <row r="57501" spans="17:17">
      <c r="Q57501" s="39"/>
    </row>
    <row r="57502" spans="17:17">
      <c r="Q57502" s="39"/>
    </row>
    <row r="57503" spans="17:17">
      <c r="Q57503" s="39"/>
    </row>
    <row r="57504" spans="17:17">
      <c r="Q57504" s="39"/>
    </row>
    <row r="57505" spans="17:17">
      <c r="Q57505" s="39"/>
    </row>
    <row r="57506" spans="17:17">
      <c r="Q57506" s="39"/>
    </row>
    <row r="57507" spans="17:17">
      <c r="Q57507" s="39"/>
    </row>
    <row r="57508" spans="17:17">
      <c r="Q57508" s="39"/>
    </row>
    <row r="57509" spans="17:17">
      <c r="Q57509" s="39"/>
    </row>
    <row r="57510" spans="17:17">
      <c r="Q57510" s="39"/>
    </row>
    <row r="57511" spans="17:17">
      <c r="Q57511" s="39"/>
    </row>
    <row r="57512" spans="17:17">
      <c r="Q57512" s="39"/>
    </row>
    <row r="57513" spans="17:17">
      <c r="Q57513" s="39"/>
    </row>
    <row r="57514" spans="17:17">
      <c r="Q57514" s="39"/>
    </row>
    <row r="57515" spans="17:17">
      <c r="Q57515" s="39"/>
    </row>
    <row r="57516" spans="17:17">
      <c r="Q57516" s="39"/>
    </row>
    <row r="57517" spans="17:17">
      <c r="Q57517" s="39"/>
    </row>
    <row r="57518" spans="17:17">
      <c r="Q57518" s="39"/>
    </row>
    <row r="57519" spans="17:17">
      <c r="Q57519" s="39"/>
    </row>
    <row r="57520" spans="17:17">
      <c r="Q57520" s="39"/>
    </row>
    <row r="57521" spans="17:17">
      <c r="Q57521" s="39"/>
    </row>
    <row r="57522" spans="17:17">
      <c r="Q57522" s="39"/>
    </row>
    <row r="57523" spans="17:17">
      <c r="Q57523" s="39"/>
    </row>
    <row r="57524" spans="17:17">
      <c r="Q57524" s="39"/>
    </row>
    <row r="57525" spans="17:17">
      <c r="Q57525" s="39"/>
    </row>
    <row r="57526" spans="17:17">
      <c r="Q57526" s="39"/>
    </row>
    <row r="57527" spans="17:17">
      <c r="Q57527" s="39"/>
    </row>
    <row r="57528" spans="17:17">
      <c r="Q57528" s="39"/>
    </row>
    <row r="57529" spans="17:17">
      <c r="Q57529" s="39"/>
    </row>
    <row r="57530" spans="17:17">
      <c r="Q57530" s="39"/>
    </row>
    <row r="57531" spans="17:17">
      <c r="Q57531" s="39"/>
    </row>
    <row r="57532" spans="17:17">
      <c r="Q57532" s="39"/>
    </row>
    <row r="57533" spans="17:17">
      <c r="Q57533" s="39"/>
    </row>
    <row r="57534" spans="17:17">
      <c r="Q57534" s="39"/>
    </row>
    <row r="57535" spans="17:17">
      <c r="Q57535" s="39"/>
    </row>
    <row r="57536" spans="17:17">
      <c r="Q57536" s="39"/>
    </row>
    <row r="57537" spans="17:17">
      <c r="Q57537" s="39"/>
    </row>
    <row r="57538" spans="17:17">
      <c r="Q57538" s="39"/>
    </row>
    <row r="57539" spans="17:17">
      <c r="Q57539" s="39"/>
    </row>
    <row r="57540" spans="17:17">
      <c r="Q57540" s="39"/>
    </row>
    <row r="57541" spans="17:17">
      <c r="Q57541" s="39"/>
    </row>
    <row r="57542" spans="17:17">
      <c r="Q57542" s="39"/>
    </row>
    <row r="57543" spans="17:17">
      <c r="Q57543" s="39"/>
    </row>
    <row r="57544" spans="17:17">
      <c r="Q57544" s="39"/>
    </row>
    <row r="57545" spans="17:17">
      <c r="Q57545" s="39"/>
    </row>
    <row r="57546" spans="17:17">
      <c r="Q57546" s="39"/>
    </row>
    <row r="57547" spans="17:17">
      <c r="Q57547" s="39"/>
    </row>
    <row r="57548" spans="17:17">
      <c r="Q57548" s="39"/>
    </row>
    <row r="57549" spans="17:17">
      <c r="Q57549" s="39"/>
    </row>
    <row r="57550" spans="17:17">
      <c r="Q57550" s="39"/>
    </row>
    <row r="57551" spans="17:17">
      <c r="Q57551" s="39"/>
    </row>
    <row r="57552" spans="17:17">
      <c r="Q57552" s="39"/>
    </row>
    <row r="57553" spans="17:17">
      <c r="Q57553" s="39"/>
    </row>
    <row r="57554" spans="17:17">
      <c r="Q57554" s="39"/>
    </row>
    <row r="57555" spans="17:17">
      <c r="Q57555" s="39"/>
    </row>
    <row r="57556" spans="17:17">
      <c r="Q57556" s="39"/>
    </row>
    <row r="57557" spans="17:17">
      <c r="Q57557" s="39"/>
    </row>
    <row r="57558" spans="17:17">
      <c r="Q57558" s="39"/>
    </row>
    <row r="57559" spans="17:17">
      <c r="Q57559" s="39"/>
    </row>
    <row r="57560" spans="17:17">
      <c r="Q57560" s="39"/>
    </row>
    <row r="57561" spans="17:17">
      <c r="Q57561" s="39"/>
    </row>
    <row r="57562" spans="17:17">
      <c r="Q57562" s="39"/>
    </row>
    <row r="57563" spans="17:17">
      <c r="Q57563" s="39"/>
    </row>
    <row r="57564" spans="17:17">
      <c r="Q57564" s="39"/>
    </row>
    <row r="57565" spans="17:17">
      <c r="Q57565" s="39"/>
    </row>
    <row r="57566" spans="17:17">
      <c r="Q57566" s="39"/>
    </row>
    <row r="57567" spans="17:17">
      <c r="Q57567" s="39"/>
    </row>
    <row r="57568" spans="17:17">
      <c r="Q57568" s="39"/>
    </row>
    <row r="57569" spans="17:17">
      <c r="Q57569" s="39"/>
    </row>
    <row r="57570" spans="17:17">
      <c r="Q57570" s="39"/>
    </row>
    <row r="57571" spans="17:17">
      <c r="Q57571" s="39"/>
    </row>
    <row r="57572" spans="17:17">
      <c r="Q57572" s="39"/>
    </row>
    <row r="57573" spans="17:17">
      <c r="Q57573" s="39"/>
    </row>
    <row r="57574" spans="17:17">
      <c r="Q57574" s="39"/>
    </row>
    <row r="57575" spans="17:17">
      <c r="Q57575" s="39"/>
    </row>
    <row r="57576" spans="17:17">
      <c r="Q57576" s="39"/>
    </row>
    <row r="57577" spans="17:17">
      <c r="Q57577" s="39"/>
    </row>
    <row r="57578" spans="17:17">
      <c r="Q57578" s="39"/>
    </row>
    <row r="57579" spans="17:17">
      <c r="Q57579" s="39"/>
    </row>
    <row r="57580" spans="17:17">
      <c r="Q57580" s="39"/>
    </row>
    <row r="57581" spans="17:17">
      <c r="Q57581" s="39"/>
    </row>
    <row r="57582" spans="17:17">
      <c r="Q57582" s="39"/>
    </row>
    <row r="57583" spans="17:17">
      <c r="Q57583" s="39"/>
    </row>
    <row r="57584" spans="17:17">
      <c r="Q57584" s="39"/>
    </row>
    <row r="57585" spans="17:17">
      <c r="Q57585" s="39"/>
    </row>
    <row r="57586" spans="17:17">
      <c r="Q57586" s="39"/>
    </row>
    <row r="57587" spans="17:17">
      <c r="Q57587" s="39"/>
    </row>
    <row r="57588" spans="17:17">
      <c r="Q57588" s="39"/>
    </row>
    <row r="57589" spans="17:17">
      <c r="Q57589" s="39"/>
    </row>
    <row r="57590" spans="17:17">
      <c r="Q57590" s="39"/>
    </row>
    <row r="57591" spans="17:17">
      <c r="Q57591" s="39"/>
    </row>
    <row r="57592" spans="17:17">
      <c r="Q57592" s="39"/>
    </row>
    <row r="57593" spans="17:17">
      <c r="Q57593" s="39"/>
    </row>
    <row r="57594" spans="17:17">
      <c r="Q57594" s="39"/>
    </row>
    <row r="57595" spans="17:17">
      <c r="Q57595" s="39"/>
    </row>
    <row r="57596" spans="17:17">
      <c r="Q57596" s="39"/>
    </row>
    <row r="57597" spans="17:17">
      <c r="Q57597" s="39"/>
    </row>
    <row r="57598" spans="17:17">
      <c r="Q57598" s="39"/>
    </row>
    <row r="57599" spans="17:17">
      <c r="Q57599" s="39"/>
    </row>
    <row r="57600" spans="17:17">
      <c r="Q57600" s="39"/>
    </row>
    <row r="57601" spans="17:17">
      <c r="Q57601" s="39"/>
    </row>
    <row r="57602" spans="17:17">
      <c r="Q57602" s="39"/>
    </row>
    <row r="57603" spans="17:17">
      <c r="Q57603" s="39"/>
    </row>
    <row r="57604" spans="17:17">
      <c r="Q57604" s="39"/>
    </row>
    <row r="57605" spans="17:17">
      <c r="Q57605" s="39"/>
    </row>
    <row r="57606" spans="17:17">
      <c r="Q57606" s="39"/>
    </row>
    <row r="57607" spans="17:17">
      <c r="Q57607" s="39"/>
    </row>
    <row r="57608" spans="17:17">
      <c r="Q57608" s="39"/>
    </row>
    <row r="57609" spans="17:17">
      <c r="Q57609" s="39"/>
    </row>
    <row r="57610" spans="17:17">
      <c r="Q57610" s="39"/>
    </row>
    <row r="57611" spans="17:17">
      <c r="Q57611" s="39"/>
    </row>
    <row r="57612" spans="17:17">
      <c r="Q57612" s="39"/>
    </row>
    <row r="57613" spans="17:17">
      <c r="Q57613" s="39"/>
    </row>
    <row r="57614" spans="17:17">
      <c r="Q57614" s="39"/>
    </row>
    <row r="57615" spans="17:17">
      <c r="Q57615" s="39"/>
    </row>
    <row r="57616" spans="17:17">
      <c r="Q57616" s="39"/>
    </row>
    <row r="57617" spans="17:17">
      <c r="Q57617" s="39"/>
    </row>
    <row r="57618" spans="17:17">
      <c r="Q57618" s="39"/>
    </row>
    <row r="57619" spans="17:17">
      <c r="Q57619" s="39"/>
    </row>
    <row r="57620" spans="17:17">
      <c r="Q57620" s="39"/>
    </row>
    <row r="57621" spans="17:17">
      <c r="Q57621" s="39"/>
    </row>
    <row r="57622" spans="17:17">
      <c r="Q57622" s="39"/>
    </row>
    <row r="57623" spans="17:17">
      <c r="Q57623" s="39"/>
    </row>
    <row r="57624" spans="17:17">
      <c r="Q57624" s="39"/>
    </row>
    <row r="57625" spans="17:17">
      <c r="Q57625" s="39"/>
    </row>
    <row r="57626" spans="17:17">
      <c r="Q57626" s="39"/>
    </row>
    <row r="57627" spans="17:17">
      <c r="Q57627" s="39"/>
    </row>
    <row r="57628" spans="17:17">
      <c r="Q57628" s="39"/>
    </row>
    <row r="57629" spans="17:17">
      <c r="Q57629" s="39"/>
    </row>
    <row r="57630" spans="17:17">
      <c r="Q57630" s="39"/>
    </row>
    <row r="57631" spans="17:17">
      <c r="Q57631" s="39"/>
    </row>
    <row r="57632" spans="17:17">
      <c r="Q57632" s="39"/>
    </row>
    <row r="57633" spans="17:17">
      <c r="Q57633" s="39"/>
    </row>
    <row r="57634" spans="17:17">
      <c r="Q57634" s="39"/>
    </row>
    <row r="57635" spans="17:17">
      <c r="Q57635" s="39"/>
    </row>
    <row r="57636" spans="17:17">
      <c r="Q57636" s="39"/>
    </row>
    <row r="57637" spans="17:17">
      <c r="Q57637" s="39"/>
    </row>
    <row r="57638" spans="17:17">
      <c r="Q57638" s="39"/>
    </row>
    <row r="57639" spans="17:17">
      <c r="Q57639" s="39"/>
    </row>
    <row r="57640" spans="17:17">
      <c r="Q57640" s="39"/>
    </row>
    <row r="57641" spans="17:17">
      <c r="Q57641" s="39"/>
    </row>
    <row r="57642" spans="17:17">
      <c r="Q57642" s="39"/>
    </row>
    <row r="57643" spans="17:17">
      <c r="Q57643" s="39"/>
    </row>
    <row r="57644" spans="17:17">
      <c r="Q57644" s="39"/>
    </row>
    <row r="57645" spans="17:17">
      <c r="Q57645" s="39"/>
    </row>
    <row r="57646" spans="17:17">
      <c r="Q57646" s="39"/>
    </row>
    <row r="57647" spans="17:17">
      <c r="Q57647" s="39"/>
    </row>
    <row r="57648" spans="17:17">
      <c r="Q57648" s="39"/>
    </row>
    <row r="57649" spans="17:17">
      <c r="Q57649" s="39"/>
    </row>
    <row r="57650" spans="17:17">
      <c r="Q57650" s="39"/>
    </row>
    <row r="57651" spans="17:17">
      <c r="Q57651" s="39"/>
    </row>
    <row r="57652" spans="17:17">
      <c r="Q57652" s="39"/>
    </row>
    <row r="57653" spans="17:17">
      <c r="Q57653" s="39"/>
    </row>
    <row r="57654" spans="17:17">
      <c r="Q57654" s="39"/>
    </row>
    <row r="57655" spans="17:17">
      <c r="Q57655" s="39"/>
    </row>
    <row r="57656" spans="17:17">
      <c r="Q57656" s="39"/>
    </row>
    <row r="57657" spans="17:17">
      <c r="Q57657" s="39"/>
    </row>
    <row r="57658" spans="17:17">
      <c r="Q57658" s="39"/>
    </row>
    <row r="57659" spans="17:17">
      <c r="Q57659" s="39"/>
    </row>
    <row r="57660" spans="17:17">
      <c r="Q57660" s="39"/>
    </row>
    <row r="57661" spans="17:17">
      <c r="Q57661" s="39"/>
    </row>
    <row r="57662" spans="17:17">
      <c r="Q57662" s="39"/>
    </row>
    <row r="57663" spans="17:17">
      <c r="Q57663" s="39"/>
    </row>
    <row r="57664" spans="17:17">
      <c r="Q57664" s="39"/>
    </row>
    <row r="57665" spans="17:17">
      <c r="Q57665" s="39"/>
    </row>
    <row r="57666" spans="17:17">
      <c r="Q57666" s="39"/>
    </row>
    <row r="57667" spans="17:17">
      <c r="Q57667" s="39"/>
    </row>
    <row r="57668" spans="17:17">
      <c r="Q57668" s="39"/>
    </row>
    <row r="57669" spans="17:17">
      <c r="Q57669" s="39"/>
    </row>
    <row r="57670" spans="17:17">
      <c r="Q57670" s="39"/>
    </row>
    <row r="57671" spans="17:17">
      <c r="Q57671" s="39"/>
    </row>
    <row r="57672" spans="17:17">
      <c r="Q57672" s="39"/>
    </row>
    <row r="57673" spans="17:17">
      <c r="Q57673" s="39"/>
    </row>
    <row r="57674" spans="17:17">
      <c r="Q57674" s="39"/>
    </row>
    <row r="57675" spans="17:17">
      <c r="Q57675" s="39"/>
    </row>
    <row r="57676" spans="17:17">
      <c r="Q57676" s="39"/>
    </row>
    <row r="57677" spans="17:17">
      <c r="Q57677" s="39"/>
    </row>
    <row r="57678" spans="17:17">
      <c r="Q57678" s="39"/>
    </row>
    <row r="57679" spans="17:17">
      <c r="Q57679" s="39"/>
    </row>
    <row r="57680" spans="17:17">
      <c r="Q57680" s="39"/>
    </row>
    <row r="57681" spans="17:17">
      <c r="Q57681" s="39"/>
    </row>
    <row r="57682" spans="17:17">
      <c r="Q57682" s="39"/>
    </row>
    <row r="57683" spans="17:17">
      <c r="Q57683" s="39"/>
    </row>
    <row r="57684" spans="17:17">
      <c r="Q57684" s="39"/>
    </row>
    <row r="57685" spans="17:17">
      <c r="Q57685" s="39"/>
    </row>
    <row r="57686" spans="17:17">
      <c r="Q57686" s="39"/>
    </row>
    <row r="57687" spans="17:17">
      <c r="Q57687" s="39"/>
    </row>
    <row r="57688" spans="17:17">
      <c r="Q57688" s="39"/>
    </row>
    <row r="57689" spans="17:17">
      <c r="Q57689" s="39"/>
    </row>
    <row r="57690" spans="17:17">
      <c r="Q57690" s="39"/>
    </row>
    <row r="57691" spans="17:17">
      <c r="Q57691" s="39"/>
    </row>
    <row r="57692" spans="17:17">
      <c r="Q57692" s="39"/>
    </row>
    <row r="57693" spans="17:17">
      <c r="Q57693" s="39"/>
    </row>
    <row r="57694" spans="17:17">
      <c r="Q57694" s="39"/>
    </row>
    <row r="57695" spans="17:17">
      <c r="Q57695" s="39"/>
    </row>
    <row r="57696" spans="17:17">
      <c r="Q57696" s="39"/>
    </row>
    <row r="57697" spans="17:17">
      <c r="Q57697" s="39"/>
    </row>
    <row r="57698" spans="17:17">
      <c r="Q57698" s="39"/>
    </row>
    <row r="57699" spans="17:17">
      <c r="Q57699" s="39"/>
    </row>
    <row r="57700" spans="17:17">
      <c r="Q57700" s="39"/>
    </row>
    <row r="57701" spans="17:17">
      <c r="Q57701" s="39"/>
    </row>
    <row r="57702" spans="17:17">
      <c r="Q57702" s="39"/>
    </row>
    <row r="57703" spans="17:17">
      <c r="Q57703" s="39"/>
    </row>
    <row r="57704" spans="17:17">
      <c r="Q57704" s="39"/>
    </row>
    <row r="57705" spans="17:17">
      <c r="Q57705" s="39"/>
    </row>
    <row r="57706" spans="17:17">
      <c r="Q57706" s="39"/>
    </row>
    <row r="57707" spans="17:17">
      <c r="Q57707" s="39"/>
    </row>
    <row r="57708" spans="17:17">
      <c r="Q57708" s="39"/>
    </row>
    <row r="57709" spans="17:17">
      <c r="Q57709" s="39"/>
    </row>
    <row r="57710" spans="17:17">
      <c r="Q57710" s="39"/>
    </row>
    <row r="57711" spans="17:17">
      <c r="Q57711" s="39"/>
    </row>
    <row r="57712" spans="17:17">
      <c r="Q57712" s="39"/>
    </row>
    <row r="57713" spans="17:17">
      <c r="Q57713" s="39"/>
    </row>
    <row r="57714" spans="17:17">
      <c r="Q57714" s="39"/>
    </row>
    <row r="57715" spans="17:17">
      <c r="Q57715" s="39"/>
    </row>
    <row r="57716" spans="17:17">
      <c r="Q57716" s="39"/>
    </row>
    <row r="57717" spans="17:17">
      <c r="Q57717" s="39"/>
    </row>
    <row r="57718" spans="17:17">
      <c r="Q57718" s="39"/>
    </row>
    <row r="57719" spans="17:17">
      <c r="Q57719" s="39"/>
    </row>
    <row r="57720" spans="17:17">
      <c r="Q57720" s="39"/>
    </row>
    <row r="57721" spans="17:17">
      <c r="Q57721" s="39"/>
    </row>
    <row r="57722" spans="17:17">
      <c r="Q57722" s="39"/>
    </row>
    <row r="57723" spans="17:17">
      <c r="Q57723" s="39"/>
    </row>
    <row r="57724" spans="17:17">
      <c r="Q57724" s="39"/>
    </row>
    <row r="57725" spans="17:17">
      <c r="Q57725" s="39"/>
    </row>
    <row r="57726" spans="17:17">
      <c r="Q57726" s="39"/>
    </row>
    <row r="57727" spans="17:17">
      <c r="Q57727" s="39"/>
    </row>
    <row r="57728" spans="17:17">
      <c r="Q57728" s="39"/>
    </row>
    <row r="57729" spans="17:17">
      <c r="Q57729" s="39"/>
    </row>
    <row r="57730" spans="17:17">
      <c r="Q57730" s="39"/>
    </row>
    <row r="57731" spans="17:17">
      <c r="Q57731" s="39"/>
    </row>
    <row r="57732" spans="17:17">
      <c r="Q57732" s="39"/>
    </row>
    <row r="57733" spans="17:17">
      <c r="Q57733" s="39"/>
    </row>
    <row r="57734" spans="17:17">
      <c r="Q57734" s="39"/>
    </row>
    <row r="57735" spans="17:17">
      <c r="Q57735" s="39"/>
    </row>
    <row r="57736" spans="17:17">
      <c r="Q57736" s="39"/>
    </row>
    <row r="57737" spans="17:17">
      <c r="Q57737" s="39"/>
    </row>
    <row r="57738" spans="17:17">
      <c r="Q57738" s="39"/>
    </row>
    <row r="57739" spans="17:17">
      <c r="Q57739" s="39"/>
    </row>
    <row r="57740" spans="17:17">
      <c r="Q57740" s="39"/>
    </row>
    <row r="57741" spans="17:17">
      <c r="Q57741" s="39"/>
    </row>
    <row r="57742" spans="17:17">
      <c r="Q57742" s="39"/>
    </row>
    <row r="57743" spans="17:17">
      <c r="Q57743" s="39"/>
    </row>
    <row r="57744" spans="17:17">
      <c r="Q57744" s="39"/>
    </row>
    <row r="57745" spans="17:17">
      <c r="Q57745" s="39"/>
    </row>
    <row r="57746" spans="17:17">
      <c r="Q57746" s="39"/>
    </row>
    <row r="57747" spans="17:17">
      <c r="Q57747" s="39"/>
    </row>
    <row r="57748" spans="17:17">
      <c r="Q57748" s="39"/>
    </row>
    <row r="57749" spans="17:17">
      <c r="Q57749" s="39"/>
    </row>
    <row r="57750" spans="17:17">
      <c r="Q57750" s="39"/>
    </row>
    <row r="57751" spans="17:17">
      <c r="Q57751" s="39"/>
    </row>
    <row r="57752" spans="17:17">
      <c r="Q57752" s="39"/>
    </row>
    <row r="57753" spans="17:17">
      <c r="Q57753" s="39"/>
    </row>
    <row r="57754" spans="17:17">
      <c r="Q57754" s="39"/>
    </row>
    <row r="57755" spans="17:17">
      <c r="Q57755" s="39"/>
    </row>
    <row r="57756" spans="17:17">
      <c r="Q57756" s="39"/>
    </row>
    <row r="57757" spans="17:17">
      <c r="Q57757" s="39"/>
    </row>
    <row r="57758" spans="17:17">
      <c r="Q57758" s="39"/>
    </row>
    <row r="57759" spans="17:17">
      <c r="Q57759" s="39"/>
    </row>
    <row r="57760" spans="17:17">
      <c r="Q57760" s="39"/>
    </row>
    <row r="57761" spans="17:17">
      <c r="Q57761" s="39"/>
    </row>
    <row r="57762" spans="17:17">
      <c r="Q57762" s="39"/>
    </row>
    <row r="57763" spans="17:17">
      <c r="Q57763" s="39"/>
    </row>
    <row r="57764" spans="17:17">
      <c r="Q57764" s="39"/>
    </row>
    <row r="57765" spans="17:17">
      <c r="Q57765" s="39"/>
    </row>
    <row r="57766" spans="17:17">
      <c r="Q57766" s="39"/>
    </row>
    <row r="57767" spans="17:17">
      <c r="Q57767" s="39"/>
    </row>
    <row r="57768" spans="17:17">
      <c r="Q57768" s="39"/>
    </row>
    <row r="57769" spans="17:17">
      <c r="Q57769" s="39"/>
    </row>
    <row r="57770" spans="17:17">
      <c r="Q57770" s="39"/>
    </row>
    <row r="57771" spans="17:17">
      <c r="Q57771" s="39"/>
    </row>
    <row r="57772" spans="17:17">
      <c r="Q57772" s="39"/>
    </row>
    <row r="57773" spans="17:17">
      <c r="Q57773" s="39"/>
    </row>
    <row r="57774" spans="17:17">
      <c r="Q57774" s="39"/>
    </row>
    <row r="57775" spans="17:17">
      <c r="Q57775" s="39"/>
    </row>
    <row r="57776" spans="17:17">
      <c r="Q57776" s="39"/>
    </row>
    <row r="57777" spans="17:17">
      <c r="Q57777" s="39"/>
    </row>
    <row r="57778" spans="17:17">
      <c r="Q57778" s="39"/>
    </row>
    <row r="57779" spans="17:17">
      <c r="Q57779" s="39"/>
    </row>
    <row r="57780" spans="17:17">
      <c r="Q57780" s="39"/>
    </row>
    <row r="57781" spans="17:17">
      <c r="Q57781" s="39"/>
    </row>
    <row r="57782" spans="17:17">
      <c r="Q57782" s="39"/>
    </row>
    <row r="57783" spans="17:17">
      <c r="Q57783" s="39"/>
    </row>
    <row r="57784" spans="17:17">
      <c r="Q57784" s="39"/>
    </row>
    <row r="57785" spans="17:17">
      <c r="Q57785" s="39"/>
    </row>
    <row r="57786" spans="17:17">
      <c r="Q57786" s="39"/>
    </row>
    <row r="57787" spans="17:17">
      <c r="Q57787" s="39"/>
    </row>
    <row r="57788" spans="17:17">
      <c r="Q57788" s="39"/>
    </row>
    <row r="57789" spans="17:17">
      <c r="Q57789" s="39"/>
    </row>
    <row r="57790" spans="17:17">
      <c r="Q57790" s="39"/>
    </row>
    <row r="57791" spans="17:17">
      <c r="Q57791" s="39"/>
    </row>
    <row r="57792" spans="17:17">
      <c r="Q57792" s="39"/>
    </row>
    <row r="57793" spans="17:17">
      <c r="Q57793" s="39"/>
    </row>
    <row r="57794" spans="17:17">
      <c r="Q57794" s="39"/>
    </row>
    <row r="57795" spans="17:17">
      <c r="Q57795" s="39"/>
    </row>
    <row r="57796" spans="17:17">
      <c r="Q57796" s="39"/>
    </row>
    <row r="57797" spans="17:17">
      <c r="Q57797" s="39"/>
    </row>
    <row r="57798" spans="17:17">
      <c r="Q57798" s="39"/>
    </row>
    <row r="57799" spans="17:17">
      <c r="Q57799" s="39"/>
    </row>
    <row r="57800" spans="17:17">
      <c r="Q57800" s="39"/>
    </row>
    <row r="57801" spans="17:17">
      <c r="Q57801" s="39"/>
    </row>
    <row r="57802" spans="17:17">
      <c r="Q57802" s="39"/>
    </row>
    <row r="57803" spans="17:17">
      <c r="Q57803" s="39"/>
    </row>
    <row r="57804" spans="17:17">
      <c r="Q57804" s="39"/>
    </row>
    <row r="57805" spans="17:17">
      <c r="Q57805" s="39"/>
    </row>
    <row r="57806" spans="17:17">
      <c r="Q57806" s="39"/>
    </row>
    <row r="57807" spans="17:17">
      <c r="Q57807" s="39"/>
    </row>
    <row r="57808" spans="17:17">
      <c r="Q57808" s="39"/>
    </row>
    <row r="57809" spans="17:17">
      <c r="Q57809" s="39"/>
    </row>
    <row r="57810" spans="17:17">
      <c r="Q57810" s="39"/>
    </row>
    <row r="57811" spans="17:17">
      <c r="Q57811" s="39"/>
    </row>
    <row r="57812" spans="17:17">
      <c r="Q57812" s="39"/>
    </row>
    <row r="57813" spans="17:17">
      <c r="Q57813" s="39"/>
    </row>
    <row r="57814" spans="17:17">
      <c r="Q57814" s="39"/>
    </row>
    <row r="57815" spans="17:17">
      <c r="Q57815" s="39"/>
    </row>
    <row r="57816" spans="17:17">
      <c r="Q57816" s="39"/>
    </row>
    <row r="57817" spans="17:17">
      <c r="Q57817" s="39"/>
    </row>
    <row r="57818" spans="17:17">
      <c r="Q57818" s="39"/>
    </row>
    <row r="57819" spans="17:17">
      <c r="Q57819" s="39"/>
    </row>
    <row r="57820" spans="17:17">
      <c r="Q57820" s="39"/>
    </row>
    <row r="57821" spans="17:17">
      <c r="Q57821" s="39"/>
    </row>
    <row r="57822" spans="17:17">
      <c r="Q57822" s="39"/>
    </row>
    <row r="57823" spans="17:17">
      <c r="Q57823" s="39"/>
    </row>
    <row r="57824" spans="17:17">
      <c r="Q57824" s="39"/>
    </row>
    <row r="57825" spans="17:17">
      <c r="Q57825" s="39"/>
    </row>
    <row r="57826" spans="17:17">
      <c r="Q57826" s="39"/>
    </row>
    <row r="57827" spans="17:17">
      <c r="Q57827" s="39"/>
    </row>
    <row r="57828" spans="17:17">
      <c r="Q57828" s="39"/>
    </row>
    <row r="57829" spans="17:17">
      <c r="Q57829" s="39"/>
    </row>
    <row r="57830" spans="17:17">
      <c r="Q57830" s="39"/>
    </row>
    <row r="57831" spans="17:17">
      <c r="Q57831" s="39"/>
    </row>
    <row r="57832" spans="17:17">
      <c r="Q57832" s="39"/>
    </row>
    <row r="57833" spans="17:17">
      <c r="Q57833" s="39"/>
    </row>
    <row r="57834" spans="17:17">
      <c r="Q57834" s="39"/>
    </row>
    <row r="57835" spans="17:17">
      <c r="Q57835" s="39"/>
    </row>
    <row r="57836" spans="17:17">
      <c r="Q57836" s="39"/>
    </row>
    <row r="57837" spans="17:17">
      <c r="Q57837" s="39"/>
    </row>
    <row r="57838" spans="17:17">
      <c r="Q57838" s="39"/>
    </row>
    <row r="57839" spans="17:17">
      <c r="Q57839" s="39"/>
    </row>
    <row r="57840" spans="17:17">
      <c r="Q57840" s="39"/>
    </row>
    <row r="57841" spans="17:17">
      <c r="Q57841" s="39"/>
    </row>
    <row r="57842" spans="17:17">
      <c r="Q57842" s="39"/>
    </row>
    <row r="57843" spans="17:17">
      <c r="Q57843" s="39"/>
    </row>
    <row r="57844" spans="17:17">
      <c r="Q57844" s="39"/>
    </row>
    <row r="57845" spans="17:17">
      <c r="Q57845" s="39"/>
    </row>
    <row r="57846" spans="17:17">
      <c r="Q57846" s="39"/>
    </row>
    <row r="57847" spans="17:17">
      <c r="Q57847" s="39"/>
    </row>
    <row r="57848" spans="17:17">
      <c r="Q57848" s="39"/>
    </row>
    <row r="57849" spans="17:17">
      <c r="Q57849" s="39"/>
    </row>
    <row r="57850" spans="17:17">
      <c r="Q57850" s="39"/>
    </row>
    <row r="57851" spans="17:17">
      <c r="Q57851" s="39"/>
    </row>
    <row r="57852" spans="17:17">
      <c r="Q57852" s="39"/>
    </row>
    <row r="57853" spans="17:17">
      <c r="Q57853" s="39"/>
    </row>
    <row r="57854" spans="17:17">
      <c r="Q57854" s="39"/>
    </row>
    <row r="57855" spans="17:17">
      <c r="Q57855" s="39"/>
    </row>
    <row r="57856" spans="17:17">
      <c r="Q57856" s="39"/>
    </row>
    <row r="57857" spans="17:17">
      <c r="Q57857" s="39"/>
    </row>
    <row r="57858" spans="17:17">
      <c r="Q57858" s="39"/>
    </row>
    <row r="57859" spans="17:17">
      <c r="Q57859" s="39"/>
    </row>
    <row r="57860" spans="17:17">
      <c r="Q57860" s="39"/>
    </row>
    <row r="57861" spans="17:17">
      <c r="Q57861" s="39"/>
    </row>
    <row r="57862" spans="17:17">
      <c r="Q57862" s="39"/>
    </row>
    <row r="57863" spans="17:17">
      <c r="Q57863" s="39"/>
    </row>
    <row r="57864" spans="17:17">
      <c r="Q57864" s="39"/>
    </row>
    <row r="57865" spans="17:17">
      <c r="Q57865" s="39"/>
    </row>
    <row r="57866" spans="17:17">
      <c r="Q57866" s="39"/>
    </row>
    <row r="57867" spans="17:17">
      <c r="Q57867" s="39"/>
    </row>
    <row r="57868" spans="17:17">
      <c r="Q57868" s="39"/>
    </row>
    <row r="57869" spans="17:17">
      <c r="Q57869" s="39"/>
    </row>
    <row r="57870" spans="17:17">
      <c r="Q57870" s="39"/>
    </row>
    <row r="57871" spans="17:17">
      <c r="Q57871" s="39"/>
    </row>
    <row r="57872" spans="17:17">
      <c r="Q57872" s="39"/>
    </row>
    <row r="57873" spans="17:17">
      <c r="Q57873" s="39"/>
    </row>
    <row r="57874" spans="17:17">
      <c r="Q57874" s="39"/>
    </row>
    <row r="57875" spans="17:17">
      <c r="Q57875" s="39"/>
    </row>
    <row r="57876" spans="17:17">
      <c r="Q57876" s="39"/>
    </row>
    <row r="57877" spans="17:17">
      <c r="Q57877" s="39"/>
    </row>
    <row r="57878" spans="17:17">
      <c r="Q57878" s="39"/>
    </row>
    <row r="57879" spans="17:17">
      <c r="Q57879" s="39"/>
    </row>
    <row r="57880" spans="17:17">
      <c r="Q57880" s="39"/>
    </row>
    <row r="57881" spans="17:17">
      <c r="Q57881" s="39"/>
    </row>
    <row r="57882" spans="17:17">
      <c r="Q57882" s="39"/>
    </row>
    <row r="57883" spans="17:17">
      <c r="Q57883" s="39"/>
    </row>
    <row r="57884" spans="17:17">
      <c r="Q57884" s="39"/>
    </row>
    <row r="57885" spans="17:17">
      <c r="Q57885" s="39"/>
    </row>
    <row r="57886" spans="17:17">
      <c r="Q57886" s="39"/>
    </row>
    <row r="57887" spans="17:17">
      <c r="Q57887" s="39"/>
    </row>
    <row r="57888" spans="17:17">
      <c r="Q57888" s="39"/>
    </row>
    <row r="57889" spans="17:17">
      <c r="Q57889" s="39"/>
    </row>
    <row r="57890" spans="17:17">
      <c r="Q57890" s="39"/>
    </row>
    <row r="57891" spans="17:17">
      <c r="Q57891" s="39"/>
    </row>
    <row r="57892" spans="17:17">
      <c r="Q57892" s="39"/>
    </row>
    <row r="57893" spans="17:17">
      <c r="Q57893" s="39"/>
    </row>
    <row r="57894" spans="17:17">
      <c r="Q57894" s="39"/>
    </row>
    <row r="57895" spans="17:17">
      <c r="Q57895" s="39"/>
    </row>
    <row r="57896" spans="17:17">
      <c r="Q57896" s="39"/>
    </row>
    <row r="57897" spans="17:17">
      <c r="Q57897" s="39"/>
    </row>
    <row r="57898" spans="17:17">
      <c r="Q57898" s="39"/>
    </row>
    <row r="57899" spans="17:17">
      <c r="Q57899" s="39"/>
    </row>
    <row r="57900" spans="17:17">
      <c r="Q57900" s="39"/>
    </row>
    <row r="57901" spans="17:17">
      <c r="Q57901" s="39"/>
    </row>
    <row r="57902" spans="17:17">
      <c r="Q57902" s="39"/>
    </row>
    <row r="57903" spans="17:17">
      <c r="Q57903" s="39"/>
    </row>
    <row r="57904" spans="17:17">
      <c r="Q57904" s="39"/>
    </row>
    <row r="57905" spans="17:17">
      <c r="Q57905" s="39"/>
    </row>
    <row r="57906" spans="17:17">
      <c r="Q57906" s="39"/>
    </row>
    <row r="57907" spans="17:17">
      <c r="Q57907" s="39"/>
    </row>
    <row r="57908" spans="17:17">
      <c r="Q57908" s="39"/>
    </row>
    <row r="57909" spans="17:17">
      <c r="Q57909" s="39"/>
    </row>
    <row r="57910" spans="17:17">
      <c r="Q57910" s="39"/>
    </row>
    <row r="57911" spans="17:17">
      <c r="Q57911" s="39"/>
    </row>
    <row r="57912" spans="17:17">
      <c r="Q57912" s="39"/>
    </row>
    <row r="57913" spans="17:17">
      <c r="Q57913" s="39"/>
    </row>
    <row r="57914" spans="17:17">
      <c r="Q57914" s="39"/>
    </row>
    <row r="57915" spans="17:17">
      <c r="Q57915" s="39"/>
    </row>
    <row r="57916" spans="17:17">
      <c r="Q57916" s="39"/>
    </row>
    <row r="57917" spans="17:17">
      <c r="Q57917" s="39"/>
    </row>
    <row r="57918" spans="17:17">
      <c r="Q57918" s="39"/>
    </row>
    <row r="57919" spans="17:17">
      <c r="Q57919" s="39"/>
    </row>
    <row r="57920" spans="17:17">
      <c r="Q57920" s="39"/>
    </row>
    <row r="57921" spans="17:17">
      <c r="Q57921" s="39"/>
    </row>
    <row r="57922" spans="17:17">
      <c r="Q57922" s="39"/>
    </row>
    <row r="57923" spans="17:17">
      <c r="Q57923" s="39"/>
    </row>
    <row r="57924" spans="17:17">
      <c r="Q57924" s="39"/>
    </row>
    <row r="57925" spans="17:17">
      <c r="Q57925" s="39"/>
    </row>
    <row r="57926" spans="17:17">
      <c r="Q57926" s="39"/>
    </row>
    <row r="57927" spans="17:17">
      <c r="Q57927" s="39"/>
    </row>
    <row r="57928" spans="17:17">
      <c r="Q57928" s="39"/>
    </row>
    <row r="57929" spans="17:17">
      <c r="Q57929" s="39"/>
    </row>
    <row r="57930" spans="17:17">
      <c r="Q57930" s="39"/>
    </row>
    <row r="57931" spans="17:17">
      <c r="Q57931" s="39"/>
    </row>
    <row r="57932" spans="17:17">
      <c r="Q57932" s="39"/>
    </row>
    <row r="57933" spans="17:17">
      <c r="Q57933" s="39"/>
    </row>
    <row r="57934" spans="17:17">
      <c r="Q57934" s="39"/>
    </row>
    <row r="57935" spans="17:17">
      <c r="Q57935" s="39"/>
    </row>
    <row r="57936" spans="17:17">
      <c r="Q57936" s="39"/>
    </row>
    <row r="57937" spans="17:17">
      <c r="Q57937" s="39"/>
    </row>
    <row r="57938" spans="17:17">
      <c r="Q57938" s="39"/>
    </row>
    <row r="57939" spans="17:17">
      <c r="Q57939" s="39"/>
    </row>
    <row r="57940" spans="17:17">
      <c r="Q57940" s="39"/>
    </row>
    <row r="57941" spans="17:17">
      <c r="Q57941" s="39"/>
    </row>
    <row r="57942" spans="17:17">
      <c r="Q57942" s="39"/>
    </row>
    <row r="57943" spans="17:17">
      <c r="Q57943" s="39"/>
    </row>
    <row r="57944" spans="17:17">
      <c r="Q57944" s="39"/>
    </row>
    <row r="57945" spans="17:17">
      <c r="Q57945" s="39"/>
    </row>
    <row r="57946" spans="17:17">
      <c r="Q57946" s="39"/>
    </row>
    <row r="57947" spans="17:17">
      <c r="Q57947" s="39"/>
    </row>
    <row r="57948" spans="17:17">
      <c r="Q57948" s="39"/>
    </row>
    <row r="57949" spans="17:17">
      <c r="Q57949" s="39"/>
    </row>
    <row r="57950" spans="17:17">
      <c r="Q57950" s="39"/>
    </row>
    <row r="57951" spans="17:17">
      <c r="Q57951" s="39"/>
    </row>
    <row r="57952" spans="17:17">
      <c r="Q57952" s="39"/>
    </row>
    <row r="57953" spans="17:17">
      <c r="Q57953" s="39"/>
    </row>
    <row r="57954" spans="17:17">
      <c r="Q57954" s="39"/>
    </row>
    <row r="57955" spans="17:17">
      <c r="Q57955" s="39"/>
    </row>
    <row r="57956" spans="17:17">
      <c r="Q57956" s="39"/>
    </row>
    <row r="57957" spans="17:17">
      <c r="Q57957" s="39"/>
    </row>
    <row r="57958" spans="17:17">
      <c r="Q57958" s="39"/>
    </row>
    <row r="57959" spans="17:17">
      <c r="Q57959" s="39"/>
    </row>
    <row r="57960" spans="17:17">
      <c r="Q57960" s="39"/>
    </row>
    <row r="57961" spans="17:17">
      <c r="Q57961" s="39"/>
    </row>
    <row r="57962" spans="17:17">
      <c r="Q57962" s="39"/>
    </row>
    <row r="57963" spans="17:17">
      <c r="Q57963" s="39"/>
    </row>
    <row r="57964" spans="17:17">
      <c r="Q57964" s="39"/>
    </row>
    <row r="57965" spans="17:17">
      <c r="Q57965" s="39"/>
    </row>
    <row r="57966" spans="17:17">
      <c r="Q57966" s="39"/>
    </row>
    <row r="57967" spans="17:17">
      <c r="Q57967" s="39"/>
    </row>
    <row r="57968" spans="17:17">
      <c r="Q57968" s="39"/>
    </row>
    <row r="57969" spans="17:17">
      <c r="Q57969" s="39"/>
    </row>
    <row r="57970" spans="17:17">
      <c r="Q57970" s="39"/>
    </row>
    <row r="57971" spans="17:17">
      <c r="Q57971" s="39"/>
    </row>
    <row r="57972" spans="17:17">
      <c r="Q57972" s="39"/>
    </row>
    <row r="57973" spans="17:17">
      <c r="Q57973" s="39"/>
    </row>
    <row r="57974" spans="17:17">
      <c r="Q57974" s="39"/>
    </row>
    <row r="57975" spans="17:17">
      <c r="Q57975" s="39"/>
    </row>
    <row r="57976" spans="17:17">
      <c r="Q57976" s="39"/>
    </row>
    <row r="57977" spans="17:17">
      <c r="Q57977" s="39"/>
    </row>
    <row r="57978" spans="17:17">
      <c r="Q57978" s="39"/>
    </row>
    <row r="57979" spans="17:17">
      <c r="Q57979" s="39"/>
    </row>
    <row r="57980" spans="17:17">
      <c r="Q57980" s="39"/>
    </row>
    <row r="57981" spans="17:17">
      <c r="Q57981" s="39"/>
    </row>
    <row r="57982" spans="17:17">
      <c r="Q57982" s="39"/>
    </row>
    <row r="57983" spans="17:17">
      <c r="Q57983" s="39"/>
    </row>
    <row r="57984" spans="17:17">
      <c r="Q57984" s="39"/>
    </row>
    <row r="57985" spans="17:17">
      <c r="Q57985" s="39"/>
    </row>
    <row r="57986" spans="17:17">
      <c r="Q57986" s="39"/>
    </row>
    <row r="57987" spans="17:17">
      <c r="Q57987" s="39"/>
    </row>
    <row r="57988" spans="17:17">
      <c r="Q57988" s="39"/>
    </row>
    <row r="57989" spans="17:17">
      <c r="Q57989" s="39"/>
    </row>
    <row r="57990" spans="17:17">
      <c r="Q57990" s="39"/>
    </row>
    <row r="57991" spans="17:17">
      <c r="Q57991" s="39"/>
    </row>
    <row r="57992" spans="17:17">
      <c r="Q57992" s="39"/>
    </row>
    <row r="57993" spans="17:17">
      <c r="Q57993" s="39"/>
    </row>
    <row r="57994" spans="17:17">
      <c r="Q57994" s="39"/>
    </row>
    <row r="57995" spans="17:17">
      <c r="Q57995" s="39"/>
    </row>
    <row r="57996" spans="17:17">
      <c r="Q57996" s="39"/>
    </row>
    <row r="57997" spans="17:17">
      <c r="Q57997" s="39"/>
    </row>
    <row r="57998" spans="17:17">
      <c r="Q57998" s="39"/>
    </row>
    <row r="57999" spans="17:17">
      <c r="Q57999" s="39"/>
    </row>
    <row r="58000" spans="17:17">
      <c r="Q58000" s="39"/>
    </row>
    <row r="58001" spans="17:17">
      <c r="Q58001" s="39"/>
    </row>
    <row r="58002" spans="17:17">
      <c r="Q58002" s="39"/>
    </row>
    <row r="58003" spans="17:17">
      <c r="Q58003" s="39"/>
    </row>
    <row r="58004" spans="17:17">
      <c r="Q58004" s="39"/>
    </row>
    <row r="58005" spans="17:17">
      <c r="Q58005" s="39"/>
    </row>
    <row r="58006" spans="17:17">
      <c r="Q58006" s="39"/>
    </row>
    <row r="58007" spans="17:17">
      <c r="Q58007" s="39"/>
    </row>
    <row r="58008" spans="17:17">
      <c r="Q58008" s="39"/>
    </row>
    <row r="58009" spans="17:17">
      <c r="Q58009" s="39"/>
    </row>
    <row r="58010" spans="17:17">
      <c r="Q58010" s="39"/>
    </row>
    <row r="58011" spans="17:17">
      <c r="Q58011" s="39"/>
    </row>
    <row r="58012" spans="17:17">
      <c r="Q58012" s="39"/>
    </row>
    <row r="58013" spans="17:17">
      <c r="Q58013" s="39"/>
    </row>
    <row r="58014" spans="17:17">
      <c r="Q58014" s="39"/>
    </row>
    <row r="58015" spans="17:17">
      <c r="Q58015" s="39"/>
    </row>
    <row r="58016" spans="17:17">
      <c r="Q58016" s="39"/>
    </row>
    <row r="58017" spans="17:17">
      <c r="Q58017" s="39"/>
    </row>
    <row r="58018" spans="17:17">
      <c r="Q58018" s="39"/>
    </row>
    <row r="58019" spans="17:17">
      <c r="Q58019" s="39"/>
    </row>
    <row r="58020" spans="17:17">
      <c r="Q58020" s="39"/>
    </row>
    <row r="58021" spans="17:17">
      <c r="Q58021" s="39"/>
    </row>
    <row r="58022" spans="17:17">
      <c r="Q58022" s="39"/>
    </row>
    <row r="58023" spans="17:17">
      <c r="Q58023" s="39"/>
    </row>
    <row r="58024" spans="17:17">
      <c r="Q58024" s="39"/>
    </row>
    <row r="58025" spans="17:17">
      <c r="Q58025" s="39"/>
    </row>
    <row r="58026" spans="17:17">
      <c r="Q58026" s="39"/>
    </row>
    <row r="58027" spans="17:17">
      <c r="Q58027" s="39"/>
    </row>
    <row r="58028" spans="17:17">
      <c r="Q58028" s="39"/>
    </row>
    <row r="58029" spans="17:17">
      <c r="Q58029" s="39"/>
    </row>
    <row r="58030" spans="17:17">
      <c r="Q58030" s="39"/>
    </row>
    <row r="58031" spans="17:17">
      <c r="Q58031" s="39"/>
    </row>
    <row r="58032" spans="17:17">
      <c r="Q58032" s="39"/>
    </row>
    <row r="58033" spans="17:17">
      <c r="Q58033" s="39"/>
    </row>
    <row r="58034" spans="17:17">
      <c r="Q58034" s="39"/>
    </row>
    <row r="58035" spans="17:17">
      <c r="Q58035" s="39"/>
    </row>
    <row r="58036" spans="17:17">
      <c r="Q58036" s="39"/>
    </row>
    <row r="58037" spans="17:17">
      <c r="Q58037" s="39"/>
    </row>
    <row r="58038" spans="17:17">
      <c r="Q58038" s="39"/>
    </row>
    <row r="58039" spans="17:17">
      <c r="Q58039" s="39"/>
    </row>
    <row r="58040" spans="17:17">
      <c r="Q58040" s="39"/>
    </row>
    <row r="58041" spans="17:17">
      <c r="Q58041" s="39"/>
    </row>
    <row r="58042" spans="17:17">
      <c r="Q58042" s="39"/>
    </row>
    <row r="58043" spans="17:17">
      <c r="Q58043" s="39"/>
    </row>
    <row r="58044" spans="17:17">
      <c r="Q58044" s="39"/>
    </row>
    <row r="58045" spans="17:17">
      <c r="Q58045" s="39"/>
    </row>
    <row r="58046" spans="17:17">
      <c r="Q58046" s="39"/>
    </row>
    <row r="58047" spans="17:17">
      <c r="Q58047" s="39"/>
    </row>
    <row r="58048" spans="17:17">
      <c r="Q58048" s="39"/>
    </row>
    <row r="58049" spans="17:17">
      <c r="Q58049" s="39"/>
    </row>
    <row r="58050" spans="17:17">
      <c r="Q58050" s="39"/>
    </row>
    <row r="58051" spans="17:17">
      <c r="Q58051" s="39"/>
    </row>
    <row r="58052" spans="17:17">
      <c r="Q58052" s="39"/>
    </row>
    <row r="58053" spans="17:17">
      <c r="Q58053" s="39"/>
    </row>
    <row r="58054" spans="17:17">
      <c r="Q58054" s="39"/>
    </row>
    <row r="58055" spans="17:17">
      <c r="Q58055" s="39"/>
    </row>
    <row r="58056" spans="17:17">
      <c r="Q58056" s="39"/>
    </row>
    <row r="58057" spans="17:17">
      <c r="Q58057" s="39"/>
    </row>
    <row r="58058" spans="17:17">
      <c r="Q58058" s="39"/>
    </row>
    <row r="58059" spans="17:17">
      <c r="Q58059" s="39"/>
    </row>
    <row r="58060" spans="17:17">
      <c r="Q58060" s="39"/>
    </row>
    <row r="58061" spans="17:17">
      <c r="Q58061" s="39"/>
    </row>
    <row r="58062" spans="17:17">
      <c r="Q58062" s="39"/>
    </row>
    <row r="58063" spans="17:17">
      <c r="Q58063" s="39"/>
    </row>
    <row r="58064" spans="17:17">
      <c r="Q58064" s="39"/>
    </row>
    <row r="58065" spans="17:17">
      <c r="Q58065" s="39"/>
    </row>
    <row r="58066" spans="17:17">
      <c r="Q58066" s="39"/>
    </row>
    <row r="58067" spans="17:17">
      <c r="Q58067" s="39"/>
    </row>
    <row r="58068" spans="17:17">
      <c r="Q58068" s="39"/>
    </row>
    <row r="58069" spans="17:17">
      <c r="Q58069" s="39"/>
    </row>
    <row r="58070" spans="17:17">
      <c r="Q58070" s="39"/>
    </row>
    <row r="58071" spans="17:17">
      <c r="Q58071" s="39"/>
    </row>
    <row r="58072" spans="17:17">
      <c r="Q58072" s="39"/>
    </row>
    <row r="58073" spans="17:17">
      <c r="Q58073" s="39"/>
    </row>
    <row r="58074" spans="17:17">
      <c r="Q58074" s="39"/>
    </row>
    <row r="58075" spans="17:17">
      <c r="Q58075" s="39"/>
    </row>
    <row r="58076" spans="17:17">
      <c r="Q58076" s="39"/>
    </row>
    <row r="58077" spans="17:17">
      <c r="Q58077" s="39"/>
    </row>
    <row r="58078" spans="17:17">
      <c r="Q58078" s="39"/>
    </row>
    <row r="58079" spans="17:17">
      <c r="Q58079" s="39"/>
    </row>
    <row r="58080" spans="17:17">
      <c r="Q58080" s="39"/>
    </row>
    <row r="58081" spans="17:17">
      <c r="Q58081" s="39"/>
    </row>
    <row r="58082" spans="17:17">
      <c r="Q58082" s="39"/>
    </row>
    <row r="58083" spans="17:17">
      <c r="Q58083" s="39"/>
    </row>
    <row r="58084" spans="17:17">
      <c r="Q58084" s="39"/>
    </row>
    <row r="58085" spans="17:17">
      <c r="Q58085" s="39"/>
    </row>
    <row r="58086" spans="17:17">
      <c r="Q58086" s="39"/>
    </row>
    <row r="58087" spans="17:17">
      <c r="Q58087" s="39"/>
    </row>
    <row r="58088" spans="17:17">
      <c r="Q58088" s="39"/>
    </row>
    <row r="58089" spans="17:17">
      <c r="Q58089" s="39"/>
    </row>
    <row r="58090" spans="17:17">
      <c r="Q58090" s="39"/>
    </row>
    <row r="58091" spans="17:17">
      <c r="Q58091" s="39"/>
    </row>
    <row r="58092" spans="17:17">
      <c r="Q58092" s="39"/>
    </row>
    <row r="58093" spans="17:17">
      <c r="Q58093" s="39"/>
    </row>
    <row r="58094" spans="17:17">
      <c r="Q58094" s="39"/>
    </row>
    <row r="58095" spans="17:17">
      <c r="Q58095" s="39"/>
    </row>
    <row r="58096" spans="17:17">
      <c r="Q58096" s="39"/>
    </row>
    <row r="58097" spans="17:17">
      <c r="Q58097" s="39"/>
    </row>
    <row r="58098" spans="17:17">
      <c r="Q58098" s="39"/>
    </row>
    <row r="58099" spans="17:17">
      <c r="Q58099" s="39"/>
    </row>
    <row r="58100" spans="17:17">
      <c r="Q58100" s="39"/>
    </row>
    <row r="58101" spans="17:17">
      <c r="Q58101" s="39"/>
    </row>
    <row r="58102" spans="17:17">
      <c r="Q58102" s="39"/>
    </row>
    <row r="58103" spans="17:17">
      <c r="Q58103" s="39"/>
    </row>
    <row r="58104" spans="17:17">
      <c r="Q58104" s="39"/>
    </row>
    <row r="58105" spans="17:17">
      <c r="Q58105" s="39"/>
    </row>
    <row r="58106" spans="17:17">
      <c r="Q58106" s="39"/>
    </row>
    <row r="58107" spans="17:17">
      <c r="Q58107" s="39"/>
    </row>
    <row r="58108" spans="17:17">
      <c r="Q58108" s="39"/>
    </row>
    <row r="58109" spans="17:17">
      <c r="Q58109" s="39"/>
    </row>
    <row r="58110" spans="17:17">
      <c r="Q58110" s="39"/>
    </row>
    <row r="58111" spans="17:17">
      <c r="Q58111" s="39"/>
    </row>
    <row r="58112" spans="17:17">
      <c r="Q58112" s="39"/>
    </row>
    <row r="58113" spans="17:17">
      <c r="Q58113" s="39"/>
    </row>
    <row r="58114" spans="17:17">
      <c r="Q58114" s="39"/>
    </row>
    <row r="58115" spans="17:17">
      <c r="Q58115" s="39"/>
    </row>
    <row r="58116" spans="17:17">
      <c r="Q58116" s="39"/>
    </row>
    <row r="58117" spans="17:17">
      <c r="Q58117" s="39"/>
    </row>
    <row r="58118" spans="17:17">
      <c r="Q58118" s="39"/>
    </row>
    <row r="58119" spans="17:17">
      <c r="Q58119" s="39"/>
    </row>
    <row r="58120" spans="17:17">
      <c r="Q58120" s="39"/>
    </row>
    <row r="58121" spans="17:17">
      <c r="Q58121" s="39"/>
    </row>
    <row r="58122" spans="17:17">
      <c r="Q58122" s="39"/>
    </row>
    <row r="58123" spans="17:17">
      <c r="Q58123" s="39"/>
    </row>
    <row r="58124" spans="17:17">
      <c r="Q58124" s="39"/>
    </row>
    <row r="58125" spans="17:17">
      <c r="Q58125" s="39"/>
    </row>
    <row r="58126" spans="17:17">
      <c r="Q58126" s="39"/>
    </row>
    <row r="58127" spans="17:17">
      <c r="Q58127" s="39"/>
    </row>
    <row r="58128" spans="17:17">
      <c r="Q58128" s="39"/>
    </row>
    <row r="58129" spans="17:17">
      <c r="Q58129" s="39"/>
    </row>
    <row r="58130" spans="17:17">
      <c r="Q58130" s="39"/>
    </row>
    <row r="58131" spans="17:17">
      <c r="Q58131" s="39"/>
    </row>
    <row r="58132" spans="17:17">
      <c r="Q58132" s="39"/>
    </row>
    <row r="58133" spans="17:17">
      <c r="Q58133" s="39"/>
    </row>
    <row r="58134" spans="17:17">
      <c r="Q58134" s="39"/>
    </row>
    <row r="58135" spans="17:17">
      <c r="Q58135" s="39"/>
    </row>
    <row r="58136" spans="17:17">
      <c r="Q58136" s="39"/>
    </row>
    <row r="58137" spans="17:17">
      <c r="Q58137" s="39"/>
    </row>
    <row r="58138" spans="17:17">
      <c r="Q58138" s="39"/>
    </row>
    <row r="58139" spans="17:17">
      <c r="Q58139" s="39"/>
    </row>
    <row r="58140" spans="17:17">
      <c r="Q58140" s="39"/>
    </row>
    <row r="58141" spans="17:17">
      <c r="Q58141" s="39"/>
    </row>
    <row r="58142" spans="17:17">
      <c r="Q58142" s="39"/>
    </row>
    <row r="58143" spans="17:17">
      <c r="Q58143" s="39"/>
    </row>
    <row r="58144" spans="17:17">
      <c r="Q58144" s="39"/>
    </row>
    <row r="58145" spans="17:17">
      <c r="Q58145" s="39"/>
    </row>
    <row r="58146" spans="17:17">
      <c r="Q58146" s="39"/>
    </row>
    <row r="58147" spans="17:17">
      <c r="Q58147" s="39"/>
    </row>
    <row r="58148" spans="17:17">
      <c r="Q58148" s="39"/>
    </row>
    <row r="58149" spans="17:17">
      <c r="Q58149" s="39"/>
    </row>
    <row r="58150" spans="17:17">
      <c r="Q58150" s="39"/>
    </row>
    <row r="58151" spans="17:17">
      <c r="Q58151" s="39"/>
    </row>
    <row r="58152" spans="17:17">
      <c r="Q58152" s="39"/>
    </row>
    <row r="58153" spans="17:17">
      <c r="Q58153" s="39"/>
    </row>
    <row r="58154" spans="17:17">
      <c r="Q58154" s="39"/>
    </row>
    <row r="58155" spans="17:17">
      <c r="Q58155" s="39"/>
    </row>
    <row r="58156" spans="17:17">
      <c r="Q58156" s="39"/>
    </row>
    <row r="58157" spans="17:17">
      <c r="Q58157" s="39"/>
    </row>
    <row r="58158" spans="17:17">
      <c r="Q58158" s="39"/>
    </row>
    <row r="58159" spans="17:17">
      <c r="Q58159" s="39"/>
    </row>
    <row r="58160" spans="17:17">
      <c r="Q58160" s="39"/>
    </row>
    <row r="58161" spans="17:17">
      <c r="Q58161" s="39"/>
    </row>
    <row r="58162" spans="17:17">
      <c r="Q58162" s="39"/>
    </row>
    <row r="58163" spans="17:17">
      <c r="Q58163" s="39"/>
    </row>
    <row r="58164" spans="17:17">
      <c r="Q58164" s="39"/>
    </row>
    <row r="58165" spans="17:17">
      <c r="Q58165" s="39"/>
    </row>
    <row r="58166" spans="17:17">
      <c r="Q58166" s="39"/>
    </row>
    <row r="58167" spans="17:17">
      <c r="Q58167" s="39"/>
    </row>
    <row r="58168" spans="17:17">
      <c r="Q58168" s="39"/>
    </row>
    <row r="58169" spans="17:17">
      <c r="Q58169" s="39"/>
    </row>
    <row r="58170" spans="17:17">
      <c r="Q58170" s="39"/>
    </row>
    <row r="58171" spans="17:17">
      <c r="Q58171" s="39"/>
    </row>
    <row r="58172" spans="17:17">
      <c r="Q58172" s="39"/>
    </row>
    <row r="58173" spans="17:17">
      <c r="Q58173" s="39"/>
    </row>
    <row r="58174" spans="17:17">
      <c r="Q58174" s="39"/>
    </row>
    <row r="58175" spans="17:17">
      <c r="Q58175" s="39"/>
    </row>
    <row r="58176" spans="17:17">
      <c r="Q58176" s="39"/>
    </row>
    <row r="58177" spans="17:17">
      <c r="Q58177" s="39"/>
    </row>
    <row r="58178" spans="17:17">
      <c r="Q58178" s="39"/>
    </row>
    <row r="58179" spans="17:17">
      <c r="Q58179" s="39"/>
    </row>
    <row r="58180" spans="17:17">
      <c r="Q58180" s="39"/>
    </row>
    <row r="58181" spans="17:17">
      <c r="Q58181" s="39"/>
    </row>
    <row r="58182" spans="17:17">
      <c r="Q58182" s="39"/>
    </row>
    <row r="58183" spans="17:17">
      <c r="Q58183" s="39"/>
    </row>
    <row r="58184" spans="17:17">
      <c r="Q58184" s="39"/>
    </row>
    <row r="58185" spans="17:17">
      <c r="Q58185" s="39"/>
    </row>
    <row r="58186" spans="17:17">
      <c r="Q58186" s="39"/>
    </row>
    <row r="58187" spans="17:17">
      <c r="Q58187" s="39"/>
    </row>
    <row r="58188" spans="17:17">
      <c r="Q58188" s="39"/>
    </row>
    <row r="58189" spans="17:17">
      <c r="Q58189" s="39"/>
    </row>
    <row r="58190" spans="17:17">
      <c r="Q58190" s="39"/>
    </row>
    <row r="58191" spans="17:17">
      <c r="Q58191" s="39"/>
    </row>
    <row r="58192" spans="17:17">
      <c r="Q58192" s="39"/>
    </row>
    <row r="58193" spans="17:17">
      <c r="Q58193" s="39"/>
    </row>
    <row r="58194" spans="17:17">
      <c r="Q58194" s="39"/>
    </row>
    <row r="58195" spans="17:17">
      <c r="Q58195" s="39"/>
    </row>
    <row r="58196" spans="17:17">
      <c r="Q58196" s="39"/>
    </row>
    <row r="58197" spans="17:17">
      <c r="Q58197" s="39"/>
    </row>
    <row r="58198" spans="17:17">
      <c r="Q58198" s="39"/>
    </row>
    <row r="58199" spans="17:17">
      <c r="Q58199" s="39"/>
    </row>
    <row r="58200" spans="17:17">
      <c r="Q58200" s="39"/>
    </row>
    <row r="58201" spans="17:17">
      <c r="Q58201" s="39"/>
    </row>
    <row r="58202" spans="17:17">
      <c r="Q58202" s="39"/>
    </row>
    <row r="58203" spans="17:17">
      <c r="Q58203" s="39"/>
    </row>
    <row r="58204" spans="17:17">
      <c r="Q58204" s="39"/>
    </row>
    <row r="58205" spans="17:17">
      <c r="Q58205" s="39"/>
    </row>
    <row r="58206" spans="17:17">
      <c r="Q58206" s="39"/>
    </row>
    <row r="58207" spans="17:17">
      <c r="Q58207" s="39"/>
    </row>
    <row r="58208" spans="17:17">
      <c r="Q58208" s="39"/>
    </row>
    <row r="58209" spans="17:17">
      <c r="Q58209" s="39"/>
    </row>
    <row r="58210" spans="17:17">
      <c r="Q58210" s="39"/>
    </row>
    <row r="58211" spans="17:17">
      <c r="Q58211" s="39"/>
    </row>
    <row r="58212" spans="17:17">
      <c r="Q58212" s="39"/>
    </row>
    <row r="58213" spans="17:17">
      <c r="Q58213" s="39"/>
    </row>
    <row r="58214" spans="17:17">
      <c r="Q58214" s="39"/>
    </row>
    <row r="58215" spans="17:17">
      <c r="Q58215" s="39"/>
    </row>
    <row r="58216" spans="17:17">
      <c r="Q58216" s="39"/>
    </row>
    <row r="58217" spans="17:17">
      <c r="Q58217" s="39"/>
    </row>
    <row r="58218" spans="17:17">
      <c r="Q58218" s="39"/>
    </row>
    <row r="58219" spans="17:17">
      <c r="Q58219" s="39"/>
    </row>
    <row r="58220" spans="17:17">
      <c r="Q58220" s="39"/>
    </row>
    <row r="58221" spans="17:17">
      <c r="Q58221" s="39"/>
    </row>
    <row r="58222" spans="17:17">
      <c r="Q58222" s="39"/>
    </row>
    <row r="58223" spans="17:17">
      <c r="Q58223" s="39"/>
    </row>
    <row r="58224" spans="17:17">
      <c r="Q58224" s="39"/>
    </row>
    <row r="58225" spans="17:17">
      <c r="Q58225" s="39"/>
    </row>
    <row r="58226" spans="17:17">
      <c r="Q58226" s="39"/>
    </row>
    <row r="58227" spans="17:17">
      <c r="Q58227" s="39"/>
    </row>
    <row r="58228" spans="17:17">
      <c r="Q58228" s="39"/>
    </row>
    <row r="58229" spans="17:17">
      <c r="Q58229" s="39"/>
    </row>
    <row r="58230" spans="17:17">
      <c r="Q58230" s="39"/>
    </row>
    <row r="58231" spans="17:17">
      <c r="Q58231" s="39"/>
    </row>
    <row r="58232" spans="17:17">
      <c r="Q58232" s="39"/>
    </row>
    <row r="58233" spans="17:17">
      <c r="Q58233" s="39"/>
    </row>
    <row r="58234" spans="17:17">
      <c r="Q58234" s="39"/>
    </row>
    <row r="58235" spans="17:17">
      <c r="Q58235" s="39"/>
    </row>
    <row r="58236" spans="17:17">
      <c r="Q58236" s="39"/>
    </row>
    <row r="58237" spans="17:17">
      <c r="Q58237" s="39"/>
    </row>
    <row r="58238" spans="17:17">
      <c r="Q58238" s="39"/>
    </row>
    <row r="58239" spans="17:17">
      <c r="Q58239" s="39"/>
    </row>
    <row r="58240" spans="17:17">
      <c r="Q58240" s="39"/>
    </row>
    <row r="58241" spans="17:17">
      <c r="Q58241" s="39"/>
    </row>
    <row r="58242" spans="17:17">
      <c r="Q58242" s="39"/>
    </row>
    <row r="58243" spans="17:17">
      <c r="Q58243" s="39"/>
    </row>
    <row r="58244" spans="17:17">
      <c r="Q58244" s="39"/>
    </row>
    <row r="58245" spans="17:17">
      <c r="Q58245" s="39"/>
    </row>
    <row r="58246" spans="17:17">
      <c r="Q58246" s="39"/>
    </row>
    <row r="58247" spans="17:17">
      <c r="Q58247" s="39"/>
    </row>
    <row r="58248" spans="17:17">
      <c r="Q58248" s="39"/>
    </row>
    <row r="58249" spans="17:17">
      <c r="Q58249" s="39"/>
    </row>
    <row r="58250" spans="17:17">
      <c r="Q58250" s="39"/>
    </row>
    <row r="58251" spans="17:17">
      <c r="Q58251" s="39"/>
    </row>
    <row r="58252" spans="17:17">
      <c r="Q58252" s="39"/>
    </row>
    <row r="58253" spans="17:17">
      <c r="Q58253" s="39"/>
    </row>
    <row r="58254" spans="17:17">
      <c r="Q58254" s="39"/>
    </row>
    <row r="58255" spans="17:17">
      <c r="Q58255" s="39"/>
    </row>
    <row r="58256" spans="17:17">
      <c r="Q58256" s="39"/>
    </row>
    <row r="58257" spans="17:17">
      <c r="Q58257" s="39"/>
    </row>
    <row r="58258" spans="17:17">
      <c r="Q58258" s="39"/>
    </row>
    <row r="58259" spans="17:17">
      <c r="Q58259" s="39"/>
    </row>
    <row r="58260" spans="17:17">
      <c r="Q58260" s="39"/>
    </row>
    <row r="58261" spans="17:17">
      <c r="Q58261" s="39"/>
    </row>
    <row r="58262" spans="17:17">
      <c r="Q58262" s="39"/>
    </row>
    <row r="58263" spans="17:17">
      <c r="Q58263" s="39"/>
    </row>
    <row r="58264" spans="17:17">
      <c r="Q58264" s="39"/>
    </row>
    <row r="58265" spans="17:17">
      <c r="Q58265" s="39"/>
    </row>
    <row r="58266" spans="17:17">
      <c r="Q58266" s="39"/>
    </row>
    <row r="58267" spans="17:17">
      <c r="Q58267" s="39"/>
    </row>
    <row r="58268" spans="17:17">
      <c r="Q58268" s="39"/>
    </row>
    <row r="58269" spans="17:17">
      <c r="Q58269" s="39"/>
    </row>
    <row r="58270" spans="17:17">
      <c r="Q58270" s="39"/>
    </row>
    <row r="58271" spans="17:17">
      <c r="Q58271" s="39"/>
    </row>
    <row r="58272" spans="17:17">
      <c r="Q58272" s="39"/>
    </row>
    <row r="58273" spans="17:17">
      <c r="Q58273" s="39"/>
    </row>
    <row r="58274" spans="17:17">
      <c r="Q58274" s="39"/>
    </row>
    <row r="58275" spans="17:17">
      <c r="Q58275" s="39"/>
    </row>
    <row r="58276" spans="17:17">
      <c r="Q58276" s="39"/>
    </row>
    <row r="58277" spans="17:17">
      <c r="Q58277" s="39"/>
    </row>
    <row r="58278" spans="17:17">
      <c r="Q58278" s="39"/>
    </row>
    <row r="58279" spans="17:17">
      <c r="Q58279" s="39"/>
    </row>
    <row r="58280" spans="17:17">
      <c r="Q58280" s="39"/>
    </row>
    <row r="58281" spans="17:17">
      <c r="Q58281" s="39"/>
    </row>
    <row r="58282" spans="17:17">
      <c r="Q58282" s="39"/>
    </row>
    <row r="58283" spans="17:17">
      <c r="Q58283" s="39"/>
    </row>
    <row r="58284" spans="17:17">
      <c r="Q58284" s="39"/>
    </row>
    <row r="58285" spans="17:17">
      <c r="Q58285" s="39"/>
    </row>
    <row r="58286" spans="17:17">
      <c r="Q58286" s="39"/>
    </row>
    <row r="58287" spans="17:17">
      <c r="Q58287" s="39"/>
    </row>
    <row r="58288" spans="17:17">
      <c r="Q58288" s="39"/>
    </row>
    <row r="58289" spans="17:17">
      <c r="Q58289" s="39"/>
    </row>
    <row r="58290" spans="17:17">
      <c r="Q58290" s="39"/>
    </row>
    <row r="58291" spans="17:17">
      <c r="Q58291" s="39"/>
    </row>
    <row r="58292" spans="17:17">
      <c r="Q58292" s="39"/>
    </row>
    <row r="58293" spans="17:17">
      <c r="Q58293" s="39"/>
    </row>
    <row r="58294" spans="17:17">
      <c r="Q58294" s="39"/>
    </row>
    <row r="58295" spans="17:17">
      <c r="Q58295" s="39"/>
    </row>
    <row r="58296" spans="17:17">
      <c r="Q58296" s="39"/>
    </row>
    <row r="58297" spans="17:17">
      <c r="Q58297" s="39"/>
    </row>
    <row r="58298" spans="17:17">
      <c r="Q58298" s="39"/>
    </row>
    <row r="58299" spans="17:17">
      <c r="Q58299" s="39"/>
    </row>
    <row r="58300" spans="17:17">
      <c r="Q58300" s="39"/>
    </row>
    <row r="58301" spans="17:17">
      <c r="Q58301" s="39"/>
    </row>
    <row r="58302" spans="17:17">
      <c r="Q58302" s="39"/>
    </row>
    <row r="58303" spans="17:17">
      <c r="Q58303" s="39"/>
    </row>
    <row r="58304" spans="17:17">
      <c r="Q58304" s="39"/>
    </row>
    <row r="58305" spans="17:17">
      <c r="Q58305" s="39"/>
    </row>
    <row r="58306" spans="17:17">
      <c r="Q58306" s="39"/>
    </row>
    <row r="58307" spans="17:17">
      <c r="Q58307" s="39"/>
    </row>
    <row r="58308" spans="17:17">
      <c r="Q58308" s="39"/>
    </row>
    <row r="58309" spans="17:17">
      <c r="Q58309" s="39"/>
    </row>
    <row r="58310" spans="17:17">
      <c r="Q58310" s="39"/>
    </row>
    <row r="58311" spans="17:17">
      <c r="Q58311" s="39"/>
    </row>
    <row r="58312" spans="17:17">
      <c r="Q58312" s="39"/>
    </row>
    <row r="58313" spans="17:17">
      <c r="Q58313" s="39"/>
    </row>
    <row r="58314" spans="17:17">
      <c r="Q58314" s="39"/>
    </row>
    <row r="58315" spans="17:17">
      <c r="Q58315" s="39"/>
    </row>
    <row r="58316" spans="17:17">
      <c r="Q58316" s="39"/>
    </row>
    <row r="58317" spans="17:17">
      <c r="Q58317" s="39"/>
    </row>
    <row r="58318" spans="17:17">
      <c r="Q58318" s="39"/>
    </row>
    <row r="58319" spans="17:17">
      <c r="Q58319" s="39"/>
    </row>
    <row r="58320" spans="17:17">
      <c r="Q58320" s="39"/>
    </row>
    <row r="58321" spans="17:17">
      <c r="Q58321" s="39"/>
    </row>
    <row r="58322" spans="17:17">
      <c r="Q58322" s="39"/>
    </row>
    <row r="58323" spans="17:17">
      <c r="Q58323" s="39"/>
    </row>
    <row r="58324" spans="17:17">
      <c r="Q58324" s="39"/>
    </row>
    <row r="58325" spans="17:17">
      <c r="Q58325" s="39"/>
    </row>
    <row r="58326" spans="17:17">
      <c r="Q58326" s="39"/>
    </row>
    <row r="58327" spans="17:17">
      <c r="Q58327" s="39"/>
    </row>
    <row r="58328" spans="17:17">
      <c r="Q58328" s="39"/>
    </row>
    <row r="58329" spans="17:17">
      <c r="Q58329" s="39"/>
    </row>
    <row r="58330" spans="17:17">
      <c r="Q58330" s="39"/>
    </row>
    <row r="58331" spans="17:17">
      <c r="Q58331" s="39"/>
    </row>
    <row r="58332" spans="17:17">
      <c r="Q58332" s="39"/>
    </row>
    <row r="58333" spans="17:17">
      <c r="Q58333" s="39"/>
    </row>
    <row r="58334" spans="17:17">
      <c r="Q58334" s="39"/>
    </row>
    <row r="58335" spans="17:17">
      <c r="Q58335" s="39"/>
    </row>
    <row r="58336" spans="17:17">
      <c r="Q58336" s="39"/>
    </row>
    <row r="58337" spans="17:17">
      <c r="Q58337" s="39"/>
    </row>
    <row r="58338" spans="17:17">
      <c r="Q58338" s="39"/>
    </row>
    <row r="58339" spans="17:17">
      <c r="Q58339" s="39"/>
    </row>
    <row r="58340" spans="17:17">
      <c r="Q58340" s="39"/>
    </row>
    <row r="58341" spans="17:17">
      <c r="Q58341" s="39"/>
    </row>
    <row r="58342" spans="17:17">
      <c r="Q58342" s="39"/>
    </row>
    <row r="58343" spans="17:17">
      <c r="Q58343" s="39"/>
    </row>
    <row r="58344" spans="17:17">
      <c r="Q58344" s="39"/>
    </row>
    <row r="58345" spans="17:17">
      <c r="Q58345" s="39"/>
    </row>
    <row r="58346" spans="17:17">
      <c r="Q58346" s="39"/>
    </row>
    <row r="58347" spans="17:17">
      <c r="Q58347" s="39"/>
    </row>
    <row r="58348" spans="17:17">
      <c r="Q58348" s="39"/>
    </row>
    <row r="58349" spans="17:17">
      <c r="Q58349" s="39"/>
    </row>
    <row r="58350" spans="17:17">
      <c r="Q58350" s="39"/>
    </row>
    <row r="58351" spans="17:17">
      <c r="Q58351" s="39"/>
    </row>
    <row r="58352" spans="17:17">
      <c r="Q58352" s="39"/>
    </row>
    <row r="58353" spans="17:17">
      <c r="Q58353" s="39"/>
    </row>
    <row r="58354" spans="17:17">
      <c r="Q58354" s="39"/>
    </row>
    <row r="58355" spans="17:17">
      <c r="Q58355" s="39"/>
    </row>
    <row r="58356" spans="17:17">
      <c r="Q58356" s="39"/>
    </row>
    <row r="58357" spans="17:17">
      <c r="Q58357" s="39"/>
    </row>
    <row r="58358" spans="17:17">
      <c r="Q58358" s="39"/>
    </row>
    <row r="58359" spans="17:17">
      <c r="Q58359" s="39"/>
    </row>
    <row r="58360" spans="17:17">
      <c r="Q58360" s="39"/>
    </row>
    <row r="58361" spans="17:17">
      <c r="Q58361" s="39"/>
    </row>
    <row r="58362" spans="17:17">
      <c r="Q58362" s="39"/>
    </row>
    <row r="58363" spans="17:17">
      <c r="Q58363" s="39"/>
    </row>
    <row r="58364" spans="17:17">
      <c r="Q58364" s="39"/>
    </row>
    <row r="58365" spans="17:17">
      <c r="Q58365" s="39"/>
    </row>
    <row r="58366" spans="17:17">
      <c r="Q58366" s="39"/>
    </row>
    <row r="58367" spans="17:17">
      <c r="Q58367" s="39"/>
    </row>
    <row r="58368" spans="17:17">
      <c r="Q58368" s="39"/>
    </row>
    <row r="58369" spans="17:17">
      <c r="Q58369" s="39"/>
    </row>
    <row r="58370" spans="17:17">
      <c r="Q58370" s="39"/>
    </row>
    <row r="58371" spans="17:17">
      <c r="Q58371" s="39"/>
    </row>
    <row r="58372" spans="17:17">
      <c r="Q58372" s="39"/>
    </row>
    <row r="58373" spans="17:17">
      <c r="Q58373" s="39"/>
    </row>
    <row r="58374" spans="17:17">
      <c r="Q58374" s="39"/>
    </row>
    <row r="58375" spans="17:17">
      <c r="Q58375" s="39"/>
    </row>
    <row r="58376" spans="17:17">
      <c r="Q58376" s="39"/>
    </row>
    <row r="58377" spans="17:17">
      <c r="Q58377" s="39"/>
    </row>
    <row r="58378" spans="17:17">
      <c r="Q58378" s="39"/>
    </row>
    <row r="58379" spans="17:17">
      <c r="Q58379" s="39"/>
    </row>
    <row r="58380" spans="17:17">
      <c r="Q58380" s="39"/>
    </row>
    <row r="58381" spans="17:17">
      <c r="Q58381" s="39"/>
    </row>
    <row r="58382" spans="17:17">
      <c r="Q58382" s="39"/>
    </row>
    <row r="58383" spans="17:17">
      <c r="Q58383" s="39"/>
    </row>
    <row r="58384" spans="17:17">
      <c r="Q58384" s="39"/>
    </row>
    <row r="58385" spans="17:17">
      <c r="Q58385" s="39"/>
    </row>
    <row r="58386" spans="17:17">
      <c r="Q58386" s="39"/>
    </row>
    <row r="58387" spans="17:17">
      <c r="Q58387" s="39"/>
    </row>
    <row r="58388" spans="17:17">
      <c r="Q58388" s="39"/>
    </row>
    <row r="58389" spans="17:17">
      <c r="Q58389" s="39"/>
    </row>
    <row r="58390" spans="17:17">
      <c r="Q58390" s="39"/>
    </row>
    <row r="58391" spans="17:17">
      <c r="Q58391" s="39"/>
    </row>
    <row r="58392" spans="17:17">
      <c r="Q58392" s="39"/>
    </row>
    <row r="58393" spans="17:17">
      <c r="Q58393" s="39"/>
    </row>
    <row r="58394" spans="17:17">
      <c r="Q58394" s="39"/>
    </row>
    <row r="58395" spans="17:17">
      <c r="Q58395" s="39"/>
    </row>
    <row r="58396" spans="17:17">
      <c r="Q58396" s="39"/>
    </row>
    <row r="58397" spans="17:17">
      <c r="Q58397" s="39"/>
    </row>
    <row r="58398" spans="17:17">
      <c r="Q58398" s="39"/>
    </row>
    <row r="58399" spans="17:17">
      <c r="Q58399" s="39"/>
    </row>
    <row r="58400" spans="17:17">
      <c r="Q58400" s="39"/>
    </row>
    <row r="58401" spans="17:17">
      <c r="Q58401" s="39"/>
    </row>
    <row r="58402" spans="17:17">
      <c r="Q58402" s="39"/>
    </row>
    <row r="58403" spans="17:17">
      <c r="Q58403" s="39"/>
    </row>
    <row r="58404" spans="17:17">
      <c r="Q58404" s="39"/>
    </row>
    <row r="58405" spans="17:17">
      <c r="Q58405" s="39"/>
    </row>
    <row r="58406" spans="17:17">
      <c r="Q58406" s="39"/>
    </row>
    <row r="58407" spans="17:17">
      <c r="Q58407" s="39"/>
    </row>
    <row r="58408" spans="17:17">
      <c r="Q58408" s="39"/>
    </row>
    <row r="58409" spans="17:17">
      <c r="Q58409" s="39"/>
    </row>
    <row r="58410" spans="17:17">
      <c r="Q58410" s="39"/>
    </row>
    <row r="58411" spans="17:17">
      <c r="Q58411" s="39"/>
    </row>
    <row r="58412" spans="17:17">
      <c r="Q58412" s="39"/>
    </row>
    <row r="58413" spans="17:17">
      <c r="Q58413" s="39"/>
    </row>
    <row r="58414" spans="17:17">
      <c r="Q58414" s="39"/>
    </row>
    <row r="58415" spans="17:17">
      <c r="Q58415" s="39"/>
    </row>
    <row r="58416" spans="17:17">
      <c r="Q58416" s="39"/>
    </row>
    <row r="58417" spans="17:17">
      <c r="Q58417" s="39"/>
    </row>
    <row r="58418" spans="17:17">
      <c r="Q58418" s="39"/>
    </row>
    <row r="58419" spans="17:17">
      <c r="Q58419" s="39"/>
    </row>
    <row r="58420" spans="17:17">
      <c r="Q58420" s="39"/>
    </row>
    <row r="58421" spans="17:17">
      <c r="Q58421" s="39"/>
    </row>
    <row r="58422" spans="17:17">
      <c r="Q58422" s="39"/>
    </row>
    <row r="58423" spans="17:17">
      <c r="Q58423" s="39"/>
    </row>
    <row r="58424" spans="17:17">
      <c r="Q58424" s="39"/>
    </row>
    <row r="58425" spans="17:17">
      <c r="Q58425" s="39"/>
    </row>
    <row r="58426" spans="17:17">
      <c r="Q58426" s="39"/>
    </row>
    <row r="58427" spans="17:17">
      <c r="Q58427" s="39"/>
    </row>
    <row r="58428" spans="17:17">
      <c r="Q58428" s="39"/>
    </row>
    <row r="58429" spans="17:17">
      <c r="Q58429" s="39"/>
    </row>
    <row r="58430" spans="17:17">
      <c r="Q58430" s="39"/>
    </row>
    <row r="58431" spans="17:17">
      <c r="Q58431" s="39"/>
    </row>
    <row r="58432" spans="17:17">
      <c r="Q58432" s="39"/>
    </row>
    <row r="58433" spans="17:17">
      <c r="Q58433" s="39"/>
    </row>
    <row r="58434" spans="17:17">
      <c r="Q58434" s="39"/>
    </row>
    <row r="58435" spans="17:17">
      <c r="Q58435" s="39"/>
    </row>
    <row r="58436" spans="17:17">
      <c r="Q58436" s="39"/>
    </row>
    <row r="58437" spans="17:17">
      <c r="Q58437" s="39"/>
    </row>
    <row r="58438" spans="17:17">
      <c r="Q58438" s="39"/>
    </row>
    <row r="58439" spans="17:17">
      <c r="Q58439" s="39"/>
    </row>
    <row r="58440" spans="17:17">
      <c r="Q58440" s="39"/>
    </row>
    <row r="58441" spans="17:17">
      <c r="Q58441" s="39"/>
    </row>
    <row r="58442" spans="17:17">
      <c r="Q58442" s="39"/>
    </row>
    <row r="58443" spans="17:17">
      <c r="Q58443" s="39"/>
    </row>
    <row r="58444" spans="17:17">
      <c r="Q58444" s="39"/>
    </row>
    <row r="58445" spans="17:17">
      <c r="Q58445" s="39"/>
    </row>
    <row r="58446" spans="17:17">
      <c r="Q58446" s="39"/>
    </row>
    <row r="58447" spans="17:17">
      <c r="Q58447" s="39"/>
    </row>
    <row r="58448" spans="17:17">
      <c r="Q58448" s="39"/>
    </row>
    <row r="58449" spans="17:17">
      <c r="Q58449" s="39"/>
    </row>
    <row r="58450" spans="17:17">
      <c r="Q58450" s="39"/>
    </row>
    <row r="58451" spans="17:17">
      <c r="Q58451" s="39"/>
    </row>
    <row r="58452" spans="17:17">
      <c r="Q58452" s="39"/>
    </row>
    <row r="58453" spans="17:17">
      <c r="Q58453" s="39"/>
    </row>
    <row r="58454" spans="17:17">
      <c r="Q58454" s="39"/>
    </row>
    <row r="58455" spans="17:17">
      <c r="Q58455" s="39"/>
    </row>
    <row r="58456" spans="17:17">
      <c r="Q58456" s="39"/>
    </row>
    <row r="58457" spans="17:17">
      <c r="Q58457" s="39"/>
    </row>
    <row r="58458" spans="17:17">
      <c r="Q58458" s="39"/>
    </row>
    <row r="58459" spans="17:17">
      <c r="Q58459" s="39"/>
    </row>
    <row r="58460" spans="17:17">
      <c r="Q58460" s="39"/>
    </row>
    <row r="58461" spans="17:17">
      <c r="Q58461" s="39"/>
    </row>
    <row r="58462" spans="17:17">
      <c r="Q58462" s="39"/>
    </row>
    <row r="58463" spans="17:17">
      <c r="Q58463" s="39"/>
    </row>
    <row r="58464" spans="17:17">
      <c r="Q58464" s="39"/>
    </row>
    <row r="58465" spans="17:17">
      <c r="Q58465" s="39"/>
    </row>
    <row r="58466" spans="17:17">
      <c r="Q58466" s="39"/>
    </row>
    <row r="58467" spans="17:17">
      <c r="Q58467" s="39"/>
    </row>
    <row r="58468" spans="17:17">
      <c r="Q58468" s="39"/>
    </row>
    <row r="58469" spans="17:17">
      <c r="Q58469" s="39"/>
    </row>
    <row r="58470" spans="17:17">
      <c r="Q58470" s="39"/>
    </row>
    <row r="58471" spans="17:17">
      <c r="Q58471" s="39"/>
    </row>
    <row r="58472" spans="17:17">
      <c r="Q58472" s="39"/>
    </row>
    <row r="58473" spans="17:17">
      <c r="Q58473" s="39"/>
    </row>
    <row r="58474" spans="17:17">
      <c r="Q58474" s="39"/>
    </row>
    <row r="58475" spans="17:17">
      <c r="Q58475" s="39"/>
    </row>
    <row r="58476" spans="17:17">
      <c r="Q58476" s="39"/>
    </row>
    <row r="58477" spans="17:17">
      <c r="Q58477" s="39"/>
    </row>
    <row r="58478" spans="17:17">
      <c r="Q58478" s="39"/>
    </row>
    <row r="58479" spans="17:17">
      <c r="Q58479" s="39"/>
    </row>
    <row r="58480" spans="17:17">
      <c r="Q58480" s="39"/>
    </row>
    <row r="58481" spans="17:17">
      <c r="Q58481" s="39"/>
    </row>
    <row r="58482" spans="17:17">
      <c r="Q58482" s="39"/>
    </row>
    <row r="58483" spans="17:17">
      <c r="Q58483" s="39"/>
    </row>
    <row r="58484" spans="17:17">
      <c r="Q58484" s="39"/>
    </row>
    <row r="58485" spans="17:17">
      <c r="Q58485" s="39"/>
    </row>
    <row r="58486" spans="17:17">
      <c r="Q58486" s="39"/>
    </row>
    <row r="58487" spans="17:17">
      <c r="Q58487" s="39"/>
    </row>
    <row r="58488" spans="17:17">
      <c r="Q58488" s="39"/>
    </row>
    <row r="58489" spans="17:17">
      <c r="Q58489" s="39"/>
    </row>
    <row r="58490" spans="17:17">
      <c r="Q58490" s="39"/>
    </row>
    <row r="58491" spans="17:17">
      <c r="Q58491" s="39"/>
    </row>
    <row r="58492" spans="17:17">
      <c r="Q58492" s="39"/>
    </row>
    <row r="58493" spans="17:17">
      <c r="Q58493" s="39"/>
    </row>
    <row r="58494" spans="17:17">
      <c r="Q58494" s="39"/>
    </row>
    <row r="58495" spans="17:17">
      <c r="Q58495" s="39"/>
    </row>
    <row r="58496" spans="17:17">
      <c r="Q58496" s="39"/>
    </row>
    <row r="58497" spans="17:17">
      <c r="Q58497" s="39"/>
    </row>
    <row r="58498" spans="17:17">
      <c r="Q58498" s="39"/>
    </row>
    <row r="58499" spans="17:17">
      <c r="Q58499" s="39"/>
    </row>
    <row r="58500" spans="17:17">
      <c r="Q58500" s="39"/>
    </row>
    <row r="58501" spans="17:17">
      <c r="Q58501" s="39"/>
    </row>
    <row r="58502" spans="17:17">
      <c r="Q58502" s="39"/>
    </row>
    <row r="58503" spans="17:17">
      <c r="Q58503" s="39"/>
    </row>
    <row r="58504" spans="17:17">
      <c r="Q58504" s="39"/>
    </row>
    <row r="58505" spans="17:17">
      <c r="Q58505" s="39"/>
    </row>
    <row r="58506" spans="17:17">
      <c r="Q58506" s="39"/>
    </row>
    <row r="58507" spans="17:17">
      <c r="Q58507" s="39"/>
    </row>
    <row r="58508" spans="17:17">
      <c r="Q58508" s="39"/>
    </row>
    <row r="58509" spans="17:17">
      <c r="Q58509" s="39"/>
    </row>
    <row r="58510" spans="17:17">
      <c r="Q58510" s="39"/>
    </row>
    <row r="58511" spans="17:17">
      <c r="Q58511" s="39"/>
    </row>
    <row r="58512" spans="17:17">
      <c r="Q58512" s="39"/>
    </row>
    <row r="58513" spans="17:17">
      <c r="Q58513" s="39"/>
    </row>
    <row r="58514" spans="17:17">
      <c r="Q58514" s="39"/>
    </row>
    <row r="58515" spans="17:17">
      <c r="Q58515" s="39"/>
    </row>
    <row r="58516" spans="17:17">
      <c r="Q58516" s="39"/>
    </row>
    <row r="58517" spans="17:17">
      <c r="Q58517" s="39"/>
    </row>
    <row r="58518" spans="17:17">
      <c r="Q58518" s="39"/>
    </row>
    <row r="58519" spans="17:17">
      <c r="Q58519" s="39"/>
    </row>
    <row r="58520" spans="17:17">
      <c r="Q58520" s="39"/>
    </row>
    <row r="58521" spans="17:17">
      <c r="Q58521" s="39"/>
    </row>
    <row r="58522" spans="17:17">
      <c r="Q58522" s="39"/>
    </row>
    <row r="58523" spans="17:17">
      <c r="Q58523" s="39"/>
    </row>
    <row r="58524" spans="17:17">
      <c r="Q58524" s="39"/>
    </row>
    <row r="58525" spans="17:17">
      <c r="Q58525" s="39"/>
    </row>
    <row r="58526" spans="17:17">
      <c r="Q58526" s="39"/>
    </row>
    <row r="58527" spans="17:17">
      <c r="Q58527" s="39"/>
    </row>
    <row r="58528" spans="17:17">
      <c r="Q58528" s="39"/>
    </row>
    <row r="58529" spans="17:17">
      <c r="Q58529" s="39"/>
    </row>
    <row r="58530" spans="17:17">
      <c r="Q58530" s="39"/>
    </row>
    <row r="58531" spans="17:17">
      <c r="Q58531" s="39"/>
    </row>
    <row r="58532" spans="17:17">
      <c r="Q58532" s="39"/>
    </row>
    <row r="58533" spans="17:17">
      <c r="Q58533" s="39"/>
    </row>
    <row r="58534" spans="17:17">
      <c r="Q58534" s="39"/>
    </row>
    <row r="58535" spans="17:17">
      <c r="Q58535" s="39"/>
    </row>
    <row r="58536" spans="17:17">
      <c r="Q58536" s="39"/>
    </row>
    <row r="58537" spans="17:17">
      <c r="Q58537" s="39"/>
    </row>
    <row r="58538" spans="17:17">
      <c r="Q58538" s="39"/>
    </row>
    <row r="58539" spans="17:17">
      <c r="Q58539" s="39"/>
    </row>
    <row r="58540" spans="17:17">
      <c r="Q58540" s="39"/>
    </row>
    <row r="58541" spans="17:17">
      <c r="Q58541" s="39"/>
    </row>
    <row r="58542" spans="17:17">
      <c r="Q58542" s="39"/>
    </row>
    <row r="58543" spans="17:17">
      <c r="Q58543" s="39"/>
    </row>
    <row r="58544" spans="17:17">
      <c r="Q58544" s="39"/>
    </row>
    <row r="58545" spans="17:17">
      <c r="Q58545" s="39"/>
    </row>
    <row r="58546" spans="17:17">
      <c r="Q58546" s="39"/>
    </row>
    <row r="58547" spans="17:17">
      <c r="Q58547" s="39"/>
    </row>
    <row r="58548" spans="17:17">
      <c r="Q58548" s="39"/>
    </row>
    <row r="58549" spans="17:17">
      <c r="Q58549" s="39"/>
    </row>
    <row r="58550" spans="17:17">
      <c r="Q58550" s="39"/>
    </row>
    <row r="58551" spans="17:17">
      <c r="Q58551" s="39"/>
    </row>
    <row r="58552" spans="17:17">
      <c r="Q58552" s="39"/>
    </row>
    <row r="58553" spans="17:17">
      <c r="Q58553" s="39"/>
    </row>
    <row r="58554" spans="17:17">
      <c r="Q58554" s="39"/>
    </row>
    <row r="58555" spans="17:17">
      <c r="Q58555" s="39"/>
    </row>
    <row r="58556" spans="17:17">
      <c r="Q58556" s="39"/>
    </row>
    <row r="58557" spans="17:17">
      <c r="Q58557" s="39"/>
    </row>
    <row r="58558" spans="17:17">
      <c r="Q58558" s="39"/>
    </row>
    <row r="58559" spans="17:17">
      <c r="Q58559" s="39"/>
    </row>
    <row r="58560" spans="17:17">
      <c r="Q58560" s="39"/>
    </row>
    <row r="58561" spans="17:17">
      <c r="Q58561" s="39"/>
    </row>
    <row r="58562" spans="17:17">
      <c r="Q58562" s="39"/>
    </row>
    <row r="58563" spans="17:17">
      <c r="Q58563" s="39"/>
    </row>
    <row r="58564" spans="17:17">
      <c r="Q58564" s="39"/>
    </row>
    <row r="58565" spans="17:17">
      <c r="Q58565" s="39"/>
    </row>
    <row r="58566" spans="17:17">
      <c r="Q58566" s="39"/>
    </row>
    <row r="58567" spans="17:17">
      <c r="Q58567" s="39"/>
    </row>
    <row r="58568" spans="17:17">
      <c r="Q58568" s="39"/>
    </row>
    <row r="58569" spans="17:17">
      <c r="Q58569" s="39"/>
    </row>
    <row r="58570" spans="17:17">
      <c r="Q58570" s="39"/>
    </row>
    <row r="58571" spans="17:17">
      <c r="Q58571" s="39"/>
    </row>
    <row r="58572" spans="17:17">
      <c r="Q58572" s="39"/>
    </row>
    <row r="58573" spans="17:17">
      <c r="Q58573" s="39"/>
    </row>
    <row r="58574" spans="17:17">
      <c r="Q58574" s="39"/>
    </row>
    <row r="58575" spans="17:17">
      <c r="Q58575" s="39"/>
    </row>
    <row r="58576" spans="17:17">
      <c r="Q58576" s="39"/>
    </row>
    <row r="58577" spans="17:17">
      <c r="Q58577" s="39"/>
    </row>
    <row r="58578" spans="17:17">
      <c r="Q58578" s="39"/>
    </row>
    <row r="58579" spans="17:17">
      <c r="Q58579" s="39"/>
    </row>
    <row r="58580" spans="17:17">
      <c r="Q58580" s="39"/>
    </row>
    <row r="58581" spans="17:17">
      <c r="Q58581" s="39"/>
    </row>
    <row r="58582" spans="17:17">
      <c r="Q58582" s="39"/>
    </row>
    <row r="58583" spans="17:17">
      <c r="Q58583" s="39"/>
    </row>
    <row r="58584" spans="17:17">
      <c r="Q58584" s="39"/>
    </row>
    <row r="58585" spans="17:17">
      <c r="Q58585" s="39"/>
    </row>
    <row r="58586" spans="17:17">
      <c r="Q58586" s="39"/>
    </row>
    <row r="58587" spans="17:17">
      <c r="Q58587" s="39"/>
    </row>
    <row r="58588" spans="17:17">
      <c r="Q58588" s="39"/>
    </row>
    <row r="58589" spans="17:17">
      <c r="Q58589" s="39"/>
    </row>
    <row r="58590" spans="17:17">
      <c r="Q58590" s="39"/>
    </row>
    <row r="58591" spans="17:17">
      <c r="Q58591" s="39"/>
    </row>
    <row r="58592" spans="17:17">
      <c r="Q58592" s="39"/>
    </row>
    <row r="58593" spans="17:17">
      <c r="Q58593" s="39"/>
    </row>
    <row r="58594" spans="17:17">
      <c r="Q58594" s="39"/>
    </row>
    <row r="58595" spans="17:17">
      <c r="Q58595" s="39"/>
    </row>
    <row r="58596" spans="17:17">
      <c r="Q58596" s="39"/>
    </row>
    <row r="58597" spans="17:17">
      <c r="Q58597" s="39"/>
    </row>
    <row r="58598" spans="17:17">
      <c r="Q58598" s="39"/>
    </row>
    <row r="58599" spans="17:17">
      <c r="Q58599" s="39"/>
    </row>
    <row r="58600" spans="17:17">
      <c r="Q58600" s="39"/>
    </row>
    <row r="58601" spans="17:17">
      <c r="Q58601" s="39"/>
    </row>
    <row r="58602" spans="17:17">
      <c r="Q58602" s="39"/>
    </row>
    <row r="58603" spans="17:17">
      <c r="Q58603" s="39"/>
    </row>
    <row r="58604" spans="17:17">
      <c r="Q58604" s="39"/>
    </row>
    <row r="58605" spans="17:17">
      <c r="Q58605" s="39"/>
    </row>
    <row r="58606" spans="17:17">
      <c r="Q58606" s="39"/>
    </row>
    <row r="58607" spans="17:17">
      <c r="Q58607" s="39"/>
    </row>
    <row r="58608" spans="17:17">
      <c r="Q58608" s="39"/>
    </row>
    <row r="58609" spans="17:17">
      <c r="Q58609" s="39"/>
    </row>
    <row r="58610" spans="17:17">
      <c r="Q58610" s="39"/>
    </row>
    <row r="58611" spans="17:17">
      <c r="Q58611" s="39"/>
    </row>
    <row r="58612" spans="17:17">
      <c r="Q58612" s="39"/>
    </row>
    <row r="58613" spans="17:17">
      <c r="Q58613" s="39"/>
    </row>
    <row r="58614" spans="17:17">
      <c r="Q58614" s="39"/>
    </row>
    <row r="58615" spans="17:17">
      <c r="Q58615" s="39"/>
    </row>
    <row r="58616" spans="17:17">
      <c r="Q58616" s="39"/>
    </row>
    <row r="58617" spans="17:17">
      <c r="Q58617" s="39"/>
    </row>
    <row r="58618" spans="17:17">
      <c r="Q58618" s="39"/>
    </row>
    <row r="58619" spans="17:17">
      <c r="Q58619" s="39"/>
    </row>
    <row r="58620" spans="17:17">
      <c r="Q58620" s="39"/>
    </row>
    <row r="58621" spans="17:17">
      <c r="Q58621" s="39"/>
    </row>
    <row r="58622" spans="17:17">
      <c r="Q58622" s="39"/>
    </row>
    <row r="58623" spans="17:17">
      <c r="Q58623" s="39"/>
    </row>
    <row r="58624" spans="17:17">
      <c r="Q58624" s="39"/>
    </row>
    <row r="58625" spans="17:17">
      <c r="Q58625" s="39"/>
    </row>
    <row r="58626" spans="17:17">
      <c r="Q58626" s="39"/>
    </row>
    <row r="58627" spans="17:17">
      <c r="Q58627" s="39"/>
    </row>
    <row r="58628" spans="17:17">
      <c r="Q58628" s="39"/>
    </row>
    <row r="58629" spans="17:17">
      <c r="Q58629" s="39"/>
    </row>
    <row r="58630" spans="17:17">
      <c r="Q58630" s="39"/>
    </row>
    <row r="58631" spans="17:17">
      <c r="Q58631" s="39"/>
    </row>
    <row r="58632" spans="17:17">
      <c r="Q58632" s="39"/>
    </row>
    <row r="58633" spans="17:17">
      <c r="Q58633" s="39"/>
    </row>
    <row r="58634" spans="17:17">
      <c r="Q58634" s="39"/>
    </row>
    <row r="58635" spans="17:17">
      <c r="Q58635" s="39"/>
    </row>
    <row r="58636" spans="17:17">
      <c r="Q58636" s="39"/>
    </row>
    <row r="58637" spans="17:17">
      <c r="Q58637" s="39"/>
    </row>
    <row r="58638" spans="17:17">
      <c r="Q58638" s="39"/>
    </row>
    <row r="58639" spans="17:17">
      <c r="Q58639" s="39"/>
    </row>
    <row r="58640" spans="17:17">
      <c r="Q58640" s="39"/>
    </row>
    <row r="58641" spans="17:17">
      <c r="Q58641" s="39"/>
    </row>
    <row r="58642" spans="17:17">
      <c r="Q58642" s="39"/>
    </row>
    <row r="58643" spans="17:17">
      <c r="Q58643" s="39"/>
    </row>
    <row r="58644" spans="17:17">
      <c r="Q58644" s="39"/>
    </row>
    <row r="58645" spans="17:17">
      <c r="Q58645" s="39"/>
    </row>
    <row r="58646" spans="17:17">
      <c r="Q58646" s="39"/>
    </row>
    <row r="58647" spans="17:17">
      <c r="Q58647" s="39"/>
    </row>
    <row r="58648" spans="17:17">
      <c r="Q58648" s="39"/>
    </row>
    <row r="58649" spans="17:17">
      <c r="Q58649" s="39"/>
    </row>
    <row r="58650" spans="17:17">
      <c r="Q58650" s="39"/>
    </row>
    <row r="58651" spans="17:17">
      <c r="Q58651" s="39"/>
    </row>
    <row r="58652" spans="17:17">
      <c r="Q58652" s="39"/>
    </row>
    <row r="58653" spans="17:17">
      <c r="Q58653" s="39"/>
    </row>
    <row r="58654" spans="17:17">
      <c r="Q58654" s="39"/>
    </row>
    <row r="58655" spans="17:17">
      <c r="Q58655" s="39"/>
    </row>
    <row r="58656" spans="17:17">
      <c r="Q58656" s="39"/>
    </row>
    <row r="58657" spans="17:17">
      <c r="Q58657" s="39"/>
    </row>
    <row r="58658" spans="17:17">
      <c r="Q58658" s="39"/>
    </row>
    <row r="58659" spans="17:17">
      <c r="Q58659" s="39"/>
    </row>
    <row r="58660" spans="17:17">
      <c r="Q58660" s="39"/>
    </row>
    <row r="58661" spans="17:17">
      <c r="Q58661" s="39"/>
    </row>
    <row r="58662" spans="17:17">
      <c r="Q58662" s="39"/>
    </row>
    <row r="58663" spans="17:17">
      <c r="Q58663" s="39"/>
    </row>
    <row r="58664" spans="17:17">
      <c r="Q58664" s="39"/>
    </row>
    <row r="58665" spans="17:17">
      <c r="Q58665" s="39"/>
    </row>
    <row r="58666" spans="17:17">
      <c r="Q58666" s="39"/>
    </row>
    <row r="58667" spans="17:17">
      <c r="Q58667" s="39"/>
    </row>
    <row r="58668" spans="17:17">
      <c r="Q58668" s="39"/>
    </row>
    <row r="58669" spans="17:17">
      <c r="Q58669" s="39"/>
    </row>
    <row r="58670" spans="17:17">
      <c r="Q58670" s="39"/>
    </row>
    <row r="58671" spans="17:17">
      <c r="Q58671" s="39"/>
    </row>
    <row r="58672" spans="17:17">
      <c r="Q58672" s="39"/>
    </row>
    <row r="58673" spans="17:17">
      <c r="Q58673" s="39"/>
    </row>
    <row r="58674" spans="17:17">
      <c r="Q58674" s="39"/>
    </row>
    <row r="58675" spans="17:17">
      <c r="Q58675" s="39"/>
    </row>
    <row r="58676" spans="17:17">
      <c r="Q58676" s="39"/>
    </row>
    <row r="58677" spans="17:17">
      <c r="Q58677" s="39"/>
    </row>
    <row r="58678" spans="17:17">
      <c r="Q58678" s="39"/>
    </row>
    <row r="58679" spans="17:17">
      <c r="Q58679" s="39"/>
    </row>
    <row r="58680" spans="17:17">
      <c r="Q58680" s="39"/>
    </row>
    <row r="58681" spans="17:17">
      <c r="Q58681" s="39"/>
    </row>
    <row r="58682" spans="17:17">
      <c r="Q58682" s="39"/>
    </row>
    <row r="58683" spans="17:17">
      <c r="Q58683" s="39"/>
    </row>
    <row r="58684" spans="17:17">
      <c r="Q58684" s="39"/>
    </row>
    <row r="58685" spans="17:17">
      <c r="Q58685" s="39"/>
    </row>
    <row r="58686" spans="17:17">
      <c r="Q58686" s="39"/>
    </row>
    <row r="58687" spans="17:17">
      <c r="Q58687" s="39"/>
    </row>
    <row r="58688" spans="17:17">
      <c r="Q58688" s="39"/>
    </row>
    <row r="58689" spans="17:17">
      <c r="Q58689" s="39"/>
    </row>
    <row r="58690" spans="17:17">
      <c r="Q58690" s="39"/>
    </row>
    <row r="58691" spans="17:17">
      <c r="Q58691" s="39"/>
    </row>
    <row r="58692" spans="17:17">
      <c r="Q58692" s="39"/>
    </row>
    <row r="58693" spans="17:17">
      <c r="Q58693" s="39"/>
    </row>
    <row r="58694" spans="17:17">
      <c r="Q58694" s="39"/>
    </row>
    <row r="58695" spans="17:17">
      <c r="Q58695" s="39"/>
    </row>
    <row r="58696" spans="17:17">
      <c r="Q58696" s="39"/>
    </row>
    <row r="58697" spans="17:17">
      <c r="Q58697" s="39"/>
    </row>
    <row r="58698" spans="17:17">
      <c r="Q58698" s="39"/>
    </row>
    <row r="58699" spans="17:17">
      <c r="Q58699" s="39"/>
    </row>
    <row r="58700" spans="17:17">
      <c r="Q58700" s="39"/>
    </row>
    <row r="58701" spans="17:17">
      <c r="Q58701" s="39"/>
    </row>
    <row r="58702" spans="17:17">
      <c r="Q58702" s="39"/>
    </row>
    <row r="58703" spans="17:17">
      <c r="Q58703" s="39"/>
    </row>
    <row r="58704" spans="17:17">
      <c r="Q58704" s="39"/>
    </row>
    <row r="58705" spans="17:17">
      <c r="Q58705" s="39"/>
    </row>
    <row r="58706" spans="17:17">
      <c r="Q58706" s="39"/>
    </row>
    <row r="58707" spans="17:17">
      <c r="Q58707" s="39"/>
    </row>
    <row r="58708" spans="17:17">
      <c r="Q58708" s="39"/>
    </row>
    <row r="58709" spans="17:17">
      <c r="Q58709" s="39"/>
    </row>
    <row r="58710" spans="17:17">
      <c r="Q58710" s="39"/>
    </row>
    <row r="58711" spans="17:17">
      <c r="Q58711" s="39"/>
    </row>
    <row r="58712" spans="17:17">
      <c r="Q58712" s="39"/>
    </row>
    <row r="58713" spans="17:17">
      <c r="Q58713" s="39"/>
    </row>
    <row r="58714" spans="17:17">
      <c r="Q58714" s="39"/>
    </row>
    <row r="58715" spans="17:17">
      <c r="Q58715" s="39"/>
    </row>
    <row r="58716" spans="17:17">
      <c r="Q58716" s="39"/>
    </row>
    <row r="58717" spans="17:17">
      <c r="Q58717" s="39"/>
    </row>
    <row r="58718" spans="17:17">
      <c r="Q58718" s="39"/>
    </row>
    <row r="58719" spans="17:17">
      <c r="Q58719" s="39"/>
    </row>
    <row r="58720" spans="17:17">
      <c r="Q58720" s="39"/>
    </row>
    <row r="58721" spans="17:17">
      <c r="Q58721" s="39"/>
    </row>
    <row r="58722" spans="17:17">
      <c r="Q58722" s="39"/>
    </row>
    <row r="58723" spans="17:17">
      <c r="Q58723" s="39"/>
    </row>
    <row r="58724" spans="17:17">
      <c r="Q58724" s="39"/>
    </row>
    <row r="58725" spans="17:17">
      <c r="Q58725" s="39"/>
    </row>
    <row r="58726" spans="17:17">
      <c r="Q58726" s="39"/>
    </row>
    <row r="58727" spans="17:17">
      <c r="Q58727" s="39"/>
    </row>
    <row r="58728" spans="17:17">
      <c r="Q58728" s="39"/>
    </row>
    <row r="58729" spans="17:17">
      <c r="Q58729" s="39"/>
    </row>
    <row r="58730" spans="17:17">
      <c r="Q58730" s="39"/>
    </row>
    <row r="58731" spans="17:17">
      <c r="Q58731" s="39"/>
    </row>
    <row r="58732" spans="17:17">
      <c r="Q58732" s="39"/>
    </row>
    <row r="58733" spans="17:17">
      <c r="Q58733" s="39"/>
    </row>
    <row r="58734" spans="17:17">
      <c r="Q58734" s="39"/>
    </row>
    <row r="58735" spans="17:17">
      <c r="Q58735" s="39"/>
    </row>
    <row r="58736" spans="17:17">
      <c r="Q58736" s="39"/>
    </row>
    <row r="58737" spans="17:17">
      <c r="Q58737" s="39"/>
    </row>
    <row r="58738" spans="17:17">
      <c r="Q58738" s="39"/>
    </row>
    <row r="58739" spans="17:17">
      <c r="Q58739" s="39"/>
    </row>
    <row r="58740" spans="17:17">
      <c r="Q58740" s="39"/>
    </row>
    <row r="58741" spans="17:17">
      <c r="Q58741" s="39"/>
    </row>
    <row r="58742" spans="17:17">
      <c r="Q58742" s="39"/>
    </row>
    <row r="58743" spans="17:17">
      <c r="Q58743" s="39"/>
    </row>
    <row r="58744" spans="17:17">
      <c r="Q58744" s="39"/>
    </row>
    <row r="58745" spans="17:17">
      <c r="Q58745" s="39"/>
    </row>
    <row r="58746" spans="17:17">
      <c r="Q58746" s="39"/>
    </row>
    <row r="58747" spans="17:17">
      <c r="Q58747" s="39"/>
    </row>
    <row r="58748" spans="17:17">
      <c r="Q58748" s="39"/>
    </row>
    <row r="58749" spans="17:17">
      <c r="Q58749" s="39"/>
    </row>
    <row r="58750" spans="17:17">
      <c r="Q58750" s="39"/>
    </row>
    <row r="58751" spans="17:17">
      <c r="Q58751" s="39"/>
    </row>
    <row r="58752" spans="17:17">
      <c r="Q58752" s="39"/>
    </row>
    <row r="58753" spans="17:17">
      <c r="Q58753" s="39"/>
    </row>
    <row r="58754" spans="17:17">
      <c r="Q58754" s="39"/>
    </row>
    <row r="58755" spans="17:17">
      <c r="Q58755" s="39"/>
    </row>
    <row r="58756" spans="17:17">
      <c r="Q58756" s="39"/>
    </row>
    <row r="58757" spans="17:17">
      <c r="Q58757" s="39"/>
    </row>
    <row r="58758" spans="17:17">
      <c r="Q58758" s="39"/>
    </row>
    <row r="58759" spans="17:17">
      <c r="Q58759" s="39"/>
    </row>
    <row r="58760" spans="17:17">
      <c r="Q58760" s="39"/>
    </row>
    <row r="58761" spans="17:17">
      <c r="Q58761" s="39"/>
    </row>
    <row r="58762" spans="17:17">
      <c r="Q58762" s="39"/>
    </row>
    <row r="58763" spans="17:17">
      <c r="Q58763" s="39"/>
    </row>
    <row r="58764" spans="17:17">
      <c r="Q58764" s="39"/>
    </row>
    <row r="58765" spans="17:17">
      <c r="Q58765" s="39"/>
    </row>
    <row r="58766" spans="17:17">
      <c r="Q58766" s="39"/>
    </row>
    <row r="58767" spans="17:17">
      <c r="Q58767" s="39"/>
    </row>
    <row r="58768" spans="17:17">
      <c r="Q58768" s="39"/>
    </row>
    <row r="58769" spans="17:17">
      <c r="Q58769" s="39"/>
    </row>
    <row r="58770" spans="17:17">
      <c r="Q58770" s="39"/>
    </row>
    <row r="58771" spans="17:17">
      <c r="Q58771" s="39"/>
    </row>
    <row r="58772" spans="17:17">
      <c r="Q58772" s="39"/>
    </row>
    <row r="58773" spans="17:17">
      <c r="Q58773" s="39"/>
    </row>
    <row r="58774" spans="17:17">
      <c r="Q58774" s="39"/>
    </row>
    <row r="58775" spans="17:17">
      <c r="Q58775" s="39"/>
    </row>
    <row r="58776" spans="17:17">
      <c r="Q58776" s="39"/>
    </row>
    <row r="58777" spans="17:17">
      <c r="Q58777" s="39"/>
    </row>
    <row r="58778" spans="17:17">
      <c r="Q58778" s="39"/>
    </row>
    <row r="58779" spans="17:17">
      <c r="Q58779" s="39"/>
    </row>
    <row r="58780" spans="17:17">
      <c r="Q58780" s="39"/>
    </row>
    <row r="58781" spans="17:17">
      <c r="Q58781" s="39"/>
    </row>
    <row r="58782" spans="17:17">
      <c r="Q58782" s="39"/>
    </row>
    <row r="58783" spans="17:17">
      <c r="Q58783" s="39"/>
    </row>
    <row r="58784" spans="17:17">
      <c r="Q58784" s="39"/>
    </row>
    <row r="58785" spans="17:17">
      <c r="Q58785" s="39"/>
    </row>
    <row r="58786" spans="17:17">
      <c r="Q58786" s="39"/>
    </row>
    <row r="58787" spans="17:17">
      <c r="Q58787" s="39"/>
    </row>
    <row r="58788" spans="17:17">
      <c r="Q58788" s="39"/>
    </row>
    <row r="58789" spans="17:17">
      <c r="Q58789" s="39"/>
    </row>
    <row r="58790" spans="17:17">
      <c r="Q58790" s="39"/>
    </row>
    <row r="58791" spans="17:17">
      <c r="Q58791" s="39"/>
    </row>
    <row r="58792" spans="17:17">
      <c r="Q58792" s="39"/>
    </row>
    <row r="58793" spans="17:17">
      <c r="Q58793" s="39"/>
    </row>
    <row r="58794" spans="17:17">
      <c r="Q58794" s="39"/>
    </row>
    <row r="58795" spans="17:17">
      <c r="Q58795" s="39"/>
    </row>
    <row r="58796" spans="17:17">
      <c r="Q58796" s="39"/>
    </row>
    <row r="58797" spans="17:17">
      <c r="Q58797" s="39"/>
    </row>
    <row r="58798" spans="17:17">
      <c r="Q58798" s="39"/>
    </row>
    <row r="58799" spans="17:17">
      <c r="Q58799" s="39"/>
    </row>
    <row r="58800" spans="17:17">
      <c r="Q58800" s="39"/>
    </row>
    <row r="58801" spans="17:17">
      <c r="Q58801" s="39"/>
    </row>
    <row r="58802" spans="17:17">
      <c r="Q58802" s="39"/>
    </row>
    <row r="58803" spans="17:17">
      <c r="Q58803" s="39"/>
    </row>
    <row r="58804" spans="17:17">
      <c r="Q58804" s="39"/>
    </row>
    <row r="58805" spans="17:17">
      <c r="Q58805" s="39"/>
    </row>
    <row r="58806" spans="17:17">
      <c r="Q58806" s="39"/>
    </row>
    <row r="58807" spans="17:17">
      <c r="Q58807" s="39"/>
    </row>
    <row r="58808" spans="17:17">
      <c r="Q58808" s="39"/>
    </row>
    <row r="58809" spans="17:17">
      <c r="Q58809" s="39"/>
    </row>
    <row r="58810" spans="17:17">
      <c r="Q58810" s="39"/>
    </row>
    <row r="58811" spans="17:17">
      <c r="Q58811" s="39"/>
    </row>
    <row r="58812" spans="17:17">
      <c r="Q58812" s="39"/>
    </row>
    <row r="58813" spans="17:17">
      <c r="Q58813" s="39"/>
    </row>
    <row r="58814" spans="17:17">
      <c r="Q58814" s="39"/>
    </row>
    <row r="58815" spans="17:17">
      <c r="Q58815" s="39"/>
    </row>
    <row r="58816" spans="17:17">
      <c r="Q58816" s="39"/>
    </row>
    <row r="58817" spans="17:17">
      <c r="Q58817" s="39"/>
    </row>
    <row r="58818" spans="17:17">
      <c r="Q58818" s="39"/>
    </row>
    <row r="58819" spans="17:17">
      <c r="Q58819" s="39"/>
    </row>
    <row r="58820" spans="17:17">
      <c r="Q58820" s="39"/>
    </row>
    <row r="58821" spans="17:17">
      <c r="Q58821" s="39"/>
    </row>
    <row r="58822" spans="17:17">
      <c r="Q58822" s="39"/>
    </row>
    <row r="58823" spans="17:17">
      <c r="Q58823" s="39"/>
    </row>
    <row r="58824" spans="17:17">
      <c r="Q58824" s="39"/>
    </row>
    <row r="58825" spans="17:17">
      <c r="Q58825" s="39"/>
    </row>
    <row r="58826" spans="17:17">
      <c r="Q58826" s="39"/>
    </row>
    <row r="58827" spans="17:17">
      <c r="Q58827" s="39"/>
    </row>
    <row r="58828" spans="17:17">
      <c r="Q58828" s="39"/>
    </row>
    <row r="58829" spans="17:17">
      <c r="Q58829" s="39"/>
    </row>
    <row r="58830" spans="17:17">
      <c r="Q58830" s="39"/>
    </row>
    <row r="58831" spans="17:17">
      <c r="Q58831" s="39"/>
    </row>
    <row r="58832" spans="17:17">
      <c r="Q58832" s="39"/>
    </row>
    <row r="58833" spans="17:17">
      <c r="Q58833" s="39"/>
    </row>
    <row r="58834" spans="17:17">
      <c r="Q58834" s="39"/>
    </row>
    <row r="58835" spans="17:17">
      <c r="Q58835" s="39"/>
    </row>
    <row r="58836" spans="17:17">
      <c r="Q58836" s="39"/>
    </row>
    <row r="58837" spans="17:17">
      <c r="Q58837" s="39"/>
    </row>
    <row r="58838" spans="17:17">
      <c r="Q58838" s="39"/>
    </row>
    <row r="58839" spans="17:17">
      <c r="Q58839" s="39"/>
    </row>
    <row r="58840" spans="17:17">
      <c r="Q58840" s="39"/>
    </row>
    <row r="58841" spans="17:17">
      <c r="Q58841" s="39"/>
    </row>
    <row r="58842" spans="17:17">
      <c r="Q58842" s="39"/>
    </row>
    <row r="58843" spans="17:17">
      <c r="Q58843" s="39"/>
    </row>
    <row r="58844" spans="17:17">
      <c r="Q58844" s="39"/>
    </row>
    <row r="58845" spans="17:17">
      <c r="Q58845" s="39"/>
    </row>
    <row r="58846" spans="17:17">
      <c r="Q58846" s="39"/>
    </row>
    <row r="58847" spans="17:17">
      <c r="Q58847" s="39"/>
    </row>
    <row r="58848" spans="17:17">
      <c r="Q58848" s="39"/>
    </row>
    <row r="58849" spans="17:17">
      <c r="Q58849" s="39"/>
    </row>
    <row r="58850" spans="17:17">
      <c r="Q58850" s="39"/>
    </row>
    <row r="58851" spans="17:17">
      <c r="Q58851" s="39"/>
    </row>
    <row r="58852" spans="17:17">
      <c r="Q58852" s="39"/>
    </row>
    <row r="58853" spans="17:17">
      <c r="Q58853" s="39"/>
    </row>
    <row r="58854" spans="17:17">
      <c r="Q58854" s="39"/>
    </row>
    <row r="58855" spans="17:17">
      <c r="Q58855" s="39"/>
    </row>
    <row r="58856" spans="17:17">
      <c r="Q58856" s="39"/>
    </row>
    <row r="58857" spans="17:17">
      <c r="Q58857" s="39"/>
    </row>
    <row r="58858" spans="17:17">
      <c r="Q58858" s="39"/>
    </row>
    <row r="58859" spans="17:17">
      <c r="Q58859" s="39"/>
    </row>
    <row r="58860" spans="17:17">
      <c r="Q58860" s="39"/>
    </row>
    <row r="58861" spans="17:17">
      <c r="Q58861" s="39"/>
    </row>
    <row r="58862" spans="17:17">
      <c r="Q58862" s="39"/>
    </row>
    <row r="58863" spans="17:17">
      <c r="Q58863" s="39"/>
    </row>
    <row r="58864" spans="17:17">
      <c r="Q58864" s="39"/>
    </row>
    <row r="58865" spans="17:17">
      <c r="Q58865" s="39"/>
    </row>
    <row r="58866" spans="17:17">
      <c r="Q58866" s="39"/>
    </row>
    <row r="58867" spans="17:17">
      <c r="Q58867" s="39"/>
    </row>
    <row r="58868" spans="17:17">
      <c r="Q58868" s="39"/>
    </row>
    <row r="58869" spans="17:17">
      <c r="Q58869" s="39"/>
    </row>
    <row r="58870" spans="17:17">
      <c r="Q58870" s="39"/>
    </row>
    <row r="58871" spans="17:17">
      <c r="Q58871" s="39"/>
    </row>
    <row r="58872" spans="17:17">
      <c r="Q58872" s="39"/>
    </row>
    <row r="58873" spans="17:17">
      <c r="Q58873" s="39"/>
    </row>
    <row r="58874" spans="17:17">
      <c r="Q58874" s="39"/>
    </row>
    <row r="58875" spans="17:17">
      <c r="Q58875" s="39"/>
    </row>
    <row r="58876" spans="17:17">
      <c r="Q58876" s="39"/>
    </row>
    <row r="58877" spans="17:17">
      <c r="Q58877" s="39"/>
    </row>
    <row r="58878" spans="17:17">
      <c r="Q58878" s="39"/>
    </row>
    <row r="58879" spans="17:17">
      <c r="Q58879" s="39"/>
    </row>
    <row r="58880" spans="17:17">
      <c r="Q58880" s="39"/>
    </row>
    <row r="58881" spans="17:17">
      <c r="Q58881" s="39"/>
    </row>
    <row r="58882" spans="17:17">
      <c r="Q58882" s="39"/>
    </row>
    <row r="58883" spans="17:17">
      <c r="Q58883" s="39"/>
    </row>
    <row r="58884" spans="17:17">
      <c r="Q58884" s="39"/>
    </row>
    <row r="58885" spans="17:17">
      <c r="Q58885" s="39"/>
    </row>
    <row r="58886" spans="17:17">
      <c r="Q58886" s="39"/>
    </row>
    <row r="58887" spans="17:17">
      <c r="Q58887" s="39"/>
    </row>
    <row r="58888" spans="17:17">
      <c r="Q58888" s="39"/>
    </row>
    <row r="58889" spans="17:17">
      <c r="Q58889" s="39"/>
    </row>
    <row r="58890" spans="17:17">
      <c r="Q58890" s="39"/>
    </row>
    <row r="58891" spans="17:17">
      <c r="Q58891" s="39"/>
    </row>
    <row r="58892" spans="17:17">
      <c r="Q58892" s="39"/>
    </row>
    <row r="58893" spans="17:17">
      <c r="Q58893" s="39"/>
    </row>
    <row r="58894" spans="17:17">
      <c r="Q58894" s="39"/>
    </row>
    <row r="58895" spans="17:17">
      <c r="Q58895" s="39"/>
    </row>
    <row r="58896" spans="17:17">
      <c r="Q58896" s="39"/>
    </row>
    <row r="58897" spans="17:17">
      <c r="Q58897" s="39"/>
    </row>
    <row r="58898" spans="17:17">
      <c r="Q58898" s="39"/>
    </row>
    <row r="58899" spans="17:17">
      <c r="Q58899" s="39"/>
    </row>
    <row r="58900" spans="17:17">
      <c r="Q58900" s="39"/>
    </row>
    <row r="58901" spans="17:17">
      <c r="Q58901" s="39"/>
    </row>
    <row r="58902" spans="17:17">
      <c r="Q58902" s="39"/>
    </row>
    <row r="58903" spans="17:17">
      <c r="Q58903" s="39"/>
    </row>
    <row r="58904" spans="17:17">
      <c r="Q58904" s="39"/>
    </row>
    <row r="58905" spans="17:17">
      <c r="Q58905" s="39"/>
    </row>
    <row r="58906" spans="17:17">
      <c r="Q58906" s="39"/>
    </row>
    <row r="58907" spans="17:17">
      <c r="Q58907" s="39"/>
    </row>
    <row r="58908" spans="17:17">
      <c r="Q58908" s="39"/>
    </row>
    <row r="58909" spans="17:17">
      <c r="Q58909" s="39"/>
    </row>
    <row r="58910" spans="17:17">
      <c r="Q58910" s="39"/>
    </row>
    <row r="58911" spans="17:17">
      <c r="Q58911" s="39"/>
    </row>
    <row r="58912" spans="17:17">
      <c r="Q58912" s="39"/>
    </row>
    <row r="58913" spans="17:17">
      <c r="Q58913" s="39"/>
    </row>
    <row r="58914" spans="17:17">
      <c r="Q58914" s="39"/>
    </row>
    <row r="58915" spans="17:17">
      <c r="Q58915" s="39"/>
    </row>
    <row r="58916" spans="17:17">
      <c r="Q58916" s="39"/>
    </row>
    <row r="58917" spans="17:17">
      <c r="Q58917" s="39"/>
    </row>
    <row r="58918" spans="17:17">
      <c r="Q58918" s="39"/>
    </row>
    <row r="58919" spans="17:17">
      <c r="Q58919" s="39"/>
    </row>
    <row r="58920" spans="17:17">
      <c r="Q58920" s="39"/>
    </row>
    <row r="58921" spans="17:17">
      <c r="Q58921" s="39"/>
    </row>
    <row r="58922" spans="17:17">
      <c r="Q58922" s="39"/>
    </row>
    <row r="58923" spans="17:17">
      <c r="Q58923" s="39"/>
    </row>
    <row r="58924" spans="17:17">
      <c r="Q58924" s="39"/>
    </row>
    <row r="58925" spans="17:17">
      <c r="Q58925" s="39"/>
    </row>
    <row r="58926" spans="17:17">
      <c r="Q58926" s="39"/>
    </row>
    <row r="58927" spans="17:17">
      <c r="Q58927" s="39"/>
    </row>
    <row r="58928" spans="17:17">
      <c r="Q58928" s="39"/>
    </row>
    <row r="58929" spans="17:17">
      <c r="Q58929" s="39"/>
    </row>
    <row r="58930" spans="17:17">
      <c r="Q58930" s="39"/>
    </row>
    <row r="58931" spans="17:17">
      <c r="Q58931" s="39"/>
    </row>
    <row r="58932" spans="17:17">
      <c r="Q58932" s="39"/>
    </row>
    <row r="58933" spans="17:17">
      <c r="Q58933" s="39"/>
    </row>
    <row r="58934" spans="17:17">
      <c r="Q58934" s="39"/>
    </row>
    <row r="58935" spans="17:17">
      <c r="Q58935" s="39"/>
    </row>
    <row r="58936" spans="17:17">
      <c r="Q58936" s="39"/>
    </row>
    <row r="58937" spans="17:17">
      <c r="Q58937" s="39"/>
    </row>
    <row r="58938" spans="17:17">
      <c r="Q58938" s="39"/>
    </row>
    <row r="58939" spans="17:17">
      <c r="Q58939" s="39"/>
    </row>
    <row r="58940" spans="17:17">
      <c r="Q58940" s="39"/>
    </row>
    <row r="58941" spans="17:17">
      <c r="Q58941" s="39"/>
    </row>
    <row r="58942" spans="17:17">
      <c r="Q58942" s="39"/>
    </row>
    <row r="58943" spans="17:17">
      <c r="Q58943" s="39"/>
    </row>
    <row r="58944" spans="17:17">
      <c r="Q58944" s="39"/>
    </row>
    <row r="58945" spans="17:17">
      <c r="Q58945" s="39"/>
    </row>
    <row r="58946" spans="17:17">
      <c r="Q58946" s="39"/>
    </row>
    <row r="58947" spans="17:17">
      <c r="Q58947" s="39"/>
    </row>
    <row r="58948" spans="17:17">
      <c r="Q58948" s="39"/>
    </row>
    <row r="58949" spans="17:17">
      <c r="Q58949" s="39"/>
    </row>
    <row r="58950" spans="17:17">
      <c r="Q58950" s="39"/>
    </row>
    <row r="58951" spans="17:17">
      <c r="Q58951" s="39"/>
    </row>
    <row r="58952" spans="17:17">
      <c r="Q58952" s="39"/>
    </row>
    <row r="58953" spans="17:17">
      <c r="Q58953" s="39"/>
    </row>
    <row r="58954" spans="17:17">
      <c r="Q58954" s="39"/>
    </row>
    <row r="58955" spans="17:17">
      <c r="Q58955" s="39"/>
    </row>
    <row r="58956" spans="17:17">
      <c r="Q58956" s="39"/>
    </row>
    <row r="58957" spans="17:17">
      <c r="Q58957" s="39"/>
    </row>
    <row r="58958" spans="17:17">
      <c r="Q58958" s="39"/>
    </row>
    <row r="58959" spans="17:17">
      <c r="Q58959" s="39"/>
    </row>
    <row r="58960" spans="17:17">
      <c r="Q58960" s="39"/>
    </row>
    <row r="58961" spans="17:17">
      <c r="Q58961" s="39"/>
    </row>
    <row r="58962" spans="17:17">
      <c r="Q58962" s="39"/>
    </row>
    <row r="58963" spans="17:17">
      <c r="Q58963" s="39"/>
    </row>
    <row r="58964" spans="17:17">
      <c r="Q58964" s="39"/>
    </row>
    <row r="58965" spans="17:17">
      <c r="Q58965" s="39"/>
    </row>
    <row r="58966" spans="17:17">
      <c r="Q58966" s="39"/>
    </row>
    <row r="58967" spans="17:17">
      <c r="Q58967" s="39"/>
    </row>
    <row r="58968" spans="17:17">
      <c r="Q58968" s="39"/>
    </row>
    <row r="58969" spans="17:17">
      <c r="Q58969" s="39"/>
    </row>
    <row r="58970" spans="17:17">
      <c r="Q58970" s="39"/>
    </row>
    <row r="58971" spans="17:17">
      <c r="Q58971" s="39"/>
    </row>
    <row r="58972" spans="17:17">
      <c r="Q58972" s="39"/>
    </row>
    <row r="58973" spans="17:17">
      <c r="Q58973" s="39"/>
    </row>
    <row r="58974" spans="17:17">
      <c r="Q58974" s="39"/>
    </row>
    <row r="58975" spans="17:17">
      <c r="Q58975" s="39"/>
    </row>
    <row r="58976" spans="17:17">
      <c r="Q58976" s="39"/>
    </row>
    <row r="58977" spans="17:17">
      <c r="Q58977" s="39"/>
    </row>
    <row r="58978" spans="17:17">
      <c r="Q58978" s="39"/>
    </row>
    <row r="58979" spans="17:17">
      <c r="Q58979" s="39"/>
    </row>
    <row r="58980" spans="17:17">
      <c r="Q58980" s="39"/>
    </row>
    <row r="58981" spans="17:17">
      <c r="Q58981" s="39"/>
    </row>
    <row r="58982" spans="17:17">
      <c r="Q58982" s="39"/>
    </row>
    <row r="58983" spans="17:17">
      <c r="Q58983" s="39"/>
    </row>
    <row r="58984" spans="17:17">
      <c r="Q58984" s="39"/>
    </row>
    <row r="58985" spans="17:17">
      <c r="Q58985" s="39"/>
    </row>
    <row r="58986" spans="17:17">
      <c r="Q58986" s="39"/>
    </row>
    <row r="58987" spans="17:17">
      <c r="Q58987" s="39"/>
    </row>
    <row r="58988" spans="17:17">
      <c r="Q58988" s="39"/>
    </row>
    <row r="58989" spans="17:17">
      <c r="Q58989" s="39"/>
    </row>
    <row r="58990" spans="17:17">
      <c r="Q58990" s="39"/>
    </row>
    <row r="58991" spans="17:17">
      <c r="Q58991" s="39"/>
    </row>
    <row r="58992" spans="17:17">
      <c r="Q58992" s="39"/>
    </row>
    <row r="58993" spans="17:17">
      <c r="Q58993" s="39"/>
    </row>
    <row r="58994" spans="17:17">
      <c r="Q58994" s="39"/>
    </row>
    <row r="58995" spans="17:17">
      <c r="Q58995" s="39"/>
    </row>
    <row r="58996" spans="17:17">
      <c r="Q58996" s="39"/>
    </row>
    <row r="58997" spans="17:17">
      <c r="Q58997" s="39"/>
    </row>
    <row r="58998" spans="17:17">
      <c r="Q58998" s="39"/>
    </row>
    <row r="58999" spans="17:17">
      <c r="Q58999" s="39"/>
    </row>
    <row r="59000" spans="17:17">
      <c r="Q59000" s="39"/>
    </row>
    <row r="59001" spans="17:17">
      <c r="Q59001" s="39"/>
    </row>
    <row r="59002" spans="17:17">
      <c r="Q59002" s="39"/>
    </row>
    <row r="59003" spans="17:17">
      <c r="Q59003" s="39"/>
    </row>
    <row r="59004" spans="17:17">
      <c r="Q59004" s="39"/>
    </row>
    <row r="59005" spans="17:17">
      <c r="Q59005" s="39"/>
    </row>
    <row r="59006" spans="17:17">
      <c r="Q59006" s="39"/>
    </row>
    <row r="59007" spans="17:17">
      <c r="Q59007" s="39"/>
    </row>
    <row r="59008" spans="17:17">
      <c r="Q59008" s="39"/>
    </row>
    <row r="59009" spans="17:17">
      <c r="Q59009" s="39"/>
    </row>
    <row r="59010" spans="17:17">
      <c r="Q59010" s="39"/>
    </row>
    <row r="59011" spans="17:17">
      <c r="Q59011" s="39"/>
    </row>
    <row r="59012" spans="17:17">
      <c r="Q59012" s="39"/>
    </row>
    <row r="59013" spans="17:17">
      <c r="Q59013" s="39"/>
    </row>
    <row r="59014" spans="17:17">
      <c r="Q59014" s="39"/>
    </row>
    <row r="59015" spans="17:17">
      <c r="Q59015" s="39"/>
    </row>
    <row r="59016" spans="17:17">
      <c r="Q59016" s="39"/>
    </row>
    <row r="59017" spans="17:17">
      <c r="Q59017" s="39"/>
    </row>
    <row r="59018" spans="17:17">
      <c r="Q59018" s="39"/>
    </row>
    <row r="59019" spans="17:17">
      <c r="Q59019" s="39"/>
    </row>
    <row r="59020" spans="17:17">
      <c r="Q59020" s="39"/>
    </row>
    <row r="59021" spans="17:17">
      <c r="Q59021" s="39"/>
    </row>
    <row r="59022" spans="17:17">
      <c r="Q59022" s="39"/>
    </row>
    <row r="59023" spans="17:17">
      <c r="Q59023" s="39"/>
    </row>
    <row r="59024" spans="17:17">
      <c r="Q59024" s="39"/>
    </row>
    <row r="59025" spans="17:17">
      <c r="Q59025" s="39"/>
    </row>
    <row r="59026" spans="17:17">
      <c r="Q59026" s="39"/>
    </row>
    <row r="59027" spans="17:17">
      <c r="Q59027" s="39"/>
    </row>
    <row r="59028" spans="17:17">
      <c r="Q59028" s="39"/>
    </row>
    <row r="59029" spans="17:17">
      <c r="Q59029" s="39"/>
    </row>
    <row r="59030" spans="17:17">
      <c r="Q59030" s="39"/>
    </row>
    <row r="59031" spans="17:17">
      <c r="Q59031" s="39"/>
    </row>
    <row r="59032" spans="17:17">
      <c r="Q59032" s="39"/>
    </row>
    <row r="59033" spans="17:17">
      <c r="Q59033" s="39"/>
    </row>
    <row r="59034" spans="17:17">
      <c r="Q59034" s="39"/>
    </row>
    <row r="59035" spans="17:17">
      <c r="Q59035" s="39"/>
    </row>
    <row r="59036" spans="17:17">
      <c r="Q59036" s="39"/>
    </row>
    <row r="59037" spans="17:17">
      <c r="Q59037" s="39"/>
    </row>
    <row r="59038" spans="17:17">
      <c r="Q59038" s="39"/>
    </row>
    <row r="59039" spans="17:17">
      <c r="Q59039" s="39"/>
    </row>
    <row r="59040" spans="17:17">
      <c r="Q59040" s="39"/>
    </row>
    <row r="59041" spans="17:17">
      <c r="Q59041" s="39"/>
    </row>
    <row r="59042" spans="17:17">
      <c r="Q59042" s="39"/>
    </row>
    <row r="59043" spans="17:17">
      <c r="Q59043" s="39"/>
    </row>
    <row r="59044" spans="17:17">
      <c r="Q59044" s="39"/>
    </row>
    <row r="59045" spans="17:17">
      <c r="Q59045" s="39"/>
    </row>
    <row r="59046" spans="17:17">
      <c r="Q59046" s="39"/>
    </row>
    <row r="59047" spans="17:17">
      <c r="Q59047" s="39"/>
    </row>
    <row r="59048" spans="17:17">
      <c r="Q59048" s="39"/>
    </row>
    <row r="59049" spans="17:17">
      <c r="Q59049" s="39"/>
    </row>
    <row r="59050" spans="17:17">
      <c r="Q59050" s="39"/>
    </row>
    <row r="59051" spans="17:17">
      <c r="Q59051" s="39"/>
    </row>
    <row r="59052" spans="17:17">
      <c r="Q59052" s="39"/>
    </row>
    <row r="59053" spans="17:17">
      <c r="Q59053" s="39"/>
    </row>
    <row r="59054" spans="17:17">
      <c r="Q59054" s="39"/>
    </row>
    <row r="59055" spans="17:17">
      <c r="Q59055" s="39"/>
    </row>
    <row r="59056" spans="17:17">
      <c r="Q59056" s="39"/>
    </row>
    <row r="59057" spans="17:17">
      <c r="Q59057" s="39"/>
    </row>
    <row r="59058" spans="17:17">
      <c r="Q59058" s="39"/>
    </row>
    <row r="59059" spans="17:17">
      <c r="Q59059" s="39"/>
    </row>
    <row r="59060" spans="17:17">
      <c r="Q59060" s="39"/>
    </row>
    <row r="59061" spans="17:17">
      <c r="Q59061" s="39"/>
    </row>
    <row r="59062" spans="17:17">
      <c r="Q59062" s="39"/>
    </row>
    <row r="59063" spans="17:17">
      <c r="Q59063" s="39"/>
    </row>
    <row r="59064" spans="17:17">
      <c r="Q59064" s="39"/>
    </row>
    <row r="59065" spans="17:17">
      <c r="Q59065" s="39"/>
    </row>
    <row r="59066" spans="17:17">
      <c r="Q59066" s="39"/>
    </row>
    <row r="59067" spans="17:17">
      <c r="Q59067" s="39"/>
    </row>
    <row r="59068" spans="17:17">
      <c r="Q59068" s="39"/>
    </row>
    <row r="59069" spans="17:17">
      <c r="Q59069" s="39"/>
    </row>
    <row r="59070" spans="17:17">
      <c r="Q59070" s="39"/>
    </row>
    <row r="59071" spans="17:17">
      <c r="Q59071" s="39"/>
    </row>
    <row r="59072" spans="17:17">
      <c r="Q59072" s="39"/>
    </row>
    <row r="59073" spans="17:17">
      <c r="Q59073" s="39"/>
    </row>
    <row r="59074" spans="17:17">
      <c r="Q59074" s="39"/>
    </row>
    <row r="59075" spans="17:17">
      <c r="Q59075" s="39"/>
    </row>
    <row r="59076" spans="17:17">
      <c r="Q59076" s="39"/>
    </row>
    <row r="59077" spans="17:17">
      <c r="Q59077" s="39"/>
    </row>
    <row r="59078" spans="17:17">
      <c r="Q59078" s="39"/>
    </row>
    <row r="59079" spans="17:17">
      <c r="Q59079" s="39"/>
    </row>
    <row r="59080" spans="17:17">
      <c r="Q59080" s="39"/>
    </row>
    <row r="59081" spans="17:17">
      <c r="Q59081" s="39"/>
    </row>
    <row r="59082" spans="17:17">
      <c r="Q59082" s="39"/>
    </row>
    <row r="59083" spans="17:17">
      <c r="Q59083" s="39"/>
    </row>
    <row r="59084" spans="17:17">
      <c r="Q59084" s="39"/>
    </row>
    <row r="59085" spans="17:17">
      <c r="Q59085" s="39"/>
    </row>
    <row r="59086" spans="17:17">
      <c r="Q59086" s="39"/>
    </row>
    <row r="59087" spans="17:17">
      <c r="Q59087" s="39"/>
    </row>
    <row r="59088" spans="17:17">
      <c r="Q59088" s="39"/>
    </row>
    <row r="59089" spans="17:17">
      <c r="Q59089" s="39"/>
    </row>
    <row r="59090" spans="17:17">
      <c r="Q59090" s="39"/>
    </row>
    <row r="59091" spans="17:17">
      <c r="Q59091" s="39"/>
    </row>
    <row r="59092" spans="17:17">
      <c r="Q59092" s="39"/>
    </row>
    <row r="59093" spans="17:17">
      <c r="Q59093" s="39"/>
    </row>
    <row r="59094" spans="17:17">
      <c r="Q59094" s="39"/>
    </row>
    <row r="59095" spans="17:17">
      <c r="Q59095" s="39"/>
    </row>
    <row r="59096" spans="17:17">
      <c r="Q59096" s="39"/>
    </row>
    <row r="59097" spans="17:17">
      <c r="Q59097" s="39"/>
    </row>
    <row r="59098" spans="17:17">
      <c r="Q59098" s="39"/>
    </row>
    <row r="59099" spans="17:17">
      <c r="Q59099" s="39"/>
    </row>
    <row r="59100" spans="17:17">
      <c r="Q59100" s="39"/>
    </row>
    <row r="59101" spans="17:17">
      <c r="Q59101" s="39"/>
    </row>
    <row r="59102" spans="17:17">
      <c r="Q59102" s="39"/>
    </row>
    <row r="59103" spans="17:17">
      <c r="Q59103" s="39"/>
    </row>
    <row r="59104" spans="17:17">
      <c r="Q59104" s="39"/>
    </row>
    <row r="59105" spans="17:17">
      <c r="Q59105" s="39"/>
    </row>
    <row r="59106" spans="17:17">
      <c r="Q59106" s="39"/>
    </row>
    <row r="59107" spans="17:17">
      <c r="Q59107" s="39"/>
    </row>
    <row r="59108" spans="17:17">
      <c r="Q59108" s="39"/>
    </row>
    <row r="59109" spans="17:17">
      <c r="Q59109" s="39"/>
    </row>
    <row r="59110" spans="17:17">
      <c r="Q59110" s="39"/>
    </row>
    <row r="59111" spans="17:17">
      <c r="Q59111" s="39"/>
    </row>
    <row r="59112" spans="17:17">
      <c r="Q59112" s="39"/>
    </row>
    <row r="59113" spans="17:17">
      <c r="Q59113" s="39"/>
    </row>
    <row r="59114" spans="17:17">
      <c r="Q59114" s="39"/>
    </row>
    <row r="59115" spans="17:17">
      <c r="Q59115" s="39"/>
    </row>
    <row r="59116" spans="17:17">
      <c r="Q59116" s="39"/>
    </row>
    <row r="59117" spans="17:17">
      <c r="Q59117" s="39"/>
    </row>
    <row r="59118" spans="17:17">
      <c r="Q59118" s="39"/>
    </row>
    <row r="59119" spans="17:17">
      <c r="Q59119" s="39"/>
    </row>
    <row r="59120" spans="17:17">
      <c r="Q59120" s="39"/>
    </row>
    <row r="59121" spans="17:17">
      <c r="Q59121" s="39"/>
    </row>
    <row r="59122" spans="17:17">
      <c r="Q59122" s="39"/>
    </row>
    <row r="59123" spans="17:17">
      <c r="Q59123" s="39"/>
    </row>
    <row r="59124" spans="17:17">
      <c r="Q59124" s="39"/>
    </row>
    <row r="59125" spans="17:17">
      <c r="Q59125" s="39"/>
    </row>
    <row r="59126" spans="17:17">
      <c r="Q59126" s="39"/>
    </row>
    <row r="59127" spans="17:17">
      <c r="Q59127" s="39"/>
    </row>
    <row r="59128" spans="17:17">
      <c r="Q59128" s="39"/>
    </row>
    <row r="59129" spans="17:17">
      <c r="Q59129" s="39"/>
    </row>
    <row r="59130" spans="17:17">
      <c r="Q59130" s="39"/>
    </row>
    <row r="59131" spans="17:17">
      <c r="Q59131" s="39"/>
    </row>
    <row r="59132" spans="17:17">
      <c r="Q59132" s="39"/>
    </row>
    <row r="59133" spans="17:17">
      <c r="Q59133" s="39"/>
    </row>
    <row r="59134" spans="17:17">
      <c r="Q59134" s="39"/>
    </row>
    <row r="59135" spans="17:17">
      <c r="Q59135" s="39"/>
    </row>
    <row r="59136" spans="17:17">
      <c r="Q59136" s="39"/>
    </row>
    <row r="59137" spans="17:17">
      <c r="Q59137" s="39"/>
    </row>
    <row r="59138" spans="17:17">
      <c r="Q59138" s="39"/>
    </row>
    <row r="59139" spans="17:17">
      <c r="Q59139" s="39"/>
    </row>
    <row r="59140" spans="17:17">
      <c r="Q59140" s="39"/>
    </row>
    <row r="59141" spans="17:17">
      <c r="Q59141" s="39"/>
    </row>
    <row r="59142" spans="17:17">
      <c r="Q59142" s="39"/>
    </row>
    <row r="59143" spans="17:17">
      <c r="Q59143" s="39"/>
    </row>
    <row r="59144" spans="17:17">
      <c r="Q59144" s="39"/>
    </row>
    <row r="59145" spans="17:17">
      <c r="Q59145" s="39"/>
    </row>
    <row r="59146" spans="17:17">
      <c r="Q59146" s="39"/>
    </row>
    <row r="59147" spans="17:17">
      <c r="Q59147" s="39"/>
    </row>
    <row r="59148" spans="17:17">
      <c r="Q59148" s="39"/>
    </row>
    <row r="59149" spans="17:17">
      <c r="Q59149" s="39"/>
    </row>
    <row r="59150" spans="17:17">
      <c r="Q59150" s="39"/>
    </row>
    <row r="59151" spans="17:17">
      <c r="Q59151" s="39"/>
    </row>
    <row r="59152" spans="17:17">
      <c r="Q59152" s="39"/>
    </row>
    <row r="59153" spans="17:17">
      <c r="Q59153" s="39"/>
    </row>
    <row r="59154" spans="17:17">
      <c r="Q59154" s="39"/>
    </row>
    <row r="59155" spans="17:17">
      <c r="Q59155" s="39"/>
    </row>
    <row r="59156" spans="17:17">
      <c r="Q59156" s="39"/>
    </row>
    <row r="59157" spans="17:17">
      <c r="Q59157" s="39"/>
    </row>
    <row r="59158" spans="17:17">
      <c r="Q59158" s="39"/>
    </row>
    <row r="59159" spans="17:17">
      <c r="Q59159" s="39"/>
    </row>
    <row r="59160" spans="17:17">
      <c r="Q59160" s="39"/>
    </row>
    <row r="59161" spans="17:17">
      <c r="Q59161" s="39"/>
    </row>
    <row r="59162" spans="17:17">
      <c r="Q59162" s="39"/>
    </row>
    <row r="59163" spans="17:17">
      <c r="Q59163" s="39"/>
    </row>
    <row r="59164" spans="17:17">
      <c r="Q59164" s="39"/>
    </row>
    <row r="59165" spans="17:17">
      <c r="Q59165" s="39"/>
    </row>
    <row r="59166" spans="17:17">
      <c r="Q59166" s="39"/>
    </row>
    <row r="59167" spans="17:17">
      <c r="Q59167" s="39"/>
    </row>
    <row r="59168" spans="17:17">
      <c r="Q59168" s="39"/>
    </row>
    <row r="59169" spans="17:17">
      <c r="Q59169" s="39"/>
    </row>
    <row r="59170" spans="17:17">
      <c r="Q59170" s="39"/>
    </row>
    <row r="59171" spans="17:17">
      <c r="Q59171" s="39"/>
    </row>
    <row r="59172" spans="17:17">
      <c r="Q59172" s="39"/>
    </row>
    <row r="59173" spans="17:17">
      <c r="Q59173" s="39"/>
    </row>
    <row r="59174" spans="17:17">
      <c r="Q59174" s="39"/>
    </row>
    <row r="59175" spans="17:17">
      <c r="Q59175" s="39"/>
    </row>
    <row r="59176" spans="17:17">
      <c r="Q59176" s="39"/>
    </row>
    <row r="59177" spans="17:17">
      <c r="Q59177" s="39"/>
    </row>
    <row r="59178" spans="17:17">
      <c r="Q59178" s="39"/>
    </row>
    <row r="59179" spans="17:17">
      <c r="Q59179" s="39"/>
    </row>
    <row r="59180" spans="17:17">
      <c r="Q59180" s="39"/>
    </row>
    <row r="59181" spans="17:17">
      <c r="Q59181" s="39"/>
    </row>
    <row r="59182" spans="17:17">
      <c r="Q59182" s="39"/>
    </row>
    <row r="59183" spans="17:17">
      <c r="Q59183" s="39"/>
    </row>
    <row r="59184" spans="17:17">
      <c r="Q59184" s="39"/>
    </row>
    <row r="59185" spans="17:17">
      <c r="Q59185" s="39"/>
    </row>
    <row r="59186" spans="17:17">
      <c r="Q59186" s="39"/>
    </row>
    <row r="59187" spans="17:17">
      <c r="Q59187" s="39"/>
    </row>
    <row r="59188" spans="17:17">
      <c r="Q59188" s="39"/>
    </row>
    <row r="59189" spans="17:17">
      <c r="Q59189" s="39"/>
    </row>
    <row r="59190" spans="17:17">
      <c r="Q59190" s="39"/>
    </row>
    <row r="59191" spans="17:17">
      <c r="Q59191" s="39"/>
    </row>
    <row r="59192" spans="17:17">
      <c r="Q59192" s="39"/>
    </row>
    <row r="59193" spans="17:17">
      <c r="Q59193" s="39"/>
    </row>
    <row r="59194" spans="17:17">
      <c r="Q59194" s="39"/>
    </row>
    <row r="59195" spans="17:17">
      <c r="Q59195" s="39"/>
    </row>
    <row r="59196" spans="17:17">
      <c r="Q59196" s="39"/>
    </row>
    <row r="59197" spans="17:17">
      <c r="Q59197" s="39"/>
    </row>
    <row r="59198" spans="17:17">
      <c r="Q59198" s="39"/>
    </row>
    <row r="59199" spans="17:17">
      <c r="Q59199" s="39"/>
    </row>
    <row r="59200" spans="17:17">
      <c r="Q59200" s="39"/>
    </row>
    <row r="59201" spans="17:17">
      <c r="Q59201" s="39"/>
    </row>
    <row r="59202" spans="17:17">
      <c r="Q59202" s="39"/>
    </row>
    <row r="59203" spans="17:17">
      <c r="Q59203" s="39"/>
    </row>
    <row r="59204" spans="17:17">
      <c r="Q59204" s="39"/>
    </row>
    <row r="59205" spans="17:17">
      <c r="Q59205" s="39"/>
    </row>
    <row r="59206" spans="17:17">
      <c r="Q59206" s="39"/>
    </row>
    <row r="59207" spans="17:17">
      <c r="Q59207" s="39"/>
    </row>
    <row r="59208" spans="17:17">
      <c r="Q59208" s="39"/>
    </row>
    <row r="59209" spans="17:17">
      <c r="Q59209" s="39"/>
    </row>
    <row r="59210" spans="17:17">
      <c r="Q59210" s="39"/>
    </row>
    <row r="59211" spans="17:17">
      <c r="Q59211" s="39"/>
    </row>
    <row r="59212" spans="17:17">
      <c r="Q59212" s="39"/>
    </row>
    <row r="59213" spans="17:17">
      <c r="Q59213" s="39"/>
    </row>
    <row r="59214" spans="17:17">
      <c r="Q59214" s="39"/>
    </row>
    <row r="59215" spans="17:17">
      <c r="Q59215" s="39"/>
    </row>
    <row r="59216" spans="17:17">
      <c r="Q59216" s="39"/>
    </row>
    <row r="59217" spans="17:17">
      <c r="Q59217" s="39"/>
    </row>
    <row r="59218" spans="17:17">
      <c r="Q59218" s="39"/>
    </row>
    <row r="59219" spans="17:17">
      <c r="Q59219" s="39"/>
    </row>
    <row r="59220" spans="17:17">
      <c r="Q59220" s="39"/>
    </row>
    <row r="59221" spans="17:17">
      <c r="Q59221" s="39"/>
    </row>
    <row r="59222" spans="17:17">
      <c r="Q59222" s="39"/>
    </row>
    <row r="59223" spans="17:17">
      <c r="Q59223" s="39"/>
    </row>
    <row r="59224" spans="17:17">
      <c r="Q59224" s="39"/>
    </row>
    <row r="59225" spans="17:17">
      <c r="Q59225" s="39"/>
    </row>
    <row r="59226" spans="17:17">
      <c r="Q59226" s="39"/>
    </row>
    <row r="59227" spans="17:17">
      <c r="Q59227" s="39"/>
    </row>
    <row r="59228" spans="17:17">
      <c r="Q59228" s="39"/>
    </row>
    <row r="59229" spans="17:17">
      <c r="Q59229" s="39"/>
    </row>
    <row r="59230" spans="17:17">
      <c r="Q59230" s="39"/>
    </row>
    <row r="59231" spans="17:17">
      <c r="Q59231" s="39"/>
    </row>
    <row r="59232" spans="17:17">
      <c r="Q59232" s="39"/>
    </row>
    <row r="59233" spans="17:17">
      <c r="Q59233" s="39"/>
    </row>
    <row r="59234" spans="17:17">
      <c r="Q59234" s="39"/>
    </row>
    <row r="59235" spans="17:17">
      <c r="Q59235" s="39"/>
    </row>
    <row r="59236" spans="17:17">
      <c r="Q59236" s="39"/>
    </row>
    <row r="59237" spans="17:17">
      <c r="Q59237" s="39"/>
    </row>
    <row r="59238" spans="17:17">
      <c r="Q59238" s="39"/>
    </row>
    <row r="59239" spans="17:17">
      <c r="Q59239" s="39"/>
    </row>
    <row r="59240" spans="17:17">
      <c r="Q59240" s="39"/>
    </row>
    <row r="59241" spans="17:17">
      <c r="Q59241" s="39"/>
    </row>
    <row r="59242" spans="17:17">
      <c r="Q59242" s="39"/>
    </row>
    <row r="59243" spans="17:17">
      <c r="Q59243" s="39"/>
    </row>
    <row r="59244" spans="17:17">
      <c r="Q59244" s="39"/>
    </row>
    <row r="59245" spans="17:17">
      <c r="Q59245" s="39"/>
    </row>
    <row r="59246" spans="17:17">
      <c r="Q59246" s="39"/>
    </row>
    <row r="59247" spans="17:17">
      <c r="Q59247" s="39"/>
    </row>
    <row r="59248" spans="17:17">
      <c r="Q59248" s="39"/>
    </row>
    <row r="59249" spans="17:17">
      <c r="Q59249" s="39"/>
    </row>
    <row r="59250" spans="17:17">
      <c r="Q59250" s="39"/>
    </row>
    <row r="59251" spans="17:17">
      <c r="Q59251" s="39"/>
    </row>
    <row r="59252" spans="17:17">
      <c r="Q59252" s="39"/>
    </row>
    <row r="59253" spans="17:17">
      <c r="Q59253" s="39"/>
    </row>
    <row r="59254" spans="17:17">
      <c r="Q59254" s="39"/>
    </row>
    <row r="59255" spans="17:17">
      <c r="Q59255" s="39"/>
    </row>
    <row r="59256" spans="17:17">
      <c r="Q59256" s="39"/>
    </row>
    <row r="59257" spans="17:17">
      <c r="Q59257" s="39"/>
    </row>
    <row r="59258" spans="17:17">
      <c r="Q59258" s="39"/>
    </row>
    <row r="59259" spans="17:17">
      <c r="Q59259" s="39"/>
    </row>
    <row r="59260" spans="17:17">
      <c r="Q59260" s="39"/>
    </row>
    <row r="59261" spans="17:17">
      <c r="Q59261" s="39"/>
    </row>
    <row r="59262" spans="17:17">
      <c r="Q59262" s="39"/>
    </row>
    <row r="59263" spans="17:17">
      <c r="Q59263" s="39"/>
    </row>
    <row r="59264" spans="17:17">
      <c r="Q59264" s="39"/>
    </row>
    <row r="59265" spans="17:17">
      <c r="Q59265" s="39"/>
    </row>
    <row r="59266" spans="17:17">
      <c r="Q59266" s="39"/>
    </row>
    <row r="59267" spans="17:17">
      <c r="Q59267" s="39"/>
    </row>
    <row r="59268" spans="17:17">
      <c r="Q59268" s="39"/>
    </row>
    <row r="59269" spans="17:17">
      <c r="Q59269" s="39"/>
    </row>
    <row r="59270" spans="17:17">
      <c r="Q59270" s="39"/>
    </row>
    <row r="59271" spans="17:17">
      <c r="Q59271" s="39"/>
    </row>
    <row r="59272" spans="17:17">
      <c r="Q59272" s="39"/>
    </row>
    <row r="59273" spans="17:17">
      <c r="Q59273" s="39"/>
    </row>
    <row r="59274" spans="17:17">
      <c r="Q59274" s="39"/>
    </row>
    <row r="59275" spans="17:17">
      <c r="Q59275" s="39"/>
    </row>
    <row r="59276" spans="17:17">
      <c r="Q59276" s="39"/>
    </row>
    <row r="59277" spans="17:17">
      <c r="Q59277" s="39"/>
    </row>
    <row r="59278" spans="17:17">
      <c r="Q59278" s="39"/>
    </row>
    <row r="59279" spans="17:17">
      <c r="Q59279" s="39"/>
    </row>
    <row r="59280" spans="17:17">
      <c r="Q59280" s="39"/>
    </row>
    <row r="59281" spans="17:17">
      <c r="Q59281" s="39"/>
    </row>
    <row r="59282" spans="17:17">
      <c r="Q59282" s="39"/>
    </row>
    <row r="59283" spans="17:17">
      <c r="Q59283" s="39"/>
    </row>
    <row r="59284" spans="17:17">
      <c r="Q59284" s="39"/>
    </row>
    <row r="59285" spans="17:17">
      <c r="Q59285" s="39"/>
    </row>
    <row r="59286" spans="17:17">
      <c r="Q59286" s="39"/>
    </row>
    <row r="59287" spans="17:17">
      <c r="Q59287" s="39"/>
    </row>
    <row r="59288" spans="17:17">
      <c r="Q59288" s="39"/>
    </row>
    <row r="59289" spans="17:17">
      <c r="Q59289" s="39"/>
    </row>
    <row r="59290" spans="17:17">
      <c r="Q59290" s="39"/>
    </row>
    <row r="59291" spans="17:17">
      <c r="Q59291" s="39"/>
    </row>
    <row r="59292" spans="17:17">
      <c r="Q59292" s="39"/>
    </row>
    <row r="59293" spans="17:17">
      <c r="Q59293" s="39"/>
    </row>
    <row r="59294" spans="17:17">
      <c r="Q59294" s="39"/>
    </row>
    <row r="59295" spans="17:17">
      <c r="Q59295" s="39"/>
    </row>
    <row r="59296" spans="17:17">
      <c r="Q59296" s="39"/>
    </row>
    <row r="59297" spans="17:17">
      <c r="Q59297" s="39"/>
    </row>
    <row r="59298" spans="17:17">
      <c r="Q59298" s="39"/>
    </row>
    <row r="59299" spans="17:17">
      <c r="Q59299" s="39"/>
    </row>
    <row r="59300" spans="17:17">
      <c r="Q59300" s="39"/>
    </row>
    <row r="59301" spans="17:17">
      <c r="Q59301" s="39"/>
    </row>
    <row r="59302" spans="17:17">
      <c r="Q59302" s="39"/>
    </row>
    <row r="59303" spans="17:17">
      <c r="Q59303" s="39"/>
    </row>
    <row r="59304" spans="17:17">
      <c r="Q59304" s="39"/>
    </row>
    <row r="59305" spans="17:17">
      <c r="Q59305" s="39"/>
    </row>
    <row r="59306" spans="17:17">
      <c r="Q59306" s="39"/>
    </row>
    <row r="59307" spans="17:17">
      <c r="Q59307" s="39"/>
    </row>
    <row r="59308" spans="17:17">
      <c r="Q59308" s="39"/>
    </row>
    <row r="59309" spans="17:17">
      <c r="Q59309" s="39"/>
    </row>
    <row r="59310" spans="17:17">
      <c r="Q59310" s="39"/>
    </row>
    <row r="59311" spans="17:17">
      <c r="Q59311" s="39"/>
    </row>
    <row r="59312" spans="17:17">
      <c r="Q59312" s="39"/>
    </row>
    <row r="59313" spans="17:17">
      <c r="Q59313" s="39"/>
    </row>
    <row r="59314" spans="17:17">
      <c r="Q59314" s="39"/>
    </row>
    <row r="59315" spans="17:17">
      <c r="Q59315" s="39"/>
    </row>
    <row r="59316" spans="17:17">
      <c r="Q59316" s="39"/>
    </row>
    <row r="59317" spans="17:17">
      <c r="Q59317" s="39"/>
    </row>
    <row r="59318" spans="17:17">
      <c r="Q59318" s="39"/>
    </row>
    <row r="59319" spans="17:17">
      <c r="Q59319" s="39"/>
    </row>
    <row r="59320" spans="17:17">
      <c r="Q59320" s="39"/>
    </row>
    <row r="59321" spans="17:17">
      <c r="Q59321" s="39"/>
    </row>
    <row r="59322" spans="17:17">
      <c r="Q59322" s="39"/>
    </row>
    <row r="59323" spans="17:17">
      <c r="Q59323" s="39"/>
    </row>
    <row r="59324" spans="17:17">
      <c r="Q59324" s="39"/>
    </row>
    <row r="59325" spans="17:17">
      <c r="Q59325" s="39"/>
    </row>
    <row r="59326" spans="17:17">
      <c r="Q59326" s="39"/>
    </row>
    <row r="59327" spans="17:17">
      <c r="Q59327" s="39"/>
    </row>
    <row r="59328" spans="17:17">
      <c r="Q59328" s="39"/>
    </row>
    <row r="59329" spans="17:17">
      <c r="Q59329" s="39"/>
    </row>
    <row r="59330" spans="17:17">
      <c r="Q59330" s="39"/>
    </row>
    <row r="59331" spans="17:17">
      <c r="Q59331" s="39"/>
    </row>
    <row r="59332" spans="17:17">
      <c r="Q59332" s="39"/>
    </row>
    <row r="59333" spans="17:17">
      <c r="Q59333" s="39"/>
    </row>
    <row r="59334" spans="17:17">
      <c r="Q59334" s="39"/>
    </row>
    <row r="59335" spans="17:17">
      <c r="Q59335" s="39"/>
    </row>
    <row r="59336" spans="17:17">
      <c r="Q59336" s="39"/>
    </row>
    <row r="59337" spans="17:17">
      <c r="Q59337" s="39"/>
    </row>
    <row r="59338" spans="17:17">
      <c r="Q59338" s="39"/>
    </row>
    <row r="59339" spans="17:17">
      <c r="Q59339" s="39"/>
    </row>
    <row r="59340" spans="17:17">
      <c r="Q59340" s="39"/>
    </row>
    <row r="59341" spans="17:17">
      <c r="Q59341" s="39"/>
    </row>
    <row r="59342" spans="17:17">
      <c r="Q59342" s="39"/>
    </row>
    <row r="59343" spans="17:17">
      <c r="Q59343" s="39"/>
    </row>
    <row r="59344" spans="17:17">
      <c r="Q59344" s="39"/>
    </row>
    <row r="59345" spans="17:17">
      <c r="Q59345" s="39"/>
    </row>
    <row r="59346" spans="17:17">
      <c r="Q59346" s="39"/>
    </row>
    <row r="59347" spans="17:17">
      <c r="Q59347" s="39"/>
    </row>
    <row r="59348" spans="17:17">
      <c r="Q59348" s="39"/>
    </row>
    <row r="59349" spans="17:17">
      <c r="Q59349" s="39"/>
    </row>
    <row r="59350" spans="17:17">
      <c r="Q59350" s="39"/>
    </row>
    <row r="59351" spans="17:17">
      <c r="Q59351" s="39"/>
    </row>
    <row r="59352" spans="17:17">
      <c r="Q59352" s="39"/>
    </row>
    <row r="59353" spans="17:17">
      <c r="Q59353" s="39"/>
    </row>
    <row r="59354" spans="17:17">
      <c r="Q59354" s="39"/>
    </row>
    <row r="59355" spans="17:17">
      <c r="Q59355" s="39"/>
    </row>
    <row r="59356" spans="17:17">
      <c r="Q59356" s="39"/>
    </row>
    <row r="59357" spans="17:17">
      <c r="Q59357" s="39"/>
    </row>
    <row r="59358" spans="17:17">
      <c r="Q59358" s="39"/>
    </row>
    <row r="59359" spans="17:17">
      <c r="Q59359" s="39"/>
    </row>
    <row r="59360" spans="17:17">
      <c r="Q59360" s="39"/>
    </row>
    <row r="59361" spans="17:17">
      <c r="Q59361" s="39"/>
    </row>
    <row r="59362" spans="17:17">
      <c r="Q59362" s="39"/>
    </row>
    <row r="59363" spans="17:17">
      <c r="Q59363" s="39"/>
    </row>
    <row r="59364" spans="17:17">
      <c r="Q59364" s="39"/>
    </row>
    <row r="59365" spans="17:17">
      <c r="Q59365" s="39"/>
    </row>
    <row r="59366" spans="17:17">
      <c r="Q59366" s="39"/>
    </row>
    <row r="59367" spans="17:17">
      <c r="Q59367" s="39"/>
    </row>
    <row r="59368" spans="17:17">
      <c r="Q59368" s="39"/>
    </row>
    <row r="59369" spans="17:17">
      <c r="Q59369" s="39"/>
    </row>
    <row r="59370" spans="17:17">
      <c r="Q59370" s="39"/>
    </row>
    <row r="59371" spans="17:17">
      <c r="Q59371" s="39"/>
    </row>
    <row r="59372" spans="17:17">
      <c r="Q59372" s="39"/>
    </row>
    <row r="59373" spans="17:17">
      <c r="Q59373" s="39"/>
    </row>
    <row r="59374" spans="17:17">
      <c r="Q59374" s="39"/>
    </row>
    <row r="59375" spans="17:17">
      <c r="Q59375" s="39"/>
    </row>
    <row r="59376" spans="17:17">
      <c r="Q59376" s="39"/>
    </row>
    <row r="59377" spans="17:17">
      <c r="Q59377" s="39"/>
    </row>
    <row r="59378" spans="17:17">
      <c r="Q59378" s="39"/>
    </row>
    <row r="59379" spans="17:17">
      <c r="Q59379" s="39"/>
    </row>
    <row r="59380" spans="17:17">
      <c r="Q59380" s="39"/>
    </row>
    <row r="59381" spans="17:17">
      <c r="Q59381" s="39"/>
    </row>
    <row r="59382" spans="17:17">
      <c r="Q59382" s="39"/>
    </row>
    <row r="59383" spans="17:17">
      <c r="Q59383" s="39"/>
    </row>
    <row r="59384" spans="17:17">
      <c r="Q59384" s="39"/>
    </row>
    <row r="59385" spans="17:17">
      <c r="Q59385" s="39"/>
    </row>
    <row r="59386" spans="17:17">
      <c r="Q59386" s="39"/>
    </row>
    <row r="59387" spans="17:17">
      <c r="Q59387" s="39"/>
    </row>
    <row r="59388" spans="17:17">
      <c r="Q59388" s="39"/>
    </row>
    <row r="59389" spans="17:17">
      <c r="Q59389" s="39"/>
    </row>
    <row r="59390" spans="17:17">
      <c r="Q59390" s="39"/>
    </row>
    <row r="59391" spans="17:17">
      <c r="Q59391" s="39"/>
    </row>
    <row r="59392" spans="17:17">
      <c r="Q59392" s="39"/>
    </row>
    <row r="59393" spans="17:17">
      <c r="Q59393" s="39"/>
    </row>
    <row r="59394" spans="17:17">
      <c r="Q59394" s="39"/>
    </row>
    <row r="59395" spans="17:17">
      <c r="Q59395" s="39"/>
    </row>
    <row r="59396" spans="17:17">
      <c r="Q59396" s="39"/>
    </row>
    <row r="59397" spans="17:17">
      <c r="Q59397" s="39"/>
    </row>
    <row r="59398" spans="17:17">
      <c r="Q59398" s="39"/>
    </row>
    <row r="59399" spans="17:17">
      <c r="Q59399" s="39"/>
    </row>
    <row r="59400" spans="17:17">
      <c r="Q59400" s="39"/>
    </row>
    <row r="59401" spans="17:17">
      <c r="Q59401" s="39"/>
    </row>
    <row r="59402" spans="17:17">
      <c r="Q59402" s="39"/>
    </row>
    <row r="59403" spans="17:17">
      <c r="Q59403" s="39"/>
    </row>
    <row r="59404" spans="17:17">
      <c r="Q59404" s="39"/>
    </row>
    <row r="59405" spans="17:17">
      <c r="Q59405" s="39"/>
    </row>
    <row r="59406" spans="17:17">
      <c r="Q59406" s="39"/>
    </row>
    <row r="59407" spans="17:17">
      <c r="Q59407" s="39"/>
    </row>
    <row r="59408" spans="17:17">
      <c r="Q59408" s="39"/>
    </row>
    <row r="59409" spans="17:17">
      <c r="Q59409" s="39"/>
    </row>
    <row r="59410" spans="17:17">
      <c r="Q59410" s="39"/>
    </row>
    <row r="59411" spans="17:17">
      <c r="Q59411" s="39"/>
    </row>
    <row r="59412" spans="17:17">
      <c r="Q59412" s="39"/>
    </row>
    <row r="59413" spans="17:17">
      <c r="Q59413" s="39"/>
    </row>
    <row r="59414" spans="17:17">
      <c r="Q59414" s="39"/>
    </row>
    <row r="59415" spans="17:17">
      <c r="Q59415" s="39"/>
    </row>
    <row r="59416" spans="17:17">
      <c r="Q59416" s="39"/>
    </row>
    <row r="59417" spans="17:17">
      <c r="Q59417" s="39"/>
    </row>
    <row r="59418" spans="17:17">
      <c r="Q59418" s="39"/>
    </row>
    <row r="59419" spans="17:17">
      <c r="Q59419" s="39"/>
    </row>
    <row r="59420" spans="17:17">
      <c r="Q59420" s="39"/>
    </row>
    <row r="59421" spans="17:17">
      <c r="Q59421" s="39"/>
    </row>
    <row r="59422" spans="17:17">
      <c r="Q59422" s="39"/>
    </row>
    <row r="59423" spans="17:17">
      <c r="Q59423" s="39"/>
    </row>
    <row r="59424" spans="17:17">
      <c r="Q59424" s="39"/>
    </row>
    <row r="59425" spans="17:17">
      <c r="Q59425" s="39"/>
    </row>
    <row r="59426" spans="17:17">
      <c r="Q59426" s="39"/>
    </row>
    <row r="59427" spans="17:17">
      <c r="Q59427" s="39"/>
    </row>
    <row r="59428" spans="17:17">
      <c r="Q59428" s="39"/>
    </row>
    <row r="59429" spans="17:17">
      <c r="Q59429" s="39"/>
    </row>
    <row r="59430" spans="17:17">
      <c r="Q59430" s="39"/>
    </row>
    <row r="59431" spans="17:17">
      <c r="Q59431" s="39"/>
    </row>
    <row r="59432" spans="17:17">
      <c r="Q59432" s="39"/>
    </row>
    <row r="59433" spans="17:17">
      <c r="Q59433" s="39"/>
    </row>
    <row r="59434" spans="17:17">
      <c r="Q59434" s="39"/>
    </row>
    <row r="59435" spans="17:17">
      <c r="Q59435" s="39"/>
    </row>
    <row r="59436" spans="17:17">
      <c r="Q59436" s="39"/>
    </row>
    <row r="59437" spans="17:17">
      <c r="Q59437" s="39"/>
    </row>
    <row r="59438" spans="17:17">
      <c r="Q59438" s="39"/>
    </row>
    <row r="59439" spans="17:17">
      <c r="Q59439" s="39"/>
    </row>
    <row r="59440" spans="17:17">
      <c r="Q59440" s="39"/>
    </row>
    <row r="59441" spans="17:17">
      <c r="Q59441" s="39"/>
    </row>
    <row r="59442" spans="17:17">
      <c r="Q59442" s="39"/>
    </row>
    <row r="59443" spans="17:17">
      <c r="Q59443" s="39"/>
    </row>
    <row r="59444" spans="17:17">
      <c r="Q59444" s="39"/>
    </row>
    <row r="59445" spans="17:17">
      <c r="Q59445" s="39"/>
    </row>
    <row r="59446" spans="17:17">
      <c r="Q59446" s="39"/>
    </row>
    <row r="59447" spans="17:17">
      <c r="Q59447" s="39"/>
    </row>
    <row r="59448" spans="17:17">
      <c r="Q59448" s="39"/>
    </row>
    <row r="59449" spans="17:17">
      <c r="Q59449" s="39"/>
    </row>
    <row r="59450" spans="17:17">
      <c r="Q59450" s="39"/>
    </row>
    <row r="59451" spans="17:17">
      <c r="Q59451" s="39"/>
    </row>
    <row r="59452" spans="17:17">
      <c r="Q59452" s="39"/>
    </row>
    <row r="59453" spans="17:17">
      <c r="Q59453" s="39"/>
    </row>
    <row r="59454" spans="17:17">
      <c r="Q59454" s="39"/>
    </row>
    <row r="59455" spans="17:17">
      <c r="Q59455" s="39"/>
    </row>
    <row r="59456" spans="17:17">
      <c r="Q59456" s="39"/>
    </row>
    <row r="59457" spans="17:17">
      <c r="Q59457" s="39"/>
    </row>
    <row r="59458" spans="17:17">
      <c r="Q59458" s="39"/>
    </row>
    <row r="59459" spans="17:17">
      <c r="Q59459" s="39"/>
    </row>
    <row r="59460" spans="17:17">
      <c r="Q59460" s="39"/>
    </row>
    <row r="59461" spans="17:17">
      <c r="Q59461" s="39"/>
    </row>
    <row r="59462" spans="17:17">
      <c r="Q59462" s="39"/>
    </row>
    <row r="59463" spans="17:17">
      <c r="Q59463" s="39"/>
    </row>
    <row r="59464" spans="17:17">
      <c r="Q59464" s="39"/>
    </row>
    <row r="59465" spans="17:17">
      <c r="Q59465" s="39"/>
    </row>
    <row r="59466" spans="17:17">
      <c r="Q59466" s="39"/>
    </row>
    <row r="59467" spans="17:17">
      <c r="Q59467" s="39"/>
    </row>
    <row r="59468" spans="17:17">
      <c r="Q59468" s="39"/>
    </row>
    <row r="59469" spans="17:17">
      <c r="Q59469" s="39"/>
    </row>
    <row r="59470" spans="17:17">
      <c r="Q59470" s="39"/>
    </row>
    <row r="59471" spans="17:17">
      <c r="Q59471" s="39"/>
    </row>
    <row r="59472" spans="17:17">
      <c r="Q59472" s="39"/>
    </row>
    <row r="59473" spans="17:17">
      <c r="Q59473" s="39"/>
    </row>
    <row r="59474" spans="17:17">
      <c r="Q59474" s="39"/>
    </row>
    <row r="59475" spans="17:17">
      <c r="Q59475" s="39"/>
    </row>
    <row r="59476" spans="17:17">
      <c r="Q59476" s="39"/>
    </row>
    <row r="59477" spans="17:17">
      <c r="Q59477" s="39"/>
    </row>
    <row r="59478" spans="17:17">
      <c r="Q59478" s="39"/>
    </row>
    <row r="59479" spans="17:17">
      <c r="Q59479" s="39"/>
    </row>
    <row r="59480" spans="17:17">
      <c r="Q59480" s="39"/>
    </row>
    <row r="59481" spans="17:17">
      <c r="Q59481" s="39"/>
    </row>
    <row r="59482" spans="17:17">
      <c r="Q59482" s="39"/>
    </row>
    <row r="59483" spans="17:17">
      <c r="Q59483" s="39"/>
    </row>
    <row r="59484" spans="17:17">
      <c r="Q59484" s="39"/>
    </row>
    <row r="59485" spans="17:17">
      <c r="Q59485" s="39"/>
    </row>
    <row r="59486" spans="17:17">
      <c r="Q59486" s="39"/>
    </row>
    <row r="59487" spans="17:17">
      <c r="Q59487" s="39"/>
    </row>
    <row r="59488" spans="17:17">
      <c r="Q59488" s="39"/>
    </row>
    <row r="59489" spans="17:17">
      <c r="Q59489" s="39"/>
    </row>
    <row r="59490" spans="17:17">
      <c r="Q59490" s="39"/>
    </row>
    <row r="59491" spans="17:17">
      <c r="Q59491" s="39"/>
    </row>
    <row r="59492" spans="17:17">
      <c r="Q59492" s="39"/>
    </row>
    <row r="59493" spans="17:17">
      <c r="Q59493" s="39"/>
    </row>
    <row r="59494" spans="17:17">
      <c r="Q59494" s="39"/>
    </row>
    <row r="59495" spans="17:17">
      <c r="Q59495" s="39"/>
    </row>
    <row r="59496" spans="17:17">
      <c r="Q59496" s="39"/>
    </row>
    <row r="59497" spans="17:17">
      <c r="Q59497" s="39"/>
    </row>
    <row r="59498" spans="17:17">
      <c r="Q59498" s="39"/>
    </row>
    <row r="59499" spans="17:17">
      <c r="Q59499" s="39"/>
    </row>
    <row r="59500" spans="17:17">
      <c r="Q59500" s="39"/>
    </row>
    <row r="59501" spans="17:17">
      <c r="Q59501" s="39"/>
    </row>
    <row r="59502" spans="17:17">
      <c r="Q59502" s="39"/>
    </row>
    <row r="59503" spans="17:17">
      <c r="Q59503" s="39"/>
    </row>
    <row r="59504" spans="17:17">
      <c r="Q59504" s="39"/>
    </row>
    <row r="59505" spans="17:17">
      <c r="Q59505" s="39"/>
    </row>
    <row r="59506" spans="17:17">
      <c r="Q59506" s="39"/>
    </row>
    <row r="59507" spans="17:17">
      <c r="Q59507" s="39"/>
    </row>
    <row r="59508" spans="17:17">
      <c r="Q59508" s="39"/>
    </row>
    <row r="59509" spans="17:17">
      <c r="Q59509" s="39"/>
    </row>
    <row r="59510" spans="17:17">
      <c r="Q59510" s="39"/>
    </row>
    <row r="59511" spans="17:17">
      <c r="Q59511" s="39"/>
    </row>
    <row r="59512" spans="17:17">
      <c r="Q59512" s="39"/>
    </row>
    <row r="59513" spans="17:17">
      <c r="Q59513" s="39"/>
    </row>
    <row r="59514" spans="17:17">
      <c r="Q59514" s="39"/>
    </row>
    <row r="59515" spans="17:17">
      <c r="Q59515" s="39"/>
    </row>
    <row r="59516" spans="17:17">
      <c r="Q59516" s="39"/>
    </row>
    <row r="59517" spans="17:17">
      <c r="Q59517" s="39"/>
    </row>
    <row r="59518" spans="17:17">
      <c r="Q59518" s="39"/>
    </row>
    <row r="59519" spans="17:17">
      <c r="Q59519" s="39"/>
    </row>
    <row r="59520" spans="17:17">
      <c r="Q59520" s="39"/>
    </row>
    <row r="59521" spans="17:17">
      <c r="Q59521" s="39"/>
    </row>
    <row r="59522" spans="17:17">
      <c r="Q59522" s="39"/>
    </row>
    <row r="59523" spans="17:17">
      <c r="Q59523" s="39"/>
    </row>
    <row r="59524" spans="17:17">
      <c r="Q59524" s="39"/>
    </row>
    <row r="59525" spans="17:17">
      <c r="Q59525" s="39"/>
    </row>
    <row r="59526" spans="17:17">
      <c r="Q59526" s="39"/>
    </row>
    <row r="59527" spans="17:17">
      <c r="Q59527" s="39"/>
    </row>
    <row r="59528" spans="17:17">
      <c r="Q59528" s="39"/>
    </row>
    <row r="59529" spans="17:17">
      <c r="Q59529" s="39"/>
    </row>
    <row r="59530" spans="17:17">
      <c r="Q59530" s="39"/>
    </row>
    <row r="59531" spans="17:17">
      <c r="Q59531" s="39"/>
    </row>
    <row r="59532" spans="17:17">
      <c r="Q59532" s="39"/>
    </row>
    <row r="59533" spans="17:17">
      <c r="Q59533" s="39"/>
    </row>
    <row r="59534" spans="17:17">
      <c r="Q59534" s="39"/>
    </row>
    <row r="59535" spans="17:17">
      <c r="Q59535" s="39"/>
    </row>
    <row r="59536" spans="17:17">
      <c r="Q59536" s="39"/>
    </row>
    <row r="59537" spans="17:17">
      <c r="Q59537" s="39"/>
    </row>
    <row r="59538" spans="17:17">
      <c r="Q59538" s="39"/>
    </row>
    <row r="59539" spans="17:17">
      <c r="Q59539" s="39"/>
    </row>
    <row r="59540" spans="17:17">
      <c r="Q59540" s="39"/>
    </row>
    <row r="59541" spans="17:17">
      <c r="Q59541" s="39"/>
    </row>
    <row r="59542" spans="17:17">
      <c r="Q59542" s="39"/>
    </row>
    <row r="59543" spans="17:17">
      <c r="Q59543" s="39"/>
    </row>
    <row r="59544" spans="17:17">
      <c r="Q59544" s="39"/>
    </row>
    <row r="59545" spans="17:17">
      <c r="Q59545" s="39"/>
    </row>
    <row r="59546" spans="17:17">
      <c r="Q59546" s="39"/>
    </row>
    <row r="59547" spans="17:17">
      <c r="Q59547" s="39"/>
    </row>
    <row r="59548" spans="17:17">
      <c r="Q59548" s="39"/>
    </row>
    <row r="59549" spans="17:17">
      <c r="Q59549" s="39"/>
    </row>
    <row r="59550" spans="17:17">
      <c r="Q59550" s="39"/>
    </row>
    <row r="59551" spans="17:17">
      <c r="Q59551" s="39"/>
    </row>
    <row r="59552" spans="17:17">
      <c r="Q59552" s="39"/>
    </row>
    <row r="59553" spans="17:17">
      <c r="Q59553" s="39"/>
    </row>
    <row r="59554" spans="17:17">
      <c r="Q59554" s="39"/>
    </row>
    <row r="59555" spans="17:17">
      <c r="Q59555" s="39"/>
    </row>
    <row r="59556" spans="17:17">
      <c r="Q59556" s="39"/>
    </row>
    <row r="59557" spans="17:17">
      <c r="Q59557" s="39"/>
    </row>
    <row r="59558" spans="17:17">
      <c r="Q59558" s="39"/>
    </row>
    <row r="59559" spans="17:17">
      <c r="Q59559" s="39"/>
    </row>
    <row r="59560" spans="17:17">
      <c r="Q59560" s="39"/>
    </row>
    <row r="59561" spans="17:17">
      <c r="Q59561" s="39"/>
    </row>
    <row r="59562" spans="17:17">
      <c r="Q59562" s="39"/>
    </row>
    <row r="59563" spans="17:17">
      <c r="Q59563" s="39"/>
    </row>
    <row r="59564" spans="17:17">
      <c r="Q59564" s="39"/>
    </row>
    <row r="59565" spans="17:17">
      <c r="Q59565" s="39"/>
    </row>
    <row r="59566" spans="17:17">
      <c r="Q59566" s="39"/>
    </row>
    <row r="59567" spans="17:17">
      <c r="Q59567" s="39"/>
    </row>
    <row r="59568" spans="17:17">
      <c r="Q59568" s="39"/>
    </row>
    <row r="59569" spans="17:17">
      <c r="Q59569" s="39"/>
    </row>
    <row r="59570" spans="17:17">
      <c r="Q59570" s="39"/>
    </row>
    <row r="59571" spans="17:17">
      <c r="Q59571" s="39"/>
    </row>
    <row r="59572" spans="17:17">
      <c r="Q59572" s="39"/>
    </row>
    <row r="59573" spans="17:17">
      <c r="Q59573" s="39"/>
    </row>
    <row r="59574" spans="17:17">
      <c r="Q59574" s="39"/>
    </row>
    <row r="59575" spans="17:17">
      <c r="Q59575" s="39"/>
    </row>
    <row r="59576" spans="17:17">
      <c r="Q59576" s="39"/>
    </row>
    <row r="59577" spans="17:17">
      <c r="Q59577" s="39"/>
    </row>
    <row r="59578" spans="17:17">
      <c r="Q59578" s="39"/>
    </row>
    <row r="59579" spans="17:17">
      <c r="Q59579" s="39"/>
    </row>
    <row r="59580" spans="17:17">
      <c r="Q59580" s="39"/>
    </row>
    <row r="59581" spans="17:17">
      <c r="Q59581" s="39"/>
    </row>
    <row r="59582" spans="17:17">
      <c r="Q59582" s="39"/>
    </row>
    <row r="59583" spans="17:17">
      <c r="Q59583" s="39"/>
    </row>
    <row r="59584" spans="17:17">
      <c r="Q59584" s="39"/>
    </row>
    <row r="59585" spans="17:17">
      <c r="Q59585" s="39"/>
    </row>
    <row r="59586" spans="17:17">
      <c r="Q59586" s="39"/>
    </row>
    <row r="59587" spans="17:17">
      <c r="Q59587" s="39"/>
    </row>
    <row r="59588" spans="17:17">
      <c r="Q59588" s="39"/>
    </row>
    <row r="59589" spans="17:17">
      <c r="Q59589" s="39"/>
    </row>
    <row r="59590" spans="17:17">
      <c r="Q59590" s="39"/>
    </row>
    <row r="59591" spans="17:17">
      <c r="Q59591" s="39"/>
    </row>
    <row r="59592" spans="17:17">
      <c r="Q59592" s="39"/>
    </row>
    <row r="59593" spans="17:17">
      <c r="Q59593" s="39"/>
    </row>
    <row r="59594" spans="17:17">
      <c r="Q59594" s="39"/>
    </row>
    <row r="59595" spans="17:17">
      <c r="Q59595" s="39"/>
    </row>
    <row r="59596" spans="17:17">
      <c r="Q59596" s="39"/>
    </row>
    <row r="59597" spans="17:17">
      <c r="Q59597" s="39"/>
    </row>
    <row r="59598" spans="17:17">
      <c r="Q59598" s="39"/>
    </row>
    <row r="59599" spans="17:17">
      <c r="Q59599" s="39"/>
    </row>
    <row r="59600" spans="17:17">
      <c r="Q59600" s="39"/>
    </row>
    <row r="59601" spans="17:17">
      <c r="Q59601" s="39"/>
    </row>
    <row r="59602" spans="17:17">
      <c r="Q59602" s="39"/>
    </row>
    <row r="59603" spans="17:17">
      <c r="Q59603" s="39"/>
    </row>
    <row r="59604" spans="17:17">
      <c r="Q59604" s="39"/>
    </row>
    <row r="59605" spans="17:17">
      <c r="Q59605" s="39"/>
    </row>
    <row r="59606" spans="17:17">
      <c r="Q59606" s="39"/>
    </row>
    <row r="59607" spans="17:17">
      <c r="Q59607" s="39"/>
    </row>
    <row r="59608" spans="17:17">
      <c r="Q59608" s="39"/>
    </row>
    <row r="59609" spans="17:17">
      <c r="Q59609" s="39"/>
    </row>
    <row r="59610" spans="17:17">
      <c r="Q59610" s="39"/>
    </row>
    <row r="59611" spans="17:17">
      <c r="Q59611" s="39"/>
    </row>
    <row r="59612" spans="17:17">
      <c r="Q59612" s="39"/>
    </row>
    <row r="59613" spans="17:17">
      <c r="Q59613" s="39"/>
    </row>
    <row r="59614" spans="17:17">
      <c r="Q59614" s="39"/>
    </row>
    <row r="59615" spans="17:17">
      <c r="Q59615" s="39"/>
    </row>
    <row r="59616" spans="17:17">
      <c r="Q59616" s="39"/>
    </row>
    <row r="59617" spans="17:17">
      <c r="Q59617" s="39"/>
    </row>
    <row r="59618" spans="17:17">
      <c r="Q59618" s="39"/>
    </row>
    <row r="59619" spans="17:17">
      <c r="Q59619" s="39"/>
    </row>
    <row r="59620" spans="17:17">
      <c r="Q59620" s="39"/>
    </row>
    <row r="59621" spans="17:17">
      <c r="Q59621" s="39"/>
    </row>
    <row r="59622" spans="17:17">
      <c r="Q59622" s="39"/>
    </row>
    <row r="59623" spans="17:17">
      <c r="Q59623" s="39"/>
    </row>
    <row r="59624" spans="17:17">
      <c r="Q59624" s="39"/>
    </row>
    <row r="59625" spans="17:17">
      <c r="Q59625" s="39"/>
    </row>
    <row r="59626" spans="17:17">
      <c r="Q59626" s="39"/>
    </row>
    <row r="59627" spans="17:17">
      <c r="Q59627" s="39"/>
    </row>
    <row r="59628" spans="17:17">
      <c r="Q59628" s="39"/>
    </row>
    <row r="59629" spans="17:17">
      <c r="Q59629" s="39"/>
    </row>
    <row r="59630" spans="17:17">
      <c r="Q59630" s="39"/>
    </row>
    <row r="59631" spans="17:17">
      <c r="Q59631" s="39"/>
    </row>
    <row r="59632" spans="17:17">
      <c r="Q59632" s="39"/>
    </row>
    <row r="59633" spans="17:17">
      <c r="Q59633" s="39"/>
    </row>
    <row r="59634" spans="17:17">
      <c r="Q59634" s="39"/>
    </row>
    <row r="59635" spans="17:17">
      <c r="Q59635" s="39"/>
    </row>
    <row r="59636" spans="17:17">
      <c r="Q59636" s="39"/>
    </row>
    <row r="59637" spans="17:17">
      <c r="Q59637" s="39"/>
    </row>
    <row r="59638" spans="17:17">
      <c r="Q59638" s="39"/>
    </row>
    <row r="59639" spans="17:17">
      <c r="Q59639" s="39"/>
    </row>
    <row r="59640" spans="17:17">
      <c r="Q59640" s="39"/>
    </row>
    <row r="59641" spans="17:17">
      <c r="Q59641" s="39"/>
    </row>
    <row r="59642" spans="17:17">
      <c r="Q59642" s="39"/>
    </row>
    <row r="59643" spans="17:17">
      <c r="Q59643" s="39"/>
    </row>
    <row r="59644" spans="17:17">
      <c r="Q59644" s="39"/>
    </row>
    <row r="59645" spans="17:17">
      <c r="Q59645" s="39"/>
    </row>
    <row r="59646" spans="17:17">
      <c r="Q59646" s="39"/>
    </row>
    <row r="59647" spans="17:17">
      <c r="Q59647" s="39"/>
    </row>
    <row r="59648" spans="17:17">
      <c r="Q59648" s="39"/>
    </row>
    <row r="59649" spans="17:17">
      <c r="Q59649" s="39"/>
    </row>
    <row r="59650" spans="17:17">
      <c r="Q59650" s="39"/>
    </row>
    <row r="59651" spans="17:17">
      <c r="Q59651" s="39"/>
    </row>
    <row r="59652" spans="17:17">
      <c r="Q59652" s="39"/>
    </row>
    <row r="59653" spans="17:17">
      <c r="Q59653" s="39"/>
    </row>
    <row r="59654" spans="17:17">
      <c r="Q59654" s="39"/>
    </row>
    <row r="59655" spans="17:17">
      <c r="Q59655" s="39"/>
    </row>
    <row r="59656" spans="17:17">
      <c r="Q59656" s="39"/>
    </row>
    <row r="59657" spans="17:17">
      <c r="Q59657" s="39"/>
    </row>
    <row r="59658" spans="17:17">
      <c r="Q59658" s="39"/>
    </row>
    <row r="59659" spans="17:17">
      <c r="Q59659" s="39"/>
    </row>
    <row r="59660" spans="17:17">
      <c r="Q59660" s="39"/>
    </row>
    <row r="59661" spans="17:17">
      <c r="Q59661" s="39"/>
    </row>
    <row r="59662" spans="17:17">
      <c r="Q59662" s="39"/>
    </row>
    <row r="59663" spans="17:17">
      <c r="Q59663" s="39"/>
    </row>
    <row r="59664" spans="17:17">
      <c r="Q59664" s="39"/>
    </row>
    <row r="59665" spans="17:17">
      <c r="Q59665" s="39"/>
    </row>
    <row r="59666" spans="17:17">
      <c r="Q59666" s="39"/>
    </row>
    <row r="59667" spans="17:17">
      <c r="Q59667" s="39"/>
    </row>
    <row r="59668" spans="17:17">
      <c r="Q59668" s="39"/>
    </row>
    <row r="59669" spans="17:17">
      <c r="Q59669" s="39"/>
    </row>
    <row r="59670" spans="17:17">
      <c r="Q59670" s="39"/>
    </row>
    <row r="59671" spans="17:17">
      <c r="Q59671" s="39"/>
    </row>
    <row r="59672" spans="17:17">
      <c r="Q59672" s="39"/>
    </row>
    <row r="59673" spans="17:17">
      <c r="Q59673" s="39"/>
    </row>
    <row r="59674" spans="17:17">
      <c r="Q59674" s="39"/>
    </row>
    <row r="59675" spans="17:17">
      <c r="Q59675" s="39"/>
    </row>
    <row r="59676" spans="17:17">
      <c r="Q59676" s="39"/>
    </row>
    <row r="59677" spans="17:17">
      <c r="Q59677" s="39"/>
    </row>
    <row r="59678" spans="17:17">
      <c r="Q59678" s="39"/>
    </row>
    <row r="59679" spans="17:17">
      <c r="Q59679" s="39"/>
    </row>
    <row r="59680" spans="17:17">
      <c r="Q59680" s="39"/>
    </row>
    <row r="59681" spans="17:17">
      <c r="Q59681" s="39"/>
    </row>
    <row r="59682" spans="17:17">
      <c r="Q59682" s="39"/>
    </row>
    <row r="59683" spans="17:17">
      <c r="Q59683" s="39"/>
    </row>
    <row r="59684" spans="17:17">
      <c r="Q59684" s="39"/>
    </row>
    <row r="59685" spans="17:17">
      <c r="Q59685" s="39"/>
    </row>
    <row r="59686" spans="17:17">
      <c r="Q59686" s="39"/>
    </row>
    <row r="59687" spans="17:17">
      <c r="Q59687" s="39"/>
    </row>
    <row r="59688" spans="17:17">
      <c r="Q59688" s="39"/>
    </row>
    <row r="59689" spans="17:17">
      <c r="Q59689" s="39"/>
    </row>
    <row r="59690" spans="17:17">
      <c r="Q59690" s="39"/>
    </row>
    <row r="59691" spans="17:17">
      <c r="Q59691" s="39"/>
    </row>
    <row r="59692" spans="17:17">
      <c r="Q59692" s="39"/>
    </row>
    <row r="59693" spans="17:17">
      <c r="Q59693" s="39"/>
    </row>
    <row r="59694" spans="17:17">
      <c r="Q59694" s="39"/>
    </row>
    <row r="59695" spans="17:17">
      <c r="Q59695" s="39"/>
    </row>
    <row r="59696" spans="17:17">
      <c r="Q59696" s="39"/>
    </row>
    <row r="59697" spans="17:17">
      <c r="Q59697" s="39"/>
    </row>
    <row r="59698" spans="17:17">
      <c r="Q59698" s="39"/>
    </row>
    <row r="59699" spans="17:17">
      <c r="Q59699" s="39"/>
    </row>
    <row r="59700" spans="17:17">
      <c r="Q59700" s="39"/>
    </row>
    <row r="59701" spans="17:17">
      <c r="Q59701" s="39"/>
    </row>
    <row r="59702" spans="17:17">
      <c r="Q59702" s="39"/>
    </row>
    <row r="59703" spans="17:17">
      <c r="Q59703" s="39"/>
    </row>
    <row r="59704" spans="17:17">
      <c r="Q59704" s="39"/>
    </row>
    <row r="59705" spans="17:17">
      <c r="Q59705" s="39"/>
    </row>
    <row r="59706" spans="17:17">
      <c r="Q59706" s="39"/>
    </row>
    <row r="59707" spans="17:17">
      <c r="Q59707" s="39"/>
    </row>
    <row r="59708" spans="17:17">
      <c r="Q59708" s="39"/>
    </row>
    <row r="59709" spans="17:17">
      <c r="Q59709" s="39"/>
    </row>
    <row r="59710" spans="17:17">
      <c r="Q59710" s="39"/>
    </row>
    <row r="59711" spans="17:17">
      <c r="Q59711" s="39"/>
    </row>
    <row r="59712" spans="17:17">
      <c r="Q59712" s="39"/>
    </row>
    <row r="59713" spans="17:17">
      <c r="Q59713" s="39"/>
    </row>
    <row r="59714" spans="17:17">
      <c r="Q59714" s="39"/>
    </row>
    <row r="59715" spans="17:17">
      <c r="Q59715" s="39"/>
    </row>
    <row r="59716" spans="17:17">
      <c r="Q59716" s="39"/>
    </row>
    <row r="59717" spans="17:17">
      <c r="Q59717" s="39"/>
    </row>
    <row r="59718" spans="17:17">
      <c r="Q59718" s="39"/>
    </row>
    <row r="59719" spans="17:17">
      <c r="Q59719" s="39"/>
    </row>
    <row r="59720" spans="17:17">
      <c r="Q59720" s="39"/>
    </row>
    <row r="59721" spans="17:17">
      <c r="Q59721" s="39"/>
    </row>
    <row r="59722" spans="17:17">
      <c r="Q59722" s="39"/>
    </row>
    <row r="59723" spans="17:17">
      <c r="Q59723" s="39"/>
    </row>
    <row r="59724" spans="17:17">
      <c r="Q59724" s="39"/>
    </row>
    <row r="59725" spans="17:17">
      <c r="Q59725" s="39"/>
    </row>
    <row r="59726" spans="17:17">
      <c r="Q59726" s="39"/>
    </row>
    <row r="59727" spans="17:17">
      <c r="Q59727" s="39"/>
    </row>
    <row r="59728" spans="17:17">
      <c r="Q59728" s="39"/>
    </row>
    <row r="59729" spans="17:17">
      <c r="Q59729" s="39"/>
    </row>
    <row r="59730" spans="17:17">
      <c r="Q59730" s="39"/>
    </row>
    <row r="59731" spans="17:17">
      <c r="Q59731" s="39"/>
    </row>
    <row r="59732" spans="17:17">
      <c r="Q59732" s="39"/>
    </row>
    <row r="59733" spans="17:17">
      <c r="Q59733" s="39"/>
    </row>
    <row r="59734" spans="17:17">
      <c r="Q59734" s="39"/>
    </row>
    <row r="59735" spans="17:17">
      <c r="Q59735" s="39"/>
    </row>
    <row r="59736" spans="17:17">
      <c r="Q59736" s="39"/>
    </row>
    <row r="59737" spans="17:17">
      <c r="Q59737" s="39"/>
    </row>
    <row r="59738" spans="17:17">
      <c r="Q59738" s="39"/>
    </row>
    <row r="59739" spans="17:17">
      <c r="Q59739" s="39"/>
    </row>
    <row r="59740" spans="17:17">
      <c r="Q59740" s="39"/>
    </row>
    <row r="59741" spans="17:17">
      <c r="Q59741" s="39"/>
    </row>
    <row r="59742" spans="17:17">
      <c r="Q59742" s="39"/>
    </row>
    <row r="59743" spans="17:17">
      <c r="Q59743" s="39"/>
    </row>
    <row r="59744" spans="17:17">
      <c r="Q59744" s="39"/>
    </row>
    <row r="59745" spans="17:17">
      <c r="Q59745" s="39"/>
    </row>
    <row r="59746" spans="17:17">
      <c r="Q59746" s="39"/>
    </row>
    <row r="59747" spans="17:17">
      <c r="Q59747" s="39"/>
    </row>
    <row r="59748" spans="17:17">
      <c r="Q59748" s="39"/>
    </row>
    <row r="59749" spans="17:17">
      <c r="Q59749" s="39"/>
    </row>
    <row r="59750" spans="17:17">
      <c r="Q59750" s="39"/>
    </row>
    <row r="59751" spans="17:17">
      <c r="Q59751" s="39"/>
    </row>
    <row r="59752" spans="17:17">
      <c r="Q59752" s="39"/>
    </row>
    <row r="59753" spans="17:17">
      <c r="Q59753" s="39"/>
    </row>
    <row r="59754" spans="17:17">
      <c r="Q59754" s="39"/>
    </row>
    <row r="59755" spans="17:17">
      <c r="Q59755" s="39"/>
    </row>
    <row r="59756" spans="17:17">
      <c r="Q59756" s="39"/>
    </row>
    <row r="59757" spans="17:17">
      <c r="Q59757" s="39"/>
    </row>
    <row r="59758" spans="17:17">
      <c r="Q59758" s="39"/>
    </row>
    <row r="59759" spans="17:17">
      <c r="Q59759" s="39"/>
    </row>
    <row r="59760" spans="17:17">
      <c r="Q59760" s="39"/>
    </row>
    <row r="59761" spans="17:17">
      <c r="Q59761" s="39"/>
    </row>
    <row r="59762" spans="17:17">
      <c r="Q59762" s="39"/>
    </row>
    <row r="59763" spans="17:17">
      <c r="Q59763" s="39"/>
    </row>
    <row r="59764" spans="17:17">
      <c r="Q59764" s="39"/>
    </row>
    <row r="59765" spans="17:17">
      <c r="Q59765" s="39"/>
    </row>
    <row r="59766" spans="17:17">
      <c r="Q59766" s="39"/>
    </row>
    <row r="59767" spans="17:17">
      <c r="Q59767" s="39"/>
    </row>
    <row r="59768" spans="17:17">
      <c r="Q59768" s="39"/>
    </row>
    <row r="59769" spans="17:17">
      <c r="Q59769" s="39"/>
    </row>
    <row r="59770" spans="17:17">
      <c r="Q59770" s="39"/>
    </row>
    <row r="59771" spans="17:17">
      <c r="Q59771" s="39"/>
    </row>
    <row r="59772" spans="17:17">
      <c r="Q59772" s="39"/>
    </row>
    <row r="59773" spans="17:17">
      <c r="Q59773" s="39"/>
    </row>
    <row r="59774" spans="17:17">
      <c r="Q59774" s="39"/>
    </row>
    <row r="59775" spans="17:17">
      <c r="Q59775" s="39"/>
    </row>
    <row r="59776" spans="17:17">
      <c r="Q59776" s="39"/>
    </row>
    <row r="59777" spans="17:17">
      <c r="Q59777" s="39"/>
    </row>
    <row r="59778" spans="17:17">
      <c r="Q59778" s="39"/>
    </row>
    <row r="59779" spans="17:17">
      <c r="Q59779" s="39"/>
    </row>
    <row r="59780" spans="17:17">
      <c r="Q59780" s="39"/>
    </row>
    <row r="59781" spans="17:17">
      <c r="Q59781" s="39"/>
    </row>
    <row r="59782" spans="17:17">
      <c r="Q59782" s="39"/>
    </row>
    <row r="59783" spans="17:17">
      <c r="Q59783" s="39"/>
    </row>
    <row r="59784" spans="17:17">
      <c r="Q59784" s="39"/>
    </row>
    <row r="59785" spans="17:17">
      <c r="Q59785" s="39"/>
    </row>
    <row r="59786" spans="17:17">
      <c r="Q59786" s="39"/>
    </row>
    <row r="59787" spans="17:17">
      <c r="Q59787" s="39"/>
    </row>
    <row r="59788" spans="17:17">
      <c r="Q59788" s="39"/>
    </row>
    <row r="59789" spans="17:17">
      <c r="Q59789" s="39"/>
    </row>
    <row r="59790" spans="17:17">
      <c r="Q59790" s="39"/>
    </row>
    <row r="59791" spans="17:17">
      <c r="Q59791" s="39"/>
    </row>
    <row r="59792" spans="17:17">
      <c r="Q59792" s="39"/>
    </row>
    <row r="59793" spans="17:17">
      <c r="Q59793" s="39"/>
    </row>
    <row r="59794" spans="17:17">
      <c r="Q59794" s="39"/>
    </row>
    <row r="59795" spans="17:17">
      <c r="Q59795" s="39"/>
    </row>
    <row r="59796" spans="17:17">
      <c r="Q59796" s="39"/>
    </row>
    <row r="59797" spans="17:17">
      <c r="Q59797" s="39"/>
    </row>
    <row r="59798" spans="17:17">
      <c r="Q59798" s="39"/>
    </row>
    <row r="59799" spans="17:17">
      <c r="Q59799" s="39"/>
    </row>
    <row r="59800" spans="17:17">
      <c r="Q59800" s="39"/>
    </row>
    <row r="59801" spans="17:17">
      <c r="Q59801" s="39"/>
    </row>
    <row r="59802" spans="17:17">
      <c r="Q59802" s="39"/>
    </row>
    <row r="59803" spans="17:17">
      <c r="Q59803" s="39"/>
    </row>
    <row r="59804" spans="17:17">
      <c r="Q59804" s="39"/>
    </row>
    <row r="59805" spans="17:17">
      <c r="Q59805" s="39"/>
    </row>
    <row r="59806" spans="17:17">
      <c r="Q59806" s="39"/>
    </row>
    <row r="59807" spans="17:17">
      <c r="Q59807" s="39"/>
    </row>
    <row r="59808" spans="17:17">
      <c r="Q59808" s="39"/>
    </row>
    <row r="59809" spans="17:17">
      <c r="Q59809" s="39"/>
    </row>
    <row r="59810" spans="17:17">
      <c r="Q59810" s="39"/>
    </row>
    <row r="59811" spans="17:17">
      <c r="Q59811" s="39"/>
    </row>
    <row r="59812" spans="17:17">
      <c r="Q59812" s="39"/>
    </row>
    <row r="59813" spans="17:17">
      <c r="Q59813" s="39"/>
    </row>
    <row r="59814" spans="17:17">
      <c r="Q59814" s="39"/>
    </row>
    <row r="59815" spans="17:17">
      <c r="Q59815" s="39"/>
    </row>
    <row r="59816" spans="17:17">
      <c r="Q59816" s="39"/>
    </row>
    <row r="59817" spans="17:17">
      <c r="Q59817" s="39"/>
    </row>
    <row r="59818" spans="17:17">
      <c r="Q59818" s="39"/>
    </row>
    <row r="59819" spans="17:17">
      <c r="Q59819" s="39"/>
    </row>
    <row r="59820" spans="17:17">
      <c r="Q59820" s="39"/>
    </row>
    <row r="59821" spans="17:17">
      <c r="Q59821" s="39"/>
    </row>
    <row r="59822" spans="17:17">
      <c r="Q59822" s="39"/>
    </row>
    <row r="59823" spans="17:17">
      <c r="Q59823" s="39"/>
    </row>
    <row r="59824" spans="17:17">
      <c r="Q59824" s="39"/>
    </row>
    <row r="59825" spans="17:17">
      <c r="Q59825" s="39"/>
    </row>
    <row r="59826" spans="17:17">
      <c r="Q59826" s="39"/>
    </row>
    <row r="59827" spans="17:17">
      <c r="Q59827" s="39"/>
    </row>
    <row r="59828" spans="17:17">
      <c r="Q59828" s="39"/>
    </row>
    <row r="59829" spans="17:17">
      <c r="Q59829" s="39"/>
    </row>
    <row r="59830" spans="17:17">
      <c r="Q59830" s="39"/>
    </row>
    <row r="59831" spans="17:17">
      <c r="Q59831" s="39"/>
    </row>
    <row r="59832" spans="17:17">
      <c r="Q59832" s="39"/>
    </row>
    <row r="59833" spans="17:17">
      <c r="Q59833" s="39"/>
    </row>
    <row r="59834" spans="17:17">
      <c r="Q59834" s="39"/>
    </row>
    <row r="59835" spans="17:17">
      <c r="Q59835" s="39"/>
    </row>
    <row r="59836" spans="17:17">
      <c r="Q59836" s="39"/>
    </row>
    <row r="59837" spans="17:17">
      <c r="Q59837" s="39"/>
    </row>
    <row r="59838" spans="17:17">
      <c r="Q59838" s="39"/>
    </row>
    <row r="59839" spans="17:17">
      <c r="Q59839" s="39"/>
    </row>
    <row r="59840" spans="17:17">
      <c r="Q59840" s="39"/>
    </row>
    <row r="59841" spans="17:17">
      <c r="Q59841" s="39"/>
    </row>
    <row r="59842" spans="17:17">
      <c r="Q59842" s="39"/>
    </row>
    <row r="59843" spans="17:17">
      <c r="Q59843" s="39"/>
    </row>
    <row r="59844" spans="17:17">
      <c r="Q59844" s="39"/>
    </row>
    <row r="59845" spans="17:17">
      <c r="Q59845" s="39"/>
    </row>
    <row r="59846" spans="17:17">
      <c r="Q59846" s="39"/>
    </row>
    <row r="59847" spans="17:17">
      <c r="Q59847" s="39"/>
    </row>
    <row r="59848" spans="17:17">
      <c r="Q59848" s="39"/>
    </row>
    <row r="59849" spans="17:17">
      <c r="Q59849" s="39"/>
    </row>
    <row r="59850" spans="17:17">
      <c r="Q59850" s="39"/>
    </row>
    <row r="59851" spans="17:17">
      <c r="Q59851" s="39"/>
    </row>
    <row r="59852" spans="17:17">
      <c r="Q59852" s="39"/>
    </row>
    <row r="59853" spans="17:17">
      <c r="Q59853" s="39"/>
    </row>
    <row r="59854" spans="17:17">
      <c r="Q59854" s="39"/>
    </row>
    <row r="59855" spans="17:17">
      <c r="Q59855" s="39"/>
    </row>
    <row r="59856" spans="17:17">
      <c r="Q59856" s="39"/>
    </row>
    <row r="59857" spans="17:17">
      <c r="Q59857" s="39"/>
    </row>
    <row r="59858" spans="17:17">
      <c r="Q59858" s="39"/>
    </row>
    <row r="59859" spans="17:17">
      <c r="Q59859" s="39"/>
    </row>
    <row r="59860" spans="17:17">
      <c r="Q59860" s="39"/>
    </row>
    <row r="59861" spans="17:17">
      <c r="Q59861" s="39"/>
    </row>
    <row r="59862" spans="17:17">
      <c r="Q59862" s="39"/>
    </row>
    <row r="59863" spans="17:17">
      <c r="Q59863" s="39"/>
    </row>
    <row r="59864" spans="17:17">
      <c r="Q59864" s="39"/>
    </row>
    <row r="59865" spans="17:17">
      <c r="Q59865" s="39"/>
    </row>
    <row r="59866" spans="17:17">
      <c r="Q59866" s="39"/>
    </row>
    <row r="59867" spans="17:17">
      <c r="Q59867" s="39"/>
    </row>
    <row r="59868" spans="17:17">
      <c r="Q59868" s="39"/>
    </row>
    <row r="59869" spans="17:17">
      <c r="Q59869" s="39"/>
    </row>
    <row r="59870" spans="17:17">
      <c r="Q59870" s="39"/>
    </row>
    <row r="59871" spans="17:17">
      <c r="Q59871" s="39"/>
    </row>
    <row r="59872" spans="17:17">
      <c r="Q59872" s="39"/>
    </row>
    <row r="59873" spans="17:17">
      <c r="Q59873" s="39"/>
    </row>
    <row r="59874" spans="17:17">
      <c r="Q59874" s="39"/>
    </row>
    <row r="59875" spans="17:17">
      <c r="Q59875" s="39"/>
    </row>
    <row r="59876" spans="17:17">
      <c r="Q59876" s="39"/>
    </row>
    <row r="59877" spans="17:17">
      <c r="Q59877" s="39"/>
    </row>
    <row r="59878" spans="17:17">
      <c r="Q59878" s="39"/>
    </row>
    <row r="59879" spans="17:17">
      <c r="Q59879" s="39"/>
    </row>
    <row r="59880" spans="17:17">
      <c r="Q59880" s="39"/>
    </row>
    <row r="59881" spans="17:17">
      <c r="Q59881" s="39"/>
    </row>
    <row r="59882" spans="17:17">
      <c r="Q59882" s="39"/>
    </row>
    <row r="59883" spans="17:17">
      <c r="Q59883" s="39"/>
    </row>
    <row r="59884" spans="17:17">
      <c r="Q59884" s="39"/>
    </row>
    <row r="59885" spans="17:17">
      <c r="Q59885" s="39"/>
    </row>
    <row r="59886" spans="17:17">
      <c r="Q59886" s="39"/>
    </row>
    <row r="59887" spans="17:17">
      <c r="Q59887" s="39"/>
    </row>
    <row r="59888" spans="17:17">
      <c r="Q59888" s="39"/>
    </row>
    <row r="59889" spans="17:17">
      <c r="Q59889" s="39"/>
    </row>
    <row r="59890" spans="17:17">
      <c r="Q59890" s="39"/>
    </row>
    <row r="59891" spans="17:17">
      <c r="Q59891" s="39"/>
    </row>
    <row r="59892" spans="17:17">
      <c r="Q59892" s="39"/>
    </row>
    <row r="59893" spans="17:17">
      <c r="Q59893" s="39"/>
    </row>
    <row r="59894" spans="17:17">
      <c r="Q59894" s="39"/>
    </row>
    <row r="59895" spans="17:17">
      <c r="Q59895" s="39"/>
    </row>
    <row r="59896" spans="17:17">
      <c r="Q59896" s="39"/>
    </row>
    <row r="59897" spans="17:17">
      <c r="Q59897" s="39"/>
    </row>
    <row r="59898" spans="17:17">
      <c r="Q59898" s="39"/>
    </row>
    <row r="59899" spans="17:17">
      <c r="Q59899" s="39"/>
    </row>
    <row r="59900" spans="17:17">
      <c r="Q59900" s="39"/>
    </row>
    <row r="59901" spans="17:17">
      <c r="Q59901" s="39"/>
    </row>
    <row r="59902" spans="17:17">
      <c r="Q59902" s="39"/>
    </row>
    <row r="59903" spans="17:17">
      <c r="Q59903" s="39"/>
    </row>
    <row r="59904" spans="17:17">
      <c r="Q59904" s="39"/>
    </row>
    <row r="59905" spans="17:17">
      <c r="Q59905" s="39"/>
    </row>
    <row r="59906" spans="17:17">
      <c r="Q59906" s="39"/>
    </row>
    <row r="59907" spans="17:17">
      <c r="Q59907" s="39"/>
    </row>
    <row r="59908" spans="17:17">
      <c r="Q59908" s="39"/>
    </row>
    <row r="59909" spans="17:17">
      <c r="Q59909" s="39"/>
    </row>
    <row r="59910" spans="17:17">
      <c r="Q59910" s="39"/>
    </row>
    <row r="59911" spans="17:17">
      <c r="Q59911" s="39"/>
    </row>
    <row r="59912" spans="17:17">
      <c r="Q59912" s="39"/>
    </row>
    <row r="59913" spans="17:17">
      <c r="Q59913" s="39"/>
    </row>
    <row r="59914" spans="17:17">
      <c r="Q59914" s="39"/>
    </row>
    <row r="59915" spans="17:17">
      <c r="Q59915" s="39"/>
    </row>
    <row r="59916" spans="17:17">
      <c r="Q59916" s="39"/>
    </row>
    <row r="59917" spans="17:17">
      <c r="Q59917" s="39"/>
    </row>
    <row r="59918" spans="17:17">
      <c r="Q59918" s="39"/>
    </row>
    <row r="59919" spans="17:17">
      <c r="Q59919" s="39"/>
    </row>
    <row r="59920" spans="17:17">
      <c r="Q59920" s="39"/>
    </row>
    <row r="59921" spans="17:17">
      <c r="Q59921" s="39"/>
    </row>
    <row r="59922" spans="17:17">
      <c r="Q59922" s="39"/>
    </row>
    <row r="59923" spans="17:17">
      <c r="Q59923" s="39"/>
    </row>
    <row r="59924" spans="17:17">
      <c r="Q59924" s="39"/>
    </row>
    <row r="59925" spans="17:17">
      <c r="Q59925" s="39"/>
    </row>
    <row r="59926" spans="17:17">
      <c r="Q59926" s="39"/>
    </row>
    <row r="59927" spans="17:17">
      <c r="Q59927" s="39"/>
    </row>
    <row r="59928" spans="17:17">
      <c r="Q59928" s="39"/>
    </row>
    <row r="59929" spans="17:17">
      <c r="Q59929" s="39"/>
    </row>
    <row r="59930" spans="17:17">
      <c r="Q59930" s="39"/>
    </row>
    <row r="59931" spans="17:17">
      <c r="Q59931" s="39"/>
    </row>
    <row r="59932" spans="17:17">
      <c r="Q59932" s="39"/>
    </row>
    <row r="59933" spans="17:17">
      <c r="Q59933" s="39"/>
    </row>
    <row r="59934" spans="17:17">
      <c r="Q59934" s="39"/>
    </row>
    <row r="59935" spans="17:17">
      <c r="Q59935" s="39"/>
    </row>
    <row r="59936" spans="17:17">
      <c r="Q59936" s="39"/>
    </row>
    <row r="59937" spans="17:17">
      <c r="Q59937" s="39"/>
    </row>
    <row r="59938" spans="17:17">
      <c r="Q59938" s="39"/>
    </row>
    <row r="59939" spans="17:17">
      <c r="Q59939" s="39"/>
    </row>
    <row r="59940" spans="17:17">
      <c r="Q59940" s="39"/>
    </row>
    <row r="59941" spans="17:17">
      <c r="Q59941" s="39"/>
    </row>
    <row r="59942" spans="17:17">
      <c r="Q59942" s="39"/>
    </row>
    <row r="59943" spans="17:17">
      <c r="Q59943" s="39"/>
    </row>
    <row r="59944" spans="17:17">
      <c r="Q59944" s="39"/>
    </row>
    <row r="59945" spans="17:17">
      <c r="Q59945" s="39"/>
    </row>
    <row r="59946" spans="17:17">
      <c r="Q59946" s="39"/>
    </row>
    <row r="59947" spans="17:17">
      <c r="Q59947" s="39"/>
    </row>
    <row r="59948" spans="17:17">
      <c r="Q59948" s="39"/>
    </row>
    <row r="59949" spans="17:17">
      <c r="Q59949" s="39"/>
    </row>
    <row r="59950" spans="17:17">
      <c r="Q59950" s="39"/>
    </row>
    <row r="59951" spans="17:17">
      <c r="Q59951" s="39"/>
    </row>
    <row r="59952" spans="17:17">
      <c r="Q59952" s="39"/>
    </row>
    <row r="59953" spans="17:17">
      <c r="Q59953" s="39"/>
    </row>
    <row r="59954" spans="17:17">
      <c r="Q59954" s="39"/>
    </row>
    <row r="59955" spans="17:17">
      <c r="Q59955" s="39"/>
    </row>
    <row r="59956" spans="17:17">
      <c r="Q59956" s="39"/>
    </row>
    <row r="59957" spans="17:17">
      <c r="Q59957" s="39"/>
    </row>
    <row r="59958" spans="17:17">
      <c r="Q59958" s="39"/>
    </row>
    <row r="59959" spans="17:17">
      <c r="Q59959" s="39"/>
    </row>
    <row r="59960" spans="17:17">
      <c r="Q59960" s="39"/>
    </row>
    <row r="59961" spans="17:17">
      <c r="Q59961" s="39"/>
    </row>
    <row r="59962" spans="17:17">
      <c r="Q59962" s="39"/>
    </row>
    <row r="59963" spans="17:17">
      <c r="Q59963" s="39"/>
    </row>
    <row r="59964" spans="17:17">
      <c r="Q59964" s="39"/>
    </row>
    <row r="59965" spans="17:17">
      <c r="Q59965" s="39"/>
    </row>
    <row r="59966" spans="17:17">
      <c r="Q59966" s="39"/>
    </row>
    <row r="59967" spans="17:17">
      <c r="Q59967" s="39"/>
    </row>
    <row r="59968" spans="17:17">
      <c r="Q59968" s="39"/>
    </row>
    <row r="59969" spans="17:17">
      <c r="Q59969" s="39"/>
    </row>
    <row r="59970" spans="17:17">
      <c r="Q59970" s="39"/>
    </row>
    <row r="59971" spans="17:17">
      <c r="Q59971" s="39"/>
    </row>
    <row r="59972" spans="17:17">
      <c r="Q59972" s="39"/>
    </row>
    <row r="59973" spans="17:17">
      <c r="Q59973" s="39"/>
    </row>
    <row r="59974" spans="17:17">
      <c r="Q59974" s="39"/>
    </row>
    <row r="59975" spans="17:17">
      <c r="Q59975" s="39"/>
    </row>
    <row r="59976" spans="17:17">
      <c r="Q59976" s="39"/>
    </row>
    <row r="59977" spans="17:17">
      <c r="Q59977" s="39"/>
    </row>
    <row r="59978" spans="17:17">
      <c r="Q59978" s="39"/>
    </row>
    <row r="59979" spans="17:17">
      <c r="Q59979" s="39"/>
    </row>
    <row r="59980" spans="17:17">
      <c r="Q59980" s="39"/>
    </row>
    <row r="59981" spans="17:17">
      <c r="Q59981" s="39"/>
    </row>
    <row r="59982" spans="17:17">
      <c r="Q59982" s="39"/>
    </row>
    <row r="59983" spans="17:17">
      <c r="Q59983" s="39"/>
    </row>
    <row r="59984" spans="17:17">
      <c r="Q59984" s="39"/>
    </row>
    <row r="59985" spans="17:17">
      <c r="Q59985" s="39"/>
    </row>
    <row r="59986" spans="17:17">
      <c r="Q59986" s="39"/>
    </row>
    <row r="59987" spans="17:17">
      <c r="Q59987" s="39"/>
    </row>
    <row r="59988" spans="17:17">
      <c r="Q59988" s="39"/>
    </row>
    <row r="59989" spans="17:17">
      <c r="Q59989" s="39"/>
    </row>
    <row r="59990" spans="17:17">
      <c r="Q59990" s="39"/>
    </row>
    <row r="59991" spans="17:17">
      <c r="Q59991" s="39"/>
    </row>
    <row r="59992" spans="17:17">
      <c r="Q59992" s="39"/>
    </row>
    <row r="59993" spans="17:17">
      <c r="Q59993" s="39"/>
    </row>
    <row r="59994" spans="17:17">
      <c r="Q59994" s="39"/>
    </row>
    <row r="59995" spans="17:17">
      <c r="Q59995" s="39"/>
    </row>
    <row r="59996" spans="17:17">
      <c r="Q59996" s="39"/>
    </row>
    <row r="59997" spans="17:17">
      <c r="Q59997" s="39"/>
    </row>
    <row r="59998" spans="17:17">
      <c r="Q59998" s="39"/>
    </row>
    <row r="59999" spans="17:17">
      <c r="Q59999" s="39"/>
    </row>
    <row r="60000" spans="17:17">
      <c r="Q60000" s="39"/>
    </row>
    <row r="60001" spans="17:17">
      <c r="Q60001" s="39"/>
    </row>
    <row r="60002" spans="17:17">
      <c r="Q60002" s="39"/>
    </row>
    <row r="60003" spans="17:17">
      <c r="Q60003" s="39"/>
    </row>
    <row r="60004" spans="17:17">
      <c r="Q60004" s="39"/>
    </row>
    <row r="60005" spans="17:17">
      <c r="Q60005" s="39"/>
    </row>
    <row r="60006" spans="17:17">
      <c r="Q60006" s="39"/>
    </row>
    <row r="60007" spans="17:17">
      <c r="Q60007" s="39"/>
    </row>
    <row r="60008" spans="17:17">
      <c r="Q60008" s="39"/>
    </row>
    <row r="60009" spans="17:17">
      <c r="Q60009" s="39"/>
    </row>
    <row r="60010" spans="17:17">
      <c r="Q60010" s="39"/>
    </row>
    <row r="60011" spans="17:17">
      <c r="Q60011" s="39"/>
    </row>
    <row r="60012" spans="17:17">
      <c r="Q60012" s="39"/>
    </row>
    <row r="60013" spans="17:17">
      <c r="Q60013" s="39"/>
    </row>
    <row r="60014" spans="17:17">
      <c r="Q60014" s="39"/>
    </row>
    <row r="60015" spans="17:17">
      <c r="Q60015" s="39"/>
    </row>
    <row r="60016" spans="17:17">
      <c r="Q60016" s="39"/>
    </row>
    <row r="60017" spans="17:17">
      <c r="Q60017" s="39"/>
    </row>
    <row r="60018" spans="17:17">
      <c r="Q60018" s="39"/>
    </row>
    <row r="60019" spans="17:17">
      <c r="Q60019" s="39"/>
    </row>
    <row r="60020" spans="17:17">
      <c r="Q60020" s="39"/>
    </row>
    <row r="60021" spans="17:17">
      <c r="Q60021" s="39"/>
    </row>
    <row r="60022" spans="17:17">
      <c r="Q60022" s="39"/>
    </row>
    <row r="60023" spans="17:17">
      <c r="Q60023" s="39"/>
    </row>
    <row r="60024" spans="17:17">
      <c r="Q60024" s="39"/>
    </row>
    <row r="60025" spans="17:17">
      <c r="Q60025" s="39"/>
    </row>
    <row r="60026" spans="17:17">
      <c r="Q60026" s="39"/>
    </row>
    <row r="60027" spans="17:17">
      <c r="Q60027" s="39"/>
    </row>
    <row r="60028" spans="17:17">
      <c r="Q60028" s="39"/>
    </row>
    <row r="60029" spans="17:17">
      <c r="Q60029" s="39"/>
    </row>
    <row r="60030" spans="17:17">
      <c r="Q60030" s="39"/>
    </row>
    <row r="60031" spans="17:17">
      <c r="Q60031" s="39"/>
    </row>
    <row r="60032" spans="17:17">
      <c r="Q60032" s="39"/>
    </row>
    <row r="60033" spans="17:17">
      <c r="Q60033" s="39"/>
    </row>
    <row r="60034" spans="17:17">
      <c r="Q60034" s="39"/>
    </row>
    <row r="60035" spans="17:17">
      <c r="Q60035" s="39"/>
    </row>
    <row r="60036" spans="17:17">
      <c r="Q60036" s="39"/>
    </row>
    <row r="60037" spans="17:17">
      <c r="Q60037" s="39"/>
    </row>
    <row r="60038" spans="17:17">
      <c r="Q60038" s="39"/>
    </row>
    <row r="60039" spans="17:17">
      <c r="Q60039" s="39"/>
    </row>
    <row r="60040" spans="17:17">
      <c r="Q60040" s="39"/>
    </row>
    <row r="60041" spans="17:17">
      <c r="Q60041" s="39"/>
    </row>
    <row r="60042" spans="17:17">
      <c r="Q60042" s="39"/>
    </row>
    <row r="60043" spans="17:17">
      <c r="Q60043" s="39"/>
    </row>
    <row r="60044" spans="17:17">
      <c r="Q60044" s="39"/>
    </row>
    <row r="60045" spans="17:17">
      <c r="Q60045" s="39"/>
    </row>
    <row r="60046" spans="17:17">
      <c r="Q60046" s="39"/>
    </row>
    <row r="60047" spans="17:17">
      <c r="Q60047" s="39"/>
    </row>
    <row r="60048" spans="17:17">
      <c r="Q60048" s="39"/>
    </row>
    <row r="60049" spans="17:17">
      <c r="Q60049" s="39"/>
    </row>
    <row r="60050" spans="17:17">
      <c r="Q60050" s="39"/>
    </row>
    <row r="60051" spans="17:17">
      <c r="Q60051" s="39"/>
    </row>
    <row r="60052" spans="17:17">
      <c r="Q60052" s="39"/>
    </row>
    <row r="60053" spans="17:17">
      <c r="Q60053" s="39"/>
    </row>
    <row r="60054" spans="17:17">
      <c r="Q60054" s="39"/>
    </row>
    <row r="60055" spans="17:17">
      <c r="Q60055" s="39"/>
    </row>
    <row r="60056" spans="17:17">
      <c r="Q60056" s="39"/>
    </row>
    <row r="60057" spans="17:17">
      <c r="Q60057" s="39"/>
    </row>
    <row r="60058" spans="17:17">
      <c r="Q60058" s="39"/>
    </row>
    <row r="60059" spans="17:17">
      <c r="Q60059" s="39"/>
    </row>
    <row r="60060" spans="17:17">
      <c r="Q60060" s="39"/>
    </row>
    <row r="60061" spans="17:17">
      <c r="Q60061" s="39"/>
    </row>
    <row r="60062" spans="17:17">
      <c r="Q60062" s="39"/>
    </row>
    <row r="60063" spans="17:17">
      <c r="Q60063" s="39"/>
    </row>
    <row r="60064" spans="17:17">
      <c r="Q60064" s="39"/>
    </row>
    <row r="60065" spans="17:17">
      <c r="Q60065" s="39"/>
    </row>
    <row r="60066" spans="17:17">
      <c r="Q60066" s="39"/>
    </row>
    <row r="60067" spans="17:17">
      <c r="Q60067" s="39"/>
    </row>
    <row r="60068" spans="17:17">
      <c r="Q60068" s="39"/>
    </row>
    <row r="60069" spans="17:17">
      <c r="Q60069" s="39"/>
    </row>
    <row r="60070" spans="17:17">
      <c r="Q60070" s="39"/>
    </row>
    <row r="60071" spans="17:17">
      <c r="Q60071" s="39"/>
    </row>
    <row r="60072" spans="17:17">
      <c r="Q60072" s="39"/>
    </row>
    <row r="60073" spans="17:17">
      <c r="Q60073" s="39"/>
    </row>
    <row r="60074" spans="17:17">
      <c r="Q60074" s="39"/>
    </row>
    <row r="60075" spans="17:17">
      <c r="Q60075" s="39"/>
    </row>
    <row r="60076" spans="17:17">
      <c r="Q60076" s="39"/>
    </row>
    <row r="60077" spans="17:17">
      <c r="Q60077" s="39"/>
    </row>
    <row r="60078" spans="17:17">
      <c r="Q60078" s="39"/>
    </row>
    <row r="60079" spans="17:17">
      <c r="Q60079" s="39"/>
    </row>
    <row r="60080" spans="17:17">
      <c r="Q60080" s="39"/>
    </row>
    <row r="60081" spans="17:17">
      <c r="Q60081" s="39"/>
    </row>
    <row r="60082" spans="17:17">
      <c r="Q60082" s="39"/>
    </row>
    <row r="60083" spans="17:17">
      <c r="Q60083" s="39"/>
    </row>
    <row r="60084" spans="17:17">
      <c r="Q60084" s="39"/>
    </row>
    <row r="60085" spans="17:17">
      <c r="Q60085" s="39"/>
    </row>
    <row r="60086" spans="17:17">
      <c r="Q60086" s="39"/>
    </row>
    <row r="60087" spans="17:17">
      <c r="Q60087" s="39"/>
    </row>
    <row r="60088" spans="17:17">
      <c r="Q60088" s="39"/>
    </row>
    <row r="60089" spans="17:17">
      <c r="Q60089" s="39"/>
    </row>
    <row r="60090" spans="17:17">
      <c r="Q60090" s="39"/>
    </row>
    <row r="60091" spans="17:17">
      <c r="Q60091" s="39"/>
    </row>
    <row r="60092" spans="17:17">
      <c r="Q60092" s="39"/>
    </row>
    <row r="60093" spans="17:17">
      <c r="Q60093" s="39"/>
    </row>
    <row r="60094" spans="17:17">
      <c r="Q60094" s="39"/>
    </row>
    <row r="60095" spans="17:17">
      <c r="Q60095" s="39"/>
    </row>
    <row r="60096" spans="17:17">
      <c r="Q60096" s="39"/>
    </row>
    <row r="60097" spans="17:17">
      <c r="Q60097" s="39"/>
    </row>
    <row r="60098" spans="17:17">
      <c r="Q60098" s="39"/>
    </row>
    <row r="60099" spans="17:17">
      <c r="Q60099" s="39"/>
    </row>
    <row r="60100" spans="17:17">
      <c r="Q60100" s="39"/>
    </row>
    <row r="60101" spans="17:17">
      <c r="Q60101" s="39"/>
    </row>
    <row r="60102" spans="17:17">
      <c r="Q60102" s="39"/>
    </row>
    <row r="60103" spans="17:17">
      <c r="Q60103" s="39"/>
    </row>
    <row r="60104" spans="17:17">
      <c r="Q60104" s="39"/>
    </row>
    <row r="60105" spans="17:17">
      <c r="Q60105" s="39"/>
    </row>
    <row r="60106" spans="17:17">
      <c r="Q60106" s="39"/>
    </row>
    <row r="60107" spans="17:17">
      <c r="Q60107" s="39"/>
    </row>
    <row r="60108" spans="17:17">
      <c r="Q60108" s="39"/>
    </row>
    <row r="60109" spans="17:17">
      <c r="Q60109" s="39"/>
    </row>
    <row r="60110" spans="17:17">
      <c r="Q60110" s="39"/>
    </row>
    <row r="60111" spans="17:17">
      <c r="Q60111" s="39"/>
    </row>
    <row r="60112" spans="17:17">
      <c r="Q60112" s="39"/>
    </row>
    <row r="60113" spans="17:17">
      <c r="Q60113" s="39"/>
    </row>
    <row r="60114" spans="17:17">
      <c r="Q60114" s="39"/>
    </row>
    <row r="60115" spans="17:17">
      <c r="Q60115" s="39"/>
    </row>
    <row r="60116" spans="17:17">
      <c r="Q60116" s="39"/>
    </row>
    <row r="60117" spans="17:17">
      <c r="Q60117" s="39"/>
    </row>
    <row r="60118" spans="17:17">
      <c r="Q60118" s="39"/>
    </row>
    <row r="60119" spans="17:17">
      <c r="Q60119" s="39"/>
    </row>
    <row r="60120" spans="17:17">
      <c r="Q60120" s="39"/>
    </row>
    <row r="60121" spans="17:17">
      <c r="Q60121" s="39"/>
    </row>
    <row r="60122" spans="17:17">
      <c r="Q60122" s="39"/>
    </row>
    <row r="60123" spans="17:17">
      <c r="Q60123" s="39"/>
    </row>
    <row r="60124" spans="17:17">
      <c r="Q60124" s="39"/>
    </row>
    <row r="60125" spans="17:17">
      <c r="Q60125" s="39"/>
    </row>
    <row r="60126" spans="17:17">
      <c r="Q60126" s="39"/>
    </row>
    <row r="60127" spans="17:17">
      <c r="Q60127" s="39"/>
    </row>
    <row r="60128" spans="17:17">
      <c r="Q60128" s="39"/>
    </row>
    <row r="60129" spans="17:17">
      <c r="Q60129" s="39"/>
    </row>
    <row r="60130" spans="17:17">
      <c r="Q60130" s="39"/>
    </row>
    <row r="60131" spans="17:17">
      <c r="Q60131" s="39"/>
    </row>
    <row r="60132" spans="17:17">
      <c r="Q60132" s="39"/>
    </row>
    <row r="60133" spans="17:17">
      <c r="Q60133" s="39"/>
    </row>
    <row r="60134" spans="17:17">
      <c r="Q60134" s="39"/>
    </row>
    <row r="60135" spans="17:17">
      <c r="Q60135" s="39"/>
    </row>
    <row r="60136" spans="17:17">
      <c r="Q60136" s="39"/>
    </row>
    <row r="60137" spans="17:17">
      <c r="Q60137" s="39"/>
    </row>
    <row r="60138" spans="17:17">
      <c r="Q60138" s="39"/>
    </row>
    <row r="60139" spans="17:17">
      <c r="Q60139" s="39"/>
    </row>
    <row r="60140" spans="17:17">
      <c r="Q60140" s="39"/>
    </row>
    <row r="60141" spans="17:17">
      <c r="Q60141" s="39"/>
    </row>
    <row r="60142" spans="17:17">
      <c r="Q60142" s="39"/>
    </row>
    <row r="60143" spans="17:17">
      <c r="Q60143" s="39"/>
    </row>
    <row r="60144" spans="17:17">
      <c r="Q60144" s="39"/>
    </row>
    <row r="60145" spans="17:17">
      <c r="Q60145" s="39"/>
    </row>
    <row r="60146" spans="17:17">
      <c r="Q60146" s="39"/>
    </row>
    <row r="60147" spans="17:17">
      <c r="Q60147" s="39"/>
    </row>
    <row r="60148" spans="17:17">
      <c r="Q60148" s="39"/>
    </row>
    <row r="60149" spans="17:17">
      <c r="Q60149" s="39"/>
    </row>
    <row r="60150" spans="17:17">
      <c r="Q60150" s="39"/>
    </row>
    <row r="60151" spans="17:17">
      <c r="Q60151" s="39"/>
    </row>
    <row r="60152" spans="17:17">
      <c r="Q60152" s="39"/>
    </row>
    <row r="60153" spans="17:17">
      <c r="Q60153" s="39"/>
    </row>
    <row r="60154" spans="17:17">
      <c r="Q60154" s="39"/>
    </row>
    <row r="60155" spans="17:17">
      <c r="Q60155" s="39"/>
    </row>
    <row r="60156" spans="17:17">
      <c r="Q60156" s="39"/>
    </row>
    <row r="60157" spans="17:17">
      <c r="Q60157" s="39"/>
    </row>
    <row r="60158" spans="17:17">
      <c r="Q60158" s="39"/>
    </row>
    <row r="60159" spans="17:17">
      <c r="Q60159" s="39"/>
    </row>
    <row r="60160" spans="17:17">
      <c r="Q60160" s="39"/>
    </row>
    <row r="60161" spans="17:17">
      <c r="Q60161" s="39"/>
    </row>
    <row r="60162" spans="17:17">
      <c r="Q60162" s="39"/>
    </row>
    <row r="60163" spans="17:17">
      <c r="Q60163" s="39"/>
    </row>
    <row r="60164" spans="17:17">
      <c r="Q60164" s="39"/>
    </row>
    <row r="60165" spans="17:17">
      <c r="Q60165" s="39"/>
    </row>
    <row r="60166" spans="17:17">
      <c r="Q60166" s="39"/>
    </row>
    <row r="60167" spans="17:17">
      <c r="Q60167" s="39"/>
    </row>
    <row r="60168" spans="17:17">
      <c r="Q60168" s="39"/>
    </row>
    <row r="60169" spans="17:17">
      <c r="Q60169" s="39"/>
    </row>
    <row r="60170" spans="17:17">
      <c r="Q60170" s="39"/>
    </row>
    <row r="60171" spans="17:17">
      <c r="Q60171" s="39"/>
    </row>
    <row r="60172" spans="17:17">
      <c r="Q60172" s="39"/>
    </row>
    <row r="60173" spans="17:17">
      <c r="Q60173" s="39"/>
    </row>
    <row r="60174" spans="17:17">
      <c r="Q60174" s="39"/>
    </row>
    <row r="60175" spans="17:17">
      <c r="Q60175" s="39"/>
    </row>
    <row r="60176" spans="17:17">
      <c r="Q60176" s="39"/>
    </row>
    <row r="60177" spans="17:17">
      <c r="Q60177" s="39"/>
    </row>
    <row r="60178" spans="17:17">
      <c r="Q60178" s="39"/>
    </row>
    <row r="60179" spans="17:17">
      <c r="Q60179" s="39"/>
    </row>
    <row r="60180" spans="17:17">
      <c r="Q60180" s="39"/>
    </row>
    <row r="60181" spans="17:17">
      <c r="Q60181" s="39"/>
    </row>
    <row r="60182" spans="17:17">
      <c r="Q60182" s="39"/>
    </row>
    <row r="60183" spans="17:17">
      <c r="Q60183" s="39"/>
    </row>
    <row r="60184" spans="17:17">
      <c r="Q60184" s="39"/>
    </row>
    <row r="60185" spans="17:17">
      <c r="Q60185" s="39"/>
    </row>
    <row r="60186" spans="17:17">
      <c r="Q60186" s="39"/>
    </row>
    <row r="60187" spans="17:17">
      <c r="Q60187" s="39"/>
    </row>
    <row r="60188" spans="17:17">
      <c r="Q60188" s="39"/>
    </row>
    <row r="60189" spans="17:17">
      <c r="Q60189" s="39"/>
    </row>
    <row r="60190" spans="17:17">
      <c r="Q60190" s="39"/>
    </row>
    <row r="60191" spans="17:17">
      <c r="Q60191" s="39"/>
    </row>
    <row r="60192" spans="17:17">
      <c r="Q60192" s="39"/>
    </row>
    <row r="60193" spans="17:17">
      <c r="Q60193" s="39"/>
    </row>
    <row r="60194" spans="17:17">
      <c r="Q60194" s="39"/>
    </row>
    <row r="60195" spans="17:17">
      <c r="Q60195" s="39"/>
    </row>
    <row r="60196" spans="17:17">
      <c r="Q60196" s="39"/>
    </row>
    <row r="60197" spans="17:17">
      <c r="Q60197" s="39"/>
    </row>
    <row r="60198" spans="17:17">
      <c r="Q60198" s="39"/>
    </row>
    <row r="60199" spans="17:17">
      <c r="Q60199" s="39"/>
    </row>
    <row r="60200" spans="17:17">
      <c r="Q60200" s="39"/>
    </row>
    <row r="60201" spans="17:17">
      <c r="Q60201" s="39"/>
    </row>
    <row r="60202" spans="17:17">
      <c r="Q60202" s="39"/>
    </row>
    <row r="60203" spans="17:17">
      <c r="Q60203" s="39"/>
    </row>
    <row r="60204" spans="17:17">
      <c r="Q60204" s="39"/>
    </row>
    <row r="60205" spans="17:17">
      <c r="Q60205" s="39"/>
    </row>
    <row r="60206" spans="17:17">
      <c r="Q60206" s="39"/>
    </row>
    <row r="60207" spans="17:17">
      <c r="Q60207" s="39"/>
    </row>
    <row r="60208" spans="17:17">
      <c r="Q60208" s="39"/>
    </row>
    <row r="60209" spans="17:17">
      <c r="Q60209" s="39"/>
    </row>
    <row r="60210" spans="17:17">
      <c r="Q60210" s="39"/>
    </row>
    <row r="60211" spans="17:17">
      <c r="Q60211" s="39"/>
    </row>
    <row r="60212" spans="17:17">
      <c r="Q60212" s="39"/>
    </row>
    <row r="60213" spans="17:17">
      <c r="Q60213" s="39"/>
    </row>
    <row r="60214" spans="17:17">
      <c r="Q60214" s="39"/>
    </row>
    <row r="60215" spans="17:17">
      <c r="Q60215" s="39"/>
    </row>
    <row r="60216" spans="17:17">
      <c r="Q60216" s="39"/>
    </row>
    <row r="60217" spans="17:17">
      <c r="Q60217" s="39"/>
    </row>
    <row r="60218" spans="17:17">
      <c r="Q60218" s="39"/>
    </row>
    <row r="60219" spans="17:17">
      <c r="Q60219" s="39"/>
    </row>
    <row r="60220" spans="17:17">
      <c r="Q60220" s="39"/>
    </row>
    <row r="60221" spans="17:17">
      <c r="Q60221" s="39"/>
    </row>
    <row r="60222" spans="17:17">
      <c r="Q60222" s="39"/>
    </row>
    <row r="60223" spans="17:17">
      <c r="Q60223" s="39"/>
    </row>
    <row r="60224" spans="17:17">
      <c r="Q60224" s="39"/>
    </row>
    <row r="60225" spans="17:17">
      <c r="Q60225" s="39"/>
    </row>
    <row r="60226" spans="17:17">
      <c r="Q60226" s="39"/>
    </row>
    <row r="60227" spans="17:17">
      <c r="Q60227" s="39"/>
    </row>
    <row r="60228" spans="17:17">
      <c r="Q60228" s="39"/>
    </row>
    <row r="60229" spans="17:17">
      <c r="Q60229" s="39"/>
    </row>
    <row r="60230" spans="17:17">
      <c r="Q60230" s="39"/>
    </row>
    <row r="60231" spans="17:17">
      <c r="Q60231" s="39"/>
    </row>
    <row r="60232" spans="17:17">
      <c r="Q60232" s="39"/>
    </row>
    <row r="60233" spans="17:17">
      <c r="Q60233" s="39"/>
    </row>
    <row r="60234" spans="17:17">
      <c r="Q60234" s="39"/>
    </row>
    <row r="60235" spans="17:17">
      <c r="Q60235" s="39"/>
    </row>
    <row r="60236" spans="17:17">
      <c r="Q60236" s="39"/>
    </row>
    <row r="60237" spans="17:17">
      <c r="Q60237" s="39"/>
    </row>
    <row r="60238" spans="17:17">
      <c r="Q60238" s="39"/>
    </row>
    <row r="60239" spans="17:17">
      <c r="Q60239" s="39"/>
    </row>
    <row r="60240" spans="17:17">
      <c r="Q60240" s="39"/>
    </row>
    <row r="60241" spans="17:17">
      <c r="Q60241" s="39"/>
    </row>
    <row r="60242" spans="17:17">
      <c r="Q60242" s="39"/>
    </row>
    <row r="60243" spans="17:17">
      <c r="Q60243" s="39"/>
    </row>
    <row r="60244" spans="17:17">
      <c r="Q60244" s="39"/>
    </row>
    <row r="60245" spans="17:17">
      <c r="Q60245" s="39"/>
    </row>
    <row r="60246" spans="17:17">
      <c r="Q60246" s="39"/>
    </row>
    <row r="60247" spans="17:17">
      <c r="Q60247" s="39"/>
    </row>
    <row r="60248" spans="17:17">
      <c r="Q60248" s="39"/>
    </row>
    <row r="60249" spans="17:17">
      <c r="Q60249" s="39"/>
    </row>
    <row r="60250" spans="17:17">
      <c r="Q60250" s="39"/>
    </row>
    <row r="60251" spans="17:17">
      <c r="Q60251" s="39"/>
    </row>
    <row r="60252" spans="17:17">
      <c r="Q60252" s="39"/>
    </row>
    <row r="60253" spans="17:17">
      <c r="Q60253" s="39"/>
    </row>
    <row r="60254" spans="17:17">
      <c r="Q60254" s="39"/>
    </row>
    <row r="60255" spans="17:17">
      <c r="Q60255" s="39"/>
    </row>
    <row r="60256" spans="17:17">
      <c r="Q60256" s="39"/>
    </row>
    <row r="60257" spans="17:17">
      <c r="Q60257" s="39"/>
    </row>
    <row r="60258" spans="17:17">
      <c r="Q60258" s="39"/>
    </row>
    <row r="60259" spans="17:17">
      <c r="Q60259" s="39"/>
    </row>
    <row r="60260" spans="17:17">
      <c r="Q60260" s="39"/>
    </row>
    <row r="60261" spans="17:17">
      <c r="Q60261" s="39"/>
    </row>
    <row r="60262" spans="17:17">
      <c r="Q60262" s="39"/>
    </row>
    <row r="60263" spans="17:17">
      <c r="Q60263" s="39"/>
    </row>
    <row r="60264" spans="17:17">
      <c r="Q60264" s="39"/>
    </row>
    <row r="60265" spans="17:17">
      <c r="Q60265" s="39"/>
    </row>
    <row r="60266" spans="17:17">
      <c r="Q60266" s="39"/>
    </row>
    <row r="60267" spans="17:17">
      <c r="Q60267" s="39"/>
    </row>
    <row r="60268" spans="17:17">
      <c r="Q60268" s="39"/>
    </row>
    <row r="60269" spans="17:17">
      <c r="Q60269" s="39"/>
    </row>
    <row r="60270" spans="17:17">
      <c r="Q60270" s="39"/>
    </row>
    <row r="60271" spans="17:17">
      <c r="Q60271" s="39"/>
    </row>
    <row r="60272" spans="17:17">
      <c r="Q60272" s="39"/>
    </row>
    <row r="60273" spans="17:17">
      <c r="Q60273" s="39"/>
    </row>
    <row r="60274" spans="17:17">
      <c r="Q60274" s="39"/>
    </row>
    <row r="60275" spans="17:17">
      <c r="Q60275" s="39"/>
    </row>
    <row r="60276" spans="17:17">
      <c r="Q60276" s="39"/>
    </row>
    <row r="60277" spans="17:17">
      <c r="Q60277" s="39"/>
    </row>
    <row r="60278" spans="17:17">
      <c r="Q60278" s="39"/>
    </row>
    <row r="60279" spans="17:17">
      <c r="Q60279" s="39"/>
    </row>
    <row r="60280" spans="17:17">
      <c r="Q60280" s="39"/>
    </row>
    <row r="60281" spans="17:17">
      <c r="Q60281" s="39"/>
    </row>
    <row r="60282" spans="17:17">
      <c r="Q60282" s="39"/>
    </row>
    <row r="60283" spans="17:17">
      <c r="Q60283" s="39"/>
    </row>
    <row r="60284" spans="17:17">
      <c r="Q60284" s="39"/>
    </row>
    <row r="60285" spans="17:17">
      <c r="Q60285" s="39"/>
    </row>
    <row r="60286" spans="17:17">
      <c r="Q60286" s="39"/>
    </row>
    <row r="60287" spans="17:17">
      <c r="Q60287" s="39"/>
    </row>
    <row r="60288" spans="17:17">
      <c r="Q60288" s="39"/>
    </row>
    <row r="60289" spans="17:17">
      <c r="Q60289" s="39"/>
    </row>
    <row r="60290" spans="17:17">
      <c r="Q60290" s="39"/>
    </row>
    <row r="60291" spans="17:17">
      <c r="Q60291" s="39"/>
    </row>
    <row r="60292" spans="17:17">
      <c r="Q60292" s="39"/>
    </row>
    <row r="60293" spans="17:17">
      <c r="Q60293" s="39"/>
    </row>
    <row r="60294" spans="17:17">
      <c r="Q60294" s="39"/>
    </row>
    <row r="60295" spans="17:17">
      <c r="Q60295" s="39"/>
    </row>
    <row r="60296" spans="17:17">
      <c r="Q60296" s="39"/>
    </row>
    <row r="60297" spans="17:17">
      <c r="Q60297" s="39"/>
    </row>
    <row r="60298" spans="17:17">
      <c r="Q60298" s="39"/>
    </row>
    <row r="60299" spans="17:17">
      <c r="Q60299" s="39"/>
    </row>
    <row r="60300" spans="17:17">
      <c r="Q60300" s="39"/>
    </row>
    <row r="60301" spans="17:17">
      <c r="Q60301" s="39"/>
    </row>
    <row r="60302" spans="17:17">
      <c r="Q60302" s="39"/>
    </row>
    <row r="60303" spans="17:17">
      <c r="Q60303" s="39"/>
    </row>
    <row r="60304" spans="17:17">
      <c r="Q60304" s="39"/>
    </row>
    <row r="60305" spans="17:17">
      <c r="Q60305" s="39"/>
    </row>
    <row r="60306" spans="17:17">
      <c r="Q60306" s="39"/>
    </row>
    <row r="60307" spans="17:17">
      <c r="Q60307" s="39"/>
    </row>
    <row r="60308" spans="17:17">
      <c r="Q60308" s="39"/>
    </row>
    <row r="60309" spans="17:17">
      <c r="Q60309" s="39"/>
    </row>
    <row r="60310" spans="17:17">
      <c r="Q60310" s="39"/>
    </row>
    <row r="60311" spans="17:17">
      <c r="Q60311" s="39"/>
    </row>
    <row r="60312" spans="17:17">
      <c r="Q60312" s="39"/>
    </row>
    <row r="60313" spans="17:17">
      <c r="Q60313" s="39"/>
    </row>
    <row r="60314" spans="17:17">
      <c r="Q60314" s="39"/>
    </row>
    <row r="60315" spans="17:17">
      <c r="Q60315" s="39"/>
    </row>
    <row r="60316" spans="17:17">
      <c r="Q60316" s="39"/>
    </row>
    <row r="60317" spans="17:17">
      <c r="Q60317" s="39"/>
    </row>
    <row r="60318" spans="17:17">
      <c r="Q60318" s="39"/>
    </row>
    <row r="60319" spans="17:17">
      <c r="Q60319" s="39"/>
    </row>
    <row r="60320" spans="17:17">
      <c r="Q60320" s="39"/>
    </row>
    <row r="60321" spans="17:17">
      <c r="Q60321" s="39"/>
    </row>
    <row r="60322" spans="17:17">
      <c r="Q60322" s="39"/>
    </row>
    <row r="60323" spans="17:17">
      <c r="Q60323" s="39"/>
    </row>
    <row r="60324" spans="17:17">
      <c r="Q60324" s="39"/>
    </row>
    <row r="60325" spans="17:17">
      <c r="Q60325" s="39"/>
    </row>
    <row r="60326" spans="17:17">
      <c r="Q60326" s="39"/>
    </row>
    <row r="60327" spans="17:17">
      <c r="Q60327" s="39"/>
    </row>
    <row r="60328" spans="17:17">
      <c r="Q60328" s="39"/>
    </row>
    <row r="60329" spans="17:17">
      <c r="Q60329" s="39"/>
    </row>
    <row r="60330" spans="17:17">
      <c r="Q60330" s="39"/>
    </row>
    <row r="60331" spans="17:17">
      <c r="Q60331" s="39"/>
    </row>
    <row r="60332" spans="17:17">
      <c r="Q60332" s="39"/>
    </row>
    <row r="60333" spans="17:17">
      <c r="Q60333" s="39"/>
    </row>
    <row r="60334" spans="17:17">
      <c r="Q60334" s="39"/>
    </row>
    <row r="60335" spans="17:17">
      <c r="Q60335" s="39"/>
    </row>
    <row r="60336" spans="17:17">
      <c r="Q60336" s="39"/>
    </row>
    <row r="60337" spans="17:17">
      <c r="Q60337" s="39"/>
    </row>
    <row r="60338" spans="17:17">
      <c r="Q60338" s="39"/>
    </row>
    <row r="60339" spans="17:17">
      <c r="Q60339" s="39"/>
    </row>
    <row r="60340" spans="17:17">
      <c r="Q60340" s="39"/>
    </row>
    <row r="60341" spans="17:17">
      <c r="Q60341" s="39"/>
    </row>
    <row r="60342" spans="17:17">
      <c r="Q60342" s="39"/>
    </row>
    <row r="60343" spans="17:17">
      <c r="Q60343" s="39"/>
    </row>
    <row r="60344" spans="17:17">
      <c r="Q60344" s="39"/>
    </row>
    <row r="60345" spans="17:17">
      <c r="Q60345" s="39"/>
    </row>
    <row r="60346" spans="17:17">
      <c r="Q60346" s="39"/>
    </row>
    <row r="60347" spans="17:17">
      <c r="Q60347" s="39"/>
    </row>
    <row r="60348" spans="17:17">
      <c r="Q60348" s="39"/>
    </row>
    <row r="60349" spans="17:17">
      <c r="Q60349" s="39"/>
    </row>
    <row r="60350" spans="17:17">
      <c r="Q60350" s="39"/>
    </row>
    <row r="60351" spans="17:17">
      <c r="Q60351" s="39"/>
    </row>
    <row r="60352" spans="17:17">
      <c r="Q60352" s="39"/>
    </row>
    <row r="60353" spans="17:17">
      <c r="Q60353" s="39"/>
    </row>
    <row r="60354" spans="17:17">
      <c r="Q60354" s="39"/>
    </row>
    <row r="60355" spans="17:17">
      <c r="Q60355" s="39"/>
    </row>
    <row r="60356" spans="17:17">
      <c r="Q60356" s="39"/>
    </row>
    <row r="60357" spans="17:17">
      <c r="Q60357" s="39"/>
    </row>
    <row r="60358" spans="17:17">
      <c r="Q60358" s="39"/>
    </row>
    <row r="60359" spans="17:17">
      <c r="Q60359" s="39"/>
    </row>
    <row r="60360" spans="17:17">
      <c r="Q60360" s="39"/>
    </row>
    <row r="60361" spans="17:17">
      <c r="Q60361" s="39"/>
    </row>
    <row r="60362" spans="17:17">
      <c r="Q60362" s="39"/>
    </row>
    <row r="60363" spans="17:17">
      <c r="Q60363" s="39"/>
    </row>
    <row r="60364" spans="17:17">
      <c r="Q60364" s="39"/>
    </row>
    <row r="60365" spans="17:17">
      <c r="Q60365" s="39"/>
    </row>
    <row r="60366" spans="17:17">
      <c r="Q60366" s="39"/>
    </row>
    <row r="60367" spans="17:17">
      <c r="Q60367" s="39"/>
    </row>
    <row r="60368" spans="17:17">
      <c r="Q60368" s="39"/>
    </row>
    <row r="60369" spans="17:17">
      <c r="Q60369" s="39"/>
    </row>
    <row r="60370" spans="17:17">
      <c r="Q60370" s="39"/>
    </row>
    <row r="60371" spans="17:17">
      <c r="Q60371" s="39"/>
    </row>
    <row r="60372" spans="17:17">
      <c r="Q60372" s="39"/>
    </row>
    <row r="60373" spans="17:17">
      <c r="Q60373" s="39"/>
    </row>
    <row r="60374" spans="17:17">
      <c r="Q60374" s="39"/>
    </row>
    <row r="60375" spans="17:17">
      <c r="Q60375" s="39"/>
    </row>
    <row r="60376" spans="17:17">
      <c r="Q60376" s="39"/>
    </row>
    <row r="60377" spans="17:17">
      <c r="Q60377" s="39"/>
    </row>
    <row r="60378" spans="17:17">
      <c r="Q60378" s="39"/>
    </row>
    <row r="60379" spans="17:17">
      <c r="Q60379" s="39"/>
    </row>
    <row r="60380" spans="17:17">
      <c r="Q60380" s="39"/>
    </row>
    <row r="60381" spans="17:17">
      <c r="Q60381" s="39"/>
    </row>
    <row r="60382" spans="17:17">
      <c r="Q60382" s="39"/>
    </row>
    <row r="60383" spans="17:17">
      <c r="Q60383" s="39"/>
    </row>
    <row r="60384" spans="17:17">
      <c r="Q60384" s="39"/>
    </row>
    <row r="60385" spans="17:17">
      <c r="Q60385" s="39"/>
    </row>
    <row r="60386" spans="17:17">
      <c r="Q60386" s="39"/>
    </row>
    <row r="60387" spans="17:17">
      <c r="Q60387" s="39"/>
    </row>
    <row r="60388" spans="17:17">
      <c r="Q60388" s="39"/>
    </row>
    <row r="60389" spans="17:17">
      <c r="Q60389" s="39"/>
    </row>
    <row r="60390" spans="17:17">
      <c r="Q60390" s="39"/>
    </row>
    <row r="60391" spans="17:17">
      <c r="Q60391" s="39"/>
    </row>
    <row r="60392" spans="17:17">
      <c r="Q60392" s="39"/>
    </row>
    <row r="60393" spans="17:17">
      <c r="Q60393" s="39"/>
    </row>
    <row r="60394" spans="17:17">
      <c r="Q60394" s="39"/>
    </row>
    <row r="60395" spans="17:17">
      <c r="Q60395" s="39"/>
    </row>
    <row r="60396" spans="17:17">
      <c r="Q60396" s="39"/>
    </row>
    <row r="60397" spans="17:17">
      <c r="Q60397" s="39"/>
    </row>
    <row r="60398" spans="17:17">
      <c r="Q60398" s="39"/>
    </row>
    <row r="60399" spans="17:17">
      <c r="Q60399" s="39"/>
    </row>
    <row r="60400" spans="17:17">
      <c r="Q60400" s="39"/>
    </row>
    <row r="60401" spans="17:17">
      <c r="Q60401" s="39"/>
    </row>
    <row r="60402" spans="17:17">
      <c r="Q60402" s="39"/>
    </row>
    <row r="60403" spans="17:17">
      <c r="Q60403" s="39"/>
    </row>
    <row r="60404" spans="17:17">
      <c r="Q60404" s="39"/>
    </row>
    <row r="60405" spans="17:17">
      <c r="Q60405" s="39"/>
    </row>
    <row r="60406" spans="17:17">
      <c r="Q60406" s="39"/>
    </row>
    <row r="60407" spans="17:17">
      <c r="Q60407" s="39"/>
    </row>
    <row r="60408" spans="17:17">
      <c r="Q60408" s="39"/>
    </row>
    <row r="60409" spans="17:17">
      <c r="Q60409" s="39"/>
    </row>
    <row r="60410" spans="17:17">
      <c r="Q60410" s="39"/>
    </row>
    <row r="60411" spans="17:17">
      <c r="Q60411" s="39"/>
    </row>
    <row r="60412" spans="17:17">
      <c r="Q60412" s="39"/>
    </row>
    <row r="60413" spans="17:17">
      <c r="Q60413" s="39"/>
    </row>
    <row r="60414" spans="17:17">
      <c r="Q60414" s="39"/>
    </row>
    <row r="60415" spans="17:17">
      <c r="Q60415" s="39"/>
    </row>
    <row r="60416" spans="17:17">
      <c r="Q60416" s="39"/>
    </row>
    <row r="60417" spans="17:17">
      <c r="Q60417" s="39"/>
    </row>
    <row r="60418" spans="17:17">
      <c r="Q60418" s="39"/>
    </row>
    <row r="60419" spans="17:17">
      <c r="Q60419" s="39"/>
    </row>
    <row r="60420" spans="17:17">
      <c r="Q60420" s="39"/>
    </row>
    <row r="60421" spans="17:17">
      <c r="Q60421" s="39"/>
    </row>
    <row r="60422" spans="17:17">
      <c r="Q60422" s="39"/>
    </row>
    <row r="60423" spans="17:17">
      <c r="Q60423" s="39"/>
    </row>
    <row r="60424" spans="17:17">
      <c r="Q60424" s="39"/>
    </row>
    <row r="60425" spans="17:17">
      <c r="Q60425" s="39"/>
    </row>
    <row r="60426" spans="17:17">
      <c r="Q60426" s="39"/>
    </row>
    <row r="60427" spans="17:17">
      <c r="Q60427" s="39"/>
    </row>
    <row r="60428" spans="17:17">
      <c r="Q60428" s="39"/>
    </row>
    <row r="60429" spans="17:17">
      <c r="Q60429" s="39"/>
    </row>
    <row r="60430" spans="17:17">
      <c r="Q60430" s="39"/>
    </row>
    <row r="60431" spans="17:17">
      <c r="Q60431" s="39"/>
    </row>
    <row r="60432" spans="17:17">
      <c r="Q60432" s="39"/>
    </row>
    <row r="60433" spans="17:17">
      <c r="Q60433" s="39"/>
    </row>
    <row r="60434" spans="17:17">
      <c r="Q60434" s="39"/>
    </row>
    <row r="60435" spans="17:17">
      <c r="Q60435" s="39"/>
    </row>
    <row r="60436" spans="17:17">
      <c r="Q60436" s="39"/>
    </row>
    <row r="60437" spans="17:17">
      <c r="Q60437" s="39"/>
    </row>
    <row r="60438" spans="17:17">
      <c r="Q60438" s="39"/>
    </row>
    <row r="60439" spans="17:17">
      <c r="Q60439" s="39"/>
    </row>
    <row r="60440" spans="17:17">
      <c r="Q60440" s="39"/>
    </row>
    <row r="60441" spans="17:17">
      <c r="Q60441" s="39"/>
    </row>
    <row r="60442" spans="17:17">
      <c r="Q60442" s="39"/>
    </row>
    <row r="60443" spans="17:17">
      <c r="Q60443" s="39"/>
    </row>
    <row r="60444" spans="17:17">
      <c r="Q60444" s="39"/>
    </row>
    <row r="60445" spans="17:17">
      <c r="Q60445" s="39"/>
    </row>
    <row r="60446" spans="17:17">
      <c r="Q60446" s="39"/>
    </row>
    <row r="60447" spans="17:17">
      <c r="Q60447" s="39"/>
    </row>
    <row r="60448" spans="17:17">
      <c r="Q60448" s="39"/>
    </row>
    <row r="60449" spans="17:17">
      <c r="Q60449" s="39"/>
    </row>
    <row r="60450" spans="17:17">
      <c r="Q60450" s="39"/>
    </row>
    <row r="60451" spans="17:17">
      <c r="Q60451" s="39"/>
    </row>
    <row r="60452" spans="17:17">
      <c r="Q60452" s="39"/>
    </row>
    <row r="60453" spans="17:17">
      <c r="Q60453" s="39"/>
    </row>
    <row r="60454" spans="17:17">
      <c r="Q60454" s="39"/>
    </row>
    <row r="60455" spans="17:17">
      <c r="Q60455" s="39"/>
    </row>
    <row r="60456" spans="17:17">
      <c r="Q60456" s="39"/>
    </row>
    <row r="60457" spans="17:17">
      <c r="Q60457" s="39"/>
    </row>
    <row r="60458" spans="17:17">
      <c r="Q60458" s="39"/>
    </row>
    <row r="60459" spans="17:17">
      <c r="Q60459" s="39"/>
    </row>
    <row r="60460" spans="17:17">
      <c r="Q60460" s="39"/>
    </row>
    <row r="60461" spans="17:17">
      <c r="Q60461" s="39"/>
    </row>
    <row r="60462" spans="17:17">
      <c r="Q60462" s="39"/>
    </row>
    <row r="60463" spans="17:17">
      <c r="Q60463" s="39"/>
    </row>
    <row r="60464" spans="17:17">
      <c r="Q60464" s="39"/>
    </row>
    <row r="60465" spans="17:17">
      <c r="Q60465" s="39"/>
    </row>
    <row r="60466" spans="17:17">
      <c r="Q60466" s="39"/>
    </row>
    <row r="60467" spans="17:17">
      <c r="Q60467" s="39"/>
    </row>
    <row r="60468" spans="17:17">
      <c r="Q60468" s="39"/>
    </row>
    <row r="60469" spans="17:17">
      <c r="Q60469" s="39"/>
    </row>
    <row r="60470" spans="17:17">
      <c r="Q60470" s="39"/>
    </row>
    <row r="60471" spans="17:17">
      <c r="Q60471" s="39"/>
    </row>
    <row r="60472" spans="17:17">
      <c r="Q60472" s="39"/>
    </row>
    <row r="60473" spans="17:17">
      <c r="Q60473" s="39"/>
    </row>
    <row r="60474" spans="17:17">
      <c r="Q60474" s="39"/>
    </row>
    <row r="60475" spans="17:17">
      <c r="Q60475" s="39"/>
    </row>
    <row r="60476" spans="17:17">
      <c r="Q60476" s="39"/>
    </row>
    <row r="60477" spans="17:17">
      <c r="Q60477" s="39"/>
    </row>
    <row r="60478" spans="17:17">
      <c r="Q60478" s="39"/>
    </row>
    <row r="60479" spans="17:17">
      <c r="Q60479" s="39"/>
    </row>
    <row r="60480" spans="17:17">
      <c r="Q60480" s="39"/>
    </row>
    <row r="60481" spans="17:17">
      <c r="Q60481" s="39"/>
    </row>
    <row r="60482" spans="17:17">
      <c r="Q60482" s="39"/>
    </row>
    <row r="60483" spans="17:17">
      <c r="Q60483" s="39"/>
    </row>
    <row r="60484" spans="17:17">
      <c r="Q60484" s="39"/>
    </row>
    <row r="60485" spans="17:17">
      <c r="Q60485" s="39"/>
    </row>
    <row r="60486" spans="17:17">
      <c r="Q60486" s="39"/>
    </row>
    <row r="60487" spans="17:17">
      <c r="Q60487" s="39"/>
    </row>
    <row r="60488" spans="17:17">
      <c r="Q60488" s="39"/>
    </row>
    <row r="60489" spans="17:17">
      <c r="Q60489" s="39"/>
    </row>
    <row r="60490" spans="17:17">
      <c r="Q60490" s="39"/>
    </row>
    <row r="60491" spans="17:17">
      <c r="Q60491" s="39"/>
    </row>
    <row r="60492" spans="17:17">
      <c r="Q60492" s="39"/>
    </row>
    <row r="60493" spans="17:17">
      <c r="Q60493" s="39"/>
    </row>
    <row r="60494" spans="17:17">
      <c r="Q60494" s="39"/>
    </row>
    <row r="60495" spans="17:17">
      <c r="Q60495" s="39"/>
    </row>
    <row r="60496" spans="17:17">
      <c r="Q60496" s="39"/>
    </row>
    <row r="60497" spans="17:17">
      <c r="Q60497" s="39"/>
    </row>
    <row r="60498" spans="17:17">
      <c r="Q60498" s="39"/>
    </row>
    <row r="60499" spans="17:17">
      <c r="Q60499" s="39"/>
    </row>
    <row r="60500" spans="17:17">
      <c r="Q60500" s="39"/>
    </row>
    <row r="60501" spans="17:17">
      <c r="Q60501" s="39"/>
    </row>
    <row r="60502" spans="17:17">
      <c r="Q60502" s="39"/>
    </row>
    <row r="60503" spans="17:17">
      <c r="Q60503" s="39"/>
    </row>
    <row r="60504" spans="17:17">
      <c r="Q60504" s="39"/>
    </row>
    <row r="60505" spans="17:17">
      <c r="Q60505" s="39"/>
    </row>
    <row r="60506" spans="17:17">
      <c r="Q60506" s="39"/>
    </row>
    <row r="60507" spans="17:17">
      <c r="Q60507" s="39"/>
    </row>
    <row r="60508" spans="17:17">
      <c r="Q60508" s="39"/>
    </row>
    <row r="60509" spans="17:17">
      <c r="Q60509" s="39"/>
    </row>
    <row r="60510" spans="17:17">
      <c r="Q60510" s="39"/>
    </row>
    <row r="60511" spans="17:17">
      <c r="Q60511" s="39"/>
    </row>
    <row r="60512" spans="17:17">
      <c r="Q60512" s="39"/>
    </row>
    <row r="60513" spans="17:17">
      <c r="Q60513" s="39"/>
    </row>
    <row r="60514" spans="17:17">
      <c r="Q60514" s="39"/>
    </row>
    <row r="60515" spans="17:17">
      <c r="Q60515" s="39"/>
    </row>
    <row r="60516" spans="17:17">
      <c r="Q60516" s="39"/>
    </row>
    <row r="60517" spans="17:17">
      <c r="Q60517" s="39"/>
    </row>
    <row r="60518" spans="17:17">
      <c r="Q60518" s="39"/>
    </row>
    <row r="60519" spans="17:17">
      <c r="Q60519" s="39"/>
    </row>
    <row r="60520" spans="17:17">
      <c r="Q60520" s="39"/>
    </row>
    <row r="60521" spans="17:17">
      <c r="Q60521" s="39"/>
    </row>
    <row r="60522" spans="17:17">
      <c r="Q60522" s="39"/>
    </row>
    <row r="60523" spans="17:17">
      <c r="Q60523" s="39"/>
    </row>
    <row r="60524" spans="17:17">
      <c r="Q60524" s="39"/>
    </row>
    <row r="60525" spans="17:17">
      <c r="Q60525" s="39"/>
    </row>
    <row r="60526" spans="17:17">
      <c r="Q60526" s="39"/>
    </row>
    <row r="60527" spans="17:17">
      <c r="Q60527" s="39"/>
    </row>
    <row r="60528" spans="17:17">
      <c r="Q60528" s="39"/>
    </row>
    <row r="60529" spans="17:17">
      <c r="Q60529" s="39"/>
    </row>
    <row r="60530" spans="17:17">
      <c r="Q60530" s="39"/>
    </row>
    <row r="60531" spans="17:17">
      <c r="Q60531" s="39"/>
    </row>
    <row r="60532" spans="17:17">
      <c r="Q60532" s="39"/>
    </row>
    <row r="60533" spans="17:17">
      <c r="Q60533" s="39"/>
    </row>
    <row r="60534" spans="17:17">
      <c r="Q60534" s="39"/>
    </row>
    <row r="60535" spans="17:17">
      <c r="Q60535" s="39"/>
    </row>
    <row r="60536" spans="17:17">
      <c r="Q60536" s="39"/>
    </row>
    <row r="60537" spans="17:17">
      <c r="Q60537" s="39"/>
    </row>
    <row r="60538" spans="17:17">
      <c r="Q60538" s="39"/>
    </row>
    <row r="60539" spans="17:17">
      <c r="Q60539" s="39"/>
    </row>
    <row r="60540" spans="17:17">
      <c r="Q60540" s="39"/>
    </row>
    <row r="60541" spans="17:17">
      <c r="Q60541" s="39"/>
    </row>
    <row r="60542" spans="17:17">
      <c r="Q60542" s="39"/>
    </row>
    <row r="60543" spans="17:17">
      <c r="Q60543" s="39"/>
    </row>
    <row r="60544" spans="17:17">
      <c r="Q60544" s="39"/>
    </row>
    <row r="60545" spans="17:17">
      <c r="Q60545" s="39"/>
    </row>
    <row r="60546" spans="17:17">
      <c r="Q60546" s="39"/>
    </row>
    <row r="60547" spans="17:17">
      <c r="Q60547" s="39"/>
    </row>
    <row r="60548" spans="17:17">
      <c r="Q60548" s="39"/>
    </row>
    <row r="60549" spans="17:17">
      <c r="Q60549" s="39"/>
    </row>
    <row r="60550" spans="17:17">
      <c r="Q60550" s="39"/>
    </row>
    <row r="60551" spans="17:17">
      <c r="Q60551" s="39"/>
    </row>
    <row r="60552" spans="17:17">
      <c r="Q60552" s="39"/>
    </row>
    <row r="60553" spans="17:17">
      <c r="Q60553" s="39"/>
    </row>
    <row r="60554" spans="17:17">
      <c r="Q60554" s="39"/>
    </row>
    <row r="60555" spans="17:17">
      <c r="Q60555" s="39"/>
    </row>
    <row r="60556" spans="17:17">
      <c r="Q60556" s="39"/>
    </row>
    <row r="60557" spans="17:17">
      <c r="Q60557" s="39"/>
    </row>
    <row r="60558" spans="17:17">
      <c r="Q60558" s="39"/>
    </row>
    <row r="60559" spans="17:17">
      <c r="Q60559" s="39"/>
    </row>
    <row r="60560" spans="17:17">
      <c r="Q60560" s="39"/>
    </row>
    <row r="60561" spans="17:17">
      <c r="Q60561" s="39"/>
    </row>
    <row r="60562" spans="17:17">
      <c r="Q60562" s="39"/>
    </row>
    <row r="60563" spans="17:17">
      <c r="Q60563" s="39"/>
    </row>
    <row r="60564" spans="17:17">
      <c r="Q60564" s="39"/>
    </row>
    <row r="60565" spans="17:17">
      <c r="Q60565" s="39"/>
    </row>
    <row r="60566" spans="17:17">
      <c r="Q60566" s="39"/>
    </row>
    <row r="60567" spans="17:17">
      <c r="Q60567" s="39"/>
    </row>
    <row r="60568" spans="17:17">
      <c r="Q60568" s="39"/>
    </row>
    <row r="60569" spans="17:17">
      <c r="Q60569" s="39"/>
    </row>
    <row r="60570" spans="17:17">
      <c r="Q60570" s="39"/>
    </row>
    <row r="60571" spans="17:17">
      <c r="Q60571" s="39"/>
    </row>
    <row r="60572" spans="17:17">
      <c r="Q60572" s="39"/>
    </row>
    <row r="60573" spans="17:17">
      <c r="Q60573" s="39"/>
    </row>
    <row r="60574" spans="17:17">
      <c r="Q60574" s="39"/>
    </row>
    <row r="60575" spans="17:17">
      <c r="Q60575" s="39"/>
    </row>
    <row r="60576" spans="17:17">
      <c r="Q60576" s="39"/>
    </row>
    <row r="60577" spans="17:17">
      <c r="Q60577" s="39"/>
    </row>
    <row r="60578" spans="17:17">
      <c r="Q60578" s="39"/>
    </row>
    <row r="60579" spans="17:17">
      <c r="Q60579" s="39"/>
    </row>
    <row r="60580" spans="17:17">
      <c r="Q60580" s="39"/>
    </row>
    <row r="60581" spans="17:17">
      <c r="Q60581" s="39"/>
    </row>
    <row r="60582" spans="17:17">
      <c r="Q60582" s="39"/>
    </row>
    <row r="60583" spans="17:17">
      <c r="Q60583" s="39"/>
    </row>
    <row r="60584" spans="17:17">
      <c r="Q60584" s="39"/>
    </row>
    <row r="60585" spans="17:17">
      <c r="Q60585" s="39"/>
    </row>
    <row r="60586" spans="17:17">
      <c r="Q60586" s="39"/>
    </row>
    <row r="60587" spans="17:17">
      <c r="Q60587" s="39"/>
    </row>
    <row r="60588" spans="17:17">
      <c r="Q60588" s="39"/>
    </row>
    <row r="60589" spans="17:17">
      <c r="Q60589" s="39"/>
    </row>
    <row r="60590" spans="17:17">
      <c r="Q60590" s="39"/>
    </row>
    <row r="60591" spans="17:17">
      <c r="Q60591" s="39"/>
    </row>
    <row r="60592" spans="17:17">
      <c r="Q60592" s="39"/>
    </row>
    <row r="60593" spans="17:17">
      <c r="Q60593" s="39"/>
    </row>
    <row r="60594" spans="17:17">
      <c r="Q60594" s="39"/>
    </row>
    <row r="60595" spans="17:17">
      <c r="Q60595" s="39"/>
    </row>
    <row r="60596" spans="17:17">
      <c r="Q60596" s="39"/>
    </row>
    <row r="60597" spans="17:17">
      <c r="Q60597" s="39"/>
    </row>
    <row r="60598" spans="17:17">
      <c r="Q60598" s="39"/>
    </row>
    <row r="60599" spans="17:17">
      <c r="Q60599" s="39"/>
    </row>
    <row r="60600" spans="17:17">
      <c r="Q60600" s="39"/>
    </row>
    <row r="60601" spans="17:17">
      <c r="Q60601" s="39"/>
    </row>
    <row r="60602" spans="17:17">
      <c r="Q60602" s="39"/>
    </row>
    <row r="60603" spans="17:17">
      <c r="Q60603" s="39"/>
    </row>
    <row r="60604" spans="17:17">
      <c r="Q60604" s="39"/>
    </row>
    <row r="60605" spans="17:17">
      <c r="Q60605" s="39"/>
    </row>
    <row r="60606" spans="17:17">
      <c r="Q60606" s="39"/>
    </row>
    <row r="60607" spans="17:17">
      <c r="Q60607" s="39"/>
    </row>
    <row r="60608" spans="17:17">
      <c r="Q60608" s="39"/>
    </row>
    <row r="60609" spans="17:17">
      <c r="Q60609" s="39"/>
    </row>
    <row r="60610" spans="17:17">
      <c r="Q60610" s="39"/>
    </row>
    <row r="60611" spans="17:17">
      <c r="Q60611" s="39"/>
    </row>
    <row r="60612" spans="17:17">
      <c r="Q60612" s="39"/>
    </row>
    <row r="60613" spans="17:17">
      <c r="Q60613" s="39"/>
    </row>
    <row r="60614" spans="17:17">
      <c r="Q60614" s="39"/>
    </row>
    <row r="60615" spans="17:17">
      <c r="Q60615" s="39"/>
    </row>
    <row r="60616" spans="17:17">
      <c r="Q60616" s="39"/>
    </row>
    <row r="60617" spans="17:17">
      <c r="Q60617" s="39"/>
    </row>
    <row r="60618" spans="17:17">
      <c r="Q60618" s="39"/>
    </row>
    <row r="60619" spans="17:17">
      <c r="Q60619" s="39"/>
    </row>
    <row r="60620" spans="17:17">
      <c r="Q60620" s="39"/>
    </row>
    <row r="60621" spans="17:17">
      <c r="Q60621" s="39"/>
    </row>
    <row r="60622" spans="17:17">
      <c r="Q60622" s="39"/>
    </row>
    <row r="60623" spans="17:17">
      <c r="Q60623" s="39"/>
    </row>
    <row r="60624" spans="17:17">
      <c r="Q60624" s="39"/>
    </row>
    <row r="60625" spans="17:17">
      <c r="Q60625" s="39"/>
    </row>
    <row r="60626" spans="17:17">
      <c r="Q60626" s="39"/>
    </row>
    <row r="60627" spans="17:17">
      <c r="Q60627" s="39"/>
    </row>
    <row r="60628" spans="17:17">
      <c r="Q60628" s="39"/>
    </row>
    <row r="60629" spans="17:17">
      <c r="Q60629" s="39"/>
    </row>
    <row r="60630" spans="17:17">
      <c r="Q60630" s="39"/>
    </row>
    <row r="60631" spans="17:17">
      <c r="Q60631" s="39"/>
    </row>
    <row r="60632" spans="17:17">
      <c r="Q60632" s="39"/>
    </row>
    <row r="60633" spans="17:17">
      <c r="Q60633" s="39"/>
    </row>
    <row r="60634" spans="17:17">
      <c r="Q60634" s="39"/>
    </row>
    <row r="60635" spans="17:17">
      <c r="Q60635" s="39"/>
    </row>
    <row r="60636" spans="17:17">
      <c r="Q60636" s="39"/>
    </row>
    <row r="60637" spans="17:17">
      <c r="Q60637" s="39"/>
    </row>
    <row r="60638" spans="17:17">
      <c r="Q60638" s="39"/>
    </row>
    <row r="60639" spans="17:17">
      <c r="Q60639" s="39"/>
    </row>
    <row r="60640" spans="17:17">
      <c r="Q60640" s="39"/>
    </row>
    <row r="60641" spans="17:17">
      <c r="Q60641" s="39"/>
    </row>
    <row r="60642" spans="17:17">
      <c r="Q60642" s="39"/>
    </row>
    <row r="60643" spans="17:17">
      <c r="Q60643" s="39"/>
    </row>
    <row r="60644" spans="17:17">
      <c r="Q60644" s="39"/>
    </row>
    <row r="60645" spans="17:17">
      <c r="Q60645" s="39"/>
    </row>
    <row r="60646" spans="17:17">
      <c r="Q60646" s="39"/>
    </row>
    <row r="60647" spans="17:17">
      <c r="Q60647" s="39"/>
    </row>
    <row r="60648" spans="17:17">
      <c r="Q60648" s="39"/>
    </row>
    <row r="60649" spans="17:17">
      <c r="Q60649" s="39"/>
    </row>
    <row r="60650" spans="17:17">
      <c r="Q60650" s="39"/>
    </row>
    <row r="60651" spans="17:17">
      <c r="Q60651" s="39"/>
    </row>
    <row r="60652" spans="17:17">
      <c r="Q60652" s="39"/>
    </row>
    <row r="60653" spans="17:17">
      <c r="Q60653" s="39"/>
    </row>
    <row r="60654" spans="17:17">
      <c r="Q60654" s="39"/>
    </row>
    <row r="60655" spans="17:17">
      <c r="Q60655" s="39"/>
    </row>
    <row r="60656" spans="17:17">
      <c r="Q60656" s="39"/>
    </row>
    <row r="60657" spans="17:17">
      <c r="Q60657" s="39"/>
    </row>
    <row r="60658" spans="17:17">
      <c r="Q60658" s="39"/>
    </row>
    <row r="60659" spans="17:17">
      <c r="Q60659" s="39"/>
    </row>
    <row r="60660" spans="17:17">
      <c r="Q60660" s="39"/>
    </row>
    <row r="60661" spans="17:17">
      <c r="Q60661" s="39"/>
    </row>
    <row r="60662" spans="17:17">
      <c r="Q60662" s="39"/>
    </row>
    <row r="60663" spans="17:17">
      <c r="Q60663" s="39"/>
    </row>
    <row r="60664" spans="17:17">
      <c r="Q60664" s="39"/>
    </row>
    <row r="60665" spans="17:17">
      <c r="Q60665" s="39"/>
    </row>
    <row r="60666" spans="17:17">
      <c r="Q60666" s="39"/>
    </row>
    <row r="60667" spans="17:17">
      <c r="Q60667" s="39"/>
    </row>
    <row r="60668" spans="17:17">
      <c r="Q60668" s="39"/>
    </row>
    <row r="60669" spans="17:17">
      <c r="Q60669" s="39"/>
    </row>
    <row r="60670" spans="17:17">
      <c r="Q60670" s="39"/>
    </row>
    <row r="60671" spans="17:17">
      <c r="Q60671" s="39"/>
    </row>
    <row r="60672" spans="17:17">
      <c r="Q60672" s="39"/>
    </row>
    <row r="60673" spans="17:17">
      <c r="Q60673" s="39"/>
    </row>
    <row r="60674" spans="17:17">
      <c r="Q60674" s="39"/>
    </row>
    <row r="60675" spans="17:17">
      <c r="Q60675" s="39"/>
    </row>
    <row r="60676" spans="17:17">
      <c r="Q60676" s="39"/>
    </row>
    <row r="60677" spans="17:17">
      <c r="Q60677" s="39"/>
    </row>
    <row r="60678" spans="17:17">
      <c r="Q60678" s="39"/>
    </row>
    <row r="60679" spans="17:17">
      <c r="Q60679" s="39"/>
    </row>
    <row r="60680" spans="17:17">
      <c r="Q60680" s="39"/>
    </row>
    <row r="60681" spans="17:17">
      <c r="Q60681" s="39"/>
    </row>
    <row r="60682" spans="17:17">
      <c r="Q60682" s="39"/>
    </row>
    <row r="60683" spans="17:17">
      <c r="Q60683" s="39"/>
    </row>
    <row r="60684" spans="17:17">
      <c r="Q60684" s="39"/>
    </row>
    <row r="60685" spans="17:17">
      <c r="Q60685" s="39"/>
    </row>
    <row r="60686" spans="17:17">
      <c r="Q60686" s="39"/>
    </row>
    <row r="60687" spans="17:17">
      <c r="Q60687" s="39"/>
    </row>
    <row r="60688" spans="17:17">
      <c r="Q60688" s="39"/>
    </row>
    <row r="60689" spans="17:17">
      <c r="Q60689" s="39"/>
    </row>
    <row r="60690" spans="17:17">
      <c r="Q60690" s="39"/>
    </row>
    <row r="60691" spans="17:17">
      <c r="Q60691" s="39"/>
    </row>
    <row r="60692" spans="17:17">
      <c r="Q60692" s="39"/>
    </row>
    <row r="60693" spans="17:17">
      <c r="Q60693" s="39"/>
    </row>
    <row r="60694" spans="17:17">
      <c r="Q60694" s="39"/>
    </row>
    <row r="60695" spans="17:17">
      <c r="Q60695" s="39"/>
    </row>
    <row r="60696" spans="17:17">
      <c r="Q60696" s="39"/>
    </row>
    <row r="60697" spans="17:17">
      <c r="Q60697" s="39"/>
    </row>
    <row r="60698" spans="17:17">
      <c r="Q60698" s="39"/>
    </row>
    <row r="60699" spans="17:17">
      <c r="Q60699" s="39"/>
    </row>
    <row r="60700" spans="17:17">
      <c r="Q60700" s="39"/>
    </row>
    <row r="60701" spans="17:17">
      <c r="Q60701" s="39"/>
    </row>
    <row r="60702" spans="17:17">
      <c r="Q60702" s="39"/>
    </row>
    <row r="60703" spans="17:17">
      <c r="Q60703" s="39"/>
    </row>
    <row r="60704" spans="17:17">
      <c r="Q60704" s="39"/>
    </row>
    <row r="60705" spans="17:17">
      <c r="Q60705" s="39"/>
    </row>
    <row r="60706" spans="17:17">
      <c r="Q60706" s="39"/>
    </row>
    <row r="60707" spans="17:17">
      <c r="Q60707" s="39"/>
    </row>
    <row r="60708" spans="17:17">
      <c r="Q60708" s="39"/>
    </row>
    <row r="60709" spans="17:17">
      <c r="Q60709" s="39"/>
    </row>
    <row r="60710" spans="17:17">
      <c r="Q60710" s="39"/>
    </row>
    <row r="60711" spans="17:17">
      <c r="Q60711" s="39"/>
    </row>
    <row r="60712" spans="17:17">
      <c r="Q60712" s="39"/>
    </row>
    <row r="60713" spans="17:17">
      <c r="Q60713" s="39"/>
    </row>
    <row r="60714" spans="17:17">
      <c r="Q60714" s="39"/>
    </row>
    <row r="60715" spans="17:17">
      <c r="Q60715" s="39"/>
    </row>
    <row r="60716" spans="17:17">
      <c r="Q60716" s="39"/>
    </row>
    <row r="60717" spans="17:17">
      <c r="Q60717" s="39"/>
    </row>
    <row r="60718" spans="17:17">
      <c r="Q60718" s="39"/>
    </row>
    <row r="60719" spans="17:17">
      <c r="Q60719" s="39"/>
    </row>
    <row r="60720" spans="17:17">
      <c r="Q60720" s="39"/>
    </row>
    <row r="60721" spans="17:17">
      <c r="Q60721" s="39"/>
    </row>
    <row r="60722" spans="17:17">
      <c r="Q60722" s="39"/>
    </row>
    <row r="60723" spans="17:17">
      <c r="Q60723" s="39"/>
    </row>
    <row r="60724" spans="17:17">
      <c r="Q60724" s="39"/>
    </row>
    <row r="60725" spans="17:17">
      <c r="Q60725" s="39"/>
    </row>
    <row r="60726" spans="17:17">
      <c r="Q60726" s="39"/>
    </row>
    <row r="60727" spans="17:17">
      <c r="Q60727" s="39"/>
    </row>
    <row r="60728" spans="17:17">
      <c r="Q60728" s="39"/>
    </row>
    <row r="60729" spans="17:17">
      <c r="Q60729" s="39"/>
    </row>
    <row r="60730" spans="17:17">
      <c r="Q60730" s="39"/>
    </row>
    <row r="60731" spans="17:17">
      <c r="Q60731" s="39"/>
    </row>
    <row r="60732" spans="17:17">
      <c r="Q60732" s="39"/>
    </row>
    <row r="60733" spans="17:17">
      <c r="Q60733" s="39"/>
    </row>
    <row r="60734" spans="17:17">
      <c r="Q60734" s="39"/>
    </row>
    <row r="60735" spans="17:17">
      <c r="Q60735" s="39"/>
    </row>
    <row r="60736" spans="17:17">
      <c r="Q60736" s="39"/>
    </row>
    <row r="60737" spans="17:17">
      <c r="Q60737" s="39"/>
    </row>
    <row r="60738" spans="17:17">
      <c r="Q60738" s="39"/>
    </row>
    <row r="60739" spans="17:17">
      <c r="Q60739" s="39"/>
    </row>
    <row r="60740" spans="17:17">
      <c r="Q60740" s="39"/>
    </row>
    <row r="60741" spans="17:17">
      <c r="Q60741" s="39"/>
    </row>
    <row r="60742" spans="17:17">
      <c r="Q60742" s="39"/>
    </row>
    <row r="60743" spans="17:17">
      <c r="Q60743" s="39"/>
    </row>
    <row r="60744" spans="17:17">
      <c r="Q60744" s="39"/>
    </row>
    <row r="60745" spans="17:17">
      <c r="Q60745" s="39"/>
    </row>
    <row r="60746" spans="17:17">
      <c r="Q60746" s="39"/>
    </row>
    <row r="60747" spans="17:17">
      <c r="Q60747" s="39"/>
    </row>
    <row r="60748" spans="17:17">
      <c r="Q60748" s="39"/>
    </row>
    <row r="60749" spans="17:17">
      <c r="Q60749" s="39"/>
    </row>
    <row r="60750" spans="17:17">
      <c r="Q60750" s="39"/>
    </row>
    <row r="60751" spans="17:17">
      <c r="Q60751" s="39"/>
    </row>
    <row r="60752" spans="17:17">
      <c r="Q60752" s="39"/>
    </row>
    <row r="60753" spans="17:17">
      <c r="Q60753" s="39"/>
    </row>
    <row r="60754" spans="17:17">
      <c r="Q60754" s="39"/>
    </row>
    <row r="60755" spans="17:17">
      <c r="Q60755" s="39"/>
    </row>
    <row r="60756" spans="17:17">
      <c r="Q60756" s="39"/>
    </row>
    <row r="60757" spans="17:17">
      <c r="Q60757" s="39"/>
    </row>
    <row r="60758" spans="17:17">
      <c r="Q60758" s="39"/>
    </row>
    <row r="60759" spans="17:17">
      <c r="Q60759" s="39"/>
    </row>
    <row r="60760" spans="17:17">
      <c r="Q60760" s="39"/>
    </row>
    <row r="60761" spans="17:17">
      <c r="Q60761" s="39"/>
    </row>
    <row r="60762" spans="17:17">
      <c r="Q60762" s="39"/>
    </row>
    <row r="60763" spans="17:17">
      <c r="Q60763" s="39"/>
    </row>
    <row r="60764" spans="17:17">
      <c r="Q60764" s="39"/>
    </row>
    <row r="60765" spans="17:17">
      <c r="Q60765" s="39"/>
    </row>
    <row r="60766" spans="17:17">
      <c r="Q60766" s="39"/>
    </row>
    <row r="60767" spans="17:17">
      <c r="Q60767" s="39"/>
    </row>
    <row r="60768" spans="17:17">
      <c r="Q60768" s="39"/>
    </row>
    <row r="60769" spans="17:17">
      <c r="Q60769" s="39"/>
    </row>
    <row r="60770" spans="17:17">
      <c r="Q60770" s="39"/>
    </row>
    <row r="60771" spans="17:17">
      <c r="Q60771" s="39"/>
    </row>
    <row r="60772" spans="17:17">
      <c r="Q60772" s="39"/>
    </row>
    <row r="60773" spans="17:17">
      <c r="Q60773" s="39"/>
    </row>
    <row r="60774" spans="17:17">
      <c r="Q60774" s="39"/>
    </row>
    <row r="60775" spans="17:17">
      <c r="Q60775" s="39"/>
    </row>
    <row r="60776" spans="17:17">
      <c r="Q60776" s="39"/>
    </row>
    <row r="60777" spans="17:17">
      <c r="Q60777" s="39"/>
    </row>
    <row r="60778" spans="17:17">
      <c r="Q60778" s="39"/>
    </row>
    <row r="60779" spans="17:17">
      <c r="Q60779" s="39"/>
    </row>
    <row r="60780" spans="17:17">
      <c r="Q60780" s="39"/>
    </row>
    <row r="60781" spans="17:17">
      <c r="Q60781" s="39"/>
    </row>
    <row r="60782" spans="17:17">
      <c r="Q60782" s="39"/>
    </row>
    <row r="60783" spans="17:17">
      <c r="Q60783" s="39"/>
    </row>
    <row r="60784" spans="17:17">
      <c r="Q60784" s="39"/>
    </row>
    <row r="60785" spans="17:17">
      <c r="Q60785" s="39"/>
    </row>
    <row r="60786" spans="17:17">
      <c r="Q60786" s="39"/>
    </row>
    <row r="60787" spans="17:17">
      <c r="Q60787" s="39"/>
    </row>
    <row r="60788" spans="17:17">
      <c r="Q60788" s="39"/>
    </row>
    <row r="60789" spans="17:17">
      <c r="Q60789" s="39"/>
    </row>
    <row r="60790" spans="17:17">
      <c r="Q60790" s="39"/>
    </row>
    <row r="60791" spans="17:17">
      <c r="Q60791" s="39"/>
    </row>
    <row r="60792" spans="17:17">
      <c r="Q60792" s="39"/>
    </row>
    <row r="60793" spans="17:17">
      <c r="Q60793" s="39"/>
    </row>
    <row r="60794" spans="17:17">
      <c r="Q60794" s="39"/>
    </row>
    <row r="60795" spans="17:17">
      <c r="Q60795" s="39"/>
    </row>
    <row r="60796" spans="17:17">
      <c r="Q60796" s="39"/>
    </row>
    <row r="60797" spans="17:17">
      <c r="Q60797" s="39"/>
    </row>
    <row r="60798" spans="17:17">
      <c r="Q60798" s="39"/>
    </row>
    <row r="60799" spans="17:17">
      <c r="Q60799" s="39"/>
    </row>
    <row r="60800" spans="17:17">
      <c r="Q60800" s="39"/>
    </row>
    <row r="60801" spans="17:17">
      <c r="Q60801" s="39"/>
    </row>
    <row r="60802" spans="17:17">
      <c r="Q60802" s="39"/>
    </row>
    <row r="60803" spans="17:17">
      <c r="Q60803" s="39"/>
    </row>
    <row r="60804" spans="17:17">
      <c r="Q60804" s="39"/>
    </row>
    <row r="60805" spans="17:17">
      <c r="Q60805" s="39"/>
    </row>
    <row r="60806" spans="17:17">
      <c r="Q60806" s="39"/>
    </row>
    <row r="60807" spans="17:17">
      <c r="Q60807" s="39"/>
    </row>
    <row r="60808" spans="17:17">
      <c r="Q60808" s="39"/>
    </row>
    <row r="60809" spans="17:17">
      <c r="Q60809" s="39"/>
    </row>
    <row r="60810" spans="17:17">
      <c r="Q60810" s="39"/>
    </row>
    <row r="60811" spans="17:17">
      <c r="Q60811" s="39"/>
    </row>
    <row r="60812" spans="17:17">
      <c r="Q60812" s="39"/>
    </row>
    <row r="60813" spans="17:17">
      <c r="Q60813" s="39"/>
    </row>
    <row r="60814" spans="17:17">
      <c r="Q60814" s="39"/>
    </row>
    <row r="60815" spans="17:17">
      <c r="Q60815" s="39"/>
    </row>
    <row r="60816" spans="17:17">
      <c r="Q60816" s="39"/>
    </row>
    <row r="60817" spans="17:17">
      <c r="Q60817" s="39"/>
    </row>
    <row r="60818" spans="17:17">
      <c r="Q60818" s="39"/>
    </row>
    <row r="60819" spans="17:17">
      <c r="Q60819" s="39"/>
    </row>
    <row r="60820" spans="17:17">
      <c r="Q60820" s="39"/>
    </row>
    <row r="60821" spans="17:17">
      <c r="Q60821" s="39"/>
    </row>
    <row r="60822" spans="17:17">
      <c r="Q60822" s="39"/>
    </row>
    <row r="60823" spans="17:17">
      <c r="Q60823" s="39"/>
    </row>
    <row r="60824" spans="17:17">
      <c r="Q60824" s="39"/>
    </row>
    <row r="60825" spans="17:17">
      <c r="Q60825" s="39"/>
    </row>
    <row r="60826" spans="17:17">
      <c r="Q60826" s="39"/>
    </row>
    <row r="60827" spans="17:17">
      <c r="Q60827" s="39"/>
    </row>
    <row r="60828" spans="17:17">
      <c r="Q60828" s="39"/>
    </row>
    <row r="60829" spans="17:17">
      <c r="Q60829" s="39"/>
    </row>
    <row r="60830" spans="17:17">
      <c r="Q60830" s="39"/>
    </row>
    <row r="60831" spans="17:17">
      <c r="Q60831" s="39"/>
    </row>
    <row r="60832" spans="17:17">
      <c r="Q60832" s="39"/>
    </row>
    <row r="60833" spans="17:17">
      <c r="Q60833" s="39"/>
    </row>
    <row r="60834" spans="17:17">
      <c r="Q60834" s="39"/>
    </row>
    <row r="60835" spans="17:17">
      <c r="Q60835" s="39"/>
    </row>
    <row r="60836" spans="17:17">
      <c r="Q60836" s="39"/>
    </row>
    <row r="60837" spans="17:17">
      <c r="Q60837" s="39"/>
    </row>
    <row r="60838" spans="17:17">
      <c r="Q60838" s="39"/>
    </row>
    <row r="60839" spans="17:17">
      <c r="Q60839" s="39"/>
    </row>
    <row r="60840" spans="17:17">
      <c r="Q60840" s="39"/>
    </row>
    <row r="60841" spans="17:17">
      <c r="Q60841" s="39"/>
    </row>
    <row r="60842" spans="17:17">
      <c r="Q60842" s="39"/>
    </row>
    <row r="60843" spans="17:17">
      <c r="Q60843" s="39"/>
    </row>
    <row r="60844" spans="17:17">
      <c r="Q60844" s="39"/>
    </row>
    <row r="60845" spans="17:17">
      <c r="Q60845" s="39"/>
    </row>
    <row r="60846" spans="17:17">
      <c r="Q60846" s="39"/>
    </row>
    <row r="60847" spans="17:17">
      <c r="Q60847" s="39"/>
    </row>
    <row r="60848" spans="17:17">
      <c r="Q60848" s="39"/>
    </row>
    <row r="60849" spans="17:17">
      <c r="Q60849" s="39"/>
    </row>
    <row r="60850" spans="17:17">
      <c r="Q60850" s="39"/>
    </row>
    <row r="60851" spans="17:17">
      <c r="Q60851" s="39"/>
    </row>
    <row r="60852" spans="17:17">
      <c r="Q60852" s="39"/>
    </row>
    <row r="60853" spans="17:17">
      <c r="Q60853" s="39"/>
    </row>
    <row r="60854" spans="17:17">
      <c r="Q60854" s="39"/>
    </row>
    <row r="60855" spans="17:17">
      <c r="Q60855" s="39"/>
    </row>
    <row r="60856" spans="17:17">
      <c r="Q60856" s="39"/>
    </row>
    <row r="60857" spans="17:17">
      <c r="Q60857" s="39"/>
    </row>
    <row r="60858" spans="17:17">
      <c r="Q60858" s="39"/>
    </row>
    <row r="60859" spans="17:17">
      <c r="Q60859" s="39"/>
    </row>
    <row r="60860" spans="17:17">
      <c r="Q60860" s="39"/>
    </row>
    <row r="60861" spans="17:17">
      <c r="Q60861" s="39"/>
    </row>
    <row r="60862" spans="17:17">
      <c r="Q60862" s="39"/>
    </row>
    <row r="60863" spans="17:17">
      <c r="Q60863" s="39"/>
    </row>
    <row r="60864" spans="17:17">
      <c r="Q60864" s="39"/>
    </row>
    <row r="60865" spans="17:17">
      <c r="Q60865" s="39"/>
    </row>
    <row r="60866" spans="17:17">
      <c r="Q60866" s="39"/>
    </row>
    <row r="60867" spans="17:17">
      <c r="Q60867" s="39"/>
    </row>
    <row r="60868" spans="17:17">
      <c r="Q60868" s="39"/>
    </row>
    <row r="60869" spans="17:17">
      <c r="Q60869" s="39"/>
    </row>
    <row r="60870" spans="17:17">
      <c r="Q60870" s="39"/>
    </row>
    <row r="60871" spans="17:17">
      <c r="Q60871" s="39"/>
    </row>
    <row r="60872" spans="17:17">
      <c r="Q60872" s="39"/>
    </row>
    <row r="60873" spans="17:17">
      <c r="Q60873" s="39"/>
    </row>
    <row r="60874" spans="17:17">
      <c r="Q60874" s="39"/>
    </row>
    <row r="60875" spans="17:17">
      <c r="Q60875" s="39"/>
    </row>
    <row r="60876" spans="17:17">
      <c r="Q60876" s="39"/>
    </row>
    <row r="60877" spans="17:17">
      <c r="Q60877" s="39"/>
    </row>
    <row r="60878" spans="17:17">
      <c r="Q60878" s="39"/>
    </row>
    <row r="60879" spans="17:17">
      <c r="Q60879" s="39"/>
    </row>
    <row r="60880" spans="17:17">
      <c r="Q60880" s="39"/>
    </row>
    <row r="60881" spans="17:17">
      <c r="Q60881" s="39"/>
    </row>
    <row r="60882" spans="17:17">
      <c r="Q60882" s="39"/>
    </row>
    <row r="60883" spans="17:17">
      <c r="Q60883" s="39"/>
    </row>
    <row r="60884" spans="17:17">
      <c r="Q60884" s="39"/>
    </row>
    <row r="60885" spans="17:17">
      <c r="Q60885" s="39"/>
    </row>
    <row r="60886" spans="17:17">
      <c r="Q60886" s="39"/>
    </row>
    <row r="60887" spans="17:17">
      <c r="Q60887" s="39"/>
    </row>
    <row r="60888" spans="17:17">
      <c r="Q60888" s="39"/>
    </row>
    <row r="60889" spans="17:17">
      <c r="Q60889" s="39"/>
    </row>
    <row r="60890" spans="17:17">
      <c r="Q60890" s="39"/>
    </row>
    <row r="60891" spans="17:17">
      <c r="Q60891" s="39"/>
    </row>
    <row r="60892" spans="17:17">
      <c r="Q60892" s="39"/>
    </row>
    <row r="60893" spans="17:17">
      <c r="Q60893" s="39"/>
    </row>
    <row r="60894" spans="17:17">
      <c r="Q60894" s="39"/>
    </row>
    <row r="60895" spans="17:17">
      <c r="Q60895" s="39"/>
    </row>
    <row r="60896" spans="17:17">
      <c r="Q60896" s="39"/>
    </row>
    <row r="60897" spans="17:17">
      <c r="Q60897" s="39"/>
    </row>
    <row r="60898" spans="17:17">
      <c r="Q60898" s="39"/>
    </row>
    <row r="60899" spans="17:17">
      <c r="Q60899" s="39"/>
    </row>
    <row r="60900" spans="17:17">
      <c r="Q60900" s="39"/>
    </row>
    <row r="60901" spans="17:17">
      <c r="Q60901" s="39"/>
    </row>
    <row r="60902" spans="17:17">
      <c r="Q60902" s="39"/>
    </row>
    <row r="60903" spans="17:17">
      <c r="Q60903" s="39"/>
    </row>
    <row r="60904" spans="17:17">
      <c r="Q60904" s="39"/>
    </row>
    <row r="60905" spans="17:17">
      <c r="Q60905" s="39"/>
    </row>
    <row r="60906" spans="17:17">
      <c r="Q60906" s="39"/>
    </row>
    <row r="60907" spans="17:17">
      <c r="Q60907" s="39"/>
    </row>
    <row r="60908" spans="17:17">
      <c r="Q60908" s="39"/>
    </row>
    <row r="60909" spans="17:17">
      <c r="Q60909" s="39"/>
    </row>
    <row r="60910" spans="17:17">
      <c r="Q60910" s="39"/>
    </row>
    <row r="60911" spans="17:17">
      <c r="Q60911" s="39"/>
    </row>
    <row r="60912" spans="17:17">
      <c r="Q60912" s="39"/>
    </row>
    <row r="60913" spans="17:17">
      <c r="Q60913" s="39"/>
    </row>
    <row r="60914" spans="17:17">
      <c r="Q60914" s="39"/>
    </row>
    <row r="60915" spans="17:17">
      <c r="Q60915" s="39"/>
    </row>
    <row r="60916" spans="17:17">
      <c r="Q60916" s="39"/>
    </row>
    <row r="60917" spans="17:17">
      <c r="Q60917" s="39"/>
    </row>
    <row r="60918" spans="17:17">
      <c r="Q60918" s="39"/>
    </row>
    <row r="60919" spans="17:17">
      <c r="Q60919" s="39"/>
    </row>
    <row r="60920" spans="17:17">
      <c r="Q60920" s="39"/>
    </row>
    <row r="60921" spans="17:17">
      <c r="Q60921" s="39"/>
    </row>
    <row r="60922" spans="17:17">
      <c r="Q60922" s="39"/>
    </row>
    <row r="60923" spans="17:17">
      <c r="Q60923" s="39"/>
    </row>
    <row r="60924" spans="17:17">
      <c r="Q60924" s="39"/>
    </row>
    <row r="60925" spans="17:17">
      <c r="Q60925" s="39"/>
    </row>
    <row r="60926" spans="17:17">
      <c r="Q60926" s="39"/>
    </row>
    <row r="60927" spans="17:17">
      <c r="Q60927" s="39"/>
    </row>
    <row r="60928" spans="17:17">
      <c r="Q60928" s="39"/>
    </row>
    <row r="60929" spans="17:17">
      <c r="Q60929" s="39"/>
    </row>
    <row r="60930" spans="17:17">
      <c r="Q60930" s="39"/>
    </row>
    <row r="60931" spans="17:17">
      <c r="Q60931" s="39"/>
    </row>
    <row r="60932" spans="17:17">
      <c r="Q60932" s="39"/>
    </row>
    <row r="60933" spans="17:17">
      <c r="Q60933" s="39"/>
    </row>
    <row r="60934" spans="17:17">
      <c r="Q60934" s="39"/>
    </row>
    <row r="60935" spans="17:17">
      <c r="Q60935" s="39"/>
    </row>
    <row r="60936" spans="17:17">
      <c r="Q60936" s="39"/>
    </row>
    <row r="60937" spans="17:17">
      <c r="Q60937" s="39"/>
    </row>
    <row r="60938" spans="17:17">
      <c r="Q60938" s="39"/>
    </row>
    <row r="60939" spans="17:17">
      <c r="Q60939" s="39"/>
    </row>
    <row r="60940" spans="17:17">
      <c r="Q60940" s="39"/>
    </row>
    <row r="60941" spans="17:17">
      <c r="Q60941" s="39"/>
    </row>
    <row r="60942" spans="17:17">
      <c r="Q60942" s="39"/>
    </row>
    <row r="60943" spans="17:17">
      <c r="Q60943" s="39"/>
    </row>
    <row r="60944" spans="17:17">
      <c r="Q60944" s="39"/>
    </row>
    <row r="60945" spans="17:17">
      <c r="Q60945" s="39"/>
    </row>
    <row r="60946" spans="17:17">
      <c r="Q60946" s="39"/>
    </row>
    <row r="60947" spans="17:17">
      <c r="Q60947" s="39"/>
    </row>
    <row r="60948" spans="17:17">
      <c r="Q60948" s="39"/>
    </row>
    <row r="60949" spans="17:17">
      <c r="Q60949" s="39"/>
    </row>
    <row r="60950" spans="17:17">
      <c r="Q60950" s="39"/>
    </row>
    <row r="60951" spans="17:17">
      <c r="Q60951" s="39"/>
    </row>
    <row r="60952" spans="17:17">
      <c r="Q60952" s="39"/>
    </row>
    <row r="60953" spans="17:17">
      <c r="Q60953" s="39"/>
    </row>
    <row r="60954" spans="17:17">
      <c r="Q60954" s="39"/>
    </row>
    <row r="60955" spans="17:17">
      <c r="Q60955" s="39"/>
    </row>
    <row r="60956" spans="17:17">
      <c r="Q60956" s="39"/>
    </row>
    <row r="60957" spans="17:17">
      <c r="Q60957" s="39"/>
    </row>
    <row r="60958" spans="17:17">
      <c r="Q60958" s="39"/>
    </row>
    <row r="60959" spans="17:17">
      <c r="Q60959" s="39"/>
    </row>
    <row r="60960" spans="17:17">
      <c r="Q60960" s="39"/>
    </row>
    <row r="60961" spans="17:17">
      <c r="Q60961" s="39"/>
    </row>
    <row r="60962" spans="17:17">
      <c r="Q60962" s="39"/>
    </row>
    <row r="60963" spans="17:17">
      <c r="Q60963" s="39"/>
    </row>
    <row r="60964" spans="17:17">
      <c r="Q60964" s="39"/>
    </row>
    <row r="60965" spans="17:17">
      <c r="Q60965" s="39"/>
    </row>
    <row r="60966" spans="17:17">
      <c r="Q60966" s="39"/>
    </row>
    <row r="60967" spans="17:17">
      <c r="Q60967" s="39"/>
    </row>
    <row r="60968" spans="17:17">
      <c r="Q60968" s="39"/>
    </row>
    <row r="60969" spans="17:17">
      <c r="Q60969" s="39"/>
    </row>
    <row r="60970" spans="17:17">
      <c r="Q60970" s="39"/>
    </row>
    <row r="60971" spans="17:17">
      <c r="Q60971" s="39"/>
    </row>
    <row r="60972" spans="17:17">
      <c r="Q60972" s="39"/>
    </row>
    <row r="60973" spans="17:17">
      <c r="Q60973" s="39"/>
    </row>
    <row r="60974" spans="17:17">
      <c r="Q60974" s="39"/>
    </row>
    <row r="60975" spans="17:17">
      <c r="Q60975" s="39"/>
    </row>
    <row r="60976" spans="17:17">
      <c r="Q60976" s="39"/>
    </row>
    <row r="60977" spans="17:17">
      <c r="Q60977" s="39"/>
    </row>
    <row r="60978" spans="17:17">
      <c r="Q60978" s="39"/>
    </row>
    <row r="60979" spans="17:17">
      <c r="Q60979" s="39"/>
    </row>
    <row r="60980" spans="17:17">
      <c r="Q60980" s="39"/>
    </row>
    <row r="60981" spans="17:17">
      <c r="Q60981" s="39"/>
    </row>
    <row r="60982" spans="17:17">
      <c r="Q60982" s="39"/>
    </row>
    <row r="60983" spans="17:17">
      <c r="Q60983" s="39"/>
    </row>
    <row r="60984" spans="17:17">
      <c r="Q60984" s="39"/>
    </row>
    <row r="60985" spans="17:17">
      <c r="Q60985" s="39"/>
    </row>
    <row r="60986" spans="17:17">
      <c r="Q60986" s="39"/>
    </row>
    <row r="60987" spans="17:17">
      <c r="Q60987" s="39"/>
    </row>
    <row r="60988" spans="17:17">
      <c r="Q60988" s="39"/>
    </row>
    <row r="60989" spans="17:17">
      <c r="Q60989" s="39"/>
    </row>
    <row r="60990" spans="17:17">
      <c r="Q60990" s="39"/>
    </row>
    <row r="60991" spans="17:17">
      <c r="Q60991" s="39"/>
    </row>
    <row r="60992" spans="17:17">
      <c r="Q60992" s="39"/>
    </row>
    <row r="60993" spans="17:17">
      <c r="Q60993" s="39"/>
    </row>
    <row r="60994" spans="17:17">
      <c r="Q60994" s="39"/>
    </row>
    <row r="60995" spans="17:17">
      <c r="Q60995" s="39"/>
    </row>
    <row r="60996" spans="17:17">
      <c r="Q60996" s="39"/>
    </row>
    <row r="60997" spans="17:17">
      <c r="Q60997" s="39"/>
    </row>
    <row r="60998" spans="17:17">
      <c r="Q60998" s="39"/>
    </row>
    <row r="60999" spans="17:17">
      <c r="Q60999" s="39"/>
    </row>
    <row r="61000" spans="17:17">
      <c r="Q61000" s="39"/>
    </row>
    <row r="61001" spans="17:17">
      <c r="Q61001" s="39"/>
    </row>
    <row r="61002" spans="17:17">
      <c r="Q61002" s="39"/>
    </row>
    <row r="61003" spans="17:17">
      <c r="Q61003" s="39"/>
    </row>
    <row r="61004" spans="17:17">
      <c r="Q61004" s="39"/>
    </row>
    <row r="61005" spans="17:17">
      <c r="Q61005" s="39"/>
    </row>
    <row r="61006" spans="17:17">
      <c r="Q61006" s="39"/>
    </row>
    <row r="61007" spans="17:17">
      <c r="Q61007" s="39"/>
    </row>
    <row r="61008" spans="17:17">
      <c r="Q61008" s="39"/>
    </row>
    <row r="61009" spans="17:17">
      <c r="Q61009" s="39"/>
    </row>
    <row r="61010" spans="17:17">
      <c r="Q61010" s="39"/>
    </row>
    <row r="61011" spans="17:17">
      <c r="Q61011" s="39"/>
    </row>
    <row r="61012" spans="17:17">
      <c r="Q61012" s="39"/>
    </row>
    <row r="61013" spans="17:17">
      <c r="Q61013" s="39"/>
    </row>
    <row r="61014" spans="17:17">
      <c r="Q61014" s="39"/>
    </row>
    <row r="61015" spans="17:17">
      <c r="Q61015" s="39"/>
    </row>
    <row r="61016" spans="17:17">
      <c r="Q61016" s="39"/>
    </row>
    <row r="61017" spans="17:17">
      <c r="Q61017" s="39"/>
    </row>
    <row r="61018" spans="17:17">
      <c r="Q61018" s="39"/>
    </row>
    <row r="61019" spans="17:17">
      <c r="Q61019" s="39"/>
    </row>
    <row r="61020" spans="17:17">
      <c r="Q61020" s="39"/>
    </row>
    <row r="61021" spans="17:17">
      <c r="Q61021" s="39"/>
    </row>
    <row r="61022" spans="17:17">
      <c r="Q61022" s="39"/>
    </row>
    <row r="61023" spans="17:17">
      <c r="Q61023" s="39"/>
    </row>
    <row r="61024" spans="17:17">
      <c r="Q61024" s="39"/>
    </row>
    <row r="61025" spans="17:17">
      <c r="Q61025" s="39"/>
    </row>
    <row r="61026" spans="17:17">
      <c r="Q61026" s="39"/>
    </row>
    <row r="61027" spans="17:17">
      <c r="Q61027" s="39"/>
    </row>
    <row r="61028" spans="17:17">
      <c r="Q61028" s="39"/>
    </row>
    <row r="61029" spans="17:17">
      <c r="Q61029" s="39"/>
    </row>
    <row r="61030" spans="17:17">
      <c r="Q61030" s="39"/>
    </row>
    <row r="61031" spans="17:17">
      <c r="Q61031" s="39"/>
    </row>
    <row r="61032" spans="17:17">
      <c r="Q61032" s="39"/>
    </row>
    <row r="61033" spans="17:17">
      <c r="Q61033" s="39"/>
    </row>
    <row r="61034" spans="17:17">
      <c r="Q61034" s="39"/>
    </row>
    <row r="61035" spans="17:17">
      <c r="Q61035" s="39"/>
    </row>
    <row r="61036" spans="17:17">
      <c r="Q61036" s="39"/>
    </row>
    <row r="61037" spans="17:17">
      <c r="Q61037" s="39"/>
    </row>
    <row r="61038" spans="17:17">
      <c r="Q61038" s="39"/>
    </row>
    <row r="61039" spans="17:17">
      <c r="Q61039" s="39"/>
    </row>
    <row r="61040" spans="17:17">
      <c r="Q61040" s="39"/>
    </row>
    <row r="61041" spans="17:17">
      <c r="Q61041" s="39"/>
    </row>
    <row r="61042" spans="17:17">
      <c r="Q61042" s="39"/>
    </row>
    <row r="61043" spans="17:17">
      <c r="Q61043" s="39"/>
    </row>
    <row r="61044" spans="17:17">
      <c r="Q61044" s="39"/>
    </row>
    <row r="61045" spans="17:17">
      <c r="Q61045" s="39"/>
    </row>
    <row r="61046" spans="17:17">
      <c r="Q61046" s="39"/>
    </row>
    <row r="61047" spans="17:17">
      <c r="Q61047" s="39"/>
    </row>
    <row r="61048" spans="17:17">
      <c r="Q61048" s="39"/>
    </row>
    <row r="61049" spans="17:17">
      <c r="Q61049" s="39"/>
    </row>
    <row r="61050" spans="17:17">
      <c r="Q61050" s="39"/>
    </row>
    <row r="61051" spans="17:17">
      <c r="Q61051" s="39"/>
    </row>
    <row r="61052" spans="17:17">
      <c r="Q61052" s="39"/>
    </row>
    <row r="61053" spans="17:17">
      <c r="Q61053" s="39"/>
    </row>
    <row r="61054" spans="17:17">
      <c r="Q61054" s="39"/>
    </row>
    <row r="61055" spans="17:17">
      <c r="Q61055" s="39"/>
    </row>
    <row r="61056" spans="17:17">
      <c r="Q61056" s="39"/>
    </row>
    <row r="61057" spans="17:17">
      <c r="Q61057" s="39"/>
    </row>
    <row r="61058" spans="17:17">
      <c r="Q61058" s="39"/>
    </row>
    <row r="61059" spans="17:17">
      <c r="Q61059" s="39"/>
    </row>
    <row r="61060" spans="17:17">
      <c r="Q61060" s="39"/>
    </row>
    <row r="61061" spans="17:17">
      <c r="Q61061" s="39"/>
    </row>
    <row r="61062" spans="17:17">
      <c r="Q61062" s="39"/>
    </row>
    <row r="61063" spans="17:17">
      <c r="Q61063" s="39"/>
    </row>
    <row r="61064" spans="17:17">
      <c r="Q61064" s="39"/>
    </row>
    <row r="61065" spans="17:17">
      <c r="Q61065" s="39"/>
    </row>
    <row r="61066" spans="17:17">
      <c r="Q61066" s="39"/>
    </row>
    <row r="61067" spans="17:17">
      <c r="Q61067" s="39"/>
    </row>
    <row r="61068" spans="17:17">
      <c r="Q61068" s="39"/>
    </row>
    <row r="61069" spans="17:17">
      <c r="Q61069" s="39"/>
    </row>
    <row r="61070" spans="17:17">
      <c r="Q61070" s="39"/>
    </row>
    <row r="61071" spans="17:17">
      <c r="Q61071" s="39"/>
    </row>
    <row r="61072" spans="17:17">
      <c r="Q61072" s="39"/>
    </row>
    <row r="61073" spans="17:17">
      <c r="Q61073" s="39"/>
    </row>
    <row r="61074" spans="17:17">
      <c r="Q61074" s="39"/>
    </row>
    <row r="61075" spans="17:17">
      <c r="Q61075" s="39"/>
    </row>
    <row r="61076" spans="17:17">
      <c r="Q61076" s="39"/>
    </row>
    <row r="61077" spans="17:17">
      <c r="Q61077" s="39"/>
    </row>
    <row r="61078" spans="17:17">
      <c r="Q61078" s="39"/>
    </row>
    <row r="61079" spans="17:17">
      <c r="Q61079" s="39"/>
    </row>
    <row r="61080" spans="17:17">
      <c r="Q61080" s="39"/>
    </row>
    <row r="61081" spans="17:17">
      <c r="Q61081" s="39"/>
    </row>
    <row r="61082" spans="17:17">
      <c r="Q61082" s="39"/>
    </row>
    <row r="61083" spans="17:17">
      <c r="Q61083" s="39"/>
    </row>
    <row r="61084" spans="17:17">
      <c r="Q61084" s="39"/>
    </row>
    <row r="61085" spans="17:17">
      <c r="Q61085" s="39"/>
    </row>
    <row r="61086" spans="17:17">
      <c r="Q61086" s="39"/>
    </row>
    <row r="61087" spans="17:17">
      <c r="Q61087" s="39"/>
    </row>
    <row r="61088" spans="17:17">
      <c r="Q61088" s="39"/>
    </row>
    <row r="61089" spans="17:17">
      <c r="Q61089" s="39"/>
    </row>
    <row r="61090" spans="17:17">
      <c r="Q61090" s="39"/>
    </row>
    <row r="61091" spans="17:17">
      <c r="Q61091" s="39"/>
    </row>
    <row r="61092" spans="17:17">
      <c r="Q61092" s="39"/>
    </row>
    <row r="61093" spans="17:17">
      <c r="Q61093" s="39"/>
    </row>
    <row r="61094" spans="17:17">
      <c r="Q61094" s="39"/>
    </row>
    <row r="61095" spans="17:17">
      <c r="Q61095" s="39"/>
    </row>
    <row r="61096" spans="17:17">
      <c r="Q61096" s="39"/>
    </row>
    <row r="61097" spans="17:17">
      <c r="Q61097" s="39"/>
    </row>
    <row r="61098" spans="17:17">
      <c r="Q61098" s="39"/>
    </row>
    <row r="61099" spans="17:17">
      <c r="Q61099" s="39"/>
    </row>
    <row r="61100" spans="17:17">
      <c r="Q61100" s="39"/>
    </row>
    <row r="61101" spans="17:17">
      <c r="Q61101" s="39"/>
    </row>
    <row r="61102" spans="17:17">
      <c r="Q61102" s="39"/>
    </row>
    <row r="61103" spans="17:17">
      <c r="Q61103" s="39"/>
    </row>
    <row r="61104" spans="17:17">
      <c r="Q61104" s="39"/>
    </row>
    <row r="61105" spans="17:17">
      <c r="Q61105" s="39"/>
    </row>
    <row r="61106" spans="17:17">
      <c r="Q61106" s="39"/>
    </row>
    <row r="61107" spans="17:17">
      <c r="Q61107" s="39"/>
    </row>
    <row r="61108" spans="17:17">
      <c r="Q61108" s="39"/>
    </row>
    <row r="61109" spans="17:17">
      <c r="Q61109" s="39"/>
    </row>
    <row r="61110" spans="17:17">
      <c r="Q61110" s="39"/>
    </row>
    <row r="61111" spans="17:17">
      <c r="Q61111" s="39"/>
    </row>
    <row r="61112" spans="17:17">
      <c r="Q61112" s="39"/>
    </row>
    <row r="61113" spans="17:17">
      <c r="Q61113" s="39"/>
    </row>
    <row r="61114" spans="17:17">
      <c r="Q61114" s="39"/>
    </row>
    <row r="61115" spans="17:17">
      <c r="Q61115" s="39"/>
    </row>
    <row r="61116" spans="17:17">
      <c r="Q61116" s="39"/>
    </row>
    <row r="61117" spans="17:17">
      <c r="Q61117" s="39"/>
    </row>
    <row r="61118" spans="17:17">
      <c r="Q61118" s="39"/>
    </row>
    <row r="61119" spans="17:17">
      <c r="Q61119" s="39"/>
    </row>
    <row r="61120" spans="17:17">
      <c r="Q61120" s="39"/>
    </row>
    <row r="61121" spans="17:17">
      <c r="Q61121" s="39"/>
    </row>
    <row r="61122" spans="17:17">
      <c r="Q61122" s="39"/>
    </row>
    <row r="61123" spans="17:17">
      <c r="Q61123" s="39"/>
    </row>
    <row r="61124" spans="17:17">
      <c r="Q61124" s="39"/>
    </row>
    <row r="61125" spans="17:17">
      <c r="Q61125" s="39"/>
    </row>
    <row r="61126" spans="17:17">
      <c r="Q61126" s="39"/>
    </row>
    <row r="61127" spans="17:17">
      <c r="Q61127" s="39"/>
    </row>
    <row r="61128" spans="17:17">
      <c r="Q61128" s="39"/>
    </row>
    <row r="61129" spans="17:17">
      <c r="Q61129" s="39"/>
    </row>
    <row r="61130" spans="17:17">
      <c r="Q61130" s="39"/>
    </row>
    <row r="61131" spans="17:17">
      <c r="Q61131" s="39"/>
    </row>
    <row r="61132" spans="17:17">
      <c r="Q61132" s="39"/>
    </row>
    <row r="61133" spans="17:17">
      <c r="Q61133" s="39"/>
    </row>
    <row r="61134" spans="17:17">
      <c r="Q61134" s="39"/>
    </row>
    <row r="61135" spans="17:17">
      <c r="Q61135" s="39"/>
    </row>
    <row r="61136" spans="17:17">
      <c r="Q61136" s="39"/>
    </row>
    <row r="61137" spans="17:17">
      <c r="Q61137" s="39"/>
    </row>
    <row r="61138" spans="17:17">
      <c r="Q61138" s="39"/>
    </row>
    <row r="61139" spans="17:17">
      <c r="Q61139" s="39"/>
    </row>
    <row r="61140" spans="17:17">
      <c r="Q61140" s="39"/>
    </row>
    <row r="61141" spans="17:17">
      <c r="Q61141" s="39"/>
    </row>
    <row r="61142" spans="17:17">
      <c r="Q61142" s="39"/>
    </row>
    <row r="61143" spans="17:17">
      <c r="Q61143" s="39"/>
    </row>
    <row r="61144" spans="17:17">
      <c r="Q61144" s="39"/>
    </row>
    <row r="61145" spans="17:17">
      <c r="Q61145" s="39"/>
    </row>
    <row r="61146" spans="17:17">
      <c r="Q61146" s="39"/>
    </row>
    <row r="61147" spans="17:17">
      <c r="Q61147" s="39"/>
    </row>
    <row r="61148" spans="17:17">
      <c r="Q61148" s="39"/>
    </row>
    <row r="61149" spans="17:17">
      <c r="Q61149" s="39"/>
    </row>
    <row r="61150" spans="17:17">
      <c r="Q61150" s="39"/>
    </row>
    <row r="61151" spans="17:17">
      <c r="Q61151" s="39"/>
    </row>
    <row r="61152" spans="17:17">
      <c r="Q61152" s="39"/>
    </row>
    <row r="61153" spans="17:17">
      <c r="Q61153" s="39"/>
    </row>
    <row r="61154" spans="17:17">
      <c r="Q61154" s="39"/>
    </row>
    <row r="61155" spans="17:17">
      <c r="Q61155" s="39"/>
    </row>
    <row r="61156" spans="17:17">
      <c r="Q61156" s="39"/>
    </row>
    <row r="61157" spans="17:17">
      <c r="Q61157" s="39"/>
    </row>
    <row r="61158" spans="17:17">
      <c r="Q61158" s="39"/>
    </row>
    <row r="61159" spans="17:17">
      <c r="Q61159" s="39"/>
    </row>
    <row r="61160" spans="17:17">
      <c r="Q61160" s="39"/>
    </row>
    <row r="61161" spans="17:17">
      <c r="Q61161" s="39"/>
    </row>
    <row r="61162" spans="17:17">
      <c r="Q61162" s="39"/>
    </row>
    <row r="61163" spans="17:17">
      <c r="Q61163" s="39"/>
    </row>
    <row r="61164" spans="17:17">
      <c r="Q61164" s="39"/>
    </row>
    <row r="61165" spans="17:17">
      <c r="Q61165" s="39"/>
    </row>
    <row r="61166" spans="17:17">
      <c r="Q61166" s="39"/>
    </row>
    <row r="61167" spans="17:17">
      <c r="Q61167" s="39"/>
    </row>
    <row r="61168" spans="17:17">
      <c r="Q61168" s="39"/>
    </row>
    <row r="61169" spans="17:17">
      <c r="Q61169" s="39"/>
    </row>
    <row r="61170" spans="17:17">
      <c r="Q61170" s="39"/>
    </row>
    <row r="61171" spans="17:17">
      <c r="Q61171" s="39"/>
    </row>
    <row r="61172" spans="17:17">
      <c r="Q61172" s="39"/>
    </row>
    <row r="61173" spans="17:17">
      <c r="Q61173" s="39"/>
    </row>
    <row r="61174" spans="17:17">
      <c r="Q61174" s="39"/>
    </row>
    <row r="61175" spans="17:17">
      <c r="Q61175" s="39"/>
    </row>
    <row r="61176" spans="17:17">
      <c r="Q61176" s="39"/>
    </row>
    <row r="61177" spans="17:17">
      <c r="Q61177" s="39"/>
    </row>
    <row r="61178" spans="17:17">
      <c r="Q61178" s="39"/>
    </row>
    <row r="61179" spans="17:17">
      <c r="Q61179" s="39"/>
    </row>
    <row r="61180" spans="17:17">
      <c r="Q61180" s="39"/>
    </row>
    <row r="61181" spans="17:17">
      <c r="Q61181" s="39"/>
    </row>
    <row r="61182" spans="17:17">
      <c r="Q61182" s="39"/>
    </row>
    <row r="61183" spans="17:17">
      <c r="Q61183" s="39"/>
    </row>
    <row r="61184" spans="17:17">
      <c r="Q61184" s="39"/>
    </row>
    <row r="61185" spans="17:17">
      <c r="Q61185" s="39"/>
    </row>
    <row r="61186" spans="17:17">
      <c r="Q61186" s="39"/>
    </row>
    <row r="61187" spans="17:17">
      <c r="Q61187" s="39"/>
    </row>
    <row r="61188" spans="17:17">
      <c r="Q61188" s="39"/>
    </row>
    <row r="61189" spans="17:17">
      <c r="Q61189" s="39"/>
    </row>
    <row r="61190" spans="17:17">
      <c r="Q61190" s="39"/>
    </row>
    <row r="61191" spans="17:17">
      <c r="Q61191" s="39"/>
    </row>
    <row r="61192" spans="17:17">
      <c r="Q61192" s="39"/>
    </row>
    <row r="61193" spans="17:17">
      <c r="Q61193" s="39"/>
    </row>
    <row r="61194" spans="17:17">
      <c r="Q61194" s="39"/>
    </row>
    <row r="61195" spans="17:17">
      <c r="Q61195" s="39"/>
    </row>
    <row r="61196" spans="17:17">
      <c r="Q61196" s="39"/>
    </row>
    <row r="61197" spans="17:17">
      <c r="Q61197" s="39"/>
    </row>
    <row r="61198" spans="17:17">
      <c r="Q61198" s="39"/>
    </row>
    <row r="61199" spans="17:17">
      <c r="Q61199" s="39"/>
    </row>
    <row r="61200" spans="17:17">
      <c r="Q61200" s="39"/>
    </row>
    <row r="61201" spans="17:17">
      <c r="Q61201" s="39"/>
    </row>
    <row r="61202" spans="17:17">
      <c r="Q61202" s="39"/>
    </row>
    <row r="61203" spans="17:17">
      <c r="Q61203" s="39"/>
    </row>
    <row r="61204" spans="17:17">
      <c r="Q61204" s="39"/>
    </row>
    <row r="61205" spans="17:17">
      <c r="Q61205" s="39"/>
    </row>
    <row r="61206" spans="17:17">
      <c r="Q61206" s="39"/>
    </row>
    <row r="61207" spans="17:17">
      <c r="Q61207" s="39"/>
    </row>
    <row r="61208" spans="17:17">
      <c r="Q61208" s="39"/>
    </row>
    <row r="61209" spans="17:17">
      <c r="Q61209" s="39"/>
    </row>
    <row r="61210" spans="17:17">
      <c r="Q61210" s="39"/>
    </row>
    <row r="61211" spans="17:17">
      <c r="Q61211" s="39"/>
    </row>
    <row r="61212" spans="17:17">
      <c r="Q61212" s="39"/>
    </row>
    <row r="61213" spans="17:17">
      <c r="Q61213" s="39"/>
    </row>
    <row r="61214" spans="17:17">
      <c r="Q61214" s="39"/>
    </row>
    <row r="61215" spans="17:17">
      <c r="Q61215" s="39"/>
    </row>
    <row r="61216" spans="17:17">
      <c r="Q61216" s="39"/>
    </row>
    <row r="61217" spans="17:17">
      <c r="Q61217" s="39"/>
    </row>
    <row r="61218" spans="17:17">
      <c r="Q61218" s="39"/>
    </row>
    <row r="61219" spans="17:17">
      <c r="Q61219" s="39"/>
    </row>
    <row r="61220" spans="17:17">
      <c r="Q61220" s="39"/>
    </row>
    <row r="61221" spans="17:17">
      <c r="Q61221" s="39"/>
    </row>
    <row r="61222" spans="17:17">
      <c r="Q61222" s="39"/>
    </row>
    <row r="61223" spans="17:17">
      <c r="Q61223" s="39"/>
    </row>
    <row r="61224" spans="17:17">
      <c r="Q61224" s="39"/>
    </row>
    <row r="61225" spans="17:17">
      <c r="Q61225" s="39"/>
    </row>
    <row r="61226" spans="17:17">
      <c r="Q61226" s="39"/>
    </row>
    <row r="61227" spans="17:17">
      <c r="Q61227" s="39"/>
    </row>
    <row r="61228" spans="17:17">
      <c r="Q61228" s="39"/>
    </row>
    <row r="61229" spans="17:17">
      <c r="Q61229" s="39"/>
    </row>
    <row r="61230" spans="17:17">
      <c r="Q61230" s="39"/>
    </row>
    <row r="61231" spans="17:17">
      <c r="Q61231" s="39"/>
    </row>
    <row r="61232" spans="17:17">
      <c r="Q61232" s="39"/>
    </row>
    <row r="61233" spans="17:17">
      <c r="Q61233" s="39"/>
    </row>
    <row r="61234" spans="17:17">
      <c r="Q61234" s="39"/>
    </row>
    <row r="61235" spans="17:17">
      <c r="Q61235" s="39"/>
    </row>
    <row r="61236" spans="17:17">
      <c r="Q61236" s="39"/>
    </row>
    <row r="61237" spans="17:17">
      <c r="Q61237" s="39"/>
    </row>
    <row r="61238" spans="17:17">
      <c r="Q61238" s="39"/>
    </row>
    <row r="61239" spans="17:17">
      <c r="Q61239" s="39"/>
    </row>
    <row r="61240" spans="17:17">
      <c r="Q61240" s="39"/>
    </row>
    <row r="61241" spans="17:17">
      <c r="Q61241" s="39"/>
    </row>
    <row r="61242" spans="17:17">
      <c r="Q61242" s="39"/>
    </row>
    <row r="61243" spans="17:17">
      <c r="Q61243" s="39"/>
    </row>
    <row r="61244" spans="17:17">
      <c r="Q61244" s="39"/>
    </row>
    <row r="61245" spans="17:17">
      <c r="Q61245" s="39"/>
    </row>
    <row r="61246" spans="17:17">
      <c r="Q61246" s="39"/>
    </row>
    <row r="61247" spans="17:17">
      <c r="Q61247" s="39"/>
    </row>
    <row r="61248" spans="17:17">
      <c r="Q61248" s="39"/>
    </row>
    <row r="61249" spans="17:17">
      <c r="Q61249" s="39"/>
    </row>
    <row r="61250" spans="17:17">
      <c r="Q61250" s="39"/>
    </row>
    <row r="61251" spans="17:17">
      <c r="Q61251" s="39"/>
    </row>
    <row r="61252" spans="17:17">
      <c r="Q61252" s="39"/>
    </row>
    <row r="61253" spans="17:17">
      <c r="Q61253" s="39"/>
    </row>
    <row r="61254" spans="17:17">
      <c r="Q61254" s="39"/>
    </row>
    <row r="61255" spans="17:17">
      <c r="Q61255" s="39"/>
    </row>
    <row r="61256" spans="17:17">
      <c r="Q61256" s="39"/>
    </row>
    <row r="61257" spans="17:17">
      <c r="Q61257" s="39"/>
    </row>
    <row r="61258" spans="17:17">
      <c r="Q61258" s="39"/>
    </row>
    <row r="61259" spans="17:17">
      <c r="Q61259" s="39"/>
    </row>
    <row r="61260" spans="17:17">
      <c r="Q61260" s="39"/>
    </row>
    <row r="61261" spans="17:17">
      <c r="Q61261" s="39"/>
    </row>
    <row r="61262" spans="17:17">
      <c r="Q61262" s="39"/>
    </row>
    <row r="61263" spans="17:17">
      <c r="Q61263" s="39"/>
    </row>
    <row r="61264" spans="17:17">
      <c r="Q61264" s="39"/>
    </row>
    <row r="61265" spans="17:17">
      <c r="Q61265" s="39"/>
    </row>
    <row r="61266" spans="17:17">
      <c r="Q61266" s="39"/>
    </row>
    <row r="61267" spans="17:17">
      <c r="Q61267" s="39"/>
    </row>
    <row r="61268" spans="17:17">
      <c r="Q61268" s="39"/>
    </row>
    <row r="61269" spans="17:17">
      <c r="Q61269" s="39"/>
    </row>
    <row r="61270" spans="17:17">
      <c r="Q61270" s="39"/>
    </row>
    <row r="61271" spans="17:17">
      <c r="Q61271" s="39"/>
    </row>
    <row r="61272" spans="17:17">
      <c r="Q61272" s="39"/>
    </row>
    <row r="61273" spans="17:17">
      <c r="Q61273" s="39"/>
    </row>
    <row r="61274" spans="17:17">
      <c r="Q61274" s="39"/>
    </row>
    <row r="61275" spans="17:17">
      <c r="Q61275" s="39"/>
    </row>
    <row r="61276" spans="17:17">
      <c r="Q61276" s="39"/>
    </row>
    <row r="61277" spans="17:17">
      <c r="Q61277" s="39"/>
    </row>
    <row r="61278" spans="17:17">
      <c r="Q61278" s="39"/>
    </row>
    <row r="61279" spans="17:17">
      <c r="Q61279" s="39"/>
    </row>
    <row r="61280" spans="17:17">
      <c r="Q61280" s="39"/>
    </row>
    <row r="61281" spans="17:17">
      <c r="Q61281" s="39"/>
    </row>
    <row r="61282" spans="17:17">
      <c r="Q61282" s="39"/>
    </row>
    <row r="61283" spans="17:17">
      <c r="Q61283" s="39"/>
    </row>
    <row r="61284" spans="17:17">
      <c r="Q61284" s="39"/>
    </row>
    <row r="61285" spans="17:17">
      <c r="Q61285" s="39"/>
    </row>
    <row r="61286" spans="17:17">
      <c r="Q61286" s="39"/>
    </row>
    <row r="61287" spans="17:17">
      <c r="Q61287" s="39"/>
    </row>
    <row r="61288" spans="17:17">
      <c r="Q61288" s="39"/>
    </row>
    <row r="61289" spans="17:17">
      <c r="Q61289" s="39"/>
    </row>
    <row r="61290" spans="17:17">
      <c r="Q61290" s="39"/>
    </row>
    <row r="61291" spans="17:17">
      <c r="Q61291" s="39"/>
    </row>
    <row r="61292" spans="17:17">
      <c r="Q61292" s="39"/>
    </row>
    <row r="61293" spans="17:17">
      <c r="Q61293" s="39"/>
    </row>
    <row r="61294" spans="17:17">
      <c r="Q61294" s="39"/>
    </row>
    <row r="61295" spans="17:17">
      <c r="Q61295" s="39"/>
    </row>
    <row r="61296" spans="17:17">
      <c r="Q61296" s="39"/>
    </row>
    <row r="61297" spans="17:17">
      <c r="Q61297" s="39"/>
    </row>
    <row r="61298" spans="17:17">
      <c r="Q61298" s="39"/>
    </row>
    <row r="61299" spans="17:17">
      <c r="Q61299" s="39"/>
    </row>
    <row r="61300" spans="17:17">
      <c r="Q61300" s="39"/>
    </row>
    <row r="61301" spans="17:17">
      <c r="Q61301" s="39"/>
    </row>
    <row r="61302" spans="17:17">
      <c r="Q61302" s="39"/>
    </row>
    <row r="61303" spans="17:17">
      <c r="Q61303" s="39"/>
    </row>
    <row r="61304" spans="17:17">
      <c r="Q61304" s="39"/>
    </row>
    <row r="61305" spans="17:17">
      <c r="Q61305" s="39"/>
    </row>
    <row r="61306" spans="17:17">
      <c r="Q61306" s="39"/>
    </row>
    <row r="61307" spans="17:17">
      <c r="Q61307" s="39"/>
    </row>
    <row r="61308" spans="17:17">
      <c r="Q61308" s="39"/>
    </row>
    <row r="61309" spans="17:17">
      <c r="Q61309" s="39"/>
    </row>
    <row r="61310" spans="17:17">
      <c r="Q61310" s="39"/>
    </row>
    <row r="61311" spans="17:17">
      <c r="Q61311" s="39"/>
    </row>
    <row r="61312" spans="17:17">
      <c r="Q61312" s="39"/>
    </row>
    <row r="61313" spans="17:17">
      <c r="Q61313" s="39"/>
    </row>
    <row r="61314" spans="17:17">
      <c r="Q61314" s="39"/>
    </row>
    <row r="61315" spans="17:17">
      <c r="Q61315" s="39"/>
    </row>
    <row r="61316" spans="17:17">
      <c r="Q61316" s="39"/>
    </row>
    <row r="61317" spans="17:17">
      <c r="Q61317" s="39"/>
    </row>
    <row r="61318" spans="17:17">
      <c r="Q61318" s="39"/>
    </row>
    <row r="61319" spans="17:17">
      <c r="Q61319" s="39"/>
    </row>
    <row r="61320" spans="17:17">
      <c r="Q61320" s="39"/>
    </row>
    <row r="61321" spans="17:17">
      <c r="Q61321" s="39"/>
    </row>
    <row r="61322" spans="17:17">
      <c r="Q61322" s="39"/>
    </row>
    <row r="61323" spans="17:17">
      <c r="Q61323" s="39"/>
    </row>
    <row r="61324" spans="17:17">
      <c r="Q61324" s="39"/>
    </row>
    <row r="61325" spans="17:17">
      <c r="Q61325" s="39"/>
    </row>
    <row r="61326" spans="17:17">
      <c r="Q61326" s="39"/>
    </row>
    <row r="61327" spans="17:17">
      <c r="Q61327" s="39"/>
    </row>
    <row r="61328" spans="17:17">
      <c r="Q61328" s="39"/>
    </row>
    <row r="61329" spans="17:17">
      <c r="Q61329" s="39"/>
    </row>
    <row r="61330" spans="17:17">
      <c r="Q61330" s="39"/>
    </row>
    <row r="61331" spans="17:17">
      <c r="Q61331" s="39"/>
    </row>
    <row r="61332" spans="17:17">
      <c r="Q61332" s="39"/>
    </row>
    <row r="61333" spans="17:17">
      <c r="Q61333" s="39"/>
    </row>
    <row r="61334" spans="17:17">
      <c r="Q61334" s="39"/>
    </row>
    <row r="61335" spans="17:17">
      <c r="Q61335" s="39"/>
    </row>
    <row r="61336" spans="17:17">
      <c r="Q61336" s="39"/>
    </row>
    <row r="61337" spans="17:17">
      <c r="Q61337" s="39"/>
    </row>
    <row r="61338" spans="17:17">
      <c r="Q61338" s="39"/>
    </row>
    <row r="61339" spans="17:17">
      <c r="Q61339" s="39"/>
    </row>
    <row r="61340" spans="17:17">
      <c r="Q61340" s="39"/>
    </row>
    <row r="61341" spans="17:17">
      <c r="Q61341" s="39"/>
    </row>
    <row r="61342" spans="17:17">
      <c r="Q61342" s="39"/>
    </row>
    <row r="61343" spans="17:17">
      <c r="Q61343" s="39"/>
    </row>
    <row r="61344" spans="17:17">
      <c r="Q61344" s="39"/>
    </row>
    <row r="61345" spans="17:17">
      <c r="Q61345" s="39"/>
    </row>
    <row r="61346" spans="17:17">
      <c r="Q61346" s="39"/>
    </row>
    <row r="61347" spans="17:17">
      <c r="Q61347" s="39"/>
    </row>
    <row r="61348" spans="17:17">
      <c r="Q61348" s="39"/>
    </row>
    <row r="61349" spans="17:17">
      <c r="Q61349" s="39"/>
    </row>
    <row r="61350" spans="17:17">
      <c r="Q61350" s="39"/>
    </row>
    <row r="61351" spans="17:17">
      <c r="Q61351" s="39"/>
    </row>
    <row r="61352" spans="17:17">
      <c r="Q61352" s="39"/>
    </row>
    <row r="61353" spans="17:17">
      <c r="Q61353" s="39"/>
    </row>
    <row r="61354" spans="17:17">
      <c r="Q61354" s="39"/>
    </row>
    <row r="61355" spans="17:17">
      <c r="Q61355" s="39"/>
    </row>
    <row r="61356" spans="17:17">
      <c r="Q61356" s="39"/>
    </row>
    <row r="61357" spans="17:17">
      <c r="Q61357" s="39"/>
    </row>
    <row r="61358" spans="17:17">
      <c r="Q61358" s="39"/>
    </row>
    <row r="61359" spans="17:17">
      <c r="Q61359" s="39"/>
    </row>
    <row r="61360" spans="17:17">
      <c r="Q61360" s="39"/>
    </row>
    <row r="61361" spans="17:17">
      <c r="Q61361" s="39"/>
    </row>
    <row r="61362" spans="17:17">
      <c r="Q61362" s="39"/>
    </row>
    <row r="61363" spans="17:17">
      <c r="Q61363" s="39"/>
    </row>
    <row r="61364" spans="17:17">
      <c r="Q61364" s="39"/>
    </row>
    <row r="61365" spans="17:17">
      <c r="Q61365" s="39"/>
    </row>
    <row r="61366" spans="17:17">
      <c r="Q61366" s="39"/>
    </row>
    <row r="61367" spans="17:17">
      <c r="Q61367" s="39"/>
    </row>
    <row r="61368" spans="17:17">
      <c r="Q61368" s="39"/>
    </row>
    <row r="61369" spans="17:17">
      <c r="Q61369" s="39"/>
    </row>
    <row r="61370" spans="17:17">
      <c r="Q61370" s="39"/>
    </row>
    <row r="61371" spans="17:17">
      <c r="Q61371" s="39"/>
    </row>
    <row r="61372" spans="17:17">
      <c r="Q61372" s="39"/>
    </row>
    <row r="61373" spans="17:17">
      <c r="Q61373" s="39"/>
    </row>
    <row r="61374" spans="17:17">
      <c r="Q61374" s="39"/>
    </row>
    <row r="61375" spans="17:17">
      <c r="Q61375" s="39"/>
    </row>
    <row r="61376" spans="17:17">
      <c r="Q61376" s="39"/>
    </row>
    <row r="61377" spans="17:17">
      <c r="Q61377" s="39"/>
    </row>
    <row r="61378" spans="17:17">
      <c r="Q61378" s="39"/>
    </row>
    <row r="61379" spans="17:17">
      <c r="Q61379" s="39"/>
    </row>
    <row r="61380" spans="17:17">
      <c r="Q61380" s="39"/>
    </row>
    <row r="61381" spans="17:17">
      <c r="Q61381" s="39"/>
    </row>
    <row r="61382" spans="17:17">
      <c r="Q61382" s="39"/>
    </row>
    <row r="61383" spans="17:17">
      <c r="Q61383" s="39"/>
    </row>
    <row r="61384" spans="17:17">
      <c r="Q61384" s="39"/>
    </row>
    <row r="61385" spans="17:17">
      <c r="Q61385" s="39"/>
    </row>
    <row r="61386" spans="17:17">
      <c r="Q61386" s="39"/>
    </row>
    <row r="61387" spans="17:17">
      <c r="Q61387" s="39"/>
    </row>
    <row r="61388" spans="17:17">
      <c r="Q61388" s="39"/>
    </row>
    <row r="61389" spans="17:17">
      <c r="Q61389" s="39"/>
    </row>
    <row r="61390" spans="17:17">
      <c r="Q61390" s="39"/>
    </row>
    <row r="61391" spans="17:17">
      <c r="Q61391" s="39"/>
    </row>
    <row r="61392" spans="17:17">
      <c r="Q61392" s="39"/>
    </row>
    <row r="61393" spans="17:17">
      <c r="Q61393" s="39"/>
    </row>
    <row r="61394" spans="17:17">
      <c r="Q61394" s="39"/>
    </row>
    <row r="61395" spans="17:17">
      <c r="Q61395" s="39"/>
    </row>
    <row r="61396" spans="17:17">
      <c r="Q61396" s="39"/>
    </row>
    <row r="61397" spans="17:17">
      <c r="Q61397" s="39"/>
    </row>
    <row r="61398" spans="17:17">
      <c r="Q61398" s="39"/>
    </row>
    <row r="61399" spans="17:17">
      <c r="Q61399" s="39"/>
    </row>
    <row r="61400" spans="17:17">
      <c r="Q61400" s="39"/>
    </row>
    <row r="61401" spans="17:17">
      <c r="Q61401" s="39"/>
    </row>
    <row r="61402" spans="17:17">
      <c r="Q61402" s="39"/>
    </row>
    <row r="61403" spans="17:17">
      <c r="Q61403" s="39"/>
    </row>
    <row r="61404" spans="17:17">
      <c r="Q61404" s="39"/>
    </row>
    <row r="61405" spans="17:17">
      <c r="Q61405" s="39"/>
    </row>
    <row r="61406" spans="17:17">
      <c r="Q61406" s="39"/>
    </row>
    <row r="61407" spans="17:17">
      <c r="Q61407" s="39"/>
    </row>
    <row r="61408" spans="17:17">
      <c r="Q61408" s="39"/>
    </row>
    <row r="61409" spans="17:17">
      <c r="Q61409" s="39"/>
    </row>
    <row r="61410" spans="17:17">
      <c r="Q61410" s="39"/>
    </row>
    <row r="61411" spans="17:17">
      <c r="Q61411" s="39"/>
    </row>
    <row r="61412" spans="17:17">
      <c r="Q61412" s="39"/>
    </row>
    <row r="61413" spans="17:17">
      <c r="Q61413" s="39"/>
    </row>
    <row r="61414" spans="17:17">
      <c r="Q61414" s="39"/>
    </row>
    <row r="61415" spans="17:17">
      <c r="Q61415" s="39"/>
    </row>
    <row r="61416" spans="17:17">
      <c r="Q61416" s="39"/>
    </row>
    <row r="61417" spans="17:17">
      <c r="Q61417" s="39"/>
    </row>
    <row r="61418" spans="17:17">
      <c r="Q61418" s="39"/>
    </row>
    <row r="61419" spans="17:17">
      <c r="Q61419" s="39"/>
    </row>
    <row r="61420" spans="17:17">
      <c r="Q61420" s="39"/>
    </row>
    <row r="61421" spans="17:17">
      <c r="Q61421" s="39"/>
    </row>
    <row r="61422" spans="17:17">
      <c r="Q61422" s="39"/>
    </row>
    <row r="61423" spans="17:17">
      <c r="Q61423" s="39"/>
    </row>
    <row r="61424" spans="17:17">
      <c r="Q61424" s="39"/>
    </row>
    <row r="61425" spans="17:17">
      <c r="Q61425" s="39"/>
    </row>
    <row r="61426" spans="17:17">
      <c r="Q61426" s="39"/>
    </row>
    <row r="61427" spans="17:17">
      <c r="Q61427" s="39"/>
    </row>
    <row r="61428" spans="17:17">
      <c r="Q61428" s="39"/>
    </row>
    <row r="61429" spans="17:17">
      <c r="Q61429" s="39"/>
    </row>
    <row r="61430" spans="17:17">
      <c r="Q61430" s="39"/>
    </row>
    <row r="61431" spans="17:17">
      <c r="Q61431" s="39"/>
    </row>
    <row r="61432" spans="17:17">
      <c r="Q61432" s="39"/>
    </row>
    <row r="61433" spans="17:17">
      <c r="Q61433" s="39"/>
    </row>
    <row r="61434" spans="17:17">
      <c r="Q61434" s="39"/>
    </row>
    <row r="61435" spans="17:17">
      <c r="Q61435" s="39"/>
    </row>
    <row r="61436" spans="17:17">
      <c r="Q61436" s="39"/>
    </row>
    <row r="61437" spans="17:17">
      <c r="Q61437" s="39"/>
    </row>
    <row r="61438" spans="17:17">
      <c r="Q61438" s="39"/>
    </row>
    <row r="61439" spans="17:17">
      <c r="Q61439" s="39"/>
    </row>
    <row r="61440" spans="17:17">
      <c r="Q61440" s="39"/>
    </row>
    <row r="61441" spans="17:17">
      <c r="Q61441" s="39"/>
    </row>
    <row r="61442" spans="17:17">
      <c r="Q61442" s="39"/>
    </row>
    <row r="61443" spans="17:17">
      <c r="Q61443" s="39"/>
    </row>
    <row r="61444" spans="17:17">
      <c r="Q61444" s="39"/>
    </row>
    <row r="61445" spans="17:17">
      <c r="Q61445" s="39"/>
    </row>
    <row r="61446" spans="17:17">
      <c r="Q61446" s="39"/>
    </row>
    <row r="61447" spans="17:17">
      <c r="Q61447" s="39"/>
    </row>
    <row r="61448" spans="17:17">
      <c r="Q61448" s="39"/>
    </row>
    <row r="61449" spans="17:17">
      <c r="Q61449" s="39"/>
    </row>
    <row r="61450" spans="17:17">
      <c r="Q61450" s="39"/>
    </row>
    <row r="61451" spans="17:17">
      <c r="Q61451" s="39"/>
    </row>
    <row r="61452" spans="17:17">
      <c r="Q61452" s="39"/>
    </row>
    <row r="61453" spans="17:17">
      <c r="Q61453" s="39"/>
    </row>
    <row r="61454" spans="17:17">
      <c r="Q61454" s="39"/>
    </row>
    <row r="61455" spans="17:17">
      <c r="Q61455" s="39"/>
    </row>
    <row r="61456" spans="17:17">
      <c r="Q61456" s="39"/>
    </row>
    <row r="61457" spans="17:17">
      <c r="Q61457" s="39"/>
    </row>
    <row r="61458" spans="17:17">
      <c r="Q61458" s="39"/>
    </row>
    <row r="61459" spans="17:17">
      <c r="Q61459" s="39"/>
    </row>
    <row r="61460" spans="17:17">
      <c r="Q61460" s="39"/>
    </row>
    <row r="61461" spans="17:17">
      <c r="Q61461" s="39"/>
    </row>
    <row r="61462" spans="17:17">
      <c r="Q61462" s="39"/>
    </row>
    <row r="61463" spans="17:17">
      <c r="Q61463" s="39"/>
    </row>
    <row r="61464" spans="17:17">
      <c r="Q61464" s="39"/>
    </row>
    <row r="61465" spans="17:17">
      <c r="Q61465" s="39"/>
    </row>
    <row r="61466" spans="17:17">
      <c r="Q61466" s="39"/>
    </row>
    <row r="61467" spans="17:17">
      <c r="Q61467" s="39"/>
    </row>
    <row r="61468" spans="17:17">
      <c r="Q61468" s="39"/>
    </row>
    <row r="61469" spans="17:17">
      <c r="Q61469" s="39"/>
    </row>
    <row r="61470" spans="17:17">
      <c r="Q61470" s="39"/>
    </row>
    <row r="61471" spans="17:17">
      <c r="Q61471" s="39"/>
    </row>
    <row r="61472" spans="17:17">
      <c r="Q61472" s="39"/>
    </row>
    <row r="61473" spans="17:17">
      <c r="Q61473" s="39"/>
    </row>
    <row r="61474" spans="17:17">
      <c r="Q61474" s="39"/>
    </row>
    <row r="61475" spans="17:17">
      <c r="Q61475" s="39"/>
    </row>
    <row r="61476" spans="17:17">
      <c r="Q61476" s="39"/>
    </row>
    <row r="61477" spans="17:17">
      <c r="Q61477" s="39"/>
    </row>
    <row r="61478" spans="17:17">
      <c r="Q61478" s="39"/>
    </row>
    <row r="61479" spans="17:17">
      <c r="Q61479" s="39"/>
    </row>
    <row r="61480" spans="17:17">
      <c r="Q61480" s="39"/>
    </row>
    <row r="61481" spans="17:17">
      <c r="Q61481" s="39"/>
    </row>
    <row r="61482" spans="17:17">
      <c r="Q61482" s="39"/>
    </row>
    <row r="61483" spans="17:17">
      <c r="Q61483" s="39"/>
    </row>
    <row r="61484" spans="17:17">
      <c r="Q61484" s="39"/>
    </row>
    <row r="61485" spans="17:17">
      <c r="Q61485" s="39"/>
    </row>
    <row r="61486" spans="17:17">
      <c r="Q61486" s="39"/>
    </row>
    <row r="61487" spans="17:17">
      <c r="Q61487" s="39"/>
    </row>
    <row r="61488" spans="17:17">
      <c r="Q61488" s="39"/>
    </row>
    <row r="61489" spans="17:17">
      <c r="Q61489" s="39"/>
    </row>
    <row r="61490" spans="17:17">
      <c r="Q61490" s="39"/>
    </row>
    <row r="61491" spans="17:17">
      <c r="Q61491" s="39"/>
    </row>
    <row r="61492" spans="17:17">
      <c r="Q61492" s="39"/>
    </row>
    <row r="61493" spans="17:17">
      <c r="Q61493" s="39"/>
    </row>
    <row r="61494" spans="17:17">
      <c r="Q61494" s="39"/>
    </row>
    <row r="61495" spans="17:17">
      <c r="Q61495" s="39"/>
    </row>
    <row r="61496" spans="17:17">
      <c r="Q61496" s="39"/>
    </row>
    <row r="61497" spans="17:17">
      <c r="Q61497" s="39"/>
    </row>
    <row r="61498" spans="17:17">
      <c r="Q61498" s="39"/>
    </row>
    <row r="61499" spans="17:17">
      <c r="Q61499" s="39"/>
    </row>
    <row r="61500" spans="17:17">
      <c r="Q61500" s="39"/>
    </row>
    <row r="61501" spans="17:17">
      <c r="Q61501" s="39"/>
    </row>
    <row r="61502" spans="17:17">
      <c r="Q61502" s="39"/>
    </row>
    <row r="61503" spans="17:17">
      <c r="Q61503" s="39"/>
    </row>
    <row r="61504" spans="17:17">
      <c r="Q61504" s="39"/>
    </row>
    <row r="61505" spans="17:17">
      <c r="Q61505" s="39"/>
    </row>
    <row r="61506" spans="17:17">
      <c r="Q61506" s="39"/>
    </row>
    <row r="61507" spans="17:17">
      <c r="Q61507" s="39"/>
    </row>
    <row r="61508" spans="17:17">
      <c r="Q61508" s="39"/>
    </row>
    <row r="61509" spans="17:17">
      <c r="Q61509" s="39"/>
    </row>
    <row r="61510" spans="17:17">
      <c r="Q61510" s="39"/>
    </row>
    <row r="61511" spans="17:17">
      <c r="Q61511" s="39"/>
    </row>
    <row r="61512" spans="17:17">
      <c r="Q61512" s="39"/>
    </row>
    <row r="61513" spans="17:17">
      <c r="Q61513" s="39"/>
    </row>
    <row r="61514" spans="17:17">
      <c r="Q61514" s="39"/>
    </row>
    <row r="61515" spans="17:17">
      <c r="Q61515" s="39"/>
    </row>
    <row r="61516" spans="17:17">
      <c r="Q61516" s="39"/>
    </row>
    <row r="61517" spans="17:17">
      <c r="Q61517" s="39"/>
    </row>
    <row r="61518" spans="17:17">
      <c r="Q61518" s="39"/>
    </row>
    <row r="61519" spans="17:17">
      <c r="Q61519" s="39"/>
    </row>
    <row r="61520" spans="17:17">
      <c r="Q61520" s="39"/>
    </row>
    <row r="61521" spans="17:17">
      <c r="Q61521" s="39"/>
    </row>
    <row r="61522" spans="17:17">
      <c r="Q61522" s="39"/>
    </row>
    <row r="61523" spans="17:17">
      <c r="Q61523" s="39"/>
    </row>
    <row r="61524" spans="17:17">
      <c r="Q61524" s="39"/>
    </row>
    <row r="61525" spans="17:17">
      <c r="Q61525" s="39"/>
    </row>
    <row r="61526" spans="17:17">
      <c r="Q61526" s="39"/>
    </row>
    <row r="61527" spans="17:17">
      <c r="Q61527" s="39"/>
    </row>
    <row r="61528" spans="17:17">
      <c r="Q61528" s="39"/>
    </row>
    <row r="61529" spans="17:17">
      <c r="Q61529" s="39"/>
    </row>
    <row r="61530" spans="17:17">
      <c r="Q61530" s="39"/>
    </row>
    <row r="61531" spans="17:17">
      <c r="Q61531" s="39"/>
    </row>
    <row r="61532" spans="17:17">
      <c r="Q61532" s="39"/>
    </row>
    <row r="61533" spans="17:17">
      <c r="Q61533" s="39"/>
    </row>
    <row r="61534" spans="17:17">
      <c r="Q61534" s="39"/>
    </row>
    <row r="61535" spans="17:17">
      <c r="Q61535" s="39"/>
    </row>
    <row r="61536" spans="17:17">
      <c r="Q61536" s="39"/>
    </row>
    <row r="61537" spans="17:17">
      <c r="Q61537" s="39"/>
    </row>
    <row r="61538" spans="17:17">
      <c r="Q61538" s="39"/>
    </row>
    <row r="61539" spans="17:17">
      <c r="Q61539" s="39"/>
    </row>
    <row r="61540" spans="17:17">
      <c r="Q61540" s="39"/>
    </row>
    <row r="61541" spans="17:17">
      <c r="Q61541" s="39"/>
    </row>
    <row r="61542" spans="17:17">
      <c r="Q61542" s="39"/>
    </row>
    <row r="61543" spans="17:17">
      <c r="Q61543" s="39"/>
    </row>
    <row r="61544" spans="17:17">
      <c r="Q61544" s="39"/>
    </row>
    <row r="61545" spans="17:17">
      <c r="Q61545" s="39"/>
    </row>
    <row r="61546" spans="17:17">
      <c r="Q61546" s="39"/>
    </row>
    <row r="61547" spans="17:17">
      <c r="Q61547" s="39"/>
    </row>
    <row r="61548" spans="17:17">
      <c r="Q61548" s="39"/>
    </row>
    <row r="61549" spans="17:17">
      <c r="Q61549" s="39"/>
    </row>
    <row r="61550" spans="17:17">
      <c r="Q61550" s="39"/>
    </row>
    <row r="61551" spans="17:17">
      <c r="Q61551" s="39"/>
    </row>
    <row r="61552" spans="17:17">
      <c r="Q61552" s="39"/>
    </row>
    <row r="61553" spans="17:17">
      <c r="Q61553" s="39"/>
    </row>
    <row r="61554" spans="17:17">
      <c r="Q61554" s="39"/>
    </row>
    <row r="61555" spans="17:17">
      <c r="Q61555" s="39"/>
    </row>
    <row r="61556" spans="17:17">
      <c r="Q61556" s="39"/>
    </row>
    <row r="61557" spans="17:17">
      <c r="Q61557" s="39"/>
    </row>
    <row r="61558" spans="17:17">
      <c r="Q61558" s="39"/>
    </row>
    <row r="61559" spans="17:17">
      <c r="Q61559" s="39"/>
    </row>
    <row r="61560" spans="17:17">
      <c r="Q61560" s="39"/>
    </row>
    <row r="61561" spans="17:17">
      <c r="Q61561" s="39"/>
    </row>
    <row r="61562" spans="17:17">
      <c r="Q61562" s="39"/>
    </row>
    <row r="61563" spans="17:17">
      <c r="Q61563" s="39"/>
    </row>
    <row r="61564" spans="17:17">
      <c r="Q61564" s="39"/>
    </row>
    <row r="61565" spans="17:17">
      <c r="Q61565" s="39"/>
    </row>
    <row r="61566" spans="17:17">
      <c r="Q61566" s="39"/>
    </row>
    <row r="61567" spans="17:17">
      <c r="Q61567" s="39"/>
    </row>
    <row r="61568" spans="17:17">
      <c r="Q61568" s="39"/>
    </row>
    <row r="61569" spans="17:17">
      <c r="Q61569" s="39"/>
    </row>
    <row r="61570" spans="17:17">
      <c r="Q61570" s="39"/>
    </row>
    <row r="61571" spans="17:17">
      <c r="Q61571" s="39"/>
    </row>
    <row r="61572" spans="17:17">
      <c r="Q61572" s="39"/>
    </row>
    <row r="61573" spans="17:17">
      <c r="Q61573" s="39"/>
    </row>
    <row r="61574" spans="17:17">
      <c r="Q61574" s="39"/>
    </row>
    <row r="61575" spans="17:17">
      <c r="Q61575" s="39"/>
    </row>
    <row r="61576" spans="17:17">
      <c r="Q61576" s="39"/>
    </row>
    <row r="61577" spans="17:17">
      <c r="Q61577" s="39"/>
    </row>
    <row r="61578" spans="17:17">
      <c r="Q61578" s="39"/>
    </row>
    <row r="61579" spans="17:17">
      <c r="Q61579" s="39"/>
    </row>
    <row r="61580" spans="17:17">
      <c r="Q61580" s="39"/>
    </row>
    <row r="61581" spans="17:17">
      <c r="Q61581" s="39"/>
    </row>
    <row r="61582" spans="17:17">
      <c r="Q61582" s="39"/>
    </row>
    <row r="61583" spans="17:17">
      <c r="Q61583" s="39"/>
    </row>
    <row r="61584" spans="17:17">
      <c r="Q61584" s="39"/>
    </row>
    <row r="61585" spans="17:17">
      <c r="Q61585" s="39"/>
    </row>
    <row r="61586" spans="17:17">
      <c r="Q61586" s="39"/>
    </row>
    <row r="61587" spans="17:17">
      <c r="Q61587" s="39"/>
    </row>
    <row r="61588" spans="17:17">
      <c r="Q61588" s="39"/>
    </row>
    <row r="61589" spans="17:17">
      <c r="Q61589" s="39"/>
    </row>
    <row r="61590" spans="17:17">
      <c r="Q61590" s="39"/>
    </row>
    <row r="61591" spans="17:17">
      <c r="Q61591" s="39"/>
    </row>
    <row r="61592" spans="17:17">
      <c r="Q61592" s="39"/>
    </row>
    <row r="61593" spans="17:17">
      <c r="Q61593" s="39"/>
    </row>
    <row r="61594" spans="17:17">
      <c r="Q61594" s="39"/>
    </row>
    <row r="61595" spans="17:17">
      <c r="Q61595" s="39"/>
    </row>
    <row r="61596" spans="17:17">
      <c r="Q61596" s="39"/>
    </row>
    <row r="61597" spans="17:17">
      <c r="Q61597" s="39"/>
    </row>
    <row r="61598" spans="17:17">
      <c r="Q61598" s="39"/>
    </row>
    <row r="61599" spans="17:17">
      <c r="Q61599" s="39"/>
    </row>
    <row r="61600" spans="17:17">
      <c r="Q61600" s="39"/>
    </row>
    <row r="61601" spans="17:17">
      <c r="Q61601" s="39"/>
    </row>
    <row r="61602" spans="17:17">
      <c r="Q61602" s="39"/>
    </row>
    <row r="61603" spans="17:17">
      <c r="Q61603" s="39"/>
    </row>
    <row r="61604" spans="17:17">
      <c r="Q61604" s="39"/>
    </row>
    <row r="61605" spans="17:17">
      <c r="Q61605" s="39"/>
    </row>
    <row r="61606" spans="17:17">
      <c r="Q61606" s="39"/>
    </row>
    <row r="61607" spans="17:17">
      <c r="Q61607" s="39"/>
    </row>
    <row r="61608" spans="17:17">
      <c r="Q61608" s="39"/>
    </row>
    <row r="61609" spans="17:17">
      <c r="Q61609" s="39"/>
    </row>
    <row r="61610" spans="17:17">
      <c r="Q61610" s="39"/>
    </row>
    <row r="61611" spans="17:17">
      <c r="Q61611" s="39"/>
    </row>
    <row r="61612" spans="17:17">
      <c r="Q61612" s="39"/>
    </row>
    <row r="61613" spans="17:17">
      <c r="Q61613" s="39"/>
    </row>
    <row r="61614" spans="17:17">
      <c r="Q61614" s="39"/>
    </row>
    <row r="61615" spans="17:17">
      <c r="Q61615" s="39"/>
    </row>
    <row r="61616" spans="17:17">
      <c r="Q61616" s="39"/>
    </row>
    <row r="61617" spans="17:17">
      <c r="Q61617" s="39"/>
    </row>
    <row r="61618" spans="17:17">
      <c r="Q61618" s="39"/>
    </row>
    <row r="61619" spans="17:17">
      <c r="Q61619" s="39"/>
    </row>
    <row r="61620" spans="17:17">
      <c r="Q61620" s="39"/>
    </row>
    <row r="61621" spans="17:17">
      <c r="Q61621" s="39"/>
    </row>
    <row r="61622" spans="17:17">
      <c r="Q61622" s="39"/>
    </row>
    <row r="61623" spans="17:17">
      <c r="Q61623" s="39"/>
    </row>
    <row r="61624" spans="17:17">
      <c r="Q61624" s="39"/>
    </row>
    <row r="61625" spans="17:17">
      <c r="Q61625" s="39"/>
    </row>
    <row r="61626" spans="17:17">
      <c r="Q61626" s="39"/>
    </row>
    <row r="61627" spans="17:17">
      <c r="Q61627" s="39"/>
    </row>
    <row r="61628" spans="17:17">
      <c r="Q61628" s="39"/>
    </row>
    <row r="61629" spans="17:17">
      <c r="Q61629" s="39"/>
    </row>
    <row r="61630" spans="17:17">
      <c r="Q61630" s="39"/>
    </row>
    <row r="61631" spans="17:17">
      <c r="Q61631" s="39"/>
    </row>
    <row r="61632" spans="17:17">
      <c r="Q61632" s="39"/>
    </row>
    <row r="61633" spans="17:17">
      <c r="Q61633" s="39"/>
    </row>
    <row r="61634" spans="17:17">
      <c r="Q61634" s="39"/>
    </row>
    <row r="61635" spans="17:17">
      <c r="Q61635" s="39"/>
    </row>
    <row r="61636" spans="17:17">
      <c r="Q61636" s="39"/>
    </row>
    <row r="61637" spans="17:17">
      <c r="Q61637" s="39"/>
    </row>
    <row r="61638" spans="17:17">
      <c r="Q61638" s="39"/>
    </row>
    <row r="61639" spans="17:17">
      <c r="Q61639" s="39"/>
    </row>
    <row r="61640" spans="17:17">
      <c r="Q61640" s="39"/>
    </row>
    <row r="61641" spans="17:17">
      <c r="Q61641" s="39"/>
    </row>
    <row r="61642" spans="17:17">
      <c r="Q61642" s="39"/>
    </row>
    <row r="61643" spans="17:17">
      <c r="Q61643" s="39"/>
    </row>
    <row r="61644" spans="17:17">
      <c r="Q61644" s="39"/>
    </row>
    <row r="61645" spans="17:17">
      <c r="Q61645" s="39"/>
    </row>
    <row r="61646" spans="17:17">
      <c r="Q61646" s="39"/>
    </row>
    <row r="61647" spans="17:17">
      <c r="Q61647" s="39"/>
    </row>
    <row r="61648" spans="17:17">
      <c r="Q61648" s="39"/>
    </row>
    <row r="61649" spans="17:17">
      <c r="Q61649" s="39"/>
    </row>
    <row r="61650" spans="17:17">
      <c r="Q61650" s="39"/>
    </row>
    <row r="61651" spans="17:17">
      <c r="Q61651" s="39"/>
    </row>
    <row r="61652" spans="17:17">
      <c r="Q61652" s="39"/>
    </row>
    <row r="61653" spans="17:17">
      <c r="Q61653" s="39"/>
    </row>
    <row r="61654" spans="17:17">
      <c r="Q61654" s="39"/>
    </row>
    <row r="61655" spans="17:17">
      <c r="Q61655" s="39"/>
    </row>
    <row r="61656" spans="17:17">
      <c r="Q61656" s="39"/>
    </row>
    <row r="61657" spans="17:17">
      <c r="Q61657" s="39"/>
    </row>
    <row r="61658" spans="17:17">
      <c r="Q61658" s="39"/>
    </row>
    <row r="61659" spans="17:17">
      <c r="Q61659" s="39"/>
    </row>
    <row r="61660" spans="17:17">
      <c r="Q61660" s="39"/>
    </row>
    <row r="61661" spans="17:17">
      <c r="Q61661" s="39"/>
    </row>
    <row r="61662" spans="17:17">
      <c r="Q61662" s="39"/>
    </row>
    <row r="61663" spans="17:17">
      <c r="Q61663" s="39"/>
    </row>
    <row r="61664" spans="17:17">
      <c r="Q61664" s="39"/>
    </row>
    <row r="61665" spans="17:17">
      <c r="Q61665" s="39"/>
    </row>
    <row r="61666" spans="17:17">
      <c r="Q61666" s="39"/>
    </row>
    <row r="61667" spans="17:17">
      <c r="Q61667" s="39"/>
    </row>
    <row r="61668" spans="17:17">
      <c r="Q61668" s="39"/>
    </row>
    <row r="61669" spans="17:17">
      <c r="Q61669" s="39"/>
    </row>
    <row r="61670" spans="17:17">
      <c r="Q61670" s="39"/>
    </row>
    <row r="61671" spans="17:17">
      <c r="Q61671" s="39"/>
    </row>
    <row r="61672" spans="17:17">
      <c r="Q61672" s="39"/>
    </row>
    <row r="61673" spans="17:17">
      <c r="Q61673" s="39"/>
    </row>
    <row r="61674" spans="17:17">
      <c r="Q61674" s="39"/>
    </row>
    <row r="61675" spans="17:17">
      <c r="Q61675" s="39"/>
    </row>
    <row r="61676" spans="17:17">
      <c r="Q61676" s="39"/>
    </row>
    <row r="61677" spans="17:17">
      <c r="Q61677" s="39"/>
    </row>
    <row r="61678" spans="17:17">
      <c r="Q61678" s="39"/>
    </row>
    <row r="61679" spans="17:17">
      <c r="Q61679" s="39"/>
    </row>
    <row r="61680" spans="17:17">
      <c r="Q61680" s="39"/>
    </row>
    <row r="61681" spans="17:17">
      <c r="Q61681" s="39"/>
    </row>
    <row r="61682" spans="17:17">
      <c r="Q61682" s="39"/>
    </row>
    <row r="61683" spans="17:17">
      <c r="Q61683" s="39"/>
    </row>
    <row r="61684" spans="17:17">
      <c r="Q61684" s="39"/>
    </row>
    <row r="61685" spans="17:17">
      <c r="Q61685" s="39"/>
    </row>
    <row r="61686" spans="17:17">
      <c r="Q61686" s="39"/>
    </row>
    <row r="61687" spans="17:17">
      <c r="Q61687" s="39"/>
    </row>
    <row r="61688" spans="17:17">
      <c r="Q61688" s="39"/>
    </row>
    <row r="61689" spans="17:17">
      <c r="Q61689" s="39"/>
    </row>
    <row r="61690" spans="17:17">
      <c r="Q61690" s="39"/>
    </row>
    <row r="61691" spans="17:17">
      <c r="Q61691" s="39"/>
    </row>
    <row r="61692" spans="17:17">
      <c r="Q61692" s="39"/>
    </row>
    <row r="61693" spans="17:17">
      <c r="Q61693" s="39"/>
    </row>
    <row r="61694" spans="17:17">
      <c r="Q61694" s="39"/>
    </row>
    <row r="61695" spans="17:17">
      <c r="Q61695" s="39"/>
    </row>
    <row r="61696" spans="17:17">
      <c r="Q61696" s="39"/>
    </row>
    <row r="61697" spans="17:17">
      <c r="Q61697" s="39"/>
    </row>
    <row r="61698" spans="17:17">
      <c r="Q61698" s="39"/>
    </row>
    <row r="61699" spans="17:17">
      <c r="Q61699" s="39"/>
    </row>
    <row r="61700" spans="17:17">
      <c r="Q61700" s="39"/>
    </row>
    <row r="61701" spans="17:17">
      <c r="Q61701" s="39"/>
    </row>
    <row r="61702" spans="17:17">
      <c r="Q61702" s="39"/>
    </row>
    <row r="61703" spans="17:17">
      <c r="Q61703" s="39"/>
    </row>
    <row r="61704" spans="17:17">
      <c r="Q61704" s="39"/>
    </row>
    <row r="61705" spans="17:17">
      <c r="Q61705" s="39"/>
    </row>
    <row r="61706" spans="17:17">
      <c r="Q61706" s="39"/>
    </row>
    <row r="61707" spans="17:17">
      <c r="Q61707" s="39"/>
    </row>
    <row r="61708" spans="17:17">
      <c r="Q61708" s="39"/>
    </row>
    <row r="61709" spans="17:17">
      <c r="Q61709" s="39"/>
    </row>
    <row r="61710" spans="17:17">
      <c r="Q61710" s="39"/>
    </row>
    <row r="61711" spans="17:17">
      <c r="Q61711" s="39"/>
    </row>
    <row r="61712" spans="17:17">
      <c r="Q61712" s="39"/>
    </row>
    <row r="61713" spans="17:17">
      <c r="Q61713" s="39"/>
    </row>
    <row r="61714" spans="17:17">
      <c r="Q61714" s="39"/>
    </row>
    <row r="61715" spans="17:17">
      <c r="Q61715" s="39"/>
    </row>
    <row r="61716" spans="17:17">
      <c r="Q61716" s="39"/>
    </row>
    <row r="61717" spans="17:17">
      <c r="Q61717" s="39"/>
    </row>
    <row r="61718" spans="17:17">
      <c r="Q61718" s="39"/>
    </row>
    <row r="61719" spans="17:17">
      <c r="Q61719" s="39"/>
    </row>
    <row r="61720" spans="17:17">
      <c r="Q61720" s="39"/>
    </row>
    <row r="61721" spans="17:17">
      <c r="Q61721" s="39"/>
    </row>
    <row r="61722" spans="17:17">
      <c r="Q61722" s="39"/>
    </row>
    <row r="61723" spans="17:17">
      <c r="Q61723" s="39"/>
    </row>
    <row r="61724" spans="17:17">
      <c r="Q61724" s="39"/>
    </row>
    <row r="61725" spans="17:17">
      <c r="Q61725" s="39"/>
    </row>
    <row r="61726" spans="17:17">
      <c r="Q61726" s="39"/>
    </row>
    <row r="61727" spans="17:17">
      <c r="Q61727" s="39"/>
    </row>
    <row r="61728" spans="17:17">
      <c r="Q61728" s="39"/>
    </row>
    <row r="61729" spans="17:17">
      <c r="Q61729" s="39"/>
    </row>
    <row r="61730" spans="17:17">
      <c r="Q61730" s="39"/>
    </row>
    <row r="61731" spans="17:17">
      <c r="Q61731" s="39"/>
    </row>
    <row r="61732" spans="17:17">
      <c r="Q61732" s="39"/>
    </row>
    <row r="61733" spans="17:17">
      <c r="Q61733" s="39"/>
    </row>
    <row r="61734" spans="17:17">
      <c r="Q61734" s="39"/>
    </row>
    <row r="61735" spans="17:17">
      <c r="Q61735" s="39"/>
    </row>
    <row r="61736" spans="17:17">
      <c r="Q61736" s="39"/>
    </row>
    <row r="61737" spans="17:17">
      <c r="Q61737" s="39"/>
    </row>
    <row r="61738" spans="17:17">
      <c r="Q61738" s="39"/>
    </row>
    <row r="61739" spans="17:17">
      <c r="Q61739" s="39"/>
    </row>
    <row r="61740" spans="17:17">
      <c r="Q61740" s="39"/>
    </row>
    <row r="61741" spans="17:17">
      <c r="Q61741" s="39"/>
    </row>
    <row r="61742" spans="17:17">
      <c r="Q61742" s="39"/>
    </row>
    <row r="61743" spans="17:17">
      <c r="Q61743" s="39"/>
    </row>
    <row r="61744" spans="17:17">
      <c r="Q61744" s="39"/>
    </row>
    <row r="61745" spans="17:17">
      <c r="Q61745" s="39"/>
    </row>
    <row r="61746" spans="17:17">
      <c r="Q61746" s="39"/>
    </row>
    <row r="61747" spans="17:17">
      <c r="Q61747" s="39"/>
    </row>
    <row r="61748" spans="17:17">
      <c r="Q61748" s="39"/>
    </row>
    <row r="61749" spans="17:17">
      <c r="Q61749" s="39"/>
    </row>
    <row r="61750" spans="17:17">
      <c r="Q61750" s="39"/>
    </row>
    <row r="61751" spans="17:17">
      <c r="Q61751" s="39"/>
    </row>
    <row r="61752" spans="17:17">
      <c r="Q61752" s="39"/>
    </row>
    <row r="61753" spans="17:17">
      <c r="Q61753" s="39"/>
    </row>
    <row r="61754" spans="17:17">
      <c r="Q61754" s="39"/>
    </row>
    <row r="61755" spans="17:17">
      <c r="Q61755" s="39"/>
    </row>
    <row r="61756" spans="17:17">
      <c r="Q61756" s="39"/>
    </row>
    <row r="61757" spans="17:17">
      <c r="Q61757" s="39"/>
    </row>
    <row r="61758" spans="17:17">
      <c r="Q61758" s="39"/>
    </row>
    <row r="61759" spans="17:17">
      <c r="Q61759" s="39"/>
    </row>
    <row r="61760" spans="17:17">
      <c r="Q61760" s="39"/>
    </row>
    <row r="61761" spans="17:17">
      <c r="Q61761" s="39"/>
    </row>
    <row r="61762" spans="17:17">
      <c r="Q61762" s="39"/>
    </row>
    <row r="61763" spans="17:17">
      <c r="Q61763" s="39"/>
    </row>
    <row r="61764" spans="17:17">
      <c r="Q61764" s="39"/>
    </row>
    <row r="61765" spans="17:17">
      <c r="Q61765" s="39"/>
    </row>
    <row r="61766" spans="17:17">
      <c r="Q61766" s="39"/>
    </row>
    <row r="61767" spans="17:17">
      <c r="Q61767" s="39"/>
    </row>
    <row r="61768" spans="17:17">
      <c r="Q61768" s="39"/>
    </row>
    <row r="61769" spans="17:17">
      <c r="Q61769" s="39"/>
    </row>
    <row r="61770" spans="17:17">
      <c r="Q61770" s="39"/>
    </row>
    <row r="61771" spans="17:17">
      <c r="Q61771" s="39"/>
    </row>
    <row r="61772" spans="17:17">
      <c r="Q61772" s="39"/>
    </row>
    <row r="61773" spans="17:17">
      <c r="Q61773" s="39"/>
    </row>
    <row r="61774" spans="17:17">
      <c r="Q61774" s="39"/>
    </row>
    <row r="61775" spans="17:17">
      <c r="Q61775" s="39"/>
    </row>
    <row r="61776" spans="17:17">
      <c r="Q61776" s="39"/>
    </row>
    <row r="61777" spans="17:17">
      <c r="Q61777" s="39"/>
    </row>
    <row r="61778" spans="17:17">
      <c r="Q61778" s="39"/>
    </row>
    <row r="61779" spans="17:17">
      <c r="Q61779" s="39"/>
    </row>
    <row r="61780" spans="17:17">
      <c r="Q61780" s="39"/>
    </row>
    <row r="61781" spans="17:17">
      <c r="Q61781" s="39"/>
    </row>
    <row r="61782" spans="17:17">
      <c r="Q61782" s="39"/>
    </row>
    <row r="61783" spans="17:17">
      <c r="Q61783" s="39"/>
    </row>
    <row r="61784" spans="17:17">
      <c r="Q61784" s="39"/>
    </row>
    <row r="61785" spans="17:17">
      <c r="Q61785" s="39"/>
    </row>
    <row r="61786" spans="17:17">
      <c r="Q61786" s="39"/>
    </row>
    <row r="61787" spans="17:17">
      <c r="Q61787" s="39"/>
    </row>
    <row r="61788" spans="17:17">
      <c r="Q61788" s="39"/>
    </row>
    <row r="61789" spans="17:17">
      <c r="Q61789" s="39"/>
    </row>
    <row r="61790" spans="17:17">
      <c r="Q61790" s="39"/>
    </row>
    <row r="61791" spans="17:17">
      <c r="Q61791" s="39"/>
    </row>
    <row r="61792" spans="17:17">
      <c r="Q61792" s="39"/>
    </row>
    <row r="61793" spans="17:17">
      <c r="Q61793" s="39"/>
    </row>
    <row r="61794" spans="17:17">
      <c r="Q61794" s="39"/>
    </row>
    <row r="61795" spans="17:17">
      <c r="Q61795" s="39"/>
    </row>
    <row r="61796" spans="17:17">
      <c r="Q61796" s="39"/>
    </row>
    <row r="61797" spans="17:17">
      <c r="Q61797" s="39"/>
    </row>
    <row r="61798" spans="17:17">
      <c r="Q61798" s="39"/>
    </row>
    <row r="61799" spans="17:17">
      <c r="Q61799" s="39"/>
    </row>
    <row r="61800" spans="17:17">
      <c r="Q61800" s="39"/>
    </row>
    <row r="61801" spans="17:17">
      <c r="Q61801" s="39"/>
    </row>
    <row r="61802" spans="17:17">
      <c r="Q61802" s="39"/>
    </row>
    <row r="61803" spans="17:17">
      <c r="Q61803" s="39"/>
    </row>
    <row r="61804" spans="17:17">
      <c r="Q61804" s="39"/>
    </row>
    <row r="61805" spans="17:17">
      <c r="Q61805" s="39"/>
    </row>
    <row r="61806" spans="17:17">
      <c r="Q61806" s="39"/>
    </row>
    <row r="61807" spans="17:17">
      <c r="Q61807" s="39"/>
    </row>
    <row r="61808" spans="17:17">
      <c r="Q61808" s="39"/>
    </row>
    <row r="61809" spans="17:17">
      <c r="Q61809" s="39"/>
    </row>
    <row r="61810" spans="17:17">
      <c r="Q61810" s="39"/>
    </row>
    <row r="61811" spans="17:17">
      <c r="Q61811" s="39"/>
    </row>
    <row r="61812" spans="17:17">
      <c r="Q61812" s="39"/>
    </row>
    <row r="61813" spans="17:17">
      <c r="Q61813" s="39"/>
    </row>
    <row r="61814" spans="17:17">
      <c r="Q61814" s="39"/>
    </row>
    <row r="61815" spans="17:17">
      <c r="Q61815" s="39"/>
    </row>
    <row r="61816" spans="17:17">
      <c r="Q61816" s="39"/>
    </row>
    <row r="61817" spans="17:17">
      <c r="Q61817" s="39"/>
    </row>
    <row r="61818" spans="17:17">
      <c r="Q61818" s="39"/>
    </row>
    <row r="61819" spans="17:17">
      <c r="Q61819" s="39"/>
    </row>
    <row r="61820" spans="17:17">
      <c r="Q61820" s="39"/>
    </row>
    <row r="61821" spans="17:17">
      <c r="Q61821" s="39"/>
    </row>
    <row r="61822" spans="17:17">
      <c r="Q61822" s="39"/>
    </row>
    <row r="61823" spans="17:17">
      <c r="Q61823" s="39"/>
    </row>
    <row r="61824" spans="17:17">
      <c r="Q61824" s="39"/>
    </row>
    <row r="61825" spans="17:17">
      <c r="Q61825" s="39"/>
    </row>
    <row r="61826" spans="17:17">
      <c r="Q61826" s="39"/>
    </row>
    <row r="61827" spans="17:17">
      <c r="Q61827" s="39"/>
    </row>
    <row r="61828" spans="17:17">
      <c r="Q61828" s="39"/>
    </row>
    <row r="61829" spans="17:17">
      <c r="Q61829" s="39"/>
    </row>
    <row r="61830" spans="17:17">
      <c r="Q61830" s="39"/>
    </row>
    <row r="61831" spans="17:17">
      <c r="Q61831" s="39"/>
    </row>
    <row r="61832" spans="17:17">
      <c r="Q61832" s="39"/>
    </row>
    <row r="61833" spans="17:17">
      <c r="Q61833" s="39"/>
    </row>
    <row r="61834" spans="17:17">
      <c r="Q61834" s="39"/>
    </row>
    <row r="61835" spans="17:17">
      <c r="Q61835" s="39"/>
    </row>
    <row r="61836" spans="17:17">
      <c r="Q61836" s="39"/>
    </row>
    <row r="61837" spans="17:17">
      <c r="Q61837" s="39"/>
    </row>
    <row r="61838" spans="17:17">
      <c r="Q61838" s="39"/>
    </row>
    <row r="61839" spans="17:17">
      <c r="Q61839" s="39"/>
    </row>
    <row r="61840" spans="17:17">
      <c r="Q61840" s="39"/>
    </row>
    <row r="61841" spans="17:17">
      <c r="Q61841" s="39"/>
    </row>
    <row r="61842" spans="17:17">
      <c r="Q61842" s="39"/>
    </row>
    <row r="61843" spans="17:17">
      <c r="Q61843" s="39"/>
    </row>
    <row r="61844" spans="17:17">
      <c r="Q61844" s="39"/>
    </row>
    <row r="61845" spans="17:17">
      <c r="Q61845" s="39"/>
    </row>
    <row r="61846" spans="17:17">
      <c r="Q61846" s="39"/>
    </row>
    <row r="61847" spans="17:17">
      <c r="Q61847" s="39"/>
    </row>
    <row r="61848" spans="17:17">
      <c r="Q61848" s="39"/>
    </row>
    <row r="61849" spans="17:17">
      <c r="Q61849" s="39"/>
    </row>
    <row r="61850" spans="17:17">
      <c r="Q61850" s="39"/>
    </row>
    <row r="61851" spans="17:17">
      <c r="Q61851" s="39"/>
    </row>
    <row r="61852" spans="17:17">
      <c r="Q61852" s="39"/>
    </row>
    <row r="61853" spans="17:17">
      <c r="Q61853" s="39"/>
    </row>
    <row r="61854" spans="17:17">
      <c r="Q61854" s="39"/>
    </row>
    <row r="61855" spans="17:17">
      <c r="Q61855" s="39"/>
    </row>
    <row r="61856" spans="17:17">
      <c r="Q61856" s="39"/>
    </row>
    <row r="61857" spans="17:17">
      <c r="Q61857" s="39"/>
    </row>
    <row r="61858" spans="17:17">
      <c r="Q61858" s="39"/>
    </row>
    <row r="61859" spans="17:17">
      <c r="Q61859" s="39"/>
    </row>
    <row r="61860" spans="17:17">
      <c r="Q61860" s="39"/>
    </row>
    <row r="61861" spans="17:17">
      <c r="Q61861" s="39"/>
    </row>
    <row r="61862" spans="17:17">
      <c r="Q61862" s="39"/>
    </row>
    <row r="61863" spans="17:17">
      <c r="Q61863" s="39"/>
    </row>
    <row r="61864" spans="17:17">
      <c r="Q61864" s="39"/>
    </row>
    <row r="61865" spans="17:17">
      <c r="Q61865" s="39"/>
    </row>
    <row r="61866" spans="17:17">
      <c r="Q61866" s="39"/>
    </row>
    <row r="61867" spans="17:17">
      <c r="Q61867" s="39"/>
    </row>
    <row r="61868" spans="17:17">
      <c r="Q61868" s="39"/>
    </row>
    <row r="61869" spans="17:17">
      <c r="Q61869" s="39"/>
    </row>
    <row r="61870" spans="17:17">
      <c r="Q61870" s="39"/>
    </row>
    <row r="61871" spans="17:17">
      <c r="Q61871" s="39"/>
    </row>
    <row r="61872" spans="17:17">
      <c r="Q61872" s="39"/>
    </row>
    <row r="61873" spans="17:17">
      <c r="Q61873" s="39"/>
    </row>
    <row r="61874" spans="17:17">
      <c r="Q61874" s="39"/>
    </row>
    <row r="61875" spans="17:17">
      <c r="Q61875" s="39"/>
    </row>
    <row r="61876" spans="17:17">
      <c r="Q61876" s="39"/>
    </row>
    <row r="61877" spans="17:17">
      <c r="Q61877" s="39"/>
    </row>
    <row r="61878" spans="17:17">
      <c r="Q61878" s="39"/>
    </row>
    <row r="61879" spans="17:17">
      <c r="Q61879" s="39"/>
    </row>
    <row r="61880" spans="17:17">
      <c r="Q61880" s="39"/>
    </row>
    <row r="61881" spans="17:17">
      <c r="Q61881" s="39"/>
    </row>
    <row r="61882" spans="17:17">
      <c r="Q61882" s="39"/>
    </row>
    <row r="61883" spans="17:17">
      <c r="Q61883" s="39"/>
    </row>
    <row r="61884" spans="17:17">
      <c r="Q61884" s="39"/>
    </row>
    <row r="61885" spans="17:17">
      <c r="Q61885" s="39"/>
    </row>
    <row r="61886" spans="17:17">
      <c r="Q61886" s="39"/>
    </row>
    <row r="61887" spans="17:17">
      <c r="Q61887" s="39"/>
    </row>
    <row r="61888" spans="17:17">
      <c r="Q61888" s="39"/>
    </row>
    <row r="61889" spans="17:17">
      <c r="Q61889" s="39"/>
    </row>
    <row r="61890" spans="17:17">
      <c r="Q61890" s="39"/>
    </row>
    <row r="61891" spans="17:17">
      <c r="Q61891" s="39"/>
    </row>
    <row r="61892" spans="17:17">
      <c r="Q61892" s="39"/>
    </row>
    <row r="61893" spans="17:17">
      <c r="Q61893" s="39"/>
    </row>
    <row r="61894" spans="17:17">
      <c r="Q61894" s="39"/>
    </row>
    <row r="61895" spans="17:17">
      <c r="Q61895" s="39"/>
    </row>
    <row r="61896" spans="17:17">
      <c r="Q61896" s="39"/>
    </row>
    <row r="61897" spans="17:17">
      <c r="Q61897" s="39"/>
    </row>
    <row r="61898" spans="17:17">
      <c r="Q61898" s="39"/>
    </row>
    <row r="61899" spans="17:17">
      <c r="Q61899" s="39"/>
    </row>
    <row r="61900" spans="17:17">
      <c r="Q61900" s="39"/>
    </row>
    <row r="61901" spans="17:17">
      <c r="Q61901" s="39"/>
    </row>
    <row r="61902" spans="17:17">
      <c r="Q61902" s="39"/>
    </row>
    <row r="61903" spans="17:17">
      <c r="Q61903" s="39"/>
    </row>
    <row r="61904" spans="17:17">
      <c r="Q61904" s="39"/>
    </row>
    <row r="61905" spans="17:17">
      <c r="Q61905" s="39"/>
    </row>
    <row r="61906" spans="17:17">
      <c r="Q61906" s="39"/>
    </row>
    <row r="61907" spans="17:17">
      <c r="Q61907" s="39"/>
    </row>
    <row r="61908" spans="17:17">
      <c r="Q61908" s="39"/>
    </row>
    <row r="61909" spans="17:17">
      <c r="Q61909" s="39"/>
    </row>
    <row r="61910" spans="17:17">
      <c r="Q61910" s="39"/>
    </row>
    <row r="61911" spans="17:17">
      <c r="Q61911" s="39"/>
    </row>
    <row r="61912" spans="17:17">
      <c r="Q61912" s="39"/>
    </row>
    <row r="61913" spans="17:17">
      <c r="Q61913" s="39"/>
    </row>
    <row r="61914" spans="17:17">
      <c r="Q61914" s="39"/>
    </row>
    <row r="61915" spans="17:17">
      <c r="Q61915" s="39"/>
    </row>
    <row r="61916" spans="17:17">
      <c r="Q61916" s="39"/>
    </row>
    <row r="61917" spans="17:17">
      <c r="Q61917" s="39"/>
    </row>
    <row r="61918" spans="17:17">
      <c r="Q61918" s="39"/>
    </row>
    <row r="61919" spans="17:17">
      <c r="Q61919" s="39"/>
    </row>
    <row r="61920" spans="17:17">
      <c r="Q61920" s="39"/>
    </row>
    <row r="61921" spans="17:17">
      <c r="Q61921" s="39"/>
    </row>
    <row r="61922" spans="17:17">
      <c r="Q61922" s="39"/>
    </row>
    <row r="61923" spans="17:17">
      <c r="Q61923" s="39"/>
    </row>
    <row r="61924" spans="17:17">
      <c r="Q61924" s="39"/>
    </row>
    <row r="61925" spans="17:17">
      <c r="Q61925" s="39"/>
    </row>
    <row r="61926" spans="17:17">
      <c r="Q61926" s="39"/>
    </row>
    <row r="61927" spans="17:17">
      <c r="Q61927" s="39"/>
    </row>
    <row r="61928" spans="17:17">
      <c r="Q61928" s="39"/>
    </row>
    <row r="61929" spans="17:17">
      <c r="Q61929" s="39"/>
    </row>
    <row r="61930" spans="17:17">
      <c r="Q61930" s="39"/>
    </row>
    <row r="61931" spans="17:17">
      <c r="Q61931" s="39"/>
    </row>
    <row r="61932" spans="17:17">
      <c r="Q61932" s="39"/>
    </row>
    <row r="61933" spans="17:17">
      <c r="Q61933" s="39"/>
    </row>
    <row r="61934" spans="17:17">
      <c r="Q61934" s="39"/>
    </row>
    <row r="61935" spans="17:17">
      <c r="Q61935" s="39"/>
    </row>
    <row r="61936" spans="17:17">
      <c r="Q61936" s="39"/>
    </row>
    <row r="61937" spans="17:17">
      <c r="Q61937" s="39"/>
    </row>
    <row r="61938" spans="17:17">
      <c r="Q61938" s="39"/>
    </row>
    <row r="61939" spans="17:17">
      <c r="Q61939" s="39"/>
    </row>
    <row r="61940" spans="17:17">
      <c r="Q61940" s="39"/>
    </row>
    <row r="61941" spans="17:17">
      <c r="Q61941" s="39"/>
    </row>
    <row r="61942" spans="17:17">
      <c r="Q61942" s="39"/>
    </row>
    <row r="61943" spans="17:17">
      <c r="Q61943" s="39"/>
    </row>
    <row r="61944" spans="17:17">
      <c r="Q61944" s="39"/>
    </row>
    <row r="61945" spans="17:17">
      <c r="Q61945" s="39"/>
    </row>
    <row r="61946" spans="17:17">
      <c r="Q61946" s="39"/>
    </row>
    <row r="61947" spans="17:17">
      <c r="Q61947" s="39"/>
    </row>
    <row r="61948" spans="17:17">
      <c r="Q61948" s="39"/>
    </row>
    <row r="61949" spans="17:17">
      <c r="Q61949" s="39"/>
    </row>
    <row r="61950" spans="17:17">
      <c r="Q61950" s="39"/>
    </row>
    <row r="61951" spans="17:17">
      <c r="Q61951" s="39"/>
    </row>
    <row r="61952" spans="17:17">
      <c r="Q61952" s="39"/>
    </row>
    <row r="61953" spans="17:17">
      <c r="Q61953" s="39"/>
    </row>
    <row r="61954" spans="17:17">
      <c r="Q61954" s="39"/>
    </row>
    <row r="61955" spans="17:17">
      <c r="Q61955" s="39"/>
    </row>
    <row r="61956" spans="17:17">
      <c r="Q61956" s="39"/>
    </row>
    <row r="61957" spans="17:17">
      <c r="Q61957" s="39"/>
    </row>
    <row r="61958" spans="17:17">
      <c r="Q61958" s="39"/>
    </row>
    <row r="61959" spans="17:17">
      <c r="Q61959" s="39"/>
    </row>
    <row r="61960" spans="17:17">
      <c r="Q61960" s="39"/>
    </row>
    <row r="61961" spans="17:17">
      <c r="Q61961" s="39"/>
    </row>
    <row r="61962" spans="17:17">
      <c r="Q61962" s="39"/>
    </row>
    <row r="61963" spans="17:17">
      <c r="Q61963" s="39"/>
    </row>
    <row r="61964" spans="17:17">
      <c r="Q61964" s="39"/>
    </row>
    <row r="61965" spans="17:17">
      <c r="Q61965" s="39"/>
    </row>
    <row r="61966" spans="17:17">
      <c r="Q61966" s="39"/>
    </row>
    <row r="61967" spans="17:17">
      <c r="Q61967" s="39"/>
    </row>
    <row r="61968" spans="17:17">
      <c r="Q61968" s="39"/>
    </row>
    <row r="61969" spans="17:17">
      <c r="Q61969" s="39"/>
    </row>
    <row r="61970" spans="17:17">
      <c r="Q61970" s="39"/>
    </row>
    <row r="61971" spans="17:17">
      <c r="Q61971" s="39"/>
    </row>
    <row r="61972" spans="17:17">
      <c r="Q61972" s="39"/>
    </row>
    <row r="61973" spans="17:17">
      <c r="Q61973" s="39"/>
    </row>
    <row r="61974" spans="17:17">
      <c r="Q61974" s="39"/>
    </row>
    <row r="61975" spans="17:17">
      <c r="Q61975" s="39"/>
    </row>
    <row r="61976" spans="17:17">
      <c r="Q61976" s="39"/>
    </row>
    <row r="61977" spans="17:17">
      <c r="Q61977" s="39"/>
    </row>
    <row r="61978" spans="17:17">
      <c r="Q61978" s="39"/>
    </row>
    <row r="61979" spans="17:17">
      <c r="Q61979" s="39"/>
    </row>
    <row r="61980" spans="17:17">
      <c r="Q61980" s="39"/>
    </row>
    <row r="61981" spans="17:17">
      <c r="Q61981" s="39"/>
    </row>
    <row r="61982" spans="17:17">
      <c r="Q61982" s="39"/>
    </row>
    <row r="61983" spans="17:17">
      <c r="Q61983" s="39"/>
    </row>
    <row r="61984" spans="17:17">
      <c r="Q61984" s="39"/>
    </row>
    <row r="61985" spans="17:17">
      <c r="Q61985" s="39"/>
    </row>
    <row r="61986" spans="17:17">
      <c r="Q61986" s="39"/>
    </row>
    <row r="61987" spans="17:17">
      <c r="Q61987" s="39"/>
    </row>
    <row r="61988" spans="17:17">
      <c r="Q61988" s="39"/>
    </row>
    <row r="61989" spans="17:17">
      <c r="Q61989" s="39"/>
    </row>
    <row r="61990" spans="17:17">
      <c r="Q61990" s="39"/>
    </row>
    <row r="61991" spans="17:17">
      <c r="Q61991" s="39"/>
    </row>
    <row r="61992" spans="17:17">
      <c r="Q61992" s="39"/>
    </row>
    <row r="61993" spans="17:17">
      <c r="Q61993" s="39"/>
    </row>
    <row r="61994" spans="17:17">
      <c r="Q61994" s="39"/>
    </row>
    <row r="61995" spans="17:17">
      <c r="Q61995" s="39"/>
    </row>
    <row r="61996" spans="17:17">
      <c r="Q61996" s="39"/>
    </row>
    <row r="61997" spans="17:17">
      <c r="Q61997" s="39"/>
    </row>
    <row r="61998" spans="17:17">
      <c r="Q61998" s="39"/>
    </row>
    <row r="61999" spans="17:17">
      <c r="Q61999" s="39"/>
    </row>
    <row r="62000" spans="17:17">
      <c r="Q62000" s="39"/>
    </row>
    <row r="62001" spans="17:17">
      <c r="Q62001" s="39"/>
    </row>
    <row r="62002" spans="17:17">
      <c r="Q62002" s="39"/>
    </row>
    <row r="62003" spans="17:17">
      <c r="Q62003" s="39"/>
    </row>
    <row r="62004" spans="17:17">
      <c r="Q62004" s="39"/>
    </row>
    <row r="62005" spans="17:17">
      <c r="Q62005" s="39"/>
    </row>
    <row r="62006" spans="17:17">
      <c r="Q62006" s="39"/>
    </row>
    <row r="62007" spans="17:17">
      <c r="Q62007" s="39"/>
    </row>
    <row r="62008" spans="17:17">
      <c r="Q62008" s="39"/>
    </row>
    <row r="62009" spans="17:17">
      <c r="Q62009" s="39"/>
    </row>
    <row r="62010" spans="17:17">
      <c r="Q62010" s="39"/>
    </row>
    <row r="62011" spans="17:17">
      <c r="Q62011" s="39"/>
    </row>
    <row r="62012" spans="17:17">
      <c r="Q62012" s="39"/>
    </row>
    <row r="62013" spans="17:17">
      <c r="Q62013" s="39"/>
    </row>
    <row r="62014" spans="17:17">
      <c r="Q62014" s="39"/>
    </row>
    <row r="62015" spans="17:17">
      <c r="Q62015" s="39"/>
    </row>
    <row r="62016" spans="17:17">
      <c r="Q62016" s="39"/>
    </row>
    <row r="62017" spans="17:17">
      <c r="Q62017" s="39"/>
    </row>
    <row r="62018" spans="17:17">
      <c r="Q62018" s="39"/>
    </row>
    <row r="62019" spans="17:17">
      <c r="Q62019" s="39"/>
    </row>
    <row r="62020" spans="17:17">
      <c r="Q62020" s="39"/>
    </row>
    <row r="62021" spans="17:17">
      <c r="Q62021" s="39"/>
    </row>
    <row r="62022" spans="17:17">
      <c r="Q62022" s="39"/>
    </row>
    <row r="62023" spans="17:17">
      <c r="Q62023" s="39"/>
    </row>
    <row r="62024" spans="17:17">
      <c r="Q62024" s="39"/>
    </row>
    <row r="62025" spans="17:17">
      <c r="Q62025" s="39"/>
    </row>
    <row r="62026" spans="17:17">
      <c r="Q62026" s="39"/>
    </row>
    <row r="62027" spans="17:17">
      <c r="Q62027" s="39"/>
    </row>
    <row r="62028" spans="17:17">
      <c r="Q62028" s="39"/>
    </row>
    <row r="62029" spans="17:17">
      <c r="Q62029" s="39"/>
    </row>
    <row r="62030" spans="17:17">
      <c r="Q62030" s="39"/>
    </row>
    <row r="62031" spans="17:17">
      <c r="Q62031" s="39"/>
    </row>
    <row r="62032" spans="17:17">
      <c r="Q62032" s="39"/>
    </row>
    <row r="62033" spans="17:17">
      <c r="Q62033" s="39"/>
    </row>
    <row r="62034" spans="17:17">
      <c r="Q62034" s="39"/>
    </row>
    <row r="62035" spans="17:17">
      <c r="Q62035" s="39"/>
    </row>
    <row r="62036" spans="17:17">
      <c r="Q62036" s="39"/>
    </row>
    <row r="62037" spans="17:17">
      <c r="Q62037" s="39"/>
    </row>
    <row r="62038" spans="17:17">
      <c r="Q62038" s="39"/>
    </row>
    <row r="62039" spans="17:17">
      <c r="Q62039" s="39"/>
    </row>
    <row r="62040" spans="17:17">
      <c r="Q62040" s="39"/>
    </row>
    <row r="62041" spans="17:17">
      <c r="Q62041" s="39"/>
    </row>
    <row r="62042" spans="17:17">
      <c r="Q62042" s="39"/>
    </row>
    <row r="62043" spans="17:17">
      <c r="Q62043" s="39"/>
    </row>
    <row r="62044" spans="17:17">
      <c r="Q62044" s="39"/>
    </row>
    <row r="62045" spans="17:17">
      <c r="Q62045" s="39"/>
    </row>
    <row r="62046" spans="17:17">
      <c r="Q62046" s="39"/>
    </row>
    <row r="62047" spans="17:17">
      <c r="Q62047" s="39"/>
    </row>
    <row r="62048" spans="17:17">
      <c r="Q62048" s="39"/>
    </row>
    <row r="62049" spans="17:17">
      <c r="Q62049" s="39"/>
    </row>
    <row r="62050" spans="17:17">
      <c r="Q62050" s="39"/>
    </row>
    <row r="62051" spans="17:17">
      <c r="Q62051" s="39"/>
    </row>
    <row r="62052" spans="17:17">
      <c r="Q62052" s="39"/>
    </row>
    <row r="62053" spans="17:17">
      <c r="Q62053" s="39"/>
    </row>
    <row r="62054" spans="17:17">
      <c r="Q62054" s="39"/>
    </row>
    <row r="62055" spans="17:17">
      <c r="Q62055" s="39"/>
    </row>
    <row r="62056" spans="17:17">
      <c r="Q62056" s="39"/>
    </row>
    <row r="62057" spans="17:17">
      <c r="Q62057" s="39"/>
    </row>
    <row r="62058" spans="17:17">
      <c r="Q62058" s="39"/>
    </row>
    <row r="62059" spans="17:17">
      <c r="Q62059" s="39"/>
    </row>
    <row r="62060" spans="17:17">
      <c r="Q62060" s="39"/>
    </row>
    <row r="62061" spans="17:17">
      <c r="Q62061" s="39"/>
    </row>
    <row r="62062" spans="17:17">
      <c r="Q62062" s="39"/>
    </row>
    <row r="62063" spans="17:17">
      <c r="Q62063" s="39"/>
    </row>
    <row r="62064" spans="17:17">
      <c r="Q62064" s="39"/>
    </row>
    <row r="62065" spans="17:17">
      <c r="Q62065" s="39"/>
    </row>
    <row r="62066" spans="17:17">
      <c r="Q62066" s="39"/>
    </row>
    <row r="62067" spans="17:17">
      <c r="Q62067" s="39"/>
    </row>
    <row r="62068" spans="17:17">
      <c r="Q62068" s="39"/>
    </row>
    <row r="62069" spans="17:17">
      <c r="Q62069" s="39"/>
    </row>
    <row r="62070" spans="17:17">
      <c r="Q62070" s="39"/>
    </row>
    <row r="62071" spans="17:17">
      <c r="Q62071" s="39"/>
    </row>
    <row r="62072" spans="17:17">
      <c r="Q62072" s="39"/>
    </row>
    <row r="62073" spans="17:17">
      <c r="Q62073" s="39"/>
    </row>
    <row r="62074" spans="17:17">
      <c r="Q62074" s="39"/>
    </row>
    <row r="62075" spans="17:17">
      <c r="Q62075" s="39"/>
    </row>
    <row r="62076" spans="17:17">
      <c r="Q62076" s="39"/>
    </row>
    <row r="62077" spans="17:17">
      <c r="Q62077" s="39"/>
    </row>
    <row r="62078" spans="17:17">
      <c r="Q62078" s="39"/>
    </row>
    <row r="62079" spans="17:17">
      <c r="Q62079" s="39"/>
    </row>
    <row r="62080" spans="17:17">
      <c r="Q62080" s="39"/>
    </row>
    <row r="62081" spans="17:17">
      <c r="Q62081" s="39"/>
    </row>
    <row r="62082" spans="17:17">
      <c r="Q62082" s="39"/>
    </row>
    <row r="62083" spans="17:17">
      <c r="Q62083" s="39"/>
    </row>
    <row r="62084" spans="17:17">
      <c r="Q62084" s="39"/>
    </row>
    <row r="62085" spans="17:17">
      <c r="Q62085" s="39"/>
    </row>
    <row r="62086" spans="17:17">
      <c r="Q62086" s="39"/>
    </row>
    <row r="62087" spans="17:17">
      <c r="Q62087" s="39"/>
    </row>
    <row r="62088" spans="17:17">
      <c r="Q62088" s="39"/>
    </row>
    <row r="62089" spans="17:17">
      <c r="Q62089" s="39"/>
    </row>
    <row r="62090" spans="17:17">
      <c r="Q62090" s="39"/>
    </row>
    <row r="62091" spans="17:17">
      <c r="Q62091" s="39"/>
    </row>
    <row r="62092" spans="17:17">
      <c r="Q62092" s="39"/>
    </row>
    <row r="62093" spans="17:17">
      <c r="Q62093" s="39"/>
    </row>
    <row r="62094" spans="17:17">
      <c r="Q62094" s="39"/>
    </row>
    <row r="62095" spans="17:17">
      <c r="Q62095" s="39"/>
    </row>
    <row r="62096" spans="17:17">
      <c r="Q62096" s="39"/>
    </row>
    <row r="62097" spans="17:17">
      <c r="Q62097" s="39"/>
    </row>
    <row r="62098" spans="17:17">
      <c r="Q62098" s="39"/>
    </row>
    <row r="62099" spans="17:17">
      <c r="Q62099" s="39"/>
    </row>
    <row r="62100" spans="17:17">
      <c r="Q62100" s="39"/>
    </row>
    <row r="62101" spans="17:17">
      <c r="Q62101" s="39"/>
    </row>
    <row r="62102" spans="17:17">
      <c r="Q62102" s="39"/>
    </row>
    <row r="62103" spans="17:17">
      <c r="Q62103" s="39"/>
    </row>
    <row r="62104" spans="17:17">
      <c r="Q62104" s="39"/>
    </row>
    <row r="62105" spans="17:17">
      <c r="Q62105" s="39"/>
    </row>
    <row r="62106" spans="17:17">
      <c r="Q62106" s="39"/>
    </row>
    <row r="62107" spans="17:17">
      <c r="Q62107" s="39"/>
    </row>
    <row r="62108" spans="17:17">
      <c r="Q62108" s="39"/>
    </row>
    <row r="62109" spans="17:17">
      <c r="Q62109" s="39"/>
    </row>
    <row r="62110" spans="17:17">
      <c r="Q62110" s="39"/>
    </row>
    <row r="62111" spans="17:17">
      <c r="Q62111" s="39"/>
    </row>
    <row r="62112" spans="17:17">
      <c r="Q62112" s="39"/>
    </row>
    <row r="62113" spans="17:17">
      <c r="Q62113" s="39"/>
    </row>
    <row r="62114" spans="17:17">
      <c r="Q62114" s="39"/>
    </row>
    <row r="62115" spans="17:17">
      <c r="Q62115" s="39"/>
    </row>
    <row r="62116" spans="17:17">
      <c r="Q62116" s="39"/>
    </row>
    <row r="62117" spans="17:17">
      <c r="Q62117" s="39"/>
    </row>
    <row r="62118" spans="17:17">
      <c r="Q62118" s="39"/>
    </row>
    <row r="62119" spans="17:17">
      <c r="Q62119" s="39"/>
    </row>
    <row r="62120" spans="17:17">
      <c r="Q62120" s="39"/>
    </row>
    <row r="62121" spans="17:17">
      <c r="Q62121" s="39"/>
    </row>
    <row r="62122" spans="17:17">
      <c r="Q62122" s="39"/>
    </row>
    <row r="62123" spans="17:17">
      <c r="Q62123" s="39"/>
    </row>
    <row r="62124" spans="17:17">
      <c r="Q62124" s="39"/>
    </row>
    <row r="62125" spans="17:17">
      <c r="Q62125" s="39"/>
    </row>
    <row r="62126" spans="17:17">
      <c r="Q62126" s="39"/>
    </row>
    <row r="62127" spans="17:17">
      <c r="Q62127" s="39"/>
    </row>
    <row r="62128" spans="17:17">
      <c r="Q62128" s="39"/>
    </row>
    <row r="62129" spans="17:17">
      <c r="Q62129" s="39"/>
    </row>
    <row r="62130" spans="17:17">
      <c r="Q62130" s="39"/>
    </row>
    <row r="62131" spans="17:17">
      <c r="Q62131" s="39"/>
    </row>
    <row r="62132" spans="17:17">
      <c r="Q62132" s="39"/>
    </row>
    <row r="62133" spans="17:17">
      <c r="Q62133" s="39"/>
    </row>
    <row r="62134" spans="17:17">
      <c r="Q62134" s="39"/>
    </row>
    <row r="62135" spans="17:17">
      <c r="Q62135" s="39"/>
    </row>
    <row r="62136" spans="17:17">
      <c r="Q62136" s="39"/>
    </row>
    <row r="62137" spans="17:17">
      <c r="Q62137" s="39"/>
    </row>
    <row r="62138" spans="17:17">
      <c r="Q62138" s="39"/>
    </row>
    <row r="62139" spans="17:17">
      <c r="Q62139" s="39"/>
    </row>
    <row r="62140" spans="17:17">
      <c r="Q62140" s="39"/>
    </row>
    <row r="62141" spans="17:17">
      <c r="Q62141" s="39"/>
    </row>
    <row r="62142" spans="17:17">
      <c r="Q62142" s="39"/>
    </row>
    <row r="62143" spans="17:17">
      <c r="Q62143" s="39"/>
    </row>
    <row r="62144" spans="17:17">
      <c r="Q62144" s="39"/>
    </row>
    <row r="62145" spans="17:17">
      <c r="Q62145" s="39"/>
    </row>
    <row r="62146" spans="17:17">
      <c r="Q62146" s="39"/>
    </row>
    <row r="62147" spans="17:17">
      <c r="Q62147" s="39"/>
    </row>
    <row r="62148" spans="17:17">
      <c r="Q62148" s="39"/>
    </row>
    <row r="62149" spans="17:17">
      <c r="Q62149" s="39"/>
    </row>
    <row r="62150" spans="17:17">
      <c r="Q62150" s="39"/>
    </row>
    <row r="62151" spans="17:17">
      <c r="Q62151" s="39"/>
    </row>
    <row r="62152" spans="17:17">
      <c r="Q62152" s="39"/>
    </row>
    <row r="62153" spans="17:17">
      <c r="Q62153" s="39"/>
    </row>
    <row r="62154" spans="17:17">
      <c r="Q62154" s="39"/>
    </row>
    <row r="62155" spans="17:17">
      <c r="Q62155" s="39"/>
    </row>
    <row r="62156" spans="17:17">
      <c r="Q62156" s="39"/>
    </row>
    <row r="62157" spans="17:17">
      <c r="Q62157" s="39"/>
    </row>
    <row r="62158" spans="17:17">
      <c r="Q62158" s="39"/>
    </row>
    <row r="62159" spans="17:17">
      <c r="Q62159" s="39"/>
    </row>
    <row r="62160" spans="17:17">
      <c r="Q62160" s="39"/>
    </row>
    <row r="62161" spans="17:17">
      <c r="Q62161" s="39"/>
    </row>
    <row r="62162" spans="17:17">
      <c r="Q62162" s="39"/>
    </row>
    <row r="62163" spans="17:17">
      <c r="Q62163" s="39"/>
    </row>
    <row r="62164" spans="17:17">
      <c r="Q62164" s="39"/>
    </row>
    <row r="62165" spans="17:17">
      <c r="Q62165" s="39"/>
    </row>
    <row r="62166" spans="17:17">
      <c r="Q62166" s="39"/>
    </row>
    <row r="62167" spans="17:17">
      <c r="Q62167" s="39"/>
    </row>
    <row r="62168" spans="17:17">
      <c r="Q62168" s="39"/>
    </row>
    <row r="62169" spans="17:17">
      <c r="Q62169" s="39"/>
    </row>
    <row r="62170" spans="17:17">
      <c r="Q62170" s="39"/>
    </row>
    <row r="62171" spans="17:17">
      <c r="Q62171" s="39"/>
    </row>
    <row r="62172" spans="17:17">
      <c r="Q62172" s="39"/>
    </row>
    <row r="62173" spans="17:17">
      <c r="Q62173" s="39"/>
    </row>
    <row r="62174" spans="17:17">
      <c r="Q62174" s="39"/>
    </row>
    <row r="62175" spans="17:17">
      <c r="Q62175" s="39"/>
    </row>
    <row r="62176" spans="17:17">
      <c r="Q62176" s="39"/>
    </row>
    <row r="62177" spans="17:17">
      <c r="Q62177" s="39"/>
    </row>
    <row r="62178" spans="17:17">
      <c r="Q62178" s="39"/>
    </row>
    <row r="62179" spans="17:17">
      <c r="Q62179" s="39"/>
    </row>
    <row r="62180" spans="17:17">
      <c r="Q62180" s="39"/>
    </row>
    <row r="62181" spans="17:17">
      <c r="Q62181" s="39"/>
    </row>
    <row r="62182" spans="17:17">
      <c r="Q62182" s="39"/>
    </row>
    <row r="62183" spans="17:17">
      <c r="Q62183" s="39"/>
    </row>
    <row r="62184" spans="17:17">
      <c r="Q62184" s="39"/>
    </row>
    <row r="62185" spans="17:17">
      <c r="Q62185" s="39"/>
    </row>
    <row r="62186" spans="17:17">
      <c r="Q62186" s="39"/>
    </row>
    <row r="62187" spans="17:17">
      <c r="Q62187" s="39"/>
    </row>
    <row r="62188" spans="17:17">
      <c r="Q62188" s="39"/>
    </row>
    <row r="62189" spans="17:17">
      <c r="Q62189" s="39"/>
    </row>
    <row r="62190" spans="17:17">
      <c r="Q62190" s="39"/>
    </row>
    <row r="62191" spans="17:17">
      <c r="Q62191" s="39"/>
    </row>
    <row r="62192" spans="17:17">
      <c r="Q62192" s="39"/>
    </row>
    <row r="62193" spans="17:17">
      <c r="Q62193" s="39"/>
    </row>
    <row r="62194" spans="17:17">
      <c r="Q62194" s="39"/>
    </row>
    <row r="62195" spans="17:17">
      <c r="Q62195" s="39"/>
    </row>
    <row r="62196" spans="17:17">
      <c r="Q62196" s="39"/>
    </row>
    <row r="62197" spans="17:17">
      <c r="Q62197" s="39"/>
    </row>
    <row r="62198" spans="17:17">
      <c r="Q62198" s="39"/>
    </row>
    <row r="62199" spans="17:17">
      <c r="Q62199" s="39"/>
    </row>
    <row r="62200" spans="17:17">
      <c r="Q62200" s="39"/>
    </row>
    <row r="62201" spans="17:17">
      <c r="Q62201" s="39"/>
    </row>
    <row r="62202" spans="17:17">
      <c r="Q62202" s="39"/>
    </row>
    <row r="62203" spans="17:17">
      <c r="Q62203" s="39"/>
    </row>
    <row r="62204" spans="17:17">
      <c r="Q62204" s="39"/>
    </row>
    <row r="62205" spans="17:17">
      <c r="Q62205" s="39"/>
    </row>
    <row r="62206" spans="17:17">
      <c r="Q62206" s="39"/>
    </row>
    <row r="62207" spans="17:17">
      <c r="Q62207" s="39"/>
    </row>
    <row r="62208" spans="17:17">
      <c r="Q62208" s="39"/>
    </row>
    <row r="62209" spans="17:17">
      <c r="Q62209" s="39"/>
    </row>
    <row r="62210" spans="17:17">
      <c r="Q62210" s="39"/>
    </row>
    <row r="62211" spans="17:17">
      <c r="Q62211" s="39"/>
    </row>
    <row r="62212" spans="17:17">
      <c r="Q62212" s="39"/>
    </row>
    <row r="62213" spans="17:17">
      <c r="Q62213" s="39"/>
    </row>
    <row r="62214" spans="17:17">
      <c r="Q62214" s="39"/>
    </row>
    <row r="62215" spans="17:17">
      <c r="Q62215" s="39"/>
    </row>
    <row r="62216" spans="17:17">
      <c r="Q62216" s="39"/>
    </row>
    <row r="62217" spans="17:17">
      <c r="Q62217" s="39"/>
    </row>
    <row r="62218" spans="17:17">
      <c r="Q62218" s="39"/>
    </row>
    <row r="62219" spans="17:17">
      <c r="Q62219" s="39"/>
    </row>
    <row r="62220" spans="17:17">
      <c r="Q62220" s="39"/>
    </row>
    <row r="62221" spans="17:17">
      <c r="Q62221" s="39"/>
    </row>
    <row r="62222" spans="17:17">
      <c r="Q62222" s="39"/>
    </row>
    <row r="62223" spans="17:17">
      <c r="Q62223" s="39"/>
    </row>
    <row r="62224" spans="17:17">
      <c r="Q62224" s="39"/>
    </row>
    <row r="62225" spans="17:17">
      <c r="Q62225" s="39"/>
    </row>
    <row r="62226" spans="17:17">
      <c r="Q62226" s="39"/>
    </row>
    <row r="62227" spans="17:17">
      <c r="Q62227" s="39"/>
    </row>
    <row r="62228" spans="17:17">
      <c r="Q62228" s="39"/>
    </row>
    <row r="62229" spans="17:17">
      <c r="Q62229" s="39"/>
    </row>
    <row r="62230" spans="17:17">
      <c r="Q62230" s="39"/>
    </row>
    <row r="62231" spans="17:17">
      <c r="Q62231" s="39"/>
    </row>
    <row r="62232" spans="17:17">
      <c r="Q62232" s="39"/>
    </row>
    <row r="62233" spans="17:17">
      <c r="Q62233" s="39"/>
    </row>
    <row r="62234" spans="17:17">
      <c r="Q62234" s="39"/>
    </row>
    <row r="62235" spans="17:17">
      <c r="Q62235" s="39"/>
    </row>
    <row r="62236" spans="17:17">
      <c r="Q62236" s="39"/>
    </row>
    <row r="62237" spans="17:17">
      <c r="Q62237" s="39"/>
    </row>
    <row r="62238" spans="17:17">
      <c r="Q62238" s="39"/>
    </row>
    <row r="62239" spans="17:17">
      <c r="Q62239" s="39"/>
    </row>
    <row r="62240" spans="17:17">
      <c r="Q62240" s="39"/>
    </row>
    <row r="62241" spans="17:17">
      <c r="Q62241" s="39"/>
    </row>
    <row r="62242" spans="17:17">
      <c r="Q62242" s="39"/>
    </row>
    <row r="62243" spans="17:17">
      <c r="Q62243" s="39"/>
    </row>
    <row r="62244" spans="17:17">
      <c r="Q62244" s="39"/>
    </row>
    <row r="62245" spans="17:17">
      <c r="Q62245" s="39"/>
    </row>
    <row r="62246" spans="17:17">
      <c r="Q62246" s="39"/>
    </row>
    <row r="62247" spans="17:17">
      <c r="Q62247" s="39"/>
    </row>
    <row r="62248" spans="17:17">
      <c r="Q62248" s="39"/>
    </row>
    <row r="62249" spans="17:17">
      <c r="Q62249" s="39"/>
    </row>
    <row r="62250" spans="17:17">
      <c r="Q62250" s="39"/>
    </row>
    <row r="62251" spans="17:17">
      <c r="Q62251" s="39"/>
    </row>
    <row r="62252" spans="17:17">
      <c r="Q62252" s="39"/>
    </row>
    <row r="62253" spans="17:17">
      <c r="Q62253" s="39"/>
    </row>
    <row r="62254" spans="17:17">
      <c r="Q62254" s="39"/>
    </row>
    <row r="62255" spans="17:17">
      <c r="Q62255" s="39"/>
    </row>
    <row r="62256" spans="17:17">
      <c r="Q62256" s="39"/>
    </row>
    <row r="62257" spans="17:17">
      <c r="Q62257" s="39"/>
    </row>
    <row r="62258" spans="17:17">
      <c r="Q62258" s="39"/>
    </row>
    <row r="62259" spans="17:17">
      <c r="Q62259" s="39"/>
    </row>
    <row r="62260" spans="17:17">
      <c r="Q62260" s="39"/>
    </row>
    <row r="62261" spans="17:17">
      <c r="Q62261" s="39"/>
    </row>
    <row r="62262" spans="17:17">
      <c r="Q62262" s="39"/>
    </row>
    <row r="62263" spans="17:17">
      <c r="Q62263" s="39"/>
    </row>
    <row r="62264" spans="17:17">
      <c r="Q62264" s="39"/>
    </row>
    <row r="62265" spans="17:17">
      <c r="Q62265" s="39"/>
    </row>
    <row r="62266" spans="17:17">
      <c r="Q62266" s="39"/>
    </row>
    <row r="62267" spans="17:17">
      <c r="Q62267" s="39"/>
    </row>
    <row r="62268" spans="17:17">
      <c r="Q62268" s="39"/>
    </row>
    <row r="62269" spans="17:17">
      <c r="Q62269" s="39"/>
    </row>
    <row r="62270" spans="17:17">
      <c r="Q62270" s="39"/>
    </row>
    <row r="62271" spans="17:17">
      <c r="Q62271" s="39"/>
    </row>
    <row r="62272" spans="17:17">
      <c r="Q62272" s="39"/>
    </row>
    <row r="62273" spans="17:17">
      <c r="Q62273" s="39"/>
    </row>
    <row r="62274" spans="17:17">
      <c r="Q62274" s="39"/>
    </row>
    <row r="62275" spans="17:17">
      <c r="Q62275" s="39"/>
    </row>
    <row r="62276" spans="17:17">
      <c r="Q62276" s="39"/>
    </row>
    <row r="62277" spans="17:17">
      <c r="Q62277" s="39"/>
    </row>
    <row r="62278" spans="17:17">
      <c r="Q62278" s="39"/>
    </row>
    <row r="62279" spans="17:17">
      <c r="Q62279" s="39"/>
    </row>
    <row r="62280" spans="17:17">
      <c r="Q62280" s="39"/>
    </row>
    <row r="62281" spans="17:17">
      <c r="Q62281" s="39"/>
    </row>
    <row r="62282" spans="17:17">
      <c r="Q62282" s="39"/>
    </row>
    <row r="62283" spans="17:17">
      <c r="Q62283" s="39"/>
    </row>
    <row r="62284" spans="17:17">
      <c r="Q62284" s="39"/>
    </row>
    <row r="62285" spans="17:17">
      <c r="Q62285" s="39"/>
    </row>
    <row r="62286" spans="17:17">
      <c r="Q62286" s="39"/>
    </row>
    <row r="62287" spans="17:17">
      <c r="Q62287" s="39"/>
    </row>
    <row r="62288" spans="17:17">
      <c r="Q62288" s="39"/>
    </row>
    <row r="62289" spans="17:17">
      <c r="Q62289" s="39"/>
    </row>
    <row r="62290" spans="17:17">
      <c r="Q62290" s="39"/>
    </row>
    <row r="62291" spans="17:17">
      <c r="Q62291" s="39"/>
    </row>
    <row r="62292" spans="17:17">
      <c r="Q62292" s="39"/>
    </row>
    <row r="62293" spans="17:17">
      <c r="Q62293" s="39"/>
    </row>
    <row r="62294" spans="17:17">
      <c r="Q62294" s="39"/>
    </row>
    <row r="62295" spans="17:17">
      <c r="Q62295" s="39"/>
    </row>
    <row r="62296" spans="17:17">
      <c r="Q62296" s="39"/>
    </row>
    <row r="62297" spans="17:17">
      <c r="Q62297" s="39"/>
    </row>
    <row r="62298" spans="17:17">
      <c r="Q62298" s="39"/>
    </row>
    <row r="62299" spans="17:17">
      <c r="Q62299" s="39"/>
    </row>
    <row r="62300" spans="17:17">
      <c r="Q62300" s="39"/>
    </row>
    <row r="62301" spans="17:17">
      <c r="Q62301" s="39"/>
    </row>
    <row r="62302" spans="17:17">
      <c r="Q62302" s="39"/>
    </row>
    <row r="62303" spans="17:17">
      <c r="Q62303" s="39"/>
    </row>
    <row r="62304" spans="17:17">
      <c r="Q62304" s="39"/>
    </row>
    <row r="62305" spans="17:17">
      <c r="Q62305" s="39"/>
    </row>
    <row r="62306" spans="17:17">
      <c r="Q62306" s="39"/>
    </row>
    <row r="62307" spans="17:17">
      <c r="Q62307" s="39"/>
    </row>
    <row r="62308" spans="17:17">
      <c r="Q62308" s="39"/>
    </row>
    <row r="62309" spans="17:17">
      <c r="Q62309" s="39"/>
    </row>
    <row r="62310" spans="17:17">
      <c r="Q62310" s="39"/>
    </row>
    <row r="62311" spans="17:17">
      <c r="Q62311" s="39"/>
    </row>
    <row r="62312" spans="17:17">
      <c r="Q62312" s="39"/>
    </row>
    <row r="62313" spans="17:17">
      <c r="Q62313" s="39"/>
    </row>
    <row r="62314" spans="17:17">
      <c r="Q62314" s="39"/>
    </row>
    <row r="62315" spans="17:17">
      <c r="Q62315" s="39"/>
    </row>
    <row r="62316" spans="17:17">
      <c r="Q62316" s="39"/>
    </row>
    <row r="62317" spans="17:17">
      <c r="Q62317" s="39"/>
    </row>
    <row r="62318" spans="17:17">
      <c r="Q62318" s="39"/>
    </row>
    <row r="62319" spans="17:17">
      <c r="Q62319" s="39"/>
    </row>
    <row r="62320" spans="17:17">
      <c r="Q62320" s="39"/>
    </row>
    <row r="62321" spans="17:17">
      <c r="Q62321" s="39"/>
    </row>
    <row r="62322" spans="17:17">
      <c r="Q62322" s="39"/>
    </row>
    <row r="62323" spans="17:17">
      <c r="Q62323" s="39"/>
    </row>
    <row r="62324" spans="17:17">
      <c r="Q62324" s="39"/>
    </row>
    <row r="62325" spans="17:17">
      <c r="Q62325" s="39"/>
    </row>
    <row r="62326" spans="17:17">
      <c r="Q62326" s="39"/>
    </row>
    <row r="62327" spans="17:17">
      <c r="Q62327" s="39"/>
    </row>
    <row r="62328" spans="17:17">
      <c r="Q62328" s="39"/>
    </row>
    <row r="62329" spans="17:17">
      <c r="Q62329" s="39"/>
    </row>
    <row r="62330" spans="17:17">
      <c r="Q62330" s="39"/>
    </row>
    <row r="62331" spans="17:17">
      <c r="Q62331" s="39"/>
    </row>
    <row r="62332" spans="17:17">
      <c r="Q62332" s="39"/>
    </row>
    <row r="62333" spans="17:17">
      <c r="Q62333" s="39"/>
    </row>
    <row r="62334" spans="17:17">
      <c r="Q62334" s="39"/>
    </row>
    <row r="62335" spans="17:17">
      <c r="Q62335" s="39"/>
    </row>
    <row r="62336" spans="17:17">
      <c r="Q62336" s="39"/>
    </row>
    <row r="62337" spans="17:17">
      <c r="Q62337" s="39"/>
    </row>
    <row r="62338" spans="17:17">
      <c r="Q62338" s="39"/>
    </row>
    <row r="62339" spans="17:17">
      <c r="Q62339" s="39"/>
    </row>
    <row r="62340" spans="17:17">
      <c r="Q62340" s="39"/>
    </row>
    <row r="62341" spans="17:17">
      <c r="Q62341" s="39"/>
    </row>
    <row r="62342" spans="17:17">
      <c r="Q62342" s="39"/>
    </row>
    <row r="62343" spans="17:17">
      <c r="Q62343" s="39"/>
    </row>
    <row r="62344" spans="17:17">
      <c r="Q62344" s="39"/>
    </row>
    <row r="62345" spans="17:17">
      <c r="Q62345" s="39"/>
    </row>
    <row r="62346" spans="17:17">
      <c r="Q62346" s="39"/>
    </row>
    <row r="62347" spans="17:17">
      <c r="Q62347" s="39"/>
    </row>
    <row r="62348" spans="17:17">
      <c r="Q62348" s="39"/>
    </row>
    <row r="62349" spans="17:17">
      <c r="Q62349" s="39"/>
    </row>
    <row r="62350" spans="17:17">
      <c r="Q62350" s="39"/>
    </row>
    <row r="62351" spans="17:17">
      <c r="Q62351" s="39"/>
    </row>
    <row r="62352" spans="17:17">
      <c r="Q62352" s="39"/>
    </row>
    <row r="62353" spans="17:17">
      <c r="Q62353" s="39"/>
    </row>
    <row r="62354" spans="17:17">
      <c r="Q62354" s="39"/>
    </row>
    <row r="62355" spans="17:17">
      <c r="Q62355" s="39"/>
    </row>
    <row r="62356" spans="17:17">
      <c r="Q62356" s="39"/>
    </row>
    <row r="62357" spans="17:17">
      <c r="Q62357" s="39"/>
    </row>
    <row r="62358" spans="17:17">
      <c r="Q62358" s="39"/>
    </row>
    <row r="62359" spans="17:17">
      <c r="Q62359" s="39"/>
    </row>
    <row r="62360" spans="17:17">
      <c r="Q62360" s="39"/>
    </row>
    <row r="62361" spans="17:17">
      <c r="Q62361" s="39"/>
    </row>
    <row r="62362" spans="17:17">
      <c r="Q62362" s="39"/>
    </row>
    <row r="62363" spans="17:17">
      <c r="Q62363" s="39"/>
    </row>
    <row r="62364" spans="17:17">
      <c r="Q62364" s="39"/>
    </row>
    <row r="62365" spans="17:17">
      <c r="Q62365" s="39"/>
    </row>
    <row r="62366" spans="17:17">
      <c r="Q62366" s="39"/>
    </row>
    <row r="62367" spans="17:17">
      <c r="Q62367" s="39"/>
    </row>
    <row r="62368" spans="17:17">
      <c r="Q62368" s="39"/>
    </row>
    <row r="62369" spans="17:17">
      <c r="Q62369" s="39"/>
    </row>
    <row r="62370" spans="17:17">
      <c r="Q62370" s="39"/>
    </row>
    <row r="62371" spans="17:17">
      <c r="Q62371" s="39"/>
    </row>
    <row r="62372" spans="17:17">
      <c r="Q62372" s="39"/>
    </row>
    <row r="62373" spans="17:17">
      <c r="Q62373" s="39"/>
    </row>
    <row r="62374" spans="17:17">
      <c r="Q62374" s="39"/>
    </row>
    <row r="62375" spans="17:17">
      <c r="Q62375" s="39"/>
    </row>
    <row r="62376" spans="17:17">
      <c r="Q62376" s="39"/>
    </row>
    <row r="62377" spans="17:17">
      <c r="Q62377" s="39"/>
    </row>
    <row r="62378" spans="17:17">
      <c r="Q62378" s="39"/>
    </row>
    <row r="62379" spans="17:17">
      <c r="Q62379" s="39"/>
    </row>
    <row r="62380" spans="17:17">
      <c r="Q62380" s="39"/>
    </row>
    <row r="62381" spans="17:17">
      <c r="Q62381" s="39"/>
    </row>
    <row r="62382" spans="17:17">
      <c r="Q62382" s="39"/>
    </row>
    <row r="62383" spans="17:17">
      <c r="Q62383" s="39"/>
    </row>
    <row r="62384" spans="17:17">
      <c r="Q62384" s="39"/>
    </row>
    <row r="62385" spans="17:17">
      <c r="Q62385" s="39"/>
    </row>
    <row r="62386" spans="17:17">
      <c r="Q62386" s="39"/>
    </row>
    <row r="62387" spans="17:17">
      <c r="Q62387" s="39"/>
    </row>
    <row r="62388" spans="17:17">
      <c r="Q62388" s="39"/>
    </row>
    <row r="62389" spans="17:17">
      <c r="Q62389" s="39"/>
    </row>
    <row r="62390" spans="17:17">
      <c r="Q62390" s="39"/>
    </row>
    <row r="62391" spans="17:17">
      <c r="Q62391" s="39"/>
    </row>
    <row r="62392" spans="17:17">
      <c r="Q62392" s="39"/>
    </row>
    <row r="62393" spans="17:17">
      <c r="Q62393" s="39"/>
    </row>
    <row r="62394" spans="17:17">
      <c r="Q62394" s="39"/>
    </row>
    <row r="62395" spans="17:17">
      <c r="Q62395" s="39"/>
    </row>
    <row r="62396" spans="17:17">
      <c r="Q62396" s="39"/>
    </row>
    <row r="62397" spans="17:17">
      <c r="Q62397" s="39"/>
    </row>
    <row r="62398" spans="17:17">
      <c r="Q62398" s="39"/>
    </row>
    <row r="62399" spans="17:17">
      <c r="Q62399" s="39"/>
    </row>
    <row r="62400" spans="17:17">
      <c r="Q62400" s="39"/>
    </row>
    <row r="62401" spans="17:17">
      <c r="Q62401" s="39"/>
    </row>
    <row r="62402" spans="17:17">
      <c r="Q62402" s="39"/>
    </row>
    <row r="62403" spans="17:17">
      <c r="Q62403" s="39"/>
    </row>
    <row r="62404" spans="17:17">
      <c r="Q62404" s="39"/>
    </row>
    <row r="62405" spans="17:17">
      <c r="Q62405" s="39"/>
    </row>
    <row r="62406" spans="17:17">
      <c r="Q62406" s="39"/>
    </row>
    <row r="62407" spans="17:17">
      <c r="Q62407" s="39"/>
    </row>
    <row r="62408" spans="17:17">
      <c r="Q62408" s="39"/>
    </row>
    <row r="62409" spans="17:17">
      <c r="Q62409" s="39"/>
    </row>
    <row r="62410" spans="17:17">
      <c r="Q62410" s="39"/>
    </row>
    <row r="62411" spans="17:17">
      <c r="Q62411" s="39"/>
    </row>
    <row r="62412" spans="17:17">
      <c r="Q62412" s="39"/>
    </row>
    <row r="62413" spans="17:17">
      <c r="Q62413" s="39"/>
    </row>
    <row r="62414" spans="17:17">
      <c r="Q62414" s="39"/>
    </row>
    <row r="62415" spans="17:17">
      <c r="Q62415" s="39"/>
    </row>
    <row r="62416" spans="17:17">
      <c r="Q62416" s="39"/>
    </row>
    <row r="62417" spans="17:17">
      <c r="Q62417" s="39"/>
    </row>
    <row r="62418" spans="17:17">
      <c r="Q62418" s="39"/>
    </row>
    <row r="62419" spans="17:17">
      <c r="Q62419" s="39"/>
    </row>
    <row r="62420" spans="17:17">
      <c r="Q62420" s="39"/>
    </row>
    <row r="62421" spans="17:17">
      <c r="Q62421" s="39"/>
    </row>
    <row r="62422" spans="17:17">
      <c r="Q62422" s="39"/>
    </row>
    <row r="62423" spans="17:17">
      <c r="Q62423" s="39"/>
    </row>
    <row r="62424" spans="17:17">
      <c r="Q62424" s="39"/>
    </row>
    <row r="62425" spans="17:17">
      <c r="Q62425" s="39"/>
    </row>
    <row r="62426" spans="17:17">
      <c r="Q62426" s="39"/>
    </row>
    <row r="62427" spans="17:17">
      <c r="Q62427" s="39"/>
    </row>
    <row r="62428" spans="17:17">
      <c r="Q62428" s="39"/>
    </row>
    <row r="62429" spans="17:17">
      <c r="Q62429" s="39"/>
    </row>
    <row r="62430" spans="17:17">
      <c r="Q62430" s="39"/>
    </row>
    <row r="62431" spans="17:17">
      <c r="Q62431" s="39"/>
    </row>
    <row r="62432" spans="17:17">
      <c r="Q62432" s="39"/>
    </row>
    <row r="62433" spans="17:17">
      <c r="Q62433" s="39"/>
    </row>
    <row r="62434" spans="17:17">
      <c r="Q62434" s="39"/>
    </row>
    <row r="62435" spans="17:17">
      <c r="Q62435" s="39"/>
    </row>
    <row r="62436" spans="17:17">
      <c r="Q62436" s="39"/>
    </row>
    <row r="62437" spans="17:17">
      <c r="Q62437" s="39"/>
    </row>
    <row r="62438" spans="17:17">
      <c r="Q62438" s="39"/>
    </row>
    <row r="62439" spans="17:17">
      <c r="Q62439" s="39"/>
    </row>
    <row r="62440" spans="17:17">
      <c r="Q62440" s="39"/>
    </row>
    <row r="62441" spans="17:17">
      <c r="Q62441" s="39"/>
    </row>
    <row r="62442" spans="17:17">
      <c r="Q62442" s="39"/>
    </row>
    <row r="62443" spans="17:17">
      <c r="Q62443" s="39"/>
    </row>
    <row r="62444" spans="17:17">
      <c r="Q62444" s="39"/>
    </row>
    <row r="62445" spans="17:17">
      <c r="Q62445" s="39"/>
    </row>
    <row r="62446" spans="17:17">
      <c r="Q62446" s="39"/>
    </row>
    <row r="62447" spans="17:17">
      <c r="Q62447" s="39"/>
    </row>
    <row r="62448" spans="17:17">
      <c r="Q62448" s="39"/>
    </row>
    <row r="62449" spans="17:17">
      <c r="Q62449" s="39"/>
    </row>
    <row r="62450" spans="17:17">
      <c r="Q62450" s="39"/>
    </row>
    <row r="62451" spans="17:17">
      <c r="Q62451" s="39"/>
    </row>
    <row r="62452" spans="17:17">
      <c r="Q62452" s="39"/>
    </row>
    <row r="62453" spans="17:17">
      <c r="Q62453" s="39"/>
    </row>
    <row r="62454" spans="17:17">
      <c r="Q62454" s="39"/>
    </row>
    <row r="62455" spans="17:17">
      <c r="Q62455" s="39"/>
    </row>
    <row r="62456" spans="17:17">
      <c r="Q62456" s="39"/>
    </row>
    <row r="62457" spans="17:17">
      <c r="Q62457" s="39"/>
    </row>
    <row r="62458" spans="17:17">
      <c r="Q62458" s="39"/>
    </row>
    <row r="62459" spans="17:17">
      <c r="Q62459" s="39"/>
    </row>
    <row r="62460" spans="17:17">
      <c r="Q62460" s="39"/>
    </row>
    <row r="62461" spans="17:17">
      <c r="Q62461" s="39"/>
    </row>
    <row r="62462" spans="17:17">
      <c r="Q62462" s="39"/>
    </row>
    <row r="62463" spans="17:17">
      <c r="Q62463" s="39"/>
    </row>
    <row r="62464" spans="17:17">
      <c r="Q62464" s="39"/>
    </row>
    <row r="62465" spans="17:17">
      <c r="Q62465" s="39"/>
    </row>
    <row r="62466" spans="17:17">
      <c r="Q62466" s="39"/>
    </row>
    <row r="62467" spans="17:17">
      <c r="Q62467" s="39"/>
    </row>
    <row r="62468" spans="17:17">
      <c r="Q62468" s="39"/>
    </row>
    <row r="62469" spans="17:17">
      <c r="Q62469" s="39"/>
    </row>
    <row r="62470" spans="17:17">
      <c r="Q62470" s="39"/>
    </row>
    <row r="62471" spans="17:17">
      <c r="Q62471" s="39"/>
    </row>
    <row r="62472" spans="17:17">
      <c r="Q62472" s="39"/>
    </row>
    <row r="62473" spans="17:17">
      <c r="Q62473" s="39"/>
    </row>
    <row r="62474" spans="17:17">
      <c r="Q62474" s="39"/>
    </row>
    <row r="62475" spans="17:17">
      <c r="Q62475" s="39"/>
    </row>
    <row r="62476" spans="17:17">
      <c r="Q62476" s="39"/>
    </row>
    <row r="62477" spans="17:17">
      <c r="Q62477" s="39"/>
    </row>
    <row r="62478" spans="17:17">
      <c r="Q62478" s="39"/>
    </row>
    <row r="62479" spans="17:17">
      <c r="Q62479" s="39"/>
    </row>
    <row r="62480" spans="17:17">
      <c r="Q62480" s="39"/>
    </row>
    <row r="62481" spans="17:17">
      <c r="Q62481" s="39"/>
    </row>
    <row r="62482" spans="17:17">
      <c r="Q62482" s="39"/>
    </row>
    <row r="62483" spans="17:17">
      <c r="Q62483" s="39"/>
    </row>
    <row r="62484" spans="17:17">
      <c r="Q62484" s="39"/>
    </row>
    <row r="62485" spans="17:17">
      <c r="Q62485" s="39"/>
    </row>
    <row r="62486" spans="17:17">
      <c r="Q62486" s="39"/>
    </row>
    <row r="62487" spans="17:17">
      <c r="Q62487" s="39"/>
    </row>
    <row r="62488" spans="17:17">
      <c r="Q62488" s="39"/>
    </row>
    <row r="62489" spans="17:17">
      <c r="Q62489" s="39"/>
    </row>
    <row r="62490" spans="17:17">
      <c r="Q62490" s="39"/>
    </row>
    <row r="62491" spans="17:17">
      <c r="Q62491" s="39"/>
    </row>
    <row r="62492" spans="17:17">
      <c r="Q62492" s="39"/>
    </row>
    <row r="62493" spans="17:17">
      <c r="Q62493" s="39"/>
    </row>
    <row r="62494" spans="17:17">
      <c r="Q62494" s="39"/>
    </row>
    <row r="62495" spans="17:17">
      <c r="Q62495" s="39"/>
    </row>
    <row r="62496" spans="17:17">
      <c r="Q62496" s="39"/>
    </row>
    <row r="62497" spans="17:17">
      <c r="Q62497" s="39"/>
    </row>
    <row r="62498" spans="17:17">
      <c r="Q62498" s="39"/>
    </row>
    <row r="62499" spans="17:17">
      <c r="Q62499" s="39"/>
    </row>
    <row r="62500" spans="17:17">
      <c r="Q62500" s="39"/>
    </row>
    <row r="62501" spans="17:17">
      <c r="Q62501" s="39"/>
    </row>
    <row r="62502" spans="17:17">
      <c r="Q62502" s="39"/>
    </row>
    <row r="62503" spans="17:17">
      <c r="Q62503" s="39"/>
    </row>
    <row r="62504" spans="17:17">
      <c r="Q62504" s="39"/>
    </row>
    <row r="62505" spans="17:17">
      <c r="Q62505" s="39"/>
    </row>
    <row r="62506" spans="17:17">
      <c r="Q62506" s="39"/>
    </row>
    <row r="62507" spans="17:17">
      <c r="Q62507" s="39"/>
    </row>
    <row r="62508" spans="17:17">
      <c r="Q62508" s="39"/>
    </row>
    <row r="62509" spans="17:17">
      <c r="Q62509" s="39"/>
    </row>
    <row r="62510" spans="17:17">
      <c r="Q62510" s="39"/>
    </row>
    <row r="62511" spans="17:17">
      <c r="Q62511" s="39"/>
    </row>
    <row r="62512" spans="17:17">
      <c r="Q62512" s="39"/>
    </row>
    <row r="62513" spans="17:17">
      <c r="Q62513" s="39"/>
    </row>
    <row r="62514" spans="17:17">
      <c r="Q62514" s="39"/>
    </row>
    <row r="62515" spans="17:17">
      <c r="Q62515" s="39"/>
    </row>
    <row r="62516" spans="17:17">
      <c r="Q62516" s="39"/>
    </row>
    <row r="62517" spans="17:17">
      <c r="Q62517" s="39"/>
    </row>
    <row r="62518" spans="17:17">
      <c r="Q62518" s="39"/>
    </row>
    <row r="62519" spans="17:17">
      <c r="Q62519" s="39"/>
    </row>
    <row r="62520" spans="17:17">
      <c r="Q62520" s="39"/>
    </row>
    <row r="62521" spans="17:17">
      <c r="Q62521" s="39"/>
    </row>
    <row r="62522" spans="17:17">
      <c r="Q62522" s="39"/>
    </row>
    <row r="62523" spans="17:17">
      <c r="Q62523" s="39"/>
    </row>
    <row r="62524" spans="17:17">
      <c r="Q62524" s="39"/>
    </row>
    <row r="62525" spans="17:17">
      <c r="Q62525" s="39"/>
    </row>
    <row r="62526" spans="17:17">
      <c r="Q62526" s="39"/>
    </row>
    <row r="62527" spans="17:17">
      <c r="Q62527" s="39"/>
    </row>
    <row r="62528" spans="17:17">
      <c r="Q62528" s="39"/>
    </row>
    <row r="62529" spans="17:17">
      <c r="Q62529" s="39"/>
    </row>
    <row r="62530" spans="17:17">
      <c r="Q62530" s="39"/>
    </row>
    <row r="62531" spans="17:17">
      <c r="Q62531" s="39"/>
    </row>
    <row r="62532" spans="17:17">
      <c r="Q62532" s="39"/>
    </row>
    <row r="62533" spans="17:17">
      <c r="Q62533" s="39"/>
    </row>
    <row r="62534" spans="17:17">
      <c r="Q62534" s="39"/>
    </row>
    <row r="62535" spans="17:17">
      <c r="Q62535" s="39"/>
    </row>
    <row r="62536" spans="17:17">
      <c r="Q62536" s="39"/>
    </row>
    <row r="62537" spans="17:17">
      <c r="Q62537" s="39"/>
    </row>
    <row r="62538" spans="17:17">
      <c r="Q62538" s="39"/>
    </row>
    <row r="62539" spans="17:17">
      <c r="Q62539" s="39"/>
    </row>
    <row r="62540" spans="17:17">
      <c r="Q62540" s="39"/>
    </row>
    <row r="62541" spans="17:17">
      <c r="Q62541" s="39"/>
    </row>
    <row r="62542" spans="17:17">
      <c r="Q62542" s="39"/>
    </row>
    <row r="62543" spans="17:17">
      <c r="Q62543" s="39"/>
    </row>
    <row r="62544" spans="17:17">
      <c r="Q62544" s="39"/>
    </row>
    <row r="62545" spans="17:17">
      <c r="Q62545" s="39"/>
    </row>
    <row r="62546" spans="17:17">
      <c r="Q62546" s="39"/>
    </row>
    <row r="62547" spans="17:17">
      <c r="Q62547" s="39"/>
    </row>
    <row r="62548" spans="17:17">
      <c r="Q62548" s="39"/>
    </row>
    <row r="62549" spans="17:17">
      <c r="Q62549" s="39"/>
    </row>
    <row r="62550" spans="17:17">
      <c r="Q62550" s="39"/>
    </row>
    <row r="62551" spans="17:17">
      <c r="Q62551" s="39"/>
    </row>
    <row r="62552" spans="17:17">
      <c r="Q62552" s="39"/>
    </row>
    <row r="62553" spans="17:17">
      <c r="Q62553" s="39"/>
    </row>
    <row r="62554" spans="17:17">
      <c r="Q62554" s="39"/>
    </row>
    <row r="62555" spans="17:17">
      <c r="Q62555" s="39"/>
    </row>
    <row r="62556" spans="17:17">
      <c r="Q62556" s="39"/>
    </row>
    <row r="62557" spans="17:17">
      <c r="Q62557" s="39"/>
    </row>
    <row r="62558" spans="17:17">
      <c r="Q62558" s="39"/>
    </row>
    <row r="62559" spans="17:17">
      <c r="Q62559" s="39"/>
    </row>
    <row r="62560" spans="17:17">
      <c r="Q62560" s="39"/>
    </row>
    <row r="62561" spans="17:17">
      <c r="Q62561" s="39"/>
    </row>
    <row r="62562" spans="17:17">
      <c r="Q62562" s="39"/>
    </row>
    <row r="62563" spans="17:17">
      <c r="Q62563" s="39"/>
    </row>
    <row r="62564" spans="17:17">
      <c r="Q62564" s="39"/>
    </row>
    <row r="62565" spans="17:17">
      <c r="Q62565" s="39"/>
    </row>
    <row r="62566" spans="17:17">
      <c r="Q62566" s="39"/>
    </row>
    <row r="62567" spans="17:17">
      <c r="Q62567" s="39"/>
    </row>
    <row r="62568" spans="17:17">
      <c r="Q62568" s="39"/>
    </row>
    <row r="62569" spans="17:17">
      <c r="Q62569" s="39"/>
    </row>
    <row r="62570" spans="17:17">
      <c r="Q62570" s="39"/>
    </row>
    <row r="62571" spans="17:17">
      <c r="Q62571" s="39"/>
    </row>
    <row r="62572" spans="17:17">
      <c r="Q62572" s="39"/>
    </row>
    <row r="62573" spans="17:17">
      <c r="Q62573" s="39"/>
    </row>
    <row r="62574" spans="17:17">
      <c r="Q62574" s="39"/>
    </row>
    <row r="62575" spans="17:17">
      <c r="Q62575" s="39"/>
    </row>
    <row r="62576" spans="17:17">
      <c r="Q62576" s="39"/>
    </row>
    <row r="62577" spans="17:17">
      <c r="Q62577" s="39"/>
    </row>
    <row r="62578" spans="17:17">
      <c r="Q62578" s="39"/>
    </row>
    <row r="62579" spans="17:17">
      <c r="Q62579" s="39"/>
    </row>
    <row r="62580" spans="17:17">
      <c r="Q62580" s="39"/>
    </row>
    <row r="62581" spans="17:17">
      <c r="Q62581" s="39"/>
    </row>
    <row r="62582" spans="17:17">
      <c r="Q62582" s="39"/>
    </row>
    <row r="62583" spans="17:17">
      <c r="Q62583" s="39"/>
    </row>
    <row r="62584" spans="17:17">
      <c r="Q62584" s="39"/>
    </row>
    <row r="62585" spans="17:17">
      <c r="Q62585" s="39"/>
    </row>
    <row r="62586" spans="17:17">
      <c r="Q62586" s="39"/>
    </row>
    <row r="62587" spans="17:17">
      <c r="Q62587" s="39"/>
    </row>
    <row r="62588" spans="17:17">
      <c r="Q62588" s="39"/>
    </row>
    <row r="62589" spans="17:17">
      <c r="Q62589" s="39"/>
    </row>
    <row r="62590" spans="17:17">
      <c r="Q62590" s="39"/>
    </row>
    <row r="62591" spans="17:17">
      <c r="Q62591" s="39"/>
    </row>
    <row r="62592" spans="17:17">
      <c r="Q62592" s="39"/>
    </row>
    <row r="62593" spans="17:17">
      <c r="Q62593" s="39"/>
    </row>
    <row r="62594" spans="17:17">
      <c r="Q62594" s="39"/>
    </row>
    <row r="62595" spans="17:17">
      <c r="Q62595" s="39"/>
    </row>
    <row r="62596" spans="17:17">
      <c r="Q62596" s="39"/>
    </row>
    <row r="62597" spans="17:17">
      <c r="Q62597" s="39"/>
    </row>
    <row r="62598" spans="17:17">
      <c r="Q62598" s="39"/>
    </row>
    <row r="62599" spans="17:17">
      <c r="Q62599" s="39"/>
    </row>
    <row r="62600" spans="17:17">
      <c r="Q62600" s="39"/>
    </row>
    <row r="62601" spans="17:17">
      <c r="Q62601" s="39"/>
    </row>
    <row r="62602" spans="17:17">
      <c r="Q62602" s="39"/>
    </row>
    <row r="62603" spans="17:17">
      <c r="Q62603" s="39"/>
    </row>
    <row r="62604" spans="17:17">
      <c r="Q62604" s="39"/>
    </row>
    <row r="62605" spans="17:17">
      <c r="Q62605" s="39"/>
    </row>
    <row r="62606" spans="17:17">
      <c r="Q62606" s="39"/>
    </row>
    <row r="62607" spans="17:17">
      <c r="Q62607" s="39"/>
    </row>
    <row r="62608" spans="17:17">
      <c r="Q62608" s="39"/>
    </row>
    <row r="62609" spans="17:17">
      <c r="Q62609" s="39"/>
    </row>
    <row r="62610" spans="17:17">
      <c r="Q62610" s="39"/>
    </row>
    <row r="62611" spans="17:17">
      <c r="Q62611" s="39"/>
    </row>
    <row r="62612" spans="17:17">
      <c r="Q62612" s="39"/>
    </row>
    <row r="62613" spans="17:17">
      <c r="Q62613" s="39"/>
    </row>
    <row r="62614" spans="17:17">
      <c r="Q62614" s="39"/>
    </row>
    <row r="62615" spans="17:17">
      <c r="Q62615" s="39"/>
    </row>
    <row r="62616" spans="17:17">
      <c r="Q62616" s="39"/>
    </row>
    <row r="62617" spans="17:17">
      <c r="Q62617" s="39"/>
    </row>
    <row r="62618" spans="17:17">
      <c r="Q62618" s="39"/>
    </row>
    <row r="62619" spans="17:17">
      <c r="Q62619" s="39"/>
    </row>
    <row r="62620" spans="17:17">
      <c r="Q62620" s="39"/>
    </row>
    <row r="62621" spans="17:17">
      <c r="Q62621" s="39"/>
    </row>
    <row r="62622" spans="17:17">
      <c r="Q62622" s="39"/>
    </row>
    <row r="62623" spans="17:17">
      <c r="Q62623" s="39"/>
    </row>
    <row r="62624" spans="17:17">
      <c r="Q62624" s="39"/>
    </row>
    <row r="62625" spans="17:17">
      <c r="Q62625" s="39"/>
    </row>
    <row r="62626" spans="17:17">
      <c r="Q62626" s="39"/>
    </row>
    <row r="62627" spans="17:17">
      <c r="Q62627" s="39"/>
    </row>
    <row r="62628" spans="17:17">
      <c r="Q62628" s="39"/>
    </row>
    <row r="62629" spans="17:17">
      <c r="Q62629" s="39"/>
    </row>
    <row r="62630" spans="17:17">
      <c r="Q62630" s="39"/>
    </row>
    <row r="62631" spans="17:17">
      <c r="Q62631" s="39"/>
    </row>
    <row r="62632" spans="17:17">
      <c r="Q62632" s="39"/>
    </row>
    <row r="62633" spans="17:17">
      <c r="Q62633" s="39"/>
    </row>
    <row r="62634" spans="17:17">
      <c r="Q62634" s="39"/>
    </row>
    <row r="62635" spans="17:17">
      <c r="Q62635" s="39"/>
    </row>
    <row r="62636" spans="17:17">
      <c r="Q62636" s="39"/>
    </row>
    <row r="62637" spans="17:17">
      <c r="Q62637" s="39"/>
    </row>
    <row r="62638" spans="17:17">
      <c r="Q62638" s="39"/>
    </row>
    <row r="62639" spans="17:17">
      <c r="Q62639" s="39"/>
    </row>
    <row r="62640" spans="17:17">
      <c r="Q62640" s="39"/>
    </row>
    <row r="62641" spans="17:17">
      <c r="Q62641" s="39"/>
    </row>
    <row r="62642" spans="17:17">
      <c r="Q62642" s="39"/>
    </row>
    <row r="62643" spans="17:17">
      <c r="Q62643" s="39"/>
    </row>
    <row r="62644" spans="17:17">
      <c r="Q62644" s="39"/>
    </row>
    <row r="62645" spans="17:17">
      <c r="Q62645" s="39"/>
    </row>
    <row r="62646" spans="17:17">
      <c r="Q62646" s="39"/>
    </row>
    <row r="62647" spans="17:17">
      <c r="Q62647" s="39"/>
    </row>
    <row r="62648" spans="17:17">
      <c r="Q62648" s="39"/>
    </row>
    <row r="62649" spans="17:17">
      <c r="Q62649" s="39"/>
    </row>
    <row r="62650" spans="17:17">
      <c r="Q62650" s="39"/>
    </row>
    <row r="62651" spans="17:17">
      <c r="Q62651" s="39"/>
    </row>
    <row r="62652" spans="17:17">
      <c r="Q62652" s="39"/>
    </row>
    <row r="62653" spans="17:17">
      <c r="Q62653" s="39"/>
    </row>
    <row r="62654" spans="17:17">
      <c r="Q62654" s="39"/>
    </row>
    <row r="62655" spans="17:17">
      <c r="Q62655" s="39"/>
    </row>
    <row r="62656" spans="17:17">
      <c r="Q62656" s="39"/>
    </row>
    <row r="62657" spans="17:17">
      <c r="Q62657" s="39"/>
    </row>
    <row r="62658" spans="17:17">
      <c r="Q62658" s="39"/>
    </row>
    <row r="62659" spans="17:17">
      <c r="Q62659" s="39"/>
    </row>
    <row r="62660" spans="17:17">
      <c r="Q62660" s="39"/>
    </row>
    <row r="62661" spans="17:17">
      <c r="Q62661" s="39"/>
    </row>
    <row r="62662" spans="17:17">
      <c r="Q62662" s="39"/>
    </row>
    <row r="62663" spans="17:17">
      <c r="Q62663" s="39"/>
    </row>
    <row r="62664" spans="17:17">
      <c r="Q62664" s="39"/>
    </row>
    <row r="62665" spans="17:17">
      <c r="Q62665" s="39"/>
    </row>
    <row r="62666" spans="17:17">
      <c r="Q62666" s="39"/>
    </row>
    <row r="62667" spans="17:17">
      <c r="Q62667" s="39"/>
    </row>
    <row r="62668" spans="17:17">
      <c r="Q62668" s="39"/>
    </row>
    <row r="62669" spans="17:17">
      <c r="Q62669" s="39"/>
    </row>
    <row r="62670" spans="17:17">
      <c r="Q62670" s="39"/>
    </row>
    <row r="62671" spans="17:17">
      <c r="Q62671" s="39"/>
    </row>
    <row r="62672" spans="17:17">
      <c r="Q62672" s="39"/>
    </row>
    <row r="62673" spans="17:17">
      <c r="Q62673" s="39"/>
    </row>
    <row r="62674" spans="17:17">
      <c r="Q62674" s="39"/>
    </row>
    <row r="62675" spans="17:17">
      <c r="Q62675" s="39"/>
    </row>
    <row r="62676" spans="17:17">
      <c r="Q62676" s="39"/>
    </row>
    <row r="62677" spans="17:17">
      <c r="Q62677" s="39"/>
    </row>
    <row r="62678" spans="17:17">
      <c r="Q62678" s="39"/>
    </row>
    <row r="62679" spans="17:17">
      <c r="Q62679" s="39"/>
    </row>
    <row r="62680" spans="17:17">
      <c r="Q62680" s="39"/>
    </row>
    <row r="62681" spans="17:17">
      <c r="Q62681" s="39"/>
    </row>
    <row r="62682" spans="17:17">
      <c r="Q62682" s="39"/>
    </row>
    <row r="62683" spans="17:17">
      <c r="Q62683" s="39"/>
    </row>
    <row r="62684" spans="17:17">
      <c r="Q62684" s="39"/>
    </row>
    <row r="62685" spans="17:17">
      <c r="Q62685" s="39"/>
    </row>
    <row r="62686" spans="17:17">
      <c r="Q62686" s="39"/>
    </row>
    <row r="62687" spans="17:17">
      <c r="Q62687" s="39"/>
    </row>
    <row r="62688" spans="17:17">
      <c r="Q62688" s="39"/>
    </row>
    <row r="62689" spans="17:17">
      <c r="Q62689" s="39"/>
    </row>
    <row r="62690" spans="17:17">
      <c r="Q62690" s="39"/>
    </row>
    <row r="62691" spans="17:17">
      <c r="Q62691" s="39"/>
    </row>
    <row r="62692" spans="17:17">
      <c r="Q62692" s="39"/>
    </row>
    <row r="62693" spans="17:17">
      <c r="Q62693" s="39"/>
    </row>
    <row r="62694" spans="17:17">
      <c r="Q62694" s="39"/>
    </row>
    <row r="62695" spans="17:17">
      <c r="Q62695" s="39"/>
    </row>
    <row r="62696" spans="17:17">
      <c r="Q62696" s="39"/>
    </row>
    <row r="62697" spans="17:17">
      <c r="Q62697" s="39"/>
    </row>
    <row r="62698" spans="17:17">
      <c r="Q62698" s="39"/>
    </row>
    <row r="62699" spans="17:17">
      <c r="Q62699" s="39"/>
    </row>
    <row r="62700" spans="17:17">
      <c r="Q62700" s="39"/>
    </row>
    <row r="62701" spans="17:17">
      <c r="Q62701" s="39"/>
    </row>
    <row r="62702" spans="17:17">
      <c r="Q62702" s="39"/>
    </row>
    <row r="62703" spans="17:17">
      <c r="Q62703" s="39"/>
    </row>
    <row r="62704" spans="17:17">
      <c r="Q62704" s="39"/>
    </row>
    <row r="62705" spans="17:17">
      <c r="Q62705" s="39"/>
    </row>
    <row r="62706" spans="17:17">
      <c r="Q62706" s="39"/>
    </row>
    <row r="62707" spans="17:17">
      <c r="Q62707" s="39"/>
    </row>
    <row r="62708" spans="17:17">
      <c r="Q62708" s="39"/>
    </row>
    <row r="62709" spans="17:17">
      <c r="Q62709" s="39"/>
    </row>
    <row r="62710" spans="17:17">
      <c r="Q62710" s="39"/>
    </row>
    <row r="62711" spans="17:17">
      <c r="Q62711" s="39"/>
    </row>
    <row r="62712" spans="17:17">
      <c r="Q62712" s="39"/>
    </row>
    <row r="62713" spans="17:17">
      <c r="Q62713" s="39"/>
    </row>
    <row r="62714" spans="17:17">
      <c r="Q62714" s="39"/>
    </row>
    <row r="62715" spans="17:17">
      <c r="Q62715" s="39"/>
    </row>
    <row r="62716" spans="17:17">
      <c r="Q62716" s="39"/>
    </row>
    <row r="62717" spans="17:17">
      <c r="Q62717" s="39"/>
    </row>
    <row r="62718" spans="17:17">
      <c r="Q62718" s="39"/>
    </row>
    <row r="62719" spans="17:17">
      <c r="Q62719" s="39"/>
    </row>
    <row r="62720" spans="17:17">
      <c r="Q62720" s="39"/>
    </row>
    <row r="62721" spans="17:17">
      <c r="Q62721" s="39"/>
    </row>
    <row r="62722" spans="17:17">
      <c r="Q62722" s="39"/>
    </row>
    <row r="62723" spans="17:17">
      <c r="Q62723" s="39"/>
    </row>
    <row r="62724" spans="17:17">
      <c r="Q62724" s="39"/>
    </row>
    <row r="62725" spans="17:17">
      <c r="Q62725" s="39"/>
    </row>
    <row r="62726" spans="17:17">
      <c r="Q62726" s="39"/>
    </row>
    <row r="62727" spans="17:17">
      <c r="Q62727" s="39"/>
    </row>
    <row r="62728" spans="17:17">
      <c r="Q62728" s="39"/>
    </row>
    <row r="62729" spans="17:17">
      <c r="Q62729" s="39"/>
    </row>
    <row r="62730" spans="17:17">
      <c r="Q62730" s="39"/>
    </row>
    <row r="62731" spans="17:17">
      <c r="Q62731" s="39"/>
    </row>
    <row r="62732" spans="17:17">
      <c r="Q62732" s="39"/>
    </row>
    <row r="62733" spans="17:17">
      <c r="Q62733" s="39"/>
    </row>
    <row r="62734" spans="17:17">
      <c r="Q62734" s="39"/>
    </row>
    <row r="62735" spans="17:17">
      <c r="Q62735" s="39"/>
    </row>
    <row r="62736" spans="17:17">
      <c r="Q62736" s="39"/>
    </row>
    <row r="62737" spans="17:17">
      <c r="Q62737" s="39"/>
    </row>
    <row r="62738" spans="17:17">
      <c r="Q62738" s="39"/>
    </row>
    <row r="62739" spans="17:17">
      <c r="Q62739" s="39"/>
    </row>
    <row r="62740" spans="17:17">
      <c r="Q62740" s="39"/>
    </row>
    <row r="62741" spans="17:17">
      <c r="Q62741" s="39"/>
    </row>
    <row r="62742" spans="17:17">
      <c r="Q62742" s="39"/>
    </row>
    <row r="62743" spans="17:17">
      <c r="Q62743" s="39"/>
    </row>
    <row r="62744" spans="17:17">
      <c r="Q62744" s="39"/>
    </row>
    <row r="62745" spans="17:17">
      <c r="Q62745" s="39"/>
    </row>
    <row r="62746" spans="17:17">
      <c r="Q62746" s="39"/>
    </row>
    <row r="62747" spans="17:17">
      <c r="Q62747" s="39"/>
    </row>
    <row r="62748" spans="17:17">
      <c r="Q62748" s="39"/>
    </row>
    <row r="62749" spans="17:17">
      <c r="Q62749" s="39"/>
    </row>
    <row r="62750" spans="17:17">
      <c r="Q62750" s="39"/>
    </row>
    <row r="62751" spans="17:17">
      <c r="Q62751" s="39"/>
    </row>
    <row r="62752" spans="17:17">
      <c r="Q62752" s="39"/>
    </row>
    <row r="62753" spans="17:17">
      <c r="Q62753" s="39"/>
    </row>
    <row r="62754" spans="17:17">
      <c r="Q62754" s="39"/>
    </row>
    <row r="62755" spans="17:17">
      <c r="Q62755" s="39"/>
    </row>
    <row r="62756" spans="17:17">
      <c r="Q62756" s="39"/>
    </row>
    <row r="62757" spans="17:17">
      <c r="Q62757" s="39"/>
    </row>
    <row r="62758" spans="17:17">
      <c r="Q62758" s="39"/>
    </row>
    <row r="62759" spans="17:17">
      <c r="Q62759" s="39"/>
    </row>
    <row r="62760" spans="17:17">
      <c r="Q62760" s="39"/>
    </row>
    <row r="62761" spans="17:17">
      <c r="Q62761" s="39"/>
    </row>
    <row r="62762" spans="17:17">
      <c r="Q62762" s="39"/>
    </row>
    <row r="62763" spans="17:17">
      <c r="Q62763" s="39"/>
    </row>
    <row r="62764" spans="17:17">
      <c r="Q62764" s="39"/>
    </row>
    <row r="62765" spans="17:17">
      <c r="Q62765" s="39"/>
    </row>
    <row r="62766" spans="17:17">
      <c r="Q62766" s="39"/>
    </row>
    <row r="62767" spans="17:17">
      <c r="Q62767" s="39"/>
    </row>
    <row r="62768" spans="17:17">
      <c r="Q62768" s="39"/>
    </row>
    <row r="62769" spans="17:17">
      <c r="Q62769" s="39"/>
    </row>
    <row r="62770" spans="17:17">
      <c r="Q62770" s="39"/>
    </row>
    <row r="62771" spans="17:17">
      <c r="Q62771" s="39"/>
    </row>
    <row r="62772" spans="17:17">
      <c r="Q62772" s="39"/>
    </row>
    <row r="62773" spans="17:17">
      <c r="Q62773" s="39"/>
    </row>
    <row r="62774" spans="17:17">
      <c r="Q62774" s="39"/>
    </row>
    <row r="62775" spans="17:17">
      <c r="Q62775" s="39"/>
    </row>
    <row r="62776" spans="17:17">
      <c r="Q62776" s="39"/>
    </row>
    <row r="62777" spans="17:17">
      <c r="Q62777" s="39"/>
    </row>
    <row r="62778" spans="17:17">
      <c r="Q62778" s="39"/>
    </row>
    <row r="62779" spans="17:17">
      <c r="Q62779" s="39"/>
    </row>
    <row r="62780" spans="17:17">
      <c r="Q62780" s="39"/>
    </row>
    <row r="62781" spans="17:17">
      <c r="Q62781" s="39"/>
    </row>
    <row r="62782" spans="17:17">
      <c r="Q62782" s="39"/>
    </row>
    <row r="62783" spans="17:17">
      <c r="Q62783" s="39"/>
    </row>
    <row r="62784" spans="17:17">
      <c r="Q62784" s="39"/>
    </row>
    <row r="62785" spans="17:17">
      <c r="Q62785" s="39"/>
    </row>
    <row r="62786" spans="17:17">
      <c r="Q62786" s="39"/>
    </row>
    <row r="62787" spans="17:17">
      <c r="Q62787" s="39"/>
    </row>
    <row r="62788" spans="17:17">
      <c r="Q62788" s="39"/>
    </row>
    <row r="62789" spans="17:17">
      <c r="Q62789" s="39"/>
    </row>
    <row r="62790" spans="17:17">
      <c r="Q62790" s="39"/>
    </row>
    <row r="62791" spans="17:17">
      <c r="Q62791" s="39"/>
    </row>
    <row r="62792" spans="17:17">
      <c r="Q62792" s="39"/>
    </row>
    <row r="62793" spans="17:17">
      <c r="Q62793" s="39"/>
    </row>
    <row r="62794" spans="17:17">
      <c r="Q62794" s="39"/>
    </row>
    <row r="62795" spans="17:17">
      <c r="Q62795" s="39"/>
    </row>
    <row r="62796" spans="17:17">
      <c r="Q62796" s="39"/>
    </row>
    <row r="62797" spans="17:17">
      <c r="Q62797" s="39"/>
    </row>
    <row r="62798" spans="17:17">
      <c r="Q62798" s="39"/>
    </row>
    <row r="62799" spans="17:17">
      <c r="Q62799" s="39"/>
    </row>
    <row r="62800" spans="17:17">
      <c r="Q62800" s="39"/>
    </row>
    <row r="62801" spans="17:17">
      <c r="Q62801" s="39"/>
    </row>
    <row r="62802" spans="17:17">
      <c r="Q62802" s="39"/>
    </row>
    <row r="62803" spans="17:17">
      <c r="Q62803" s="39"/>
    </row>
    <row r="62804" spans="17:17">
      <c r="Q62804" s="39"/>
    </row>
    <row r="62805" spans="17:17">
      <c r="Q62805" s="39"/>
    </row>
    <row r="62806" spans="17:17">
      <c r="Q62806" s="39"/>
    </row>
    <row r="62807" spans="17:17">
      <c r="Q62807" s="39"/>
    </row>
    <row r="62808" spans="17:17">
      <c r="Q62808" s="39"/>
    </row>
    <row r="62809" spans="17:17">
      <c r="Q62809" s="39"/>
    </row>
    <row r="62810" spans="17:17">
      <c r="Q62810" s="39"/>
    </row>
    <row r="62811" spans="17:17">
      <c r="Q62811" s="39"/>
    </row>
    <row r="62812" spans="17:17">
      <c r="Q62812" s="39"/>
    </row>
    <row r="62813" spans="17:17">
      <c r="Q62813" s="39"/>
    </row>
    <row r="62814" spans="17:17">
      <c r="Q62814" s="39"/>
    </row>
    <row r="62815" spans="17:17">
      <c r="Q62815" s="39"/>
    </row>
    <row r="62816" spans="17:17">
      <c r="Q62816" s="39"/>
    </row>
    <row r="62817" spans="17:17">
      <c r="Q62817" s="39"/>
    </row>
    <row r="62818" spans="17:17">
      <c r="Q62818" s="39"/>
    </row>
    <row r="62819" spans="17:17">
      <c r="Q62819" s="39"/>
    </row>
    <row r="62820" spans="17:17">
      <c r="Q62820" s="39"/>
    </row>
    <row r="62821" spans="17:17">
      <c r="Q62821" s="39"/>
    </row>
    <row r="62822" spans="17:17">
      <c r="Q62822" s="39"/>
    </row>
    <row r="62823" spans="17:17">
      <c r="Q62823" s="39"/>
    </row>
    <row r="62824" spans="17:17">
      <c r="Q62824" s="39"/>
    </row>
    <row r="62825" spans="17:17">
      <c r="Q62825" s="39"/>
    </row>
    <row r="62826" spans="17:17">
      <c r="Q62826" s="39"/>
    </row>
    <row r="62827" spans="17:17">
      <c r="Q62827" s="39"/>
    </row>
    <row r="62828" spans="17:17">
      <c r="Q62828" s="39"/>
    </row>
    <row r="62829" spans="17:17">
      <c r="Q62829" s="39"/>
    </row>
    <row r="62830" spans="17:17">
      <c r="Q62830" s="39"/>
    </row>
    <row r="62831" spans="17:17">
      <c r="Q62831" s="39"/>
    </row>
    <row r="62832" spans="17:17">
      <c r="Q62832" s="39"/>
    </row>
    <row r="62833" spans="17:17">
      <c r="Q62833" s="39"/>
    </row>
    <row r="62834" spans="17:17">
      <c r="Q62834" s="39"/>
    </row>
    <row r="62835" spans="17:17">
      <c r="Q62835" s="39"/>
    </row>
    <row r="62836" spans="17:17">
      <c r="Q62836" s="39"/>
    </row>
    <row r="62837" spans="17:17">
      <c r="Q62837" s="39"/>
    </row>
    <row r="62838" spans="17:17">
      <c r="Q62838" s="39"/>
    </row>
    <row r="62839" spans="17:17">
      <c r="Q62839" s="39"/>
    </row>
    <row r="62840" spans="17:17">
      <c r="Q62840" s="39"/>
    </row>
    <row r="62841" spans="17:17">
      <c r="Q62841" s="39"/>
    </row>
    <row r="62842" spans="17:17">
      <c r="Q62842" s="39"/>
    </row>
    <row r="62843" spans="17:17">
      <c r="Q62843" s="39"/>
    </row>
    <row r="62844" spans="17:17">
      <c r="Q62844" s="39"/>
    </row>
    <row r="62845" spans="17:17">
      <c r="Q62845" s="39"/>
    </row>
    <row r="62846" spans="17:17">
      <c r="Q62846" s="39"/>
    </row>
    <row r="62847" spans="17:17">
      <c r="Q62847" s="39"/>
    </row>
    <row r="62848" spans="17:17">
      <c r="Q62848" s="39"/>
    </row>
    <row r="62849" spans="17:17">
      <c r="Q62849" s="39"/>
    </row>
    <row r="62850" spans="17:17">
      <c r="Q62850" s="39"/>
    </row>
    <row r="62851" spans="17:17">
      <c r="Q62851" s="39"/>
    </row>
    <row r="62852" spans="17:17">
      <c r="Q62852" s="39"/>
    </row>
    <row r="62853" spans="17:17">
      <c r="Q62853" s="39"/>
    </row>
    <row r="62854" spans="17:17">
      <c r="Q62854" s="39"/>
    </row>
    <row r="62855" spans="17:17">
      <c r="Q62855" s="39"/>
    </row>
    <row r="62856" spans="17:17">
      <c r="Q62856" s="39"/>
    </row>
    <row r="62857" spans="17:17">
      <c r="Q62857" s="39"/>
    </row>
    <row r="62858" spans="17:17">
      <c r="Q62858" s="39"/>
    </row>
    <row r="62859" spans="17:17">
      <c r="Q62859" s="39"/>
    </row>
    <row r="62860" spans="17:17">
      <c r="Q62860" s="39"/>
    </row>
    <row r="62861" spans="17:17">
      <c r="Q62861" s="39"/>
    </row>
    <row r="62862" spans="17:17">
      <c r="Q62862" s="39"/>
    </row>
    <row r="62863" spans="17:17">
      <c r="Q62863" s="39"/>
    </row>
    <row r="62864" spans="17:17">
      <c r="Q62864" s="39"/>
    </row>
    <row r="62865" spans="17:17">
      <c r="Q62865" s="39"/>
    </row>
    <row r="62866" spans="17:17">
      <c r="Q62866" s="39"/>
    </row>
    <row r="62867" spans="17:17">
      <c r="Q62867" s="39"/>
    </row>
    <row r="62868" spans="17:17">
      <c r="Q62868" s="39"/>
    </row>
    <row r="62869" spans="17:17">
      <c r="Q62869" s="39"/>
    </row>
    <row r="62870" spans="17:17">
      <c r="Q62870" s="39"/>
    </row>
    <row r="62871" spans="17:17">
      <c r="Q62871" s="39"/>
    </row>
    <row r="62872" spans="17:17">
      <c r="Q62872" s="39"/>
    </row>
    <row r="62873" spans="17:17">
      <c r="Q62873" s="39"/>
    </row>
    <row r="62874" spans="17:17">
      <c r="Q62874" s="39"/>
    </row>
    <row r="62875" spans="17:17">
      <c r="Q62875" s="39"/>
    </row>
    <row r="62876" spans="17:17">
      <c r="Q62876" s="39"/>
    </row>
    <row r="62877" spans="17:17">
      <c r="Q62877" s="39"/>
    </row>
    <row r="62878" spans="17:17">
      <c r="Q62878" s="39"/>
    </row>
    <row r="62879" spans="17:17">
      <c r="Q62879" s="39"/>
    </row>
    <row r="62880" spans="17:17">
      <c r="Q62880" s="39"/>
    </row>
    <row r="62881" spans="17:17">
      <c r="Q62881" s="39"/>
    </row>
    <row r="62882" spans="17:17">
      <c r="Q62882" s="39"/>
    </row>
    <row r="62883" spans="17:17">
      <c r="Q62883" s="39"/>
    </row>
    <row r="62884" spans="17:17">
      <c r="Q62884" s="39"/>
    </row>
    <row r="62885" spans="17:17">
      <c r="Q62885" s="39"/>
    </row>
    <row r="62886" spans="17:17">
      <c r="Q62886" s="39"/>
    </row>
    <row r="62887" spans="17:17">
      <c r="Q62887" s="39"/>
    </row>
    <row r="62888" spans="17:17">
      <c r="Q62888" s="39"/>
    </row>
    <row r="62889" spans="17:17">
      <c r="Q62889" s="39"/>
    </row>
    <row r="62890" spans="17:17">
      <c r="Q62890" s="39"/>
    </row>
    <row r="62891" spans="17:17">
      <c r="Q62891" s="39"/>
    </row>
    <row r="62892" spans="17:17">
      <c r="Q62892" s="39"/>
    </row>
    <row r="62893" spans="17:17">
      <c r="Q62893" s="39"/>
    </row>
    <row r="62894" spans="17:17">
      <c r="Q62894" s="39"/>
    </row>
    <row r="62895" spans="17:17">
      <c r="Q62895" s="39"/>
    </row>
    <row r="62896" spans="17:17">
      <c r="Q62896" s="39"/>
    </row>
    <row r="62897" spans="17:17">
      <c r="Q62897" s="39"/>
    </row>
    <row r="62898" spans="17:17">
      <c r="Q62898" s="39"/>
    </row>
    <row r="62899" spans="17:17">
      <c r="Q62899" s="39"/>
    </row>
    <row r="62900" spans="17:17">
      <c r="Q62900" s="39"/>
    </row>
    <row r="62901" spans="17:17">
      <c r="Q62901" s="39"/>
    </row>
    <row r="62902" spans="17:17">
      <c r="Q62902" s="39"/>
    </row>
    <row r="62903" spans="17:17">
      <c r="Q62903" s="39"/>
    </row>
    <row r="62904" spans="17:17">
      <c r="Q62904" s="39"/>
    </row>
    <row r="62905" spans="17:17">
      <c r="Q62905" s="39"/>
    </row>
    <row r="62906" spans="17:17">
      <c r="Q62906" s="39"/>
    </row>
    <row r="62907" spans="17:17">
      <c r="Q62907" s="39"/>
    </row>
    <row r="62908" spans="17:17">
      <c r="Q62908" s="39"/>
    </row>
    <row r="62909" spans="17:17">
      <c r="Q62909" s="39"/>
    </row>
    <row r="62910" spans="17:17">
      <c r="Q62910" s="39"/>
    </row>
    <row r="62911" spans="17:17">
      <c r="Q62911" s="39"/>
    </row>
    <row r="62912" spans="17:17">
      <c r="Q62912" s="39"/>
    </row>
    <row r="62913" spans="17:17">
      <c r="Q62913" s="39"/>
    </row>
    <row r="62914" spans="17:17">
      <c r="Q62914" s="39"/>
    </row>
    <row r="62915" spans="17:17">
      <c r="Q62915" s="39"/>
    </row>
    <row r="62916" spans="17:17">
      <c r="Q62916" s="39"/>
    </row>
    <row r="62917" spans="17:17">
      <c r="Q62917" s="39"/>
    </row>
    <row r="62918" spans="17:17">
      <c r="Q62918" s="39"/>
    </row>
    <row r="62919" spans="17:17">
      <c r="Q62919" s="39"/>
    </row>
    <row r="62920" spans="17:17">
      <c r="Q62920" s="39"/>
    </row>
    <row r="62921" spans="17:17">
      <c r="Q62921" s="39"/>
    </row>
    <row r="62922" spans="17:17">
      <c r="Q62922" s="39"/>
    </row>
    <row r="62923" spans="17:17">
      <c r="Q62923" s="39"/>
    </row>
    <row r="62924" spans="17:17">
      <c r="Q62924" s="39"/>
    </row>
    <row r="62925" spans="17:17">
      <c r="Q62925" s="39"/>
    </row>
    <row r="62926" spans="17:17">
      <c r="Q62926" s="39"/>
    </row>
    <row r="62927" spans="17:17">
      <c r="Q62927" s="39"/>
    </row>
    <row r="62928" spans="17:17">
      <c r="Q62928" s="39"/>
    </row>
    <row r="62929" spans="17:17">
      <c r="Q62929" s="39"/>
    </row>
    <row r="62930" spans="17:17">
      <c r="Q62930" s="39"/>
    </row>
    <row r="62931" spans="17:17">
      <c r="Q62931" s="39"/>
    </row>
    <row r="62932" spans="17:17">
      <c r="Q62932" s="39"/>
    </row>
    <row r="62933" spans="17:17">
      <c r="Q62933" s="39"/>
    </row>
    <row r="62934" spans="17:17">
      <c r="Q62934" s="39"/>
    </row>
    <row r="62935" spans="17:17">
      <c r="Q62935" s="39"/>
    </row>
    <row r="62936" spans="17:17">
      <c r="Q62936" s="39"/>
    </row>
    <row r="62937" spans="17:17">
      <c r="Q62937" s="39"/>
    </row>
    <row r="62938" spans="17:17">
      <c r="Q62938" s="39"/>
    </row>
    <row r="62939" spans="17:17">
      <c r="Q62939" s="39"/>
    </row>
    <row r="62940" spans="17:17">
      <c r="Q62940" s="39"/>
    </row>
    <row r="62941" spans="17:17">
      <c r="Q62941" s="39"/>
    </row>
    <row r="62942" spans="17:17">
      <c r="Q62942" s="39"/>
    </row>
    <row r="62943" spans="17:17">
      <c r="Q62943" s="39"/>
    </row>
    <row r="62944" spans="17:17">
      <c r="Q62944" s="39"/>
    </row>
    <row r="62945" spans="17:17">
      <c r="Q62945" s="39"/>
    </row>
    <row r="62946" spans="17:17">
      <c r="Q62946" s="39"/>
    </row>
    <row r="62947" spans="17:17">
      <c r="Q62947" s="39"/>
    </row>
    <row r="62948" spans="17:17">
      <c r="Q62948" s="39"/>
    </row>
    <row r="62949" spans="17:17">
      <c r="Q62949" s="39"/>
    </row>
    <row r="62950" spans="17:17">
      <c r="Q62950" s="39"/>
    </row>
    <row r="62951" spans="17:17">
      <c r="Q62951" s="39"/>
    </row>
    <row r="62952" spans="17:17">
      <c r="Q62952" s="39"/>
    </row>
    <row r="62953" spans="17:17">
      <c r="Q62953" s="39"/>
    </row>
    <row r="62954" spans="17:17">
      <c r="Q62954" s="39"/>
    </row>
    <row r="62955" spans="17:17">
      <c r="Q62955" s="39"/>
    </row>
    <row r="62956" spans="17:17">
      <c r="Q62956" s="39"/>
    </row>
    <row r="62957" spans="17:17">
      <c r="Q62957" s="39"/>
    </row>
    <row r="62958" spans="17:17">
      <c r="Q62958" s="39"/>
    </row>
    <row r="62959" spans="17:17">
      <c r="Q62959" s="39"/>
    </row>
    <row r="62960" spans="17:17">
      <c r="Q62960" s="39"/>
    </row>
    <row r="62961" spans="17:17">
      <c r="Q62961" s="39"/>
    </row>
    <row r="62962" spans="17:17">
      <c r="Q62962" s="39"/>
    </row>
    <row r="62963" spans="17:17">
      <c r="Q62963" s="39"/>
    </row>
    <row r="62964" spans="17:17">
      <c r="Q62964" s="39"/>
    </row>
    <row r="62965" spans="17:17">
      <c r="Q62965" s="39"/>
    </row>
    <row r="62966" spans="17:17">
      <c r="Q62966" s="39"/>
    </row>
    <row r="62967" spans="17:17">
      <c r="Q62967" s="39"/>
    </row>
    <row r="62968" spans="17:17">
      <c r="Q62968" s="39"/>
    </row>
    <row r="62969" spans="17:17">
      <c r="Q62969" s="39"/>
    </row>
    <row r="62970" spans="17:17">
      <c r="Q62970" s="39"/>
    </row>
    <row r="62971" spans="17:17">
      <c r="Q62971" s="39"/>
    </row>
    <row r="62972" spans="17:17">
      <c r="Q62972" s="39"/>
    </row>
    <row r="62973" spans="17:17">
      <c r="Q62973" s="39"/>
    </row>
    <row r="62974" spans="17:17">
      <c r="Q62974" s="39"/>
    </row>
    <row r="62975" spans="17:17">
      <c r="Q62975" s="39"/>
    </row>
    <row r="62976" spans="17:17">
      <c r="Q62976" s="39"/>
    </row>
    <row r="62977" spans="17:17">
      <c r="Q62977" s="39"/>
    </row>
    <row r="62978" spans="17:17">
      <c r="Q62978" s="39"/>
    </row>
    <row r="62979" spans="17:17">
      <c r="Q62979" s="39"/>
    </row>
    <row r="62980" spans="17:17">
      <c r="Q62980" s="39"/>
    </row>
    <row r="62981" spans="17:17">
      <c r="Q62981" s="39"/>
    </row>
    <row r="62982" spans="17:17">
      <c r="Q62982" s="39"/>
    </row>
    <row r="62983" spans="17:17">
      <c r="Q62983" s="39"/>
    </row>
    <row r="62984" spans="17:17">
      <c r="Q62984" s="39"/>
    </row>
    <row r="62985" spans="17:17">
      <c r="Q62985" s="39"/>
    </row>
    <row r="62986" spans="17:17">
      <c r="Q62986" s="39"/>
    </row>
    <row r="62987" spans="17:17">
      <c r="Q62987" s="39"/>
    </row>
    <row r="62988" spans="17:17">
      <c r="Q62988" s="39"/>
    </row>
    <row r="62989" spans="17:17">
      <c r="Q62989" s="39"/>
    </row>
    <row r="62990" spans="17:17">
      <c r="Q62990" s="39"/>
    </row>
    <row r="62991" spans="17:17">
      <c r="Q62991" s="39"/>
    </row>
    <row r="62992" spans="17:17">
      <c r="Q62992" s="39"/>
    </row>
    <row r="62993" spans="17:17">
      <c r="Q62993" s="39"/>
    </row>
    <row r="62994" spans="17:17">
      <c r="Q62994" s="39"/>
    </row>
    <row r="62995" spans="17:17">
      <c r="Q62995" s="39"/>
    </row>
    <row r="62996" spans="17:17">
      <c r="Q62996" s="39"/>
    </row>
    <row r="62997" spans="17:17">
      <c r="Q62997" s="39"/>
    </row>
    <row r="62998" spans="17:17">
      <c r="Q62998" s="39"/>
    </row>
    <row r="62999" spans="17:17">
      <c r="Q62999" s="39"/>
    </row>
    <row r="63000" spans="17:17">
      <c r="Q63000" s="39"/>
    </row>
    <row r="63001" spans="17:17">
      <c r="Q63001" s="39"/>
    </row>
    <row r="63002" spans="17:17">
      <c r="Q63002" s="39"/>
    </row>
    <row r="63003" spans="17:17">
      <c r="Q63003" s="39"/>
    </row>
    <row r="63004" spans="17:17">
      <c r="Q63004" s="39"/>
    </row>
    <row r="63005" spans="17:17">
      <c r="Q63005" s="39"/>
    </row>
    <row r="63006" spans="17:17">
      <c r="Q63006" s="39"/>
    </row>
    <row r="63007" spans="17:17">
      <c r="Q63007" s="39"/>
    </row>
    <row r="63008" spans="17:17">
      <c r="Q63008" s="39"/>
    </row>
    <row r="63009" spans="17:17">
      <c r="Q63009" s="39"/>
    </row>
    <row r="63010" spans="17:17">
      <c r="Q63010" s="39"/>
    </row>
    <row r="63011" spans="17:17">
      <c r="Q63011" s="39"/>
    </row>
    <row r="63012" spans="17:17">
      <c r="Q63012" s="39"/>
    </row>
    <row r="63013" spans="17:17">
      <c r="Q63013" s="39"/>
    </row>
    <row r="63014" spans="17:17">
      <c r="Q63014" s="39"/>
    </row>
    <row r="63015" spans="17:17">
      <c r="Q63015" s="39"/>
    </row>
    <row r="63016" spans="17:17">
      <c r="Q63016" s="39"/>
    </row>
    <row r="63017" spans="17:17">
      <c r="Q63017" s="39"/>
    </row>
    <row r="63018" spans="17:17">
      <c r="Q63018" s="39"/>
    </row>
    <row r="63019" spans="17:17">
      <c r="Q63019" s="39"/>
    </row>
    <row r="63020" spans="17:17">
      <c r="Q63020" s="39"/>
    </row>
    <row r="63021" spans="17:17">
      <c r="Q63021" s="39"/>
    </row>
    <row r="63022" spans="17:17">
      <c r="Q63022" s="39"/>
    </row>
    <row r="63023" spans="17:17">
      <c r="Q63023" s="39"/>
    </row>
    <row r="63024" spans="17:17">
      <c r="Q63024" s="39"/>
    </row>
    <row r="63025" spans="17:17">
      <c r="Q63025" s="39"/>
    </row>
    <row r="63026" spans="17:17">
      <c r="Q63026" s="39"/>
    </row>
    <row r="63027" spans="17:17">
      <c r="Q63027" s="39"/>
    </row>
    <row r="63028" spans="17:17">
      <c r="Q63028" s="39"/>
    </row>
    <row r="63029" spans="17:17">
      <c r="Q63029" s="39"/>
    </row>
    <row r="63030" spans="17:17">
      <c r="Q63030" s="39"/>
    </row>
    <row r="63031" spans="17:17">
      <c r="Q63031" s="39"/>
    </row>
    <row r="63032" spans="17:17">
      <c r="Q63032" s="39"/>
    </row>
    <row r="63033" spans="17:17">
      <c r="Q63033" s="39"/>
    </row>
    <row r="63034" spans="17:17">
      <c r="Q63034" s="39"/>
    </row>
    <row r="63035" spans="17:17">
      <c r="Q63035" s="39"/>
    </row>
    <row r="63036" spans="17:17">
      <c r="Q63036" s="39"/>
    </row>
    <row r="63037" spans="17:17">
      <c r="Q63037" s="39"/>
    </row>
    <row r="63038" spans="17:17">
      <c r="Q63038" s="39"/>
    </row>
    <row r="63039" spans="17:17">
      <c r="Q63039" s="39"/>
    </row>
    <row r="63040" spans="17:17">
      <c r="Q63040" s="39"/>
    </row>
    <row r="63041" spans="17:17">
      <c r="Q63041" s="39"/>
    </row>
    <row r="63042" spans="17:17">
      <c r="Q63042" s="39"/>
    </row>
    <row r="63043" spans="17:17">
      <c r="Q63043" s="39"/>
    </row>
    <row r="63044" spans="17:17">
      <c r="Q63044" s="39"/>
    </row>
    <row r="63045" spans="17:17">
      <c r="Q63045" s="39"/>
    </row>
    <row r="63046" spans="17:17">
      <c r="Q63046" s="39"/>
    </row>
    <row r="63047" spans="17:17">
      <c r="Q63047" s="39"/>
    </row>
    <row r="63048" spans="17:17">
      <c r="Q63048" s="39"/>
    </row>
    <row r="63049" spans="17:17">
      <c r="Q63049" s="39"/>
    </row>
    <row r="63050" spans="17:17">
      <c r="Q63050" s="39"/>
    </row>
    <row r="63051" spans="17:17">
      <c r="Q63051" s="39"/>
    </row>
    <row r="63052" spans="17:17">
      <c r="Q63052" s="39"/>
    </row>
    <row r="63053" spans="17:17">
      <c r="Q63053" s="39"/>
    </row>
    <row r="63054" spans="17:17">
      <c r="Q63054" s="39"/>
    </row>
    <row r="63055" spans="17:17">
      <c r="Q63055" s="39"/>
    </row>
    <row r="63056" spans="17:17">
      <c r="Q63056" s="39"/>
    </row>
    <row r="63057" spans="17:17">
      <c r="Q63057" s="39"/>
    </row>
    <row r="63058" spans="17:17">
      <c r="Q63058" s="39"/>
    </row>
    <row r="63059" spans="17:17">
      <c r="Q63059" s="39"/>
    </row>
    <row r="63060" spans="17:17">
      <c r="Q63060" s="39"/>
    </row>
    <row r="63061" spans="17:17">
      <c r="Q63061" s="39"/>
    </row>
    <row r="63062" spans="17:17">
      <c r="Q63062" s="39"/>
    </row>
    <row r="63063" spans="17:17">
      <c r="Q63063" s="39"/>
    </row>
    <row r="63064" spans="17:17">
      <c r="Q63064" s="39"/>
    </row>
    <row r="63065" spans="17:17">
      <c r="Q63065" s="39"/>
    </row>
    <row r="63066" spans="17:17">
      <c r="Q63066" s="39"/>
    </row>
    <row r="63067" spans="17:17">
      <c r="Q63067" s="39"/>
    </row>
    <row r="63068" spans="17:17">
      <c r="Q63068" s="39"/>
    </row>
    <row r="63069" spans="17:17">
      <c r="Q63069" s="39"/>
    </row>
    <row r="63070" spans="17:17">
      <c r="Q63070" s="39"/>
    </row>
    <row r="63071" spans="17:17">
      <c r="Q63071" s="39"/>
    </row>
    <row r="63072" spans="17:17">
      <c r="Q63072" s="39"/>
    </row>
    <row r="63073" spans="17:17">
      <c r="Q63073" s="39"/>
    </row>
    <row r="63074" spans="17:17">
      <c r="Q63074" s="39"/>
    </row>
    <row r="63075" spans="17:17">
      <c r="Q63075" s="39"/>
    </row>
    <row r="63076" spans="17:17">
      <c r="Q63076" s="39"/>
    </row>
    <row r="63077" spans="17:17">
      <c r="Q63077" s="39"/>
    </row>
    <row r="63078" spans="17:17">
      <c r="Q63078" s="39"/>
    </row>
    <row r="63079" spans="17:17">
      <c r="Q63079" s="39"/>
    </row>
    <row r="63080" spans="17:17">
      <c r="Q63080" s="39"/>
    </row>
    <row r="63081" spans="17:17">
      <c r="Q63081" s="39"/>
    </row>
    <row r="63082" spans="17:17">
      <c r="Q63082" s="39"/>
    </row>
    <row r="63083" spans="17:17">
      <c r="Q63083" s="39"/>
    </row>
    <row r="63084" spans="17:17">
      <c r="Q63084" s="39"/>
    </row>
    <row r="63085" spans="17:17">
      <c r="Q63085" s="39"/>
    </row>
    <row r="63086" spans="17:17">
      <c r="Q63086" s="39"/>
    </row>
    <row r="63087" spans="17:17">
      <c r="Q63087" s="39"/>
    </row>
    <row r="63088" spans="17:17">
      <c r="Q63088" s="39"/>
    </row>
    <row r="63089" spans="17:17">
      <c r="Q63089" s="39"/>
    </row>
    <row r="63090" spans="17:17">
      <c r="Q63090" s="39"/>
    </row>
    <row r="63091" spans="17:17">
      <c r="Q63091" s="39"/>
    </row>
    <row r="63092" spans="17:17">
      <c r="Q63092" s="39"/>
    </row>
    <row r="63093" spans="17:17">
      <c r="Q63093" s="39"/>
    </row>
    <row r="63094" spans="17:17">
      <c r="Q63094" s="39"/>
    </row>
    <row r="63095" spans="17:17">
      <c r="Q63095" s="39"/>
    </row>
    <row r="63096" spans="17:17">
      <c r="Q63096" s="39"/>
    </row>
    <row r="63097" spans="17:17">
      <c r="Q63097" s="39"/>
    </row>
    <row r="63098" spans="17:17">
      <c r="Q63098" s="39"/>
    </row>
    <row r="63099" spans="17:17">
      <c r="Q63099" s="39"/>
    </row>
    <row r="63100" spans="17:17">
      <c r="Q63100" s="39"/>
    </row>
    <row r="63101" spans="17:17">
      <c r="Q63101" s="39"/>
    </row>
    <row r="63102" spans="17:17">
      <c r="Q63102" s="39"/>
    </row>
    <row r="63103" spans="17:17">
      <c r="Q63103" s="39"/>
    </row>
    <row r="63104" spans="17:17">
      <c r="Q63104" s="39"/>
    </row>
    <row r="63105" spans="17:17">
      <c r="Q63105" s="39"/>
    </row>
    <row r="63106" spans="17:17">
      <c r="Q63106" s="39"/>
    </row>
    <row r="63107" spans="17:17">
      <c r="Q63107" s="39"/>
    </row>
    <row r="63108" spans="17:17">
      <c r="Q63108" s="39"/>
    </row>
    <row r="63109" spans="17:17">
      <c r="Q63109" s="39"/>
    </row>
    <row r="63110" spans="17:17">
      <c r="Q63110" s="39"/>
    </row>
    <row r="63111" spans="17:17">
      <c r="Q63111" s="39"/>
    </row>
    <row r="63112" spans="17:17">
      <c r="Q63112" s="39"/>
    </row>
    <row r="63113" spans="17:17">
      <c r="Q63113" s="39"/>
    </row>
    <row r="63114" spans="17:17">
      <c r="Q63114" s="39"/>
    </row>
    <row r="63115" spans="17:17">
      <c r="Q63115" s="39"/>
    </row>
    <row r="63116" spans="17:17">
      <c r="Q63116" s="39"/>
    </row>
    <row r="63117" spans="17:17">
      <c r="Q63117" s="39"/>
    </row>
    <row r="63118" spans="17:17">
      <c r="Q63118" s="39"/>
    </row>
    <row r="63119" spans="17:17">
      <c r="Q63119" s="39"/>
    </row>
    <row r="63120" spans="17:17">
      <c r="Q63120" s="39"/>
    </row>
    <row r="63121" spans="17:17">
      <c r="Q63121" s="39"/>
    </row>
    <row r="63122" spans="17:17">
      <c r="Q63122" s="39"/>
    </row>
    <row r="63123" spans="17:17">
      <c r="Q63123" s="39"/>
    </row>
    <row r="63124" spans="17:17">
      <c r="Q63124" s="39"/>
    </row>
    <row r="63125" spans="17:17">
      <c r="Q63125" s="39"/>
    </row>
    <row r="63126" spans="17:17">
      <c r="Q63126" s="39"/>
    </row>
    <row r="63127" spans="17:17">
      <c r="Q63127" s="39"/>
    </row>
    <row r="63128" spans="17:17">
      <c r="Q63128" s="39"/>
    </row>
    <row r="63129" spans="17:17">
      <c r="Q63129" s="39"/>
    </row>
    <row r="63130" spans="17:17">
      <c r="Q63130" s="39"/>
    </row>
    <row r="63131" spans="17:17">
      <c r="Q63131" s="39"/>
    </row>
    <row r="63132" spans="17:17">
      <c r="Q63132" s="39"/>
    </row>
    <row r="63133" spans="17:17">
      <c r="Q63133" s="39"/>
    </row>
    <row r="63134" spans="17:17">
      <c r="Q63134" s="39"/>
    </row>
    <row r="63135" spans="17:17">
      <c r="Q63135" s="39"/>
    </row>
    <row r="63136" spans="17:17">
      <c r="Q63136" s="39"/>
    </row>
    <row r="63137" spans="17:17">
      <c r="Q63137" s="39"/>
    </row>
    <row r="63138" spans="17:17">
      <c r="Q63138" s="39"/>
    </row>
    <row r="63139" spans="17:17">
      <c r="Q63139" s="39"/>
    </row>
    <row r="63140" spans="17:17">
      <c r="Q63140" s="39"/>
    </row>
    <row r="63141" spans="17:17">
      <c r="Q63141" s="39"/>
    </row>
    <row r="63142" spans="17:17">
      <c r="Q63142" s="39"/>
    </row>
    <row r="63143" spans="17:17">
      <c r="Q63143" s="39"/>
    </row>
    <row r="63144" spans="17:17">
      <c r="Q63144" s="39"/>
    </row>
    <row r="63145" spans="17:17">
      <c r="Q63145" s="39"/>
    </row>
    <row r="63146" spans="17:17">
      <c r="Q63146" s="39"/>
    </row>
    <row r="63147" spans="17:17">
      <c r="Q63147" s="39"/>
    </row>
    <row r="63148" spans="17:17">
      <c r="Q63148" s="39"/>
    </row>
    <row r="63149" spans="17:17">
      <c r="Q63149" s="39"/>
    </row>
    <row r="63150" spans="17:17">
      <c r="Q63150" s="39"/>
    </row>
    <row r="63151" spans="17:17">
      <c r="Q63151" s="39"/>
    </row>
    <row r="63152" spans="17:17">
      <c r="Q63152" s="39"/>
    </row>
    <row r="63153" spans="17:17">
      <c r="Q63153" s="39"/>
    </row>
    <row r="63154" spans="17:17">
      <c r="Q63154" s="39"/>
    </row>
    <row r="63155" spans="17:17">
      <c r="Q63155" s="39"/>
    </row>
    <row r="63156" spans="17:17">
      <c r="Q63156" s="39"/>
    </row>
    <row r="63157" spans="17:17">
      <c r="Q63157" s="39"/>
    </row>
    <row r="63158" spans="17:17">
      <c r="Q63158" s="39"/>
    </row>
    <row r="63159" spans="17:17">
      <c r="Q63159" s="39"/>
    </row>
    <row r="63160" spans="17:17">
      <c r="Q63160" s="39"/>
    </row>
    <row r="63161" spans="17:17">
      <c r="Q63161" s="39"/>
    </row>
    <row r="63162" spans="17:17">
      <c r="Q63162" s="39"/>
    </row>
    <row r="63163" spans="17:17">
      <c r="Q63163" s="39"/>
    </row>
    <row r="63164" spans="17:17">
      <c r="Q63164" s="39"/>
    </row>
    <row r="63165" spans="17:17">
      <c r="Q63165" s="39"/>
    </row>
    <row r="63166" spans="17:17">
      <c r="Q63166" s="39"/>
    </row>
    <row r="63167" spans="17:17">
      <c r="Q63167" s="39"/>
    </row>
    <row r="63168" spans="17:17">
      <c r="Q63168" s="39"/>
    </row>
    <row r="63169" spans="17:17">
      <c r="Q63169" s="39"/>
    </row>
    <row r="63170" spans="17:17">
      <c r="Q63170" s="39"/>
    </row>
    <row r="63171" spans="17:17">
      <c r="Q63171" s="39"/>
    </row>
    <row r="63172" spans="17:17">
      <c r="Q63172" s="39"/>
    </row>
    <row r="63173" spans="17:17">
      <c r="Q63173" s="39"/>
    </row>
    <row r="63174" spans="17:17">
      <c r="Q63174" s="39"/>
    </row>
    <row r="63175" spans="17:17">
      <c r="Q63175" s="39"/>
    </row>
    <row r="63176" spans="17:17">
      <c r="Q63176" s="39"/>
    </row>
    <row r="63177" spans="17:17">
      <c r="Q63177" s="39"/>
    </row>
    <row r="63178" spans="17:17">
      <c r="Q63178" s="39"/>
    </row>
    <row r="63179" spans="17:17">
      <c r="Q63179" s="39"/>
    </row>
    <row r="63180" spans="17:17">
      <c r="Q63180" s="39"/>
    </row>
    <row r="63181" spans="17:17">
      <c r="Q63181" s="39"/>
    </row>
    <row r="63182" spans="17:17">
      <c r="Q63182" s="39"/>
    </row>
    <row r="63183" spans="17:17">
      <c r="Q63183" s="39"/>
    </row>
    <row r="63184" spans="17:17">
      <c r="Q63184" s="39"/>
    </row>
    <row r="63185" spans="17:17">
      <c r="Q63185" s="39"/>
    </row>
    <row r="63186" spans="17:17">
      <c r="Q63186" s="39"/>
    </row>
    <row r="63187" spans="17:17">
      <c r="Q63187" s="39"/>
    </row>
    <row r="63188" spans="17:17">
      <c r="Q63188" s="39"/>
    </row>
    <row r="63189" spans="17:17">
      <c r="Q63189" s="39"/>
    </row>
    <row r="63190" spans="17:17">
      <c r="Q63190" s="39"/>
    </row>
    <row r="63191" spans="17:17">
      <c r="Q63191" s="39"/>
    </row>
    <row r="63192" spans="17:17">
      <c r="Q63192" s="39"/>
    </row>
    <row r="63193" spans="17:17">
      <c r="Q63193" s="39"/>
    </row>
    <row r="63194" spans="17:17">
      <c r="Q63194" s="39"/>
    </row>
    <row r="63195" spans="17:17">
      <c r="Q63195" s="39"/>
    </row>
    <row r="63196" spans="17:17">
      <c r="Q63196" s="39"/>
    </row>
    <row r="63197" spans="17:17">
      <c r="Q63197" s="39"/>
    </row>
    <row r="63198" spans="17:17">
      <c r="Q63198" s="39"/>
    </row>
    <row r="63199" spans="17:17">
      <c r="Q63199" s="39"/>
    </row>
    <row r="63200" spans="17:17">
      <c r="Q63200" s="39"/>
    </row>
    <row r="63201" spans="17:17">
      <c r="Q63201" s="39"/>
    </row>
    <row r="63202" spans="17:17">
      <c r="Q63202" s="39"/>
    </row>
    <row r="63203" spans="17:17">
      <c r="Q63203" s="39"/>
    </row>
    <row r="63204" spans="17:17">
      <c r="Q63204" s="39"/>
    </row>
    <row r="63205" spans="17:17">
      <c r="Q63205" s="39"/>
    </row>
    <row r="63206" spans="17:17">
      <c r="Q63206" s="39"/>
    </row>
    <row r="63207" spans="17:17">
      <c r="Q63207" s="39"/>
    </row>
    <row r="63208" spans="17:17">
      <c r="Q63208" s="39"/>
    </row>
    <row r="63209" spans="17:17">
      <c r="Q63209" s="39"/>
    </row>
    <row r="63210" spans="17:17">
      <c r="Q63210" s="39"/>
    </row>
    <row r="63211" spans="17:17">
      <c r="Q63211" s="39"/>
    </row>
    <row r="63212" spans="17:17">
      <c r="Q63212" s="39"/>
    </row>
    <row r="63213" spans="17:17">
      <c r="Q63213" s="39"/>
    </row>
    <row r="63214" spans="17:17">
      <c r="Q63214" s="39"/>
    </row>
    <row r="63215" spans="17:17">
      <c r="Q63215" s="39"/>
    </row>
    <row r="63216" spans="17:17">
      <c r="Q63216" s="39"/>
    </row>
    <row r="63217" spans="17:17">
      <c r="Q63217" s="39"/>
    </row>
    <row r="63218" spans="17:17">
      <c r="Q63218" s="39"/>
    </row>
    <row r="63219" spans="17:17">
      <c r="Q63219" s="39"/>
    </row>
    <row r="63220" spans="17:17">
      <c r="Q63220" s="39"/>
    </row>
    <row r="63221" spans="17:17">
      <c r="Q63221" s="39"/>
    </row>
    <row r="63222" spans="17:17">
      <c r="Q63222" s="39"/>
    </row>
    <row r="63223" spans="17:17">
      <c r="Q63223" s="39"/>
    </row>
    <row r="63224" spans="17:17">
      <c r="Q63224" s="39"/>
    </row>
    <row r="63225" spans="17:17">
      <c r="Q63225" s="39"/>
    </row>
    <row r="63226" spans="17:17">
      <c r="Q63226" s="39"/>
    </row>
    <row r="63227" spans="17:17">
      <c r="Q63227" s="39"/>
    </row>
    <row r="63228" spans="17:17">
      <c r="Q63228" s="39"/>
    </row>
    <row r="63229" spans="17:17">
      <c r="Q63229" s="39"/>
    </row>
    <row r="63230" spans="17:17">
      <c r="Q63230" s="39"/>
    </row>
    <row r="63231" spans="17:17">
      <c r="Q63231" s="39"/>
    </row>
    <row r="63232" spans="17:17">
      <c r="Q63232" s="39"/>
    </row>
    <row r="63233" spans="17:17">
      <c r="Q63233" s="39"/>
    </row>
    <row r="63234" spans="17:17">
      <c r="Q63234" s="39"/>
    </row>
    <row r="63235" spans="17:17">
      <c r="Q63235" s="39"/>
    </row>
    <row r="63236" spans="17:17">
      <c r="Q63236" s="39"/>
    </row>
    <row r="63237" spans="17:17">
      <c r="Q63237" s="39"/>
    </row>
    <row r="63238" spans="17:17">
      <c r="Q63238" s="39"/>
    </row>
    <row r="63239" spans="17:17">
      <c r="Q63239" s="39"/>
    </row>
    <row r="63240" spans="17:17">
      <c r="Q63240" s="39"/>
    </row>
    <row r="63241" spans="17:17">
      <c r="Q63241" s="39"/>
    </row>
    <row r="63242" spans="17:17">
      <c r="Q63242" s="39"/>
    </row>
    <row r="63243" spans="17:17">
      <c r="Q63243" s="39"/>
    </row>
    <row r="63244" spans="17:17">
      <c r="Q63244" s="39"/>
    </row>
    <row r="63245" spans="17:17">
      <c r="Q63245" s="39"/>
    </row>
    <row r="63246" spans="17:17">
      <c r="Q63246" s="39"/>
    </row>
    <row r="63247" spans="17:17">
      <c r="Q63247" s="39"/>
    </row>
    <row r="63248" spans="17:17">
      <c r="Q63248" s="39"/>
    </row>
    <row r="63249" spans="17:17">
      <c r="Q63249" s="39"/>
    </row>
    <row r="63250" spans="17:17">
      <c r="Q63250" s="39"/>
    </row>
    <row r="63251" spans="17:17">
      <c r="Q63251" s="39"/>
    </row>
    <row r="63252" spans="17:17">
      <c r="Q63252" s="39"/>
    </row>
    <row r="63253" spans="17:17">
      <c r="Q63253" s="39"/>
    </row>
    <row r="63254" spans="17:17">
      <c r="Q63254" s="39"/>
    </row>
    <row r="63255" spans="17:17">
      <c r="Q63255" s="39"/>
    </row>
    <row r="63256" spans="17:17">
      <c r="Q63256" s="39"/>
    </row>
    <row r="63257" spans="17:17">
      <c r="Q63257" s="39"/>
    </row>
    <row r="63258" spans="17:17">
      <c r="Q63258" s="39"/>
    </row>
    <row r="63259" spans="17:17">
      <c r="Q63259" s="39"/>
    </row>
    <row r="63260" spans="17:17">
      <c r="Q63260" s="39"/>
    </row>
    <row r="63261" spans="17:17">
      <c r="Q63261" s="39"/>
    </row>
    <row r="63262" spans="17:17">
      <c r="Q63262" s="39"/>
    </row>
    <row r="63263" spans="17:17">
      <c r="Q63263" s="39"/>
    </row>
    <row r="63264" spans="17:17">
      <c r="Q63264" s="39"/>
    </row>
    <row r="63265" spans="17:17">
      <c r="Q63265" s="39"/>
    </row>
    <row r="63266" spans="17:17">
      <c r="Q63266" s="39"/>
    </row>
    <row r="63267" spans="17:17">
      <c r="Q63267" s="39"/>
    </row>
    <row r="63268" spans="17:17">
      <c r="Q63268" s="39"/>
    </row>
    <row r="63269" spans="17:17">
      <c r="Q63269" s="39"/>
    </row>
    <row r="63270" spans="17:17">
      <c r="Q63270" s="39"/>
    </row>
    <row r="63271" spans="17:17">
      <c r="Q63271" s="39"/>
    </row>
    <row r="63272" spans="17:17">
      <c r="Q63272" s="39"/>
    </row>
    <row r="63273" spans="17:17">
      <c r="Q63273" s="39"/>
    </row>
    <row r="63274" spans="17:17">
      <c r="Q63274" s="39"/>
    </row>
    <row r="63275" spans="17:17">
      <c r="Q63275" s="39"/>
    </row>
    <row r="63276" spans="17:17">
      <c r="Q63276" s="39"/>
    </row>
    <row r="63277" spans="17:17">
      <c r="Q63277" s="39"/>
    </row>
    <row r="63278" spans="17:17">
      <c r="Q63278" s="39"/>
    </row>
    <row r="63279" spans="17:17">
      <c r="Q63279" s="39"/>
    </row>
    <row r="63280" spans="17:17">
      <c r="Q63280" s="39"/>
    </row>
    <row r="63281" spans="17:17">
      <c r="Q63281" s="39"/>
    </row>
    <row r="63282" spans="17:17">
      <c r="Q63282" s="39"/>
    </row>
    <row r="63283" spans="17:17">
      <c r="Q63283" s="39"/>
    </row>
    <row r="63284" spans="17:17">
      <c r="Q63284" s="39"/>
    </row>
    <row r="63285" spans="17:17">
      <c r="Q63285" s="39"/>
    </row>
    <row r="63286" spans="17:17">
      <c r="Q63286" s="39"/>
    </row>
    <row r="63287" spans="17:17">
      <c r="Q63287" s="39"/>
    </row>
    <row r="63288" spans="17:17">
      <c r="Q63288" s="39"/>
    </row>
    <row r="63289" spans="17:17">
      <c r="Q63289" s="39"/>
    </row>
    <row r="63290" spans="17:17">
      <c r="Q63290" s="39"/>
    </row>
    <row r="63291" spans="17:17">
      <c r="Q63291" s="39"/>
    </row>
    <row r="63292" spans="17:17">
      <c r="Q63292" s="39"/>
    </row>
    <row r="63293" spans="17:17">
      <c r="Q63293" s="39"/>
    </row>
    <row r="63294" spans="17:17">
      <c r="Q63294" s="39"/>
    </row>
    <row r="63295" spans="17:17">
      <c r="Q63295" s="39"/>
    </row>
    <row r="63296" spans="17:17">
      <c r="Q63296" s="39"/>
    </row>
    <row r="63297" spans="17:17">
      <c r="Q63297" s="39"/>
    </row>
    <row r="63298" spans="17:17">
      <c r="Q63298" s="39"/>
    </row>
    <row r="63299" spans="17:17">
      <c r="Q63299" s="39"/>
    </row>
    <row r="63300" spans="17:17">
      <c r="Q63300" s="39"/>
    </row>
    <row r="63301" spans="17:17">
      <c r="Q63301" s="39"/>
    </row>
    <row r="63302" spans="17:17">
      <c r="Q63302" s="39"/>
    </row>
    <row r="63303" spans="17:17">
      <c r="Q63303" s="39"/>
    </row>
    <row r="63304" spans="17:17">
      <c r="Q63304" s="39"/>
    </row>
    <row r="63305" spans="17:17">
      <c r="Q63305" s="39"/>
    </row>
    <row r="63306" spans="17:17">
      <c r="Q63306" s="39"/>
    </row>
    <row r="63307" spans="17:17">
      <c r="Q63307" s="39"/>
    </row>
    <row r="63308" spans="17:17">
      <c r="Q63308" s="39"/>
    </row>
    <row r="63309" spans="17:17">
      <c r="Q63309" s="39"/>
    </row>
    <row r="63310" spans="17:17">
      <c r="Q63310" s="39"/>
    </row>
    <row r="63311" spans="17:17">
      <c r="Q63311" s="39"/>
    </row>
    <row r="63312" spans="17:17">
      <c r="Q63312" s="39"/>
    </row>
    <row r="63313" spans="17:17">
      <c r="Q63313" s="39"/>
    </row>
    <row r="63314" spans="17:17">
      <c r="Q63314" s="39"/>
    </row>
    <row r="63315" spans="17:17">
      <c r="Q63315" s="39"/>
    </row>
    <row r="63316" spans="17:17">
      <c r="Q63316" s="39"/>
    </row>
    <row r="63317" spans="17:17">
      <c r="Q63317" s="39"/>
    </row>
    <row r="63318" spans="17:17">
      <c r="Q63318" s="39"/>
    </row>
    <row r="63319" spans="17:17">
      <c r="Q63319" s="39"/>
    </row>
    <row r="63320" spans="17:17">
      <c r="Q63320" s="39"/>
    </row>
    <row r="63321" spans="17:17">
      <c r="Q63321" s="39"/>
    </row>
    <row r="63322" spans="17:17">
      <c r="Q63322" s="39"/>
    </row>
    <row r="63323" spans="17:17">
      <c r="Q63323" s="39"/>
    </row>
    <row r="63324" spans="17:17">
      <c r="Q63324" s="39"/>
    </row>
    <row r="63325" spans="17:17">
      <c r="Q63325" s="39"/>
    </row>
    <row r="63326" spans="17:17">
      <c r="Q63326" s="39"/>
    </row>
    <row r="63327" spans="17:17">
      <c r="Q63327" s="39"/>
    </row>
    <row r="63328" spans="17:17">
      <c r="Q63328" s="39"/>
    </row>
    <row r="63329" spans="17:17">
      <c r="Q63329" s="39"/>
    </row>
    <row r="63330" spans="17:17">
      <c r="Q63330" s="39"/>
    </row>
    <row r="63331" spans="17:17">
      <c r="Q63331" s="39"/>
    </row>
    <row r="63332" spans="17:17">
      <c r="Q63332" s="39"/>
    </row>
    <row r="63333" spans="17:17">
      <c r="Q63333" s="39"/>
    </row>
    <row r="63334" spans="17:17">
      <c r="Q63334" s="39"/>
    </row>
    <row r="63335" spans="17:17">
      <c r="Q63335" s="39"/>
    </row>
    <row r="63336" spans="17:17">
      <c r="Q63336" s="39"/>
    </row>
    <row r="63337" spans="17:17">
      <c r="Q63337" s="39"/>
    </row>
    <row r="63338" spans="17:17">
      <c r="Q63338" s="39"/>
    </row>
    <row r="63339" spans="17:17">
      <c r="Q63339" s="39"/>
    </row>
    <row r="63340" spans="17:17">
      <c r="Q63340" s="39"/>
    </row>
    <row r="63341" spans="17:17">
      <c r="Q63341" s="39"/>
    </row>
    <row r="63342" spans="17:17">
      <c r="Q63342" s="39"/>
    </row>
    <row r="63343" spans="17:17">
      <c r="Q63343" s="39"/>
    </row>
    <row r="63344" spans="17:17">
      <c r="Q63344" s="39"/>
    </row>
    <row r="63345" spans="17:17">
      <c r="Q63345" s="39"/>
    </row>
    <row r="63346" spans="17:17">
      <c r="Q63346" s="39"/>
    </row>
    <row r="63347" spans="17:17">
      <c r="Q63347" s="39"/>
    </row>
    <row r="63348" spans="17:17">
      <c r="Q63348" s="39"/>
    </row>
    <row r="63349" spans="17:17">
      <c r="Q63349" s="39"/>
    </row>
    <row r="63350" spans="17:17">
      <c r="Q63350" s="39"/>
    </row>
    <row r="63351" spans="17:17">
      <c r="Q63351" s="39"/>
    </row>
    <row r="63352" spans="17:17">
      <c r="Q63352" s="39"/>
    </row>
    <row r="63353" spans="17:17">
      <c r="Q63353" s="39"/>
    </row>
    <row r="63354" spans="17:17">
      <c r="Q63354" s="39"/>
    </row>
    <row r="63355" spans="17:17">
      <c r="Q63355" s="39"/>
    </row>
    <row r="63356" spans="17:17">
      <c r="Q63356" s="39"/>
    </row>
    <row r="63357" spans="17:17">
      <c r="Q63357" s="39"/>
    </row>
    <row r="63358" spans="17:17">
      <c r="Q63358" s="39"/>
    </row>
    <row r="63359" spans="17:17">
      <c r="Q63359" s="39"/>
    </row>
    <row r="63360" spans="17:17">
      <c r="Q63360" s="39"/>
    </row>
    <row r="63361" spans="17:17">
      <c r="Q63361" s="39"/>
    </row>
    <row r="63362" spans="17:17">
      <c r="Q63362" s="39"/>
    </row>
    <row r="63363" spans="17:17">
      <c r="Q63363" s="39"/>
    </row>
    <row r="63364" spans="17:17">
      <c r="Q63364" s="39"/>
    </row>
    <row r="63365" spans="17:17">
      <c r="Q63365" s="39"/>
    </row>
    <row r="63366" spans="17:17">
      <c r="Q63366" s="39"/>
    </row>
    <row r="63367" spans="17:17">
      <c r="Q63367" s="39"/>
    </row>
    <row r="63368" spans="17:17">
      <c r="Q63368" s="39"/>
    </row>
    <row r="63369" spans="17:17">
      <c r="Q63369" s="39"/>
    </row>
    <row r="63370" spans="17:17">
      <c r="Q63370" s="39"/>
    </row>
    <row r="63371" spans="17:17">
      <c r="Q63371" s="39"/>
    </row>
    <row r="63372" spans="17:17">
      <c r="Q63372" s="39"/>
    </row>
    <row r="63373" spans="17:17">
      <c r="Q63373" s="39"/>
    </row>
    <row r="63374" spans="17:17">
      <c r="Q63374" s="39"/>
    </row>
    <row r="63375" spans="17:17">
      <c r="Q63375" s="39"/>
    </row>
    <row r="63376" spans="17:17">
      <c r="Q63376" s="39"/>
    </row>
    <row r="63377" spans="17:17">
      <c r="Q63377" s="39"/>
    </row>
    <row r="63378" spans="17:17">
      <c r="Q63378" s="39"/>
    </row>
    <row r="63379" spans="17:17">
      <c r="Q63379" s="39"/>
    </row>
    <row r="63380" spans="17:17">
      <c r="Q63380" s="39"/>
    </row>
    <row r="63381" spans="17:17">
      <c r="Q63381" s="39"/>
    </row>
    <row r="63382" spans="17:17">
      <c r="Q63382" s="39"/>
    </row>
    <row r="63383" spans="17:17">
      <c r="Q63383" s="39"/>
    </row>
    <row r="63384" spans="17:17">
      <c r="Q63384" s="39"/>
    </row>
    <row r="63385" spans="17:17">
      <c r="Q63385" s="39"/>
    </row>
    <row r="63386" spans="17:17">
      <c r="Q63386" s="39"/>
    </row>
    <row r="63387" spans="17:17">
      <c r="Q63387" s="39"/>
    </row>
    <row r="63388" spans="17:17">
      <c r="Q63388" s="39"/>
    </row>
    <row r="63389" spans="17:17">
      <c r="Q63389" s="39"/>
    </row>
    <row r="63390" spans="17:17">
      <c r="Q63390" s="39"/>
    </row>
    <row r="63391" spans="17:17">
      <c r="Q63391" s="39"/>
    </row>
    <row r="63392" spans="17:17">
      <c r="Q63392" s="39"/>
    </row>
    <row r="63393" spans="17:17">
      <c r="Q63393" s="39"/>
    </row>
    <row r="63394" spans="17:17">
      <c r="Q63394" s="39"/>
    </row>
    <row r="63395" spans="17:17">
      <c r="Q63395" s="39"/>
    </row>
    <row r="63396" spans="17:17">
      <c r="Q63396" s="39"/>
    </row>
    <row r="63397" spans="17:17">
      <c r="Q63397" s="39"/>
    </row>
    <row r="63398" spans="17:17">
      <c r="Q63398" s="39"/>
    </row>
    <row r="63399" spans="17:17">
      <c r="Q63399" s="39"/>
    </row>
    <row r="63400" spans="17:17">
      <c r="Q63400" s="39"/>
    </row>
    <row r="63401" spans="17:17">
      <c r="Q63401" s="39"/>
    </row>
    <row r="63402" spans="17:17">
      <c r="Q63402" s="39"/>
    </row>
    <row r="63403" spans="17:17">
      <c r="Q63403" s="39"/>
    </row>
    <row r="63404" spans="17:17">
      <c r="Q63404" s="39"/>
    </row>
    <row r="63405" spans="17:17">
      <c r="Q63405" s="39"/>
    </row>
    <row r="63406" spans="17:17">
      <c r="Q63406" s="39"/>
    </row>
    <row r="63407" spans="17:17">
      <c r="Q63407" s="39"/>
    </row>
    <row r="63408" spans="17:17">
      <c r="Q63408" s="39"/>
    </row>
    <row r="63409" spans="17:17">
      <c r="Q63409" s="39"/>
    </row>
    <row r="63410" spans="17:17">
      <c r="Q63410" s="39"/>
    </row>
    <row r="63411" spans="17:17">
      <c r="Q63411" s="39"/>
    </row>
    <row r="63412" spans="17:17">
      <c r="Q63412" s="39"/>
    </row>
    <row r="63413" spans="17:17">
      <c r="Q63413" s="39"/>
    </row>
    <row r="63414" spans="17:17">
      <c r="Q63414" s="39"/>
    </row>
    <row r="63415" spans="17:17">
      <c r="Q63415" s="39"/>
    </row>
    <row r="63416" spans="17:17">
      <c r="Q63416" s="39"/>
    </row>
    <row r="63417" spans="17:17">
      <c r="Q63417" s="39"/>
    </row>
    <row r="63418" spans="17:17">
      <c r="Q63418" s="39"/>
    </row>
    <row r="63419" spans="17:17">
      <c r="Q63419" s="39"/>
    </row>
    <row r="63420" spans="17:17">
      <c r="Q63420" s="39"/>
    </row>
    <row r="63421" spans="17:17">
      <c r="Q63421" s="39"/>
    </row>
    <row r="63422" spans="17:17">
      <c r="Q63422" s="39"/>
    </row>
    <row r="63423" spans="17:17">
      <c r="Q63423" s="39"/>
    </row>
    <row r="63424" spans="17:17">
      <c r="Q63424" s="39"/>
    </row>
    <row r="63425" spans="17:17">
      <c r="Q63425" s="39"/>
    </row>
    <row r="63426" spans="17:17">
      <c r="Q63426" s="39"/>
    </row>
    <row r="63427" spans="17:17">
      <c r="Q63427" s="39"/>
    </row>
    <row r="63428" spans="17:17">
      <c r="Q63428" s="39"/>
    </row>
    <row r="63429" spans="17:17">
      <c r="Q63429" s="39"/>
    </row>
    <row r="63430" spans="17:17">
      <c r="Q63430" s="39"/>
    </row>
    <row r="63431" spans="17:17">
      <c r="Q63431" s="39"/>
    </row>
    <row r="63432" spans="17:17">
      <c r="Q63432" s="39"/>
    </row>
    <row r="63433" spans="17:17">
      <c r="Q63433" s="39"/>
    </row>
    <row r="63434" spans="17:17">
      <c r="Q63434" s="39"/>
    </row>
    <row r="63435" spans="17:17">
      <c r="Q63435" s="39"/>
    </row>
    <row r="63436" spans="17:17">
      <c r="Q63436" s="39"/>
    </row>
    <row r="63437" spans="17:17">
      <c r="Q63437" s="39"/>
    </row>
    <row r="63438" spans="17:17">
      <c r="Q63438" s="39"/>
    </row>
    <row r="63439" spans="17:17">
      <c r="Q63439" s="39"/>
    </row>
    <row r="63440" spans="17:17">
      <c r="Q63440" s="39"/>
    </row>
    <row r="63441" spans="17:17">
      <c r="Q63441" s="39"/>
    </row>
    <row r="63442" spans="17:17">
      <c r="Q63442" s="39"/>
    </row>
    <row r="63443" spans="17:17">
      <c r="Q63443" s="39"/>
    </row>
    <row r="63444" spans="17:17">
      <c r="Q63444" s="39"/>
    </row>
    <row r="63445" spans="17:17">
      <c r="Q63445" s="39"/>
    </row>
    <row r="63446" spans="17:17">
      <c r="Q63446" s="39"/>
    </row>
    <row r="63447" spans="17:17">
      <c r="Q63447" s="39"/>
    </row>
    <row r="63448" spans="17:17">
      <c r="Q63448" s="39"/>
    </row>
    <row r="63449" spans="17:17">
      <c r="Q63449" s="39"/>
    </row>
    <row r="63450" spans="17:17">
      <c r="Q63450" s="39"/>
    </row>
    <row r="63451" spans="17:17">
      <c r="Q63451" s="39"/>
    </row>
    <row r="63452" spans="17:17">
      <c r="Q63452" s="39"/>
    </row>
    <row r="63453" spans="17:17">
      <c r="Q63453" s="39"/>
    </row>
    <row r="63454" spans="17:17">
      <c r="Q63454" s="39"/>
    </row>
    <row r="63455" spans="17:17">
      <c r="Q63455" s="39"/>
    </row>
    <row r="63456" spans="17:17">
      <c r="Q63456" s="39"/>
    </row>
    <row r="63457" spans="17:17">
      <c r="Q63457" s="39"/>
    </row>
    <row r="63458" spans="17:17">
      <c r="Q63458" s="39"/>
    </row>
    <row r="63459" spans="17:17">
      <c r="Q63459" s="39"/>
    </row>
    <row r="63460" spans="17:17">
      <c r="Q63460" s="39"/>
    </row>
    <row r="63461" spans="17:17">
      <c r="Q63461" s="39"/>
    </row>
    <row r="63462" spans="17:17">
      <c r="Q63462" s="39"/>
    </row>
    <row r="63463" spans="17:17">
      <c r="Q63463" s="39"/>
    </row>
    <row r="63464" spans="17:17">
      <c r="Q63464" s="39"/>
    </row>
    <row r="63465" spans="17:17">
      <c r="Q63465" s="39"/>
    </row>
    <row r="63466" spans="17:17">
      <c r="Q63466" s="39"/>
    </row>
    <row r="63467" spans="17:17">
      <c r="Q63467" s="39"/>
    </row>
    <row r="63468" spans="17:17">
      <c r="Q63468" s="39"/>
    </row>
    <row r="63469" spans="17:17">
      <c r="Q63469" s="39"/>
    </row>
    <row r="63470" spans="17:17">
      <c r="Q63470" s="39"/>
    </row>
    <row r="63471" spans="17:17">
      <c r="Q63471" s="39"/>
    </row>
    <row r="63472" spans="17:17">
      <c r="Q63472" s="39"/>
    </row>
    <row r="63473" spans="17:17">
      <c r="Q63473" s="39"/>
    </row>
    <row r="63474" spans="17:17">
      <c r="Q63474" s="39"/>
    </row>
    <row r="63475" spans="17:17">
      <c r="Q63475" s="39"/>
    </row>
    <row r="63476" spans="17:17">
      <c r="Q63476" s="39"/>
    </row>
    <row r="63477" spans="17:17">
      <c r="Q63477" s="39"/>
    </row>
    <row r="63478" spans="17:17">
      <c r="Q63478" s="39"/>
    </row>
    <row r="63479" spans="17:17">
      <c r="Q63479" s="39"/>
    </row>
    <row r="63480" spans="17:17">
      <c r="Q63480" s="39"/>
    </row>
    <row r="63481" spans="17:17">
      <c r="Q63481" s="39"/>
    </row>
    <row r="63482" spans="17:17">
      <c r="Q63482" s="39"/>
    </row>
    <row r="63483" spans="17:17">
      <c r="Q63483" s="39"/>
    </row>
    <row r="63484" spans="17:17">
      <c r="Q63484" s="39"/>
    </row>
    <row r="63485" spans="17:17">
      <c r="Q63485" s="39"/>
    </row>
    <row r="63486" spans="17:17">
      <c r="Q63486" s="39"/>
    </row>
    <row r="63487" spans="17:17">
      <c r="Q63487" s="39"/>
    </row>
    <row r="63488" spans="17:17">
      <c r="Q63488" s="39"/>
    </row>
    <row r="63489" spans="17:17">
      <c r="Q63489" s="39"/>
    </row>
    <row r="63490" spans="17:17">
      <c r="Q63490" s="39"/>
    </row>
    <row r="63491" spans="17:17">
      <c r="Q63491" s="39"/>
    </row>
    <row r="63492" spans="17:17">
      <c r="Q63492" s="39"/>
    </row>
    <row r="63493" spans="17:17">
      <c r="Q63493" s="39"/>
    </row>
    <row r="63494" spans="17:17">
      <c r="Q63494" s="39"/>
    </row>
    <row r="63495" spans="17:17">
      <c r="Q63495" s="39"/>
    </row>
    <row r="63496" spans="17:17">
      <c r="Q63496" s="39"/>
    </row>
    <row r="63497" spans="17:17">
      <c r="Q63497" s="39"/>
    </row>
    <row r="63498" spans="17:17">
      <c r="Q63498" s="39"/>
    </row>
    <row r="63499" spans="17:17">
      <c r="Q63499" s="39"/>
    </row>
    <row r="63500" spans="17:17">
      <c r="Q63500" s="39"/>
    </row>
    <row r="63501" spans="17:17">
      <c r="Q63501" s="39"/>
    </row>
    <row r="63502" spans="17:17">
      <c r="Q63502" s="39"/>
    </row>
    <row r="63503" spans="17:17">
      <c r="Q63503" s="39"/>
    </row>
    <row r="63504" spans="17:17">
      <c r="Q63504" s="39"/>
    </row>
    <row r="63505" spans="17:17">
      <c r="Q63505" s="39"/>
    </row>
    <row r="63506" spans="17:17">
      <c r="Q63506" s="39"/>
    </row>
    <row r="63507" spans="17:17">
      <c r="Q63507" s="39"/>
    </row>
    <row r="63508" spans="17:17">
      <c r="Q63508" s="39"/>
    </row>
    <row r="63509" spans="17:17">
      <c r="Q63509" s="39"/>
    </row>
    <row r="63510" spans="17:17">
      <c r="Q63510" s="39"/>
    </row>
    <row r="63511" spans="17:17">
      <c r="Q63511" s="39"/>
    </row>
    <row r="63512" spans="17:17">
      <c r="Q63512" s="39"/>
    </row>
    <row r="63513" spans="17:17">
      <c r="Q63513" s="39"/>
    </row>
    <row r="63514" spans="17:17">
      <c r="Q63514" s="39"/>
    </row>
    <row r="63515" spans="17:17">
      <c r="Q63515" s="39"/>
    </row>
    <row r="63516" spans="17:17">
      <c r="Q63516" s="39"/>
    </row>
    <row r="63517" spans="17:17">
      <c r="Q63517" s="39"/>
    </row>
    <row r="63518" spans="17:17">
      <c r="Q63518" s="39"/>
    </row>
    <row r="63519" spans="17:17">
      <c r="Q63519" s="39"/>
    </row>
    <row r="63520" spans="17:17">
      <c r="Q63520" s="39"/>
    </row>
    <row r="63521" spans="17:17">
      <c r="Q63521" s="39"/>
    </row>
    <row r="63522" spans="17:17">
      <c r="Q63522" s="39"/>
    </row>
    <row r="63523" spans="17:17">
      <c r="Q63523" s="39"/>
    </row>
    <row r="63524" spans="17:17">
      <c r="Q63524" s="39"/>
    </row>
    <row r="63525" spans="17:17">
      <c r="Q63525" s="39"/>
    </row>
    <row r="63526" spans="17:17">
      <c r="Q63526" s="39"/>
    </row>
    <row r="63527" spans="17:17">
      <c r="Q63527" s="39"/>
    </row>
    <row r="63528" spans="17:17">
      <c r="Q63528" s="39"/>
    </row>
    <row r="63529" spans="17:17">
      <c r="Q63529" s="39"/>
    </row>
    <row r="63530" spans="17:17">
      <c r="Q63530" s="39"/>
    </row>
    <row r="63531" spans="17:17">
      <c r="Q63531" s="39"/>
    </row>
    <row r="63532" spans="17:17">
      <c r="Q63532" s="39"/>
    </row>
    <row r="63533" spans="17:17">
      <c r="Q63533" s="39"/>
    </row>
    <row r="63534" spans="17:17">
      <c r="Q63534" s="39"/>
    </row>
    <row r="63535" spans="17:17">
      <c r="Q63535" s="39"/>
    </row>
    <row r="63536" spans="17:17">
      <c r="Q63536" s="39"/>
    </row>
    <row r="63537" spans="17:17">
      <c r="Q63537" s="39"/>
    </row>
    <row r="63538" spans="17:17">
      <c r="Q63538" s="39"/>
    </row>
    <row r="63539" spans="17:17">
      <c r="Q63539" s="39"/>
    </row>
    <row r="63540" spans="17:17">
      <c r="Q63540" s="39"/>
    </row>
    <row r="63541" spans="17:17">
      <c r="Q63541" s="39"/>
    </row>
    <row r="63542" spans="17:17">
      <c r="Q63542" s="39"/>
    </row>
    <row r="63543" spans="17:17">
      <c r="Q63543" s="39"/>
    </row>
    <row r="63544" spans="17:17">
      <c r="Q63544" s="39"/>
    </row>
    <row r="63545" spans="17:17">
      <c r="Q63545" s="39"/>
    </row>
    <row r="63546" spans="17:17">
      <c r="Q63546" s="39"/>
    </row>
    <row r="63547" spans="17:17">
      <c r="Q63547" s="39"/>
    </row>
    <row r="63548" spans="17:17">
      <c r="Q63548" s="39"/>
    </row>
    <row r="63549" spans="17:17">
      <c r="Q63549" s="39"/>
    </row>
    <row r="63550" spans="17:17">
      <c r="Q63550" s="39"/>
    </row>
    <row r="63551" spans="17:17">
      <c r="Q63551" s="39"/>
    </row>
    <row r="63552" spans="17:17">
      <c r="Q63552" s="39"/>
    </row>
    <row r="63553" spans="17:17">
      <c r="Q63553" s="39"/>
    </row>
    <row r="63554" spans="17:17">
      <c r="Q63554" s="39"/>
    </row>
    <row r="63555" spans="17:17">
      <c r="Q63555" s="39"/>
    </row>
    <row r="63556" spans="17:17">
      <c r="Q63556" s="39"/>
    </row>
    <row r="63557" spans="17:17">
      <c r="Q63557" s="39"/>
    </row>
    <row r="63558" spans="17:17">
      <c r="Q63558" s="39"/>
    </row>
    <row r="63559" spans="17:17">
      <c r="Q63559" s="39"/>
    </row>
    <row r="63560" spans="17:17">
      <c r="Q63560" s="39"/>
    </row>
    <row r="63561" spans="17:17">
      <c r="Q63561" s="39"/>
    </row>
    <row r="63562" spans="17:17">
      <c r="Q63562" s="39"/>
    </row>
    <row r="63563" spans="17:17">
      <c r="Q63563" s="39"/>
    </row>
    <row r="63564" spans="17:17">
      <c r="Q63564" s="39"/>
    </row>
    <row r="63565" spans="17:17">
      <c r="Q63565" s="39"/>
    </row>
    <row r="63566" spans="17:17">
      <c r="Q63566" s="39"/>
    </row>
    <row r="63567" spans="17:17">
      <c r="Q63567" s="39"/>
    </row>
    <row r="63568" spans="17:17">
      <c r="Q63568" s="39"/>
    </row>
    <row r="63569" spans="17:17">
      <c r="Q63569" s="39"/>
    </row>
    <row r="63570" spans="17:17">
      <c r="Q63570" s="39"/>
    </row>
    <row r="63571" spans="17:17">
      <c r="Q63571" s="39"/>
    </row>
    <row r="63572" spans="17:17">
      <c r="Q63572" s="39"/>
    </row>
    <row r="63573" spans="17:17">
      <c r="Q63573" s="39"/>
    </row>
    <row r="63574" spans="17:17">
      <c r="Q63574" s="39"/>
    </row>
    <row r="63575" spans="17:17">
      <c r="Q63575" s="39"/>
    </row>
    <row r="63576" spans="17:17">
      <c r="Q63576" s="39"/>
    </row>
    <row r="63577" spans="17:17">
      <c r="Q63577" s="39"/>
    </row>
    <row r="63578" spans="17:17">
      <c r="Q63578" s="39"/>
    </row>
    <row r="63579" spans="17:17">
      <c r="Q63579" s="39"/>
    </row>
    <row r="63580" spans="17:17">
      <c r="Q63580" s="39"/>
    </row>
    <row r="63581" spans="17:17">
      <c r="Q63581" s="39"/>
    </row>
    <row r="63582" spans="17:17">
      <c r="Q63582" s="39"/>
    </row>
    <row r="63583" spans="17:17">
      <c r="Q63583" s="39"/>
    </row>
    <row r="63584" spans="17:17">
      <c r="Q63584" s="39"/>
    </row>
    <row r="63585" spans="17:17">
      <c r="Q63585" s="39"/>
    </row>
    <row r="63586" spans="17:17">
      <c r="Q63586" s="39"/>
    </row>
    <row r="63587" spans="17:17">
      <c r="Q63587" s="39"/>
    </row>
    <row r="63588" spans="17:17">
      <c r="Q63588" s="39"/>
    </row>
    <row r="63589" spans="17:17">
      <c r="Q63589" s="39"/>
    </row>
    <row r="63590" spans="17:17">
      <c r="Q63590" s="39"/>
    </row>
    <row r="63591" spans="17:17">
      <c r="Q63591" s="39"/>
    </row>
    <row r="63592" spans="17:17">
      <c r="Q63592" s="39"/>
    </row>
    <row r="63593" spans="17:17">
      <c r="Q63593" s="39"/>
    </row>
    <row r="63594" spans="17:17">
      <c r="Q63594" s="39"/>
    </row>
    <row r="63595" spans="17:17">
      <c r="Q63595" s="39"/>
    </row>
    <row r="63596" spans="17:17">
      <c r="Q63596" s="39"/>
    </row>
    <row r="63597" spans="17:17">
      <c r="Q63597" s="39"/>
    </row>
    <row r="63598" spans="17:17">
      <c r="Q63598" s="39"/>
    </row>
    <row r="63599" spans="17:17">
      <c r="Q63599" s="39"/>
    </row>
    <row r="63600" spans="17:17">
      <c r="Q63600" s="39"/>
    </row>
    <row r="63601" spans="17:17">
      <c r="Q63601" s="39"/>
    </row>
    <row r="63602" spans="17:17">
      <c r="Q63602" s="39"/>
    </row>
    <row r="63603" spans="17:17">
      <c r="Q63603" s="39"/>
    </row>
    <row r="63604" spans="17:17">
      <c r="Q63604" s="39"/>
    </row>
    <row r="63605" spans="17:17">
      <c r="Q63605" s="39"/>
    </row>
    <row r="63606" spans="17:17">
      <c r="Q63606" s="39"/>
    </row>
    <row r="63607" spans="17:17">
      <c r="Q63607" s="39"/>
    </row>
    <row r="63608" spans="17:17">
      <c r="Q63608" s="39"/>
    </row>
    <row r="63609" spans="17:17">
      <c r="Q63609" s="39"/>
    </row>
    <row r="63610" spans="17:17">
      <c r="Q63610" s="39"/>
    </row>
    <row r="63611" spans="17:17">
      <c r="Q63611" s="39"/>
    </row>
    <row r="63612" spans="17:17">
      <c r="Q63612" s="39"/>
    </row>
    <row r="63613" spans="17:17">
      <c r="Q63613" s="39"/>
    </row>
    <row r="63614" spans="17:17">
      <c r="Q63614" s="39"/>
    </row>
    <row r="63615" spans="17:17">
      <c r="Q63615" s="39"/>
    </row>
    <row r="63616" spans="17:17">
      <c r="Q63616" s="39"/>
    </row>
    <row r="63617" spans="17:17">
      <c r="Q63617" s="39"/>
    </row>
    <row r="63618" spans="17:17">
      <c r="Q63618" s="39"/>
    </row>
    <row r="63619" spans="17:17">
      <c r="Q63619" s="39"/>
    </row>
    <row r="63620" spans="17:17">
      <c r="Q63620" s="39"/>
    </row>
    <row r="63621" spans="17:17">
      <c r="Q63621" s="39"/>
    </row>
    <row r="63622" spans="17:17">
      <c r="Q63622" s="39"/>
    </row>
    <row r="63623" spans="17:17">
      <c r="Q63623" s="39"/>
    </row>
    <row r="63624" spans="17:17">
      <c r="Q63624" s="39"/>
    </row>
    <row r="63625" spans="17:17">
      <c r="Q63625" s="39"/>
    </row>
    <row r="63626" spans="17:17">
      <c r="Q63626" s="39"/>
    </row>
    <row r="63627" spans="17:17">
      <c r="Q63627" s="39"/>
    </row>
    <row r="63628" spans="17:17">
      <c r="Q63628" s="39"/>
    </row>
    <row r="63629" spans="17:17">
      <c r="Q63629" s="39"/>
    </row>
    <row r="63630" spans="17:17">
      <c r="Q63630" s="39"/>
    </row>
    <row r="63631" spans="17:17">
      <c r="Q63631" s="39"/>
    </row>
    <row r="63632" spans="17:17">
      <c r="Q63632" s="39"/>
    </row>
    <row r="63633" spans="17:17">
      <c r="Q63633" s="39"/>
    </row>
    <row r="63634" spans="17:17">
      <c r="Q63634" s="39"/>
    </row>
    <row r="63635" spans="17:17">
      <c r="Q63635" s="39"/>
    </row>
    <row r="63636" spans="17:17">
      <c r="Q63636" s="39"/>
    </row>
    <row r="63637" spans="17:17">
      <c r="Q63637" s="39"/>
    </row>
    <row r="63638" spans="17:17">
      <c r="Q63638" s="39"/>
    </row>
    <row r="63639" spans="17:17">
      <c r="Q63639" s="39"/>
    </row>
    <row r="63640" spans="17:17">
      <c r="Q63640" s="39"/>
    </row>
    <row r="63641" spans="17:17">
      <c r="Q63641" s="39"/>
    </row>
    <row r="63642" spans="17:17">
      <c r="Q63642" s="39"/>
    </row>
    <row r="63643" spans="17:17">
      <c r="Q63643" s="39"/>
    </row>
    <row r="63644" spans="17:17">
      <c r="Q63644" s="39"/>
    </row>
    <row r="63645" spans="17:17">
      <c r="Q63645" s="39"/>
    </row>
    <row r="63646" spans="17:17">
      <c r="Q63646" s="39"/>
    </row>
    <row r="63647" spans="17:17">
      <c r="Q63647" s="39"/>
    </row>
    <row r="63648" spans="17:17">
      <c r="Q63648" s="39"/>
    </row>
    <row r="63649" spans="17:17">
      <c r="Q63649" s="39"/>
    </row>
    <row r="63650" spans="17:17">
      <c r="Q63650" s="39"/>
    </row>
    <row r="63651" spans="17:17">
      <c r="Q63651" s="39"/>
    </row>
    <row r="63652" spans="17:17">
      <c r="Q63652" s="39"/>
    </row>
    <row r="63653" spans="17:17">
      <c r="Q63653" s="39"/>
    </row>
    <row r="63654" spans="17:17">
      <c r="Q63654" s="39"/>
    </row>
    <row r="63655" spans="17:17">
      <c r="Q63655" s="39"/>
    </row>
    <row r="63656" spans="17:17">
      <c r="Q63656" s="39"/>
    </row>
    <row r="63657" spans="17:17">
      <c r="Q63657" s="39"/>
    </row>
    <row r="63658" spans="17:17">
      <c r="Q63658" s="39"/>
    </row>
    <row r="63659" spans="17:17">
      <c r="Q63659" s="39"/>
    </row>
    <row r="63660" spans="17:17">
      <c r="Q63660" s="39"/>
    </row>
    <row r="63661" spans="17:17">
      <c r="Q63661" s="39"/>
    </row>
    <row r="63662" spans="17:17">
      <c r="Q63662" s="39"/>
    </row>
    <row r="63663" spans="17:17">
      <c r="Q63663" s="39"/>
    </row>
    <row r="63664" spans="17:17">
      <c r="Q63664" s="39"/>
    </row>
    <row r="63665" spans="17:17">
      <c r="Q63665" s="39"/>
    </row>
    <row r="63666" spans="17:17">
      <c r="Q63666" s="39"/>
    </row>
    <row r="63667" spans="17:17">
      <c r="Q63667" s="39"/>
    </row>
    <row r="63668" spans="17:17">
      <c r="Q63668" s="39"/>
    </row>
    <row r="63669" spans="17:17">
      <c r="Q63669" s="39"/>
    </row>
    <row r="63670" spans="17:17">
      <c r="Q63670" s="39"/>
    </row>
    <row r="63671" spans="17:17">
      <c r="Q63671" s="39"/>
    </row>
    <row r="63672" spans="17:17">
      <c r="Q63672" s="39"/>
    </row>
    <row r="63673" spans="17:17">
      <c r="Q63673" s="39"/>
    </row>
    <row r="63674" spans="17:17">
      <c r="Q63674" s="39"/>
    </row>
    <row r="63675" spans="17:17">
      <c r="Q63675" s="39"/>
    </row>
    <row r="63676" spans="17:17">
      <c r="Q63676" s="39"/>
    </row>
    <row r="63677" spans="17:17">
      <c r="Q63677" s="39"/>
    </row>
    <row r="63678" spans="17:17">
      <c r="Q63678" s="39"/>
    </row>
    <row r="63679" spans="17:17">
      <c r="Q63679" s="39"/>
    </row>
    <row r="63680" spans="17:17">
      <c r="Q63680" s="39"/>
    </row>
    <row r="63681" spans="17:17">
      <c r="Q63681" s="39"/>
    </row>
    <row r="63682" spans="17:17">
      <c r="Q63682" s="39"/>
    </row>
    <row r="63683" spans="17:17">
      <c r="Q63683" s="39"/>
    </row>
    <row r="63684" spans="17:17">
      <c r="Q63684" s="39"/>
    </row>
    <row r="63685" spans="17:17">
      <c r="Q63685" s="39"/>
    </row>
    <row r="63686" spans="17:17">
      <c r="Q63686" s="39"/>
    </row>
    <row r="63687" spans="17:17">
      <c r="Q63687" s="39"/>
    </row>
    <row r="63688" spans="17:17">
      <c r="Q63688" s="39"/>
    </row>
    <row r="63689" spans="17:17">
      <c r="Q63689" s="39"/>
    </row>
    <row r="63690" spans="17:17">
      <c r="Q63690" s="39"/>
    </row>
    <row r="63691" spans="17:17">
      <c r="Q63691" s="39"/>
    </row>
    <row r="63692" spans="17:17">
      <c r="Q63692" s="39"/>
    </row>
    <row r="63693" spans="17:17">
      <c r="Q63693" s="39"/>
    </row>
    <row r="63694" spans="17:17">
      <c r="Q63694" s="39"/>
    </row>
    <row r="63695" spans="17:17">
      <c r="Q63695" s="39"/>
    </row>
    <row r="63696" spans="17:17">
      <c r="Q63696" s="39"/>
    </row>
    <row r="63697" spans="17:17">
      <c r="Q63697" s="39"/>
    </row>
    <row r="63698" spans="17:17">
      <c r="Q63698" s="39"/>
    </row>
    <row r="63699" spans="17:17">
      <c r="Q63699" s="39"/>
    </row>
    <row r="63700" spans="17:17">
      <c r="Q63700" s="39"/>
    </row>
    <row r="63701" spans="17:17">
      <c r="Q63701" s="39"/>
    </row>
    <row r="63702" spans="17:17">
      <c r="Q63702" s="39"/>
    </row>
    <row r="63703" spans="17:17">
      <c r="Q63703" s="39"/>
    </row>
    <row r="63704" spans="17:17">
      <c r="Q63704" s="39"/>
    </row>
    <row r="63705" spans="17:17">
      <c r="Q63705" s="39"/>
    </row>
    <row r="63706" spans="17:17">
      <c r="Q63706" s="39"/>
    </row>
    <row r="63707" spans="17:17">
      <c r="Q63707" s="39"/>
    </row>
    <row r="63708" spans="17:17">
      <c r="Q63708" s="39"/>
    </row>
    <row r="63709" spans="17:17">
      <c r="Q63709" s="39"/>
    </row>
    <row r="63710" spans="17:17">
      <c r="Q63710" s="39"/>
    </row>
    <row r="63711" spans="17:17">
      <c r="Q63711" s="39"/>
    </row>
    <row r="63712" spans="17:17">
      <c r="Q63712" s="39"/>
    </row>
    <row r="63713" spans="17:17">
      <c r="Q63713" s="39"/>
    </row>
    <row r="63714" spans="17:17">
      <c r="Q63714" s="39"/>
    </row>
    <row r="63715" spans="17:17">
      <c r="Q63715" s="39"/>
    </row>
    <row r="63716" spans="17:17">
      <c r="Q63716" s="39"/>
    </row>
    <row r="63717" spans="17:17">
      <c r="Q63717" s="39"/>
    </row>
    <row r="63718" spans="17:17">
      <c r="Q63718" s="39"/>
    </row>
    <row r="63719" spans="17:17">
      <c r="Q63719" s="39"/>
    </row>
    <row r="63720" spans="17:17">
      <c r="Q63720" s="39"/>
    </row>
    <row r="63721" spans="17:17">
      <c r="Q63721" s="39"/>
    </row>
    <row r="63722" spans="17:17">
      <c r="Q63722" s="39"/>
    </row>
    <row r="63723" spans="17:17">
      <c r="Q63723" s="39"/>
    </row>
    <row r="63724" spans="17:17">
      <c r="Q63724" s="39"/>
    </row>
    <row r="63725" spans="17:17">
      <c r="Q63725" s="39"/>
    </row>
    <row r="63726" spans="17:17">
      <c r="Q63726" s="39"/>
    </row>
    <row r="63727" spans="17:17">
      <c r="Q63727" s="39"/>
    </row>
    <row r="63728" spans="17:17">
      <c r="Q63728" s="39"/>
    </row>
    <row r="63729" spans="17:17">
      <c r="Q63729" s="39"/>
    </row>
    <row r="63730" spans="17:17">
      <c r="Q63730" s="39"/>
    </row>
    <row r="63731" spans="17:17">
      <c r="Q63731" s="39"/>
    </row>
    <row r="63732" spans="17:17">
      <c r="Q63732" s="39"/>
    </row>
    <row r="63733" spans="17:17">
      <c r="Q63733" s="39"/>
    </row>
    <row r="63734" spans="17:17">
      <c r="Q63734" s="39"/>
    </row>
    <row r="63735" spans="17:17">
      <c r="Q63735" s="39"/>
    </row>
    <row r="63736" spans="17:17">
      <c r="Q63736" s="39"/>
    </row>
    <row r="63737" spans="17:17">
      <c r="Q63737" s="39"/>
    </row>
    <row r="63738" spans="17:17">
      <c r="Q63738" s="39"/>
    </row>
    <row r="63739" spans="17:17">
      <c r="Q63739" s="39"/>
    </row>
    <row r="63740" spans="17:17">
      <c r="Q63740" s="39"/>
    </row>
    <row r="63741" spans="17:17">
      <c r="Q63741" s="39"/>
    </row>
    <row r="63742" spans="17:17">
      <c r="Q63742" s="39"/>
    </row>
    <row r="63743" spans="17:17">
      <c r="Q63743" s="39"/>
    </row>
    <row r="63744" spans="17:17">
      <c r="Q63744" s="39"/>
    </row>
    <row r="63745" spans="17:17">
      <c r="Q63745" s="39"/>
    </row>
    <row r="63746" spans="17:17">
      <c r="Q63746" s="39"/>
    </row>
    <row r="63747" spans="17:17">
      <c r="Q63747" s="39"/>
    </row>
    <row r="63748" spans="17:17">
      <c r="Q63748" s="39"/>
    </row>
    <row r="63749" spans="17:17">
      <c r="Q63749" s="39"/>
    </row>
    <row r="63750" spans="17:17">
      <c r="Q63750" s="39"/>
    </row>
    <row r="63751" spans="17:17">
      <c r="Q63751" s="39"/>
    </row>
    <row r="63752" spans="17:17">
      <c r="Q63752" s="39"/>
    </row>
    <row r="63753" spans="17:17">
      <c r="Q63753" s="39"/>
    </row>
    <row r="63754" spans="17:17">
      <c r="Q63754" s="39"/>
    </row>
    <row r="63755" spans="17:17">
      <c r="Q63755" s="39"/>
    </row>
    <row r="63756" spans="17:17">
      <c r="Q63756" s="39"/>
    </row>
    <row r="63757" spans="17:17">
      <c r="Q63757" s="39"/>
    </row>
    <row r="63758" spans="17:17">
      <c r="Q63758" s="39"/>
    </row>
    <row r="63759" spans="17:17">
      <c r="Q63759" s="39"/>
    </row>
    <row r="63760" spans="17:17">
      <c r="Q63760" s="39"/>
    </row>
    <row r="63761" spans="17:17">
      <c r="Q63761" s="39"/>
    </row>
    <row r="63762" spans="17:17">
      <c r="Q63762" s="39"/>
    </row>
    <row r="63763" spans="17:17">
      <c r="Q63763" s="39"/>
    </row>
    <row r="63764" spans="17:17">
      <c r="Q63764" s="39"/>
    </row>
    <row r="63765" spans="17:17">
      <c r="Q63765" s="39"/>
    </row>
    <row r="63766" spans="17:17">
      <c r="Q63766" s="39"/>
    </row>
    <row r="63767" spans="17:17">
      <c r="Q63767" s="39"/>
    </row>
    <row r="63768" spans="17:17">
      <c r="Q63768" s="39"/>
    </row>
    <row r="63769" spans="17:17">
      <c r="Q63769" s="39"/>
    </row>
    <row r="63770" spans="17:17">
      <c r="Q63770" s="39"/>
    </row>
    <row r="63771" spans="17:17">
      <c r="Q63771" s="39"/>
    </row>
    <row r="63772" spans="17:17">
      <c r="Q63772" s="39"/>
    </row>
    <row r="63773" spans="17:17">
      <c r="Q63773" s="39"/>
    </row>
    <row r="63774" spans="17:17">
      <c r="Q63774" s="39"/>
    </row>
    <row r="63775" spans="17:17">
      <c r="Q63775" s="39"/>
    </row>
    <row r="63776" spans="17:17">
      <c r="Q63776" s="39"/>
    </row>
    <row r="63777" spans="17:17">
      <c r="Q63777" s="39"/>
    </row>
    <row r="63778" spans="17:17">
      <c r="Q63778" s="39"/>
    </row>
    <row r="63779" spans="17:17">
      <c r="Q63779" s="39"/>
    </row>
    <row r="63780" spans="17:17">
      <c r="Q63780" s="39"/>
    </row>
    <row r="63781" spans="17:17">
      <c r="Q63781" s="39"/>
    </row>
    <row r="63782" spans="17:17">
      <c r="Q63782" s="39"/>
    </row>
    <row r="63783" spans="17:17">
      <c r="Q63783" s="39"/>
    </row>
    <row r="63784" spans="17:17">
      <c r="Q63784" s="39"/>
    </row>
    <row r="63785" spans="17:17">
      <c r="Q63785" s="39"/>
    </row>
    <row r="63786" spans="17:17">
      <c r="Q63786" s="39"/>
    </row>
    <row r="63787" spans="17:17">
      <c r="Q63787" s="39"/>
    </row>
    <row r="63788" spans="17:17">
      <c r="Q63788" s="39"/>
    </row>
    <row r="63789" spans="17:17">
      <c r="Q63789" s="39"/>
    </row>
    <row r="63790" spans="17:17">
      <c r="Q63790" s="39"/>
    </row>
    <row r="63791" spans="17:17">
      <c r="Q63791" s="39"/>
    </row>
    <row r="63792" spans="17:17">
      <c r="Q63792" s="39"/>
    </row>
    <row r="63793" spans="17:17">
      <c r="Q63793" s="39"/>
    </row>
    <row r="63794" spans="17:17">
      <c r="Q63794" s="39"/>
    </row>
    <row r="63795" spans="17:17">
      <c r="Q63795" s="39"/>
    </row>
    <row r="63796" spans="17:17">
      <c r="Q63796" s="39"/>
    </row>
    <row r="63797" spans="17:17">
      <c r="Q63797" s="39"/>
    </row>
    <row r="63798" spans="17:17">
      <c r="Q63798" s="39"/>
    </row>
    <row r="63799" spans="17:17">
      <c r="Q63799" s="39"/>
    </row>
    <row r="63800" spans="17:17">
      <c r="Q63800" s="39"/>
    </row>
    <row r="63801" spans="17:17">
      <c r="Q63801" s="39"/>
    </row>
    <row r="63802" spans="17:17">
      <c r="Q63802" s="39"/>
    </row>
    <row r="63803" spans="17:17">
      <c r="Q63803" s="39"/>
    </row>
    <row r="63804" spans="17:17">
      <c r="Q63804" s="39"/>
    </row>
    <row r="63805" spans="17:17">
      <c r="Q63805" s="39"/>
    </row>
    <row r="63806" spans="17:17">
      <c r="Q63806" s="39"/>
    </row>
    <row r="63807" spans="17:17">
      <c r="Q63807" s="39"/>
    </row>
    <row r="63808" spans="17:17">
      <c r="Q63808" s="39"/>
    </row>
    <row r="63809" spans="17:17">
      <c r="Q63809" s="39"/>
    </row>
    <row r="63810" spans="17:17">
      <c r="Q63810" s="39"/>
    </row>
    <row r="63811" spans="17:17">
      <c r="Q63811" s="39"/>
    </row>
    <row r="63812" spans="17:17">
      <c r="Q63812" s="39"/>
    </row>
    <row r="63813" spans="17:17">
      <c r="Q63813" s="39"/>
    </row>
    <row r="63814" spans="17:17">
      <c r="Q63814" s="39"/>
    </row>
    <row r="63815" spans="17:17">
      <c r="Q63815" s="39"/>
    </row>
    <row r="63816" spans="17:17">
      <c r="Q63816" s="39"/>
    </row>
    <row r="63817" spans="17:17">
      <c r="Q63817" s="39"/>
    </row>
    <row r="63818" spans="17:17">
      <c r="Q63818" s="39"/>
    </row>
    <row r="63819" spans="17:17">
      <c r="Q63819" s="39"/>
    </row>
    <row r="63820" spans="17:17">
      <c r="Q63820" s="39"/>
    </row>
    <row r="63821" spans="17:17">
      <c r="Q63821" s="39"/>
    </row>
    <row r="63822" spans="17:17">
      <c r="Q63822" s="39"/>
    </row>
    <row r="63823" spans="17:17">
      <c r="Q63823" s="39"/>
    </row>
    <row r="63824" spans="17:17">
      <c r="Q63824" s="39"/>
    </row>
    <row r="63825" spans="17:17">
      <c r="Q63825" s="39"/>
    </row>
    <row r="63826" spans="17:17">
      <c r="Q63826" s="39"/>
    </row>
    <row r="63827" spans="17:17">
      <c r="Q63827" s="39"/>
    </row>
    <row r="63828" spans="17:17">
      <c r="Q63828" s="39"/>
    </row>
    <row r="63829" spans="17:17">
      <c r="Q63829" s="39"/>
    </row>
    <row r="63830" spans="17:17">
      <c r="Q63830" s="39"/>
    </row>
    <row r="63831" spans="17:17">
      <c r="Q63831" s="39"/>
    </row>
    <row r="63832" spans="17:17">
      <c r="Q63832" s="39"/>
    </row>
    <row r="63833" spans="17:17">
      <c r="Q63833" s="39"/>
    </row>
    <row r="63834" spans="17:17">
      <c r="Q63834" s="39"/>
    </row>
    <row r="63835" spans="17:17">
      <c r="Q63835" s="39"/>
    </row>
    <row r="63836" spans="17:17">
      <c r="Q63836" s="39"/>
    </row>
    <row r="63837" spans="17:17">
      <c r="Q63837" s="39"/>
    </row>
    <row r="63838" spans="17:17">
      <c r="Q63838" s="39"/>
    </row>
    <row r="63839" spans="17:17">
      <c r="Q63839" s="39"/>
    </row>
    <row r="63840" spans="17:17">
      <c r="Q63840" s="39"/>
    </row>
    <row r="63841" spans="17:17">
      <c r="Q63841" s="39"/>
    </row>
    <row r="63842" spans="17:17">
      <c r="Q63842" s="39"/>
    </row>
    <row r="63843" spans="17:17">
      <c r="Q63843" s="39"/>
    </row>
    <row r="63844" spans="17:17">
      <c r="Q63844" s="39"/>
    </row>
    <row r="63845" spans="17:17">
      <c r="Q63845" s="39"/>
    </row>
    <row r="63846" spans="17:17">
      <c r="Q63846" s="39"/>
    </row>
    <row r="63847" spans="17:17">
      <c r="Q63847" s="39"/>
    </row>
    <row r="63848" spans="17:17">
      <c r="Q63848" s="39"/>
    </row>
    <row r="63849" spans="17:17">
      <c r="Q63849" s="39"/>
    </row>
    <row r="63850" spans="17:17">
      <c r="Q63850" s="39"/>
    </row>
    <row r="63851" spans="17:17">
      <c r="Q63851" s="39"/>
    </row>
    <row r="63852" spans="17:17">
      <c r="Q63852" s="39"/>
    </row>
    <row r="63853" spans="17:17">
      <c r="Q63853" s="39"/>
    </row>
    <row r="63854" spans="17:17">
      <c r="Q63854" s="39"/>
    </row>
    <row r="63855" spans="17:17">
      <c r="Q63855" s="39"/>
    </row>
    <row r="63856" spans="17:17">
      <c r="Q63856" s="39"/>
    </row>
    <row r="63857" spans="17:17">
      <c r="Q63857" s="39"/>
    </row>
    <row r="63858" spans="17:17">
      <c r="Q63858" s="39"/>
    </row>
    <row r="63859" spans="17:17">
      <c r="Q63859" s="39"/>
    </row>
    <row r="63860" spans="17:17">
      <c r="Q63860" s="39"/>
    </row>
    <row r="63861" spans="17:17">
      <c r="Q63861" s="39"/>
    </row>
    <row r="63862" spans="17:17">
      <c r="Q63862" s="39"/>
    </row>
    <row r="63863" spans="17:17">
      <c r="Q63863" s="39"/>
    </row>
    <row r="63864" spans="17:17">
      <c r="Q63864" s="39"/>
    </row>
    <row r="63865" spans="17:17">
      <c r="Q63865" s="39"/>
    </row>
    <row r="63866" spans="17:17">
      <c r="Q63866" s="39"/>
    </row>
    <row r="63867" spans="17:17">
      <c r="Q63867" s="39"/>
    </row>
    <row r="63868" spans="17:17">
      <c r="Q63868" s="39"/>
    </row>
    <row r="63869" spans="17:17">
      <c r="Q63869" s="39"/>
    </row>
    <row r="63870" spans="17:17">
      <c r="Q63870" s="39"/>
    </row>
    <row r="63871" spans="17:17">
      <c r="Q63871" s="39"/>
    </row>
    <row r="63872" spans="17:17">
      <c r="Q63872" s="39"/>
    </row>
    <row r="63873" spans="17:17">
      <c r="Q63873" s="39"/>
    </row>
    <row r="63874" spans="17:17">
      <c r="Q63874" s="39"/>
    </row>
    <row r="63875" spans="17:17">
      <c r="Q63875" s="39"/>
    </row>
    <row r="63876" spans="17:17">
      <c r="Q63876" s="39"/>
    </row>
    <row r="63877" spans="17:17">
      <c r="Q63877" s="39"/>
    </row>
    <row r="63878" spans="17:17">
      <c r="Q63878" s="39"/>
    </row>
    <row r="63879" spans="17:17">
      <c r="Q63879" s="39"/>
    </row>
    <row r="63880" spans="17:17">
      <c r="Q63880" s="39"/>
    </row>
    <row r="63881" spans="17:17">
      <c r="Q63881" s="39"/>
    </row>
    <row r="63882" spans="17:17">
      <c r="Q63882" s="39"/>
    </row>
    <row r="63883" spans="17:17">
      <c r="Q63883" s="39"/>
    </row>
    <row r="63884" spans="17:17">
      <c r="Q63884" s="39"/>
    </row>
    <row r="63885" spans="17:17">
      <c r="Q63885" s="39"/>
    </row>
    <row r="63886" spans="17:17">
      <c r="Q63886" s="39"/>
    </row>
    <row r="63887" spans="17:17">
      <c r="Q63887" s="39"/>
    </row>
    <row r="63888" spans="17:17">
      <c r="Q63888" s="39"/>
    </row>
    <row r="63889" spans="17:17">
      <c r="Q63889" s="39"/>
    </row>
    <row r="63890" spans="17:17">
      <c r="Q63890" s="39"/>
    </row>
    <row r="63891" spans="17:17">
      <c r="Q63891" s="39"/>
    </row>
    <row r="63892" spans="17:17">
      <c r="Q63892" s="39"/>
    </row>
    <row r="63893" spans="17:17">
      <c r="Q63893" s="39"/>
    </row>
    <row r="63894" spans="17:17">
      <c r="Q63894" s="39"/>
    </row>
    <row r="63895" spans="17:17">
      <c r="Q63895" s="39"/>
    </row>
    <row r="63896" spans="17:17">
      <c r="Q63896" s="39"/>
    </row>
    <row r="63897" spans="17:17">
      <c r="Q63897" s="39"/>
    </row>
    <row r="63898" spans="17:17">
      <c r="Q63898" s="39"/>
    </row>
    <row r="63899" spans="17:17">
      <c r="Q63899" s="39"/>
    </row>
    <row r="63900" spans="17:17">
      <c r="Q63900" s="39"/>
    </row>
    <row r="63901" spans="17:17">
      <c r="Q63901" s="39"/>
    </row>
    <row r="63902" spans="17:17">
      <c r="Q63902" s="39"/>
    </row>
    <row r="63903" spans="17:17">
      <c r="Q63903" s="39"/>
    </row>
    <row r="63904" spans="17:17">
      <c r="Q63904" s="39"/>
    </row>
    <row r="63905" spans="17:17">
      <c r="Q63905" s="39"/>
    </row>
    <row r="63906" spans="17:17">
      <c r="Q63906" s="39"/>
    </row>
    <row r="63907" spans="17:17">
      <c r="Q63907" s="39"/>
    </row>
    <row r="63908" spans="17:17">
      <c r="Q63908" s="39"/>
    </row>
    <row r="63909" spans="17:17">
      <c r="Q63909" s="39"/>
    </row>
    <row r="63910" spans="17:17">
      <c r="Q63910" s="39"/>
    </row>
    <row r="63911" spans="17:17">
      <c r="Q63911" s="39"/>
    </row>
    <row r="63912" spans="17:17">
      <c r="Q63912" s="39"/>
    </row>
    <row r="63913" spans="17:17">
      <c r="Q63913" s="39"/>
    </row>
    <row r="63914" spans="17:17">
      <c r="Q63914" s="39"/>
    </row>
    <row r="63915" spans="17:17">
      <c r="Q63915" s="39"/>
    </row>
    <row r="63916" spans="17:17">
      <c r="Q63916" s="39"/>
    </row>
    <row r="63917" spans="17:17">
      <c r="Q63917" s="39"/>
    </row>
    <row r="63918" spans="17:17">
      <c r="Q63918" s="39"/>
    </row>
    <row r="63919" spans="17:17">
      <c r="Q63919" s="39"/>
    </row>
    <row r="63920" spans="17:17">
      <c r="Q63920" s="39"/>
    </row>
    <row r="63921" spans="17:17">
      <c r="Q63921" s="39"/>
    </row>
    <row r="63922" spans="17:17">
      <c r="Q63922" s="39"/>
    </row>
    <row r="63923" spans="17:17">
      <c r="Q63923" s="39"/>
    </row>
    <row r="63924" spans="17:17">
      <c r="Q63924" s="39"/>
    </row>
    <row r="63925" spans="17:17">
      <c r="Q63925" s="39"/>
    </row>
    <row r="63926" spans="17:17">
      <c r="Q63926" s="39"/>
    </row>
    <row r="63927" spans="17:17">
      <c r="Q63927" s="39"/>
    </row>
    <row r="63928" spans="17:17">
      <c r="Q63928" s="39"/>
    </row>
    <row r="63929" spans="17:17">
      <c r="Q63929" s="39"/>
    </row>
    <row r="63930" spans="17:17">
      <c r="Q63930" s="39"/>
    </row>
    <row r="63931" spans="17:17">
      <c r="Q63931" s="39"/>
    </row>
    <row r="63932" spans="17:17">
      <c r="Q63932" s="39"/>
    </row>
    <row r="63933" spans="17:17">
      <c r="Q63933" s="39"/>
    </row>
    <row r="63934" spans="17:17">
      <c r="Q63934" s="39"/>
    </row>
    <row r="63935" spans="17:17">
      <c r="Q63935" s="39"/>
    </row>
    <row r="63936" spans="17:17">
      <c r="Q63936" s="39"/>
    </row>
    <row r="63937" spans="17:17">
      <c r="Q63937" s="39"/>
    </row>
    <row r="63938" spans="17:17">
      <c r="Q63938" s="39"/>
    </row>
    <row r="63939" spans="17:17">
      <c r="Q63939" s="39"/>
    </row>
    <row r="63940" spans="17:17">
      <c r="Q63940" s="39"/>
    </row>
    <row r="63941" spans="17:17">
      <c r="Q63941" s="39"/>
    </row>
    <row r="63942" spans="17:17">
      <c r="Q63942" s="39"/>
    </row>
    <row r="63943" spans="17:17">
      <c r="Q63943" s="39"/>
    </row>
    <row r="63944" spans="17:17">
      <c r="Q63944" s="39"/>
    </row>
    <row r="63945" spans="17:17">
      <c r="Q63945" s="39"/>
    </row>
    <row r="63946" spans="17:17">
      <c r="Q63946" s="39"/>
    </row>
    <row r="63947" spans="17:17">
      <c r="Q63947" s="39"/>
    </row>
    <row r="63948" spans="17:17">
      <c r="Q63948" s="39"/>
    </row>
    <row r="63949" spans="17:17">
      <c r="Q63949" s="39"/>
    </row>
    <row r="63950" spans="17:17">
      <c r="Q63950" s="39"/>
    </row>
    <row r="63951" spans="17:17">
      <c r="Q63951" s="39"/>
    </row>
    <row r="63952" spans="17:17">
      <c r="Q63952" s="39"/>
    </row>
    <row r="63953" spans="17:17">
      <c r="Q63953" s="39"/>
    </row>
    <row r="63954" spans="17:17">
      <c r="Q63954" s="39"/>
    </row>
    <row r="63955" spans="17:17">
      <c r="Q63955" s="39"/>
    </row>
    <row r="63956" spans="17:17">
      <c r="Q63956" s="39"/>
    </row>
    <row r="63957" spans="17:17">
      <c r="Q63957" s="39"/>
    </row>
    <row r="63958" spans="17:17">
      <c r="Q63958" s="39"/>
    </row>
    <row r="63959" spans="17:17">
      <c r="Q63959" s="39"/>
    </row>
    <row r="63960" spans="17:17">
      <c r="Q63960" s="39"/>
    </row>
    <row r="63961" spans="17:17">
      <c r="Q63961" s="39"/>
    </row>
    <row r="63962" spans="17:17">
      <c r="Q63962" s="39"/>
    </row>
    <row r="63963" spans="17:17">
      <c r="Q63963" s="39"/>
    </row>
    <row r="63964" spans="17:17">
      <c r="Q63964" s="39"/>
    </row>
    <row r="63965" spans="17:17">
      <c r="Q63965" s="39"/>
    </row>
    <row r="63966" spans="17:17">
      <c r="Q63966" s="39"/>
    </row>
    <row r="63967" spans="17:17">
      <c r="Q63967" s="39"/>
    </row>
    <row r="63968" spans="17:17">
      <c r="Q63968" s="39"/>
    </row>
    <row r="63969" spans="17:17">
      <c r="Q63969" s="39"/>
    </row>
    <row r="63970" spans="17:17">
      <c r="Q63970" s="39"/>
    </row>
    <row r="63971" spans="17:17">
      <c r="Q63971" s="39"/>
    </row>
    <row r="63972" spans="17:17">
      <c r="Q63972" s="39"/>
    </row>
    <row r="63973" spans="17:17">
      <c r="Q63973" s="39"/>
    </row>
    <row r="63974" spans="17:17">
      <c r="Q63974" s="39"/>
    </row>
    <row r="63975" spans="17:17">
      <c r="Q63975" s="39"/>
    </row>
    <row r="63976" spans="17:17">
      <c r="Q63976" s="39"/>
    </row>
    <row r="63977" spans="17:17">
      <c r="Q63977" s="39"/>
    </row>
    <row r="63978" spans="17:17">
      <c r="Q63978" s="39"/>
    </row>
    <row r="63979" spans="17:17">
      <c r="Q63979" s="39"/>
    </row>
    <row r="63980" spans="17:17">
      <c r="Q63980" s="39"/>
    </row>
    <row r="63981" spans="17:17">
      <c r="Q63981" s="39"/>
    </row>
    <row r="63982" spans="17:17">
      <c r="Q63982" s="39"/>
    </row>
    <row r="63983" spans="17:17">
      <c r="Q63983" s="39"/>
    </row>
    <row r="63984" spans="17:17">
      <c r="Q63984" s="39"/>
    </row>
    <row r="63985" spans="17:17">
      <c r="Q63985" s="39"/>
    </row>
    <row r="63986" spans="17:17">
      <c r="Q63986" s="39"/>
    </row>
    <row r="63987" spans="17:17">
      <c r="Q63987" s="39"/>
    </row>
    <row r="63988" spans="17:17">
      <c r="Q63988" s="39"/>
    </row>
    <row r="63989" spans="17:17">
      <c r="Q63989" s="39"/>
    </row>
    <row r="63990" spans="17:17">
      <c r="Q63990" s="39"/>
    </row>
    <row r="63991" spans="17:17">
      <c r="Q63991" s="39"/>
    </row>
    <row r="63992" spans="17:17">
      <c r="Q63992" s="39"/>
    </row>
    <row r="63993" spans="17:17">
      <c r="Q63993" s="39"/>
    </row>
    <row r="63994" spans="17:17">
      <c r="Q63994" s="39"/>
    </row>
    <row r="63995" spans="17:17">
      <c r="Q63995" s="39"/>
    </row>
    <row r="63996" spans="17:17">
      <c r="Q63996" s="39"/>
    </row>
    <row r="63997" spans="17:17">
      <c r="Q63997" s="39"/>
    </row>
    <row r="63998" spans="17:17">
      <c r="Q63998" s="39"/>
    </row>
    <row r="63999" spans="17:17">
      <c r="Q63999" s="39"/>
    </row>
    <row r="64000" spans="17:17">
      <c r="Q64000" s="39"/>
    </row>
    <row r="64001" spans="17:17">
      <c r="Q64001" s="39"/>
    </row>
    <row r="64002" spans="17:17">
      <c r="Q64002" s="39"/>
    </row>
    <row r="64003" spans="17:17">
      <c r="Q64003" s="39"/>
    </row>
    <row r="64004" spans="17:17">
      <c r="Q64004" s="39"/>
    </row>
    <row r="64005" spans="17:17">
      <c r="Q64005" s="39"/>
    </row>
    <row r="64006" spans="17:17">
      <c r="Q64006" s="39"/>
    </row>
    <row r="64007" spans="17:17">
      <c r="Q64007" s="39"/>
    </row>
    <row r="64008" spans="17:17">
      <c r="Q64008" s="39"/>
    </row>
    <row r="64009" spans="17:17">
      <c r="Q64009" s="39"/>
    </row>
    <row r="64010" spans="17:17">
      <c r="Q64010" s="39"/>
    </row>
    <row r="64011" spans="17:17">
      <c r="Q64011" s="39"/>
    </row>
    <row r="64012" spans="17:17">
      <c r="Q64012" s="39"/>
    </row>
    <row r="64013" spans="17:17">
      <c r="Q64013" s="39"/>
    </row>
    <row r="64014" spans="17:17">
      <c r="Q64014" s="39"/>
    </row>
    <row r="64015" spans="17:17">
      <c r="Q64015" s="39"/>
    </row>
    <row r="64016" spans="17:17">
      <c r="Q64016" s="39"/>
    </row>
    <row r="64017" spans="17:17">
      <c r="Q64017" s="39"/>
    </row>
    <row r="64018" spans="17:17">
      <c r="Q64018" s="39"/>
    </row>
    <row r="64019" spans="17:17">
      <c r="Q64019" s="39"/>
    </row>
    <row r="64020" spans="17:17">
      <c r="Q64020" s="39"/>
    </row>
    <row r="64021" spans="17:17">
      <c r="Q64021" s="39"/>
    </row>
    <row r="64022" spans="17:17">
      <c r="Q64022" s="39"/>
    </row>
    <row r="64023" spans="17:17">
      <c r="Q64023" s="39"/>
    </row>
    <row r="64024" spans="17:17">
      <c r="Q64024" s="39"/>
    </row>
    <row r="64025" spans="17:17">
      <c r="Q64025" s="39"/>
    </row>
    <row r="64026" spans="17:17">
      <c r="Q64026" s="39"/>
    </row>
    <row r="64027" spans="17:17">
      <c r="Q64027" s="39"/>
    </row>
    <row r="64028" spans="17:17">
      <c r="Q64028" s="39"/>
    </row>
    <row r="64029" spans="17:17">
      <c r="Q64029" s="39"/>
    </row>
    <row r="64030" spans="17:17">
      <c r="Q64030" s="39"/>
    </row>
    <row r="64031" spans="17:17">
      <c r="Q64031" s="39"/>
    </row>
    <row r="64032" spans="17:17">
      <c r="Q64032" s="39"/>
    </row>
    <row r="64033" spans="17:17">
      <c r="Q64033" s="39"/>
    </row>
    <row r="64034" spans="17:17">
      <c r="Q64034" s="39"/>
    </row>
    <row r="64035" spans="17:17">
      <c r="Q64035" s="39"/>
    </row>
    <row r="64036" spans="17:17">
      <c r="Q64036" s="39"/>
    </row>
    <row r="64037" spans="17:17">
      <c r="Q64037" s="39"/>
    </row>
    <row r="64038" spans="17:17">
      <c r="Q64038" s="39"/>
    </row>
    <row r="64039" spans="17:17">
      <c r="Q64039" s="39"/>
    </row>
    <row r="64040" spans="17:17">
      <c r="Q64040" s="39"/>
    </row>
    <row r="64041" spans="17:17">
      <c r="Q64041" s="39"/>
    </row>
    <row r="64042" spans="17:17">
      <c r="Q64042" s="39"/>
    </row>
    <row r="64043" spans="17:17">
      <c r="Q64043" s="39"/>
    </row>
    <row r="64044" spans="17:17">
      <c r="Q64044" s="39"/>
    </row>
    <row r="64045" spans="17:17">
      <c r="Q64045" s="39"/>
    </row>
    <row r="64046" spans="17:17">
      <c r="Q64046" s="39"/>
    </row>
    <row r="64047" spans="17:17">
      <c r="Q64047" s="39"/>
    </row>
    <row r="64048" spans="17:17">
      <c r="Q64048" s="39"/>
    </row>
    <row r="64049" spans="17:17">
      <c r="Q64049" s="39"/>
    </row>
    <row r="64050" spans="17:17">
      <c r="Q64050" s="39"/>
    </row>
    <row r="64051" spans="17:17">
      <c r="Q64051" s="39"/>
    </row>
    <row r="64052" spans="17:17">
      <c r="Q64052" s="39"/>
    </row>
    <row r="64053" spans="17:17">
      <c r="Q64053" s="39"/>
    </row>
    <row r="64054" spans="17:17">
      <c r="Q64054" s="39"/>
    </row>
    <row r="64055" spans="17:17">
      <c r="Q64055" s="39"/>
    </row>
    <row r="64056" spans="17:17">
      <c r="Q64056" s="39"/>
    </row>
    <row r="64057" spans="17:17">
      <c r="Q64057" s="39"/>
    </row>
    <row r="64058" spans="17:17">
      <c r="Q64058" s="39"/>
    </row>
    <row r="64059" spans="17:17">
      <c r="Q64059" s="39"/>
    </row>
    <row r="64060" spans="17:17">
      <c r="Q64060" s="39"/>
    </row>
    <row r="64061" spans="17:17">
      <c r="Q64061" s="39"/>
    </row>
    <row r="64062" spans="17:17">
      <c r="Q64062" s="39"/>
    </row>
    <row r="64063" spans="17:17">
      <c r="Q64063" s="39"/>
    </row>
    <row r="64064" spans="17:17">
      <c r="Q64064" s="39"/>
    </row>
    <row r="64065" spans="17:17">
      <c r="Q64065" s="39"/>
    </row>
    <row r="64066" spans="17:17">
      <c r="Q64066" s="39"/>
    </row>
    <row r="64067" spans="17:17">
      <c r="Q64067" s="39"/>
    </row>
    <row r="64068" spans="17:17">
      <c r="Q64068" s="39"/>
    </row>
    <row r="64069" spans="17:17">
      <c r="Q64069" s="39"/>
    </row>
    <row r="64070" spans="17:17">
      <c r="Q64070" s="39"/>
    </row>
    <row r="64071" spans="17:17">
      <c r="Q64071" s="39"/>
    </row>
    <row r="64072" spans="17:17">
      <c r="Q64072" s="39"/>
    </row>
    <row r="64073" spans="17:17">
      <c r="Q64073" s="39"/>
    </row>
    <row r="64074" spans="17:17">
      <c r="Q64074" s="39"/>
    </row>
    <row r="64075" spans="17:17">
      <c r="Q64075" s="39"/>
    </row>
    <row r="64076" spans="17:17">
      <c r="Q64076" s="39"/>
    </row>
    <row r="64077" spans="17:17">
      <c r="Q64077" s="39"/>
    </row>
    <row r="64078" spans="17:17">
      <c r="Q64078" s="39"/>
    </row>
    <row r="64079" spans="17:17">
      <c r="Q64079" s="39"/>
    </row>
    <row r="64080" spans="17:17">
      <c r="Q64080" s="39"/>
    </row>
    <row r="64081" spans="17:17">
      <c r="Q64081" s="39"/>
    </row>
    <row r="64082" spans="17:17">
      <c r="Q64082" s="39"/>
    </row>
    <row r="64083" spans="17:17">
      <c r="Q64083" s="39"/>
    </row>
    <row r="64084" spans="17:17">
      <c r="Q64084" s="39"/>
    </row>
    <row r="64085" spans="17:17">
      <c r="Q64085" s="39"/>
    </row>
    <row r="64086" spans="17:17">
      <c r="Q64086" s="39"/>
    </row>
    <row r="64087" spans="17:17">
      <c r="Q64087" s="39"/>
    </row>
    <row r="64088" spans="17:17">
      <c r="Q64088" s="39"/>
    </row>
    <row r="64089" spans="17:17">
      <c r="Q64089" s="39"/>
    </row>
    <row r="64090" spans="17:17">
      <c r="Q64090" s="39"/>
    </row>
    <row r="64091" spans="17:17">
      <c r="Q64091" s="39"/>
    </row>
    <row r="64092" spans="17:17">
      <c r="Q64092" s="39"/>
    </row>
    <row r="64093" spans="17:17">
      <c r="Q64093" s="39"/>
    </row>
    <row r="64094" spans="17:17">
      <c r="Q64094" s="39"/>
    </row>
    <row r="64095" spans="17:17">
      <c r="Q64095" s="39"/>
    </row>
    <row r="64096" spans="17:17">
      <c r="Q64096" s="39"/>
    </row>
    <row r="64097" spans="17:17">
      <c r="Q64097" s="39"/>
    </row>
    <row r="64098" spans="17:17">
      <c r="Q64098" s="39"/>
    </row>
    <row r="64099" spans="17:17">
      <c r="Q64099" s="39"/>
    </row>
    <row r="64100" spans="17:17">
      <c r="Q64100" s="39"/>
    </row>
    <row r="64101" spans="17:17">
      <c r="Q64101" s="39"/>
    </row>
    <row r="64102" spans="17:17">
      <c r="Q64102" s="39"/>
    </row>
    <row r="64103" spans="17:17">
      <c r="Q64103" s="39"/>
    </row>
    <row r="64104" spans="17:17">
      <c r="Q64104" s="39"/>
    </row>
    <row r="64105" spans="17:17">
      <c r="Q64105" s="39"/>
    </row>
    <row r="64106" spans="17:17">
      <c r="Q64106" s="39"/>
    </row>
    <row r="64107" spans="17:17">
      <c r="Q64107" s="39"/>
    </row>
    <row r="64108" spans="17:17">
      <c r="Q64108" s="39"/>
    </row>
    <row r="64109" spans="17:17">
      <c r="Q64109" s="39"/>
    </row>
    <row r="64110" spans="17:17">
      <c r="Q64110" s="39"/>
    </row>
    <row r="64111" spans="17:17">
      <c r="Q64111" s="39"/>
    </row>
    <row r="64112" spans="17:17">
      <c r="Q64112" s="39"/>
    </row>
    <row r="64113" spans="17:17">
      <c r="Q64113" s="39"/>
    </row>
    <row r="64114" spans="17:17">
      <c r="Q64114" s="39"/>
    </row>
    <row r="64115" spans="17:17">
      <c r="Q64115" s="39"/>
    </row>
    <row r="64116" spans="17:17">
      <c r="Q64116" s="39"/>
    </row>
    <row r="64117" spans="17:17">
      <c r="Q64117" s="39"/>
    </row>
    <row r="64118" spans="17:17">
      <c r="Q64118" s="39"/>
    </row>
    <row r="64119" spans="17:17">
      <c r="Q64119" s="39"/>
    </row>
    <row r="64120" spans="17:17">
      <c r="Q64120" s="39"/>
    </row>
    <row r="64121" spans="17:17">
      <c r="Q64121" s="39"/>
    </row>
    <row r="64122" spans="17:17">
      <c r="Q64122" s="39"/>
    </row>
    <row r="64123" spans="17:17">
      <c r="Q64123" s="39"/>
    </row>
    <row r="64124" spans="17:17">
      <c r="Q64124" s="39"/>
    </row>
    <row r="64125" spans="17:17">
      <c r="Q64125" s="39"/>
    </row>
    <row r="64126" spans="17:17">
      <c r="Q64126" s="39"/>
    </row>
    <row r="64127" spans="17:17">
      <c r="Q64127" s="39"/>
    </row>
    <row r="64128" spans="17:17">
      <c r="Q64128" s="39"/>
    </row>
    <row r="64129" spans="17:17">
      <c r="Q64129" s="39"/>
    </row>
    <row r="64130" spans="17:17">
      <c r="Q64130" s="39"/>
    </row>
    <row r="64131" spans="17:17">
      <c r="Q64131" s="39"/>
    </row>
    <row r="64132" spans="17:17">
      <c r="Q64132" s="39"/>
    </row>
    <row r="64133" spans="17:17">
      <c r="Q64133" s="39"/>
    </row>
    <row r="64134" spans="17:17">
      <c r="Q64134" s="39"/>
    </row>
    <row r="64135" spans="17:17">
      <c r="Q64135" s="39"/>
    </row>
    <row r="64136" spans="17:17">
      <c r="Q64136" s="39"/>
    </row>
    <row r="64137" spans="17:17">
      <c r="Q64137" s="39"/>
    </row>
    <row r="64138" spans="17:17">
      <c r="Q64138" s="39"/>
    </row>
    <row r="64139" spans="17:17">
      <c r="Q64139" s="39"/>
    </row>
    <row r="64140" spans="17:17">
      <c r="Q64140" s="39"/>
    </row>
    <row r="64141" spans="17:17">
      <c r="Q64141" s="39"/>
    </row>
    <row r="64142" spans="17:17">
      <c r="Q64142" s="39"/>
    </row>
    <row r="64143" spans="17:17">
      <c r="Q64143" s="39"/>
    </row>
    <row r="64144" spans="17:17">
      <c r="Q64144" s="39"/>
    </row>
    <row r="64145" spans="17:17">
      <c r="Q64145" s="39"/>
    </row>
    <row r="64146" spans="17:17">
      <c r="Q64146" s="39"/>
    </row>
    <row r="64147" spans="17:17">
      <c r="Q64147" s="39"/>
    </row>
    <row r="64148" spans="17:17">
      <c r="Q64148" s="39"/>
    </row>
    <row r="64149" spans="17:17">
      <c r="Q64149" s="39"/>
    </row>
    <row r="64150" spans="17:17">
      <c r="Q64150" s="39"/>
    </row>
    <row r="64151" spans="17:17">
      <c r="Q64151" s="39"/>
    </row>
    <row r="64152" spans="17:17">
      <c r="Q64152" s="39"/>
    </row>
    <row r="64153" spans="17:17">
      <c r="Q64153" s="39"/>
    </row>
    <row r="64154" spans="17:17">
      <c r="Q64154" s="39"/>
    </row>
    <row r="64155" spans="17:17">
      <c r="Q64155" s="39"/>
    </row>
    <row r="64156" spans="17:17">
      <c r="Q64156" s="39"/>
    </row>
    <row r="64157" spans="17:17">
      <c r="Q64157" s="39"/>
    </row>
    <row r="64158" spans="17:17">
      <c r="Q64158" s="39"/>
    </row>
    <row r="64159" spans="17:17">
      <c r="Q64159" s="39"/>
    </row>
    <row r="64160" spans="17:17">
      <c r="Q64160" s="39"/>
    </row>
    <row r="64161" spans="17:17">
      <c r="Q64161" s="39"/>
    </row>
    <row r="64162" spans="17:17">
      <c r="Q64162" s="39"/>
    </row>
    <row r="64163" spans="17:17">
      <c r="Q64163" s="39"/>
    </row>
    <row r="64164" spans="17:17">
      <c r="Q64164" s="39"/>
    </row>
    <row r="64165" spans="17:17">
      <c r="Q64165" s="39"/>
    </row>
    <row r="64166" spans="17:17">
      <c r="Q64166" s="39"/>
    </row>
    <row r="64167" spans="17:17">
      <c r="Q64167" s="39"/>
    </row>
    <row r="64168" spans="17:17">
      <c r="Q64168" s="39"/>
    </row>
    <row r="64169" spans="17:17">
      <c r="Q64169" s="39"/>
    </row>
    <row r="64170" spans="17:17">
      <c r="Q64170" s="39"/>
    </row>
    <row r="64171" spans="17:17">
      <c r="Q64171" s="39"/>
    </row>
    <row r="64172" spans="17:17">
      <c r="Q64172" s="39"/>
    </row>
    <row r="64173" spans="17:17">
      <c r="Q64173" s="39"/>
    </row>
    <row r="64174" spans="17:17">
      <c r="Q64174" s="39"/>
    </row>
    <row r="64175" spans="17:17">
      <c r="Q64175" s="39"/>
    </row>
    <row r="64176" spans="17:17">
      <c r="Q64176" s="39"/>
    </row>
    <row r="64177" spans="17:17">
      <c r="Q64177" s="39"/>
    </row>
    <row r="64178" spans="17:17">
      <c r="Q64178" s="39"/>
    </row>
    <row r="64179" spans="17:17">
      <c r="Q64179" s="39"/>
    </row>
    <row r="64180" spans="17:17">
      <c r="Q64180" s="39"/>
    </row>
    <row r="64181" spans="17:17">
      <c r="Q64181" s="39"/>
    </row>
    <row r="64182" spans="17:17">
      <c r="Q64182" s="39"/>
    </row>
    <row r="64183" spans="17:17">
      <c r="Q64183" s="39"/>
    </row>
    <row r="64184" spans="17:17">
      <c r="Q64184" s="39"/>
    </row>
    <row r="64185" spans="17:17">
      <c r="Q64185" s="39"/>
    </row>
    <row r="64186" spans="17:17">
      <c r="Q64186" s="39"/>
    </row>
    <row r="64187" spans="17:17">
      <c r="Q64187" s="39"/>
    </row>
    <row r="64188" spans="17:17">
      <c r="Q64188" s="39"/>
    </row>
    <row r="64189" spans="17:17">
      <c r="Q64189" s="39"/>
    </row>
    <row r="64190" spans="17:17">
      <c r="Q64190" s="39"/>
    </row>
    <row r="64191" spans="17:17">
      <c r="Q64191" s="39"/>
    </row>
    <row r="64192" spans="17:17">
      <c r="Q64192" s="39"/>
    </row>
    <row r="64193" spans="17:17">
      <c r="Q64193" s="39"/>
    </row>
    <row r="64194" spans="17:17">
      <c r="Q64194" s="39"/>
    </row>
    <row r="64195" spans="17:17">
      <c r="Q64195" s="39"/>
    </row>
    <row r="64196" spans="17:17">
      <c r="Q64196" s="39"/>
    </row>
    <row r="64197" spans="17:17">
      <c r="Q64197" s="39"/>
    </row>
    <row r="64198" spans="17:17">
      <c r="Q64198" s="39"/>
    </row>
    <row r="64199" spans="17:17">
      <c r="Q64199" s="39"/>
    </row>
    <row r="64200" spans="17:17">
      <c r="Q64200" s="39"/>
    </row>
    <row r="64201" spans="17:17">
      <c r="Q64201" s="39"/>
    </row>
    <row r="64202" spans="17:17">
      <c r="Q64202" s="39"/>
    </row>
    <row r="64203" spans="17:17">
      <c r="Q64203" s="39"/>
    </row>
    <row r="64204" spans="17:17">
      <c r="Q64204" s="39"/>
    </row>
    <row r="64205" spans="17:17">
      <c r="Q64205" s="39"/>
    </row>
    <row r="64206" spans="17:17">
      <c r="Q64206" s="39"/>
    </row>
    <row r="64207" spans="17:17">
      <c r="Q64207" s="39"/>
    </row>
    <row r="64208" spans="17:17">
      <c r="Q64208" s="39"/>
    </row>
    <row r="64209" spans="17:17">
      <c r="Q64209" s="39"/>
    </row>
    <row r="64210" spans="17:17">
      <c r="Q64210" s="39"/>
    </row>
    <row r="64211" spans="17:17">
      <c r="Q64211" s="39"/>
    </row>
    <row r="64212" spans="17:17">
      <c r="Q64212" s="39"/>
    </row>
    <row r="64213" spans="17:17">
      <c r="Q64213" s="39"/>
    </row>
    <row r="64214" spans="17:17">
      <c r="Q64214" s="39"/>
    </row>
    <row r="64215" spans="17:17">
      <c r="Q64215" s="39"/>
    </row>
    <row r="64216" spans="17:17">
      <c r="Q64216" s="39"/>
    </row>
    <row r="64217" spans="17:17">
      <c r="Q64217" s="39"/>
    </row>
    <row r="64218" spans="17:17">
      <c r="Q64218" s="39"/>
    </row>
    <row r="64219" spans="17:17">
      <c r="Q64219" s="39"/>
    </row>
    <row r="64220" spans="17:17">
      <c r="Q64220" s="39"/>
    </row>
    <row r="64221" spans="17:17">
      <c r="Q64221" s="39"/>
    </row>
    <row r="64222" spans="17:17">
      <c r="Q64222" s="39"/>
    </row>
    <row r="64223" spans="17:17">
      <c r="Q64223" s="39"/>
    </row>
    <row r="64224" spans="17:17">
      <c r="Q64224" s="39"/>
    </row>
    <row r="64225" spans="17:17">
      <c r="Q64225" s="39"/>
    </row>
    <row r="64226" spans="17:17">
      <c r="Q64226" s="39"/>
    </row>
    <row r="64227" spans="17:17">
      <c r="Q64227" s="39"/>
    </row>
    <row r="64228" spans="17:17">
      <c r="Q64228" s="39"/>
    </row>
    <row r="64229" spans="17:17">
      <c r="Q64229" s="39"/>
    </row>
    <row r="64230" spans="17:17">
      <c r="Q64230" s="39"/>
    </row>
    <row r="64231" spans="17:17">
      <c r="Q64231" s="39"/>
    </row>
    <row r="64232" spans="17:17">
      <c r="Q64232" s="39"/>
    </row>
    <row r="64233" spans="17:17">
      <c r="Q64233" s="39"/>
    </row>
    <row r="64234" spans="17:17">
      <c r="Q64234" s="39"/>
    </row>
    <row r="64235" spans="17:17">
      <c r="Q64235" s="39"/>
    </row>
    <row r="64236" spans="17:17">
      <c r="Q64236" s="39"/>
    </row>
    <row r="64237" spans="17:17">
      <c r="Q64237" s="39"/>
    </row>
    <row r="64238" spans="17:17">
      <c r="Q64238" s="39"/>
    </row>
    <row r="64239" spans="17:17">
      <c r="Q64239" s="39"/>
    </row>
    <row r="64240" spans="17:17">
      <c r="Q64240" s="39"/>
    </row>
    <row r="64241" spans="17:17">
      <c r="Q64241" s="39"/>
    </row>
    <row r="64242" spans="17:17">
      <c r="Q64242" s="39"/>
    </row>
    <row r="64243" spans="17:17">
      <c r="Q64243" s="39"/>
    </row>
    <row r="64244" spans="17:17">
      <c r="Q64244" s="39"/>
    </row>
    <row r="64245" spans="17:17">
      <c r="Q64245" s="39"/>
    </row>
    <row r="64246" spans="17:17">
      <c r="Q64246" s="39"/>
    </row>
    <row r="64247" spans="17:17">
      <c r="Q64247" s="39"/>
    </row>
    <row r="64248" spans="17:17">
      <c r="Q64248" s="39"/>
    </row>
    <row r="64249" spans="17:17">
      <c r="Q64249" s="39"/>
    </row>
    <row r="64250" spans="17:17">
      <c r="Q64250" s="39"/>
    </row>
    <row r="64251" spans="17:17">
      <c r="Q64251" s="39"/>
    </row>
    <row r="64252" spans="17:17">
      <c r="Q64252" s="39"/>
    </row>
    <row r="64253" spans="17:17">
      <c r="Q64253" s="39"/>
    </row>
    <row r="64254" spans="17:17">
      <c r="Q64254" s="39"/>
    </row>
    <row r="64255" spans="17:17">
      <c r="Q64255" s="39"/>
    </row>
    <row r="64256" spans="17:17">
      <c r="Q64256" s="39"/>
    </row>
    <row r="64257" spans="17:17">
      <c r="Q64257" s="39"/>
    </row>
    <row r="64258" spans="17:17">
      <c r="Q64258" s="39"/>
    </row>
    <row r="64259" spans="17:17">
      <c r="Q64259" s="39"/>
    </row>
    <row r="64260" spans="17:17">
      <c r="Q64260" s="39"/>
    </row>
    <row r="64261" spans="17:17">
      <c r="Q64261" s="39"/>
    </row>
    <row r="64262" spans="17:17">
      <c r="Q64262" s="39"/>
    </row>
    <row r="64263" spans="17:17">
      <c r="Q64263" s="39"/>
    </row>
    <row r="64264" spans="17:17">
      <c r="Q64264" s="39"/>
    </row>
    <row r="64265" spans="17:17">
      <c r="Q64265" s="39"/>
    </row>
    <row r="64266" spans="17:17">
      <c r="Q64266" s="39"/>
    </row>
    <row r="64267" spans="17:17">
      <c r="Q64267" s="39"/>
    </row>
    <row r="64268" spans="17:17">
      <c r="Q64268" s="39"/>
    </row>
    <row r="64269" spans="17:17">
      <c r="Q64269" s="39"/>
    </row>
    <row r="64270" spans="17:17">
      <c r="Q64270" s="39"/>
    </row>
    <row r="64271" spans="17:17">
      <c r="Q64271" s="39"/>
    </row>
    <row r="64272" spans="17:17">
      <c r="Q64272" s="39"/>
    </row>
    <row r="64273" spans="17:17">
      <c r="Q64273" s="39"/>
    </row>
    <row r="64274" spans="17:17">
      <c r="Q64274" s="39"/>
    </row>
    <row r="64275" spans="17:17">
      <c r="Q64275" s="39"/>
    </row>
    <row r="64276" spans="17:17">
      <c r="Q64276" s="39"/>
    </row>
    <row r="64277" spans="17:17">
      <c r="Q64277" s="39"/>
    </row>
    <row r="64278" spans="17:17">
      <c r="Q64278" s="39"/>
    </row>
    <row r="64279" spans="17:17">
      <c r="Q64279" s="39"/>
    </row>
    <row r="64280" spans="17:17">
      <c r="Q64280" s="39"/>
    </row>
    <row r="64281" spans="17:17">
      <c r="Q64281" s="39"/>
    </row>
    <row r="64282" spans="17:17">
      <c r="Q64282" s="39"/>
    </row>
    <row r="64283" spans="17:17">
      <c r="Q64283" s="39"/>
    </row>
    <row r="64284" spans="17:17">
      <c r="Q64284" s="39"/>
    </row>
    <row r="64285" spans="17:17">
      <c r="Q64285" s="39"/>
    </row>
    <row r="64286" spans="17:17">
      <c r="Q64286" s="39"/>
    </row>
    <row r="64287" spans="17:17">
      <c r="Q64287" s="39"/>
    </row>
    <row r="64288" spans="17:17">
      <c r="Q64288" s="39"/>
    </row>
    <row r="64289" spans="17:17">
      <c r="Q64289" s="39"/>
    </row>
    <row r="64290" spans="17:17">
      <c r="Q64290" s="39"/>
    </row>
    <row r="64291" spans="17:17">
      <c r="Q64291" s="39"/>
    </row>
    <row r="64292" spans="17:17">
      <c r="Q64292" s="39"/>
    </row>
    <row r="64293" spans="17:17">
      <c r="Q64293" s="39"/>
    </row>
    <row r="64294" spans="17:17">
      <c r="Q64294" s="39"/>
    </row>
    <row r="64295" spans="17:17">
      <c r="Q64295" s="39"/>
    </row>
    <row r="64296" spans="17:17">
      <c r="Q64296" s="39"/>
    </row>
    <row r="64297" spans="17:17">
      <c r="Q64297" s="39"/>
    </row>
    <row r="64298" spans="17:17">
      <c r="Q64298" s="39"/>
    </row>
    <row r="64299" spans="17:17">
      <c r="Q64299" s="39"/>
    </row>
    <row r="64300" spans="17:17">
      <c r="Q64300" s="39"/>
    </row>
    <row r="64301" spans="17:17">
      <c r="Q64301" s="39"/>
    </row>
    <row r="64302" spans="17:17">
      <c r="Q64302" s="39"/>
    </row>
    <row r="64303" spans="17:17">
      <c r="Q64303" s="39"/>
    </row>
    <row r="64304" spans="17:17">
      <c r="Q64304" s="39"/>
    </row>
    <row r="64305" spans="17:17">
      <c r="Q64305" s="39"/>
    </row>
    <row r="64306" spans="17:17">
      <c r="Q64306" s="39"/>
    </row>
    <row r="64307" spans="17:17">
      <c r="Q64307" s="39"/>
    </row>
    <row r="64308" spans="17:17">
      <c r="Q64308" s="39"/>
    </row>
    <row r="64309" spans="17:17">
      <c r="Q64309" s="39"/>
    </row>
    <row r="64310" spans="17:17">
      <c r="Q64310" s="39"/>
    </row>
    <row r="64311" spans="17:17">
      <c r="Q64311" s="39"/>
    </row>
    <row r="64312" spans="17:17">
      <c r="Q64312" s="39"/>
    </row>
    <row r="64313" spans="17:17">
      <c r="Q64313" s="39"/>
    </row>
    <row r="64314" spans="17:17">
      <c r="Q64314" s="39"/>
    </row>
    <row r="64315" spans="17:17">
      <c r="Q64315" s="39"/>
    </row>
    <row r="64316" spans="17:17">
      <c r="Q64316" s="39"/>
    </row>
    <row r="64317" spans="17:17">
      <c r="Q64317" s="39"/>
    </row>
    <row r="64318" spans="17:17">
      <c r="Q64318" s="39"/>
    </row>
    <row r="64319" spans="17:17">
      <c r="Q64319" s="39"/>
    </row>
    <row r="64320" spans="17:17">
      <c r="Q64320" s="39"/>
    </row>
    <row r="64321" spans="17:17">
      <c r="Q64321" s="39"/>
    </row>
    <row r="64322" spans="17:17">
      <c r="Q64322" s="39"/>
    </row>
    <row r="64323" spans="17:17">
      <c r="Q64323" s="39"/>
    </row>
    <row r="64324" spans="17:17">
      <c r="Q64324" s="39"/>
    </row>
    <row r="64325" spans="17:17">
      <c r="Q64325" s="39"/>
    </row>
    <row r="64326" spans="17:17">
      <c r="Q64326" s="39"/>
    </row>
    <row r="64327" spans="17:17">
      <c r="Q64327" s="39"/>
    </row>
    <row r="64328" spans="17:17">
      <c r="Q64328" s="39"/>
    </row>
    <row r="64329" spans="17:17">
      <c r="Q64329" s="39"/>
    </row>
    <row r="64330" spans="17:17">
      <c r="Q64330" s="39"/>
    </row>
    <row r="64331" spans="17:17">
      <c r="Q64331" s="39"/>
    </row>
    <row r="64332" spans="17:17">
      <c r="Q64332" s="39"/>
    </row>
    <row r="64333" spans="17:17">
      <c r="Q64333" s="39"/>
    </row>
    <row r="64334" spans="17:17">
      <c r="Q64334" s="39"/>
    </row>
    <row r="64335" spans="17:17">
      <c r="Q64335" s="39"/>
    </row>
    <row r="64336" spans="17:17">
      <c r="Q64336" s="39"/>
    </row>
    <row r="64337" spans="17:17">
      <c r="Q64337" s="39"/>
    </row>
    <row r="64338" spans="17:17">
      <c r="Q64338" s="39"/>
    </row>
    <row r="64339" spans="17:17">
      <c r="Q64339" s="39"/>
    </row>
    <row r="64340" spans="17:17">
      <c r="Q64340" s="39"/>
    </row>
    <row r="64341" spans="17:17">
      <c r="Q64341" s="39"/>
    </row>
    <row r="64342" spans="17:17">
      <c r="Q64342" s="39"/>
    </row>
    <row r="64343" spans="17:17">
      <c r="Q64343" s="39"/>
    </row>
    <row r="64344" spans="17:17">
      <c r="Q64344" s="39"/>
    </row>
    <row r="64345" spans="17:17">
      <c r="Q64345" s="39"/>
    </row>
    <row r="64346" spans="17:17">
      <c r="Q64346" s="39"/>
    </row>
    <row r="64347" spans="17:17">
      <c r="Q64347" s="39"/>
    </row>
    <row r="64348" spans="17:17">
      <c r="Q64348" s="39"/>
    </row>
    <row r="64349" spans="17:17">
      <c r="Q64349" s="39"/>
    </row>
    <row r="64350" spans="17:17">
      <c r="Q64350" s="39"/>
    </row>
    <row r="64351" spans="17:17">
      <c r="Q64351" s="39"/>
    </row>
    <row r="64352" spans="17:17">
      <c r="Q64352" s="39"/>
    </row>
    <row r="64353" spans="17:17">
      <c r="Q64353" s="39"/>
    </row>
    <row r="64354" spans="17:17">
      <c r="Q64354" s="39"/>
    </row>
    <row r="64355" spans="17:17">
      <c r="Q64355" s="39"/>
    </row>
    <row r="64356" spans="17:17">
      <c r="Q64356" s="39"/>
    </row>
    <row r="64357" spans="17:17">
      <c r="Q64357" s="39"/>
    </row>
    <row r="64358" spans="17:17">
      <c r="Q64358" s="39"/>
    </row>
    <row r="64359" spans="17:17">
      <c r="Q64359" s="39"/>
    </row>
    <row r="64360" spans="17:17">
      <c r="Q64360" s="39"/>
    </row>
    <row r="64361" spans="17:17">
      <c r="Q64361" s="39"/>
    </row>
    <row r="64362" spans="17:17">
      <c r="Q64362" s="39"/>
    </row>
    <row r="64363" spans="17:17">
      <c r="Q64363" s="39"/>
    </row>
    <row r="64364" spans="17:17">
      <c r="Q64364" s="39"/>
    </row>
    <row r="64365" spans="17:17">
      <c r="Q64365" s="39"/>
    </row>
    <row r="64366" spans="17:17">
      <c r="Q64366" s="39"/>
    </row>
    <row r="64367" spans="17:17">
      <c r="Q64367" s="39"/>
    </row>
    <row r="64368" spans="17:17">
      <c r="Q64368" s="39"/>
    </row>
    <row r="64369" spans="17:17">
      <c r="Q64369" s="39"/>
    </row>
    <row r="64370" spans="17:17">
      <c r="Q64370" s="39"/>
    </row>
    <row r="64371" spans="17:17">
      <c r="Q64371" s="39"/>
    </row>
    <row r="64372" spans="17:17">
      <c r="Q64372" s="39"/>
    </row>
    <row r="64373" spans="17:17">
      <c r="Q64373" s="39"/>
    </row>
    <row r="64374" spans="17:17">
      <c r="Q64374" s="39"/>
    </row>
    <row r="64375" spans="17:17">
      <c r="Q64375" s="39"/>
    </row>
    <row r="64376" spans="17:17">
      <c r="Q64376" s="39"/>
    </row>
    <row r="64377" spans="17:17">
      <c r="Q64377" s="39"/>
    </row>
    <row r="64378" spans="17:17">
      <c r="Q64378" s="39"/>
    </row>
    <row r="64379" spans="17:17">
      <c r="Q64379" s="39"/>
    </row>
    <row r="64380" spans="17:17">
      <c r="Q64380" s="39"/>
    </row>
    <row r="64381" spans="17:17">
      <c r="Q64381" s="39"/>
    </row>
    <row r="64382" spans="17:17">
      <c r="Q64382" s="39"/>
    </row>
    <row r="64383" spans="17:17">
      <c r="Q64383" s="39"/>
    </row>
    <row r="64384" spans="17:17">
      <c r="Q64384" s="39"/>
    </row>
    <row r="64385" spans="17:17">
      <c r="Q64385" s="39"/>
    </row>
    <row r="64386" spans="17:17">
      <c r="Q64386" s="39"/>
    </row>
    <row r="64387" spans="17:17">
      <c r="Q64387" s="39"/>
    </row>
    <row r="64388" spans="17:17">
      <c r="Q64388" s="39"/>
    </row>
    <row r="64389" spans="17:17">
      <c r="Q64389" s="39"/>
    </row>
    <row r="64390" spans="17:17">
      <c r="Q64390" s="39"/>
    </row>
    <row r="64391" spans="17:17">
      <c r="Q64391" s="39"/>
    </row>
    <row r="64392" spans="17:17">
      <c r="Q64392" s="39"/>
    </row>
    <row r="64393" spans="17:17">
      <c r="Q64393" s="39"/>
    </row>
    <row r="64394" spans="17:17">
      <c r="Q64394" s="39"/>
    </row>
    <row r="64395" spans="17:17">
      <c r="Q64395" s="39"/>
    </row>
    <row r="64396" spans="17:17">
      <c r="Q64396" s="39"/>
    </row>
    <row r="64397" spans="17:17">
      <c r="Q64397" s="39"/>
    </row>
    <row r="64398" spans="17:17">
      <c r="Q64398" s="39"/>
    </row>
    <row r="64399" spans="17:17">
      <c r="Q64399" s="39"/>
    </row>
    <row r="64400" spans="17:17">
      <c r="Q64400" s="39"/>
    </row>
    <row r="64401" spans="17:17">
      <c r="Q64401" s="39"/>
    </row>
    <row r="64402" spans="17:17">
      <c r="Q64402" s="39"/>
    </row>
    <row r="64403" spans="17:17">
      <c r="Q64403" s="39"/>
    </row>
    <row r="64404" spans="17:17">
      <c r="Q64404" s="39"/>
    </row>
    <row r="64405" spans="17:17">
      <c r="Q64405" s="39"/>
    </row>
    <row r="64406" spans="17:17">
      <c r="Q64406" s="39"/>
    </row>
    <row r="64407" spans="17:17">
      <c r="Q64407" s="39"/>
    </row>
    <row r="64408" spans="17:17">
      <c r="Q64408" s="39"/>
    </row>
    <row r="64409" spans="17:17">
      <c r="Q64409" s="39"/>
    </row>
    <row r="64410" spans="17:17">
      <c r="Q64410" s="39"/>
    </row>
    <row r="64411" spans="17:17">
      <c r="Q64411" s="39"/>
    </row>
    <row r="64412" spans="17:17">
      <c r="Q64412" s="39"/>
    </row>
    <row r="64413" spans="17:17">
      <c r="Q64413" s="39"/>
    </row>
    <row r="64414" spans="17:17">
      <c r="Q64414" s="39"/>
    </row>
    <row r="64415" spans="17:17">
      <c r="Q64415" s="39"/>
    </row>
    <row r="64416" spans="17:17">
      <c r="Q64416" s="39"/>
    </row>
    <row r="64417" spans="17:17">
      <c r="Q64417" s="39"/>
    </row>
    <row r="64418" spans="17:17">
      <c r="Q64418" s="39"/>
    </row>
    <row r="64419" spans="17:17">
      <c r="Q64419" s="39"/>
    </row>
    <row r="64420" spans="17:17">
      <c r="Q64420" s="39"/>
    </row>
    <row r="64421" spans="17:17">
      <c r="Q64421" s="39"/>
    </row>
    <row r="64422" spans="17:17">
      <c r="Q64422" s="39"/>
    </row>
    <row r="64423" spans="17:17">
      <c r="Q64423" s="39"/>
    </row>
    <row r="64424" spans="17:17">
      <c r="Q64424" s="39"/>
    </row>
    <row r="64425" spans="17:17">
      <c r="Q64425" s="39"/>
    </row>
    <row r="64426" spans="17:17">
      <c r="Q64426" s="39"/>
    </row>
    <row r="64427" spans="17:17">
      <c r="Q64427" s="39"/>
    </row>
    <row r="64428" spans="17:17">
      <c r="Q64428" s="39"/>
    </row>
    <row r="64429" spans="17:17">
      <c r="Q64429" s="39"/>
    </row>
    <row r="64430" spans="17:17">
      <c r="Q64430" s="39"/>
    </row>
    <row r="64431" spans="17:17">
      <c r="Q64431" s="39"/>
    </row>
    <row r="64432" spans="17:17">
      <c r="Q64432" s="39"/>
    </row>
    <row r="64433" spans="17:17">
      <c r="Q64433" s="39"/>
    </row>
    <row r="64434" spans="17:17">
      <c r="Q64434" s="39"/>
    </row>
    <row r="64435" spans="17:17">
      <c r="Q64435" s="39"/>
    </row>
    <row r="64436" spans="17:17">
      <c r="Q64436" s="39"/>
    </row>
    <row r="64437" spans="17:17">
      <c r="Q64437" s="39"/>
    </row>
    <row r="64438" spans="17:17">
      <c r="Q64438" s="39"/>
    </row>
    <row r="64439" spans="17:17">
      <c r="Q64439" s="39"/>
    </row>
    <row r="64440" spans="17:17">
      <c r="Q64440" s="39"/>
    </row>
    <row r="64441" spans="17:17">
      <c r="Q64441" s="39"/>
    </row>
    <row r="64442" spans="17:17">
      <c r="Q64442" s="39"/>
    </row>
    <row r="64443" spans="17:17">
      <c r="Q64443" s="39"/>
    </row>
    <row r="64444" spans="17:17">
      <c r="Q64444" s="39"/>
    </row>
    <row r="64445" spans="17:17">
      <c r="Q64445" s="39"/>
    </row>
    <row r="64446" spans="17:17">
      <c r="Q64446" s="39"/>
    </row>
    <row r="64447" spans="17:17">
      <c r="Q64447" s="39"/>
    </row>
    <row r="64448" spans="17:17">
      <c r="Q64448" s="39"/>
    </row>
    <row r="64449" spans="17:17">
      <c r="Q64449" s="39"/>
    </row>
    <row r="64450" spans="17:17">
      <c r="Q64450" s="39"/>
    </row>
    <row r="64451" spans="17:17">
      <c r="Q64451" s="39"/>
    </row>
    <row r="64452" spans="17:17">
      <c r="Q64452" s="39"/>
    </row>
    <row r="64453" spans="17:17">
      <c r="Q64453" s="39"/>
    </row>
    <row r="64454" spans="17:17">
      <c r="Q64454" s="39"/>
    </row>
    <row r="64455" spans="17:17">
      <c r="Q64455" s="39"/>
    </row>
    <row r="64456" spans="17:17">
      <c r="Q64456" s="39"/>
    </row>
    <row r="64457" spans="17:17">
      <c r="Q64457" s="39"/>
    </row>
    <row r="64458" spans="17:17">
      <c r="Q64458" s="39"/>
    </row>
    <row r="64459" spans="17:17">
      <c r="Q64459" s="39"/>
    </row>
    <row r="64460" spans="17:17">
      <c r="Q64460" s="39"/>
    </row>
    <row r="64461" spans="17:17">
      <c r="Q64461" s="39"/>
    </row>
    <row r="64462" spans="17:17">
      <c r="Q64462" s="39"/>
    </row>
    <row r="64463" spans="17:17">
      <c r="Q64463" s="39"/>
    </row>
    <row r="64464" spans="17:17">
      <c r="Q64464" s="39"/>
    </row>
    <row r="64465" spans="17:17">
      <c r="Q64465" s="39"/>
    </row>
    <row r="64466" spans="17:17">
      <c r="Q64466" s="39"/>
    </row>
    <row r="64467" spans="17:17">
      <c r="Q64467" s="39"/>
    </row>
    <row r="64468" spans="17:17">
      <c r="Q64468" s="39"/>
    </row>
    <row r="64469" spans="17:17">
      <c r="Q64469" s="39"/>
    </row>
    <row r="64470" spans="17:17">
      <c r="Q64470" s="39"/>
    </row>
    <row r="64471" spans="17:17">
      <c r="Q64471" s="39"/>
    </row>
    <row r="64472" spans="17:17">
      <c r="Q64472" s="39"/>
    </row>
    <row r="64473" spans="17:17">
      <c r="Q64473" s="39"/>
    </row>
    <row r="64474" spans="17:17">
      <c r="Q64474" s="39"/>
    </row>
    <row r="64475" spans="17:17">
      <c r="Q64475" s="39"/>
    </row>
    <row r="64476" spans="17:17">
      <c r="Q64476" s="39"/>
    </row>
    <row r="64477" spans="17:17">
      <c r="Q64477" s="39"/>
    </row>
    <row r="64478" spans="17:17">
      <c r="Q64478" s="39"/>
    </row>
    <row r="64479" spans="17:17">
      <c r="Q64479" s="39"/>
    </row>
    <row r="64480" spans="17:17">
      <c r="Q64480" s="39"/>
    </row>
    <row r="64481" spans="17:17">
      <c r="Q64481" s="39"/>
    </row>
    <row r="64482" spans="17:17">
      <c r="Q64482" s="39"/>
    </row>
    <row r="64483" spans="17:17">
      <c r="Q64483" s="39"/>
    </row>
    <row r="64484" spans="17:17">
      <c r="Q64484" s="39"/>
    </row>
    <row r="64485" spans="17:17">
      <c r="Q64485" s="39"/>
    </row>
    <row r="64486" spans="17:17">
      <c r="Q64486" s="39"/>
    </row>
    <row r="64487" spans="17:17">
      <c r="Q64487" s="39"/>
    </row>
    <row r="64488" spans="17:17">
      <c r="Q64488" s="39"/>
    </row>
    <row r="64489" spans="17:17">
      <c r="Q64489" s="39"/>
    </row>
    <row r="64490" spans="17:17">
      <c r="Q64490" s="39"/>
    </row>
    <row r="64491" spans="17:17">
      <c r="Q64491" s="39"/>
    </row>
    <row r="64492" spans="17:17">
      <c r="Q64492" s="39"/>
    </row>
    <row r="64493" spans="17:17">
      <c r="Q64493" s="39"/>
    </row>
    <row r="64494" spans="17:17">
      <c r="Q64494" s="39"/>
    </row>
    <row r="64495" spans="17:17">
      <c r="Q64495" s="39"/>
    </row>
    <row r="64496" spans="17:17">
      <c r="Q64496" s="39"/>
    </row>
    <row r="64497" spans="17:17">
      <c r="Q64497" s="39"/>
    </row>
    <row r="64498" spans="17:17">
      <c r="Q64498" s="39"/>
    </row>
    <row r="64499" spans="17:17">
      <c r="Q64499" s="39"/>
    </row>
    <row r="64500" spans="17:17">
      <c r="Q64500" s="39"/>
    </row>
    <row r="64501" spans="17:17">
      <c r="Q64501" s="39"/>
    </row>
    <row r="64502" spans="17:17">
      <c r="Q64502" s="39"/>
    </row>
    <row r="64503" spans="17:17">
      <c r="Q64503" s="39"/>
    </row>
    <row r="64504" spans="17:17">
      <c r="Q64504" s="39"/>
    </row>
    <row r="64505" spans="17:17">
      <c r="Q64505" s="39"/>
    </row>
    <row r="64506" spans="17:17">
      <c r="Q64506" s="39"/>
    </row>
    <row r="64507" spans="17:17">
      <c r="Q64507" s="39"/>
    </row>
    <row r="64508" spans="17:17">
      <c r="Q64508" s="39"/>
    </row>
    <row r="64509" spans="17:17">
      <c r="Q64509" s="39"/>
    </row>
    <row r="64510" spans="17:17">
      <c r="Q64510" s="39"/>
    </row>
    <row r="64511" spans="17:17">
      <c r="Q64511" s="39"/>
    </row>
    <row r="64512" spans="17:17">
      <c r="Q64512" s="39"/>
    </row>
    <row r="64513" spans="17:17">
      <c r="Q64513" s="39"/>
    </row>
    <row r="64514" spans="17:17">
      <c r="Q64514" s="39"/>
    </row>
    <row r="64515" spans="17:17">
      <c r="Q64515" s="39"/>
    </row>
    <row r="64516" spans="17:17">
      <c r="Q64516" s="39"/>
    </row>
    <row r="64517" spans="17:17">
      <c r="Q64517" s="39"/>
    </row>
    <row r="64518" spans="17:17">
      <c r="Q64518" s="39"/>
    </row>
    <row r="64519" spans="17:17">
      <c r="Q64519" s="39"/>
    </row>
    <row r="64520" spans="17:17">
      <c r="Q64520" s="39"/>
    </row>
    <row r="64521" spans="17:17">
      <c r="Q64521" s="39"/>
    </row>
    <row r="64522" spans="17:17">
      <c r="Q64522" s="39"/>
    </row>
    <row r="64523" spans="17:17">
      <c r="Q64523" s="39"/>
    </row>
    <row r="64524" spans="17:17">
      <c r="Q64524" s="39"/>
    </row>
    <row r="64525" spans="17:17">
      <c r="Q64525" s="39"/>
    </row>
    <row r="64526" spans="17:17">
      <c r="Q64526" s="39"/>
    </row>
    <row r="64527" spans="17:17">
      <c r="Q64527" s="39"/>
    </row>
    <row r="64528" spans="17:17">
      <c r="Q64528" s="39"/>
    </row>
    <row r="64529" spans="17:17">
      <c r="Q64529" s="39"/>
    </row>
    <row r="64530" spans="17:17">
      <c r="Q64530" s="39"/>
    </row>
    <row r="64531" spans="17:17">
      <c r="Q64531" s="39"/>
    </row>
    <row r="64532" spans="17:17">
      <c r="Q64532" s="39"/>
    </row>
    <row r="64533" spans="17:17">
      <c r="Q64533" s="39"/>
    </row>
    <row r="64534" spans="17:17">
      <c r="Q64534" s="39"/>
    </row>
    <row r="64535" spans="17:17">
      <c r="Q64535" s="39"/>
    </row>
    <row r="64536" spans="17:17">
      <c r="Q64536" s="39"/>
    </row>
    <row r="64537" spans="17:17">
      <c r="Q64537" s="39"/>
    </row>
    <row r="64538" spans="17:17">
      <c r="Q64538" s="39"/>
    </row>
    <row r="64539" spans="17:17">
      <c r="Q64539" s="39"/>
    </row>
    <row r="64540" spans="17:17">
      <c r="Q64540" s="39"/>
    </row>
    <row r="64541" spans="17:17">
      <c r="Q64541" s="39"/>
    </row>
    <row r="64542" spans="17:17">
      <c r="Q64542" s="39"/>
    </row>
    <row r="64543" spans="17:17">
      <c r="Q64543" s="39"/>
    </row>
    <row r="64544" spans="17:17">
      <c r="Q64544" s="39"/>
    </row>
    <row r="64545" spans="17:17">
      <c r="Q64545" s="39"/>
    </row>
    <row r="64546" spans="17:17">
      <c r="Q64546" s="39"/>
    </row>
    <row r="64547" spans="17:17">
      <c r="Q64547" s="39"/>
    </row>
    <row r="64548" spans="17:17">
      <c r="Q64548" s="39"/>
    </row>
    <row r="64549" spans="17:17">
      <c r="Q64549" s="39"/>
    </row>
    <row r="64550" spans="17:17">
      <c r="Q64550" s="39"/>
    </row>
    <row r="64551" spans="17:17">
      <c r="Q64551" s="39"/>
    </row>
    <row r="64552" spans="17:17">
      <c r="Q64552" s="39"/>
    </row>
    <row r="64553" spans="17:17">
      <c r="Q64553" s="39"/>
    </row>
    <row r="64554" spans="17:17">
      <c r="Q64554" s="39"/>
    </row>
    <row r="64555" spans="17:17">
      <c r="Q64555" s="39"/>
    </row>
    <row r="64556" spans="17:17">
      <c r="Q64556" s="39"/>
    </row>
    <row r="64557" spans="17:17">
      <c r="Q64557" s="39"/>
    </row>
    <row r="64558" spans="17:17">
      <c r="Q64558" s="39"/>
    </row>
    <row r="64559" spans="17:17">
      <c r="Q64559" s="39"/>
    </row>
    <row r="64560" spans="17:17">
      <c r="Q64560" s="39"/>
    </row>
    <row r="64561" spans="17:17">
      <c r="Q64561" s="39"/>
    </row>
    <row r="64562" spans="17:17">
      <c r="Q64562" s="39"/>
    </row>
    <row r="64563" spans="17:17">
      <c r="Q64563" s="39"/>
    </row>
    <row r="64564" spans="17:17">
      <c r="Q64564" s="39"/>
    </row>
    <row r="64565" spans="17:17">
      <c r="Q64565" s="39"/>
    </row>
    <row r="64566" spans="17:17">
      <c r="Q64566" s="39"/>
    </row>
    <row r="64567" spans="17:17">
      <c r="Q64567" s="39"/>
    </row>
    <row r="64568" spans="17:17">
      <c r="Q64568" s="39"/>
    </row>
    <row r="64569" spans="17:17">
      <c r="Q64569" s="39"/>
    </row>
    <row r="64570" spans="17:17">
      <c r="Q64570" s="39"/>
    </row>
    <row r="64571" spans="17:17">
      <c r="Q64571" s="39"/>
    </row>
    <row r="64572" spans="17:17">
      <c r="Q64572" s="39"/>
    </row>
    <row r="64573" spans="17:17">
      <c r="Q64573" s="39"/>
    </row>
    <row r="64574" spans="17:17">
      <c r="Q64574" s="39"/>
    </row>
    <row r="64575" spans="17:17">
      <c r="Q64575" s="39"/>
    </row>
    <row r="64576" spans="17:17">
      <c r="Q64576" s="39"/>
    </row>
    <row r="64577" spans="17:17">
      <c r="Q64577" s="39"/>
    </row>
    <row r="64578" spans="17:17">
      <c r="Q64578" s="39"/>
    </row>
    <row r="64579" spans="17:17">
      <c r="Q64579" s="39"/>
    </row>
    <row r="64580" spans="17:17">
      <c r="Q64580" s="39"/>
    </row>
    <row r="64581" spans="17:17">
      <c r="Q64581" s="39"/>
    </row>
    <row r="64582" spans="17:17">
      <c r="Q64582" s="39"/>
    </row>
    <row r="64583" spans="17:17">
      <c r="Q64583" s="39"/>
    </row>
    <row r="64584" spans="17:17">
      <c r="Q64584" s="39"/>
    </row>
    <row r="64585" spans="17:17">
      <c r="Q64585" s="39"/>
    </row>
    <row r="64586" spans="17:17">
      <c r="Q64586" s="39"/>
    </row>
    <row r="64587" spans="17:17">
      <c r="Q64587" s="39"/>
    </row>
    <row r="64588" spans="17:17">
      <c r="Q64588" s="39"/>
    </row>
    <row r="64589" spans="17:17">
      <c r="Q64589" s="39"/>
    </row>
    <row r="64590" spans="17:17">
      <c r="Q64590" s="39"/>
    </row>
    <row r="64591" spans="17:17">
      <c r="Q64591" s="39"/>
    </row>
    <row r="64592" spans="17:17">
      <c r="Q64592" s="39"/>
    </row>
    <row r="64593" spans="17:17">
      <c r="Q64593" s="39"/>
    </row>
    <row r="64594" spans="17:17">
      <c r="Q64594" s="39"/>
    </row>
    <row r="64595" spans="17:17">
      <c r="Q64595" s="39"/>
    </row>
    <row r="64596" spans="17:17">
      <c r="Q64596" s="39"/>
    </row>
    <row r="64597" spans="17:17">
      <c r="Q64597" s="39"/>
    </row>
    <row r="64598" spans="17:17">
      <c r="Q64598" s="39"/>
    </row>
    <row r="64599" spans="17:17">
      <c r="Q64599" s="39"/>
    </row>
    <row r="64600" spans="17:17">
      <c r="Q64600" s="39"/>
    </row>
    <row r="64601" spans="17:17">
      <c r="Q64601" s="39"/>
    </row>
    <row r="64602" spans="17:17">
      <c r="Q64602" s="39"/>
    </row>
    <row r="64603" spans="17:17">
      <c r="Q64603" s="39"/>
    </row>
    <row r="64604" spans="17:17">
      <c r="Q64604" s="39"/>
    </row>
    <row r="64605" spans="17:17">
      <c r="Q64605" s="39"/>
    </row>
    <row r="64606" spans="17:17">
      <c r="Q64606" s="39"/>
    </row>
    <row r="64607" spans="17:17">
      <c r="Q64607" s="39"/>
    </row>
    <row r="64608" spans="17:17">
      <c r="Q64608" s="39"/>
    </row>
    <row r="64609" spans="17:17">
      <c r="Q64609" s="39"/>
    </row>
    <row r="64610" spans="17:17">
      <c r="Q64610" s="39"/>
    </row>
    <row r="64611" spans="17:17">
      <c r="Q64611" s="39"/>
    </row>
    <row r="64612" spans="17:17">
      <c r="Q64612" s="39"/>
    </row>
    <row r="64613" spans="17:17">
      <c r="Q64613" s="39"/>
    </row>
    <row r="64614" spans="17:17">
      <c r="Q64614" s="39"/>
    </row>
    <row r="64615" spans="17:17">
      <c r="Q64615" s="39"/>
    </row>
    <row r="64616" spans="17:17">
      <c r="Q64616" s="39"/>
    </row>
    <row r="64617" spans="17:17">
      <c r="Q64617" s="39"/>
    </row>
    <row r="64618" spans="17:17">
      <c r="Q64618" s="39"/>
    </row>
    <row r="64619" spans="17:17">
      <c r="Q64619" s="39"/>
    </row>
    <row r="64620" spans="17:17">
      <c r="Q64620" s="39"/>
    </row>
    <row r="64621" spans="17:17">
      <c r="Q64621" s="39"/>
    </row>
    <row r="64622" spans="17:17">
      <c r="Q64622" s="39"/>
    </row>
    <row r="64623" spans="17:17">
      <c r="Q64623" s="39"/>
    </row>
    <row r="64624" spans="17:17">
      <c r="Q64624" s="39"/>
    </row>
    <row r="64625" spans="17:17">
      <c r="Q64625" s="39"/>
    </row>
    <row r="64626" spans="17:17">
      <c r="Q64626" s="39"/>
    </row>
    <row r="64627" spans="17:17">
      <c r="Q64627" s="39"/>
    </row>
    <row r="64628" spans="17:17">
      <c r="Q64628" s="39"/>
    </row>
    <row r="64629" spans="17:17">
      <c r="Q64629" s="39"/>
    </row>
    <row r="64630" spans="17:17">
      <c r="Q64630" s="39"/>
    </row>
    <row r="64631" spans="17:17">
      <c r="Q64631" s="39"/>
    </row>
    <row r="64632" spans="17:17">
      <c r="Q64632" s="39"/>
    </row>
    <row r="64633" spans="17:17">
      <c r="Q64633" s="39"/>
    </row>
    <row r="64634" spans="17:17">
      <c r="Q64634" s="39"/>
    </row>
    <row r="64635" spans="17:17">
      <c r="Q64635" s="39"/>
    </row>
    <row r="64636" spans="17:17">
      <c r="Q64636" s="39"/>
    </row>
    <row r="64637" spans="17:17">
      <c r="Q64637" s="39"/>
    </row>
    <row r="64638" spans="17:17">
      <c r="Q64638" s="39"/>
    </row>
    <row r="64639" spans="17:17">
      <c r="Q64639" s="39"/>
    </row>
    <row r="64640" spans="17:17">
      <c r="Q64640" s="39"/>
    </row>
    <row r="64641" spans="17:17">
      <c r="Q64641" s="39"/>
    </row>
    <row r="64642" spans="17:17">
      <c r="Q64642" s="39"/>
    </row>
    <row r="64643" spans="17:17">
      <c r="Q64643" s="39"/>
    </row>
    <row r="64644" spans="17:17">
      <c r="Q64644" s="39"/>
    </row>
    <row r="64645" spans="17:17">
      <c r="Q64645" s="39"/>
    </row>
    <row r="64646" spans="17:17">
      <c r="Q64646" s="39"/>
    </row>
    <row r="64647" spans="17:17">
      <c r="Q64647" s="39"/>
    </row>
    <row r="64648" spans="17:17">
      <c r="Q64648" s="39"/>
    </row>
    <row r="64649" spans="17:17">
      <c r="Q64649" s="39"/>
    </row>
    <row r="64650" spans="17:17">
      <c r="Q64650" s="39"/>
    </row>
    <row r="64651" spans="17:17">
      <c r="Q64651" s="39"/>
    </row>
    <row r="64652" spans="17:17">
      <c r="Q64652" s="39"/>
    </row>
    <row r="64653" spans="17:17">
      <c r="Q64653" s="39"/>
    </row>
    <row r="64654" spans="17:17">
      <c r="Q64654" s="39"/>
    </row>
    <row r="64655" spans="17:17">
      <c r="Q64655" s="39"/>
    </row>
    <row r="64656" spans="17:17">
      <c r="Q64656" s="39"/>
    </row>
    <row r="64657" spans="17:17">
      <c r="Q64657" s="39"/>
    </row>
    <row r="64658" spans="17:17">
      <c r="Q64658" s="39"/>
    </row>
    <row r="64659" spans="17:17">
      <c r="Q64659" s="39"/>
    </row>
    <row r="64660" spans="17:17">
      <c r="Q64660" s="39"/>
    </row>
    <row r="64661" spans="17:17">
      <c r="Q64661" s="39"/>
    </row>
    <row r="64662" spans="17:17">
      <c r="Q64662" s="39"/>
    </row>
    <row r="64663" spans="17:17">
      <c r="Q64663" s="39"/>
    </row>
    <row r="64664" spans="17:17">
      <c r="Q64664" s="39"/>
    </row>
    <row r="64665" spans="17:17">
      <c r="Q64665" s="39"/>
    </row>
    <row r="64666" spans="17:17">
      <c r="Q64666" s="39"/>
    </row>
    <row r="64667" spans="17:17">
      <c r="Q64667" s="39"/>
    </row>
    <row r="64668" spans="17:17">
      <c r="Q64668" s="39"/>
    </row>
    <row r="64669" spans="17:17">
      <c r="Q64669" s="39"/>
    </row>
    <row r="64670" spans="17:17">
      <c r="Q64670" s="39"/>
    </row>
    <row r="64671" spans="17:17">
      <c r="Q64671" s="39"/>
    </row>
    <row r="64672" spans="17:17">
      <c r="Q64672" s="39"/>
    </row>
    <row r="64673" spans="17:17">
      <c r="Q64673" s="39"/>
    </row>
    <row r="64674" spans="17:17">
      <c r="Q64674" s="39"/>
    </row>
    <row r="64675" spans="17:17">
      <c r="Q64675" s="39"/>
    </row>
    <row r="64676" spans="17:17">
      <c r="Q64676" s="39"/>
    </row>
    <row r="64677" spans="17:17">
      <c r="Q64677" s="39"/>
    </row>
    <row r="64678" spans="17:17">
      <c r="Q64678" s="39"/>
    </row>
    <row r="64679" spans="17:17">
      <c r="Q64679" s="39"/>
    </row>
    <row r="64680" spans="17:17">
      <c r="Q64680" s="39"/>
    </row>
    <row r="64681" spans="17:17">
      <c r="Q64681" s="39"/>
    </row>
    <row r="64682" spans="17:17">
      <c r="Q64682" s="39"/>
    </row>
    <row r="64683" spans="17:17">
      <c r="Q64683" s="39"/>
    </row>
    <row r="64684" spans="17:17">
      <c r="Q64684" s="39"/>
    </row>
    <row r="64685" spans="17:17">
      <c r="Q64685" s="39"/>
    </row>
    <row r="64686" spans="17:17">
      <c r="Q64686" s="39"/>
    </row>
    <row r="64687" spans="17:17">
      <c r="Q64687" s="39"/>
    </row>
    <row r="64688" spans="17:17">
      <c r="Q64688" s="39"/>
    </row>
    <row r="64689" spans="17:17">
      <c r="Q64689" s="39"/>
    </row>
    <row r="64690" spans="17:17">
      <c r="Q64690" s="39"/>
    </row>
    <row r="64691" spans="17:17">
      <c r="Q64691" s="39"/>
    </row>
    <row r="64692" spans="17:17">
      <c r="Q64692" s="39"/>
    </row>
    <row r="64693" spans="17:17">
      <c r="Q64693" s="39"/>
    </row>
    <row r="64694" spans="17:17">
      <c r="Q64694" s="39"/>
    </row>
    <row r="64695" spans="17:17">
      <c r="Q64695" s="39"/>
    </row>
    <row r="64696" spans="17:17">
      <c r="Q64696" s="39"/>
    </row>
    <row r="64697" spans="17:17">
      <c r="Q64697" s="39"/>
    </row>
    <row r="64698" spans="17:17">
      <c r="Q64698" s="39"/>
    </row>
    <row r="64699" spans="17:17">
      <c r="Q64699" s="39"/>
    </row>
    <row r="64700" spans="17:17">
      <c r="Q64700" s="39"/>
    </row>
    <row r="64701" spans="17:17">
      <c r="Q64701" s="39"/>
    </row>
    <row r="64702" spans="17:17">
      <c r="Q64702" s="39"/>
    </row>
    <row r="64703" spans="17:17">
      <c r="Q64703" s="39"/>
    </row>
    <row r="64704" spans="17:17">
      <c r="Q64704" s="39"/>
    </row>
    <row r="64705" spans="17:17">
      <c r="Q64705" s="39"/>
    </row>
    <row r="64706" spans="17:17">
      <c r="Q64706" s="39"/>
    </row>
    <row r="64707" spans="17:17">
      <c r="Q64707" s="39"/>
    </row>
    <row r="64708" spans="17:17">
      <c r="Q64708" s="39"/>
    </row>
    <row r="64709" spans="17:17">
      <c r="Q64709" s="39"/>
    </row>
    <row r="64710" spans="17:17">
      <c r="Q64710" s="39"/>
    </row>
    <row r="64711" spans="17:17">
      <c r="Q64711" s="39"/>
    </row>
    <row r="64712" spans="17:17">
      <c r="Q64712" s="39"/>
    </row>
    <row r="64713" spans="17:17">
      <c r="Q64713" s="39"/>
    </row>
    <row r="64714" spans="17:17">
      <c r="Q64714" s="39"/>
    </row>
    <row r="64715" spans="17:17">
      <c r="Q64715" s="39"/>
    </row>
    <row r="64716" spans="17:17">
      <c r="Q64716" s="39"/>
    </row>
    <row r="64717" spans="17:17">
      <c r="Q64717" s="39"/>
    </row>
    <row r="64718" spans="17:17">
      <c r="Q64718" s="39"/>
    </row>
    <row r="64719" spans="17:17">
      <c r="Q64719" s="39"/>
    </row>
    <row r="64720" spans="17:17">
      <c r="Q64720" s="39"/>
    </row>
    <row r="64721" spans="17:17">
      <c r="Q64721" s="39"/>
    </row>
    <row r="64722" spans="17:17">
      <c r="Q64722" s="39"/>
    </row>
    <row r="64723" spans="17:17">
      <c r="Q64723" s="39"/>
    </row>
    <row r="64724" spans="17:17">
      <c r="Q64724" s="39"/>
    </row>
    <row r="64725" spans="17:17">
      <c r="Q64725" s="39"/>
    </row>
    <row r="64726" spans="17:17">
      <c r="Q64726" s="39"/>
    </row>
    <row r="64727" spans="17:17">
      <c r="Q64727" s="39"/>
    </row>
    <row r="64728" spans="17:17">
      <c r="Q64728" s="39"/>
    </row>
    <row r="64729" spans="17:17">
      <c r="Q64729" s="39"/>
    </row>
    <row r="64730" spans="17:17">
      <c r="Q64730" s="39"/>
    </row>
    <row r="64731" spans="17:17">
      <c r="Q64731" s="39"/>
    </row>
    <row r="64732" spans="17:17">
      <c r="Q64732" s="39"/>
    </row>
    <row r="64733" spans="17:17">
      <c r="Q64733" s="39"/>
    </row>
    <row r="64734" spans="17:17">
      <c r="Q64734" s="39"/>
    </row>
    <row r="64735" spans="17:17">
      <c r="Q64735" s="39"/>
    </row>
    <row r="64736" spans="17:17">
      <c r="Q64736" s="39"/>
    </row>
    <row r="64737" spans="17:17">
      <c r="Q64737" s="39"/>
    </row>
    <row r="64738" spans="17:17">
      <c r="Q64738" s="39"/>
    </row>
    <row r="64739" spans="17:17">
      <c r="Q64739" s="39"/>
    </row>
    <row r="64740" spans="17:17">
      <c r="Q64740" s="39"/>
    </row>
    <row r="64741" spans="17:17">
      <c r="Q64741" s="39"/>
    </row>
    <row r="64742" spans="17:17">
      <c r="Q64742" s="39"/>
    </row>
    <row r="64743" spans="17:17">
      <c r="Q64743" s="39"/>
    </row>
    <row r="64744" spans="17:17">
      <c r="Q64744" s="39"/>
    </row>
    <row r="64745" spans="17:17">
      <c r="Q64745" s="39"/>
    </row>
    <row r="64746" spans="17:17">
      <c r="Q64746" s="39"/>
    </row>
    <row r="64747" spans="17:17">
      <c r="Q64747" s="39"/>
    </row>
    <row r="64748" spans="17:17">
      <c r="Q64748" s="39"/>
    </row>
    <row r="64749" spans="17:17">
      <c r="Q64749" s="39"/>
    </row>
    <row r="64750" spans="17:17">
      <c r="Q64750" s="39"/>
    </row>
    <row r="64751" spans="17:17">
      <c r="Q64751" s="39"/>
    </row>
    <row r="64752" spans="17:17">
      <c r="Q64752" s="39"/>
    </row>
    <row r="64753" spans="17:17">
      <c r="Q64753" s="39"/>
    </row>
    <row r="64754" spans="17:17">
      <c r="Q64754" s="39"/>
    </row>
    <row r="64755" spans="17:17">
      <c r="Q64755" s="39"/>
    </row>
    <row r="64756" spans="17:17">
      <c r="Q64756" s="39"/>
    </row>
    <row r="64757" spans="17:17">
      <c r="Q64757" s="39"/>
    </row>
    <row r="64758" spans="17:17">
      <c r="Q64758" s="39"/>
    </row>
    <row r="64759" spans="17:17">
      <c r="Q64759" s="39"/>
    </row>
    <row r="64760" spans="17:17">
      <c r="Q64760" s="39"/>
    </row>
    <row r="64761" spans="17:17">
      <c r="Q64761" s="39"/>
    </row>
    <row r="64762" spans="17:17">
      <c r="Q64762" s="39"/>
    </row>
    <row r="64763" spans="17:17">
      <c r="Q64763" s="39"/>
    </row>
    <row r="64764" spans="17:17">
      <c r="Q64764" s="39"/>
    </row>
    <row r="64765" spans="17:17">
      <c r="Q64765" s="39"/>
    </row>
    <row r="64766" spans="17:17">
      <c r="Q64766" s="39"/>
    </row>
    <row r="64767" spans="17:17">
      <c r="Q64767" s="39"/>
    </row>
    <row r="64768" spans="17:17">
      <c r="Q64768" s="39"/>
    </row>
    <row r="64769" spans="17:17">
      <c r="Q64769" s="39"/>
    </row>
    <row r="64770" spans="17:17">
      <c r="Q64770" s="39"/>
    </row>
    <row r="64771" spans="17:17">
      <c r="Q64771" s="39"/>
    </row>
    <row r="64772" spans="17:17">
      <c r="Q64772" s="39"/>
    </row>
    <row r="64773" spans="17:17">
      <c r="Q64773" s="39"/>
    </row>
    <row r="64774" spans="17:17">
      <c r="Q64774" s="39"/>
    </row>
    <row r="64775" spans="17:17">
      <c r="Q64775" s="39"/>
    </row>
    <row r="64776" spans="17:17">
      <c r="Q64776" s="39"/>
    </row>
    <row r="64777" spans="17:17">
      <c r="Q64777" s="39"/>
    </row>
    <row r="64778" spans="17:17">
      <c r="Q64778" s="39"/>
    </row>
    <row r="64779" spans="17:17">
      <c r="Q64779" s="39"/>
    </row>
    <row r="64780" spans="17:17">
      <c r="Q64780" s="39"/>
    </row>
    <row r="64781" spans="17:17">
      <c r="Q64781" s="39"/>
    </row>
    <row r="64782" spans="17:17">
      <c r="Q64782" s="39"/>
    </row>
    <row r="64783" spans="17:17">
      <c r="Q64783" s="39"/>
    </row>
    <row r="64784" spans="17:17">
      <c r="Q64784" s="39"/>
    </row>
    <row r="64785" spans="17:17">
      <c r="Q64785" s="39"/>
    </row>
    <row r="64786" spans="17:17">
      <c r="Q64786" s="39"/>
    </row>
    <row r="64787" spans="17:17">
      <c r="Q64787" s="39"/>
    </row>
    <row r="64788" spans="17:17">
      <c r="Q64788" s="39"/>
    </row>
    <row r="64789" spans="17:17">
      <c r="Q64789" s="39"/>
    </row>
    <row r="64790" spans="17:17">
      <c r="Q64790" s="39"/>
    </row>
    <row r="64791" spans="17:17">
      <c r="Q64791" s="39"/>
    </row>
    <row r="64792" spans="17:17">
      <c r="Q64792" s="39"/>
    </row>
    <row r="64793" spans="17:17">
      <c r="Q64793" s="39"/>
    </row>
    <row r="64794" spans="17:17">
      <c r="Q64794" s="39"/>
    </row>
    <row r="64795" spans="17:17">
      <c r="Q64795" s="39"/>
    </row>
    <row r="64796" spans="17:17">
      <c r="Q64796" s="39"/>
    </row>
    <row r="64797" spans="17:17">
      <c r="Q64797" s="39"/>
    </row>
    <row r="64798" spans="17:17">
      <c r="Q64798" s="39"/>
    </row>
    <row r="64799" spans="17:17">
      <c r="Q64799" s="39"/>
    </row>
    <row r="64800" spans="17:17">
      <c r="Q64800" s="39"/>
    </row>
    <row r="64801" spans="17:17">
      <c r="Q64801" s="39"/>
    </row>
    <row r="64802" spans="17:17">
      <c r="Q64802" s="39"/>
    </row>
    <row r="64803" spans="17:17">
      <c r="Q64803" s="39"/>
    </row>
    <row r="64804" spans="17:17">
      <c r="Q64804" s="39"/>
    </row>
    <row r="64805" spans="17:17">
      <c r="Q64805" s="39"/>
    </row>
    <row r="64806" spans="17:17">
      <c r="Q64806" s="39"/>
    </row>
    <row r="64807" spans="17:17">
      <c r="Q64807" s="39"/>
    </row>
    <row r="64808" spans="17:17">
      <c r="Q64808" s="39"/>
    </row>
    <row r="64809" spans="17:17">
      <c r="Q64809" s="39"/>
    </row>
    <row r="64810" spans="17:17">
      <c r="Q64810" s="39"/>
    </row>
    <row r="64811" spans="17:17">
      <c r="Q64811" s="39"/>
    </row>
    <row r="64812" spans="17:17">
      <c r="Q64812" s="39"/>
    </row>
    <row r="64813" spans="17:17">
      <c r="Q64813" s="39"/>
    </row>
    <row r="64814" spans="17:17">
      <c r="Q64814" s="39"/>
    </row>
    <row r="64815" spans="17:17">
      <c r="Q64815" s="39"/>
    </row>
    <row r="64816" spans="17:17">
      <c r="Q64816" s="39"/>
    </row>
    <row r="64817" spans="17:17">
      <c r="Q64817" s="39"/>
    </row>
    <row r="64818" spans="17:17">
      <c r="Q64818" s="39"/>
    </row>
    <row r="64819" spans="17:17">
      <c r="Q64819" s="39"/>
    </row>
    <row r="64820" spans="17:17">
      <c r="Q64820" s="39"/>
    </row>
    <row r="64821" spans="17:17">
      <c r="Q64821" s="39"/>
    </row>
    <row r="64822" spans="17:17">
      <c r="Q64822" s="39"/>
    </row>
    <row r="64823" spans="17:17">
      <c r="Q64823" s="39"/>
    </row>
    <row r="64824" spans="17:17">
      <c r="Q64824" s="39"/>
    </row>
    <row r="64825" spans="17:17">
      <c r="Q64825" s="39"/>
    </row>
    <row r="64826" spans="17:17">
      <c r="Q64826" s="39"/>
    </row>
    <row r="64827" spans="17:17">
      <c r="Q64827" s="39"/>
    </row>
    <row r="64828" spans="17:17">
      <c r="Q64828" s="39"/>
    </row>
    <row r="64829" spans="17:17">
      <c r="Q64829" s="39"/>
    </row>
    <row r="64830" spans="17:17">
      <c r="Q64830" s="39"/>
    </row>
    <row r="64831" spans="17:17">
      <c r="Q64831" s="39"/>
    </row>
    <row r="64832" spans="17:17">
      <c r="Q64832" s="39"/>
    </row>
    <row r="64833" spans="17:17">
      <c r="Q64833" s="39"/>
    </row>
    <row r="64834" spans="17:17">
      <c r="Q64834" s="39"/>
    </row>
    <row r="64835" spans="17:17">
      <c r="Q64835" s="39"/>
    </row>
    <row r="64836" spans="17:17">
      <c r="Q64836" s="39"/>
    </row>
    <row r="64837" spans="17:17">
      <c r="Q64837" s="39"/>
    </row>
    <row r="64838" spans="17:17">
      <c r="Q64838" s="39"/>
    </row>
    <row r="64839" spans="17:17">
      <c r="Q64839" s="39"/>
    </row>
    <row r="64840" spans="17:17">
      <c r="Q64840" s="39"/>
    </row>
    <row r="64841" spans="17:17">
      <c r="Q64841" s="39"/>
    </row>
    <row r="64842" spans="17:17">
      <c r="Q64842" s="39"/>
    </row>
    <row r="64843" spans="17:17">
      <c r="Q64843" s="39"/>
    </row>
    <row r="64844" spans="17:17">
      <c r="Q64844" s="39"/>
    </row>
    <row r="64845" spans="17:17">
      <c r="Q64845" s="39"/>
    </row>
    <row r="64846" spans="17:17">
      <c r="Q64846" s="39"/>
    </row>
    <row r="64847" spans="17:17">
      <c r="Q64847" s="39"/>
    </row>
    <row r="64848" spans="17:17">
      <c r="Q64848" s="39"/>
    </row>
    <row r="64849" spans="17:17">
      <c r="Q64849" s="39"/>
    </row>
    <row r="64850" spans="17:17">
      <c r="Q64850" s="39"/>
    </row>
    <row r="64851" spans="17:17">
      <c r="Q64851" s="39"/>
    </row>
    <row r="64852" spans="17:17">
      <c r="Q64852" s="39"/>
    </row>
    <row r="64853" spans="17:17">
      <c r="Q64853" s="39"/>
    </row>
    <row r="64854" spans="17:17">
      <c r="Q64854" s="39"/>
    </row>
    <row r="64855" spans="17:17">
      <c r="Q64855" s="39"/>
    </row>
    <row r="64856" spans="17:17">
      <c r="Q64856" s="39"/>
    </row>
    <row r="64857" spans="17:17">
      <c r="Q64857" s="39"/>
    </row>
    <row r="64858" spans="17:17">
      <c r="Q64858" s="39"/>
    </row>
    <row r="64859" spans="17:17">
      <c r="Q64859" s="39"/>
    </row>
    <row r="64860" spans="17:17">
      <c r="Q64860" s="39"/>
    </row>
    <row r="64861" spans="17:17">
      <c r="Q64861" s="39"/>
    </row>
    <row r="64862" spans="17:17">
      <c r="Q64862" s="39"/>
    </row>
    <row r="64863" spans="17:17">
      <c r="Q64863" s="39"/>
    </row>
    <row r="64864" spans="17:17">
      <c r="Q64864" s="39"/>
    </row>
    <row r="64865" spans="17:17">
      <c r="Q64865" s="39"/>
    </row>
    <row r="64866" spans="17:17">
      <c r="Q64866" s="39"/>
    </row>
    <row r="64867" spans="17:17">
      <c r="Q64867" s="39"/>
    </row>
    <row r="64868" spans="17:17">
      <c r="Q64868" s="39"/>
    </row>
    <row r="64869" spans="17:17">
      <c r="Q64869" s="39"/>
    </row>
    <row r="64870" spans="17:17">
      <c r="Q64870" s="39"/>
    </row>
    <row r="64871" spans="17:17">
      <c r="Q64871" s="39"/>
    </row>
    <row r="64872" spans="17:17">
      <c r="Q64872" s="39"/>
    </row>
    <row r="64873" spans="17:17">
      <c r="Q64873" s="39"/>
    </row>
    <row r="64874" spans="17:17">
      <c r="Q64874" s="39"/>
    </row>
    <row r="64875" spans="17:17">
      <c r="Q64875" s="39"/>
    </row>
    <row r="64876" spans="17:17">
      <c r="Q64876" s="39"/>
    </row>
    <row r="64877" spans="17:17">
      <c r="Q64877" s="39"/>
    </row>
    <row r="64878" spans="17:17">
      <c r="Q64878" s="39"/>
    </row>
    <row r="64879" spans="17:17">
      <c r="Q64879" s="39"/>
    </row>
    <row r="64880" spans="17:17">
      <c r="Q64880" s="39"/>
    </row>
    <row r="64881" spans="17:17">
      <c r="Q64881" s="39"/>
    </row>
    <row r="64882" spans="17:17">
      <c r="Q64882" s="39"/>
    </row>
    <row r="64883" spans="17:17">
      <c r="Q64883" s="39"/>
    </row>
    <row r="64884" spans="17:17">
      <c r="Q64884" s="39"/>
    </row>
    <row r="64885" spans="17:17">
      <c r="Q64885" s="39"/>
    </row>
    <row r="64886" spans="17:17">
      <c r="Q64886" s="39"/>
    </row>
    <row r="64887" spans="17:17">
      <c r="Q64887" s="39"/>
    </row>
    <row r="64888" spans="17:17">
      <c r="Q64888" s="39"/>
    </row>
    <row r="64889" spans="17:17">
      <c r="Q64889" s="39"/>
    </row>
    <row r="64890" spans="17:17">
      <c r="Q64890" s="39"/>
    </row>
    <row r="64891" spans="17:17">
      <c r="Q64891" s="39"/>
    </row>
    <row r="64892" spans="17:17">
      <c r="Q64892" s="39"/>
    </row>
    <row r="64893" spans="17:17">
      <c r="Q64893" s="39"/>
    </row>
    <row r="64894" spans="17:17">
      <c r="Q64894" s="39"/>
    </row>
    <row r="64895" spans="17:17">
      <c r="Q64895" s="39"/>
    </row>
    <row r="64896" spans="17:17">
      <c r="Q64896" s="39"/>
    </row>
    <row r="64897" spans="17:17">
      <c r="Q64897" s="39"/>
    </row>
    <row r="64898" spans="17:17">
      <c r="Q64898" s="39"/>
    </row>
    <row r="64899" spans="17:17">
      <c r="Q64899" s="39"/>
    </row>
    <row r="64900" spans="17:17">
      <c r="Q64900" s="39"/>
    </row>
    <row r="64901" spans="17:17">
      <c r="Q64901" s="39"/>
    </row>
    <row r="64902" spans="17:17">
      <c r="Q64902" s="39"/>
    </row>
    <row r="64903" spans="17:17">
      <c r="Q64903" s="39"/>
    </row>
    <row r="64904" spans="17:17">
      <c r="Q64904" s="39"/>
    </row>
    <row r="64905" spans="17:17">
      <c r="Q64905" s="39"/>
    </row>
    <row r="64906" spans="17:17">
      <c r="Q64906" s="39"/>
    </row>
    <row r="64907" spans="17:17">
      <c r="Q64907" s="39"/>
    </row>
    <row r="64908" spans="17:17">
      <c r="Q64908" s="39"/>
    </row>
    <row r="64909" spans="17:17">
      <c r="Q64909" s="39"/>
    </row>
    <row r="64910" spans="17:17">
      <c r="Q64910" s="39"/>
    </row>
    <row r="64911" spans="17:17">
      <c r="Q64911" s="39"/>
    </row>
    <row r="64912" spans="17:17">
      <c r="Q64912" s="39"/>
    </row>
    <row r="64913" spans="17:17">
      <c r="Q64913" s="39"/>
    </row>
    <row r="64914" spans="17:17">
      <c r="Q64914" s="39"/>
    </row>
    <row r="64915" spans="17:17">
      <c r="Q64915" s="39"/>
    </row>
    <row r="64916" spans="17:17">
      <c r="Q64916" s="39"/>
    </row>
    <row r="64917" spans="17:17">
      <c r="Q64917" s="39"/>
    </row>
    <row r="64918" spans="17:17">
      <c r="Q64918" s="39"/>
    </row>
    <row r="64919" spans="17:17">
      <c r="Q64919" s="39"/>
    </row>
    <row r="64920" spans="17:17">
      <c r="Q64920" s="39"/>
    </row>
    <row r="64921" spans="17:17">
      <c r="Q64921" s="39"/>
    </row>
    <row r="64922" spans="17:17">
      <c r="Q64922" s="39"/>
    </row>
    <row r="64923" spans="17:17">
      <c r="Q64923" s="39"/>
    </row>
    <row r="64924" spans="17:17">
      <c r="Q64924" s="39"/>
    </row>
    <row r="64925" spans="17:17">
      <c r="Q64925" s="39"/>
    </row>
    <row r="64926" spans="17:17">
      <c r="Q64926" s="39"/>
    </row>
    <row r="64927" spans="17:17">
      <c r="Q64927" s="39"/>
    </row>
    <row r="64928" spans="17:17">
      <c r="Q64928" s="39"/>
    </row>
    <row r="64929" spans="17:17">
      <c r="Q64929" s="39"/>
    </row>
    <row r="64930" spans="17:17">
      <c r="Q64930" s="39"/>
    </row>
    <row r="64931" spans="17:17">
      <c r="Q64931" s="39"/>
    </row>
    <row r="64932" spans="17:17">
      <c r="Q64932" s="39"/>
    </row>
    <row r="64933" spans="17:17">
      <c r="Q64933" s="39"/>
    </row>
    <row r="64934" spans="17:17">
      <c r="Q64934" s="39"/>
    </row>
    <row r="64935" spans="17:17">
      <c r="Q64935" s="39"/>
    </row>
    <row r="64936" spans="17:17">
      <c r="Q64936" s="39"/>
    </row>
    <row r="64937" spans="17:17">
      <c r="Q64937" s="39"/>
    </row>
    <row r="64938" spans="17:17">
      <c r="Q64938" s="39"/>
    </row>
    <row r="64939" spans="17:17">
      <c r="Q64939" s="39"/>
    </row>
    <row r="64940" spans="17:17">
      <c r="Q64940" s="39"/>
    </row>
    <row r="64941" spans="17:17">
      <c r="Q64941" s="39"/>
    </row>
    <row r="64942" spans="17:17">
      <c r="Q64942" s="39"/>
    </row>
    <row r="64943" spans="17:17">
      <c r="Q64943" s="39"/>
    </row>
    <row r="64944" spans="17:17">
      <c r="Q64944" s="39"/>
    </row>
    <row r="64945" spans="17:17">
      <c r="Q64945" s="39"/>
    </row>
    <row r="64946" spans="17:17">
      <c r="Q64946" s="39"/>
    </row>
    <row r="64947" spans="17:17">
      <c r="Q64947" s="39"/>
    </row>
    <row r="64948" spans="17:17">
      <c r="Q64948" s="39"/>
    </row>
    <row r="64949" spans="17:17">
      <c r="Q64949" s="39"/>
    </row>
    <row r="64950" spans="17:17">
      <c r="Q64950" s="39"/>
    </row>
    <row r="64951" spans="17:17">
      <c r="Q64951" s="39"/>
    </row>
    <row r="64952" spans="17:17">
      <c r="Q64952" s="39"/>
    </row>
    <row r="64953" spans="17:17">
      <c r="Q64953" s="39"/>
    </row>
    <row r="64954" spans="17:17">
      <c r="Q64954" s="39"/>
    </row>
    <row r="64955" spans="17:17">
      <c r="Q64955" s="39"/>
    </row>
    <row r="64956" spans="17:17">
      <c r="Q64956" s="39"/>
    </row>
    <row r="64957" spans="17:17">
      <c r="Q64957" s="39"/>
    </row>
    <row r="64958" spans="17:17">
      <c r="Q64958" s="39"/>
    </row>
    <row r="64959" spans="17:17">
      <c r="Q64959" s="39"/>
    </row>
    <row r="64960" spans="17:17">
      <c r="Q64960" s="39"/>
    </row>
    <row r="64961" spans="17:17">
      <c r="Q64961" s="39"/>
    </row>
    <row r="64962" spans="17:17">
      <c r="Q64962" s="39"/>
    </row>
    <row r="64963" spans="17:17">
      <c r="Q64963" s="39"/>
    </row>
    <row r="64964" spans="17:17">
      <c r="Q64964" s="39"/>
    </row>
    <row r="64965" spans="17:17">
      <c r="Q64965" s="39"/>
    </row>
    <row r="64966" spans="17:17">
      <c r="Q64966" s="39"/>
    </row>
    <row r="64967" spans="17:17">
      <c r="Q64967" s="39"/>
    </row>
    <row r="64968" spans="17:17">
      <c r="Q64968" s="39"/>
    </row>
    <row r="64969" spans="17:17">
      <c r="Q64969" s="39"/>
    </row>
    <row r="64970" spans="17:17">
      <c r="Q64970" s="39"/>
    </row>
    <row r="64971" spans="17:17">
      <c r="Q64971" s="39"/>
    </row>
    <row r="64972" spans="17:17">
      <c r="Q64972" s="39"/>
    </row>
    <row r="64973" spans="17:17">
      <c r="Q64973" s="39"/>
    </row>
    <row r="64974" spans="17:17">
      <c r="Q64974" s="39"/>
    </row>
    <row r="64975" spans="17:17">
      <c r="Q64975" s="39"/>
    </row>
    <row r="64976" spans="17:17">
      <c r="Q64976" s="39"/>
    </row>
    <row r="64977" spans="17:17">
      <c r="Q64977" s="39"/>
    </row>
    <row r="64978" spans="17:17">
      <c r="Q64978" s="39"/>
    </row>
    <row r="64979" spans="17:17">
      <c r="Q64979" s="39"/>
    </row>
    <row r="64980" spans="17:17">
      <c r="Q64980" s="39"/>
    </row>
    <row r="64981" spans="17:17">
      <c r="Q64981" s="39"/>
    </row>
    <row r="64982" spans="17:17">
      <c r="Q64982" s="39"/>
    </row>
    <row r="64983" spans="17:17">
      <c r="Q64983" s="39"/>
    </row>
    <row r="64984" spans="17:17">
      <c r="Q64984" s="39"/>
    </row>
    <row r="64985" spans="17:17">
      <c r="Q64985" s="39"/>
    </row>
    <row r="64986" spans="17:17">
      <c r="Q64986" s="39"/>
    </row>
    <row r="64987" spans="17:17">
      <c r="Q64987" s="39"/>
    </row>
    <row r="64988" spans="17:17">
      <c r="Q64988" s="39"/>
    </row>
    <row r="64989" spans="17:17">
      <c r="Q64989" s="39"/>
    </row>
    <row r="64990" spans="17:17">
      <c r="Q64990" s="39"/>
    </row>
    <row r="64991" spans="17:17">
      <c r="Q64991" s="39"/>
    </row>
    <row r="64992" spans="17:17">
      <c r="Q64992" s="39"/>
    </row>
    <row r="64993" spans="17:17">
      <c r="Q64993" s="39"/>
    </row>
    <row r="64994" spans="17:17">
      <c r="Q64994" s="39"/>
    </row>
    <row r="64995" spans="17:17">
      <c r="Q64995" s="39"/>
    </row>
    <row r="64996" spans="17:17">
      <c r="Q64996" s="39"/>
    </row>
    <row r="64997" spans="17:17">
      <c r="Q64997" s="39"/>
    </row>
    <row r="64998" spans="17:17">
      <c r="Q64998" s="39"/>
    </row>
    <row r="64999" spans="17:17">
      <c r="Q64999" s="39"/>
    </row>
    <row r="65000" spans="17:17">
      <c r="Q65000" s="39"/>
    </row>
    <row r="65001" spans="17:17">
      <c r="Q65001" s="39"/>
    </row>
    <row r="65002" spans="17:17">
      <c r="Q65002" s="39"/>
    </row>
    <row r="65003" spans="17:17">
      <c r="Q65003" s="39"/>
    </row>
    <row r="65004" spans="17:17">
      <c r="Q65004" s="39"/>
    </row>
    <row r="65005" spans="17:17">
      <c r="Q65005" s="39"/>
    </row>
    <row r="65006" spans="17:17">
      <c r="Q65006" s="39"/>
    </row>
    <row r="65007" spans="17:17">
      <c r="Q65007" s="39"/>
    </row>
    <row r="65008" spans="17:17">
      <c r="Q65008" s="39"/>
    </row>
    <row r="65009" spans="17:17">
      <c r="Q65009" s="39"/>
    </row>
    <row r="65010" spans="17:17">
      <c r="Q65010" s="39"/>
    </row>
    <row r="65011" spans="17:17">
      <c r="Q65011" s="39"/>
    </row>
    <row r="65012" spans="17:17">
      <c r="Q65012" s="39"/>
    </row>
    <row r="65013" spans="17:17">
      <c r="Q65013" s="39"/>
    </row>
    <row r="65014" spans="17:17">
      <c r="Q65014" s="39"/>
    </row>
    <row r="65015" spans="17:17">
      <c r="Q65015" s="39"/>
    </row>
    <row r="65016" spans="17:17">
      <c r="Q65016" s="39"/>
    </row>
    <row r="65017" spans="17:17">
      <c r="Q65017" s="39"/>
    </row>
    <row r="65018" spans="17:17">
      <c r="Q65018" s="39"/>
    </row>
    <row r="65019" spans="17:17">
      <c r="Q65019" s="39"/>
    </row>
    <row r="65020" spans="17:17">
      <c r="Q65020" s="39"/>
    </row>
    <row r="65021" spans="17:17">
      <c r="Q65021" s="39"/>
    </row>
    <row r="65022" spans="17:17">
      <c r="Q65022" s="39"/>
    </row>
    <row r="65023" spans="17:17">
      <c r="Q65023" s="39"/>
    </row>
    <row r="65024" spans="17:17">
      <c r="Q65024" s="39"/>
    </row>
    <row r="65025" spans="17:17">
      <c r="Q65025" s="39"/>
    </row>
    <row r="65026" spans="17:17">
      <c r="Q65026" s="39"/>
    </row>
    <row r="65027" spans="17:17">
      <c r="Q65027" s="39"/>
    </row>
    <row r="65028" spans="17:17">
      <c r="Q65028" s="39"/>
    </row>
    <row r="65029" spans="17:17">
      <c r="Q65029" s="39"/>
    </row>
    <row r="65030" spans="17:17">
      <c r="Q65030" s="39"/>
    </row>
    <row r="65031" spans="17:17">
      <c r="Q65031" s="39"/>
    </row>
    <row r="65032" spans="17:17">
      <c r="Q65032" s="39"/>
    </row>
    <row r="65033" spans="17:17">
      <c r="Q65033" s="39"/>
    </row>
    <row r="65034" spans="17:17">
      <c r="Q65034" s="39"/>
    </row>
    <row r="65035" spans="17:17">
      <c r="Q65035" s="39"/>
    </row>
    <row r="65036" spans="17:17">
      <c r="Q65036" s="39"/>
    </row>
    <row r="65037" spans="17:17">
      <c r="Q65037" s="39"/>
    </row>
    <row r="65038" spans="17:17">
      <c r="Q65038" s="39"/>
    </row>
    <row r="65039" spans="17:17">
      <c r="Q65039" s="39"/>
    </row>
    <row r="65040" spans="17:17">
      <c r="Q65040" s="39"/>
    </row>
    <row r="65041" spans="17:17">
      <c r="Q65041" s="39"/>
    </row>
    <row r="65042" spans="17:17">
      <c r="Q65042" s="39"/>
    </row>
    <row r="65043" spans="17:17">
      <c r="Q65043" s="39"/>
    </row>
    <row r="65044" spans="17:17">
      <c r="Q65044" s="39"/>
    </row>
    <row r="65045" spans="17:17">
      <c r="Q65045" s="39"/>
    </row>
    <row r="65046" spans="17:17">
      <c r="Q65046" s="39"/>
    </row>
    <row r="65047" spans="17:17">
      <c r="Q65047" s="39"/>
    </row>
    <row r="65048" spans="17:17">
      <c r="Q65048" s="39"/>
    </row>
    <row r="65049" spans="17:17">
      <c r="Q65049" s="39"/>
    </row>
    <row r="65050" spans="17:17">
      <c r="Q65050" s="39"/>
    </row>
    <row r="65051" spans="17:17">
      <c r="Q65051" s="39"/>
    </row>
    <row r="65052" spans="17:17">
      <c r="Q65052" s="39"/>
    </row>
    <row r="65053" spans="17:17">
      <c r="Q65053" s="39"/>
    </row>
    <row r="65054" spans="17:17">
      <c r="Q65054" s="39"/>
    </row>
    <row r="65055" spans="17:17">
      <c r="Q65055" s="39"/>
    </row>
    <row r="65056" spans="17:17">
      <c r="Q65056" s="39"/>
    </row>
    <row r="65057" spans="17:17">
      <c r="Q65057" s="39"/>
    </row>
    <row r="65058" spans="17:17">
      <c r="Q65058" s="39"/>
    </row>
    <row r="65059" spans="17:17">
      <c r="Q65059" s="39"/>
    </row>
    <row r="65060" spans="17:17">
      <c r="Q65060" s="39"/>
    </row>
    <row r="65061" spans="17:17">
      <c r="Q65061" s="39"/>
    </row>
    <row r="65062" spans="17:17">
      <c r="Q65062" s="39"/>
    </row>
    <row r="65063" spans="17:17">
      <c r="Q65063" s="39"/>
    </row>
    <row r="65064" spans="17:17">
      <c r="Q65064" s="39"/>
    </row>
    <row r="65065" spans="17:17">
      <c r="Q65065" s="39"/>
    </row>
    <row r="65066" spans="17:17">
      <c r="Q65066" s="39"/>
    </row>
    <row r="65067" spans="17:17">
      <c r="Q65067" s="39"/>
    </row>
    <row r="65068" spans="17:17">
      <c r="Q65068" s="39"/>
    </row>
    <row r="65069" spans="17:17">
      <c r="Q65069" s="39"/>
    </row>
    <row r="65070" spans="17:17">
      <c r="Q65070" s="39"/>
    </row>
    <row r="65071" spans="17:17">
      <c r="Q65071" s="39"/>
    </row>
    <row r="65072" spans="17:17">
      <c r="Q65072" s="39"/>
    </row>
    <row r="65073" spans="17:17">
      <c r="Q65073" s="39"/>
    </row>
    <row r="65074" spans="17:17">
      <c r="Q65074" s="39"/>
    </row>
    <row r="65075" spans="17:17">
      <c r="Q65075" s="39"/>
    </row>
    <row r="65076" spans="17:17">
      <c r="Q65076" s="39"/>
    </row>
    <row r="65077" spans="17:17">
      <c r="Q65077" s="39"/>
    </row>
    <row r="65078" spans="17:17">
      <c r="Q65078" s="39"/>
    </row>
    <row r="65079" spans="17:17">
      <c r="Q65079" s="39"/>
    </row>
    <row r="65080" spans="17:17">
      <c r="Q65080" s="39"/>
    </row>
    <row r="65081" spans="17:17">
      <c r="Q65081" s="39"/>
    </row>
    <row r="65082" spans="17:17">
      <c r="Q65082" s="39"/>
    </row>
    <row r="65083" spans="17:17">
      <c r="Q65083" s="39"/>
    </row>
    <row r="65084" spans="17:17">
      <c r="Q65084" s="39"/>
    </row>
    <row r="65085" spans="17:17">
      <c r="Q65085" s="39"/>
    </row>
    <row r="65086" spans="17:17">
      <c r="Q65086" s="39"/>
    </row>
    <row r="65087" spans="17:17">
      <c r="Q65087" s="39"/>
    </row>
    <row r="65088" spans="17:17">
      <c r="Q65088" s="39"/>
    </row>
    <row r="65089" spans="17:17">
      <c r="Q65089" s="39"/>
    </row>
    <row r="65090" spans="17:17">
      <c r="Q65090" s="39"/>
    </row>
    <row r="65091" spans="17:17">
      <c r="Q65091" s="39"/>
    </row>
    <row r="65092" spans="17:17">
      <c r="Q65092" s="39"/>
    </row>
    <row r="65093" spans="17:17">
      <c r="Q65093" s="39"/>
    </row>
    <row r="65094" spans="17:17">
      <c r="Q65094" s="39"/>
    </row>
    <row r="65095" spans="17:17">
      <c r="Q65095" s="39"/>
    </row>
    <row r="65096" spans="17:17">
      <c r="Q65096" s="39"/>
    </row>
    <row r="65097" spans="17:17">
      <c r="Q65097" s="39"/>
    </row>
    <row r="65098" spans="17:17">
      <c r="Q65098" s="39"/>
    </row>
    <row r="65099" spans="17:17">
      <c r="Q65099" s="39"/>
    </row>
    <row r="65100" spans="17:17">
      <c r="Q65100" s="39"/>
    </row>
    <row r="65101" spans="17:17">
      <c r="Q65101" s="39"/>
    </row>
    <row r="65102" spans="17:17">
      <c r="Q65102" s="39"/>
    </row>
    <row r="65103" spans="17:17">
      <c r="Q65103" s="39"/>
    </row>
    <row r="65104" spans="17:17">
      <c r="Q65104" s="39"/>
    </row>
    <row r="65105" spans="17:17">
      <c r="Q65105" s="39"/>
    </row>
    <row r="65106" spans="17:17">
      <c r="Q65106" s="39"/>
    </row>
    <row r="65107" spans="17:17">
      <c r="Q65107" s="39"/>
    </row>
    <row r="65108" spans="17:17">
      <c r="Q65108" s="39"/>
    </row>
    <row r="65109" spans="17:17">
      <c r="Q65109" s="39"/>
    </row>
    <row r="65110" spans="17:17">
      <c r="Q65110" s="39"/>
    </row>
    <row r="65111" spans="17:17">
      <c r="Q65111" s="39"/>
    </row>
    <row r="65112" spans="17:17">
      <c r="Q65112" s="39"/>
    </row>
    <row r="65113" spans="17:17">
      <c r="Q65113" s="39"/>
    </row>
    <row r="65114" spans="17:17">
      <c r="Q65114" s="39"/>
    </row>
    <row r="65115" spans="17:17">
      <c r="Q65115" s="39"/>
    </row>
    <row r="65116" spans="17:17">
      <c r="Q65116" s="39"/>
    </row>
    <row r="65117" spans="17:17">
      <c r="Q65117" s="39"/>
    </row>
    <row r="65118" spans="17:17">
      <c r="Q65118" s="39"/>
    </row>
    <row r="65119" spans="17:17">
      <c r="Q65119" s="39"/>
    </row>
    <row r="65120" spans="17:17">
      <c r="Q65120" s="39"/>
    </row>
    <row r="65121" spans="17:17">
      <c r="Q65121" s="39"/>
    </row>
    <row r="65122" spans="17:17">
      <c r="Q65122" s="39"/>
    </row>
    <row r="65123" spans="17:17">
      <c r="Q65123" s="39"/>
    </row>
    <row r="65124" spans="17:17">
      <c r="Q65124" s="39"/>
    </row>
    <row r="65125" spans="17:17">
      <c r="Q65125" s="39"/>
    </row>
    <row r="65126" spans="17:17">
      <c r="Q65126" s="39"/>
    </row>
    <row r="65127" spans="17:17">
      <c r="Q65127" s="39"/>
    </row>
    <row r="65128" spans="17:17">
      <c r="Q65128" s="39"/>
    </row>
    <row r="65129" spans="17:17">
      <c r="Q65129" s="39"/>
    </row>
    <row r="65130" spans="17:17">
      <c r="Q65130" s="39"/>
    </row>
    <row r="65131" spans="17:17">
      <c r="Q65131" s="39"/>
    </row>
    <row r="65132" spans="17:17">
      <c r="Q65132" s="39"/>
    </row>
    <row r="65133" spans="17:17">
      <c r="Q65133" s="39"/>
    </row>
    <row r="65134" spans="17:17">
      <c r="Q65134" s="39"/>
    </row>
    <row r="65135" spans="17:17">
      <c r="Q65135" s="39"/>
    </row>
    <row r="65136" spans="17:17">
      <c r="Q65136" s="39"/>
    </row>
    <row r="65137" spans="17:17">
      <c r="Q65137" s="39"/>
    </row>
    <row r="65138" spans="17:17">
      <c r="Q65138" s="39"/>
    </row>
    <row r="65139" spans="17:17">
      <c r="Q65139" s="39"/>
    </row>
    <row r="65140" spans="17:17">
      <c r="Q65140" s="39"/>
    </row>
    <row r="65141" spans="17:17">
      <c r="Q65141" s="39"/>
    </row>
    <row r="65142" spans="17:17">
      <c r="Q65142" s="39"/>
    </row>
    <row r="65143" spans="17:17">
      <c r="Q65143" s="39"/>
    </row>
    <row r="65144" spans="17:17">
      <c r="Q65144" s="39"/>
    </row>
    <row r="65145" spans="17:17">
      <c r="Q65145" s="39"/>
    </row>
    <row r="65146" spans="17:17">
      <c r="Q65146" s="39"/>
    </row>
    <row r="65147" spans="17:17">
      <c r="Q65147" s="39"/>
    </row>
    <row r="65148" spans="17:17">
      <c r="Q65148" s="39"/>
    </row>
    <row r="65149" spans="17:17">
      <c r="Q65149" s="39"/>
    </row>
    <row r="65150" spans="17:17">
      <c r="Q65150" s="39"/>
    </row>
    <row r="65151" spans="17:17">
      <c r="Q65151" s="39"/>
    </row>
    <row r="65152" spans="17:17">
      <c r="Q65152" s="39"/>
    </row>
    <row r="65153" spans="17:17">
      <c r="Q65153" s="39"/>
    </row>
    <row r="65154" spans="17:17">
      <c r="Q65154" s="39"/>
    </row>
    <row r="65155" spans="17:17">
      <c r="Q65155" s="39"/>
    </row>
    <row r="65156" spans="17:17">
      <c r="Q65156" s="39"/>
    </row>
    <row r="65157" spans="17:17">
      <c r="Q65157" s="39"/>
    </row>
    <row r="65158" spans="17:17">
      <c r="Q65158" s="39"/>
    </row>
    <row r="65159" spans="17:17">
      <c r="Q65159" s="39"/>
    </row>
    <row r="65160" spans="17:17">
      <c r="Q65160" s="39"/>
    </row>
    <row r="65161" spans="17:17">
      <c r="Q65161" s="39"/>
    </row>
    <row r="65162" spans="17:17">
      <c r="Q65162" s="39"/>
    </row>
    <row r="65163" spans="17:17">
      <c r="Q65163" s="39"/>
    </row>
    <row r="65164" spans="17:17">
      <c r="Q65164" s="39"/>
    </row>
    <row r="65165" spans="17:17">
      <c r="Q65165" s="39"/>
    </row>
    <row r="65166" spans="17:17">
      <c r="Q65166" s="39"/>
    </row>
    <row r="65167" spans="17:17">
      <c r="Q65167" s="39"/>
    </row>
    <row r="65168" spans="17:17">
      <c r="Q65168" s="39"/>
    </row>
    <row r="65169" spans="17:17">
      <c r="Q65169" s="39"/>
    </row>
    <row r="65170" spans="17:17">
      <c r="Q65170" s="39"/>
    </row>
    <row r="65171" spans="17:17">
      <c r="Q65171" s="39"/>
    </row>
    <row r="65172" spans="17:17">
      <c r="Q65172" s="39"/>
    </row>
    <row r="65173" spans="17:17">
      <c r="Q65173" s="39"/>
    </row>
    <row r="65174" spans="17:17">
      <c r="Q65174" s="39"/>
    </row>
    <row r="65175" spans="17:17">
      <c r="Q65175" s="39"/>
    </row>
    <row r="65176" spans="17:17">
      <c r="Q65176" s="39"/>
    </row>
    <row r="65177" spans="17:17">
      <c r="Q65177" s="39"/>
    </row>
    <row r="65178" spans="17:17">
      <c r="Q65178" s="39"/>
    </row>
    <row r="65179" spans="17:17">
      <c r="Q65179" s="39"/>
    </row>
    <row r="65180" spans="17:17">
      <c r="Q65180" s="39"/>
    </row>
    <row r="65181" spans="17:17">
      <c r="Q65181" s="39"/>
    </row>
    <row r="65182" spans="17:17">
      <c r="Q65182" s="39"/>
    </row>
    <row r="65183" spans="17:17">
      <c r="Q65183" s="39"/>
    </row>
    <row r="65184" spans="17:17">
      <c r="Q65184" s="39"/>
    </row>
    <row r="65185" spans="17:17">
      <c r="Q65185" s="39"/>
    </row>
    <row r="65186" spans="17:17">
      <c r="Q65186" s="39"/>
    </row>
    <row r="65187" spans="17:17">
      <c r="Q65187" s="39"/>
    </row>
    <row r="65188" spans="17:17">
      <c r="Q65188" s="39"/>
    </row>
    <row r="65189" spans="17:17">
      <c r="Q65189" s="39"/>
    </row>
    <row r="65190" spans="17:17">
      <c r="Q65190" s="39"/>
    </row>
    <row r="65191" spans="17:17">
      <c r="Q65191" s="39"/>
    </row>
    <row r="65192" spans="17:17">
      <c r="Q65192" s="39"/>
    </row>
    <row r="65193" spans="17:17">
      <c r="Q65193" s="39"/>
    </row>
    <row r="65194" spans="17:17">
      <c r="Q65194" s="39"/>
    </row>
    <row r="65195" spans="17:17">
      <c r="Q65195" s="39"/>
    </row>
    <row r="65196" spans="17:17">
      <c r="Q65196" s="39"/>
    </row>
    <row r="65197" spans="17:17">
      <c r="Q65197" s="39"/>
    </row>
    <row r="65198" spans="17:17">
      <c r="Q65198" s="39"/>
    </row>
    <row r="65199" spans="17:17">
      <c r="Q65199" s="39"/>
    </row>
    <row r="65200" spans="17:17">
      <c r="Q65200" s="39"/>
    </row>
    <row r="65201" spans="17:17">
      <c r="Q65201" s="39"/>
    </row>
    <row r="65202" spans="17:17">
      <c r="Q65202" s="39"/>
    </row>
    <row r="65203" spans="17:17">
      <c r="Q65203" s="39"/>
    </row>
    <row r="65204" spans="17:17">
      <c r="Q65204" s="39"/>
    </row>
    <row r="65205" spans="17:17">
      <c r="Q65205" s="39"/>
    </row>
    <row r="65206" spans="17:17">
      <c r="Q65206" s="39"/>
    </row>
    <row r="65207" spans="17:17">
      <c r="Q65207" s="39"/>
    </row>
    <row r="65208" spans="17:17">
      <c r="Q65208" s="39"/>
    </row>
    <row r="65209" spans="17:17">
      <c r="Q65209" s="39"/>
    </row>
    <row r="65210" spans="17:17">
      <c r="Q65210" s="39"/>
    </row>
    <row r="65211" spans="17:17">
      <c r="Q65211" s="39"/>
    </row>
    <row r="65212" spans="17:17">
      <c r="Q65212" s="39"/>
    </row>
    <row r="65213" spans="17:17">
      <c r="Q65213" s="39"/>
    </row>
    <row r="65214" spans="17:17">
      <c r="Q65214" s="39"/>
    </row>
    <row r="65215" spans="17:17">
      <c r="Q65215" s="39"/>
    </row>
    <row r="65216" spans="17:17">
      <c r="Q65216" s="39"/>
    </row>
    <row r="65217" spans="17:17">
      <c r="Q65217" s="39"/>
    </row>
    <row r="65218" spans="17:17">
      <c r="Q65218" s="39"/>
    </row>
    <row r="65219" spans="17:17">
      <c r="Q65219" s="39"/>
    </row>
    <row r="65220" spans="17:17">
      <c r="Q65220" s="39"/>
    </row>
    <row r="65221" spans="17:17">
      <c r="Q65221" s="39"/>
    </row>
    <row r="65222" spans="17:17">
      <c r="Q65222" s="39"/>
    </row>
    <row r="65223" spans="17:17">
      <c r="Q65223" s="39"/>
    </row>
    <row r="65224" spans="17:17">
      <c r="Q65224" s="39"/>
    </row>
    <row r="65225" spans="17:17">
      <c r="Q65225" s="39"/>
    </row>
    <row r="65226" spans="17:17">
      <c r="Q65226" s="39"/>
    </row>
    <row r="65227" spans="17:17">
      <c r="Q65227" s="39"/>
    </row>
    <row r="65228" spans="17:17">
      <c r="Q65228" s="39"/>
    </row>
    <row r="65229" spans="17:17">
      <c r="Q65229" s="39"/>
    </row>
    <row r="65230" spans="17:17">
      <c r="Q65230" s="39"/>
    </row>
    <row r="65231" spans="17:17">
      <c r="Q65231" s="39"/>
    </row>
    <row r="65232" spans="17:17">
      <c r="Q65232" s="39"/>
    </row>
    <row r="65233" spans="17:17">
      <c r="Q65233" s="39"/>
    </row>
    <row r="65234" spans="17:17">
      <c r="Q65234" s="39"/>
    </row>
    <row r="65235" spans="17:17">
      <c r="Q65235" s="39"/>
    </row>
    <row r="65236" spans="17:17">
      <c r="Q65236" s="39"/>
    </row>
    <row r="65237" spans="17:17">
      <c r="Q65237" s="39"/>
    </row>
    <row r="65238" spans="17:17">
      <c r="Q65238" s="39"/>
    </row>
    <row r="65239" spans="17:17">
      <c r="Q65239" s="39"/>
    </row>
    <row r="65240" spans="17:17">
      <c r="Q65240" s="39"/>
    </row>
    <row r="65241" spans="17:17">
      <c r="Q65241" s="39"/>
    </row>
    <row r="65242" spans="17:17">
      <c r="Q65242" s="39"/>
    </row>
    <row r="65243" spans="17:17">
      <c r="Q65243" s="39"/>
    </row>
    <row r="65244" spans="17:17">
      <c r="Q65244" s="39"/>
    </row>
    <row r="65245" spans="17:17">
      <c r="Q65245" s="39"/>
    </row>
    <row r="65246" spans="17:17">
      <c r="Q65246" s="39"/>
    </row>
    <row r="65247" spans="17:17">
      <c r="Q65247" s="39"/>
    </row>
    <row r="65248" spans="17:17">
      <c r="Q65248" s="39"/>
    </row>
    <row r="65249" spans="17:17">
      <c r="Q65249" s="39"/>
    </row>
    <row r="65250" spans="17:17">
      <c r="Q65250" s="39"/>
    </row>
    <row r="65251" spans="17:17">
      <c r="Q65251" s="39"/>
    </row>
    <row r="65252" spans="17:17">
      <c r="Q65252" s="39"/>
    </row>
    <row r="65253" spans="17:17">
      <c r="Q65253" s="39"/>
    </row>
    <row r="65254" spans="17:17">
      <c r="Q65254" s="39"/>
    </row>
    <row r="65255" spans="17:17">
      <c r="Q65255" s="39"/>
    </row>
    <row r="65256" spans="17:17">
      <c r="Q65256" s="39"/>
    </row>
    <row r="65257" spans="17:17">
      <c r="Q65257" s="39"/>
    </row>
    <row r="65258" spans="17:17">
      <c r="Q65258" s="39"/>
    </row>
    <row r="65259" spans="17:17">
      <c r="Q65259" s="39"/>
    </row>
    <row r="65260" spans="17:17">
      <c r="Q65260" s="39"/>
    </row>
    <row r="65261" spans="17:17">
      <c r="Q65261" s="39"/>
    </row>
    <row r="65262" spans="17:17">
      <c r="Q65262" s="39"/>
    </row>
    <row r="65263" spans="17:17">
      <c r="Q65263" s="39"/>
    </row>
    <row r="65264" spans="17:17">
      <c r="Q65264" s="39"/>
    </row>
    <row r="65265" spans="17:17">
      <c r="Q65265" s="39"/>
    </row>
    <row r="65266" spans="17:17">
      <c r="Q65266" s="39"/>
    </row>
    <row r="65267" spans="17:17">
      <c r="Q65267" s="39"/>
    </row>
    <row r="65268" spans="17:17">
      <c r="Q65268" s="39"/>
    </row>
    <row r="65269" spans="17:17">
      <c r="Q65269" s="39"/>
    </row>
    <row r="65270" spans="17:17">
      <c r="Q65270" s="39"/>
    </row>
    <row r="65271" spans="17:17">
      <c r="Q65271" s="39"/>
    </row>
    <row r="65272" spans="17:17">
      <c r="Q65272" s="39"/>
    </row>
    <row r="65273" spans="17:17">
      <c r="Q65273" s="39"/>
    </row>
    <row r="65274" spans="17:17">
      <c r="Q65274" s="39"/>
    </row>
    <row r="65275" spans="17:17">
      <c r="Q65275" s="39"/>
    </row>
    <row r="65276" spans="17:17">
      <c r="Q65276" s="39"/>
    </row>
    <row r="65277" spans="17:17">
      <c r="Q65277" s="39"/>
    </row>
    <row r="65278" spans="17:17">
      <c r="Q65278" s="39"/>
    </row>
    <row r="65279" spans="17:17">
      <c r="Q65279" s="39"/>
    </row>
    <row r="65280" spans="17:17">
      <c r="Q65280" s="39"/>
    </row>
    <row r="65281" spans="17:17">
      <c r="Q65281" s="39"/>
    </row>
    <row r="65282" spans="17:17">
      <c r="Q65282" s="39"/>
    </row>
    <row r="65283" spans="17:17">
      <c r="Q65283" s="39"/>
    </row>
    <row r="65284" spans="17:17">
      <c r="Q65284" s="39"/>
    </row>
    <row r="65285" spans="17:17">
      <c r="Q65285" s="39"/>
    </row>
    <row r="65286" spans="17:17">
      <c r="Q65286" s="39"/>
    </row>
    <row r="65287" spans="17:17">
      <c r="Q65287" s="39"/>
    </row>
    <row r="65288" spans="17:17">
      <c r="Q65288" s="39"/>
    </row>
    <row r="65289" spans="17:17">
      <c r="Q65289" s="39"/>
    </row>
    <row r="65290" spans="17:17">
      <c r="Q65290" s="39"/>
    </row>
    <row r="65291" spans="17:17">
      <c r="Q65291" s="39"/>
    </row>
    <row r="65292" spans="17:17">
      <c r="Q65292" s="39"/>
    </row>
    <row r="65293" spans="17:17">
      <c r="Q65293" s="39"/>
    </row>
    <row r="65294" spans="17:17">
      <c r="Q65294" s="39"/>
    </row>
    <row r="65295" spans="17:17">
      <c r="Q65295" s="39"/>
    </row>
    <row r="65296" spans="17:17">
      <c r="Q65296" s="39"/>
    </row>
    <row r="65297" spans="17:17">
      <c r="Q65297" s="39"/>
    </row>
    <row r="65298" spans="17:17">
      <c r="Q65298" s="39"/>
    </row>
    <row r="65299" spans="17:17">
      <c r="Q65299" s="39"/>
    </row>
    <row r="65300" spans="17:17">
      <c r="Q65300" s="39"/>
    </row>
    <row r="65301" spans="17:17">
      <c r="Q65301" s="39"/>
    </row>
    <row r="65302" spans="17:17">
      <c r="Q65302" s="39"/>
    </row>
    <row r="65303" spans="17:17">
      <c r="Q65303" s="39"/>
    </row>
    <row r="65304" spans="17:17">
      <c r="Q65304" s="39"/>
    </row>
    <row r="65305" spans="17:17">
      <c r="Q65305" s="39"/>
    </row>
    <row r="65306" spans="17:17">
      <c r="Q65306" s="39"/>
    </row>
    <row r="65307" spans="17:17">
      <c r="Q65307" s="39"/>
    </row>
    <row r="65308" spans="17:17">
      <c r="Q65308" s="39"/>
    </row>
    <row r="65309" spans="17:17">
      <c r="Q65309" s="39"/>
    </row>
    <row r="65310" spans="17:17">
      <c r="Q65310" s="39"/>
    </row>
    <row r="65311" spans="17:17">
      <c r="Q65311" s="39"/>
    </row>
    <row r="65312" spans="17:17">
      <c r="Q65312" s="39"/>
    </row>
    <row r="65313" spans="17:17">
      <c r="Q65313" s="39"/>
    </row>
    <row r="65314" spans="17:17">
      <c r="Q65314" s="39"/>
    </row>
    <row r="65315" spans="17:17">
      <c r="Q65315" s="39"/>
    </row>
    <row r="65316" spans="17:17">
      <c r="Q65316" s="39"/>
    </row>
    <row r="65317" spans="17:17">
      <c r="Q65317" s="39"/>
    </row>
    <row r="65318" spans="17:17">
      <c r="Q65318" s="39"/>
    </row>
    <row r="65319" spans="17:17">
      <c r="Q65319" s="39"/>
    </row>
    <row r="65320" spans="17:17">
      <c r="Q65320" s="39"/>
    </row>
    <row r="65321" spans="17:17">
      <c r="Q65321" s="39"/>
    </row>
    <row r="65322" spans="17:17">
      <c r="Q65322" s="39"/>
    </row>
    <row r="65323" spans="17:17">
      <c r="Q65323" s="39"/>
    </row>
    <row r="65324" spans="17:17">
      <c r="Q65324" s="39"/>
    </row>
    <row r="65325" spans="17:17">
      <c r="Q65325" s="39"/>
    </row>
    <row r="65326" spans="17:17">
      <c r="Q65326" s="39"/>
    </row>
    <row r="65327" spans="17:17">
      <c r="Q65327" s="39"/>
    </row>
    <row r="65328" spans="17:17">
      <c r="Q65328" s="39"/>
    </row>
    <row r="65329" spans="17:17">
      <c r="Q65329" s="39"/>
    </row>
    <row r="65330" spans="17:17">
      <c r="Q65330" s="39"/>
    </row>
    <row r="65331" spans="17:17">
      <c r="Q65331" s="39"/>
    </row>
    <row r="65332" spans="17:17">
      <c r="Q65332" s="39"/>
    </row>
    <row r="65333" spans="17:17">
      <c r="Q65333" s="39"/>
    </row>
    <row r="65334" spans="17:17">
      <c r="Q65334" s="39"/>
    </row>
    <row r="65335" spans="17:17">
      <c r="Q65335" s="39"/>
    </row>
    <row r="65336" spans="17:17">
      <c r="Q65336" s="39"/>
    </row>
    <row r="65337" spans="17:17">
      <c r="Q65337" s="39"/>
    </row>
    <row r="65338" spans="17:17">
      <c r="Q65338" s="39"/>
    </row>
    <row r="65339" spans="17:17">
      <c r="Q65339" s="39"/>
    </row>
    <row r="65340" spans="17:17">
      <c r="Q65340" s="39"/>
    </row>
    <row r="65341" spans="17:17">
      <c r="Q65341" s="39"/>
    </row>
    <row r="65342" spans="17:17">
      <c r="Q65342" s="39"/>
    </row>
    <row r="65343" spans="17:17">
      <c r="Q65343" s="39"/>
    </row>
    <row r="65344" spans="17:17">
      <c r="Q65344" s="39"/>
    </row>
    <row r="65345" spans="17:17">
      <c r="Q65345" s="39"/>
    </row>
    <row r="65346" spans="17:17">
      <c r="Q65346" s="39"/>
    </row>
    <row r="65347" spans="17:17">
      <c r="Q65347" s="39"/>
    </row>
    <row r="65348" spans="17:17">
      <c r="Q65348" s="39"/>
    </row>
    <row r="65349" spans="17:17">
      <c r="Q65349" s="39"/>
    </row>
    <row r="65350" spans="17:17">
      <c r="Q65350" s="39"/>
    </row>
    <row r="65351" spans="17:17">
      <c r="Q65351" s="39"/>
    </row>
    <row r="65352" spans="17:17">
      <c r="Q65352" s="39"/>
    </row>
    <row r="65353" spans="17:17">
      <c r="Q65353" s="39"/>
    </row>
    <row r="65354" spans="17:17">
      <c r="Q65354" s="39"/>
    </row>
    <row r="65355" spans="17:17">
      <c r="Q65355" s="39"/>
    </row>
    <row r="65356" spans="17:17">
      <c r="Q65356" s="39"/>
    </row>
    <row r="65357" spans="17:17">
      <c r="Q65357" s="39"/>
    </row>
    <row r="65358" spans="17:17">
      <c r="Q65358" s="39"/>
    </row>
    <row r="65359" spans="17:17">
      <c r="Q65359" s="39"/>
    </row>
    <row r="65360" spans="17:17">
      <c r="Q65360" s="39"/>
    </row>
    <row r="65361" spans="17:17">
      <c r="Q65361" s="39"/>
    </row>
    <row r="65362" spans="17:17">
      <c r="Q65362" s="39"/>
    </row>
    <row r="65363" spans="17:17">
      <c r="Q65363" s="39"/>
    </row>
    <row r="65364" spans="17:17">
      <c r="Q65364" s="39"/>
    </row>
    <row r="65365" spans="17:17">
      <c r="Q65365" s="39"/>
    </row>
    <row r="65366" spans="17:17">
      <c r="Q65366" s="39"/>
    </row>
    <row r="65367" spans="17:17">
      <c r="Q65367" s="39"/>
    </row>
    <row r="65368" spans="17:17">
      <c r="Q65368" s="39"/>
    </row>
    <row r="65369" spans="17:17">
      <c r="Q65369" s="39"/>
    </row>
    <row r="65370" spans="17:17">
      <c r="Q65370" s="39"/>
    </row>
    <row r="65371" spans="17:17">
      <c r="Q65371" s="39"/>
    </row>
    <row r="65372" spans="17:17">
      <c r="Q65372" s="39"/>
    </row>
    <row r="65373" spans="17:17">
      <c r="Q65373" s="39"/>
    </row>
    <row r="65374" spans="17:17">
      <c r="Q65374" s="39"/>
    </row>
    <row r="65375" spans="17:17">
      <c r="Q65375" s="39"/>
    </row>
    <row r="65376" spans="17:17">
      <c r="Q65376" s="39"/>
    </row>
    <row r="65377" spans="17:17">
      <c r="Q65377" s="39"/>
    </row>
    <row r="65378" spans="17:17">
      <c r="Q65378" s="39"/>
    </row>
    <row r="65379" spans="17:17">
      <c r="Q65379" s="39"/>
    </row>
    <row r="65380" spans="17:17">
      <c r="Q65380" s="39"/>
    </row>
    <row r="65381" spans="17:17">
      <c r="Q65381" s="39"/>
    </row>
    <row r="65382" spans="17:17">
      <c r="Q65382" s="39"/>
    </row>
    <row r="65383" spans="17:17">
      <c r="Q65383" s="39"/>
    </row>
    <row r="65384" spans="17:17">
      <c r="Q65384" s="39"/>
    </row>
    <row r="65385" spans="17:17">
      <c r="Q65385" s="39"/>
    </row>
    <row r="65386" spans="17:17">
      <c r="Q65386" s="39"/>
    </row>
    <row r="65387" spans="17:17">
      <c r="Q65387" s="39"/>
    </row>
    <row r="65388" spans="17:17">
      <c r="Q65388" s="39"/>
    </row>
    <row r="65389" spans="17:17">
      <c r="Q65389" s="39"/>
    </row>
    <row r="65390" spans="17:17">
      <c r="Q65390" s="39"/>
    </row>
    <row r="65391" spans="17:17">
      <c r="Q65391" s="39"/>
    </row>
    <row r="65392" spans="17:17">
      <c r="Q65392" s="39"/>
    </row>
    <row r="65393" spans="17:17">
      <c r="Q65393" s="39"/>
    </row>
    <row r="65394" spans="17:17">
      <c r="Q65394" s="39"/>
    </row>
    <row r="65395" spans="17:17">
      <c r="Q65395" s="39"/>
    </row>
    <row r="65396" spans="17:17">
      <c r="Q65396" s="39"/>
    </row>
    <row r="65397" spans="17:17">
      <c r="Q65397" s="39"/>
    </row>
    <row r="65398" spans="17:17">
      <c r="Q65398" s="39"/>
    </row>
    <row r="65399" spans="17:17">
      <c r="Q65399" s="39"/>
    </row>
    <row r="65400" spans="17:17">
      <c r="Q65400" s="39"/>
    </row>
    <row r="65401" spans="17:17">
      <c r="Q65401" s="39"/>
    </row>
    <row r="65402" spans="17:17">
      <c r="Q65402" s="39"/>
    </row>
    <row r="65403" spans="17:17">
      <c r="Q65403" s="39"/>
    </row>
    <row r="65404" spans="17:17">
      <c r="Q65404" s="39"/>
    </row>
    <row r="65405" spans="17:17">
      <c r="Q65405" s="39"/>
    </row>
    <row r="65406" spans="17:17">
      <c r="Q65406" s="39"/>
    </row>
    <row r="65407" spans="17:17">
      <c r="Q65407" s="39"/>
    </row>
    <row r="65408" spans="17:17">
      <c r="Q65408" s="39"/>
    </row>
    <row r="65409" spans="17:17">
      <c r="Q65409" s="39"/>
    </row>
    <row r="65410" spans="17:17">
      <c r="Q65410" s="39"/>
    </row>
    <row r="65411" spans="17:17">
      <c r="Q65411" s="39"/>
    </row>
    <row r="65412" spans="17:17">
      <c r="Q65412" s="39"/>
    </row>
    <row r="65413" spans="17:17">
      <c r="Q65413" s="39"/>
    </row>
    <row r="65414" spans="17:17">
      <c r="Q65414" s="39"/>
    </row>
    <row r="65415" spans="17:17">
      <c r="Q65415" s="39"/>
    </row>
    <row r="65416" spans="17:17">
      <c r="Q65416" s="39"/>
    </row>
    <row r="65417" spans="17:17">
      <c r="Q65417" s="39"/>
    </row>
    <row r="65418" spans="17:17">
      <c r="Q65418" s="39"/>
    </row>
    <row r="65419" spans="17:17">
      <c r="Q65419" s="39"/>
    </row>
    <row r="65420" spans="17:17">
      <c r="Q65420" s="39"/>
    </row>
    <row r="65421" spans="17:17">
      <c r="Q65421" s="39"/>
    </row>
    <row r="65422" spans="17:17">
      <c r="Q65422" s="39"/>
    </row>
    <row r="65423" spans="17:17">
      <c r="Q65423" s="39"/>
    </row>
    <row r="65424" spans="17:17">
      <c r="Q65424" s="39"/>
    </row>
    <row r="65425" spans="17:17">
      <c r="Q65425" s="39"/>
    </row>
    <row r="65426" spans="17:17">
      <c r="Q65426" s="39"/>
    </row>
    <row r="65427" spans="17:17">
      <c r="Q65427" s="39"/>
    </row>
    <row r="65428" spans="17:17">
      <c r="Q65428" s="39"/>
    </row>
    <row r="65429" spans="17:17">
      <c r="Q65429" s="39"/>
    </row>
    <row r="65430" spans="17:17">
      <c r="Q65430" s="39"/>
    </row>
    <row r="65431" spans="17:17">
      <c r="Q65431" s="39"/>
    </row>
    <row r="65432" spans="17:17">
      <c r="Q65432" s="39"/>
    </row>
    <row r="65433" spans="17:17">
      <c r="Q65433" s="39"/>
    </row>
    <row r="65434" spans="17:17">
      <c r="Q65434" s="39"/>
    </row>
    <row r="65435" spans="17:17">
      <c r="Q65435" s="39"/>
    </row>
    <row r="65436" spans="17:17">
      <c r="Q65436" s="39"/>
    </row>
    <row r="65437" spans="17:17">
      <c r="Q65437" s="39"/>
    </row>
    <row r="65438" spans="17:17">
      <c r="Q65438" s="39"/>
    </row>
    <row r="65439" spans="17:17">
      <c r="Q65439" s="39"/>
    </row>
    <row r="65440" spans="17:17">
      <c r="Q65440" s="39"/>
    </row>
    <row r="65441" spans="17:17">
      <c r="Q65441" s="39"/>
    </row>
    <row r="65442" spans="17:17">
      <c r="Q65442" s="39"/>
    </row>
    <row r="65443" spans="17:17">
      <c r="Q65443" s="39"/>
    </row>
    <row r="65444" spans="17:17">
      <c r="Q65444" s="39"/>
    </row>
    <row r="65445" spans="17:17">
      <c r="Q65445" s="39"/>
    </row>
    <row r="65446" spans="17:17">
      <c r="Q65446" s="39"/>
    </row>
    <row r="65447" spans="17:17">
      <c r="Q65447" s="39"/>
    </row>
    <row r="65448" spans="17:17">
      <c r="Q65448" s="39"/>
    </row>
    <row r="65449" spans="17:17">
      <c r="Q65449" s="39"/>
    </row>
    <row r="65450" spans="17:17">
      <c r="Q65450" s="39"/>
    </row>
    <row r="65451" spans="17:17">
      <c r="Q65451" s="39"/>
    </row>
    <row r="65452" spans="17:17">
      <c r="Q65452" s="39"/>
    </row>
    <row r="65453" spans="17:17">
      <c r="Q65453" s="39"/>
    </row>
    <row r="65454" spans="17:17">
      <c r="Q65454" s="39"/>
    </row>
    <row r="65455" spans="17:17">
      <c r="Q65455" s="39"/>
    </row>
    <row r="65456" spans="17:17">
      <c r="Q65456" s="39"/>
    </row>
    <row r="65457" spans="17:17">
      <c r="Q65457" s="39"/>
    </row>
    <row r="65458" spans="17:17">
      <c r="Q65458" s="39"/>
    </row>
    <row r="65459" spans="17:17">
      <c r="Q65459" s="39"/>
    </row>
    <row r="65460" spans="17:17">
      <c r="Q65460" s="39"/>
    </row>
    <row r="65461" spans="17:17">
      <c r="Q65461" s="39"/>
    </row>
    <row r="65462" spans="17:17">
      <c r="Q65462" s="39"/>
    </row>
    <row r="65463" spans="17:17">
      <c r="Q65463" s="39"/>
    </row>
    <row r="65464" spans="17:17">
      <c r="Q65464" s="39"/>
    </row>
    <row r="65465" spans="17:17">
      <c r="Q65465" s="39"/>
    </row>
    <row r="65466" spans="17:17">
      <c r="Q65466" s="39"/>
    </row>
    <row r="65467" spans="17:17">
      <c r="Q65467" s="39"/>
    </row>
    <row r="65468" spans="17:17">
      <c r="Q65468" s="39"/>
    </row>
    <row r="65469" spans="17:17">
      <c r="Q65469" s="39"/>
    </row>
    <row r="65470" spans="17:17">
      <c r="Q65470" s="39"/>
    </row>
    <row r="65471" spans="17:17">
      <c r="Q65471" s="39"/>
    </row>
    <row r="65472" spans="17:17">
      <c r="Q65472" s="39"/>
    </row>
    <row r="65473" spans="17:17">
      <c r="Q65473" s="39"/>
    </row>
    <row r="65474" spans="17:17">
      <c r="Q65474" s="39"/>
    </row>
    <row r="65475" spans="17:17">
      <c r="Q65475" s="39"/>
    </row>
    <row r="65476" spans="17:17">
      <c r="Q65476" s="39"/>
    </row>
    <row r="65477" spans="17:17">
      <c r="Q65477" s="39"/>
    </row>
    <row r="65478" spans="17:17">
      <c r="Q65478" s="39"/>
    </row>
    <row r="65479" spans="17:17">
      <c r="Q65479" s="39"/>
    </row>
    <row r="65480" spans="17:17">
      <c r="Q65480" s="39"/>
    </row>
    <row r="65481" spans="17:17">
      <c r="Q65481" s="39"/>
    </row>
    <row r="65482" spans="17:17">
      <c r="Q65482" s="39"/>
    </row>
    <row r="65483" spans="17:17">
      <c r="Q65483" s="39"/>
    </row>
    <row r="65484" spans="17:17">
      <c r="Q65484" s="39"/>
    </row>
    <row r="65485" spans="17:17">
      <c r="Q65485" s="39"/>
    </row>
    <row r="65486" spans="17:17">
      <c r="Q65486" s="39"/>
    </row>
    <row r="65487" spans="17:17">
      <c r="Q65487" s="39"/>
    </row>
    <row r="65488" spans="17:17">
      <c r="Q65488" s="39"/>
    </row>
    <row r="65489" spans="17:17">
      <c r="Q65489" s="39"/>
    </row>
    <row r="65490" spans="17:17">
      <c r="Q65490" s="39"/>
    </row>
    <row r="65491" spans="17:17">
      <c r="Q65491" s="39"/>
    </row>
    <row r="65492" spans="17:17">
      <c r="Q65492" s="39"/>
    </row>
    <row r="65493" spans="17:17">
      <c r="Q65493" s="39"/>
    </row>
    <row r="65494" spans="17:17">
      <c r="Q65494" s="39"/>
    </row>
    <row r="65495" spans="17:17">
      <c r="Q65495" s="39"/>
    </row>
    <row r="65496" spans="17:17">
      <c r="Q65496" s="39"/>
    </row>
    <row r="65497" spans="17:17">
      <c r="Q65497" s="39"/>
    </row>
    <row r="65498" spans="17:17">
      <c r="Q65498" s="39"/>
    </row>
    <row r="65499" spans="17:17">
      <c r="Q65499" s="39"/>
    </row>
    <row r="65500" spans="17:17">
      <c r="Q65500" s="39"/>
    </row>
    <row r="65501" spans="17:17">
      <c r="Q65501" s="39"/>
    </row>
    <row r="65502" spans="17:17">
      <c r="Q65502" s="39"/>
    </row>
    <row r="65503" spans="17:17">
      <c r="Q65503" s="39"/>
    </row>
    <row r="65504" spans="17:17">
      <c r="Q65504" s="39"/>
    </row>
    <row r="65505" spans="17:17">
      <c r="Q65505" s="39"/>
    </row>
    <row r="65506" spans="17:17">
      <c r="Q65506" s="39"/>
    </row>
    <row r="65507" spans="17:17">
      <c r="Q65507" s="39"/>
    </row>
    <row r="65508" spans="17:17">
      <c r="Q65508" s="39"/>
    </row>
    <row r="65509" spans="17:17">
      <c r="Q65509" s="39"/>
    </row>
    <row r="65510" spans="17:17">
      <c r="Q65510" s="39"/>
    </row>
    <row r="65511" spans="17:17">
      <c r="Q65511" s="39"/>
    </row>
    <row r="65512" spans="17:17">
      <c r="Q65512" s="39"/>
    </row>
    <row r="65513" spans="17:17">
      <c r="Q65513" s="39"/>
    </row>
    <row r="65514" spans="17:17">
      <c r="Q65514" s="39"/>
    </row>
    <row r="65515" spans="17:17">
      <c r="Q65515" s="39"/>
    </row>
    <row r="65516" spans="17:17">
      <c r="Q65516" s="39"/>
    </row>
    <row r="65517" spans="17:17">
      <c r="Q65517" s="39"/>
    </row>
    <row r="65518" spans="17:17">
      <c r="Q65518" s="39"/>
    </row>
    <row r="65519" spans="17:17">
      <c r="Q65519" s="39"/>
    </row>
    <row r="65520" spans="17:17">
      <c r="Q65520" s="39"/>
    </row>
    <row r="65521" spans="17:17">
      <c r="Q65521" s="39"/>
    </row>
    <row r="65522" spans="17:17">
      <c r="Q65522" s="39"/>
    </row>
    <row r="65523" spans="17:17">
      <c r="Q65523" s="39"/>
    </row>
    <row r="65524" spans="17:17">
      <c r="Q65524" s="39"/>
    </row>
    <row r="65525" spans="17:17">
      <c r="Q65525" s="39"/>
    </row>
    <row r="65526" spans="17:17">
      <c r="Q65526" s="39"/>
    </row>
    <row r="65527" spans="17:17">
      <c r="Q65527" s="39"/>
    </row>
    <row r="65528" spans="17:17">
      <c r="Q65528" s="39"/>
    </row>
    <row r="65529" spans="17:17">
      <c r="Q65529" s="39"/>
    </row>
    <row r="65530" spans="17:17">
      <c r="Q65530" s="39"/>
    </row>
    <row r="65531" spans="17:17">
      <c r="Q65531" s="39"/>
    </row>
    <row r="65532" spans="17:17">
      <c r="Q65532" s="39"/>
    </row>
    <row r="65533" spans="17:17">
      <c r="Q65533" s="39"/>
    </row>
    <row r="65534" spans="17:17">
      <c r="Q65534" s="39"/>
    </row>
    <row r="65535" spans="17:17">
      <c r="Q65535" s="39"/>
    </row>
    <row r="65536" spans="17:17">
      <c r="Q65536" s="39"/>
    </row>
    <row r="65537" spans="17:17">
      <c r="Q65537" s="39"/>
    </row>
    <row r="65538" spans="17:17">
      <c r="Q65538" s="39"/>
    </row>
    <row r="65539" spans="17:17">
      <c r="Q65539" s="39"/>
    </row>
    <row r="65540" spans="17:17">
      <c r="Q65540" s="39"/>
    </row>
    <row r="65541" spans="17:17">
      <c r="Q65541" s="39"/>
    </row>
    <row r="65542" spans="17:17">
      <c r="Q65542" s="39"/>
    </row>
    <row r="65543" spans="17:17">
      <c r="Q65543" s="39"/>
    </row>
    <row r="65544" spans="17:17">
      <c r="Q65544" s="39"/>
    </row>
    <row r="65545" spans="17:17">
      <c r="Q65545" s="39"/>
    </row>
    <row r="65546" spans="17:17">
      <c r="Q65546" s="39"/>
    </row>
    <row r="65547" spans="17:17">
      <c r="Q65547" s="39"/>
    </row>
    <row r="65548" spans="17:17">
      <c r="Q65548" s="39"/>
    </row>
    <row r="65549" spans="17:17">
      <c r="Q65549" s="39"/>
    </row>
    <row r="65550" spans="17:17">
      <c r="Q65550" s="39"/>
    </row>
    <row r="65551" spans="17:17">
      <c r="Q65551" s="39"/>
    </row>
    <row r="65552" spans="17:17">
      <c r="Q65552" s="39"/>
    </row>
    <row r="65553" spans="17:17">
      <c r="Q65553" s="39"/>
    </row>
    <row r="65554" spans="17:17">
      <c r="Q65554" s="39"/>
    </row>
    <row r="65555" spans="17:17">
      <c r="Q65555" s="39"/>
    </row>
    <row r="65556" spans="17:17">
      <c r="Q65556" s="39"/>
    </row>
    <row r="65557" spans="17:17">
      <c r="Q65557" s="39"/>
    </row>
    <row r="65558" spans="17:17">
      <c r="Q65558" s="39"/>
    </row>
    <row r="65559" spans="17:17">
      <c r="Q65559" s="39"/>
    </row>
    <row r="65560" spans="17:17">
      <c r="Q65560" s="39"/>
    </row>
    <row r="65561" spans="17:17">
      <c r="Q65561" s="39"/>
    </row>
    <row r="65562" spans="17:17">
      <c r="Q65562" s="39"/>
    </row>
    <row r="65563" spans="17:17">
      <c r="Q65563" s="39"/>
    </row>
    <row r="65564" spans="17:17">
      <c r="Q65564" s="39"/>
    </row>
    <row r="65565" spans="17:17">
      <c r="Q65565" s="39"/>
    </row>
    <row r="65566" spans="17:17">
      <c r="Q65566" s="39"/>
    </row>
    <row r="65567" spans="17:17">
      <c r="Q65567" s="39"/>
    </row>
    <row r="65568" spans="17:17">
      <c r="Q65568" s="39"/>
    </row>
    <row r="65569" spans="17:17">
      <c r="Q65569" s="39"/>
    </row>
    <row r="65570" spans="17:17">
      <c r="Q65570" s="39"/>
    </row>
    <row r="65571" spans="17:17">
      <c r="Q65571" s="39"/>
    </row>
    <row r="65572" spans="17:17">
      <c r="Q65572" s="39"/>
    </row>
    <row r="65573" spans="17:17">
      <c r="Q65573" s="39"/>
    </row>
    <row r="65574" spans="17:17">
      <c r="Q65574" s="39"/>
    </row>
    <row r="65575" spans="17:17">
      <c r="Q65575" s="39"/>
    </row>
    <row r="65576" spans="17:17">
      <c r="Q65576" s="39"/>
    </row>
    <row r="65577" spans="17:17">
      <c r="Q65577" s="39"/>
    </row>
    <row r="65578" spans="17:17">
      <c r="Q65578" s="39"/>
    </row>
    <row r="65579" spans="17:17">
      <c r="Q65579" s="39"/>
    </row>
    <row r="65580" spans="17:17">
      <c r="Q65580" s="39"/>
    </row>
    <row r="65581" spans="17:17">
      <c r="Q65581" s="39"/>
    </row>
    <row r="65582" spans="17:17">
      <c r="Q65582" s="39"/>
    </row>
    <row r="65583" spans="17:17">
      <c r="Q65583" s="39"/>
    </row>
    <row r="65584" spans="17:17">
      <c r="Q65584" s="39"/>
    </row>
    <row r="65585" spans="17:17">
      <c r="Q65585" s="39"/>
    </row>
    <row r="65586" spans="17:17">
      <c r="Q65586" s="39"/>
    </row>
    <row r="65587" spans="17:17">
      <c r="Q65587" s="39"/>
    </row>
    <row r="65588" spans="17:17">
      <c r="Q65588" s="39"/>
    </row>
    <row r="65589" spans="17:17">
      <c r="Q65589" s="39"/>
    </row>
    <row r="65590" spans="17:17">
      <c r="Q65590" s="39"/>
    </row>
    <row r="65591" spans="17:17">
      <c r="Q65591" s="39"/>
    </row>
    <row r="65592" spans="17:17">
      <c r="Q65592" s="39"/>
    </row>
    <row r="65593" spans="17:17">
      <c r="Q65593" s="39"/>
    </row>
    <row r="65594" spans="17:17">
      <c r="Q65594" s="39"/>
    </row>
    <row r="65595" spans="17:17">
      <c r="Q65595" s="39"/>
    </row>
    <row r="65596" spans="17:17">
      <c r="Q65596" s="39"/>
    </row>
    <row r="65597" spans="17:17">
      <c r="Q65597" s="39"/>
    </row>
    <row r="65598" spans="17:17">
      <c r="Q65598" s="39"/>
    </row>
    <row r="65599" spans="17:17">
      <c r="Q65599" s="39"/>
    </row>
    <row r="65600" spans="17:17">
      <c r="Q65600" s="39"/>
    </row>
    <row r="65601" spans="17:17">
      <c r="Q65601" s="39"/>
    </row>
    <row r="65602" spans="17:17">
      <c r="Q65602" s="39"/>
    </row>
    <row r="65603" spans="17:17">
      <c r="Q65603" s="39"/>
    </row>
    <row r="65604" spans="17:17">
      <c r="Q65604" s="39"/>
    </row>
    <row r="65605" spans="17:17">
      <c r="Q65605" s="39"/>
    </row>
    <row r="65606" spans="17:17">
      <c r="Q65606" s="39"/>
    </row>
    <row r="65607" spans="17:17">
      <c r="Q65607" s="39"/>
    </row>
    <row r="65608" spans="17:17">
      <c r="Q65608" s="39"/>
    </row>
    <row r="65609" spans="17:17">
      <c r="Q65609" s="39"/>
    </row>
    <row r="65610" spans="17:17">
      <c r="Q65610" s="39"/>
    </row>
    <row r="65611" spans="17:17">
      <c r="Q65611" s="39"/>
    </row>
    <row r="65612" spans="17:17">
      <c r="Q65612" s="39"/>
    </row>
    <row r="65613" spans="17:17">
      <c r="Q65613" s="39"/>
    </row>
    <row r="65614" spans="17:17">
      <c r="Q65614" s="39"/>
    </row>
    <row r="65615" spans="17:17">
      <c r="Q65615" s="39"/>
    </row>
    <row r="65616" spans="17:17">
      <c r="Q65616" s="39"/>
    </row>
    <row r="65617" spans="17:17">
      <c r="Q65617" s="39"/>
    </row>
    <row r="65618" spans="17:17">
      <c r="Q65618" s="39"/>
    </row>
    <row r="65619" spans="17:17">
      <c r="Q65619" s="39"/>
    </row>
    <row r="65620" spans="17:17">
      <c r="Q65620" s="39"/>
    </row>
    <row r="65621" spans="17:17">
      <c r="Q65621" s="39"/>
    </row>
    <row r="65622" spans="17:17">
      <c r="Q65622" s="39"/>
    </row>
    <row r="65623" spans="17:17">
      <c r="Q65623" s="39"/>
    </row>
    <row r="65624" spans="17:17">
      <c r="Q65624" s="39"/>
    </row>
    <row r="65625" spans="17:17">
      <c r="Q65625" s="39"/>
    </row>
    <row r="65626" spans="17:17">
      <c r="Q65626" s="39"/>
    </row>
    <row r="65627" spans="17:17">
      <c r="Q65627" s="39"/>
    </row>
    <row r="65628" spans="17:17">
      <c r="Q65628" s="39"/>
    </row>
    <row r="65629" spans="17:17">
      <c r="Q65629" s="39"/>
    </row>
    <row r="65630" spans="17:17">
      <c r="Q65630" s="39"/>
    </row>
    <row r="65631" spans="17:17">
      <c r="Q65631" s="39"/>
    </row>
    <row r="65632" spans="17:17">
      <c r="Q65632" s="39"/>
    </row>
    <row r="65633" spans="17:17">
      <c r="Q65633" s="39"/>
    </row>
    <row r="65634" spans="17:17">
      <c r="Q65634" s="39"/>
    </row>
    <row r="65635" spans="17:17">
      <c r="Q65635" s="39"/>
    </row>
    <row r="65636" spans="17:17">
      <c r="Q65636" s="39"/>
    </row>
    <row r="65637" spans="17:17">
      <c r="Q65637" s="39"/>
    </row>
    <row r="65638" spans="17:17">
      <c r="Q65638" s="39"/>
    </row>
    <row r="65639" spans="17:17">
      <c r="Q65639" s="39"/>
    </row>
    <row r="65640" spans="17:17">
      <c r="Q65640" s="39"/>
    </row>
    <row r="65641" spans="17:17">
      <c r="Q65641" s="39"/>
    </row>
    <row r="65642" spans="17:17">
      <c r="Q65642" s="39"/>
    </row>
    <row r="65643" spans="17:17">
      <c r="Q65643" s="39"/>
    </row>
    <row r="65644" spans="17:17">
      <c r="Q65644" s="39"/>
    </row>
    <row r="65645" spans="17:17">
      <c r="Q65645" s="39"/>
    </row>
    <row r="65646" spans="17:17">
      <c r="Q65646" s="39"/>
    </row>
    <row r="65647" spans="17:17">
      <c r="Q65647" s="39"/>
    </row>
    <row r="65648" spans="17:17">
      <c r="Q65648" s="39"/>
    </row>
    <row r="65649" spans="17:17">
      <c r="Q65649" s="39"/>
    </row>
    <row r="65650" spans="17:17">
      <c r="Q65650" s="39"/>
    </row>
    <row r="65651" spans="17:17">
      <c r="Q65651" s="39"/>
    </row>
    <row r="65652" spans="17:17">
      <c r="Q65652" s="39"/>
    </row>
    <row r="65653" spans="17:17">
      <c r="Q65653" s="39"/>
    </row>
    <row r="65654" spans="17:17">
      <c r="Q65654" s="39"/>
    </row>
    <row r="65655" spans="17:17">
      <c r="Q65655" s="39"/>
    </row>
    <row r="65656" spans="17:17">
      <c r="Q65656" s="39"/>
    </row>
    <row r="65657" spans="17:17">
      <c r="Q65657" s="39"/>
    </row>
    <row r="65658" spans="17:17">
      <c r="Q65658" s="39"/>
    </row>
    <row r="65659" spans="17:17">
      <c r="Q65659" s="39"/>
    </row>
    <row r="65660" spans="17:17">
      <c r="Q65660" s="39"/>
    </row>
    <row r="65661" spans="17:17">
      <c r="Q65661" s="39"/>
    </row>
    <row r="65662" spans="17:17">
      <c r="Q65662" s="39"/>
    </row>
    <row r="65663" spans="17:17">
      <c r="Q65663" s="39"/>
    </row>
    <row r="65664" spans="17:17">
      <c r="Q65664" s="39"/>
    </row>
    <row r="65665" spans="17:17">
      <c r="Q65665" s="39"/>
    </row>
    <row r="65666" spans="17:17">
      <c r="Q65666" s="39"/>
    </row>
    <row r="65667" spans="17:17">
      <c r="Q65667" s="39"/>
    </row>
    <row r="65668" spans="17:17">
      <c r="Q65668" s="39"/>
    </row>
    <row r="65669" spans="17:17">
      <c r="Q65669" s="39"/>
    </row>
    <row r="65670" spans="17:17">
      <c r="Q65670" s="39"/>
    </row>
    <row r="65671" spans="17:17">
      <c r="Q65671" s="39"/>
    </row>
    <row r="65672" spans="17:17">
      <c r="Q65672" s="39"/>
    </row>
    <row r="65673" spans="17:17">
      <c r="Q65673" s="39"/>
    </row>
    <row r="65674" spans="17:17">
      <c r="Q65674" s="39"/>
    </row>
    <row r="65675" spans="17:17">
      <c r="Q65675" s="39"/>
    </row>
    <row r="65676" spans="17:17">
      <c r="Q65676" s="39"/>
    </row>
    <row r="65677" spans="17:17">
      <c r="Q65677" s="39"/>
    </row>
    <row r="65678" spans="17:17">
      <c r="Q65678" s="39"/>
    </row>
    <row r="65679" spans="17:17">
      <c r="Q65679" s="39"/>
    </row>
    <row r="65680" spans="17:17">
      <c r="Q65680" s="39"/>
    </row>
    <row r="65681" spans="17:17">
      <c r="Q65681" s="39"/>
    </row>
    <row r="65682" spans="17:17">
      <c r="Q65682" s="39"/>
    </row>
    <row r="65683" spans="17:17">
      <c r="Q65683" s="39"/>
    </row>
    <row r="65684" spans="17:17">
      <c r="Q65684" s="39"/>
    </row>
    <row r="65685" spans="17:17">
      <c r="Q65685" s="39"/>
    </row>
    <row r="65686" spans="17:17">
      <c r="Q65686" s="39"/>
    </row>
    <row r="65687" spans="17:17">
      <c r="Q65687" s="39"/>
    </row>
    <row r="65688" spans="17:17">
      <c r="Q65688" s="39"/>
    </row>
    <row r="65689" spans="17:17">
      <c r="Q65689" s="39"/>
    </row>
    <row r="65690" spans="17:17">
      <c r="Q65690" s="39"/>
    </row>
    <row r="65691" spans="17:17">
      <c r="Q65691" s="39"/>
    </row>
    <row r="65692" spans="17:17">
      <c r="Q65692" s="39"/>
    </row>
    <row r="65693" spans="17:17">
      <c r="Q65693" s="39"/>
    </row>
    <row r="65694" spans="17:17">
      <c r="Q65694" s="39"/>
    </row>
    <row r="65695" spans="17:17">
      <c r="Q65695" s="39"/>
    </row>
    <row r="65696" spans="17:17">
      <c r="Q65696" s="39"/>
    </row>
    <row r="65697" spans="17:17">
      <c r="Q65697" s="39"/>
    </row>
    <row r="65698" spans="17:17">
      <c r="Q65698" s="39"/>
    </row>
    <row r="65699" spans="17:17">
      <c r="Q65699" s="39"/>
    </row>
    <row r="65700" spans="17:17">
      <c r="Q65700" s="39"/>
    </row>
    <row r="65701" spans="17:17">
      <c r="Q65701" s="39"/>
    </row>
    <row r="65702" spans="17:17">
      <c r="Q65702" s="39"/>
    </row>
    <row r="65703" spans="17:17">
      <c r="Q65703" s="39"/>
    </row>
    <row r="65704" spans="17:17">
      <c r="Q65704" s="39"/>
    </row>
    <row r="65705" spans="17:17">
      <c r="Q65705" s="39"/>
    </row>
    <row r="65706" spans="17:17">
      <c r="Q65706" s="39"/>
    </row>
    <row r="65707" spans="17:17">
      <c r="Q65707" s="39"/>
    </row>
    <row r="65708" spans="17:17">
      <c r="Q65708" s="39"/>
    </row>
    <row r="65709" spans="17:17">
      <c r="Q65709" s="39"/>
    </row>
    <row r="65710" spans="17:17">
      <c r="Q65710" s="39"/>
    </row>
    <row r="65711" spans="17:17">
      <c r="Q65711" s="39"/>
    </row>
    <row r="65712" spans="17:17">
      <c r="Q65712" s="39"/>
    </row>
    <row r="65713" spans="17:17">
      <c r="Q65713" s="39"/>
    </row>
    <row r="65714" spans="17:17">
      <c r="Q65714" s="39"/>
    </row>
    <row r="65715" spans="17:17">
      <c r="Q65715" s="39"/>
    </row>
    <row r="65716" spans="17:17">
      <c r="Q65716" s="39"/>
    </row>
    <row r="65717" spans="17:17">
      <c r="Q65717" s="39"/>
    </row>
    <row r="65718" spans="17:17">
      <c r="Q65718" s="39"/>
    </row>
    <row r="65719" spans="17:17">
      <c r="Q65719" s="39"/>
    </row>
    <row r="65720" spans="17:17">
      <c r="Q65720" s="39"/>
    </row>
    <row r="65721" spans="17:17">
      <c r="Q65721" s="39"/>
    </row>
    <row r="65722" spans="17:17">
      <c r="Q65722" s="39"/>
    </row>
    <row r="65723" spans="17:17">
      <c r="Q65723" s="39"/>
    </row>
    <row r="65724" spans="17:17">
      <c r="Q65724" s="39"/>
    </row>
    <row r="65725" spans="17:17">
      <c r="Q65725" s="39"/>
    </row>
    <row r="65726" spans="17:17">
      <c r="Q65726" s="39"/>
    </row>
    <row r="65727" spans="17:17">
      <c r="Q65727" s="39"/>
    </row>
    <row r="65728" spans="17:17">
      <c r="Q65728" s="39"/>
    </row>
    <row r="65729" spans="17:17">
      <c r="Q65729" s="39"/>
    </row>
    <row r="65730" spans="17:17">
      <c r="Q65730" s="39"/>
    </row>
    <row r="65731" spans="17:17">
      <c r="Q65731" s="39"/>
    </row>
    <row r="65732" spans="17:17">
      <c r="Q65732" s="39"/>
    </row>
    <row r="65733" spans="17:17">
      <c r="Q65733" s="39"/>
    </row>
    <row r="65734" spans="17:17">
      <c r="Q65734" s="39"/>
    </row>
    <row r="65735" spans="17:17">
      <c r="Q65735" s="39"/>
    </row>
    <row r="65736" spans="17:17">
      <c r="Q65736" s="39"/>
    </row>
    <row r="65737" spans="17:17">
      <c r="Q65737" s="39"/>
    </row>
    <row r="65738" spans="17:17">
      <c r="Q65738" s="39"/>
    </row>
    <row r="65739" spans="17:17">
      <c r="Q65739" s="39"/>
    </row>
    <row r="65740" spans="17:17">
      <c r="Q65740" s="39"/>
    </row>
    <row r="65741" spans="17:17">
      <c r="Q65741" s="39"/>
    </row>
    <row r="65742" spans="17:17">
      <c r="Q65742" s="39"/>
    </row>
    <row r="65743" spans="17:17">
      <c r="Q65743" s="39"/>
    </row>
    <row r="65744" spans="17:17">
      <c r="Q65744" s="39"/>
    </row>
    <row r="65745" spans="17:17">
      <c r="Q65745" s="39"/>
    </row>
    <row r="65746" spans="17:17">
      <c r="Q65746" s="39"/>
    </row>
    <row r="65747" spans="17:17">
      <c r="Q65747" s="39"/>
    </row>
    <row r="65748" spans="17:17">
      <c r="Q65748" s="39"/>
    </row>
    <row r="65749" spans="17:17">
      <c r="Q65749" s="39"/>
    </row>
    <row r="65750" spans="17:17">
      <c r="Q65750" s="39"/>
    </row>
    <row r="65751" spans="17:17">
      <c r="Q65751" s="39"/>
    </row>
    <row r="65752" spans="17:17">
      <c r="Q65752" s="39"/>
    </row>
    <row r="65753" spans="17:17">
      <c r="Q65753" s="39"/>
    </row>
    <row r="65754" spans="17:17">
      <c r="Q65754" s="39"/>
    </row>
    <row r="65755" spans="17:17">
      <c r="Q65755" s="39"/>
    </row>
    <row r="65756" spans="17:17">
      <c r="Q65756" s="39"/>
    </row>
    <row r="65757" spans="17:17">
      <c r="Q65757" s="39"/>
    </row>
    <row r="65758" spans="17:17">
      <c r="Q65758" s="39"/>
    </row>
    <row r="65759" spans="17:17">
      <c r="Q65759" s="39"/>
    </row>
    <row r="65760" spans="17:17">
      <c r="Q65760" s="39"/>
    </row>
    <row r="65761" spans="17:17">
      <c r="Q65761" s="39"/>
    </row>
    <row r="65762" spans="17:17">
      <c r="Q65762" s="39"/>
    </row>
    <row r="65763" spans="17:17">
      <c r="Q65763" s="39"/>
    </row>
    <row r="65764" spans="17:17">
      <c r="Q65764" s="39"/>
    </row>
    <row r="65765" spans="17:17">
      <c r="Q65765" s="39"/>
    </row>
    <row r="65766" spans="17:17">
      <c r="Q65766" s="39"/>
    </row>
    <row r="65767" spans="17:17">
      <c r="Q65767" s="39"/>
    </row>
    <row r="65768" spans="17:17">
      <c r="Q65768" s="39"/>
    </row>
    <row r="65769" spans="17:17">
      <c r="Q65769" s="39"/>
    </row>
    <row r="65770" spans="17:17">
      <c r="Q65770" s="39"/>
    </row>
    <row r="65771" spans="17:17">
      <c r="Q65771" s="39"/>
    </row>
    <row r="65772" spans="17:17">
      <c r="Q65772" s="39"/>
    </row>
    <row r="65773" spans="17:17">
      <c r="Q65773" s="39"/>
    </row>
    <row r="65774" spans="17:17">
      <c r="Q65774" s="39"/>
    </row>
    <row r="65775" spans="17:17">
      <c r="Q65775" s="39"/>
    </row>
    <row r="65776" spans="17:17">
      <c r="Q65776" s="39"/>
    </row>
    <row r="65777" spans="17:17">
      <c r="Q65777" s="39"/>
    </row>
    <row r="65778" spans="17:17">
      <c r="Q65778" s="39"/>
    </row>
    <row r="65779" spans="17:17">
      <c r="Q65779" s="39"/>
    </row>
    <row r="65780" spans="17:17">
      <c r="Q65780" s="39"/>
    </row>
    <row r="65781" spans="17:17">
      <c r="Q65781" s="39"/>
    </row>
    <row r="65782" spans="17:17">
      <c r="Q65782" s="39"/>
    </row>
    <row r="65783" spans="17:17">
      <c r="Q65783" s="39"/>
    </row>
    <row r="65784" spans="17:17">
      <c r="Q65784" s="39"/>
    </row>
    <row r="65785" spans="17:17">
      <c r="Q65785" s="39"/>
    </row>
    <row r="65786" spans="17:17">
      <c r="Q65786" s="39"/>
    </row>
    <row r="65787" spans="17:17">
      <c r="Q65787" s="39"/>
    </row>
    <row r="65788" spans="17:17">
      <c r="Q65788" s="39"/>
    </row>
    <row r="65789" spans="17:17">
      <c r="Q65789" s="39"/>
    </row>
    <row r="65790" spans="17:17">
      <c r="Q65790" s="39"/>
    </row>
    <row r="65791" spans="17:17">
      <c r="Q65791" s="39"/>
    </row>
    <row r="65792" spans="17:17">
      <c r="Q65792" s="39"/>
    </row>
    <row r="65793" spans="17:17">
      <c r="Q65793" s="39"/>
    </row>
    <row r="65794" spans="17:17">
      <c r="Q65794" s="39"/>
    </row>
    <row r="65795" spans="17:17">
      <c r="Q65795" s="39"/>
    </row>
    <row r="65796" spans="17:17">
      <c r="Q65796" s="39"/>
    </row>
    <row r="65797" spans="17:17">
      <c r="Q65797" s="39"/>
    </row>
    <row r="65798" spans="17:17">
      <c r="Q65798" s="39"/>
    </row>
    <row r="65799" spans="17:17">
      <c r="Q65799" s="39"/>
    </row>
    <row r="65800" spans="17:17">
      <c r="Q65800" s="39"/>
    </row>
    <row r="65801" spans="17:17">
      <c r="Q65801" s="39"/>
    </row>
    <row r="65802" spans="17:17">
      <c r="Q65802" s="39"/>
    </row>
    <row r="65803" spans="17:17">
      <c r="Q65803" s="39"/>
    </row>
    <row r="65804" spans="17:17">
      <c r="Q65804" s="39"/>
    </row>
    <row r="65805" spans="17:17">
      <c r="Q65805" s="39"/>
    </row>
    <row r="65806" spans="17:17">
      <c r="Q65806" s="39"/>
    </row>
    <row r="65807" spans="17:17">
      <c r="Q65807" s="39"/>
    </row>
    <row r="65808" spans="17:17">
      <c r="Q65808" s="39"/>
    </row>
    <row r="65809" spans="17:17">
      <c r="Q65809" s="39"/>
    </row>
    <row r="65810" spans="17:17">
      <c r="Q65810" s="39"/>
    </row>
    <row r="65811" spans="17:17">
      <c r="Q65811" s="39"/>
    </row>
    <row r="65812" spans="17:17">
      <c r="Q65812" s="39"/>
    </row>
    <row r="65813" spans="17:17">
      <c r="Q65813" s="39"/>
    </row>
    <row r="65814" spans="17:17">
      <c r="Q65814" s="39"/>
    </row>
    <row r="65815" spans="17:17">
      <c r="Q65815" s="39"/>
    </row>
    <row r="65816" spans="17:17">
      <c r="Q65816" s="39"/>
    </row>
    <row r="65817" spans="17:17">
      <c r="Q65817" s="39"/>
    </row>
    <row r="65818" spans="17:17">
      <c r="Q65818" s="39"/>
    </row>
    <row r="65819" spans="17:17">
      <c r="Q65819" s="39"/>
    </row>
    <row r="65820" spans="17:17">
      <c r="Q65820" s="39"/>
    </row>
    <row r="65821" spans="17:17">
      <c r="Q65821" s="39"/>
    </row>
    <row r="65822" spans="17:17">
      <c r="Q65822" s="39"/>
    </row>
    <row r="65823" spans="17:17">
      <c r="Q65823" s="39"/>
    </row>
    <row r="65824" spans="17:17">
      <c r="Q65824" s="39"/>
    </row>
    <row r="65825" spans="17:17">
      <c r="Q65825" s="39"/>
    </row>
    <row r="65826" spans="17:17">
      <c r="Q65826" s="39"/>
    </row>
    <row r="65827" spans="17:17">
      <c r="Q65827" s="39"/>
    </row>
    <row r="65828" spans="17:17">
      <c r="Q65828" s="39"/>
    </row>
    <row r="65829" spans="17:17">
      <c r="Q65829" s="39"/>
    </row>
    <row r="65830" spans="17:17">
      <c r="Q65830" s="39"/>
    </row>
    <row r="65831" spans="17:17">
      <c r="Q65831" s="39"/>
    </row>
    <row r="65832" spans="17:17">
      <c r="Q65832" s="39"/>
    </row>
    <row r="65833" spans="17:17">
      <c r="Q65833" s="39"/>
    </row>
    <row r="65834" spans="17:17">
      <c r="Q65834" s="39"/>
    </row>
    <row r="65835" spans="17:17">
      <c r="Q65835" s="39"/>
    </row>
    <row r="65836" spans="17:17">
      <c r="Q65836" s="39"/>
    </row>
    <row r="65837" spans="17:17">
      <c r="Q65837" s="39"/>
    </row>
    <row r="65838" spans="17:17">
      <c r="Q65838" s="39"/>
    </row>
    <row r="65839" spans="17:17">
      <c r="Q65839" s="39"/>
    </row>
    <row r="65840" spans="17:17">
      <c r="Q65840" s="39"/>
    </row>
    <row r="65841" spans="17:17">
      <c r="Q65841" s="39"/>
    </row>
    <row r="65842" spans="17:17">
      <c r="Q65842" s="39"/>
    </row>
    <row r="65843" spans="17:17">
      <c r="Q65843" s="39"/>
    </row>
    <row r="65844" spans="17:17">
      <c r="Q65844" s="39"/>
    </row>
    <row r="65845" spans="17:17">
      <c r="Q65845" s="39"/>
    </row>
    <row r="65846" spans="17:17">
      <c r="Q65846" s="39"/>
    </row>
    <row r="65847" spans="17:17">
      <c r="Q65847" s="39"/>
    </row>
    <row r="65848" spans="17:17">
      <c r="Q65848" s="39"/>
    </row>
    <row r="65849" spans="17:17">
      <c r="Q65849" s="39"/>
    </row>
    <row r="65850" spans="17:17">
      <c r="Q65850" s="39"/>
    </row>
    <row r="65851" spans="17:17">
      <c r="Q65851" s="39"/>
    </row>
    <row r="65852" spans="17:17">
      <c r="Q65852" s="39"/>
    </row>
    <row r="65853" spans="17:17">
      <c r="Q65853" s="39"/>
    </row>
    <row r="65854" spans="17:17">
      <c r="Q65854" s="39"/>
    </row>
    <row r="65855" spans="17:17">
      <c r="Q65855" s="39"/>
    </row>
    <row r="65856" spans="17:17">
      <c r="Q65856" s="39"/>
    </row>
    <row r="65857" spans="17:17">
      <c r="Q65857" s="39"/>
    </row>
    <row r="65858" spans="17:17">
      <c r="Q65858" s="39"/>
    </row>
    <row r="65859" spans="17:17">
      <c r="Q65859" s="39"/>
    </row>
    <row r="65860" spans="17:17">
      <c r="Q65860" s="39"/>
    </row>
    <row r="65861" spans="17:17">
      <c r="Q65861" s="39"/>
    </row>
    <row r="65862" spans="17:17">
      <c r="Q65862" s="39"/>
    </row>
    <row r="65863" spans="17:17">
      <c r="Q65863" s="39"/>
    </row>
    <row r="65864" spans="17:17">
      <c r="Q65864" s="39"/>
    </row>
    <row r="65865" spans="17:17">
      <c r="Q65865" s="39"/>
    </row>
    <row r="65866" spans="17:17">
      <c r="Q65866" s="39"/>
    </row>
    <row r="65867" spans="17:17">
      <c r="Q65867" s="39"/>
    </row>
    <row r="65868" spans="17:17">
      <c r="Q65868" s="39"/>
    </row>
    <row r="65869" spans="17:17">
      <c r="Q65869" s="39"/>
    </row>
    <row r="65870" spans="17:17">
      <c r="Q65870" s="39"/>
    </row>
    <row r="65871" spans="17:17">
      <c r="Q65871" s="39"/>
    </row>
    <row r="65872" spans="17:17">
      <c r="Q65872" s="39"/>
    </row>
    <row r="65873" spans="17:17">
      <c r="Q65873" s="39"/>
    </row>
    <row r="65874" spans="17:17">
      <c r="Q65874" s="39"/>
    </row>
    <row r="65875" spans="17:17">
      <c r="Q65875" s="39"/>
    </row>
    <row r="65876" spans="17:17">
      <c r="Q65876" s="39"/>
    </row>
    <row r="65877" spans="17:17">
      <c r="Q65877" s="39"/>
    </row>
    <row r="65878" spans="17:17">
      <c r="Q65878" s="39"/>
    </row>
    <row r="65879" spans="17:17">
      <c r="Q65879" s="39"/>
    </row>
    <row r="65880" spans="17:17">
      <c r="Q65880" s="39"/>
    </row>
    <row r="65881" spans="17:17">
      <c r="Q65881" s="39"/>
    </row>
    <row r="65882" spans="17:17">
      <c r="Q65882" s="39"/>
    </row>
    <row r="65883" spans="17:17">
      <c r="Q65883" s="39"/>
    </row>
    <row r="65884" spans="17:17">
      <c r="Q65884" s="39"/>
    </row>
    <row r="65885" spans="17:17">
      <c r="Q65885" s="39"/>
    </row>
    <row r="65886" spans="17:17">
      <c r="Q65886" s="39"/>
    </row>
    <row r="65887" spans="17:17">
      <c r="Q65887" s="39"/>
    </row>
    <row r="65888" spans="17:17">
      <c r="Q65888" s="39"/>
    </row>
    <row r="65889" spans="17:17">
      <c r="Q65889" s="39"/>
    </row>
    <row r="65890" spans="17:17">
      <c r="Q65890" s="39"/>
    </row>
    <row r="65891" spans="17:17">
      <c r="Q65891" s="39"/>
    </row>
    <row r="65892" spans="17:17">
      <c r="Q65892" s="39"/>
    </row>
    <row r="65893" spans="17:17">
      <c r="Q65893" s="39"/>
    </row>
    <row r="65894" spans="17:17">
      <c r="Q65894" s="39"/>
    </row>
    <row r="65895" spans="17:17">
      <c r="Q65895" s="39"/>
    </row>
    <row r="65896" spans="17:17">
      <c r="Q65896" s="39"/>
    </row>
    <row r="65897" spans="17:17">
      <c r="Q65897" s="39"/>
    </row>
    <row r="65898" spans="17:17">
      <c r="Q65898" s="39"/>
    </row>
    <row r="65899" spans="17:17">
      <c r="Q65899" s="39"/>
    </row>
    <row r="65900" spans="17:17">
      <c r="Q65900" s="39"/>
    </row>
    <row r="65901" spans="17:17">
      <c r="Q65901" s="39"/>
    </row>
    <row r="65902" spans="17:17">
      <c r="Q65902" s="39"/>
    </row>
    <row r="65903" spans="17:17">
      <c r="Q65903" s="39"/>
    </row>
    <row r="65904" spans="17:17">
      <c r="Q65904" s="39"/>
    </row>
    <row r="65905" spans="17:17">
      <c r="Q65905" s="39"/>
    </row>
    <row r="65906" spans="17:17">
      <c r="Q65906" s="39"/>
    </row>
    <row r="65907" spans="17:17">
      <c r="Q65907" s="39"/>
    </row>
    <row r="65908" spans="17:17">
      <c r="Q65908" s="39"/>
    </row>
    <row r="65909" spans="17:17">
      <c r="Q65909" s="39"/>
    </row>
    <row r="65910" spans="17:17">
      <c r="Q65910" s="39"/>
    </row>
    <row r="65911" spans="17:17">
      <c r="Q65911" s="39"/>
    </row>
    <row r="65912" spans="17:17">
      <c r="Q65912" s="39"/>
    </row>
    <row r="65913" spans="17:17">
      <c r="Q65913" s="39"/>
    </row>
    <row r="65914" spans="17:17">
      <c r="Q65914" s="39"/>
    </row>
    <row r="65915" spans="17:17">
      <c r="Q65915" s="39"/>
    </row>
    <row r="65916" spans="17:17">
      <c r="Q65916" s="39"/>
    </row>
    <row r="65917" spans="17:17">
      <c r="Q65917" s="39"/>
    </row>
    <row r="65918" spans="17:17">
      <c r="Q65918" s="39"/>
    </row>
    <row r="65919" spans="17:17">
      <c r="Q65919" s="39"/>
    </row>
    <row r="65920" spans="17:17">
      <c r="Q65920" s="39"/>
    </row>
    <row r="65921" spans="17:17">
      <c r="Q65921" s="39"/>
    </row>
    <row r="65922" spans="17:17">
      <c r="Q65922" s="39"/>
    </row>
    <row r="65923" spans="17:17">
      <c r="Q65923" s="39"/>
    </row>
    <row r="65924" spans="17:17">
      <c r="Q65924" s="39"/>
    </row>
    <row r="65925" spans="17:17">
      <c r="Q65925" s="39"/>
    </row>
    <row r="65926" spans="17:17">
      <c r="Q65926" s="39"/>
    </row>
    <row r="65927" spans="17:17">
      <c r="Q65927" s="39"/>
    </row>
    <row r="65928" spans="17:17">
      <c r="Q65928" s="39"/>
    </row>
    <row r="65929" spans="17:17">
      <c r="Q65929" s="39"/>
    </row>
    <row r="65930" spans="17:17">
      <c r="Q65930" s="39"/>
    </row>
    <row r="65931" spans="17:17">
      <c r="Q65931" s="39"/>
    </row>
    <row r="65932" spans="17:17">
      <c r="Q65932" s="39"/>
    </row>
    <row r="65933" spans="17:17">
      <c r="Q65933" s="39"/>
    </row>
    <row r="65934" spans="17:17">
      <c r="Q65934" s="39"/>
    </row>
    <row r="65935" spans="17:17">
      <c r="Q65935" s="39"/>
    </row>
    <row r="65936" spans="17:17">
      <c r="Q65936" s="39"/>
    </row>
    <row r="65937" spans="17:17">
      <c r="Q65937" s="39"/>
    </row>
    <row r="65938" spans="17:17">
      <c r="Q65938" s="39"/>
    </row>
    <row r="65939" spans="17:17">
      <c r="Q65939" s="39"/>
    </row>
    <row r="65940" spans="17:17">
      <c r="Q65940" s="39"/>
    </row>
    <row r="65941" spans="17:17">
      <c r="Q65941" s="39"/>
    </row>
    <row r="65942" spans="17:17">
      <c r="Q65942" s="39"/>
    </row>
    <row r="65943" spans="17:17">
      <c r="Q65943" s="39"/>
    </row>
    <row r="65944" spans="17:17">
      <c r="Q65944" s="39"/>
    </row>
    <row r="65945" spans="17:17">
      <c r="Q65945" s="39"/>
    </row>
    <row r="65946" spans="17:17">
      <c r="Q65946" s="39"/>
    </row>
    <row r="65947" spans="17:17">
      <c r="Q65947" s="39"/>
    </row>
    <row r="65948" spans="17:17">
      <c r="Q65948" s="39"/>
    </row>
    <row r="65949" spans="17:17">
      <c r="Q65949" s="39"/>
    </row>
    <row r="65950" spans="17:17">
      <c r="Q65950" s="39"/>
    </row>
    <row r="65951" spans="17:17">
      <c r="Q65951" s="39"/>
    </row>
    <row r="65952" spans="17:17">
      <c r="Q65952" s="39"/>
    </row>
    <row r="65953" spans="17:17">
      <c r="Q65953" s="39"/>
    </row>
    <row r="65954" spans="17:17">
      <c r="Q65954" s="39"/>
    </row>
    <row r="65955" spans="17:17">
      <c r="Q65955" s="39"/>
    </row>
    <row r="65956" spans="17:17">
      <c r="Q65956" s="39"/>
    </row>
    <row r="65957" spans="17:17">
      <c r="Q65957" s="39"/>
    </row>
    <row r="65958" spans="17:17">
      <c r="Q65958" s="39"/>
    </row>
    <row r="65959" spans="17:17">
      <c r="Q65959" s="39"/>
    </row>
    <row r="65960" spans="17:17">
      <c r="Q65960" s="39"/>
    </row>
    <row r="65961" spans="17:17">
      <c r="Q65961" s="39"/>
    </row>
    <row r="65962" spans="17:17">
      <c r="Q65962" s="39"/>
    </row>
    <row r="65963" spans="17:17">
      <c r="Q65963" s="39"/>
    </row>
    <row r="65964" spans="17:17">
      <c r="Q65964" s="39"/>
    </row>
    <row r="65965" spans="17:17">
      <c r="Q65965" s="39"/>
    </row>
    <row r="65966" spans="17:17">
      <c r="Q65966" s="39"/>
    </row>
    <row r="65967" spans="17:17">
      <c r="Q65967" s="39"/>
    </row>
    <row r="65968" spans="17:17">
      <c r="Q65968" s="39"/>
    </row>
    <row r="65969" spans="17:17">
      <c r="Q65969" s="39"/>
    </row>
    <row r="65970" spans="17:17">
      <c r="Q65970" s="39"/>
    </row>
    <row r="65971" spans="17:17">
      <c r="Q65971" s="39"/>
    </row>
    <row r="65972" spans="17:17">
      <c r="Q65972" s="39"/>
    </row>
    <row r="65973" spans="17:17">
      <c r="Q65973" s="39"/>
    </row>
    <row r="65974" spans="17:17">
      <c r="Q65974" s="39"/>
    </row>
    <row r="65975" spans="17:17">
      <c r="Q65975" s="39"/>
    </row>
    <row r="65976" spans="17:17">
      <c r="Q65976" s="39"/>
    </row>
    <row r="65977" spans="17:17">
      <c r="Q65977" s="39"/>
    </row>
    <row r="65978" spans="17:17">
      <c r="Q65978" s="39"/>
    </row>
    <row r="65979" spans="17:17">
      <c r="Q65979" s="39"/>
    </row>
    <row r="65980" spans="17:17">
      <c r="Q65980" s="39"/>
    </row>
    <row r="65981" spans="17:17">
      <c r="Q65981" s="39"/>
    </row>
    <row r="65982" spans="17:17">
      <c r="Q65982" s="39"/>
    </row>
    <row r="65983" spans="17:17">
      <c r="Q65983" s="39"/>
    </row>
    <row r="65984" spans="17:17">
      <c r="Q65984" s="39"/>
    </row>
    <row r="65985" spans="17:17">
      <c r="Q65985" s="39"/>
    </row>
    <row r="65986" spans="17:17">
      <c r="Q65986" s="39"/>
    </row>
    <row r="65987" spans="17:17">
      <c r="Q65987" s="39"/>
    </row>
    <row r="65988" spans="17:17">
      <c r="Q65988" s="39"/>
    </row>
    <row r="65989" spans="17:17">
      <c r="Q65989" s="39"/>
    </row>
    <row r="65990" spans="17:17">
      <c r="Q65990" s="39"/>
    </row>
    <row r="65991" spans="17:17">
      <c r="Q65991" s="39"/>
    </row>
    <row r="65992" spans="17:17">
      <c r="Q65992" s="39"/>
    </row>
    <row r="65993" spans="17:17">
      <c r="Q65993" s="39"/>
    </row>
    <row r="65994" spans="17:17">
      <c r="Q65994" s="39"/>
    </row>
    <row r="65995" spans="17:17">
      <c r="Q65995" s="39"/>
    </row>
    <row r="65996" spans="17:17">
      <c r="Q65996" s="39"/>
    </row>
    <row r="65997" spans="17:17">
      <c r="Q65997" s="39"/>
    </row>
    <row r="65998" spans="17:17">
      <c r="Q65998" s="39"/>
    </row>
    <row r="65999" spans="17:17">
      <c r="Q65999" s="39"/>
    </row>
    <row r="66000" spans="17:17">
      <c r="Q66000" s="39"/>
    </row>
    <row r="66001" spans="17:17">
      <c r="Q66001" s="39"/>
    </row>
    <row r="66002" spans="17:17">
      <c r="Q66002" s="39"/>
    </row>
    <row r="66003" spans="17:17">
      <c r="Q66003" s="39"/>
    </row>
    <row r="66004" spans="17:17">
      <c r="Q66004" s="39"/>
    </row>
    <row r="66005" spans="17:17">
      <c r="Q66005" s="39"/>
    </row>
    <row r="66006" spans="17:17">
      <c r="Q66006" s="39"/>
    </row>
    <row r="66007" spans="17:17">
      <c r="Q66007" s="39"/>
    </row>
    <row r="66008" spans="17:17">
      <c r="Q66008" s="39"/>
    </row>
    <row r="66009" spans="17:17">
      <c r="Q66009" s="39"/>
    </row>
    <row r="66010" spans="17:17">
      <c r="Q66010" s="39"/>
    </row>
    <row r="66011" spans="17:17">
      <c r="Q66011" s="39"/>
    </row>
    <row r="66012" spans="17:17">
      <c r="Q66012" s="39"/>
    </row>
    <row r="66013" spans="17:17">
      <c r="Q66013" s="39"/>
    </row>
    <row r="66014" spans="17:17">
      <c r="Q66014" s="39"/>
    </row>
    <row r="66015" spans="17:17">
      <c r="Q66015" s="39"/>
    </row>
    <row r="66016" spans="17:17">
      <c r="Q66016" s="39"/>
    </row>
    <row r="66017" spans="17:17">
      <c r="Q66017" s="39"/>
    </row>
    <row r="66018" spans="17:17">
      <c r="Q66018" s="39"/>
    </row>
    <row r="66019" spans="17:17">
      <c r="Q66019" s="39"/>
    </row>
    <row r="66020" spans="17:17">
      <c r="Q66020" s="39"/>
    </row>
    <row r="66021" spans="17:17">
      <c r="Q66021" s="39"/>
    </row>
    <row r="66022" spans="17:17">
      <c r="Q66022" s="39"/>
    </row>
    <row r="66023" spans="17:17">
      <c r="Q66023" s="39"/>
    </row>
    <row r="66024" spans="17:17">
      <c r="Q66024" s="39"/>
    </row>
    <row r="66025" spans="17:17">
      <c r="Q66025" s="39"/>
    </row>
    <row r="66026" spans="17:17">
      <c r="Q66026" s="39"/>
    </row>
    <row r="66027" spans="17:17">
      <c r="Q66027" s="39"/>
    </row>
    <row r="66028" spans="17:17">
      <c r="Q66028" s="39"/>
    </row>
    <row r="66029" spans="17:17">
      <c r="Q66029" s="39"/>
    </row>
    <row r="66030" spans="17:17">
      <c r="Q66030" s="39"/>
    </row>
    <row r="66031" spans="17:17">
      <c r="Q66031" s="39"/>
    </row>
    <row r="66032" spans="17:17">
      <c r="Q66032" s="39"/>
    </row>
    <row r="66033" spans="17:17">
      <c r="Q66033" s="39"/>
    </row>
    <row r="66034" spans="17:17">
      <c r="Q66034" s="39"/>
    </row>
    <row r="66035" spans="17:17">
      <c r="Q66035" s="39"/>
    </row>
    <row r="66036" spans="17:17">
      <c r="Q66036" s="39"/>
    </row>
    <row r="66037" spans="17:17">
      <c r="Q66037" s="39"/>
    </row>
    <row r="66038" spans="17:17">
      <c r="Q66038" s="39"/>
    </row>
    <row r="66039" spans="17:17">
      <c r="Q66039" s="39"/>
    </row>
    <row r="66040" spans="17:17">
      <c r="Q66040" s="39"/>
    </row>
    <row r="66041" spans="17:17">
      <c r="Q66041" s="39"/>
    </row>
    <row r="66042" spans="17:17">
      <c r="Q66042" s="39"/>
    </row>
    <row r="66043" spans="17:17">
      <c r="Q66043" s="39"/>
    </row>
    <row r="66044" spans="17:17">
      <c r="Q66044" s="39"/>
    </row>
    <row r="66045" spans="17:17">
      <c r="Q66045" s="39"/>
    </row>
    <row r="66046" spans="17:17">
      <c r="Q66046" s="39"/>
    </row>
    <row r="66047" spans="17:17">
      <c r="Q66047" s="39"/>
    </row>
    <row r="66048" spans="17:17">
      <c r="Q66048" s="39"/>
    </row>
    <row r="66049" spans="17:17">
      <c r="Q66049" s="39"/>
    </row>
    <row r="66050" spans="17:17">
      <c r="Q66050" s="39"/>
    </row>
    <row r="66051" spans="17:17">
      <c r="Q66051" s="39"/>
    </row>
    <row r="66052" spans="17:17">
      <c r="Q66052" s="39"/>
    </row>
    <row r="66053" spans="17:17">
      <c r="Q66053" s="39"/>
    </row>
    <row r="66054" spans="17:17">
      <c r="Q66054" s="39"/>
    </row>
    <row r="66055" spans="17:17">
      <c r="Q66055" s="39"/>
    </row>
    <row r="66056" spans="17:17">
      <c r="Q66056" s="39"/>
    </row>
    <row r="66057" spans="17:17">
      <c r="Q66057" s="39"/>
    </row>
    <row r="66058" spans="17:17">
      <c r="Q66058" s="39"/>
    </row>
    <row r="66059" spans="17:17">
      <c r="Q66059" s="39"/>
    </row>
    <row r="66060" spans="17:17">
      <c r="Q66060" s="39"/>
    </row>
    <row r="66061" spans="17:17">
      <c r="Q66061" s="39"/>
    </row>
    <row r="66062" spans="17:17">
      <c r="Q66062" s="39"/>
    </row>
    <row r="66063" spans="17:17">
      <c r="Q66063" s="39"/>
    </row>
    <row r="66064" spans="17:17">
      <c r="Q66064" s="39"/>
    </row>
    <row r="66065" spans="17:17">
      <c r="Q66065" s="39"/>
    </row>
    <row r="66066" spans="17:17">
      <c r="Q66066" s="39"/>
    </row>
    <row r="66067" spans="17:17">
      <c r="Q66067" s="39"/>
    </row>
    <row r="66068" spans="17:17">
      <c r="Q66068" s="39"/>
    </row>
    <row r="66069" spans="17:17">
      <c r="Q66069" s="39"/>
    </row>
    <row r="66070" spans="17:17">
      <c r="Q66070" s="39"/>
    </row>
    <row r="66071" spans="17:17">
      <c r="Q66071" s="39"/>
    </row>
    <row r="66072" spans="17:17">
      <c r="Q66072" s="39"/>
    </row>
    <row r="66073" spans="17:17">
      <c r="Q66073" s="39"/>
    </row>
    <row r="66074" spans="17:17">
      <c r="Q66074" s="39"/>
    </row>
    <row r="66075" spans="17:17">
      <c r="Q66075" s="39"/>
    </row>
    <row r="66076" spans="17:17">
      <c r="Q66076" s="39"/>
    </row>
    <row r="66077" spans="17:17">
      <c r="Q66077" s="39"/>
    </row>
    <row r="66078" spans="17:17">
      <c r="Q66078" s="39"/>
    </row>
    <row r="66079" spans="17:17">
      <c r="Q66079" s="39"/>
    </row>
    <row r="66080" spans="17:17">
      <c r="Q66080" s="39"/>
    </row>
    <row r="66081" spans="17:17">
      <c r="Q66081" s="39"/>
    </row>
    <row r="66082" spans="17:17">
      <c r="Q66082" s="39"/>
    </row>
    <row r="66083" spans="17:17">
      <c r="Q66083" s="39"/>
    </row>
    <row r="66084" spans="17:17">
      <c r="Q66084" s="39"/>
    </row>
    <row r="66085" spans="17:17">
      <c r="Q66085" s="39"/>
    </row>
    <row r="66086" spans="17:17">
      <c r="Q66086" s="39"/>
    </row>
    <row r="66087" spans="17:17">
      <c r="Q66087" s="39"/>
    </row>
    <row r="66088" spans="17:17">
      <c r="Q66088" s="39"/>
    </row>
    <row r="66089" spans="17:17">
      <c r="Q66089" s="39"/>
    </row>
    <row r="66090" spans="17:17">
      <c r="Q66090" s="39"/>
    </row>
    <row r="66091" spans="17:17">
      <c r="Q66091" s="39"/>
    </row>
    <row r="66092" spans="17:17">
      <c r="Q66092" s="39"/>
    </row>
    <row r="66093" spans="17:17">
      <c r="Q66093" s="39"/>
    </row>
    <row r="66094" spans="17:17">
      <c r="Q66094" s="39"/>
    </row>
    <row r="66095" spans="17:17">
      <c r="Q66095" s="39"/>
    </row>
    <row r="66096" spans="17:17">
      <c r="Q66096" s="39"/>
    </row>
    <row r="66097" spans="17:17">
      <c r="Q66097" s="39"/>
    </row>
    <row r="66098" spans="17:17">
      <c r="Q66098" s="39"/>
    </row>
    <row r="66099" spans="17:17">
      <c r="Q66099" s="39"/>
    </row>
    <row r="66100" spans="17:17">
      <c r="Q66100" s="39"/>
    </row>
    <row r="66101" spans="17:17">
      <c r="Q66101" s="39"/>
    </row>
    <row r="66102" spans="17:17">
      <c r="Q66102" s="39"/>
    </row>
    <row r="66103" spans="17:17">
      <c r="Q66103" s="39"/>
    </row>
    <row r="66104" spans="17:17">
      <c r="Q66104" s="39"/>
    </row>
    <row r="66105" spans="17:17">
      <c r="Q66105" s="39"/>
    </row>
    <row r="66106" spans="17:17">
      <c r="Q66106" s="39"/>
    </row>
    <row r="66107" spans="17:17">
      <c r="Q66107" s="39"/>
    </row>
    <row r="66108" spans="17:17">
      <c r="Q66108" s="39"/>
    </row>
    <row r="66109" spans="17:17">
      <c r="Q66109" s="39"/>
    </row>
    <row r="66110" spans="17:17">
      <c r="Q66110" s="39"/>
    </row>
    <row r="66111" spans="17:17">
      <c r="Q66111" s="39"/>
    </row>
    <row r="66112" spans="17:17">
      <c r="Q66112" s="39"/>
    </row>
    <row r="66113" spans="17:17">
      <c r="Q66113" s="39"/>
    </row>
    <row r="66114" spans="17:17">
      <c r="Q66114" s="39"/>
    </row>
    <row r="66115" spans="17:17">
      <c r="Q66115" s="39"/>
    </row>
    <row r="66116" spans="17:17">
      <c r="Q66116" s="39"/>
    </row>
    <row r="66117" spans="17:17">
      <c r="Q66117" s="39"/>
    </row>
    <row r="66118" spans="17:17">
      <c r="Q66118" s="39"/>
    </row>
    <row r="66119" spans="17:17">
      <c r="Q66119" s="39"/>
    </row>
    <row r="66120" spans="17:17">
      <c r="Q66120" s="39"/>
    </row>
    <row r="66121" spans="17:17">
      <c r="Q66121" s="39"/>
    </row>
    <row r="66122" spans="17:17">
      <c r="Q66122" s="39"/>
    </row>
    <row r="66123" spans="17:17">
      <c r="Q66123" s="39"/>
    </row>
    <row r="66124" spans="17:17">
      <c r="Q66124" s="39"/>
    </row>
    <row r="66125" spans="17:17">
      <c r="Q66125" s="39"/>
    </row>
    <row r="66126" spans="17:17">
      <c r="Q66126" s="39"/>
    </row>
    <row r="66127" spans="17:17">
      <c r="Q66127" s="39"/>
    </row>
    <row r="66128" spans="17:17">
      <c r="Q66128" s="39"/>
    </row>
    <row r="66129" spans="17:17">
      <c r="Q66129" s="39"/>
    </row>
    <row r="66130" spans="17:17">
      <c r="Q66130" s="39"/>
    </row>
    <row r="66131" spans="17:17">
      <c r="Q66131" s="39"/>
    </row>
    <row r="66132" spans="17:17">
      <c r="Q66132" s="39"/>
    </row>
    <row r="66133" spans="17:17">
      <c r="Q66133" s="39"/>
    </row>
    <row r="66134" spans="17:17">
      <c r="Q66134" s="39"/>
    </row>
    <row r="66135" spans="17:17">
      <c r="Q66135" s="39"/>
    </row>
    <row r="66136" spans="17:17">
      <c r="Q66136" s="39"/>
    </row>
    <row r="66137" spans="17:17">
      <c r="Q66137" s="39"/>
    </row>
    <row r="66138" spans="17:17">
      <c r="Q66138" s="39"/>
    </row>
    <row r="66139" spans="17:17">
      <c r="Q66139" s="39"/>
    </row>
    <row r="66140" spans="17:17">
      <c r="Q66140" s="39"/>
    </row>
    <row r="66141" spans="17:17">
      <c r="Q66141" s="39"/>
    </row>
    <row r="66142" spans="17:17">
      <c r="Q66142" s="39"/>
    </row>
    <row r="66143" spans="17:17">
      <c r="Q66143" s="39"/>
    </row>
    <row r="66144" spans="17:17">
      <c r="Q66144" s="39"/>
    </row>
    <row r="66145" spans="17:17">
      <c r="Q66145" s="39"/>
    </row>
    <row r="66146" spans="17:17">
      <c r="Q66146" s="39"/>
    </row>
    <row r="66147" spans="17:17">
      <c r="Q66147" s="39"/>
    </row>
    <row r="66148" spans="17:17">
      <c r="Q66148" s="39"/>
    </row>
    <row r="66149" spans="17:17">
      <c r="Q66149" s="39"/>
    </row>
    <row r="66150" spans="17:17">
      <c r="Q66150" s="39"/>
    </row>
    <row r="66151" spans="17:17">
      <c r="Q66151" s="39"/>
    </row>
    <row r="66152" spans="17:17">
      <c r="Q66152" s="39"/>
    </row>
    <row r="66153" spans="17:17">
      <c r="Q66153" s="39"/>
    </row>
    <row r="66154" spans="17:17">
      <c r="Q66154" s="39"/>
    </row>
    <row r="66155" spans="17:17">
      <c r="Q66155" s="39"/>
    </row>
    <row r="66156" spans="17:17">
      <c r="Q66156" s="39"/>
    </row>
    <row r="66157" spans="17:17">
      <c r="Q66157" s="39"/>
    </row>
    <row r="66158" spans="17:17">
      <c r="Q66158" s="39"/>
    </row>
    <row r="66159" spans="17:17">
      <c r="Q66159" s="39"/>
    </row>
    <row r="66160" spans="17:17">
      <c r="Q66160" s="39"/>
    </row>
    <row r="66161" spans="17:17">
      <c r="Q66161" s="39"/>
    </row>
    <row r="66162" spans="17:17">
      <c r="Q66162" s="39"/>
    </row>
    <row r="66163" spans="17:17">
      <c r="Q66163" s="39"/>
    </row>
    <row r="66164" spans="17:17">
      <c r="Q66164" s="39"/>
    </row>
    <row r="66165" spans="17:17">
      <c r="Q66165" s="39"/>
    </row>
    <row r="66166" spans="17:17">
      <c r="Q66166" s="39"/>
    </row>
    <row r="66167" spans="17:17">
      <c r="Q66167" s="39"/>
    </row>
    <row r="66168" spans="17:17">
      <c r="Q66168" s="39"/>
    </row>
    <row r="66169" spans="17:17">
      <c r="Q66169" s="39"/>
    </row>
    <row r="66170" spans="17:17">
      <c r="Q66170" s="39"/>
    </row>
    <row r="66171" spans="17:17">
      <c r="Q66171" s="39"/>
    </row>
    <row r="66172" spans="17:17">
      <c r="Q66172" s="39"/>
    </row>
    <row r="66173" spans="17:17">
      <c r="Q66173" s="39"/>
    </row>
    <row r="66174" spans="17:17">
      <c r="Q66174" s="39"/>
    </row>
    <row r="66175" spans="17:17">
      <c r="Q66175" s="39"/>
    </row>
    <row r="66176" spans="17:17">
      <c r="Q66176" s="39"/>
    </row>
    <row r="66177" spans="17:17">
      <c r="Q66177" s="39"/>
    </row>
    <row r="66178" spans="17:17">
      <c r="Q66178" s="39"/>
    </row>
    <row r="66179" spans="17:17">
      <c r="Q66179" s="39"/>
    </row>
    <row r="66180" spans="17:17">
      <c r="Q66180" s="39"/>
    </row>
    <row r="66181" spans="17:17">
      <c r="Q66181" s="39"/>
    </row>
    <row r="66182" spans="17:17">
      <c r="Q66182" s="39"/>
    </row>
    <row r="66183" spans="17:17">
      <c r="Q66183" s="39"/>
    </row>
    <row r="66184" spans="17:17">
      <c r="Q66184" s="39"/>
    </row>
    <row r="66185" spans="17:17">
      <c r="Q66185" s="39"/>
    </row>
    <row r="66186" spans="17:17">
      <c r="Q66186" s="39"/>
    </row>
    <row r="66187" spans="17:17">
      <c r="Q66187" s="39"/>
    </row>
    <row r="66188" spans="17:17">
      <c r="Q66188" s="39"/>
    </row>
    <row r="66189" spans="17:17">
      <c r="Q66189" s="39"/>
    </row>
    <row r="66190" spans="17:17">
      <c r="Q66190" s="39"/>
    </row>
    <row r="66191" spans="17:17">
      <c r="Q66191" s="39"/>
    </row>
    <row r="66192" spans="17:17">
      <c r="Q66192" s="39"/>
    </row>
    <row r="66193" spans="17:17">
      <c r="Q66193" s="39"/>
    </row>
    <row r="66194" spans="17:17">
      <c r="Q66194" s="39"/>
    </row>
    <row r="66195" spans="17:17">
      <c r="Q66195" s="39"/>
    </row>
    <row r="66196" spans="17:17">
      <c r="Q66196" s="39"/>
    </row>
    <row r="66197" spans="17:17">
      <c r="Q66197" s="39"/>
    </row>
    <row r="66198" spans="17:17">
      <c r="Q66198" s="39"/>
    </row>
    <row r="66199" spans="17:17">
      <c r="Q66199" s="39"/>
    </row>
    <row r="66200" spans="17:17">
      <c r="Q66200" s="39"/>
    </row>
    <row r="66201" spans="17:17">
      <c r="Q66201" s="39"/>
    </row>
    <row r="66202" spans="17:17">
      <c r="Q66202" s="39"/>
    </row>
    <row r="66203" spans="17:17">
      <c r="Q66203" s="39"/>
    </row>
    <row r="66204" spans="17:17">
      <c r="Q66204" s="39"/>
    </row>
    <row r="66205" spans="17:17">
      <c r="Q66205" s="39"/>
    </row>
    <row r="66206" spans="17:17">
      <c r="Q66206" s="39"/>
    </row>
    <row r="66207" spans="17:17">
      <c r="Q66207" s="39"/>
    </row>
    <row r="66208" spans="17:17">
      <c r="Q66208" s="39"/>
    </row>
    <row r="66209" spans="17:17">
      <c r="Q66209" s="39"/>
    </row>
    <row r="66210" spans="17:17">
      <c r="Q66210" s="39"/>
    </row>
    <row r="66211" spans="17:17">
      <c r="Q66211" s="39"/>
    </row>
    <row r="66212" spans="17:17">
      <c r="Q66212" s="39"/>
    </row>
    <row r="66213" spans="17:17">
      <c r="Q66213" s="39"/>
    </row>
    <row r="66214" spans="17:17">
      <c r="Q66214" s="39"/>
    </row>
    <row r="66215" spans="17:17">
      <c r="Q66215" s="39"/>
    </row>
    <row r="66216" spans="17:17">
      <c r="Q66216" s="39"/>
    </row>
    <row r="66217" spans="17:17">
      <c r="Q66217" s="39"/>
    </row>
    <row r="66218" spans="17:17">
      <c r="Q66218" s="39"/>
    </row>
    <row r="66219" spans="17:17">
      <c r="Q66219" s="39"/>
    </row>
    <row r="66220" spans="17:17">
      <c r="Q66220" s="39"/>
    </row>
    <row r="66221" spans="17:17">
      <c r="Q66221" s="39"/>
    </row>
    <row r="66222" spans="17:17">
      <c r="Q66222" s="39"/>
    </row>
    <row r="66223" spans="17:17">
      <c r="Q66223" s="39"/>
    </row>
    <row r="66224" spans="17:17">
      <c r="Q66224" s="39"/>
    </row>
    <row r="66225" spans="17:17">
      <c r="Q66225" s="39"/>
    </row>
    <row r="66226" spans="17:17">
      <c r="Q66226" s="39"/>
    </row>
    <row r="66227" spans="17:17">
      <c r="Q66227" s="39"/>
    </row>
    <row r="66228" spans="17:17">
      <c r="Q66228" s="39"/>
    </row>
    <row r="66229" spans="17:17">
      <c r="Q66229" s="39"/>
    </row>
    <row r="66230" spans="17:17">
      <c r="Q66230" s="39"/>
    </row>
    <row r="66231" spans="17:17">
      <c r="Q66231" s="39"/>
    </row>
    <row r="66232" spans="17:17">
      <c r="Q66232" s="39"/>
    </row>
    <row r="66233" spans="17:17">
      <c r="Q66233" s="39"/>
    </row>
    <row r="66234" spans="17:17">
      <c r="Q66234" s="39"/>
    </row>
    <row r="66235" spans="17:17">
      <c r="Q66235" s="39"/>
    </row>
    <row r="66236" spans="17:17">
      <c r="Q66236" s="39"/>
    </row>
    <row r="66237" spans="17:17">
      <c r="Q66237" s="39"/>
    </row>
    <row r="66238" spans="17:17">
      <c r="Q66238" s="39"/>
    </row>
    <row r="66239" spans="17:17">
      <c r="Q66239" s="39"/>
    </row>
    <row r="66240" spans="17:17">
      <c r="Q66240" s="39"/>
    </row>
    <row r="66241" spans="17:17">
      <c r="Q66241" s="39"/>
    </row>
    <row r="66242" spans="17:17">
      <c r="Q66242" s="39"/>
    </row>
    <row r="66243" spans="17:17">
      <c r="Q66243" s="39"/>
    </row>
    <row r="66244" spans="17:17">
      <c r="Q66244" s="39"/>
    </row>
    <row r="66245" spans="17:17">
      <c r="Q66245" s="39"/>
    </row>
    <row r="66246" spans="17:17">
      <c r="Q66246" s="39"/>
    </row>
    <row r="66247" spans="17:17">
      <c r="Q66247" s="39"/>
    </row>
    <row r="66248" spans="17:17">
      <c r="Q66248" s="39"/>
    </row>
    <row r="66249" spans="17:17">
      <c r="Q66249" s="39"/>
    </row>
    <row r="66250" spans="17:17">
      <c r="Q66250" s="39"/>
    </row>
    <row r="66251" spans="17:17">
      <c r="Q66251" s="39"/>
    </row>
    <row r="66252" spans="17:17">
      <c r="Q66252" s="39"/>
    </row>
    <row r="66253" spans="17:17">
      <c r="Q66253" s="39"/>
    </row>
    <row r="66254" spans="17:17">
      <c r="Q66254" s="39"/>
    </row>
    <row r="66255" spans="17:17">
      <c r="Q66255" s="39"/>
    </row>
    <row r="66256" spans="17:17">
      <c r="Q66256" s="39"/>
    </row>
    <row r="66257" spans="17:17">
      <c r="Q66257" s="39"/>
    </row>
    <row r="66258" spans="17:17">
      <c r="Q66258" s="39"/>
    </row>
    <row r="66259" spans="17:17">
      <c r="Q66259" s="39"/>
    </row>
    <row r="66260" spans="17:17">
      <c r="Q66260" s="39"/>
    </row>
    <row r="66261" spans="17:17">
      <c r="Q66261" s="39"/>
    </row>
    <row r="66262" spans="17:17">
      <c r="Q66262" s="39"/>
    </row>
    <row r="66263" spans="17:17">
      <c r="Q66263" s="39"/>
    </row>
    <row r="66264" spans="17:17">
      <c r="Q66264" s="39"/>
    </row>
    <row r="66265" spans="17:17">
      <c r="Q66265" s="39"/>
    </row>
    <row r="66266" spans="17:17">
      <c r="Q66266" s="39"/>
    </row>
    <row r="66267" spans="17:17">
      <c r="Q66267" s="39"/>
    </row>
    <row r="66268" spans="17:17">
      <c r="Q66268" s="39"/>
    </row>
    <row r="66269" spans="17:17">
      <c r="Q66269" s="39"/>
    </row>
    <row r="66270" spans="17:17">
      <c r="Q66270" s="39"/>
    </row>
    <row r="66271" spans="17:17">
      <c r="Q66271" s="39"/>
    </row>
    <row r="66272" spans="17:17">
      <c r="Q66272" s="39"/>
    </row>
    <row r="66273" spans="17:17">
      <c r="Q66273" s="39"/>
    </row>
    <row r="66274" spans="17:17">
      <c r="Q66274" s="39"/>
    </row>
    <row r="66275" spans="17:17">
      <c r="Q66275" s="39"/>
    </row>
    <row r="66276" spans="17:17">
      <c r="Q66276" s="39"/>
    </row>
    <row r="66277" spans="17:17">
      <c r="Q66277" s="39"/>
    </row>
    <row r="66278" spans="17:17">
      <c r="Q66278" s="39"/>
    </row>
    <row r="66279" spans="17:17">
      <c r="Q66279" s="39"/>
    </row>
    <row r="66280" spans="17:17">
      <c r="Q66280" s="39"/>
    </row>
    <row r="66281" spans="17:17">
      <c r="Q66281" s="39"/>
    </row>
    <row r="66282" spans="17:17">
      <c r="Q66282" s="39"/>
    </row>
    <row r="66283" spans="17:17">
      <c r="Q66283" s="39"/>
    </row>
    <row r="66284" spans="17:17">
      <c r="Q66284" s="39"/>
    </row>
    <row r="66285" spans="17:17">
      <c r="Q66285" s="39"/>
    </row>
    <row r="66286" spans="17:17">
      <c r="Q66286" s="39"/>
    </row>
    <row r="66287" spans="17:17">
      <c r="Q66287" s="39"/>
    </row>
    <row r="66288" spans="17:17">
      <c r="Q66288" s="39"/>
    </row>
    <row r="66289" spans="17:17">
      <c r="Q66289" s="39"/>
    </row>
    <row r="66290" spans="17:17">
      <c r="Q66290" s="39"/>
    </row>
    <row r="66291" spans="17:17">
      <c r="Q66291" s="39"/>
    </row>
    <row r="66292" spans="17:17">
      <c r="Q66292" s="39"/>
    </row>
    <row r="66293" spans="17:17">
      <c r="Q66293" s="39"/>
    </row>
    <row r="66294" spans="17:17">
      <c r="Q66294" s="39"/>
    </row>
    <row r="66295" spans="17:17">
      <c r="Q66295" s="39"/>
    </row>
    <row r="66296" spans="17:17">
      <c r="Q66296" s="39"/>
    </row>
    <row r="66297" spans="17:17">
      <c r="Q66297" s="39"/>
    </row>
    <row r="66298" spans="17:17">
      <c r="Q66298" s="39"/>
    </row>
    <row r="66299" spans="17:17">
      <c r="Q66299" s="39"/>
    </row>
    <row r="66300" spans="17:17">
      <c r="Q66300" s="39"/>
    </row>
    <row r="66301" spans="17:17">
      <c r="Q66301" s="39"/>
    </row>
    <row r="66302" spans="17:17">
      <c r="Q66302" s="39"/>
    </row>
    <row r="66303" spans="17:17">
      <c r="Q66303" s="39"/>
    </row>
    <row r="66304" spans="17:17">
      <c r="Q66304" s="39"/>
    </row>
    <row r="66305" spans="17:17">
      <c r="Q66305" s="39"/>
    </row>
    <row r="66306" spans="17:17">
      <c r="Q66306" s="39"/>
    </row>
    <row r="66307" spans="17:17">
      <c r="Q66307" s="39"/>
    </row>
    <row r="66308" spans="17:17">
      <c r="Q66308" s="39"/>
    </row>
    <row r="66309" spans="17:17">
      <c r="Q66309" s="39"/>
    </row>
    <row r="66310" spans="17:17">
      <c r="Q66310" s="39"/>
    </row>
    <row r="66311" spans="17:17">
      <c r="Q66311" s="39"/>
    </row>
    <row r="66312" spans="17:17">
      <c r="Q66312" s="39"/>
    </row>
    <row r="66313" spans="17:17">
      <c r="Q66313" s="39"/>
    </row>
    <row r="66314" spans="17:17">
      <c r="Q66314" s="39"/>
    </row>
    <row r="66315" spans="17:17">
      <c r="Q66315" s="39"/>
    </row>
    <row r="66316" spans="17:17">
      <c r="Q66316" s="39"/>
    </row>
    <row r="66317" spans="17:17">
      <c r="Q66317" s="39"/>
    </row>
    <row r="66318" spans="17:17">
      <c r="Q66318" s="39"/>
    </row>
    <row r="66319" spans="17:17">
      <c r="Q66319" s="39"/>
    </row>
    <row r="66320" spans="17:17">
      <c r="Q66320" s="39"/>
    </row>
    <row r="66321" spans="17:17">
      <c r="Q66321" s="39"/>
    </row>
    <row r="66322" spans="17:17">
      <c r="Q66322" s="39"/>
    </row>
    <row r="66323" spans="17:17">
      <c r="Q66323" s="39"/>
    </row>
    <row r="66324" spans="17:17">
      <c r="Q66324" s="39"/>
    </row>
    <row r="66325" spans="17:17">
      <c r="Q66325" s="39"/>
    </row>
    <row r="66326" spans="17:17">
      <c r="Q66326" s="39"/>
    </row>
    <row r="66327" spans="17:17">
      <c r="Q66327" s="39"/>
    </row>
    <row r="66328" spans="17:17">
      <c r="Q66328" s="39"/>
    </row>
    <row r="66329" spans="17:17">
      <c r="Q66329" s="39"/>
    </row>
    <row r="66330" spans="17:17">
      <c r="Q66330" s="39"/>
    </row>
    <row r="66331" spans="17:17">
      <c r="Q66331" s="39"/>
    </row>
    <row r="66332" spans="17:17">
      <c r="Q66332" s="39"/>
    </row>
    <row r="66333" spans="17:17">
      <c r="Q66333" s="39"/>
    </row>
    <row r="66334" spans="17:17">
      <c r="Q66334" s="39"/>
    </row>
    <row r="66335" spans="17:17">
      <c r="Q66335" s="39"/>
    </row>
    <row r="66336" spans="17:17">
      <c r="Q66336" s="39"/>
    </row>
    <row r="66337" spans="17:17">
      <c r="Q66337" s="39"/>
    </row>
    <row r="66338" spans="17:17">
      <c r="Q66338" s="39"/>
    </row>
    <row r="66339" spans="17:17">
      <c r="Q66339" s="39"/>
    </row>
    <row r="66340" spans="17:17">
      <c r="Q66340" s="39"/>
    </row>
    <row r="66341" spans="17:17">
      <c r="Q66341" s="39"/>
    </row>
    <row r="66342" spans="17:17">
      <c r="Q66342" s="39"/>
    </row>
    <row r="66343" spans="17:17">
      <c r="Q66343" s="39"/>
    </row>
    <row r="66344" spans="17:17">
      <c r="Q66344" s="39"/>
    </row>
    <row r="66345" spans="17:17">
      <c r="Q66345" s="39"/>
    </row>
    <row r="66346" spans="17:17">
      <c r="Q66346" s="39"/>
    </row>
    <row r="66347" spans="17:17">
      <c r="Q66347" s="39"/>
    </row>
    <row r="66348" spans="17:17">
      <c r="Q66348" s="39"/>
    </row>
    <row r="66349" spans="17:17">
      <c r="Q66349" s="39"/>
    </row>
    <row r="66350" spans="17:17">
      <c r="Q66350" s="39"/>
    </row>
    <row r="66351" spans="17:17">
      <c r="Q66351" s="39"/>
    </row>
    <row r="66352" spans="17:17">
      <c r="Q66352" s="39"/>
    </row>
    <row r="66353" spans="17:17">
      <c r="Q66353" s="39"/>
    </row>
    <row r="66354" spans="17:17">
      <c r="Q66354" s="39"/>
    </row>
    <row r="66355" spans="17:17">
      <c r="Q66355" s="39"/>
    </row>
    <row r="66356" spans="17:17">
      <c r="Q66356" s="39"/>
    </row>
    <row r="66357" spans="17:17">
      <c r="Q66357" s="39"/>
    </row>
    <row r="66358" spans="17:17">
      <c r="Q66358" s="39"/>
    </row>
    <row r="66359" spans="17:17">
      <c r="Q66359" s="39"/>
    </row>
    <row r="66360" spans="17:17">
      <c r="Q66360" s="39"/>
    </row>
    <row r="66361" spans="17:17">
      <c r="Q66361" s="39"/>
    </row>
    <row r="66362" spans="17:17">
      <c r="Q66362" s="39"/>
    </row>
    <row r="66363" spans="17:17">
      <c r="Q66363" s="39"/>
    </row>
    <row r="66364" spans="17:17">
      <c r="Q66364" s="39"/>
    </row>
    <row r="66365" spans="17:17">
      <c r="Q66365" s="39"/>
    </row>
    <row r="66366" spans="17:17">
      <c r="Q66366" s="39"/>
    </row>
    <row r="66367" spans="17:17">
      <c r="Q66367" s="39"/>
    </row>
    <row r="66368" spans="17:17">
      <c r="Q66368" s="39"/>
    </row>
    <row r="66369" spans="17:17">
      <c r="Q66369" s="39"/>
    </row>
    <row r="66370" spans="17:17">
      <c r="Q66370" s="39"/>
    </row>
    <row r="66371" spans="17:17">
      <c r="Q66371" s="39"/>
    </row>
    <row r="66372" spans="17:17">
      <c r="Q66372" s="39"/>
    </row>
    <row r="66373" spans="17:17">
      <c r="Q66373" s="39"/>
    </row>
    <row r="66374" spans="17:17">
      <c r="Q66374" s="39"/>
    </row>
    <row r="66375" spans="17:17">
      <c r="Q66375" s="39"/>
    </row>
    <row r="66376" spans="17:17">
      <c r="Q66376" s="39"/>
    </row>
    <row r="66377" spans="17:17">
      <c r="Q66377" s="39"/>
    </row>
    <row r="66378" spans="17:17">
      <c r="Q66378" s="39"/>
    </row>
    <row r="66379" spans="17:17">
      <c r="Q66379" s="39"/>
    </row>
    <row r="66380" spans="17:17">
      <c r="Q66380" s="39"/>
    </row>
    <row r="66381" spans="17:17">
      <c r="Q66381" s="39"/>
    </row>
    <row r="66382" spans="17:17">
      <c r="Q66382" s="39"/>
    </row>
    <row r="66383" spans="17:17">
      <c r="Q66383" s="39"/>
    </row>
    <row r="66384" spans="17:17">
      <c r="Q66384" s="39"/>
    </row>
    <row r="66385" spans="17:17">
      <c r="Q66385" s="39"/>
    </row>
    <row r="66386" spans="17:17">
      <c r="Q66386" s="39"/>
    </row>
    <row r="66387" spans="17:17">
      <c r="Q66387" s="39"/>
    </row>
    <row r="66388" spans="17:17">
      <c r="Q66388" s="39"/>
    </row>
    <row r="66389" spans="17:17">
      <c r="Q66389" s="39"/>
    </row>
    <row r="66390" spans="17:17">
      <c r="Q66390" s="39"/>
    </row>
    <row r="66391" spans="17:17">
      <c r="Q66391" s="39"/>
    </row>
    <row r="66392" spans="17:17">
      <c r="Q66392" s="39"/>
    </row>
    <row r="66393" spans="17:17">
      <c r="Q66393" s="39"/>
    </row>
    <row r="66394" spans="17:17">
      <c r="Q66394" s="39"/>
    </row>
    <row r="66395" spans="17:17">
      <c r="Q66395" s="39"/>
    </row>
    <row r="66396" spans="17:17">
      <c r="Q66396" s="39"/>
    </row>
    <row r="66397" spans="17:17">
      <c r="Q66397" s="39"/>
    </row>
    <row r="66398" spans="17:17">
      <c r="Q66398" s="39"/>
    </row>
    <row r="66399" spans="17:17">
      <c r="Q66399" s="39"/>
    </row>
    <row r="66400" spans="17:17">
      <c r="Q66400" s="39"/>
    </row>
    <row r="66401" spans="17:17">
      <c r="Q66401" s="39"/>
    </row>
    <row r="66402" spans="17:17">
      <c r="Q66402" s="39"/>
    </row>
    <row r="66403" spans="17:17">
      <c r="Q66403" s="39"/>
    </row>
    <row r="66404" spans="17:17">
      <c r="Q66404" s="39"/>
    </row>
    <row r="66405" spans="17:17">
      <c r="Q66405" s="39"/>
    </row>
    <row r="66406" spans="17:17">
      <c r="Q66406" s="39"/>
    </row>
    <row r="66407" spans="17:17">
      <c r="Q66407" s="39"/>
    </row>
    <row r="66408" spans="17:17">
      <c r="Q66408" s="39"/>
    </row>
    <row r="66409" spans="17:17">
      <c r="Q66409" s="39"/>
    </row>
    <row r="66410" spans="17:17">
      <c r="Q66410" s="39"/>
    </row>
    <row r="66411" spans="17:17">
      <c r="Q66411" s="39"/>
    </row>
    <row r="66412" spans="17:17">
      <c r="Q66412" s="39"/>
    </row>
    <row r="66413" spans="17:17">
      <c r="Q66413" s="39"/>
    </row>
    <row r="66414" spans="17:17">
      <c r="Q66414" s="39"/>
    </row>
    <row r="66415" spans="17:17">
      <c r="Q66415" s="39"/>
    </row>
    <row r="66416" spans="17:17">
      <c r="Q66416" s="39"/>
    </row>
    <row r="66417" spans="17:17">
      <c r="Q66417" s="39"/>
    </row>
    <row r="66418" spans="17:17">
      <c r="Q66418" s="39"/>
    </row>
    <row r="66419" spans="17:17">
      <c r="Q66419" s="39"/>
    </row>
    <row r="66420" spans="17:17">
      <c r="Q66420" s="39"/>
    </row>
    <row r="66421" spans="17:17">
      <c r="Q66421" s="39"/>
    </row>
    <row r="66422" spans="17:17">
      <c r="Q66422" s="39"/>
    </row>
    <row r="66423" spans="17:17">
      <c r="Q66423" s="39"/>
    </row>
    <row r="66424" spans="17:17">
      <c r="Q66424" s="39"/>
    </row>
    <row r="66425" spans="17:17">
      <c r="Q66425" s="39"/>
    </row>
    <row r="66426" spans="17:17">
      <c r="Q66426" s="39"/>
    </row>
    <row r="66427" spans="17:17">
      <c r="Q66427" s="39"/>
    </row>
    <row r="66428" spans="17:17">
      <c r="Q66428" s="39"/>
    </row>
    <row r="66429" spans="17:17">
      <c r="Q66429" s="39"/>
    </row>
    <row r="66430" spans="17:17">
      <c r="Q66430" s="39"/>
    </row>
    <row r="66431" spans="17:17">
      <c r="Q66431" s="39"/>
    </row>
    <row r="66432" spans="17:17">
      <c r="Q66432" s="39"/>
    </row>
    <row r="66433" spans="17:17">
      <c r="Q66433" s="39"/>
    </row>
    <row r="66434" spans="17:17">
      <c r="Q66434" s="39"/>
    </row>
    <row r="66435" spans="17:17">
      <c r="Q66435" s="39"/>
    </row>
    <row r="66436" spans="17:17">
      <c r="Q66436" s="39"/>
    </row>
    <row r="66437" spans="17:17">
      <c r="Q66437" s="39"/>
    </row>
    <row r="66438" spans="17:17">
      <c r="Q66438" s="39"/>
    </row>
    <row r="66439" spans="17:17">
      <c r="Q66439" s="39"/>
    </row>
    <row r="66440" spans="17:17">
      <c r="Q66440" s="39"/>
    </row>
    <row r="66441" spans="17:17">
      <c r="Q66441" s="39"/>
    </row>
    <row r="66442" spans="17:17">
      <c r="Q66442" s="39"/>
    </row>
    <row r="66443" spans="17:17">
      <c r="Q66443" s="39"/>
    </row>
    <row r="66444" spans="17:17">
      <c r="Q66444" s="39"/>
    </row>
    <row r="66445" spans="17:17">
      <c r="Q66445" s="39"/>
    </row>
    <row r="66446" spans="17:17">
      <c r="Q66446" s="39"/>
    </row>
    <row r="66447" spans="17:17">
      <c r="Q66447" s="39"/>
    </row>
    <row r="66448" spans="17:17">
      <c r="Q66448" s="39"/>
    </row>
    <row r="66449" spans="17:17">
      <c r="Q66449" s="39"/>
    </row>
    <row r="66450" spans="17:17">
      <c r="Q66450" s="39"/>
    </row>
    <row r="66451" spans="17:17">
      <c r="Q66451" s="39"/>
    </row>
    <row r="66452" spans="17:17">
      <c r="Q66452" s="39"/>
    </row>
    <row r="66453" spans="17:17">
      <c r="Q66453" s="39"/>
    </row>
    <row r="66454" spans="17:17">
      <c r="Q66454" s="39"/>
    </row>
    <row r="66455" spans="17:17">
      <c r="Q66455" s="39"/>
    </row>
    <row r="66456" spans="17:17">
      <c r="Q66456" s="39"/>
    </row>
    <row r="66457" spans="17:17">
      <c r="Q66457" s="39"/>
    </row>
    <row r="66458" spans="17:17">
      <c r="Q66458" s="39"/>
    </row>
    <row r="66459" spans="17:17">
      <c r="Q66459" s="39"/>
    </row>
    <row r="66460" spans="17:17">
      <c r="Q66460" s="39"/>
    </row>
    <row r="66461" spans="17:17">
      <c r="Q66461" s="39"/>
    </row>
    <row r="66462" spans="17:17">
      <c r="Q66462" s="39"/>
    </row>
    <row r="66463" spans="17:17">
      <c r="Q66463" s="39"/>
    </row>
    <row r="66464" spans="17:17">
      <c r="Q66464" s="39"/>
    </row>
    <row r="66465" spans="17:17">
      <c r="Q66465" s="39"/>
    </row>
    <row r="66466" spans="17:17">
      <c r="Q66466" s="39"/>
    </row>
    <row r="66467" spans="17:17">
      <c r="Q66467" s="39"/>
    </row>
    <row r="66468" spans="17:17">
      <c r="Q66468" s="39"/>
    </row>
    <row r="66469" spans="17:17">
      <c r="Q66469" s="39"/>
    </row>
    <row r="66470" spans="17:17">
      <c r="Q66470" s="39"/>
    </row>
    <row r="66471" spans="17:17">
      <c r="Q66471" s="39"/>
    </row>
    <row r="66472" spans="17:17">
      <c r="Q66472" s="39"/>
    </row>
    <row r="66473" spans="17:17">
      <c r="Q66473" s="39"/>
    </row>
    <row r="66474" spans="17:17">
      <c r="Q66474" s="39"/>
    </row>
    <row r="66475" spans="17:17">
      <c r="Q66475" s="39"/>
    </row>
    <row r="66476" spans="17:17">
      <c r="Q66476" s="39"/>
    </row>
    <row r="66477" spans="17:17">
      <c r="Q66477" s="39"/>
    </row>
    <row r="66478" spans="17:17">
      <c r="Q66478" s="39"/>
    </row>
    <row r="66479" spans="17:17">
      <c r="Q66479" s="39"/>
    </row>
    <row r="66480" spans="17:17">
      <c r="Q66480" s="39"/>
    </row>
    <row r="66481" spans="17:17">
      <c r="Q66481" s="39"/>
    </row>
    <row r="66482" spans="17:17">
      <c r="Q66482" s="39"/>
    </row>
    <row r="66483" spans="17:17">
      <c r="Q66483" s="39"/>
    </row>
    <row r="66484" spans="17:17">
      <c r="Q66484" s="39"/>
    </row>
    <row r="66485" spans="17:17">
      <c r="Q66485" s="39"/>
    </row>
    <row r="66486" spans="17:17">
      <c r="Q66486" s="39"/>
    </row>
    <row r="66487" spans="17:17">
      <c r="Q66487" s="39"/>
    </row>
    <row r="66488" spans="17:17">
      <c r="Q66488" s="39"/>
    </row>
    <row r="66489" spans="17:17">
      <c r="Q66489" s="39"/>
    </row>
    <row r="66490" spans="17:17">
      <c r="Q66490" s="39"/>
    </row>
    <row r="66491" spans="17:17">
      <c r="Q66491" s="39"/>
    </row>
    <row r="66492" spans="17:17">
      <c r="Q66492" s="39"/>
    </row>
    <row r="66493" spans="17:17">
      <c r="Q66493" s="39"/>
    </row>
    <row r="66494" spans="17:17">
      <c r="Q66494" s="39"/>
    </row>
    <row r="66495" spans="17:17">
      <c r="Q66495" s="39"/>
    </row>
    <row r="66496" spans="17:17">
      <c r="Q66496" s="39"/>
    </row>
    <row r="66497" spans="17:17">
      <c r="Q66497" s="39"/>
    </row>
    <row r="66498" spans="17:17">
      <c r="Q66498" s="39"/>
    </row>
    <row r="66499" spans="17:17">
      <c r="Q66499" s="39"/>
    </row>
    <row r="66500" spans="17:17">
      <c r="Q66500" s="39"/>
    </row>
    <row r="66501" spans="17:17">
      <c r="Q66501" s="39"/>
    </row>
    <row r="66502" spans="17:17">
      <c r="Q66502" s="39"/>
    </row>
    <row r="66503" spans="17:17">
      <c r="Q66503" s="39"/>
    </row>
    <row r="66504" spans="17:17">
      <c r="Q66504" s="39"/>
    </row>
    <row r="66505" spans="17:17">
      <c r="Q66505" s="39"/>
    </row>
    <row r="66506" spans="17:17">
      <c r="Q66506" s="39"/>
    </row>
    <row r="66507" spans="17:17">
      <c r="Q66507" s="39"/>
    </row>
    <row r="66508" spans="17:17">
      <c r="Q66508" s="39"/>
    </row>
    <row r="66509" spans="17:17">
      <c r="Q66509" s="39"/>
    </row>
    <row r="66510" spans="17:17">
      <c r="Q66510" s="39"/>
    </row>
    <row r="66511" spans="17:17">
      <c r="Q66511" s="39"/>
    </row>
    <row r="66512" spans="17:17">
      <c r="Q66512" s="39"/>
    </row>
    <row r="66513" spans="17:17">
      <c r="Q66513" s="39"/>
    </row>
    <row r="66514" spans="17:17">
      <c r="Q66514" s="39"/>
    </row>
    <row r="66515" spans="17:17">
      <c r="Q66515" s="39"/>
    </row>
    <row r="66516" spans="17:17">
      <c r="Q66516" s="39"/>
    </row>
    <row r="66517" spans="17:17">
      <c r="Q66517" s="39"/>
    </row>
    <row r="66518" spans="17:17">
      <c r="Q66518" s="39"/>
    </row>
    <row r="66519" spans="17:17">
      <c r="Q66519" s="39"/>
    </row>
    <row r="66520" spans="17:17">
      <c r="Q66520" s="39"/>
    </row>
    <row r="66521" spans="17:17">
      <c r="Q66521" s="39"/>
    </row>
    <row r="66522" spans="17:17">
      <c r="Q66522" s="39"/>
    </row>
    <row r="66523" spans="17:17">
      <c r="Q66523" s="39"/>
    </row>
    <row r="66524" spans="17:17">
      <c r="Q66524" s="39"/>
    </row>
    <row r="66525" spans="17:17">
      <c r="Q66525" s="39"/>
    </row>
    <row r="66526" spans="17:17">
      <c r="Q66526" s="39"/>
    </row>
    <row r="66527" spans="17:17">
      <c r="Q66527" s="39"/>
    </row>
    <row r="66528" spans="17:17">
      <c r="Q66528" s="39"/>
    </row>
    <row r="66529" spans="17:17">
      <c r="Q66529" s="39"/>
    </row>
    <row r="66530" spans="17:17">
      <c r="Q66530" s="39"/>
    </row>
    <row r="66531" spans="17:17">
      <c r="Q66531" s="39"/>
    </row>
    <row r="66532" spans="17:17">
      <c r="Q66532" s="39"/>
    </row>
    <row r="66533" spans="17:17">
      <c r="Q66533" s="39"/>
    </row>
    <row r="66534" spans="17:17">
      <c r="Q66534" s="39"/>
    </row>
    <row r="66535" spans="17:17">
      <c r="Q66535" s="39"/>
    </row>
    <row r="66536" spans="17:17">
      <c r="Q66536" s="39"/>
    </row>
    <row r="66537" spans="17:17">
      <c r="Q66537" s="39"/>
    </row>
    <row r="66538" spans="17:17">
      <c r="Q66538" s="39"/>
    </row>
    <row r="66539" spans="17:17">
      <c r="Q66539" s="39"/>
    </row>
    <row r="66540" spans="17:17">
      <c r="Q66540" s="39"/>
    </row>
    <row r="66541" spans="17:17">
      <c r="Q66541" s="39"/>
    </row>
    <row r="66542" spans="17:17">
      <c r="Q66542" s="39"/>
    </row>
    <row r="66543" spans="17:17">
      <c r="Q66543" s="39"/>
    </row>
    <row r="66544" spans="17:17">
      <c r="Q66544" s="39"/>
    </row>
    <row r="66545" spans="17:17">
      <c r="Q66545" s="39"/>
    </row>
    <row r="66546" spans="17:17">
      <c r="Q66546" s="39"/>
    </row>
    <row r="66547" spans="17:17">
      <c r="Q66547" s="39"/>
    </row>
    <row r="66548" spans="17:17">
      <c r="Q66548" s="39"/>
    </row>
    <row r="66549" spans="17:17">
      <c r="Q66549" s="39"/>
    </row>
    <row r="66550" spans="17:17">
      <c r="Q66550" s="39"/>
    </row>
    <row r="66551" spans="17:17">
      <c r="Q66551" s="39"/>
    </row>
    <row r="66552" spans="17:17">
      <c r="Q66552" s="39"/>
    </row>
    <row r="66553" spans="17:17">
      <c r="Q66553" s="39"/>
    </row>
    <row r="66554" spans="17:17">
      <c r="Q66554" s="39"/>
    </row>
    <row r="66555" spans="17:17">
      <c r="Q66555" s="39"/>
    </row>
    <row r="66556" spans="17:17">
      <c r="Q66556" s="39"/>
    </row>
    <row r="66557" spans="17:17">
      <c r="Q66557" s="39"/>
    </row>
    <row r="66558" spans="17:17">
      <c r="Q66558" s="39"/>
    </row>
    <row r="66559" spans="17:17">
      <c r="Q66559" s="39"/>
    </row>
    <row r="66560" spans="17:17">
      <c r="Q66560" s="39"/>
    </row>
    <row r="66561" spans="17:17">
      <c r="Q66561" s="39"/>
    </row>
    <row r="66562" spans="17:17">
      <c r="Q66562" s="39"/>
    </row>
    <row r="66563" spans="17:17">
      <c r="Q66563" s="39"/>
    </row>
    <row r="66564" spans="17:17">
      <c r="Q66564" s="39"/>
    </row>
    <row r="66565" spans="17:17">
      <c r="Q66565" s="39"/>
    </row>
    <row r="66566" spans="17:17">
      <c r="Q66566" s="39"/>
    </row>
    <row r="66567" spans="17:17">
      <c r="Q66567" s="39"/>
    </row>
    <row r="66568" spans="17:17">
      <c r="Q66568" s="39"/>
    </row>
    <row r="66569" spans="17:17">
      <c r="Q66569" s="39"/>
    </row>
    <row r="66570" spans="17:17">
      <c r="Q66570" s="39"/>
    </row>
    <row r="66571" spans="17:17">
      <c r="Q66571" s="39"/>
    </row>
    <row r="66572" spans="17:17">
      <c r="Q66572" s="39"/>
    </row>
    <row r="66573" spans="17:17">
      <c r="Q66573" s="39"/>
    </row>
    <row r="66574" spans="17:17">
      <c r="Q66574" s="39"/>
    </row>
    <row r="66575" spans="17:17">
      <c r="Q66575" s="39"/>
    </row>
    <row r="66576" spans="17:17">
      <c r="Q66576" s="39"/>
    </row>
    <row r="66577" spans="17:17">
      <c r="Q66577" s="39"/>
    </row>
    <row r="66578" spans="17:17">
      <c r="Q66578" s="39"/>
    </row>
    <row r="66579" spans="17:17">
      <c r="Q66579" s="39"/>
    </row>
    <row r="66580" spans="17:17">
      <c r="Q66580" s="39"/>
    </row>
    <row r="66581" spans="17:17">
      <c r="Q66581" s="39"/>
    </row>
    <row r="66582" spans="17:17">
      <c r="Q66582" s="39"/>
    </row>
    <row r="66583" spans="17:17">
      <c r="Q66583" s="39"/>
    </row>
    <row r="66584" spans="17:17">
      <c r="Q66584" s="39"/>
    </row>
    <row r="66585" spans="17:17">
      <c r="Q66585" s="39"/>
    </row>
    <row r="66586" spans="17:17">
      <c r="Q66586" s="39"/>
    </row>
    <row r="66587" spans="17:17">
      <c r="Q66587" s="39"/>
    </row>
    <row r="66588" spans="17:17">
      <c r="Q66588" s="39"/>
    </row>
    <row r="66589" spans="17:17">
      <c r="Q66589" s="39"/>
    </row>
    <row r="66590" spans="17:17">
      <c r="Q66590" s="39"/>
    </row>
    <row r="66591" spans="17:17">
      <c r="Q66591" s="39"/>
    </row>
    <row r="66592" spans="17:17">
      <c r="Q66592" s="39"/>
    </row>
    <row r="66593" spans="17:17">
      <c r="Q66593" s="39"/>
    </row>
    <row r="66594" spans="17:17">
      <c r="Q66594" s="39"/>
    </row>
    <row r="66595" spans="17:17">
      <c r="Q66595" s="39"/>
    </row>
    <row r="66596" spans="17:17">
      <c r="Q66596" s="39"/>
    </row>
    <row r="66597" spans="17:17">
      <c r="Q66597" s="39"/>
    </row>
    <row r="66598" spans="17:17">
      <c r="Q66598" s="39"/>
    </row>
    <row r="66599" spans="17:17">
      <c r="Q66599" s="39"/>
    </row>
    <row r="66600" spans="17:17">
      <c r="Q66600" s="39"/>
    </row>
    <row r="66601" spans="17:17">
      <c r="Q66601" s="39"/>
    </row>
    <row r="66602" spans="17:17">
      <c r="Q66602" s="39"/>
    </row>
    <row r="66603" spans="17:17">
      <c r="Q66603" s="39"/>
    </row>
    <row r="66604" spans="17:17">
      <c r="Q66604" s="39"/>
    </row>
    <row r="66605" spans="17:17">
      <c r="Q66605" s="39"/>
    </row>
    <row r="66606" spans="17:17">
      <c r="Q66606" s="39"/>
    </row>
    <row r="66607" spans="17:17">
      <c r="Q66607" s="39"/>
    </row>
    <row r="66608" spans="17:17">
      <c r="Q66608" s="39"/>
    </row>
    <row r="66609" spans="17:17">
      <c r="Q66609" s="39"/>
    </row>
    <row r="66610" spans="17:17">
      <c r="Q66610" s="39"/>
    </row>
    <row r="66611" spans="17:17">
      <c r="Q66611" s="39"/>
    </row>
    <row r="66612" spans="17:17">
      <c r="Q66612" s="39"/>
    </row>
    <row r="66613" spans="17:17">
      <c r="Q66613" s="39"/>
    </row>
    <row r="66614" spans="17:17">
      <c r="Q66614" s="39"/>
    </row>
    <row r="66615" spans="17:17">
      <c r="Q66615" s="39"/>
    </row>
    <row r="66616" spans="17:17">
      <c r="Q66616" s="39"/>
    </row>
    <row r="66617" spans="17:17">
      <c r="Q66617" s="39"/>
    </row>
    <row r="66618" spans="17:17">
      <c r="Q66618" s="39"/>
    </row>
    <row r="66619" spans="17:17">
      <c r="Q66619" s="39"/>
    </row>
    <row r="66620" spans="17:17">
      <c r="Q66620" s="39"/>
    </row>
    <row r="66621" spans="17:17">
      <c r="Q66621" s="39"/>
    </row>
    <row r="66622" spans="17:17">
      <c r="Q66622" s="39"/>
    </row>
    <row r="66623" spans="17:17">
      <c r="Q66623" s="39"/>
    </row>
    <row r="66624" spans="17:17">
      <c r="Q66624" s="39"/>
    </row>
    <row r="66625" spans="17:17">
      <c r="Q66625" s="39"/>
    </row>
    <row r="66626" spans="17:17">
      <c r="Q66626" s="39"/>
    </row>
    <row r="66627" spans="17:17">
      <c r="Q66627" s="39"/>
    </row>
    <row r="66628" spans="17:17">
      <c r="Q66628" s="39"/>
    </row>
    <row r="66629" spans="17:17">
      <c r="Q66629" s="39"/>
    </row>
    <row r="66630" spans="17:17">
      <c r="Q66630" s="39"/>
    </row>
    <row r="66631" spans="17:17">
      <c r="Q66631" s="39"/>
    </row>
    <row r="66632" spans="17:17">
      <c r="Q66632" s="39"/>
    </row>
    <row r="66633" spans="17:17">
      <c r="Q66633" s="39"/>
    </row>
    <row r="66634" spans="17:17">
      <c r="Q66634" s="39"/>
    </row>
    <row r="66635" spans="17:17">
      <c r="Q66635" s="39"/>
    </row>
    <row r="66636" spans="17:17">
      <c r="Q66636" s="39"/>
    </row>
    <row r="66637" spans="17:17">
      <c r="Q66637" s="39"/>
    </row>
    <row r="66638" spans="17:17">
      <c r="Q66638" s="39"/>
    </row>
    <row r="66639" spans="17:17">
      <c r="Q66639" s="39"/>
    </row>
    <row r="66640" spans="17:17">
      <c r="Q66640" s="39"/>
    </row>
    <row r="66641" spans="17:17">
      <c r="Q66641" s="39"/>
    </row>
    <row r="66642" spans="17:17">
      <c r="Q66642" s="39"/>
    </row>
    <row r="66643" spans="17:17">
      <c r="Q66643" s="39"/>
    </row>
    <row r="66644" spans="17:17">
      <c r="Q66644" s="39"/>
    </row>
    <row r="66645" spans="17:17">
      <c r="Q66645" s="39"/>
    </row>
    <row r="66646" spans="17:17">
      <c r="Q66646" s="39"/>
    </row>
    <row r="66647" spans="17:17">
      <c r="Q66647" s="39"/>
    </row>
    <row r="66648" spans="17:17">
      <c r="Q66648" s="39"/>
    </row>
    <row r="66649" spans="17:17">
      <c r="Q66649" s="39"/>
    </row>
    <row r="66650" spans="17:17">
      <c r="Q66650" s="39"/>
    </row>
    <row r="66651" spans="17:17">
      <c r="Q66651" s="39"/>
    </row>
    <row r="66652" spans="17:17">
      <c r="Q66652" s="39"/>
    </row>
    <row r="66653" spans="17:17">
      <c r="Q66653" s="39"/>
    </row>
    <row r="66654" spans="17:17">
      <c r="Q66654" s="39"/>
    </row>
    <row r="66655" spans="17:17">
      <c r="Q66655" s="39"/>
    </row>
    <row r="66656" spans="17:17">
      <c r="Q66656" s="39"/>
    </row>
    <row r="66657" spans="17:17">
      <c r="Q66657" s="39"/>
    </row>
    <row r="66658" spans="17:17">
      <c r="Q66658" s="39"/>
    </row>
    <row r="66659" spans="17:17">
      <c r="Q66659" s="39"/>
    </row>
    <row r="66660" spans="17:17">
      <c r="Q66660" s="39"/>
    </row>
    <row r="66661" spans="17:17">
      <c r="Q66661" s="39"/>
    </row>
    <row r="66662" spans="17:17">
      <c r="Q66662" s="39"/>
    </row>
    <row r="66663" spans="17:17">
      <c r="Q66663" s="39"/>
    </row>
    <row r="66664" spans="17:17">
      <c r="Q66664" s="39"/>
    </row>
    <row r="66665" spans="17:17">
      <c r="Q66665" s="39"/>
    </row>
    <row r="66666" spans="17:17">
      <c r="Q66666" s="39"/>
    </row>
    <row r="66667" spans="17:17">
      <c r="Q66667" s="39"/>
    </row>
    <row r="66668" spans="17:17">
      <c r="Q66668" s="39"/>
    </row>
    <row r="66669" spans="17:17">
      <c r="Q66669" s="39"/>
    </row>
    <row r="66670" spans="17:17">
      <c r="Q66670" s="39"/>
    </row>
    <row r="66671" spans="17:17">
      <c r="Q66671" s="39"/>
    </row>
    <row r="66672" spans="17:17">
      <c r="Q66672" s="39"/>
    </row>
    <row r="66673" spans="17:17">
      <c r="Q66673" s="39"/>
    </row>
    <row r="66674" spans="17:17">
      <c r="Q66674" s="39"/>
    </row>
    <row r="66675" spans="17:17">
      <c r="Q66675" s="39"/>
    </row>
    <row r="66676" spans="17:17">
      <c r="Q66676" s="39"/>
    </row>
    <row r="66677" spans="17:17">
      <c r="Q66677" s="39"/>
    </row>
    <row r="66678" spans="17:17">
      <c r="Q66678" s="39"/>
    </row>
    <row r="66679" spans="17:17">
      <c r="Q66679" s="39"/>
    </row>
    <row r="66680" spans="17:17">
      <c r="Q66680" s="39"/>
    </row>
    <row r="66681" spans="17:17">
      <c r="Q66681" s="39"/>
    </row>
    <row r="66682" spans="17:17">
      <c r="Q66682" s="39"/>
    </row>
    <row r="66683" spans="17:17">
      <c r="Q66683" s="39"/>
    </row>
    <row r="66684" spans="17:17">
      <c r="Q66684" s="39"/>
    </row>
    <row r="66685" spans="17:17">
      <c r="Q66685" s="39"/>
    </row>
    <row r="66686" spans="17:17">
      <c r="Q66686" s="39"/>
    </row>
    <row r="66687" spans="17:17">
      <c r="Q66687" s="39"/>
    </row>
    <row r="66688" spans="17:17">
      <c r="Q66688" s="39"/>
    </row>
    <row r="66689" spans="17:17">
      <c r="Q66689" s="39"/>
    </row>
    <row r="66690" spans="17:17">
      <c r="Q66690" s="39"/>
    </row>
    <row r="66691" spans="17:17">
      <c r="Q66691" s="39"/>
    </row>
    <row r="66692" spans="17:17">
      <c r="Q66692" s="39"/>
    </row>
    <row r="66693" spans="17:17">
      <c r="Q66693" s="39"/>
    </row>
    <row r="66694" spans="17:17">
      <c r="Q66694" s="39"/>
    </row>
    <row r="66695" spans="17:17">
      <c r="Q66695" s="39"/>
    </row>
    <row r="66696" spans="17:17">
      <c r="Q66696" s="39"/>
    </row>
    <row r="66697" spans="17:17">
      <c r="Q66697" s="39"/>
    </row>
    <row r="66698" spans="17:17">
      <c r="Q66698" s="39"/>
    </row>
    <row r="66699" spans="17:17">
      <c r="Q66699" s="39"/>
    </row>
    <row r="66700" spans="17:17">
      <c r="Q66700" s="39"/>
    </row>
    <row r="66701" spans="17:17">
      <c r="Q66701" s="39"/>
    </row>
    <row r="66702" spans="17:17">
      <c r="Q66702" s="39"/>
    </row>
    <row r="66703" spans="17:17">
      <c r="Q66703" s="39"/>
    </row>
    <row r="66704" spans="17:17">
      <c r="Q66704" s="39"/>
    </row>
    <row r="66705" spans="17:17">
      <c r="Q66705" s="39"/>
    </row>
    <row r="66706" spans="17:17">
      <c r="Q66706" s="39"/>
    </row>
    <row r="66707" spans="17:17">
      <c r="Q66707" s="39"/>
    </row>
    <row r="66708" spans="17:17">
      <c r="Q66708" s="39"/>
    </row>
    <row r="66709" spans="17:17">
      <c r="Q66709" s="39"/>
    </row>
    <row r="66710" spans="17:17">
      <c r="Q66710" s="39"/>
    </row>
    <row r="66711" spans="17:17">
      <c r="Q66711" s="39"/>
    </row>
    <row r="66712" spans="17:17">
      <c r="Q66712" s="39"/>
    </row>
    <row r="66713" spans="17:17">
      <c r="Q66713" s="39"/>
    </row>
    <row r="66714" spans="17:17">
      <c r="Q66714" s="39"/>
    </row>
    <row r="66715" spans="17:17">
      <c r="Q66715" s="39"/>
    </row>
    <row r="66716" spans="17:17">
      <c r="Q66716" s="39"/>
    </row>
    <row r="66717" spans="17:17">
      <c r="Q66717" s="39"/>
    </row>
    <row r="66718" spans="17:17">
      <c r="Q66718" s="39"/>
    </row>
    <row r="66719" spans="17:17">
      <c r="Q66719" s="39"/>
    </row>
    <row r="66720" spans="17:17">
      <c r="Q66720" s="39"/>
    </row>
    <row r="66721" spans="17:17">
      <c r="Q66721" s="39"/>
    </row>
    <row r="66722" spans="17:17">
      <c r="Q66722" s="39"/>
    </row>
    <row r="66723" spans="17:17">
      <c r="Q66723" s="39"/>
    </row>
    <row r="66724" spans="17:17">
      <c r="Q66724" s="39"/>
    </row>
    <row r="66725" spans="17:17">
      <c r="Q66725" s="39"/>
    </row>
    <row r="66726" spans="17:17">
      <c r="Q66726" s="39"/>
    </row>
    <row r="66727" spans="17:17">
      <c r="Q66727" s="39"/>
    </row>
    <row r="66728" spans="17:17">
      <c r="Q66728" s="39"/>
    </row>
    <row r="66729" spans="17:17">
      <c r="Q66729" s="39"/>
    </row>
    <row r="66730" spans="17:17">
      <c r="Q66730" s="39"/>
    </row>
    <row r="66731" spans="17:17">
      <c r="Q66731" s="39"/>
    </row>
    <row r="66732" spans="17:17">
      <c r="Q66732" s="39"/>
    </row>
    <row r="66733" spans="17:17">
      <c r="Q66733" s="39"/>
    </row>
    <row r="66734" spans="17:17">
      <c r="Q66734" s="39"/>
    </row>
    <row r="66735" spans="17:17">
      <c r="Q66735" s="39"/>
    </row>
    <row r="66736" spans="17:17">
      <c r="Q66736" s="39"/>
    </row>
    <row r="66737" spans="17:17">
      <c r="Q66737" s="39"/>
    </row>
    <row r="66738" spans="17:17">
      <c r="Q66738" s="39"/>
    </row>
    <row r="66739" spans="17:17">
      <c r="Q66739" s="39"/>
    </row>
    <row r="66740" spans="17:17">
      <c r="Q66740" s="39"/>
    </row>
    <row r="66741" spans="17:17">
      <c r="Q66741" s="39"/>
    </row>
    <row r="66742" spans="17:17">
      <c r="Q66742" s="39"/>
    </row>
    <row r="66743" spans="17:17">
      <c r="Q66743" s="39"/>
    </row>
    <row r="66744" spans="17:17">
      <c r="Q66744" s="39"/>
    </row>
    <row r="66745" spans="17:17">
      <c r="Q66745" s="39"/>
    </row>
    <row r="66746" spans="17:17">
      <c r="Q66746" s="39"/>
    </row>
    <row r="66747" spans="17:17">
      <c r="Q66747" s="39"/>
    </row>
    <row r="66748" spans="17:17">
      <c r="Q66748" s="39"/>
    </row>
    <row r="66749" spans="17:17">
      <c r="Q66749" s="39"/>
    </row>
    <row r="66750" spans="17:17">
      <c r="Q66750" s="39"/>
    </row>
    <row r="66751" spans="17:17">
      <c r="Q66751" s="39"/>
    </row>
    <row r="66752" spans="17:17">
      <c r="Q66752" s="39"/>
    </row>
    <row r="66753" spans="17:17">
      <c r="Q66753" s="39"/>
    </row>
    <row r="66754" spans="17:17">
      <c r="Q66754" s="39"/>
    </row>
    <row r="66755" spans="17:17">
      <c r="Q66755" s="39"/>
    </row>
    <row r="66756" spans="17:17">
      <c r="Q66756" s="39"/>
    </row>
    <row r="66757" spans="17:17">
      <c r="Q66757" s="39"/>
    </row>
    <row r="66758" spans="17:17">
      <c r="Q66758" s="39"/>
    </row>
    <row r="66759" spans="17:17">
      <c r="Q66759" s="39"/>
    </row>
    <row r="66760" spans="17:17">
      <c r="Q66760" s="39"/>
    </row>
    <row r="66761" spans="17:17">
      <c r="Q66761" s="39"/>
    </row>
    <row r="66762" spans="17:17">
      <c r="Q66762" s="39"/>
    </row>
    <row r="66763" spans="17:17">
      <c r="Q66763" s="39"/>
    </row>
    <row r="66764" spans="17:17">
      <c r="Q66764" s="39"/>
    </row>
    <row r="66765" spans="17:17">
      <c r="Q66765" s="39"/>
    </row>
    <row r="66766" spans="17:17">
      <c r="Q66766" s="39"/>
    </row>
    <row r="66767" spans="17:17">
      <c r="Q66767" s="39"/>
    </row>
    <row r="66768" spans="17:17">
      <c r="Q66768" s="39"/>
    </row>
    <row r="66769" spans="17:17">
      <c r="Q66769" s="39"/>
    </row>
    <row r="66770" spans="17:17">
      <c r="Q66770" s="39"/>
    </row>
    <row r="66771" spans="17:17">
      <c r="Q66771" s="39"/>
    </row>
    <row r="66772" spans="17:17">
      <c r="Q66772" s="39"/>
    </row>
    <row r="66773" spans="17:17">
      <c r="Q66773" s="39"/>
    </row>
    <row r="66774" spans="17:17">
      <c r="Q66774" s="39"/>
    </row>
    <row r="66775" spans="17:17">
      <c r="Q66775" s="39"/>
    </row>
    <row r="66776" spans="17:17">
      <c r="Q66776" s="39"/>
    </row>
    <row r="66777" spans="17:17">
      <c r="Q66777" s="39"/>
    </row>
    <row r="66778" spans="17:17">
      <c r="Q66778" s="39"/>
    </row>
    <row r="66779" spans="17:17">
      <c r="Q66779" s="39"/>
    </row>
    <row r="66780" spans="17:17">
      <c r="Q66780" s="39"/>
    </row>
    <row r="66781" spans="17:17">
      <c r="Q66781" s="39"/>
    </row>
    <row r="66782" spans="17:17">
      <c r="Q66782" s="39"/>
    </row>
    <row r="66783" spans="17:17">
      <c r="Q66783" s="39"/>
    </row>
    <row r="66784" spans="17:17">
      <c r="Q66784" s="39"/>
    </row>
    <row r="66785" spans="17:17">
      <c r="Q66785" s="39"/>
    </row>
    <row r="66786" spans="17:17">
      <c r="Q66786" s="39"/>
    </row>
    <row r="66787" spans="17:17">
      <c r="Q66787" s="39"/>
    </row>
    <row r="66788" spans="17:17">
      <c r="Q66788" s="39"/>
    </row>
    <row r="66789" spans="17:17">
      <c r="Q66789" s="39"/>
    </row>
    <row r="66790" spans="17:17">
      <c r="Q66790" s="39"/>
    </row>
    <row r="66791" spans="17:17">
      <c r="Q66791" s="39"/>
    </row>
    <row r="66792" spans="17:17">
      <c r="Q66792" s="39"/>
    </row>
    <row r="66793" spans="17:17">
      <c r="Q66793" s="39"/>
    </row>
    <row r="66794" spans="17:17">
      <c r="Q66794" s="39"/>
    </row>
    <row r="66795" spans="17:17">
      <c r="Q66795" s="39"/>
    </row>
    <row r="66796" spans="17:17">
      <c r="Q66796" s="39"/>
    </row>
    <row r="66797" spans="17:17">
      <c r="Q66797" s="39"/>
    </row>
    <row r="66798" spans="17:17">
      <c r="Q66798" s="39"/>
    </row>
    <row r="66799" spans="17:17">
      <c r="Q66799" s="39"/>
    </row>
    <row r="66800" spans="17:17">
      <c r="Q66800" s="39"/>
    </row>
    <row r="66801" spans="17:17">
      <c r="Q66801" s="39"/>
    </row>
    <row r="66802" spans="17:17">
      <c r="Q66802" s="39"/>
    </row>
    <row r="66803" spans="17:17">
      <c r="Q66803" s="39"/>
    </row>
    <row r="66804" spans="17:17">
      <c r="Q66804" s="39"/>
    </row>
    <row r="66805" spans="17:17">
      <c r="Q66805" s="39"/>
    </row>
    <row r="66806" spans="17:17">
      <c r="Q66806" s="39"/>
    </row>
    <row r="66807" spans="17:17">
      <c r="Q66807" s="39"/>
    </row>
    <row r="66808" spans="17:17">
      <c r="Q66808" s="39"/>
    </row>
    <row r="66809" spans="17:17">
      <c r="Q66809" s="39"/>
    </row>
    <row r="66810" spans="17:17">
      <c r="Q66810" s="39"/>
    </row>
    <row r="66811" spans="17:17">
      <c r="Q66811" s="39"/>
    </row>
    <row r="66812" spans="17:17">
      <c r="Q66812" s="39"/>
    </row>
    <row r="66813" spans="17:17">
      <c r="Q66813" s="39"/>
    </row>
    <row r="66814" spans="17:17">
      <c r="Q66814" s="39"/>
    </row>
    <row r="66815" spans="17:17">
      <c r="Q66815" s="39"/>
    </row>
    <row r="66816" spans="17:17">
      <c r="Q66816" s="39"/>
    </row>
    <row r="66817" spans="17:17">
      <c r="Q66817" s="39"/>
    </row>
    <row r="66818" spans="17:17">
      <c r="Q66818" s="39"/>
    </row>
    <row r="66819" spans="17:17">
      <c r="Q66819" s="39"/>
    </row>
    <row r="66820" spans="17:17">
      <c r="Q66820" s="39"/>
    </row>
    <row r="66821" spans="17:17">
      <c r="Q66821" s="39"/>
    </row>
    <row r="66822" spans="17:17">
      <c r="Q66822" s="39"/>
    </row>
    <row r="66823" spans="17:17">
      <c r="Q66823" s="39"/>
    </row>
    <row r="66824" spans="17:17">
      <c r="Q66824" s="39"/>
    </row>
    <row r="66825" spans="17:17">
      <c r="Q66825" s="39"/>
    </row>
    <row r="66826" spans="17:17">
      <c r="Q66826" s="39"/>
    </row>
    <row r="66827" spans="17:17">
      <c r="Q66827" s="39"/>
    </row>
    <row r="66828" spans="17:17">
      <c r="Q66828" s="39"/>
    </row>
    <row r="66829" spans="17:17">
      <c r="Q66829" s="39"/>
    </row>
    <row r="66830" spans="17:17">
      <c r="Q66830" s="39"/>
    </row>
    <row r="66831" spans="17:17">
      <c r="Q66831" s="39"/>
    </row>
    <row r="66832" spans="17:17">
      <c r="Q66832" s="39"/>
    </row>
    <row r="66833" spans="17:17">
      <c r="Q66833" s="39"/>
    </row>
    <row r="66834" spans="17:17">
      <c r="Q66834" s="39"/>
    </row>
    <row r="66835" spans="17:17">
      <c r="Q66835" s="39"/>
    </row>
    <row r="66836" spans="17:17">
      <c r="Q66836" s="39"/>
    </row>
    <row r="66837" spans="17:17">
      <c r="Q66837" s="39"/>
    </row>
    <row r="66838" spans="17:17">
      <c r="Q66838" s="39"/>
    </row>
    <row r="66839" spans="17:17">
      <c r="Q66839" s="39"/>
    </row>
    <row r="66840" spans="17:17">
      <c r="Q66840" s="39"/>
    </row>
    <row r="66841" spans="17:17">
      <c r="Q66841" s="39"/>
    </row>
    <row r="66842" spans="17:17">
      <c r="Q66842" s="39"/>
    </row>
    <row r="66843" spans="17:17">
      <c r="Q66843" s="39"/>
    </row>
    <row r="66844" spans="17:17">
      <c r="Q66844" s="39"/>
    </row>
    <row r="66845" spans="17:17">
      <c r="Q66845" s="39"/>
    </row>
    <row r="66846" spans="17:17">
      <c r="Q66846" s="39"/>
    </row>
    <row r="66847" spans="17:17">
      <c r="Q66847" s="39"/>
    </row>
    <row r="66848" spans="17:17">
      <c r="Q66848" s="39"/>
    </row>
    <row r="66849" spans="17:17">
      <c r="Q66849" s="39"/>
    </row>
    <row r="66850" spans="17:17">
      <c r="Q66850" s="39"/>
    </row>
    <row r="66851" spans="17:17">
      <c r="Q66851" s="39"/>
    </row>
    <row r="66852" spans="17:17">
      <c r="Q66852" s="39"/>
    </row>
    <row r="66853" spans="17:17">
      <c r="Q66853" s="39"/>
    </row>
    <row r="66854" spans="17:17">
      <c r="Q66854" s="39"/>
    </row>
    <row r="66855" spans="17:17">
      <c r="Q66855" s="39"/>
    </row>
    <row r="66856" spans="17:17">
      <c r="Q66856" s="39"/>
    </row>
    <row r="66857" spans="17:17">
      <c r="Q66857" s="39"/>
    </row>
    <row r="66858" spans="17:17">
      <c r="Q66858" s="39"/>
    </row>
    <row r="66859" spans="17:17">
      <c r="Q66859" s="39"/>
    </row>
    <row r="66860" spans="17:17">
      <c r="Q66860" s="39"/>
    </row>
    <row r="66861" spans="17:17">
      <c r="Q66861" s="39"/>
    </row>
    <row r="66862" spans="17:17">
      <c r="Q66862" s="39"/>
    </row>
    <row r="66863" spans="17:17">
      <c r="Q66863" s="39"/>
    </row>
    <row r="66864" spans="17:17">
      <c r="Q66864" s="39"/>
    </row>
    <row r="66865" spans="17:17">
      <c r="Q66865" s="39"/>
    </row>
    <row r="66866" spans="17:17">
      <c r="Q66866" s="39"/>
    </row>
    <row r="66867" spans="17:17">
      <c r="Q66867" s="39"/>
    </row>
    <row r="66868" spans="17:17">
      <c r="Q66868" s="39"/>
    </row>
    <row r="66869" spans="17:17">
      <c r="Q66869" s="39"/>
    </row>
    <row r="66870" spans="17:17">
      <c r="Q66870" s="39"/>
    </row>
    <row r="66871" spans="17:17">
      <c r="Q66871" s="39"/>
    </row>
    <row r="66872" spans="17:17">
      <c r="Q66872" s="39"/>
    </row>
    <row r="66873" spans="17:17">
      <c r="Q66873" s="39"/>
    </row>
    <row r="66874" spans="17:17">
      <c r="Q66874" s="39"/>
    </row>
    <row r="66875" spans="17:17">
      <c r="Q66875" s="39"/>
    </row>
    <row r="66876" spans="17:17">
      <c r="Q66876" s="39"/>
    </row>
    <row r="66877" spans="17:17">
      <c r="Q66877" s="39"/>
    </row>
    <row r="66878" spans="17:17">
      <c r="Q66878" s="39"/>
    </row>
    <row r="66879" spans="17:17">
      <c r="Q66879" s="39"/>
    </row>
    <row r="66880" spans="17:17">
      <c r="Q66880" s="39"/>
    </row>
    <row r="66881" spans="17:17">
      <c r="Q66881" s="39"/>
    </row>
    <row r="66882" spans="17:17">
      <c r="Q66882" s="39"/>
    </row>
    <row r="66883" spans="17:17">
      <c r="Q66883" s="39"/>
    </row>
    <row r="66884" spans="17:17">
      <c r="Q66884" s="39"/>
    </row>
    <row r="66885" spans="17:17">
      <c r="Q66885" s="39"/>
    </row>
    <row r="66886" spans="17:17">
      <c r="Q66886" s="39"/>
    </row>
    <row r="66887" spans="17:17">
      <c r="Q66887" s="39"/>
    </row>
    <row r="66888" spans="17:17">
      <c r="Q66888" s="39"/>
    </row>
    <row r="66889" spans="17:17">
      <c r="Q66889" s="39"/>
    </row>
    <row r="66890" spans="17:17">
      <c r="Q66890" s="39"/>
    </row>
    <row r="66891" spans="17:17">
      <c r="Q66891" s="39"/>
    </row>
    <row r="66892" spans="17:17">
      <c r="Q66892" s="39"/>
    </row>
    <row r="66893" spans="17:17">
      <c r="Q66893" s="39"/>
    </row>
    <row r="66894" spans="17:17">
      <c r="Q66894" s="39"/>
    </row>
    <row r="66895" spans="17:17">
      <c r="Q66895" s="39"/>
    </row>
    <row r="66896" spans="17:17">
      <c r="Q66896" s="39"/>
    </row>
    <row r="66897" spans="17:17">
      <c r="Q66897" s="39"/>
    </row>
    <row r="66898" spans="17:17">
      <c r="Q66898" s="39"/>
    </row>
    <row r="66899" spans="17:17">
      <c r="Q66899" s="39"/>
    </row>
    <row r="66900" spans="17:17">
      <c r="Q66900" s="39"/>
    </row>
    <row r="66901" spans="17:17">
      <c r="Q66901" s="39"/>
    </row>
    <row r="66902" spans="17:17">
      <c r="Q66902" s="39"/>
    </row>
    <row r="66903" spans="17:17">
      <c r="Q66903" s="39"/>
    </row>
    <row r="66904" spans="17:17">
      <c r="Q66904" s="39"/>
    </row>
    <row r="66905" spans="17:17">
      <c r="Q66905" s="39"/>
    </row>
    <row r="66906" spans="17:17">
      <c r="Q66906" s="39"/>
    </row>
    <row r="66907" spans="17:17">
      <c r="Q66907" s="39"/>
    </row>
    <row r="66908" spans="17:17">
      <c r="Q66908" s="39"/>
    </row>
    <row r="66909" spans="17:17">
      <c r="Q66909" s="39"/>
    </row>
    <row r="66910" spans="17:17">
      <c r="Q66910" s="39"/>
    </row>
    <row r="66911" spans="17:17">
      <c r="Q66911" s="39"/>
    </row>
    <row r="66912" spans="17:17">
      <c r="Q66912" s="39"/>
    </row>
    <row r="66913" spans="17:17">
      <c r="Q66913" s="39"/>
    </row>
    <row r="66914" spans="17:17">
      <c r="Q66914" s="39"/>
    </row>
    <row r="66915" spans="17:17">
      <c r="Q66915" s="39"/>
    </row>
    <row r="66916" spans="17:17">
      <c r="Q66916" s="39"/>
    </row>
    <row r="66917" spans="17:17">
      <c r="Q66917" s="39"/>
    </row>
    <row r="66918" spans="17:17">
      <c r="Q66918" s="39"/>
    </row>
    <row r="66919" spans="17:17">
      <c r="Q66919" s="39"/>
    </row>
    <row r="66920" spans="17:17">
      <c r="Q66920" s="39"/>
    </row>
    <row r="66921" spans="17:17">
      <c r="Q66921" s="39"/>
    </row>
    <row r="66922" spans="17:17">
      <c r="Q66922" s="39"/>
    </row>
    <row r="66923" spans="17:17">
      <c r="Q66923" s="39"/>
    </row>
    <row r="66924" spans="17:17">
      <c r="Q66924" s="39"/>
    </row>
    <row r="66925" spans="17:17">
      <c r="Q66925" s="39"/>
    </row>
    <row r="66926" spans="17:17">
      <c r="Q66926" s="39"/>
    </row>
    <row r="66927" spans="17:17">
      <c r="Q66927" s="39"/>
    </row>
    <row r="66928" spans="17:17">
      <c r="Q66928" s="39"/>
    </row>
    <row r="66929" spans="17:17">
      <c r="Q66929" s="39"/>
    </row>
    <row r="66930" spans="17:17">
      <c r="Q66930" s="39"/>
    </row>
    <row r="66931" spans="17:17">
      <c r="Q66931" s="39"/>
    </row>
    <row r="66932" spans="17:17">
      <c r="Q66932" s="39"/>
    </row>
    <row r="66933" spans="17:17">
      <c r="Q66933" s="39"/>
    </row>
    <row r="66934" spans="17:17">
      <c r="Q66934" s="39"/>
    </row>
    <row r="66935" spans="17:17">
      <c r="Q66935" s="39"/>
    </row>
    <row r="66936" spans="17:17">
      <c r="Q66936" s="39"/>
    </row>
    <row r="66937" spans="17:17">
      <c r="Q66937" s="39"/>
    </row>
    <row r="66938" spans="17:17">
      <c r="Q66938" s="39"/>
    </row>
    <row r="66939" spans="17:17">
      <c r="Q66939" s="39"/>
    </row>
    <row r="66940" spans="17:17">
      <c r="Q66940" s="39"/>
    </row>
    <row r="66941" spans="17:17">
      <c r="Q66941" s="39"/>
    </row>
    <row r="66942" spans="17:17">
      <c r="Q66942" s="39"/>
    </row>
    <row r="66943" spans="17:17">
      <c r="Q66943" s="39"/>
    </row>
    <row r="66944" spans="17:17">
      <c r="Q66944" s="39"/>
    </row>
    <row r="66945" spans="17:17">
      <c r="Q66945" s="39"/>
    </row>
    <row r="66946" spans="17:17">
      <c r="Q66946" s="39"/>
    </row>
    <row r="66947" spans="17:17">
      <c r="Q66947" s="39"/>
    </row>
    <row r="66948" spans="17:17">
      <c r="Q66948" s="39"/>
    </row>
    <row r="66949" spans="17:17">
      <c r="Q66949" s="39"/>
    </row>
    <row r="66950" spans="17:17">
      <c r="Q66950" s="39"/>
    </row>
    <row r="66951" spans="17:17">
      <c r="Q66951" s="39"/>
    </row>
    <row r="66952" spans="17:17">
      <c r="Q66952" s="39"/>
    </row>
    <row r="66953" spans="17:17">
      <c r="Q66953" s="39"/>
    </row>
    <row r="66954" spans="17:17">
      <c r="Q66954" s="39"/>
    </row>
    <row r="66955" spans="17:17">
      <c r="Q66955" s="39"/>
    </row>
    <row r="66956" spans="17:17">
      <c r="Q66956" s="39"/>
    </row>
    <row r="66957" spans="17:17">
      <c r="Q66957" s="39"/>
    </row>
    <row r="66958" spans="17:17">
      <c r="Q66958" s="39"/>
    </row>
    <row r="66959" spans="17:17">
      <c r="Q66959" s="39"/>
    </row>
    <row r="66960" spans="17:17">
      <c r="Q66960" s="39"/>
    </row>
    <row r="66961" spans="17:17">
      <c r="Q66961" s="39"/>
    </row>
    <row r="66962" spans="17:17">
      <c r="Q66962" s="39"/>
    </row>
    <row r="66963" spans="17:17">
      <c r="Q66963" s="39"/>
    </row>
    <row r="66964" spans="17:17">
      <c r="Q66964" s="39"/>
    </row>
    <row r="66965" spans="17:17">
      <c r="Q66965" s="39"/>
    </row>
    <row r="66966" spans="17:17">
      <c r="Q66966" s="39"/>
    </row>
    <row r="66967" spans="17:17">
      <c r="Q66967" s="39"/>
    </row>
    <row r="66968" spans="17:17">
      <c r="Q66968" s="39"/>
    </row>
    <row r="66969" spans="17:17">
      <c r="Q66969" s="39"/>
    </row>
    <row r="66970" spans="17:17">
      <c r="Q66970" s="39"/>
    </row>
    <row r="66971" spans="17:17">
      <c r="Q66971" s="39"/>
    </row>
    <row r="66972" spans="17:17">
      <c r="Q66972" s="39"/>
    </row>
    <row r="66973" spans="17:17">
      <c r="Q66973" s="39"/>
    </row>
    <row r="66974" spans="17:17">
      <c r="Q66974" s="39"/>
    </row>
    <row r="66975" spans="17:17">
      <c r="Q66975" s="39"/>
    </row>
    <row r="66976" spans="17:17">
      <c r="Q66976" s="39"/>
    </row>
    <row r="66977" spans="17:17">
      <c r="Q66977" s="39"/>
    </row>
    <row r="66978" spans="17:17">
      <c r="Q66978" s="39"/>
    </row>
    <row r="66979" spans="17:17">
      <c r="Q66979" s="39"/>
    </row>
    <row r="66980" spans="17:17">
      <c r="Q66980" s="39"/>
    </row>
    <row r="66981" spans="17:17">
      <c r="Q66981" s="39"/>
    </row>
    <row r="66982" spans="17:17">
      <c r="Q66982" s="39"/>
    </row>
    <row r="66983" spans="17:17">
      <c r="Q66983" s="39"/>
    </row>
    <row r="66984" spans="17:17">
      <c r="Q66984" s="39"/>
    </row>
    <row r="66985" spans="17:17">
      <c r="Q66985" s="39"/>
    </row>
    <row r="66986" spans="17:17">
      <c r="Q66986" s="39"/>
    </row>
    <row r="66987" spans="17:17">
      <c r="Q66987" s="39"/>
    </row>
    <row r="66988" spans="17:17">
      <c r="Q66988" s="39"/>
    </row>
    <row r="66989" spans="17:17">
      <c r="Q66989" s="39"/>
    </row>
    <row r="66990" spans="17:17">
      <c r="Q66990" s="39"/>
    </row>
    <row r="66991" spans="17:17">
      <c r="Q66991" s="39"/>
    </row>
    <row r="66992" spans="17:17">
      <c r="Q66992" s="39"/>
    </row>
    <row r="66993" spans="17:17">
      <c r="Q66993" s="39"/>
    </row>
    <row r="66994" spans="17:17">
      <c r="Q66994" s="39"/>
    </row>
    <row r="66995" spans="17:17">
      <c r="Q66995" s="39"/>
    </row>
    <row r="66996" spans="17:17">
      <c r="Q66996" s="39"/>
    </row>
    <row r="66997" spans="17:17">
      <c r="Q66997" s="39"/>
    </row>
    <row r="66998" spans="17:17">
      <c r="Q66998" s="39"/>
    </row>
    <row r="66999" spans="17:17">
      <c r="Q66999" s="39"/>
    </row>
    <row r="67000" spans="17:17">
      <c r="Q67000" s="39"/>
    </row>
    <row r="67001" spans="17:17">
      <c r="Q67001" s="39"/>
    </row>
    <row r="67002" spans="17:17">
      <c r="Q67002" s="39"/>
    </row>
    <row r="67003" spans="17:17">
      <c r="Q67003" s="39"/>
    </row>
    <row r="67004" spans="17:17">
      <c r="Q67004" s="39"/>
    </row>
    <row r="67005" spans="17:17">
      <c r="Q67005" s="39"/>
    </row>
    <row r="67006" spans="17:17">
      <c r="Q67006" s="39"/>
    </row>
    <row r="67007" spans="17:17">
      <c r="Q67007" s="39"/>
    </row>
    <row r="67008" spans="17:17">
      <c r="Q67008" s="39"/>
    </row>
    <row r="67009" spans="17:17">
      <c r="Q67009" s="39"/>
    </row>
    <row r="67010" spans="17:17">
      <c r="Q67010" s="39"/>
    </row>
    <row r="67011" spans="17:17">
      <c r="Q67011" s="39"/>
    </row>
    <row r="67012" spans="17:17">
      <c r="Q67012" s="39"/>
    </row>
    <row r="67013" spans="17:17">
      <c r="Q67013" s="39"/>
    </row>
    <row r="67014" spans="17:17">
      <c r="Q67014" s="39"/>
    </row>
    <row r="67015" spans="17:17">
      <c r="Q67015" s="39"/>
    </row>
    <row r="67016" spans="17:17">
      <c r="Q67016" s="39"/>
    </row>
    <row r="67017" spans="17:17">
      <c r="Q67017" s="39"/>
    </row>
    <row r="67018" spans="17:17">
      <c r="Q67018" s="39"/>
    </row>
    <row r="67019" spans="17:17">
      <c r="Q67019" s="39"/>
    </row>
    <row r="67020" spans="17:17">
      <c r="Q67020" s="39"/>
    </row>
    <row r="67021" spans="17:17">
      <c r="Q67021" s="39"/>
    </row>
    <row r="67022" spans="17:17">
      <c r="Q67022" s="39"/>
    </row>
    <row r="67023" spans="17:17">
      <c r="Q67023" s="39"/>
    </row>
    <row r="67024" spans="17:17">
      <c r="Q67024" s="39"/>
    </row>
    <row r="67025" spans="17:17">
      <c r="Q67025" s="39"/>
    </row>
    <row r="67026" spans="17:17">
      <c r="Q67026" s="39"/>
    </row>
    <row r="67027" spans="17:17">
      <c r="Q67027" s="39"/>
    </row>
    <row r="67028" spans="17:17">
      <c r="Q67028" s="39"/>
    </row>
    <row r="67029" spans="17:17">
      <c r="Q67029" s="39"/>
    </row>
    <row r="67030" spans="17:17">
      <c r="Q67030" s="39"/>
    </row>
    <row r="67031" spans="17:17">
      <c r="Q67031" s="39"/>
    </row>
    <row r="67032" spans="17:17">
      <c r="Q67032" s="39"/>
    </row>
    <row r="67033" spans="17:17">
      <c r="Q67033" s="39"/>
    </row>
    <row r="67034" spans="17:17">
      <c r="Q67034" s="39"/>
    </row>
    <row r="67035" spans="17:17">
      <c r="Q67035" s="39"/>
    </row>
    <row r="67036" spans="17:17">
      <c r="Q67036" s="39"/>
    </row>
    <row r="67037" spans="17:17">
      <c r="Q67037" s="39"/>
    </row>
    <row r="67038" spans="17:17">
      <c r="Q67038" s="39"/>
    </row>
    <row r="67039" spans="17:17">
      <c r="Q67039" s="39"/>
    </row>
    <row r="67040" spans="17:17">
      <c r="Q67040" s="39"/>
    </row>
    <row r="67041" spans="17:17">
      <c r="Q67041" s="39"/>
    </row>
    <row r="67042" spans="17:17">
      <c r="Q67042" s="39"/>
    </row>
    <row r="67043" spans="17:17">
      <c r="Q67043" s="39"/>
    </row>
    <row r="67044" spans="17:17">
      <c r="Q67044" s="39"/>
    </row>
    <row r="67045" spans="17:17">
      <c r="Q67045" s="39"/>
    </row>
    <row r="67046" spans="17:17">
      <c r="Q67046" s="39"/>
    </row>
    <row r="67047" spans="17:17">
      <c r="Q67047" s="39"/>
    </row>
    <row r="67048" spans="17:17">
      <c r="Q67048" s="39"/>
    </row>
    <row r="67049" spans="17:17">
      <c r="Q67049" s="39"/>
    </row>
    <row r="67050" spans="17:17">
      <c r="Q67050" s="39"/>
    </row>
    <row r="67051" spans="17:17">
      <c r="Q67051" s="39"/>
    </row>
    <row r="67052" spans="17:17">
      <c r="Q67052" s="39"/>
    </row>
    <row r="67053" spans="17:17">
      <c r="Q67053" s="39"/>
    </row>
    <row r="67054" spans="17:17">
      <c r="Q67054" s="39"/>
    </row>
    <row r="67055" spans="17:17">
      <c r="Q67055" s="39"/>
    </row>
    <row r="67056" spans="17:17">
      <c r="Q67056" s="39"/>
    </row>
    <row r="67057" spans="17:17">
      <c r="Q67057" s="39"/>
    </row>
    <row r="67058" spans="17:17">
      <c r="Q67058" s="39"/>
    </row>
    <row r="67059" spans="17:17">
      <c r="Q67059" s="39"/>
    </row>
    <row r="67060" spans="17:17">
      <c r="Q67060" s="39"/>
    </row>
    <row r="67061" spans="17:17">
      <c r="Q67061" s="39"/>
    </row>
    <row r="67062" spans="17:17">
      <c r="Q67062" s="39"/>
    </row>
    <row r="67063" spans="17:17">
      <c r="Q67063" s="39"/>
    </row>
    <row r="67064" spans="17:17">
      <c r="Q67064" s="39"/>
    </row>
    <row r="67065" spans="17:17">
      <c r="Q67065" s="39"/>
    </row>
    <row r="67066" spans="17:17">
      <c r="Q67066" s="39"/>
    </row>
    <row r="67067" spans="17:17">
      <c r="Q67067" s="39"/>
    </row>
    <row r="67068" spans="17:17">
      <c r="Q67068" s="39"/>
    </row>
    <row r="67069" spans="17:17">
      <c r="Q67069" s="39"/>
    </row>
    <row r="67070" spans="17:17">
      <c r="Q67070" s="39"/>
    </row>
    <row r="67071" spans="17:17">
      <c r="Q67071" s="39"/>
    </row>
    <row r="67072" spans="17:17">
      <c r="Q67072" s="39"/>
    </row>
    <row r="67073" spans="17:17">
      <c r="Q67073" s="39"/>
    </row>
    <row r="67074" spans="17:17">
      <c r="Q67074" s="39"/>
    </row>
    <row r="67075" spans="17:17">
      <c r="Q67075" s="39"/>
    </row>
    <row r="67076" spans="17:17">
      <c r="Q67076" s="39"/>
    </row>
    <row r="67077" spans="17:17">
      <c r="Q67077" s="39"/>
    </row>
    <row r="67078" spans="17:17">
      <c r="Q67078" s="39"/>
    </row>
    <row r="67079" spans="17:17">
      <c r="Q67079" s="39"/>
    </row>
    <row r="67080" spans="17:17">
      <c r="Q67080" s="39"/>
    </row>
    <row r="67081" spans="17:17">
      <c r="Q67081" s="39"/>
    </row>
    <row r="67082" spans="17:17">
      <c r="Q67082" s="39"/>
    </row>
    <row r="67083" spans="17:17">
      <c r="Q67083" s="39"/>
    </row>
    <row r="67084" spans="17:17">
      <c r="Q67084" s="39"/>
    </row>
    <row r="67085" spans="17:17">
      <c r="Q67085" s="39"/>
    </row>
    <row r="67086" spans="17:17">
      <c r="Q67086" s="39"/>
    </row>
    <row r="67087" spans="17:17">
      <c r="Q67087" s="39"/>
    </row>
    <row r="67088" spans="17:17">
      <c r="Q67088" s="39"/>
    </row>
    <row r="67089" spans="17:17">
      <c r="Q67089" s="39"/>
    </row>
    <row r="67090" spans="17:17">
      <c r="Q67090" s="39"/>
    </row>
    <row r="67091" spans="17:17">
      <c r="Q67091" s="39"/>
    </row>
    <row r="67092" spans="17:17">
      <c r="Q67092" s="39"/>
    </row>
    <row r="67093" spans="17:17">
      <c r="Q67093" s="39"/>
    </row>
    <row r="67094" spans="17:17">
      <c r="Q67094" s="39"/>
    </row>
    <row r="67095" spans="17:17">
      <c r="Q67095" s="39"/>
    </row>
    <row r="67096" spans="17:17">
      <c r="Q67096" s="39"/>
    </row>
    <row r="67097" spans="17:17">
      <c r="Q67097" s="39"/>
    </row>
    <row r="67098" spans="17:17">
      <c r="Q67098" s="39"/>
    </row>
    <row r="67099" spans="17:17">
      <c r="Q67099" s="39"/>
    </row>
    <row r="67100" spans="17:17">
      <c r="Q67100" s="39"/>
    </row>
    <row r="67101" spans="17:17">
      <c r="Q67101" s="39"/>
    </row>
    <row r="67102" spans="17:17">
      <c r="Q67102" s="39"/>
    </row>
    <row r="67103" spans="17:17">
      <c r="Q67103" s="39"/>
    </row>
    <row r="67104" spans="17:17">
      <c r="Q67104" s="39"/>
    </row>
    <row r="67105" spans="17:17">
      <c r="Q67105" s="39"/>
    </row>
    <row r="67106" spans="17:17">
      <c r="Q67106" s="39"/>
    </row>
    <row r="67107" spans="17:17">
      <c r="Q67107" s="39"/>
    </row>
    <row r="67108" spans="17:17">
      <c r="Q67108" s="39"/>
    </row>
    <row r="67109" spans="17:17">
      <c r="Q67109" s="39"/>
    </row>
    <row r="67110" spans="17:17">
      <c r="Q67110" s="39"/>
    </row>
    <row r="67111" spans="17:17">
      <c r="Q67111" s="39"/>
    </row>
    <row r="67112" spans="17:17">
      <c r="Q67112" s="39"/>
    </row>
    <row r="67113" spans="17:17">
      <c r="Q67113" s="39"/>
    </row>
    <row r="67114" spans="17:17">
      <c r="Q67114" s="39"/>
    </row>
    <row r="67115" spans="17:17">
      <c r="Q67115" s="39"/>
    </row>
    <row r="67116" spans="17:17">
      <c r="Q67116" s="39"/>
    </row>
    <row r="67117" spans="17:17">
      <c r="Q67117" s="39"/>
    </row>
    <row r="67118" spans="17:17">
      <c r="Q67118" s="39"/>
    </row>
    <row r="67119" spans="17:17">
      <c r="Q67119" s="39"/>
    </row>
    <row r="67120" spans="17:17">
      <c r="Q67120" s="39"/>
    </row>
    <row r="67121" spans="17:17">
      <c r="Q67121" s="39"/>
    </row>
    <row r="67122" spans="17:17">
      <c r="Q67122" s="39"/>
    </row>
    <row r="67123" spans="17:17">
      <c r="Q67123" s="39"/>
    </row>
    <row r="67124" spans="17:17">
      <c r="Q67124" s="39"/>
    </row>
    <row r="67125" spans="17:17">
      <c r="Q67125" s="39"/>
    </row>
    <row r="67126" spans="17:17">
      <c r="Q67126" s="39"/>
    </row>
    <row r="67127" spans="17:17">
      <c r="Q67127" s="39"/>
    </row>
    <row r="67128" spans="17:17">
      <c r="Q67128" s="39"/>
    </row>
    <row r="67129" spans="17:17">
      <c r="Q67129" s="39"/>
    </row>
    <row r="67130" spans="17:17">
      <c r="Q67130" s="39"/>
    </row>
    <row r="67131" spans="17:17">
      <c r="Q67131" s="39"/>
    </row>
    <row r="67132" spans="17:17">
      <c r="Q67132" s="39"/>
    </row>
    <row r="67133" spans="17:17">
      <c r="Q67133" s="39"/>
    </row>
    <row r="67134" spans="17:17">
      <c r="Q67134" s="39"/>
    </row>
    <row r="67135" spans="17:17">
      <c r="Q67135" s="39"/>
    </row>
    <row r="67136" spans="17:17">
      <c r="Q67136" s="39"/>
    </row>
    <row r="67137" spans="17:17">
      <c r="Q67137" s="39"/>
    </row>
    <row r="67138" spans="17:17">
      <c r="Q67138" s="39"/>
    </row>
    <row r="67139" spans="17:17">
      <c r="Q67139" s="39"/>
    </row>
    <row r="67140" spans="17:17">
      <c r="Q67140" s="39"/>
    </row>
    <row r="67141" spans="17:17">
      <c r="Q67141" s="39"/>
    </row>
    <row r="67142" spans="17:17">
      <c r="Q67142" s="39"/>
    </row>
    <row r="67143" spans="17:17">
      <c r="Q67143" s="39"/>
    </row>
    <row r="67144" spans="17:17">
      <c r="Q67144" s="39"/>
    </row>
    <row r="67145" spans="17:17">
      <c r="Q67145" s="39"/>
    </row>
    <row r="67146" spans="17:17">
      <c r="Q67146" s="39"/>
    </row>
    <row r="67147" spans="17:17">
      <c r="Q67147" s="39"/>
    </row>
    <row r="67148" spans="17:17">
      <c r="Q67148" s="39"/>
    </row>
    <row r="67149" spans="17:17">
      <c r="Q67149" s="39"/>
    </row>
    <row r="67150" spans="17:17">
      <c r="Q67150" s="39"/>
    </row>
    <row r="67151" spans="17:17">
      <c r="Q67151" s="39"/>
    </row>
    <row r="67152" spans="17:17">
      <c r="Q67152" s="39"/>
    </row>
    <row r="67153" spans="17:17">
      <c r="Q67153" s="39"/>
    </row>
    <row r="67154" spans="17:17">
      <c r="Q67154" s="39"/>
    </row>
    <row r="67155" spans="17:17">
      <c r="Q67155" s="39"/>
    </row>
    <row r="67156" spans="17:17">
      <c r="Q67156" s="39"/>
    </row>
    <row r="67157" spans="17:17">
      <c r="Q67157" s="39"/>
    </row>
    <row r="67158" spans="17:17">
      <c r="Q67158" s="39"/>
    </row>
    <row r="67159" spans="17:17">
      <c r="Q67159" s="39"/>
    </row>
    <row r="67160" spans="17:17">
      <c r="Q67160" s="39"/>
    </row>
    <row r="67161" spans="17:17">
      <c r="Q67161" s="39"/>
    </row>
    <row r="67162" spans="17:17">
      <c r="Q67162" s="39"/>
    </row>
    <row r="67163" spans="17:17">
      <c r="Q67163" s="39"/>
    </row>
    <row r="67164" spans="17:17">
      <c r="Q67164" s="39"/>
    </row>
    <row r="67165" spans="17:17">
      <c r="Q67165" s="39"/>
    </row>
    <row r="67166" spans="17:17">
      <c r="Q67166" s="39"/>
    </row>
    <row r="67167" spans="17:17">
      <c r="Q67167" s="39"/>
    </row>
    <row r="67168" spans="17:17">
      <c r="Q67168" s="39"/>
    </row>
    <row r="67169" spans="17:17">
      <c r="Q67169" s="39"/>
    </row>
    <row r="67170" spans="17:17">
      <c r="Q67170" s="39"/>
    </row>
    <row r="67171" spans="17:17">
      <c r="Q67171" s="39"/>
    </row>
    <row r="67172" spans="17:17">
      <c r="Q67172" s="39"/>
    </row>
    <row r="67173" spans="17:17">
      <c r="Q67173" s="39"/>
    </row>
    <row r="67174" spans="17:17">
      <c r="Q67174" s="39"/>
    </row>
    <row r="67175" spans="17:17">
      <c r="Q67175" s="39"/>
    </row>
    <row r="67176" spans="17:17">
      <c r="Q67176" s="39"/>
    </row>
    <row r="67177" spans="17:17">
      <c r="Q67177" s="39"/>
    </row>
    <row r="67178" spans="17:17">
      <c r="Q67178" s="39"/>
    </row>
    <row r="67179" spans="17:17">
      <c r="Q67179" s="39"/>
    </row>
    <row r="67180" spans="17:17">
      <c r="Q67180" s="39"/>
    </row>
    <row r="67181" spans="17:17">
      <c r="Q67181" s="39"/>
    </row>
    <row r="67182" spans="17:17">
      <c r="Q67182" s="39"/>
    </row>
    <row r="67183" spans="17:17">
      <c r="Q67183" s="39"/>
    </row>
    <row r="67184" spans="17:17">
      <c r="Q67184" s="39"/>
    </row>
    <row r="67185" spans="17:17">
      <c r="Q67185" s="39"/>
    </row>
    <row r="67186" spans="17:17">
      <c r="Q67186" s="39"/>
    </row>
    <row r="67187" spans="17:17">
      <c r="Q67187" s="39"/>
    </row>
    <row r="67188" spans="17:17">
      <c r="Q67188" s="39"/>
    </row>
    <row r="67189" spans="17:17">
      <c r="Q67189" s="39"/>
    </row>
    <row r="67190" spans="17:17">
      <c r="Q67190" s="39"/>
    </row>
    <row r="67191" spans="17:17">
      <c r="Q67191" s="39"/>
    </row>
    <row r="67192" spans="17:17">
      <c r="Q67192" s="39"/>
    </row>
    <row r="67193" spans="17:17">
      <c r="Q67193" s="39"/>
    </row>
    <row r="67194" spans="17:17">
      <c r="Q67194" s="39"/>
    </row>
    <row r="67195" spans="17:17">
      <c r="Q67195" s="39"/>
    </row>
    <row r="67196" spans="17:17">
      <c r="Q67196" s="39"/>
    </row>
    <row r="67197" spans="17:17">
      <c r="Q67197" s="39"/>
    </row>
    <row r="67198" spans="17:17">
      <c r="Q67198" s="39"/>
    </row>
    <row r="67199" spans="17:17">
      <c r="Q67199" s="39"/>
    </row>
    <row r="67200" spans="17:17">
      <c r="Q67200" s="39"/>
    </row>
    <row r="67201" spans="17:17">
      <c r="Q67201" s="39"/>
    </row>
    <row r="67202" spans="17:17">
      <c r="Q67202" s="39"/>
    </row>
    <row r="67203" spans="17:17">
      <c r="Q67203" s="39"/>
    </row>
    <row r="67204" spans="17:17">
      <c r="Q67204" s="39"/>
    </row>
    <row r="67205" spans="17:17">
      <c r="Q67205" s="39"/>
    </row>
    <row r="67206" spans="17:17">
      <c r="Q67206" s="39"/>
    </row>
    <row r="67207" spans="17:17">
      <c r="Q67207" s="39"/>
    </row>
    <row r="67208" spans="17:17">
      <c r="Q67208" s="39"/>
    </row>
    <row r="67209" spans="17:17">
      <c r="Q67209" s="39"/>
    </row>
    <row r="67210" spans="17:17">
      <c r="Q67210" s="39"/>
    </row>
    <row r="67211" spans="17:17">
      <c r="Q67211" s="39"/>
    </row>
    <row r="67212" spans="17:17">
      <c r="Q67212" s="39"/>
    </row>
    <row r="67213" spans="17:17">
      <c r="Q67213" s="39"/>
    </row>
    <row r="67214" spans="17:17">
      <c r="Q67214" s="39"/>
    </row>
    <row r="67215" spans="17:17">
      <c r="Q67215" s="39"/>
    </row>
    <row r="67216" spans="17:17">
      <c r="Q67216" s="39"/>
    </row>
    <row r="67217" spans="17:17">
      <c r="Q67217" s="39"/>
    </row>
    <row r="67218" spans="17:17">
      <c r="Q67218" s="39"/>
    </row>
    <row r="67219" spans="17:17">
      <c r="Q67219" s="39"/>
    </row>
    <row r="67220" spans="17:17">
      <c r="Q67220" s="39"/>
    </row>
    <row r="67221" spans="17:17">
      <c r="Q67221" s="39"/>
    </row>
    <row r="67222" spans="17:17">
      <c r="Q67222" s="39"/>
    </row>
    <row r="67223" spans="17:17">
      <c r="Q67223" s="39"/>
    </row>
    <row r="67224" spans="17:17">
      <c r="Q67224" s="39"/>
    </row>
    <row r="67225" spans="17:17">
      <c r="Q67225" s="39"/>
    </row>
    <row r="67226" spans="17:17">
      <c r="Q67226" s="39"/>
    </row>
    <row r="67227" spans="17:17">
      <c r="Q67227" s="39"/>
    </row>
    <row r="67228" spans="17:17">
      <c r="Q67228" s="39"/>
    </row>
    <row r="67229" spans="17:17">
      <c r="Q67229" s="39"/>
    </row>
    <row r="67230" spans="17:17">
      <c r="Q67230" s="39"/>
    </row>
    <row r="67231" spans="17:17">
      <c r="Q67231" s="39"/>
    </row>
    <row r="67232" spans="17:17">
      <c r="Q67232" s="39"/>
    </row>
    <row r="67233" spans="17:17">
      <c r="Q67233" s="39"/>
    </row>
    <row r="67234" spans="17:17">
      <c r="Q67234" s="39"/>
    </row>
    <row r="67235" spans="17:17">
      <c r="Q67235" s="39"/>
    </row>
    <row r="67236" spans="17:17">
      <c r="Q67236" s="39"/>
    </row>
    <row r="67237" spans="17:17">
      <c r="Q67237" s="39"/>
    </row>
    <row r="67238" spans="17:17">
      <c r="Q67238" s="39"/>
    </row>
    <row r="67239" spans="17:17">
      <c r="Q67239" s="39"/>
    </row>
    <row r="67240" spans="17:17">
      <c r="Q67240" s="39"/>
    </row>
    <row r="67241" spans="17:17">
      <c r="Q67241" s="39"/>
    </row>
    <row r="67242" spans="17:17">
      <c r="Q67242" s="39"/>
    </row>
    <row r="67243" spans="17:17">
      <c r="Q67243" s="39"/>
    </row>
    <row r="67244" spans="17:17">
      <c r="Q67244" s="39"/>
    </row>
    <row r="67245" spans="17:17">
      <c r="Q67245" s="39"/>
    </row>
    <row r="67246" spans="17:17">
      <c r="Q67246" s="39"/>
    </row>
    <row r="67247" spans="17:17">
      <c r="Q67247" s="39"/>
    </row>
    <row r="67248" spans="17:17">
      <c r="Q67248" s="39"/>
    </row>
    <row r="67249" spans="17:17">
      <c r="Q67249" s="39"/>
    </row>
    <row r="67250" spans="17:17">
      <c r="Q67250" s="39"/>
    </row>
    <row r="67251" spans="17:17">
      <c r="Q67251" s="39"/>
    </row>
    <row r="67252" spans="17:17">
      <c r="Q67252" s="39"/>
    </row>
    <row r="67253" spans="17:17">
      <c r="Q67253" s="39"/>
    </row>
    <row r="67254" spans="17:17">
      <c r="Q67254" s="39"/>
    </row>
    <row r="67255" spans="17:17">
      <c r="Q67255" s="39"/>
    </row>
    <row r="67256" spans="17:17">
      <c r="Q67256" s="39"/>
    </row>
    <row r="67257" spans="17:17">
      <c r="Q67257" s="39"/>
    </row>
    <row r="67258" spans="17:17">
      <c r="Q67258" s="39"/>
    </row>
    <row r="67259" spans="17:17">
      <c r="Q67259" s="39"/>
    </row>
    <row r="67260" spans="17:17">
      <c r="Q67260" s="39"/>
    </row>
    <row r="67261" spans="17:17">
      <c r="Q67261" s="39"/>
    </row>
    <row r="67262" spans="17:17">
      <c r="Q67262" s="39"/>
    </row>
    <row r="67263" spans="17:17">
      <c r="Q67263" s="39"/>
    </row>
    <row r="67264" spans="17:17">
      <c r="Q67264" s="39"/>
    </row>
    <row r="67265" spans="17:17">
      <c r="Q67265" s="39"/>
    </row>
    <row r="67266" spans="17:17">
      <c r="Q67266" s="39"/>
    </row>
    <row r="67267" spans="17:17">
      <c r="Q67267" s="39"/>
    </row>
    <row r="67268" spans="17:17">
      <c r="Q67268" s="39"/>
    </row>
    <row r="67269" spans="17:17">
      <c r="Q67269" s="39"/>
    </row>
    <row r="67270" spans="17:17">
      <c r="Q67270" s="39"/>
    </row>
    <row r="67271" spans="17:17">
      <c r="Q67271" s="39"/>
    </row>
    <row r="67272" spans="17:17">
      <c r="Q67272" s="39"/>
    </row>
    <row r="67273" spans="17:17">
      <c r="Q67273" s="39"/>
    </row>
    <row r="67274" spans="17:17">
      <c r="Q67274" s="39"/>
    </row>
    <row r="67275" spans="17:17">
      <c r="Q67275" s="39"/>
    </row>
    <row r="67276" spans="17:17">
      <c r="Q67276" s="39"/>
    </row>
    <row r="67277" spans="17:17">
      <c r="Q67277" s="39"/>
    </row>
    <row r="67278" spans="17:17">
      <c r="Q67278" s="39"/>
    </row>
    <row r="67279" spans="17:17">
      <c r="Q67279" s="39"/>
    </row>
    <row r="67280" spans="17:17">
      <c r="Q67280" s="39"/>
    </row>
    <row r="67281" spans="17:17">
      <c r="Q67281" s="39"/>
    </row>
    <row r="67282" spans="17:17">
      <c r="Q67282" s="39"/>
    </row>
    <row r="67283" spans="17:17">
      <c r="Q67283" s="39"/>
    </row>
    <row r="67284" spans="17:17">
      <c r="Q67284" s="39"/>
    </row>
    <row r="67285" spans="17:17">
      <c r="Q67285" s="39"/>
    </row>
    <row r="67286" spans="17:17">
      <c r="Q67286" s="39"/>
    </row>
    <row r="67287" spans="17:17">
      <c r="Q67287" s="39"/>
    </row>
    <row r="67288" spans="17:17">
      <c r="Q67288" s="39"/>
    </row>
    <row r="67289" spans="17:17">
      <c r="Q67289" s="39"/>
    </row>
    <row r="67290" spans="17:17">
      <c r="Q67290" s="39"/>
    </row>
    <row r="67291" spans="17:17">
      <c r="Q67291" s="39"/>
    </row>
    <row r="67292" spans="17:17">
      <c r="Q67292" s="39"/>
    </row>
    <row r="67293" spans="17:17">
      <c r="Q67293" s="39"/>
    </row>
    <row r="67294" spans="17:17">
      <c r="Q67294" s="39"/>
    </row>
    <row r="67295" spans="17:17">
      <c r="Q67295" s="39"/>
    </row>
    <row r="67296" spans="17:17">
      <c r="Q67296" s="39"/>
    </row>
    <row r="67297" spans="17:17">
      <c r="Q67297" s="39"/>
    </row>
    <row r="67298" spans="17:17">
      <c r="Q67298" s="39"/>
    </row>
    <row r="67299" spans="17:17">
      <c r="Q67299" s="39"/>
    </row>
    <row r="67300" spans="17:17">
      <c r="Q67300" s="39"/>
    </row>
    <row r="67301" spans="17:17">
      <c r="Q67301" s="39"/>
    </row>
    <row r="67302" spans="17:17">
      <c r="Q67302" s="39"/>
    </row>
    <row r="67303" spans="17:17">
      <c r="Q67303" s="39"/>
    </row>
    <row r="67304" spans="17:17">
      <c r="Q67304" s="39"/>
    </row>
    <row r="67305" spans="17:17">
      <c r="Q67305" s="39"/>
    </row>
    <row r="67306" spans="17:17">
      <c r="Q67306" s="39"/>
    </row>
    <row r="67307" spans="17:17">
      <c r="Q67307" s="39"/>
    </row>
    <row r="67308" spans="17:17">
      <c r="Q67308" s="39"/>
    </row>
    <row r="67309" spans="17:17">
      <c r="Q67309" s="39"/>
    </row>
    <row r="67310" spans="17:17">
      <c r="Q67310" s="39"/>
    </row>
    <row r="67311" spans="17:17">
      <c r="Q67311" s="39"/>
    </row>
    <row r="67312" spans="17:17">
      <c r="Q67312" s="39"/>
    </row>
    <row r="67313" spans="17:17">
      <c r="Q67313" s="39"/>
    </row>
    <row r="67314" spans="17:17">
      <c r="Q67314" s="39"/>
    </row>
    <row r="67315" spans="17:17">
      <c r="Q67315" s="39"/>
    </row>
    <row r="67316" spans="17:17">
      <c r="Q67316" s="39"/>
    </row>
    <row r="67317" spans="17:17">
      <c r="Q67317" s="39"/>
    </row>
    <row r="67318" spans="17:17">
      <c r="Q67318" s="39"/>
    </row>
    <row r="67319" spans="17:17">
      <c r="Q67319" s="39"/>
    </row>
    <row r="67320" spans="17:17">
      <c r="Q67320" s="39"/>
    </row>
    <row r="67321" spans="17:17">
      <c r="Q67321" s="39"/>
    </row>
    <row r="67322" spans="17:17">
      <c r="Q67322" s="39"/>
    </row>
    <row r="67323" spans="17:17">
      <c r="Q67323" s="39"/>
    </row>
    <row r="67324" spans="17:17">
      <c r="Q67324" s="39"/>
    </row>
    <row r="67325" spans="17:17">
      <c r="Q67325" s="39"/>
    </row>
    <row r="67326" spans="17:17">
      <c r="Q67326" s="39"/>
    </row>
    <row r="67327" spans="17:17">
      <c r="Q67327" s="39"/>
    </row>
    <row r="67328" spans="17:17">
      <c r="Q67328" s="39"/>
    </row>
    <row r="67329" spans="17:17">
      <c r="Q67329" s="39"/>
    </row>
    <row r="67330" spans="17:17">
      <c r="Q67330" s="39"/>
    </row>
    <row r="67331" spans="17:17">
      <c r="Q67331" s="39"/>
    </row>
    <row r="67332" spans="17:17">
      <c r="Q67332" s="39"/>
    </row>
    <row r="67333" spans="17:17">
      <c r="Q67333" s="39"/>
    </row>
    <row r="67334" spans="17:17">
      <c r="Q67334" s="39"/>
    </row>
    <row r="67335" spans="17:17">
      <c r="Q67335" s="39"/>
    </row>
    <row r="67336" spans="17:17">
      <c r="Q67336" s="39"/>
    </row>
    <row r="67337" spans="17:17">
      <c r="Q67337" s="39"/>
    </row>
    <row r="67338" spans="17:17">
      <c r="Q67338" s="39"/>
    </row>
    <row r="67339" spans="17:17">
      <c r="Q67339" s="39"/>
    </row>
    <row r="67340" spans="17:17">
      <c r="Q67340" s="39"/>
    </row>
    <row r="67341" spans="17:17">
      <c r="Q67341" s="39"/>
    </row>
    <row r="67342" spans="17:17">
      <c r="Q67342" s="39"/>
    </row>
    <row r="67343" spans="17:17">
      <c r="Q67343" s="39"/>
    </row>
    <row r="67344" spans="17:17">
      <c r="Q67344" s="39"/>
    </row>
    <row r="67345" spans="17:17">
      <c r="Q67345" s="39"/>
    </row>
    <row r="67346" spans="17:17">
      <c r="Q67346" s="39"/>
    </row>
    <row r="67347" spans="17:17">
      <c r="Q67347" s="39"/>
    </row>
    <row r="67348" spans="17:17">
      <c r="Q67348" s="39"/>
    </row>
    <row r="67349" spans="17:17">
      <c r="Q67349" s="39"/>
    </row>
    <row r="67350" spans="17:17">
      <c r="Q67350" s="39"/>
    </row>
    <row r="67351" spans="17:17">
      <c r="Q67351" s="39"/>
    </row>
    <row r="67352" spans="17:17">
      <c r="Q67352" s="39"/>
    </row>
    <row r="67353" spans="17:17">
      <c r="Q67353" s="39"/>
    </row>
    <row r="67354" spans="17:17">
      <c r="Q67354" s="39"/>
    </row>
    <row r="67355" spans="17:17">
      <c r="Q67355" s="39"/>
    </row>
    <row r="67356" spans="17:17">
      <c r="Q67356" s="39"/>
    </row>
    <row r="67357" spans="17:17">
      <c r="Q67357" s="39"/>
    </row>
    <row r="67358" spans="17:17">
      <c r="Q67358" s="39"/>
    </row>
    <row r="67359" spans="17:17">
      <c r="Q67359" s="39"/>
    </row>
    <row r="67360" spans="17:17">
      <c r="Q67360" s="39"/>
    </row>
    <row r="67361" spans="17:17">
      <c r="Q67361" s="39"/>
    </row>
    <row r="67362" spans="17:17">
      <c r="Q67362" s="39"/>
    </row>
    <row r="67363" spans="17:17">
      <c r="Q67363" s="39"/>
    </row>
    <row r="67364" spans="17:17">
      <c r="Q67364" s="39"/>
    </row>
    <row r="67365" spans="17:17">
      <c r="Q67365" s="39"/>
    </row>
    <row r="67366" spans="17:17">
      <c r="Q67366" s="39"/>
    </row>
    <row r="67367" spans="17:17">
      <c r="Q67367" s="39"/>
    </row>
    <row r="67368" spans="17:17">
      <c r="Q67368" s="39"/>
    </row>
    <row r="67369" spans="17:17">
      <c r="Q67369" s="39"/>
    </row>
    <row r="67370" spans="17:17">
      <c r="Q67370" s="39"/>
    </row>
    <row r="67371" spans="17:17">
      <c r="Q67371" s="39"/>
    </row>
    <row r="67372" spans="17:17">
      <c r="Q67372" s="39"/>
    </row>
    <row r="67373" spans="17:17">
      <c r="Q67373" s="39"/>
    </row>
    <row r="67374" spans="17:17">
      <c r="Q67374" s="39"/>
    </row>
    <row r="67375" spans="17:17">
      <c r="Q67375" s="39"/>
    </row>
    <row r="67376" spans="17:17">
      <c r="Q67376" s="39"/>
    </row>
    <row r="67377" spans="17:17">
      <c r="Q67377" s="39"/>
    </row>
    <row r="67378" spans="17:17">
      <c r="Q67378" s="39"/>
    </row>
    <row r="67379" spans="17:17">
      <c r="Q67379" s="39"/>
    </row>
    <row r="67380" spans="17:17">
      <c r="Q67380" s="39"/>
    </row>
    <row r="67381" spans="17:17">
      <c r="Q67381" s="39"/>
    </row>
    <row r="67382" spans="17:17">
      <c r="Q67382" s="39"/>
    </row>
    <row r="67383" spans="17:17">
      <c r="Q67383" s="39"/>
    </row>
    <row r="67384" spans="17:17">
      <c r="Q67384" s="39"/>
    </row>
    <row r="67385" spans="17:17">
      <c r="Q67385" s="39"/>
    </row>
    <row r="67386" spans="17:17">
      <c r="Q67386" s="39"/>
    </row>
    <row r="67387" spans="17:17">
      <c r="Q67387" s="39"/>
    </row>
    <row r="67388" spans="17:17">
      <c r="Q67388" s="39"/>
    </row>
    <row r="67389" spans="17:17">
      <c r="Q67389" s="39"/>
    </row>
    <row r="67390" spans="17:17">
      <c r="Q67390" s="39"/>
    </row>
    <row r="67391" spans="17:17">
      <c r="Q67391" s="39"/>
    </row>
    <row r="67392" spans="17:17">
      <c r="Q67392" s="39"/>
    </row>
    <row r="67393" spans="17:17">
      <c r="Q67393" s="39"/>
    </row>
    <row r="67394" spans="17:17">
      <c r="Q67394" s="39"/>
    </row>
    <row r="67395" spans="17:17">
      <c r="Q67395" s="39"/>
    </row>
    <row r="67396" spans="17:17">
      <c r="Q67396" s="39"/>
    </row>
    <row r="67397" spans="17:17">
      <c r="Q67397" s="39"/>
    </row>
    <row r="67398" spans="17:17">
      <c r="Q67398" s="39"/>
    </row>
    <row r="67399" spans="17:17">
      <c r="Q67399" s="39"/>
    </row>
    <row r="67400" spans="17:17">
      <c r="Q67400" s="39"/>
    </row>
    <row r="67401" spans="17:17">
      <c r="Q67401" s="39"/>
    </row>
    <row r="67402" spans="17:17">
      <c r="Q67402" s="39"/>
    </row>
    <row r="67403" spans="17:17">
      <c r="Q67403" s="39"/>
    </row>
    <row r="67404" spans="17:17">
      <c r="Q67404" s="39"/>
    </row>
    <row r="67405" spans="17:17">
      <c r="Q67405" s="39"/>
    </row>
    <row r="67406" spans="17:17">
      <c r="Q67406" s="39"/>
    </row>
    <row r="67407" spans="17:17">
      <c r="Q67407" s="39"/>
    </row>
    <row r="67408" spans="17:17">
      <c r="Q67408" s="39"/>
    </row>
    <row r="67409" spans="17:17">
      <c r="Q67409" s="39"/>
    </row>
    <row r="67410" spans="17:17">
      <c r="Q67410" s="39"/>
    </row>
    <row r="67411" spans="17:17">
      <c r="Q67411" s="39"/>
    </row>
    <row r="67412" spans="17:17">
      <c r="Q67412" s="39"/>
    </row>
    <row r="67413" spans="17:17">
      <c r="Q67413" s="39"/>
    </row>
    <row r="67414" spans="17:17">
      <c r="Q67414" s="39"/>
    </row>
    <row r="67415" spans="17:17">
      <c r="Q67415" s="39"/>
    </row>
    <row r="67416" spans="17:17">
      <c r="Q67416" s="39"/>
    </row>
    <row r="67417" spans="17:17">
      <c r="Q67417" s="39"/>
    </row>
    <row r="67418" spans="17:17">
      <c r="Q67418" s="39"/>
    </row>
    <row r="67419" spans="17:17">
      <c r="Q67419" s="39"/>
    </row>
    <row r="67420" spans="17:17">
      <c r="Q67420" s="39"/>
    </row>
    <row r="67421" spans="17:17">
      <c r="Q67421" s="39"/>
    </row>
    <row r="67422" spans="17:17">
      <c r="Q67422" s="39"/>
    </row>
    <row r="67423" spans="17:17">
      <c r="Q67423" s="39"/>
    </row>
    <row r="67424" spans="17:17">
      <c r="Q67424" s="39"/>
    </row>
    <row r="67425" spans="17:17">
      <c r="Q67425" s="39"/>
    </row>
    <row r="67426" spans="17:17">
      <c r="Q67426" s="39"/>
    </row>
    <row r="67427" spans="17:17">
      <c r="Q67427" s="39"/>
    </row>
    <row r="67428" spans="17:17">
      <c r="Q67428" s="39"/>
    </row>
    <row r="67429" spans="17:17">
      <c r="Q67429" s="39"/>
    </row>
    <row r="67430" spans="17:17">
      <c r="Q67430" s="39"/>
    </row>
    <row r="67431" spans="17:17">
      <c r="Q67431" s="39"/>
    </row>
    <row r="67432" spans="17:17">
      <c r="Q67432" s="39"/>
    </row>
    <row r="67433" spans="17:17">
      <c r="Q67433" s="39"/>
    </row>
    <row r="67434" spans="17:17">
      <c r="Q67434" s="39"/>
    </row>
    <row r="67435" spans="17:17">
      <c r="Q67435" s="39"/>
    </row>
    <row r="67436" spans="17:17">
      <c r="Q67436" s="39"/>
    </row>
    <row r="67437" spans="17:17">
      <c r="Q67437" s="39"/>
    </row>
    <row r="67438" spans="17:17">
      <c r="Q67438" s="39"/>
    </row>
    <row r="67439" spans="17:17">
      <c r="Q67439" s="39"/>
    </row>
    <row r="67440" spans="17:17">
      <c r="Q67440" s="39"/>
    </row>
    <row r="67441" spans="17:17">
      <c r="Q67441" s="39"/>
    </row>
    <row r="67442" spans="17:17">
      <c r="Q67442" s="39"/>
    </row>
    <row r="67443" spans="17:17">
      <c r="Q67443" s="39"/>
    </row>
    <row r="67444" spans="17:17">
      <c r="Q67444" s="39"/>
    </row>
    <row r="67445" spans="17:17">
      <c r="Q67445" s="39"/>
    </row>
    <row r="67446" spans="17:17">
      <c r="Q67446" s="39"/>
    </row>
    <row r="67447" spans="17:17">
      <c r="Q67447" s="39"/>
    </row>
    <row r="67448" spans="17:17">
      <c r="Q67448" s="39"/>
    </row>
    <row r="67449" spans="17:17">
      <c r="Q67449" s="39"/>
    </row>
    <row r="67450" spans="17:17">
      <c r="Q67450" s="39"/>
    </row>
    <row r="67451" spans="17:17">
      <c r="Q67451" s="39"/>
    </row>
    <row r="67452" spans="17:17">
      <c r="Q67452" s="39"/>
    </row>
    <row r="67453" spans="17:17">
      <c r="Q67453" s="39"/>
    </row>
    <row r="67454" spans="17:17">
      <c r="Q67454" s="39"/>
    </row>
    <row r="67455" spans="17:17">
      <c r="Q67455" s="39"/>
    </row>
    <row r="67456" spans="17:17">
      <c r="Q67456" s="39"/>
    </row>
    <row r="67457" spans="17:17">
      <c r="Q67457" s="39"/>
    </row>
    <row r="67458" spans="17:17">
      <c r="Q67458" s="39"/>
    </row>
    <row r="67459" spans="17:17">
      <c r="Q67459" s="39"/>
    </row>
    <row r="67460" spans="17:17">
      <c r="Q67460" s="39"/>
    </row>
    <row r="67461" spans="17:17">
      <c r="Q67461" s="39"/>
    </row>
    <row r="67462" spans="17:17">
      <c r="Q67462" s="39"/>
    </row>
    <row r="67463" spans="17:17">
      <c r="Q67463" s="39"/>
    </row>
    <row r="67464" spans="17:17">
      <c r="Q67464" s="39"/>
    </row>
    <row r="67465" spans="17:17">
      <c r="Q67465" s="39"/>
    </row>
    <row r="67466" spans="17:17">
      <c r="Q67466" s="39"/>
    </row>
    <row r="67467" spans="17:17">
      <c r="Q67467" s="39"/>
    </row>
    <row r="67468" spans="17:17">
      <c r="Q67468" s="39"/>
    </row>
    <row r="67469" spans="17:17">
      <c r="Q67469" s="39"/>
    </row>
    <row r="67470" spans="17:17">
      <c r="Q67470" s="39"/>
    </row>
    <row r="67471" spans="17:17">
      <c r="Q67471" s="39"/>
    </row>
    <row r="67472" spans="17:17">
      <c r="Q67472" s="39"/>
    </row>
    <row r="67473" spans="17:17">
      <c r="Q67473" s="39"/>
    </row>
    <row r="67474" spans="17:17">
      <c r="Q67474" s="39"/>
    </row>
    <row r="67475" spans="17:17">
      <c r="Q67475" s="39"/>
    </row>
    <row r="67476" spans="17:17">
      <c r="Q67476" s="39"/>
    </row>
    <row r="67477" spans="17:17">
      <c r="Q67477" s="39"/>
    </row>
    <row r="67478" spans="17:17">
      <c r="Q67478" s="39"/>
    </row>
    <row r="67479" spans="17:17">
      <c r="Q67479" s="39"/>
    </row>
    <row r="67480" spans="17:17">
      <c r="Q67480" s="39"/>
    </row>
    <row r="67481" spans="17:17">
      <c r="Q67481" s="39"/>
    </row>
    <row r="67482" spans="17:17">
      <c r="Q67482" s="39"/>
    </row>
    <row r="67483" spans="17:17">
      <c r="Q67483" s="39"/>
    </row>
    <row r="67484" spans="17:17">
      <c r="Q67484" s="39"/>
    </row>
    <row r="67485" spans="17:17">
      <c r="Q67485" s="39"/>
    </row>
    <row r="67486" spans="17:17">
      <c r="Q67486" s="39"/>
    </row>
    <row r="67487" spans="17:17">
      <c r="Q67487" s="39"/>
    </row>
    <row r="67488" spans="17:17">
      <c r="Q67488" s="39"/>
    </row>
    <row r="67489" spans="17:17">
      <c r="Q67489" s="39"/>
    </row>
    <row r="67490" spans="17:17">
      <c r="Q67490" s="39"/>
    </row>
    <row r="67491" spans="17:17">
      <c r="Q67491" s="39"/>
    </row>
    <row r="67492" spans="17:17">
      <c r="Q67492" s="39"/>
    </row>
    <row r="67493" spans="17:17">
      <c r="Q67493" s="39"/>
    </row>
    <row r="67494" spans="17:17">
      <c r="Q67494" s="39"/>
    </row>
    <row r="67495" spans="17:17">
      <c r="Q67495" s="39"/>
    </row>
    <row r="67496" spans="17:17">
      <c r="Q67496" s="39"/>
    </row>
    <row r="67497" spans="17:17">
      <c r="Q67497" s="39"/>
    </row>
    <row r="67498" spans="17:17">
      <c r="Q67498" s="39"/>
    </row>
    <row r="67499" spans="17:17">
      <c r="Q67499" s="39"/>
    </row>
    <row r="67500" spans="17:17">
      <c r="Q67500" s="39"/>
    </row>
    <row r="67501" spans="17:17">
      <c r="Q67501" s="39"/>
    </row>
    <row r="67502" spans="17:17">
      <c r="Q67502" s="39"/>
    </row>
    <row r="67503" spans="17:17">
      <c r="Q67503" s="39"/>
    </row>
    <row r="67504" spans="17:17">
      <c r="Q67504" s="39"/>
    </row>
    <row r="67505" spans="17:17">
      <c r="Q67505" s="39"/>
    </row>
    <row r="67506" spans="17:17">
      <c r="Q67506" s="39"/>
    </row>
    <row r="67507" spans="17:17">
      <c r="Q67507" s="39"/>
    </row>
    <row r="67508" spans="17:17">
      <c r="Q67508" s="39"/>
    </row>
    <row r="67509" spans="17:17">
      <c r="Q67509" s="39"/>
    </row>
    <row r="67510" spans="17:17">
      <c r="Q67510" s="39"/>
    </row>
    <row r="67511" spans="17:17">
      <c r="Q67511" s="39"/>
    </row>
    <row r="67512" spans="17:17">
      <c r="Q67512" s="39"/>
    </row>
    <row r="67513" spans="17:17">
      <c r="Q67513" s="39"/>
    </row>
    <row r="67514" spans="17:17">
      <c r="Q67514" s="39"/>
    </row>
    <row r="67515" spans="17:17">
      <c r="Q67515" s="39"/>
    </row>
    <row r="67516" spans="17:17">
      <c r="Q67516" s="39"/>
    </row>
    <row r="67517" spans="17:17">
      <c r="Q67517" s="39"/>
    </row>
    <row r="67518" spans="17:17">
      <c r="Q67518" s="39"/>
    </row>
    <row r="67519" spans="17:17">
      <c r="Q67519" s="39"/>
    </row>
    <row r="67520" spans="17:17">
      <c r="Q67520" s="39"/>
    </row>
    <row r="67521" spans="17:17">
      <c r="Q67521" s="39"/>
    </row>
    <row r="67522" spans="17:17">
      <c r="Q67522" s="39"/>
    </row>
    <row r="67523" spans="17:17">
      <c r="Q67523" s="39"/>
    </row>
    <row r="67524" spans="17:17">
      <c r="Q67524" s="39"/>
    </row>
    <row r="67525" spans="17:17">
      <c r="Q67525" s="39"/>
    </row>
    <row r="67526" spans="17:17">
      <c r="Q67526" s="39"/>
    </row>
    <row r="67527" spans="17:17">
      <c r="Q67527" s="39"/>
    </row>
    <row r="67528" spans="17:17">
      <c r="Q67528" s="39"/>
    </row>
    <row r="67529" spans="17:17">
      <c r="Q67529" s="39"/>
    </row>
    <row r="67530" spans="17:17">
      <c r="Q67530" s="39"/>
    </row>
    <row r="67531" spans="17:17">
      <c r="Q67531" s="39"/>
    </row>
    <row r="67532" spans="17:17">
      <c r="Q67532" s="39"/>
    </row>
    <row r="67533" spans="17:17">
      <c r="Q67533" s="39"/>
    </row>
    <row r="67534" spans="17:17">
      <c r="Q67534" s="39"/>
    </row>
    <row r="67535" spans="17:17">
      <c r="Q67535" s="39"/>
    </row>
    <row r="67536" spans="17:17">
      <c r="Q67536" s="39"/>
    </row>
    <row r="67537" spans="17:17">
      <c r="Q67537" s="39"/>
    </row>
    <row r="67538" spans="17:17">
      <c r="Q67538" s="39"/>
    </row>
    <row r="67539" spans="17:17">
      <c r="Q67539" s="39"/>
    </row>
    <row r="67540" spans="17:17">
      <c r="Q67540" s="39"/>
    </row>
    <row r="67541" spans="17:17">
      <c r="Q67541" s="39"/>
    </row>
    <row r="67542" spans="17:17">
      <c r="Q67542" s="39"/>
    </row>
    <row r="67543" spans="17:17">
      <c r="Q67543" s="39"/>
    </row>
    <row r="67544" spans="17:17">
      <c r="Q67544" s="39"/>
    </row>
    <row r="67545" spans="17:17">
      <c r="Q67545" s="39"/>
    </row>
    <row r="67546" spans="17:17">
      <c r="Q67546" s="39"/>
    </row>
    <row r="67547" spans="17:17">
      <c r="Q67547" s="39"/>
    </row>
    <row r="67548" spans="17:17">
      <c r="Q67548" s="39"/>
    </row>
    <row r="67549" spans="17:17">
      <c r="Q67549" s="39"/>
    </row>
    <row r="67550" spans="17:17">
      <c r="Q67550" s="39"/>
    </row>
    <row r="67551" spans="17:17">
      <c r="Q67551" s="39"/>
    </row>
    <row r="67552" spans="17:17">
      <c r="Q67552" s="39"/>
    </row>
    <row r="67553" spans="17:17">
      <c r="Q67553" s="39"/>
    </row>
    <row r="67554" spans="17:17">
      <c r="Q67554" s="39"/>
    </row>
    <row r="67555" spans="17:17">
      <c r="Q67555" s="39"/>
    </row>
    <row r="67556" spans="17:17">
      <c r="Q67556" s="39"/>
    </row>
    <row r="67557" spans="17:17">
      <c r="Q67557" s="39"/>
    </row>
    <row r="67558" spans="17:17">
      <c r="Q67558" s="39"/>
    </row>
    <row r="67559" spans="17:17">
      <c r="Q67559" s="39"/>
    </row>
    <row r="67560" spans="17:17">
      <c r="Q67560" s="39"/>
    </row>
    <row r="67561" spans="17:17">
      <c r="Q67561" s="39"/>
    </row>
    <row r="67562" spans="17:17">
      <c r="Q67562" s="39"/>
    </row>
    <row r="67563" spans="17:17">
      <c r="Q67563" s="39"/>
    </row>
    <row r="67564" spans="17:17">
      <c r="Q67564" s="39"/>
    </row>
    <row r="67565" spans="17:17">
      <c r="Q67565" s="39"/>
    </row>
    <row r="67566" spans="17:17">
      <c r="Q67566" s="39"/>
    </row>
    <row r="67567" spans="17:17">
      <c r="Q67567" s="39"/>
    </row>
    <row r="67568" spans="17:17">
      <c r="Q67568" s="39"/>
    </row>
    <row r="67569" spans="17:17">
      <c r="Q67569" s="39"/>
    </row>
    <row r="67570" spans="17:17">
      <c r="Q67570" s="39"/>
    </row>
    <row r="67571" spans="17:17">
      <c r="Q67571" s="39"/>
    </row>
    <row r="67572" spans="17:17">
      <c r="Q67572" s="39"/>
    </row>
    <row r="67573" spans="17:17">
      <c r="Q67573" s="39"/>
    </row>
    <row r="67574" spans="17:17">
      <c r="Q67574" s="39"/>
    </row>
    <row r="67575" spans="17:17">
      <c r="Q67575" s="39"/>
    </row>
    <row r="67576" spans="17:17">
      <c r="Q67576" s="39"/>
    </row>
    <row r="67577" spans="17:17">
      <c r="Q67577" s="39"/>
    </row>
    <row r="67578" spans="17:17">
      <c r="Q67578" s="39"/>
    </row>
    <row r="67579" spans="17:17">
      <c r="Q67579" s="39"/>
    </row>
    <row r="67580" spans="17:17">
      <c r="Q67580" s="39"/>
    </row>
    <row r="67581" spans="17:17">
      <c r="Q67581" s="39"/>
    </row>
    <row r="67582" spans="17:17">
      <c r="Q67582" s="39"/>
    </row>
    <row r="67583" spans="17:17">
      <c r="Q67583" s="39"/>
    </row>
    <row r="67584" spans="17:17">
      <c r="Q67584" s="39"/>
    </row>
    <row r="67585" spans="17:17">
      <c r="Q67585" s="39"/>
    </row>
    <row r="67586" spans="17:17">
      <c r="Q67586" s="39"/>
    </row>
    <row r="67587" spans="17:17">
      <c r="Q67587" s="39"/>
    </row>
    <row r="67588" spans="17:17">
      <c r="Q67588" s="39"/>
    </row>
    <row r="67589" spans="17:17">
      <c r="Q67589" s="39"/>
    </row>
    <row r="67590" spans="17:17">
      <c r="Q67590" s="39"/>
    </row>
    <row r="67591" spans="17:17">
      <c r="Q67591" s="39"/>
    </row>
    <row r="67592" spans="17:17">
      <c r="Q67592" s="39"/>
    </row>
    <row r="67593" spans="17:17">
      <c r="Q67593" s="39"/>
    </row>
    <row r="67594" spans="17:17">
      <c r="Q67594" s="39"/>
    </row>
    <row r="67595" spans="17:17">
      <c r="Q67595" s="39"/>
    </row>
    <row r="67596" spans="17:17">
      <c r="Q67596" s="39"/>
    </row>
    <row r="67597" spans="17:17">
      <c r="Q67597" s="39"/>
    </row>
    <row r="67598" spans="17:17">
      <c r="Q67598" s="39"/>
    </row>
    <row r="67599" spans="17:17">
      <c r="Q67599" s="39"/>
    </row>
    <row r="67600" spans="17:17">
      <c r="Q67600" s="39"/>
    </row>
    <row r="67601" spans="17:17">
      <c r="Q67601" s="39"/>
    </row>
    <row r="67602" spans="17:17">
      <c r="Q67602" s="39"/>
    </row>
    <row r="67603" spans="17:17">
      <c r="Q67603" s="39"/>
    </row>
    <row r="67604" spans="17:17">
      <c r="Q67604" s="39"/>
    </row>
    <row r="67605" spans="17:17">
      <c r="Q67605" s="39"/>
    </row>
    <row r="67606" spans="17:17">
      <c r="Q67606" s="39"/>
    </row>
    <row r="67607" spans="17:17">
      <c r="Q67607" s="39"/>
    </row>
    <row r="67608" spans="17:17">
      <c r="Q67608" s="39"/>
    </row>
    <row r="67609" spans="17:17">
      <c r="Q67609" s="39"/>
    </row>
    <row r="67610" spans="17:17">
      <c r="Q67610" s="39"/>
    </row>
    <row r="67611" spans="17:17">
      <c r="Q67611" s="39"/>
    </row>
    <row r="67612" spans="17:17">
      <c r="Q67612" s="39"/>
    </row>
    <row r="67613" spans="17:17">
      <c r="Q67613" s="39"/>
    </row>
    <row r="67614" spans="17:17">
      <c r="Q67614" s="39"/>
    </row>
    <row r="67615" spans="17:17">
      <c r="Q67615" s="39"/>
    </row>
    <row r="67616" spans="17:17">
      <c r="Q67616" s="39"/>
    </row>
    <row r="67617" spans="17:17">
      <c r="Q67617" s="39"/>
    </row>
    <row r="67618" spans="17:17">
      <c r="Q67618" s="39"/>
    </row>
    <row r="67619" spans="17:17">
      <c r="Q67619" s="39"/>
    </row>
    <row r="67620" spans="17:17">
      <c r="Q67620" s="39"/>
    </row>
    <row r="67621" spans="17:17">
      <c r="Q67621" s="39"/>
    </row>
    <row r="67622" spans="17:17">
      <c r="Q67622" s="39"/>
    </row>
    <row r="67623" spans="17:17">
      <c r="Q67623" s="39"/>
    </row>
    <row r="67624" spans="17:17">
      <c r="Q67624" s="39"/>
    </row>
    <row r="67625" spans="17:17">
      <c r="Q67625" s="39"/>
    </row>
    <row r="67626" spans="17:17">
      <c r="Q67626" s="39"/>
    </row>
    <row r="67627" spans="17:17">
      <c r="Q67627" s="39"/>
    </row>
    <row r="67628" spans="17:17">
      <c r="Q67628" s="39"/>
    </row>
    <row r="67629" spans="17:17">
      <c r="Q67629" s="39"/>
    </row>
    <row r="67630" spans="17:17">
      <c r="Q67630" s="39"/>
    </row>
    <row r="67631" spans="17:17">
      <c r="Q67631" s="39"/>
    </row>
    <row r="67632" spans="17:17">
      <c r="Q67632" s="39"/>
    </row>
    <row r="67633" spans="17:17">
      <c r="Q67633" s="39"/>
    </row>
    <row r="67634" spans="17:17">
      <c r="Q67634" s="39"/>
    </row>
    <row r="67635" spans="17:17">
      <c r="Q67635" s="39"/>
    </row>
    <row r="67636" spans="17:17">
      <c r="Q67636" s="39"/>
    </row>
    <row r="67637" spans="17:17">
      <c r="Q67637" s="39"/>
    </row>
    <row r="67638" spans="17:17">
      <c r="Q67638" s="39"/>
    </row>
    <row r="67639" spans="17:17">
      <c r="Q67639" s="39"/>
    </row>
    <row r="67640" spans="17:17">
      <c r="Q67640" s="39"/>
    </row>
    <row r="67641" spans="17:17">
      <c r="Q67641" s="39"/>
    </row>
    <row r="67642" spans="17:17">
      <c r="Q67642" s="39"/>
    </row>
    <row r="67643" spans="17:17">
      <c r="Q67643" s="39"/>
    </row>
    <row r="67644" spans="17:17">
      <c r="Q67644" s="39"/>
    </row>
    <row r="67645" spans="17:17">
      <c r="Q67645" s="39"/>
    </row>
    <row r="67646" spans="17:17">
      <c r="Q67646" s="39"/>
    </row>
    <row r="67647" spans="17:17">
      <c r="Q67647" s="39"/>
    </row>
    <row r="67648" spans="17:17">
      <c r="Q67648" s="39"/>
    </row>
    <row r="67649" spans="17:17">
      <c r="Q67649" s="39"/>
    </row>
    <row r="67650" spans="17:17">
      <c r="Q67650" s="39"/>
    </row>
    <row r="67651" spans="17:17">
      <c r="Q67651" s="39"/>
    </row>
    <row r="67652" spans="17:17">
      <c r="Q67652" s="39"/>
    </row>
    <row r="67653" spans="17:17">
      <c r="Q67653" s="39"/>
    </row>
    <row r="67654" spans="17:17">
      <c r="Q67654" s="39"/>
    </row>
    <row r="67655" spans="17:17">
      <c r="Q67655" s="39"/>
    </row>
    <row r="67656" spans="17:17">
      <c r="Q67656" s="39"/>
    </row>
    <row r="67657" spans="17:17">
      <c r="Q67657" s="39"/>
    </row>
    <row r="67658" spans="17:17">
      <c r="Q67658" s="39"/>
    </row>
    <row r="67659" spans="17:17">
      <c r="Q67659" s="39"/>
    </row>
    <row r="67660" spans="17:17">
      <c r="Q67660" s="39"/>
    </row>
    <row r="67661" spans="17:17">
      <c r="Q67661" s="39"/>
    </row>
    <row r="67662" spans="17:17">
      <c r="Q67662" s="39"/>
    </row>
    <row r="67663" spans="17:17">
      <c r="Q67663" s="39"/>
    </row>
    <row r="67664" spans="17:17">
      <c r="Q67664" s="39"/>
    </row>
    <row r="67665" spans="17:17">
      <c r="Q67665" s="39"/>
    </row>
    <row r="67666" spans="17:17">
      <c r="Q67666" s="39"/>
    </row>
    <row r="67667" spans="17:17">
      <c r="Q67667" s="39"/>
    </row>
    <row r="67668" spans="17:17">
      <c r="Q67668" s="39"/>
    </row>
    <row r="67669" spans="17:17">
      <c r="Q67669" s="39"/>
    </row>
    <row r="67670" spans="17:17">
      <c r="Q67670" s="39"/>
    </row>
    <row r="67671" spans="17:17">
      <c r="Q67671" s="39"/>
    </row>
    <row r="67672" spans="17:17">
      <c r="Q67672" s="39"/>
    </row>
    <row r="67673" spans="17:17">
      <c r="Q67673" s="39"/>
    </row>
    <row r="67674" spans="17:17">
      <c r="Q67674" s="39"/>
    </row>
    <row r="67675" spans="17:17">
      <c r="Q67675" s="39"/>
    </row>
    <row r="67676" spans="17:17">
      <c r="Q67676" s="39"/>
    </row>
    <row r="67677" spans="17:17">
      <c r="Q67677" s="39"/>
    </row>
    <row r="67678" spans="17:17">
      <c r="Q67678" s="39"/>
    </row>
    <row r="67679" spans="17:17">
      <c r="Q67679" s="39"/>
    </row>
    <row r="67680" spans="17:17">
      <c r="Q67680" s="39"/>
    </row>
    <row r="67681" spans="17:17">
      <c r="Q67681" s="39"/>
    </row>
    <row r="67682" spans="17:17">
      <c r="Q67682" s="39"/>
    </row>
    <row r="67683" spans="17:17">
      <c r="Q67683" s="39"/>
    </row>
    <row r="67684" spans="17:17">
      <c r="Q67684" s="39"/>
    </row>
    <row r="67685" spans="17:17">
      <c r="Q67685" s="39"/>
    </row>
    <row r="67686" spans="17:17">
      <c r="Q67686" s="39"/>
    </row>
    <row r="67687" spans="17:17">
      <c r="Q67687" s="39"/>
    </row>
    <row r="67688" spans="17:17">
      <c r="Q67688" s="39"/>
    </row>
    <row r="67689" spans="17:17">
      <c r="Q67689" s="39"/>
    </row>
    <row r="67690" spans="17:17">
      <c r="Q67690" s="39"/>
    </row>
    <row r="67691" spans="17:17">
      <c r="Q67691" s="39"/>
    </row>
    <row r="67692" spans="17:17">
      <c r="Q67692" s="39"/>
    </row>
    <row r="67693" spans="17:17">
      <c r="Q67693" s="39"/>
    </row>
    <row r="67694" spans="17:17">
      <c r="Q67694" s="39"/>
    </row>
    <row r="67695" spans="17:17">
      <c r="Q67695" s="39"/>
    </row>
    <row r="67696" spans="17:17">
      <c r="Q67696" s="39"/>
    </row>
    <row r="67697" spans="17:17">
      <c r="Q67697" s="39"/>
    </row>
    <row r="67698" spans="17:17">
      <c r="Q67698" s="39"/>
    </row>
    <row r="67699" spans="17:17">
      <c r="Q67699" s="39"/>
    </row>
    <row r="67700" spans="17:17">
      <c r="Q67700" s="39"/>
    </row>
    <row r="67701" spans="17:17">
      <c r="Q67701" s="39"/>
    </row>
    <row r="67702" spans="17:17">
      <c r="Q67702" s="39"/>
    </row>
    <row r="67703" spans="17:17">
      <c r="Q67703" s="39"/>
    </row>
    <row r="67704" spans="17:17">
      <c r="Q67704" s="39"/>
    </row>
    <row r="67705" spans="17:17">
      <c r="Q67705" s="39"/>
    </row>
    <row r="67706" spans="17:17">
      <c r="Q67706" s="39"/>
    </row>
    <row r="67707" spans="17:17">
      <c r="Q67707" s="39"/>
    </row>
    <row r="67708" spans="17:17">
      <c r="Q67708" s="39"/>
    </row>
    <row r="67709" spans="17:17">
      <c r="Q67709" s="39"/>
    </row>
    <row r="67710" spans="17:17">
      <c r="Q67710" s="39"/>
    </row>
    <row r="67711" spans="17:17">
      <c r="Q67711" s="39"/>
    </row>
    <row r="67712" spans="17:17">
      <c r="Q67712" s="39"/>
    </row>
    <row r="67713" spans="17:17">
      <c r="Q67713" s="39"/>
    </row>
    <row r="67714" spans="17:17">
      <c r="Q67714" s="39"/>
    </row>
    <row r="67715" spans="17:17">
      <c r="Q67715" s="39"/>
    </row>
    <row r="67716" spans="17:17">
      <c r="Q67716" s="39"/>
    </row>
    <row r="67717" spans="17:17">
      <c r="Q67717" s="39"/>
    </row>
    <row r="67718" spans="17:17">
      <c r="Q67718" s="39"/>
    </row>
    <row r="67719" spans="17:17">
      <c r="Q67719" s="39"/>
    </row>
    <row r="67720" spans="17:17">
      <c r="Q67720" s="39"/>
    </row>
    <row r="67721" spans="17:17">
      <c r="Q67721" s="39"/>
    </row>
    <row r="67722" spans="17:17">
      <c r="Q67722" s="39"/>
    </row>
    <row r="67723" spans="17:17">
      <c r="Q67723" s="39"/>
    </row>
    <row r="67724" spans="17:17">
      <c r="Q67724" s="39"/>
    </row>
    <row r="67725" spans="17:17">
      <c r="Q67725" s="39"/>
    </row>
    <row r="67726" spans="17:17">
      <c r="Q67726" s="39"/>
    </row>
    <row r="67727" spans="17:17">
      <c r="Q67727" s="39"/>
    </row>
    <row r="67728" spans="17:17">
      <c r="Q67728" s="39"/>
    </row>
    <row r="67729" spans="17:17">
      <c r="Q67729" s="39"/>
    </row>
    <row r="67730" spans="17:17">
      <c r="Q67730" s="39"/>
    </row>
    <row r="67731" spans="17:17">
      <c r="Q67731" s="39"/>
    </row>
    <row r="67732" spans="17:17">
      <c r="Q67732" s="39"/>
    </row>
    <row r="67733" spans="17:17">
      <c r="Q67733" s="39"/>
    </row>
    <row r="67734" spans="17:17">
      <c r="Q67734" s="39"/>
    </row>
    <row r="67735" spans="17:17">
      <c r="Q67735" s="39"/>
    </row>
    <row r="67736" spans="17:17">
      <c r="Q67736" s="39"/>
    </row>
    <row r="67737" spans="17:17">
      <c r="Q67737" s="39"/>
    </row>
    <row r="67738" spans="17:17">
      <c r="Q67738" s="39"/>
    </row>
    <row r="67739" spans="17:17">
      <c r="Q67739" s="39"/>
    </row>
    <row r="67740" spans="17:17">
      <c r="Q67740" s="39"/>
    </row>
    <row r="67741" spans="17:17">
      <c r="Q67741" s="39"/>
    </row>
    <row r="67742" spans="17:17">
      <c r="Q67742" s="39"/>
    </row>
    <row r="67743" spans="17:17">
      <c r="Q67743" s="39"/>
    </row>
    <row r="67744" spans="17:17">
      <c r="Q67744" s="39"/>
    </row>
    <row r="67745" spans="17:17">
      <c r="Q67745" s="39"/>
    </row>
    <row r="67746" spans="17:17">
      <c r="Q67746" s="39"/>
    </row>
    <row r="67747" spans="17:17">
      <c r="Q67747" s="39"/>
    </row>
    <row r="67748" spans="17:17">
      <c r="Q67748" s="39"/>
    </row>
    <row r="67749" spans="17:17">
      <c r="Q67749" s="39"/>
    </row>
    <row r="67750" spans="17:17">
      <c r="Q67750" s="39"/>
    </row>
    <row r="67751" spans="17:17">
      <c r="Q67751" s="39"/>
    </row>
    <row r="67752" spans="17:17">
      <c r="Q67752" s="39"/>
    </row>
    <row r="67753" spans="17:17">
      <c r="Q67753" s="39"/>
    </row>
    <row r="67754" spans="17:17">
      <c r="Q67754" s="39"/>
    </row>
    <row r="67755" spans="17:17">
      <c r="Q67755" s="39"/>
    </row>
    <row r="67756" spans="17:17">
      <c r="Q67756" s="39"/>
    </row>
    <row r="67757" spans="17:17">
      <c r="Q67757" s="39"/>
    </row>
    <row r="67758" spans="17:17">
      <c r="Q67758" s="39"/>
    </row>
    <row r="67759" spans="17:17">
      <c r="Q67759" s="39"/>
    </row>
    <row r="67760" spans="17:17">
      <c r="Q67760" s="39"/>
    </row>
    <row r="67761" spans="17:17">
      <c r="Q67761" s="39"/>
    </row>
    <row r="67762" spans="17:17">
      <c r="Q67762" s="39"/>
    </row>
    <row r="67763" spans="17:17">
      <c r="Q67763" s="39"/>
    </row>
    <row r="67764" spans="17:17">
      <c r="Q67764" s="39"/>
    </row>
    <row r="67765" spans="17:17">
      <c r="Q67765" s="39"/>
    </row>
    <row r="67766" spans="17:17">
      <c r="Q67766" s="39"/>
    </row>
    <row r="67767" spans="17:17">
      <c r="Q67767" s="39"/>
    </row>
    <row r="67768" spans="17:17">
      <c r="Q67768" s="39"/>
    </row>
    <row r="67769" spans="17:17">
      <c r="Q67769" s="39"/>
    </row>
    <row r="67770" spans="17:17">
      <c r="Q67770" s="39"/>
    </row>
    <row r="67771" spans="17:17">
      <c r="Q67771" s="39"/>
    </row>
    <row r="67772" spans="17:17">
      <c r="Q67772" s="39"/>
    </row>
    <row r="67773" spans="17:17">
      <c r="Q67773" s="39"/>
    </row>
    <row r="67774" spans="17:17">
      <c r="Q67774" s="39"/>
    </row>
    <row r="67775" spans="17:17">
      <c r="Q67775" s="39"/>
    </row>
    <row r="67776" spans="17:17">
      <c r="Q67776" s="39"/>
    </row>
    <row r="67777" spans="17:17">
      <c r="Q67777" s="39"/>
    </row>
    <row r="67778" spans="17:17">
      <c r="Q67778" s="39"/>
    </row>
    <row r="67779" spans="17:17">
      <c r="Q67779" s="39"/>
    </row>
    <row r="67780" spans="17:17">
      <c r="Q67780" s="39"/>
    </row>
    <row r="67781" spans="17:17">
      <c r="Q67781" s="39"/>
    </row>
    <row r="67782" spans="17:17">
      <c r="Q67782" s="39"/>
    </row>
    <row r="67783" spans="17:17">
      <c r="Q67783" s="39"/>
    </row>
    <row r="67784" spans="17:17">
      <c r="Q67784" s="39"/>
    </row>
    <row r="67785" spans="17:17">
      <c r="Q67785" s="39"/>
    </row>
    <row r="67786" spans="17:17">
      <c r="Q67786" s="39"/>
    </row>
    <row r="67787" spans="17:17">
      <c r="Q67787" s="39"/>
    </row>
    <row r="67788" spans="17:17">
      <c r="Q67788" s="39"/>
    </row>
    <row r="67789" spans="17:17">
      <c r="Q67789" s="39"/>
    </row>
    <row r="67790" spans="17:17">
      <c r="Q67790" s="39"/>
    </row>
    <row r="67791" spans="17:17">
      <c r="Q67791" s="39"/>
    </row>
    <row r="67792" spans="17:17">
      <c r="Q67792" s="39"/>
    </row>
    <row r="67793" spans="17:17">
      <c r="Q67793" s="39"/>
    </row>
    <row r="67794" spans="17:17">
      <c r="Q67794" s="39"/>
    </row>
    <row r="67795" spans="17:17">
      <c r="Q67795" s="39"/>
    </row>
    <row r="67796" spans="17:17">
      <c r="Q67796" s="39"/>
    </row>
    <row r="67797" spans="17:17">
      <c r="Q67797" s="39"/>
    </row>
    <row r="67798" spans="17:17">
      <c r="Q67798" s="39"/>
    </row>
    <row r="67799" spans="17:17">
      <c r="Q67799" s="39"/>
    </row>
    <row r="67800" spans="17:17">
      <c r="Q67800" s="39"/>
    </row>
    <row r="67801" spans="17:17">
      <c r="Q67801" s="39"/>
    </row>
    <row r="67802" spans="17:17">
      <c r="Q67802" s="39"/>
    </row>
    <row r="67803" spans="17:17">
      <c r="Q67803" s="39"/>
    </row>
    <row r="67804" spans="17:17">
      <c r="Q67804" s="39"/>
    </row>
    <row r="67805" spans="17:17">
      <c r="Q67805" s="39"/>
    </row>
    <row r="67806" spans="17:17">
      <c r="Q67806" s="39"/>
    </row>
    <row r="67807" spans="17:17">
      <c r="Q67807" s="39"/>
    </row>
    <row r="67808" spans="17:17">
      <c r="Q67808" s="39"/>
    </row>
    <row r="67809" spans="17:17">
      <c r="Q67809" s="39"/>
    </row>
    <row r="67810" spans="17:17">
      <c r="Q67810" s="39"/>
    </row>
    <row r="67811" spans="17:17">
      <c r="Q67811" s="39"/>
    </row>
    <row r="67812" spans="17:17">
      <c r="Q67812" s="39"/>
    </row>
    <row r="67813" spans="17:17">
      <c r="Q67813" s="39"/>
    </row>
    <row r="67814" spans="17:17">
      <c r="Q67814" s="39"/>
    </row>
    <row r="67815" spans="17:17">
      <c r="Q67815" s="39"/>
    </row>
    <row r="67816" spans="17:17">
      <c r="Q67816" s="39"/>
    </row>
    <row r="67817" spans="17:17">
      <c r="Q67817" s="39"/>
    </row>
    <row r="67818" spans="17:17">
      <c r="Q67818" s="39"/>
    </row>
    <row r="67819" spans="17:17">
      <c r="Q67819" s="39"/>
    </row>
    <row r="67820" spans="17:17">
      <c r="Q67820" s="39"/>
    </row>
    <row r="67821" spans="17:17">
      <c r="Q67821" s="39"/>
    </row>
    <row r="67822" spans="17:17">
      <c r="Q67822" s="39"/>
    </row>
    <row r="67823" spans="17:17">
      <c r="Q67823" s="39"/>
    </row>
    <row r="67824" spans="17:17">
      <c r="Q67824" s="39"/>
    </row>
    <row r="67825" spans="17:17">
      <c r="Q67825" s="39"/>
    </row>
    <row r="67826" spans="17:17">
      <c r="Q67826" s="39"/>
    </row>
    <row r="67827" spans="17:17">
      <c r="Q67827" s="39"/>
    </row>
    <row r="67828" spans="17:17">
      <c r="Q67828" s="39"/>
    </row>
    <row r="67829" spans="17:17">
      <c r="Q67829" s="39"/>
    </row>
    <row r="67830" spans="17:17">
      <c r="Q67830" s="39"/>
    </row>
    <row r="67831" spans="17:17">
      <c r="Q67831" s="39"/>
    </row>
    <row r="67832" spans="17:17">
      <c r="Q67832" s="39"/>
    </row>
    <row r="67833" spans="17:17">
      <c r="Q67833" s="39"/>
    </row>
    <row r="67834" spans="17:17">
      <c r="Q67834" s="39"/>
    </row>
    <row r="67835" spans="17:17">
      <c r="Q67835" s="39"/>
    </row>
    <row r="67836" spans="17:17">
      <c r="Q67836" s="39"/>
    </row>
    <row r="67837" spans="17:17">
      <c r="Q67837" s="39"/>
    </row>
    <row r="67838" spans="17:17">
      <c r="Q67838" s="39"/>
    </row>
    <row r="67839" spans="17:17">
      <c r="Q67839" s="39"/>
    </row>
    <row r="67840" spans="17:17">
      <c r="Q67840" s="39"/>
    </row>
    <row r="67841" spans="17:17">
      <c r="Q67841" s="39"/>
    </row>
    <row r="67842" spans="17:17">
      <c r="Q67842" s="39"/>
    </row>
    <row r="67843" spans="17:17">
      <c r="Q67843" s="39"/>
    </row>
    <row r="67844" spans="17:17">
      <c r="Q67844" s="39"/>
    </row>
    <row r="67845" spans="17:17">
      <c r="Q67845" s="39"/>
    </row>
    <row r="67846" spans="17:17">
      <c r="Q67846" s="39"/>
    </row>
    <row r="67847" spans="17:17">
      <c r="Q67847" s="39"/>
    </row>
    <row r="67848" spans="17:17">
      <c r="Q67848" s="39"/>
    </row>
    <row r="67849" spans="17:17">
      <c r="Q67849" s="39"/>
    </row>
    <row r="67850" spans="17:17">
      <c r="Q67850" s="39"/>
    </row>
    <row r="67851" spans="17:17">
      <c r="Q67851" s="39"/>
    </row>
    <row r="67852" spans="17:17">
      <c r="Q67852" s="39"/>
    </row>
    <row r="67853" spans="17:17">
      <c r="Q67853" s="39"/>
    </row>
    <row r="67854" spans="17:17">
      <c r="Q67854" s="39"/>
    </row>
    <row r="67855" spans="17:17">
      <c r="Q67855" s="39"/>
    </row>
    <row r="67856" spans="17:17">
      <c r="Q67856" s="39"/>
    </row>
    <row r="67857" spans="17:17">
      <c r="Q67857" s="39"/>
    </row>
    <row r="67858" spans="17:17">
      <c r="Q67858" s="39"/>
    </row>
    <row r="67859" spans="17:17">
      <c r="Q67859" s="39"/>
    </row>
    <row r="67860" spans="17:17">
      <c r="Q67860" s="39"/>
    </row>
    <row r="67861" spans="17:17">
      <c r="Q67861" s="39"/>
    </row>
    <row r="67862" spans="17:17">
      <c r="Q67862" s="39"/>
    </row>
    <row r="67863" spans="17:17">
      <c r="Q67863" s="39"/>
    </row>
    <row r="67864" spans="17:17">
      <c r="Q67864" s="39"/>
    </row>
    <row r="67865" spans="17:17">
      <c r="Q67865" s="39"/>
    </row>
    <row r="67866" spans="17:17">
      <c r="Q67866" s="39"/>
    </row>
    <row r="67867" spans="17:17">
      <c r="Q67867" s="39"/>
    </row>
    <row r="67868" spans="17:17">
      <c r="Q67868" s="39"/>
    </row>
    <row r="67869" spans="17:17">
      <c r="Q67869" s="39"/>
    </row>
    <row r="67870" spans="17:17">
      <c r="Q67870" s="39"/>
    </row>
    <row r="67871" spans="17:17">
      <c r="Q67871" s="39"/>
    </row>
    <row r="67872" spans="17:17">
      <c r="Q67872" s="39"/>
    </row>
    <row r="67873" spans="17:17">
      <c r="Q67873" s="39"/>
    </row>
    <row r="67874" spans="17:17">
      <c r="Q67874" s="39"/>
    </row>
    <row r="67875" spans="17:17">
      <c r="Q67875" s="39"/>
    </row>
    <row r="67876" spans="17:17">
      <c r="Q67876" s="39"/>
    </row>
    <row r="67877" spans="17:17">
      <c r="Q67877" s="39"/>
    </row>
    <row r="67878" spans="17:17">
      <c r="Q67878" s="39"/>
    </row>
    <row r="67879" spans="17:17">
      <c r="Q67879" s="39"/>
    </row>
    <row r="67880" spans="17:17">
      <c r="Q67880" s="39"/>
    </row>
    <row r="67881" spans="17:17">
      <c r="Q67881" s="39"/>
    </row>
    <row r="67882" spans="17:17">
      <c r="Q67882" s="39"/>
    </row>
    <row r="67883" spans="17:17">
      <c r="Q67883" s="39"/>
    </row>
    <row r="67884" spans="17:17">
      <c r="Q67884" s="39"/>
    </row>
    <row r="67885" spans="17:17">
      <c r="Q67885" s="39"/>
    </row>
    <row r="67886" spans="17:17">
      <c r="Q67886" s="39"/>
    </row>
    <row r="67887" spans="17:17">
      <c r="Q67887" s="39"/>
    </row>
    <row r="67888" spans="17:17">
      <c r="Q67888" s="39"/>
    </row>
    <row r="67889" spans="17:17">
      <c r="Q67889" s="39"/>
    </row>
    <row r="67890" spans="17:17">
      <c r="Q67890" s="39"/>
    </row>
    <row r="67891" spans="17:17">
      <c r="Q67891" s="39"/>
    </row>
    <row r="67892" spans="17:17">
      <c r="Q67892" s="39"/>
    </row>
    <row r="67893" spans="17:17">
      <c r="Q67893" s="39"/>
    </row>
    <row r="67894" spans="17:17">
      <c r="Q67894" s="39"/>
    </row>
    <row r="67895" spans="17:17">
      <c r="Q67895" s="39"/>
    </row>
    <row r="67896" spans="17:17">
      <c r="Q67896" s="39"/>
    </row>
    <row r="67897" spans="17:17">
      <c r="Q67897" s="39"/>
    </row>
    <row r="67898" spans="17:17">
      <c r="Q67898" s="39"/>
    </row>
    <row r="67899" spans="17:17">
      <c r="Q67899" s="39"/>
    </row>
    <row r="67900" spans="17:17">
      <c r="Q67900" s="39"/>
    </row>
    <row r="67901" spans="17:17">
      <c r="Q67901" s="39"/>
    </row>
    <row r="67902" spans="17:17">
      <c r="Q67902" s="39"/>
    </row>
    <row r="67903" spans="17:17">
      <c r="Q67903" s="39"/>
    </row>
    <row r="67904" spans="17:17">
      <c r="Q67904" s="39"/>
    </row>
    <row r="67905" spans="17:17">
      <c r="Q67905" s="39"/>
    </row>
    <row r="67906" spans="17:17">
      <c r="Q67906" s="39"/>
    </row>
    <row r="67907" spans="17:17">
      <c r="Q67907" s="39"/>
    </row>
    <row r="67908" spans="17:17">
      <c r="Q67908" s="39"/>
    </row>
    <row r="67909" spans="17:17">
      <c r="Q67909" s="39"/>
    </row>
    <row r="67910" spans="17:17">
      <c r="Q67910" s="39"/>
    </row>
    <row r="67911" spans="17:17">
      <c r="Q67911" s="39"/>
    </row>
    <row r="67912" spans="17:17">
      <c r="Q67912" s="39"/>
    </row>
    <row r="67913" spans="17:17">
      <c r="Q67913" s="39"/>
    </row>
    <row r="67914" spans="17:17">
      <c r="Q67914" s="39"/>
    </row>
    <row r="67915" spans="17:17">
      <c r="Q67915" s="39"/>
    </row>
    <row r="67916" spans="17:17">
      <c r="Q67916" s="39"/>
    </row>
    <row r="67917" spans="17:17">
      <c r="Q67917" s="39"/>
    </row>
    <row r="67918" spans="17:17">
      <c r="Q67918" s="39"/>
    </row>
    <row r="67919" spans="17:17">
      <c r="Q67919" s="39"/>
    </row>
    <row r="67920" spans="17:17">
      <c r="Q67920" s="39"/>
    </row>
    <row r="67921" spans="17:17">
      <c r="Q67921" s="39"/>
    </row>
    <row r="67922" spans="17:17">
      <c r="Q67922" s="39"/>
    </row>
    <row r="67923" spans="17:17">
      <c r="Q67923" s="39"/>
    </row>
    <row r="67924" spans="17:17">
      <c r="Q67924" s="39"/>
    </row>
    <row r="67925" spans="17:17">
      <c r="Q67925" s="39"/>
    </row>
    <row r="67926" spans="17:17">
      <c r="Q67926" s="39"/>
    </row>
    <row r="67927" spans="17:17">
      <c r="Q67927" s="39"/>
    </row>
    <row r="67928" spans="17:17">
      <c r="Q67928" s="39"/>
    </row>
    <row r="67929" spans="17:17">
      <c r="Q67929" s="39"/>
    </row>
    <row r="67930" spans="17:17">
      <c r="Q67930" s="39"/>
    </row>
    <row r="67931" spans="17:17">
      <c r="Q67931" s="39"/>
    </row>
    <row r="67932" spans="17:17">
      <c r="Q67932" s="39"/>
    </row>
    <row r="67933" spans="17:17">
      <c r="Q67933" s="39"/>
    </row>
    <row r="67934" spans="17:17">
      <c r="Q67934" s="39"/>
    </row>
    <row r="67935" spans="17:17">
      <c r="Q67935" s="39"/>
    </row>
    <row r="67936" spans="17:17">
      <c r="Q67936" s="39"/>
    </row>
    <row r="67937" spans="17:17">
      <c r="Q67937" s="39"/>
    </row>
    <row r="67938" spans="17:17">
      <c r="Q67938" s="39"/>
    </row>
    <row r="67939" spans="17:17">
      <c r="Q67939" s="39"/>
    </row>
    <row r="67940" spans="17:17">
      <c r="Q67940" s="39"/>
    </row>
    <row r="67941" spans="17:17">
      <c r="Q67941" s="39"/>
    </row>
    <row r="67942" spans="17:17">
      <c r="Q67942" s="39"/>
    </row>
    <row r="67943" spans="17:17">
      <c r="Q67943" s="39"/>
    </row>
    <row r="67944" spans="17:17">
      <c r="Q67944" s="39"/>
    </row>
    <row r="67945" spans="17:17">
      <c r="Q67945" s="39"/>
    </row>
    <row r="67946" spans="17:17">
      <c r="Q67946" s="39"/>
    </row>
    <row r="67947" spans="17:17">
      <c r="Q67947" s="39"/>
    </row>
    <row r="67948" spans="17:17">
      <c r="Q67948" s="39"/>
    </row>
    <row r="67949" spans="17:17">
      <c r="Q67949" s="39"/>
    </row>
    <row r="67950" spans="17:17">
      <c r="Q67950" s="39"/>
    </row>
    <row r="67951" spans="17:17">
      <c r="Q67951" s="39"/>
    </row>
    <row r="67952" spans="17:17">
      <c r="Q67952" s="39"/>
    </row>
    <row r="67953" spans="17:17">
      <c r="Q67953" s="39"/>
    </row>
    <row r="67954" spans="17:17">
      <c r="Q67954" s="39"/>
    </row>
    <row r="67955" spans="17:17">
      <c r="Q67955" s="39"/>
    </row>
    <row r="67956" spans="17:17">
      <c r="Q67956" s="39"/>
    </row>
    <row r="67957" spans="17:17">
      <c r="Q67957" s="39"/>
    </row>
    <row r="67958" spans="17:17">
      <c r="Q67958" s="39"/>
    </row>
    <row r="67959" spans="17:17">
      <c r="Q67959" s="39"/>
    </row>
    <row r="67960" spans="17:17">
      <c r="Q67960" s="39"/>
    </row>
    <row r="67961" spans="17:17">
      <c r="Q67961" s="39"/>
    </row>
    <row r="67962" spans="17:17">
      <c r="Q67962" s="39"/>
    </row>
    <row r="67963" spans="17:17">
      <c r="Q67963" s="39"/>
    </row>
    <row r="67964" spans="17:17">
      <c r="Q67964" s="39"/>
    </row>
    <row r="67965" spans="17:17">
      <c r="Q67965" s="39"/>
    </row>
    <row r="67966" spans="17:17">
      <c r="Q67966" s="39"/>
    </row>
    <row r="67967" spans="17:17">
      <c r="Q67967" s="39"/>
    </row>
    <row r="67968" spans="17:17">
      <c r="Q67968" s="39"/>
    </row>
    <row r="67969" spans="17:17">
      <c r="Q67969" s="39"/>
    </row>
    <row r="67970" spans="17:17">
      <c r="Q67970" s="39"/>
    </row>
    <row r="67971" spans="17:17">
      <c r="Q67971" s="39"/>
    </row>
    <row r="67972" spans="17:17">
      <c r="Q67972" s="39"/>
    </row>
    <row r="67973" spans="17:17">
      <c r="Q67973" s="39"/>
    </row>
    <row r="67974" spans="17:17">
      <c r="Q67974" s="39"/>
    </row>
    <row r="67975" spans="17:17">
      <c r="Q67975" s="39"/>
    </row>
    <row r="67976" spans="17:17">
      <c r="Q67976" s="39"/>
    </row>
    <row r="67977" spans="17:17">
      <c r="Q67977" s="39"/>
    </row>
    <row r="67978" spans="17:17">
      <c r="Q67978" s="39"/>
    </row>
    <row r="67979" spans="17:17">
      <c r="Q67979" s="39"/>
    </row>
    <row r="67980" spans="17:17">
      <c r="Q67980" s="39"/>
    </row>
    <row r="67981" spans="17:17">
      <c r="Q67981" s="39"/>
    </row>
    <row r="67982" spans="17:17">
      <c r="Q67982" s="39"/>
    </row>
    <row r="67983" spans="17:17">
      <c r="Q67983" s="39"/>
    </row>
    <row r="67984" spans="17:17">
      <c r="Q67984" s="39"/>
    </row>
    <row r="67985" spans="17:17">
      <c r="Q67985" s="39"/>
    </row>
    <row r="67986" spans="17:17">
      <c r="Q67986" s="39"/>
    </row>
    <row r="67987" spans="17:17">
      <c r="Q67987" s="39"/>
    </row>
    <row r="67988" spans="17:17">
      <c r="Q67988" s="39"/>
    </row>
    <row r="67989" spans="17:17">
      <c r="Q67989" s="39"/>
    </row>
    <row r="67990" spans="17:17">
      <c r="Q67990" s="39"/>
    </row>
    <row r="67991" spans="17:17">
      <c r="Q67991" s="39"/>
    </row>
    <row r="67992" spans="17:17">
      <c r="Q67992" s="39"/>
    </row>
    <row r="67993" spans="17:17">
      <c r="Q67993" s="39"/>
    </row>
    <row r="67994" spans="17:17">
      <c r="Q67994" s="39"/>
    </row>
    <row r="67995" spans="17:17">
      <c r="Q67995" s="39"/>
    </row>
    <row r="67996" spans="17:17">
      <c r="Q67996" s="39"/>
    </row>
    <row r="67997" spans="17:17">
      <c r="Q67997" s="39"/>
    </row>
    <row r="67998" spans="17:17">
      <c r="Q67998" s="39"/>
    </row>
    <row r="67999" spans="17:17">
      <c r="Q67999" s="39"/>
    </row>
    <row r="68000" spans="17:17">
      <c r="Q68000" s="39"/>
    </row>
    <row r="68001" spans="17:17">
      <c r="Q68001" s="39"/>
    </row>
    <row r="68002" spans="17:17">
      <c r="Q68002" s="39"/>
    </row>
    <row r="68003" spans="17:17">
      <c r="Q68003" s="39"/>
    </row>
    <row r="68004" spans="17:17">
      <c r="Q68004" s="39"/>
    </row>
    <row r="68005" spans="17:17">
      <c r="Q68005" s="39"/>
    </row>
    <row r="68006" spans="17:17">
      <c r="Q68006" s="39"/>
    </row>
    <row r="68007" spans="17:17">
      <c r="Q68007" s="39"/>
    </row>
    <row r="68008" spans="17:17">
      <c r="Q68008" s="39"/>
    </row>
    <row r="68009" spans="17:17">
      <c r="Q68009" s="39"/>
    </row>
    <row r="68010" spans="17:17">
      <c r="Q68010" s="39"/>
    </row>
    <row r="68011" spans="17:17">
      <c r="Q68011" s="39"/>
    </row>
    <row r="68012" spans="17:17">
      <c r="Q68012" s="39"/>
    </row>
    <row r="68013" spans="17:17">
      <c r="Q68013" s="39"/>
    </row>
    <row r="68014" spans="17:17">
      <c r="Q68014" s="39"/>
    </row>
    <row r="68015" spans="17:17">
      <c r="Q68015" s="39"/>
    </row>
    <row r="68016" spans="17:17">
      <c r="Q68016" s="39"/>
    </row>
    <row r="68017" spans="17:17">
      <c r="Q68017" s="39"/>
    </row>
    <row r="68018" spans="17:17">
      <c r="Q68018" s="39"/>
    </row>
    <row r="68019" spans="17:17">
      <c r="Q68019" s="39"/>
    </row>
    <row r="68020" spans="17:17">
      <c r="Q68020" s="39"/>
    </row>
    <row r="68021" spans="17:17">
      <c r="Q68021" s="39"/>
    </row>
    <row r="68022" spans="17:17">
      <c r="Q68022" s="39"/>
    </row>
    <row r="68023" spans="17:17">
      <c r="Q68023" s="39"/>
    </row>
    <row r="68024" spans="17:17">
      <c r="Q68024" s="39"/>
    </row>
    <row r="68025" spans="17:17">
      <c r="Q68025" s="39"/>
    </row>
    <row r="68026" spans="17:17">
      <c r="Q68026" s="39"/>
    </row>
    <row r="68027" spans="17:17">
      <c r="Q68027" s="39"/>
    </row>
    <row r="68028" spans="17:17">
      <c r="Q68028" s="39"/>
    </row>
    <row r="68029" spans="17:17">
      <c r="Q68029" s="39"/>
    </row>
    <row r="68030" spans="17:17">
      <c r="Q68030" s="39"/>
    </row>
    <row r="68031" spans="17:17">
      <c r="Q68031" s="39"/>
    </row>
    <row r="68032" spans="17:17">
      <c r="Q68032" s="39"/>
    </row>
    <row r="68033" spans="17:17">
      <c r="Q68033" s="39"/>
    </row>
    <row r="68034" spans="17:17">
      <c r="Q68034" s="39"/>
    </row>
    <row r="68035" spans="17:17">
      <c r="Q68035" s="39"/>
    </row>
    <row r="68036" spans="17:17">
      <c r="Q68036" s="39"/>
    </row>
    <row r="68037" spans="17:17">
      <c r="Q68037" s="39"/>
    </row>
    <row r="68038" spans="17:17">
      <c r="Q68038" s="39"/>
    </row>
    <row r="68039" spans="17:17">
      <c r="Q68039" s="39"/>
    </row>
    <row r="68040" spans="17:17">
      <c r="Q68040" s="39"/>
    </row>
    <row r="68041" spans="17:17">
      <c r="Q68041" s="39"/>
    </row>
    <row r="68042" spans="17:17">
      <c r="Q68042" s="39"/>
    </row>
    <row r="68043" spans="17:17">
      <c r="Q68043" s="39"/>
    </row>
    <row r="68044" spans="17:17">
      <c r="Q68044" s="39"/>
    </row>
    <row r="68045" spans="17:17">
      <c r="Q68045" s="39"/>
    </row>
    <row r="68046" spans="17:17">
      <c r="Q68046" s="39"/>
    </row>
    <row r="68047" spans="17:17">
      <c r="Q68047" s="39"/>
    </row>
    <row r="68048" spans="17:17">
      <c r="Q68048" s="39"/>
    </row>
    <row r="68049" spans="17:17">
      <c r="Q68049" s="39"/>
    </row>
    <row r="68050" spans="17:17">
      <c r="Q68050" s="39"/>
    </row>
    <row r="68051" spans="17:17">
      <c r="Q68051" s="39"/>
    </row>
    <row r="68052" spans="17:17">
      <c r="Q68052" s="39"/>
    </row>
    <row r="68053" spans="17:17">
      <c r="Q68053" s="39"/>
    </row>
    <row r="68054" spans="17:17">
      <c r="Q68054" s="39"/>
    </row>
    <row r="68055" spans="17:17">
      <c r="Q68055" s="39"/>
    </row>
    <row r="68056" spans="17:17">
      <c r="Q68056" s="39"/>
    </row>
    <row r="68057" spans="17:17">
      <c r="Q68057" s="39"/>
    </row>
    <row r="68058" spans="17:17">
      <c r="Q68058" s="39"/>
    </row>
    <row r="68059" spans="17:17">
      <c r="Q68059" s="39"/>
    </row>
    <row r="68060" spans="17:17">
      <c r="Q68060" s="39"/>
    </row>
    <row r="68061" spans="17:17">
      <c r="Q68061" s="39"/>
    </row>
    <row r="68062" spans="17:17">
      <c r="Q68062" s="39"/>
    </row>
    <row r="68063" spans="17:17">
      <c r="Q68063" s="39"/>
    </row>
    <row r="68064" spans="17:17">
      <c r="Q68064" s="39"/>
    </row>
    <row r="68065" spans="17:17">
      <c r="Q68065" s="39"/>
    </row>
    <row r="68066" spans="17:17">
      <c r="Q68066" s="39"/>
    </row>
    <row r="68067" spans="17:17">
      <c r="Q68067" s="39"/>
    </row>
    <row r="68068" spans="17:17">
      <c r="Q68068" s="39"/>
    </row>
    <row r="68069" spans="17:17">
      <c r="Q68069" s="39"/>
    </row>
    <row r="68070" spans="17:17">
      <c r="Q68070" s="39"/>
    </row>
    <row r="68071" spans="17:17">
      <c r="Q68071" s="39"/>
    </row>
    <row r="68072" spans="17:17">
      <c r="Q68072" s="39"/>
    </row>
    <row r="68073" spans="17:17">
      <c r="Q68073" s="39"/>
    </row>
    <row r="68074" spans="17:17">
      <c r="Q68074" s="39"/>
    </row>
    <row r="68075" spans="17:17">
      <c r="Q68075" s="39"/>
    </row>
    <row r="68076" spans="17:17">
      <c r="Q68076" s="39"/>
    </row>
    <row r="68077" spans="17:17">
      <c r="Q68077" s="39"/>
    </row>
    <row r="68078" spans="17:17">
      <c r="Q68078" s="39"/>
    </row>
    <row r="68079" spans="17:17">
      <c r="Q68079" s="39"/>
    </row>
    <row r="68080" spans="17:17">
      <c r="Q68080" s="39"/>
    </row>
    <row r="68081" spans="17:17">
      <c r="Q68081" s="39"/>
    </row>
    <row r="68082" spans="17:17">
      <c r="Q68082" s="39"/>
    </row>
    <row r="68083" spans="17:17">
      <c r="Q68083" s="39"/>
    </row>
    <row r="68084" spans="17:17">
      <c r="Q68084" s="39"/>
    </row>
    <row r="68085" spans="17:17">
      <c r="Q68085" s="39"/>
    </row>
    <row r="68086" spans="17:17">
      <c r="Q68086" s="39"/>
    </row>
    <row r="68087" spans="17:17">
      <c r="Q68087" s="39"/>
    </row>
    <row r="68088" spans="17:17">
      <c r="Q68088" s="39"/>
    </row>
    <row r="68089" spans="17:17">
      <c r="Q68089" s="39"/>
    </row>
    <row r="68090" spans="17:17">
      <c r="Q68090" s="39"/>
    </row>
    <row r="68091" spans="17:17">
      <c r="Q68091" s="39"/>
    </row>
    <row r="68092" spans="17:17">
      <c r="Q68092" s="39"/>
    </row>
    <row r="68093" spans="17:17">
      <c r="Q68093" s="39"/>
    </row>
    <row r="68094" spans="17:17">
      <c r="Q68094" s="39"/>
    </row>
    <row r="68095" spans="17:17">
      <c r="Q68095" s="39"/>
    </row>
    <row r="68096" spans="17:17">
      <c r="Q68096" s="39"/>
    </row>
    <row r="68097" spans="17:17">
      <c r="Q68097" s="39"/>
    </row>
    <row r="68098" spans="17:17">
      <c r="Q68098" s="39"/>
    </row>
    <row r="68099" spans="17:17">
      <c r="Q68099" s="39"/>
    </row>
    <row r="68100" spans="17:17">
      <c r="Q68100" s="39"/>
    </row>
    <row r="68101" spans="17:17">
      <c r="Q68101" s="39"/>
    </row>
    <row r="68102" spans="17:17">
      <c r="Q68102" s="39"/>
    </row>
    <row r="68103" spans="17:17">
      <c r="Q68103" s="39"/>
    </row>
    <row r="68104" spans="17:17">
      <c r="Q68104" s="39"/>
    </row>
    <row r="68105" spans="17:17">
      <c r="Q68105" s="39"/>
    </row>
    <row r="68106" spans="17:17">
      <c r="Q68106" s="39"/>
    </row>
    <row r="68107" spans="17:17">
      <c r="Q68107" s="39"/>
    </row>
    <row r="68108" spans="17:17">
      <c r="Q68108" s="39"/>
    </row>
    <row r="68109" spans="17:17">
      <c r="Q68109" s="39"/>
    </row>
    <row r="68110" spans="17:17">
      <c r="Q68110" s="39"/>
    </row>
    <row r="68111" spans="17:17">
      <c r="Q68111" s="39"/>
    </row>
    <row r="68112" spans="17:17">
      <c r="Q68112" s="39"/>
    </row>
    <row r="68113" spans="17:17">
      <c r="Q68113" s="39"/>
    </row>
    <row r="68114" spans="17:17">
      <c r="Q68114" s="39"/>
    </row>
    <row r="68115" spans="17:17">
      <c r="Q68115" s="39"/>
    </row>
    <row r="68116" spans="17:17">
      <c r="Q68116" s="39"/>
    </row>
    <row r="68117" spans="17:17">
      <c r="Q68117" s="39"/>
    </row>
    <row r="68118" spans="17:17">
      <c r="Q68118" s="39"/>
    </row>
    <row r="68119" spans="17:17">
      <c r="Q68119" s="39"/>
    </row>
    <row r="68120" spans="17:17">
      <c r="Q68120" s="39"/>
    </row>
    <row r="68121" spans="17:17">
      <c r="Q68121" s="39"/>
    </row>
    <row r="68122" spans="17:17">
      <c r="Q68122" s="39"/>
    </row>
    <row r="68123" spans="17:17">
      <c r="Q68123" s="39"/>
    </row>
    <row r="68124" spans="17:17">
      <c r="Q68124" s="39"/>
    </row>
    <row r="68125" spans="17:17">
      <c r="Q68125" s="39"/>
    </row>
    <row r="68126" spans="17:17">
      <c r="Q68126" s="39"/>
    </row>
    <row r="68127" spans="17:17">
      <c r="Q68127" s="39"/>
    </row>
    <row r="68128" spans="17:17">
      <c r="Q68128" s="39"/>
    </row>
    <row r="68129" spans="17:17">
      <c r="Q68129" s="39"/>
    </row>
    <row r="68130" spans="17:17">
      <c r="Q68130" s="39"/>
    </row>
    <row r="68131" spans="17:17">
      <c r="Q68131" s="39"/>
    </row>
    <row r="68132" spans="17:17">
      <c r="Q68132" s="39"/>
    </row>
    <row r="68133" spans="17:17">
      <c r="Q68133" s="39"/>
    </row>
    <row r="68134" spans="17:17">
      <c r="Q68134" s="39"/>
    </row>
    <row r="68135" spans="17:17">
      <c r="Q68135" s="39"/>
    </row>
    <row r="68136" spans="17:17">
      <c r="Q68136" s="39"/>
    </row>
    <row r="68137" spans="17:17">
      <c r="Q68137" s="39"/>
    </row>
    <row r="68138" spans="17:17">
      <c r="Q68138" s="39"/>
    </row>
    <row r="68139" spans="17:17">
      <c r="Q68139" s="39"/>
    </row>
    <row r="68140" spans="17:17">
      <c r="Q68140" s="39"/>
    </row>
    <row r="68141" spans="17:17">
      <c r="Q68141" s="39"/>
    </row>
    <row r="68142" spans="17:17">
      <c r="Q68142" s="39"/>
    </row>
    <row r="68143" spans="17:17">
      <c r="Q68143" s="39"/>
    </row>
    <row r="68144" spans="17:17">
      <c r="Q68144" s="39"/>
    </row>
    <row r="68145" spans="17:17">
      <c r="Q68145" s="39"/>
    </row>
    <row r="68146" spans="17:17">
      <c r="Q68146" s="39"/>
    </row>
    <row r="68147" spans="17:17">
      <c r="Q68147" s="39"/>
    </row>
    <row r="68148" spans="17:17">
      <c r="Q68148" s="39"/>
    </row>
    <row r="68149" spans="17:17">
      <c r="Q68149" s="39"/>
    </row>
    <row r="68150" spans="17:17">
      <c r="Q68150" s="39"/>
    </row>
    <row r="68151" spans="17:17">
      <c r="Q68151" s="39"/>
    </row>
    <row r="68152" spans="17:17">
      <c r="Q68152" s="39"/>
    </row>
    <row r="68153" spans="17:17">
      <c r="Q68153" s="39"/>
    </row>
    <row r="68154" spans="17:17">
      <c r="Q68154" s="39"/>
    </row>
    <row r="68155" spans="17:17">
      <c r="Q68155" s="39"/>
    </row>
    <row r="68156" spans="17:17">
      <c r="Q68156" s="39"/>
    </row>
    <row r="68157" spans="17:17">
      <c r="Q68157" s="39"/>
    </row>
    <row r="68158" spans="17:17">
      <c r="Q68158" s="39"/>
    </row>
    <row r="68159" spans="17:17">
      <c r="Q68159" s="39"/>
    </row>
    <row r="68160" spans="17:17">
      <c r="Q68160" s="39"/>
    </row>
    <row r="68161" spans="17:17">
      <c r="Q68161" s="39"/>
    </row>
    <row r="68162" spans="17:17">
      <c r="Q68162" s="39"/>
    </row>
    <row r="68163" spans="17:17">
      <c r="Q68163" s="39"/>
    </row>
    <row r="68164" spans="17:17">
      <c r="Q68164" s="39"/>
    </row>
    <row r="68165" spans="17:17">
      <c r="Q68165" s="39"/>
    </row>
    <row r="68166" spans="17:17">
      <c r="Q68166" s="39"/>
    </row>
    <row r="68167" spans="17:17">
      <c r="Q68167" s="39"/>
    </row>
    <row r="68168" spans="17:17">
      <c r="Q68168" s="39"/>
    </row>
    <row r="68169" spans="17:17">
      <c r="Q68169" s="39"/>
    </row>
    <row r="68170" spans="17:17">
      <c r="Q68170" s="39"/>
    </row>
    <row r="68171" spans="17:17">
      <c r="Q68171" s="39"/>
    </row>
    <row r="68172" spans="17:17">
      <c r="Q68172" s="39"/>
    </row>
    <row r="68173" spans="17:17">
      <c r="Q68173" s="39"/>
    </row>
    <row r="68174" spans="17:17">
      <c r="Q68174" s="39"/>
    </row>
    <row r="68175" spans="17:17">
      <c r="Q68175" s="39"/>
    </row>
    <row r="68176" spans="17:17">
      <c r="Q68176" s="39"/>
    </row>
    <row r="68177" spans="17:17">
      <c r="Q68177" s="39"/>
    </row>
    <row r="68178" spans="17:17">
      <c r="Q68178" s="39"/>
    </row>
    <row r="68179" spans="17:17">
      <c r="Q68179" s="39"/>
    </row>
    <row r="68180" spans="17:17">
      <c r="Q68180" s="39"/>
    </row>
    <row r="68181" spans="17:17">
      <c r="Q68181" s="39"/>
    </row>
    <row r="68182" spans="17:17">
      <c r="Q68182" s="39"/>
    </row>
    <row r="68183" spans="17:17">
      <c r="Q68183" s="39"/>
    </row>
    <row r="68184" spans="17:17">
      <c r="Q68184" s="39"/>
    </row>
    <row r="68185" spans="17:17">
      <c r="Q68185" s="39"/>
    </row>
    <row r="68186" spans="17:17">
      <c r="Q68186" s="39"/>
    </row>
    <row r="68187" spans="17:17">
      <c r="Q68187" s="39"/>
    </row>
    <row r="68188" spans="17:17">
      <c r="Q68188" s="39"/>
    </row>
    <row r="68189" spans="17:17">
      <c r="Q68189" s="39"/>
    </row>
    <row r="68190" spans="17:17">
      <c r="Q68190" s="39"/>
    </row>
    <row r="68191" spans="17:17">
      <c r="Q68191" s="39"/>
    </row>
    <row r="68192" spans="17:17">
      <c r="Q68192" s="39"/>
    </row>
    <row r="68193" spans="17:17">
      <c r="Q68193" s="39"/>
    </row>
    <row r="68194" spans="17:17">
      <c r="Q68194" s="39"/>
    </row>
    <row r="68195" spans="17:17">
      <c r="Q68195" s="39"/>
    </row>
    <row r="68196" spans="17:17">
      <c r="Q68196" s="39"/>
    </row>
    <row r="68197" spans="17:17">
      <c r="Q68197" s="39"/>
    </row>
    <row r="68198" spans="17:17">
      <c r="Q68198" s="39"/>
    </row>
    <row r="68199" spans="17:17">
      <c r="Q68199" s="39"/>
    </row>
    <row r="68200" spans="17:17">
      <c r="Q68200" s="39"/>
    </row>
    <row r="68201" spans="17:17">
      <c r="Q68201" s="39"/>
    </row>
    <row r="68202" spans="17:17">
      <c r="Q68202" s="39"/>
    </row>
    <row r="68203" spans="17:17">
      <c r="Q68203" s="39"/>
    </row>
    <row r="68204" spans="17:17">
      <c r="Q68204" s="39"/>
    </row>
    <row r="68205" spans="17:17">
      <c r="Q68205" s="39"/>
    </row>
    <row r="68206" spans="17:17">
      <c r="Q68206" s="39"/>
    </row>
    <row r="68207" spans="17:17">
      <c r="Q68207" s="39"/>
    </row>
    <row r="68208" spans="17:17">
      <c r="Q68208" s="39"/>
    </row>
    <row r="68209" spans="17:17">
      <c r="Q68209" s="39"/>
    </row>
    <row r="68210" spans="17:17">
      <c r="Q68210" s="39"/>
    </row>
    <row r="68211" spans="17:17">
      <c r="Q68211" s="39"/>
    </row>
    <row r="68212" spans="17:17">
      <c r="Q68212" s="39"/>
    </row>
    <row r="68213" spans="17:17">
      <c r="Q68213" s="39"/>
    </row>
    <row r="68214" spans="17:17">
      <c r="Q68214" s="39"/>
    </row>
    <row r="68215" spans="17:17">
      <c r="Q68215" s="39"/>
    </row>
    <row r="68216" spans="17:17">
      <c r="Q68216" s="39"/>
    </row>
    <row r="68217" spans="17:17">
      <c r="Q68217" s="39"/>
    </row>
    <row r="68218" spans="17:17">
      <c r="Q68218" s="39"/>
    </row>
    <row r="68219" spans="17:17">
      <c r="Q68219" s="39"/>
    </row>
    <row r="68220" spans="17:17">
      <c r="Q68220" s="39"/>
    </row>
    <row r="68221" spans="17:17">
      <c r="Q68221" s="39"/>
    </row>
    <row r="68222" spans="17:17">
      <c r="Q68222" s="39"/>
    </row>
    <row r="68223" spans="17:17">
      <c r="Q68223" s="39"/>
    </row>
    <row r="68224" spans="17:17">
      <c r="Q68224" s="39"/>
    </row>
    <row r="68225" spans="17:17">
      <c r="Q68225" s="39"/>
    </row>
    <row r="68226" spans="17:17">
      <c r="Q68226" s="39"/>
    </row>
    <row r="68227" spans="17:17">
      <c r="Q68227" s="39"/>
    </row>
    <row r="68228" spans="17:17">
      <c r="Q68228" s="39"/>
    </row>
    <row r="68229" spans="17:17">
      <c r="Q68229" s="39"/>
    </row>
    <row r="68230" spans="17:17">
      <c r="Q68230" s="39"/>
    </row>
    <row r="68231" spans="17:17">
      <c r="Q68231" s="39"/>
    </row>
    <row r="68232" spans="17:17">
      <c r="Q68232" s="39"/>
    </row>
    <row r="68233" spans="17:17">
      <c r="Q68233" s="39"/>
    </row>
    <row r="68234" spans="17:17">
      <c r="Q68234" s="39"/>
    </row>
    <row r="68235" spans="17:17">
      <c r="Q68235" s="39"/>
    </row>
    <row r="68236" spans="17:17">
      <c r="Q68236" s="39"/>
    </row>
    <row r="68237" spans="17:17">
      <c r="Q68237" s="39"/>
    </row>
    <row r="68238" spans="17:17">
      <c r="Q68238" s="39"/>
    </row>
    <row r="68239" spans="17:17">
      <c r="Q68239" s="39"/>
    </row>
    <row r="68240" spans="17:17">
      <c r="Q68240" s="39"/>
    </row>
    <row r="68241" spans="17:17">
      <c r="Q68241" s="39"/>
    </row>
    <row r="68242" spans="17:17">
      <c r="Q68242" s="39"/>
    </row>
    <row r="68243" spans="17:17">
      <c r="Q68243" s="39"/>
    </row>
    <row r="68244" spans="17:17">
      <c r="Q68244" s="39"/>
    </row>
    <row r="68245" spans="17:17">
      <c r="Q68245" s="39"/>
    </row>
    <row r="68246" spans="17:17">
      <c r="Q68246" s="39"/>
    </row>
    <row r="68247" spans="17:17">
      <c r="Q68247" s="39"/>
    </row>
    <row r="68248" spans="17:17">
      <c r="Q68248" s="39"/>
    </row>
    <row r="68249" spans="17:17">
      <c r="Q68249" s="39"/>
    </row>
    <row r="68250" spans="17:17">
      <c r="Q68250" s="39"/>
    </row>
    <row r="68251" spans="17:17">
      <c r="Q68251" s="39"/>
    </row>
    <row r="68252" spans="17:17">
      <c r="Q68252" s="39"/>
    </row>
    <row r="68253" spans="17:17">
      <c r="Q68253" s="39"/>
    </row>
    <row r="68254" spans="17:17">
      <c r="Q68254" s="39"/>
    </row>
    <row r="68255" spans="17:17">
      <c r="Q68255" s="39"/>
    </row>
    <row r="68256" spans="17:17">
      <c r="Q68256" s="39"/>
    </row>
    <row r="68257" spans="17:17">
      <c r="Q68257" s="39"/>
    </row>
    <row r="68258" spans="17:17">
      <c r="Q68258" s="39"/>
    </row>
    <row r="68259" spans="17:17">
      <c r="Q68259" s="39"/>
    </row>
    <row r="68260" spans="17:17">
      <c r="Q68260" s="39"/>
    </row>
    <row r="68261" spans="17:17">
      <c r="Q68261" s="39"/>
    </row>
    <row r="68262" spans="17:17">
      <c r="Q68262" s="39"/>
    </row>
    <row r="68263" spans="17:17">
      <c r="Q68263" s="39"/>
    </row>
    <row r="68264" spans="17:17">
      <c r="Q68264" s="39"/>
    </row>
    <row r="68265" spans="17:17">
      <c r="Q68265" s="39"/>
    </row>
    <row r="68266" spans="17:17">
      <c r="Q68266" s="39"/>
    </row>
    <row r="68267" spans="17:17">
      <c r="Q68267" s="39"/>
    </row>
    <row r="68268" spans="17:17">
      <c r="Q68268" s="39"/>
    </row>
    <row r="68269" spans="17:17">
      <c r="Q68269" s="39"/>
    </row>
    <row r="68270" spans="17:17">
      <c r="Q68270" s="39"/>
    </row>
    <row r="68271" spans="17:17">
      <c r="Q68271" s="39"/>
    </row>
    <row r="68272" spans="17:17">
      <c r="Q68272" s="39"/>
    </row>
    <row r="68273" spans="17:17">
      <c r="Q68273" s="39"/>
    </row>
    <row r="68274" spans="17:17">
      <c r="Q68274" s="39"/>
    </row>
    <row r="68275" spans="17:17">
      <c r="Q68275" s="39"/>
    </row>
    <row r="68276" spans="17:17">
      <c r="Q68276" s="39"/>
    </row>
    <row r="68277" spans="17:17">
      <c r="Q68277" s="39"/>
    </row>
    <row r="68278" spans="17:17">
      <c r="Q68278" s="39"/>
    </row>
    <row r="68279" spans="17:17">
      <c r="Q68279" s="39"/>
    </row>
    <row r="68280" spans="17:17">
      <c r="Q68280" s="39"/>
    </row>
    <row r="68281" spans="17:17">
      <c r="Q68281" s="39"/>
    </row>
    <row r="68282" spans="17:17">
      <c r="Q68282" s="39"/>
    </row>
    <row r="68283" spans="17:17">
      <c r="Q68283" s="39"/>
    </row>
    <row r="68284" spans="17:17">
      <c r="Q68284" s="39"/>
    </row>
    <row r="68285" spans="17:17">
      <c r="Q68285" s="39"/>
    </row>
    <row r="68286" spans="17:17">
      <c r="Q68286" s="39"/>
    </row>
    <row r="68287" spans="17:17">
      <c r="Q68287" s="39"/>
    </row>
    <row r="68288" spans="17:17">
      <c r="Q68288" s="39"/>
    </row>
    <row r="68289" spans="17:17">
      <c r="Q68289" s="39"/>
    </row>
    <row r="68290" spans="17:17">
      <c r="Q68290" s="39"/>
    </row>
    <row r="68291" spans="17:17">
      <c r="Q68291" s="39"/>
    </row>
    <row r="68292" spans="17:17">
      <c r="Q68292" s="39"/>
    </row>
    <row r="68293" spans="17:17">
      <c r="Q68293" s="39"/>
    </row>
    <row r="68294" spans="17:17">
      <c r="Q68294" s="39"/>
    </row>
    <row r="68295" spans="17:17">
      <c r="Q68295" s="39"/>
    </row>
    <row r="68296" spans="17:17">
      <c r="Q68296" s="39"/>
    </row>
    <row r="68297" spans="17:17">
      <c r="Q68297" s="39"/>
    </row>
    <row r="68298" spans="17:17">
      <c r="Q68298" s="39"/>
    </row>
    <row r="68299" spans="17:17">
      <c r="Q68299" s="39"/>
    </row>
    <row r="68300" spans="17:17">
      <c r="Q68300" s="39"/>
    </row>
    <row r="68301" spans="17:17">
      <c r="Q68301" s="39"/>
    </row>
    <row r="68302" spans="17:17">
      <c r="Q68302" s="39"/>
    </row>
    <row r="68303" spans="17:17">
      <c r="Q68303" s="39"/>
    </row>
    <row r="68304" spans="17:17">
      <c r="Q68304" s="39"/>
    </row>
    <row r="68305" spans="17:17">
      <c r="Q68305" s="39"/>
    </row>
    <row r="68306" spans="17:17">
      <c r="Q68306" s="39"/>
    </row>
    <row r="68307" spans="17:17">
      <c r="Q68307" s="39"/>
    </row>
    <row r="68308" spans="17:17">
      <c r="Q68308" s="39"/>
    </row>
    <row r="68309" spans="17:17">
      <c r="Q68309" s="39"/>
    </row>
    <row r="68310" spans="17:17">
      <c r="Q68310" s="39"/>
    </row>
    <row r="68311" spans="17:17">
      <c r="Q68311" s="39"/>
    </row>
    <row r="68312" spans="17:17">
      <c r="Q68312" s="39"/>
    </row>
    <row r="68313" spans="17:17">
      <c r="Q68313" s="39"/>
    </row>
    <row r="68314" spans="17:17">
      <c r="Q68314" s="39"/>
    </row>
    <row r="68315" spans="17:17">
      <c r="Q68315" s="39"/>
    </row>
    <row r="68316" spans="17:17">
      <c r="Q68316" s="39"/>
    </row>
    <row r="68317" spans="17:17">
      <c r="Q68317" s="39"/>
    </row>
    <row r="68318" spans="17:17">
      <c r="Q68318" s="39"/>
    </row>
    <row r="68319" spans="17:17">
      <c r="Q68319" s="39"/>
    </row>
    <row r="68320" spans="17:17">
      <c r="Q68320" s="39"/>
    </row>
    <row r="68321" spans="17:17">
      <c r="Q68321" s="39"/>
    </row>
    <row r="68322" spans="17:17">
      <c r="Q68322" s="39"/>
    </row>
    <row r="68323" spans="17:17">
      <c r="Q68323" s="39"/>
    </row>
    <row r="68324" spans="17:17">
      <c r="Q68324" s="39"/>
    </row>
    <row r="68325" spans="17:17">
      <c r="Q68325" s="39"/>
    </row>
    <row r="68326" spans="17:17">
      <c r="Q68326" s="39"/>
    </row>
    <row r="68327" spans="17:17">
      <c r="Q68327" s="39"/>
    </row>
    <row r="68328" spans="17:17">
      <c r="Q68328" s="39"/>
    </row>
    <row r="68329" spans="17:17">
      <c r="Q68329" s="39"/>
    </row>
    <row r="68330" spans="17:17">
      <c r="Q68330" s="39"/>
    </row>
    <row r="68331" spans="17:17">
      <c r="Q68331" s="39"/>
    </row>
    <row r="68332" spans="17:17">
      <c r="Q68332" s="39"/>
    </row>
    <row r="68333" spans="17:17">
      <c r="Q68333" s="39"/>
    </row>
    <row r="68334" spans="17:17">
      <c r="Q68334" s="39"/>
    </row>
    <row r="68335" spans="17:17">
      <c r="Q68335" s="39"/>
    </row>
    <row r="68336" spans="17:17">
      <c r="Q68336" s="39"/>
    </row>
    <row r="68337" spans="17:17">
      <c r="Q68337" s="39"/>
    </row>
    <row r="68338" spans="17:17">
      <c r="Q68338" s="39"/>
    </row>
    <row r="68339" spans="17:17">
      <c r="Q68339" s="39"/>
    </row>
    <row r="68340" spans="17:17">
      <c r="Q68340" s="39"/>
    </row>
    <row r="68341" spans="17:17">
      <c r="Q68341" s="39"/>
    </row>
    <row r="68342" spans="17:17">
      <c r="Q68342" s="39"/>
    </row>
    <row r="68343" spans="17:17">
      <c r="Q68343" s="39"/>
    </row>
    <row r="68344" spans="17:17">
      <c r="Q68344" s="39"/>
    </row>
    <row r="68345" spans="17:17">
      <c r="Q68345" s="39"/>
    </row>
    <row r="68346" spans="17:17">
      <c r="Q68346" s="39"/>
    </row>
    <row r="68347" spans="17:17">
      <c r="Q68347" s="39"/>
    </row>
    <row r="68348" spans="17:17">
      <c r="Q68348" s="39"/>
    </row>
    <row r="68349" spans="17:17">
      <c r="Q68349" s="39"/>
    </row>
    <row r="68350" spans="17:17">
      <c r="Q68350" s="39"/>
    </row>
    <row r="68351" spans="17:17">
      <c r="Q68351" s="39"/>
    </row>
    <row r="68352" spans="17:17">
      <c r="Q68352" s="39"/>
    </row>
    <row r="68353" spans="17:17">
      <c r="Q68353" s="39"/>
    </row>
    <row r="68354" spans="17:17">
      <c r="Q68354" s="39"/>
    </row>
    <row r="68355" spans="17:17">
      <c r="Q68355" s="39"/>
    </row>
    <row r="68356" spans="17:17">
      <c r="Q68356" s="39"/>
    </row>
    <row r="68357" spans="17:17">
      <c r="Q68357" s="39"/>
    </row>
    <row r="68358" spans="17:17">
      <c r="Q68358" s="39"/>
    </row>
    <row r="68359" spans="17:17">
      <c r="Q68359" s="39"/>
    </row>
    <row r="68360" spans="17:17">
      <c r="Q68360" s="39"/>
    </row>
    <row r="68361" spans="17:17">
      <c r="Q68361" s="39"/>
    </row>
    <row r="68362" spans="17:17">
      <c r="Q68362" s="39"/>
    </row>
    <row r="68363" spans="17:17">
      <c r="Q68363" s="39"/>
    </row>
    <row r="68364" spans="17:17">
      <c r="Q68364" s="39"/>
    </row>
    <row r="68365" spans="17:17">
      <c r="Q68365" s="39"/>
    </row>
    <row r="68366" spans="17:17">
      <c r="Q68366" s="39"/>
    </row>
    <row r="68367" spans="17:17">
      <c r="Q68367" s="39"/>
    </row>
    <row r="68368" spans="17:17">
      <c r="Q68368" s="39"/>
    </row>
    <row r="68369" spans="17:17">
      <c r="Q68369" s="39"/>
    </row>
    <row r="68370" spans="17:17">
      <c r="Q68370" s="39"/>
    </row>
    <row r="68371" spans="17:17">
      <c r="Q68371" s="39"/>
    </row>
    <row r="68372" spans="17:17">
      <c r="Q68372" s="39"/>
    </row>
    <row r="68373" spans="17:17">
      <c r="Q68373" s="39"/>
    </row>
    <row r="68374" spans="17:17">
      <c r="Q68374" s="39"/>
    </row>
    <row r="68375" spans="17:17">
      <c r="Q68375" s="39"/>
    </row>
    <row r="68376" spans="17:17">
      <c r="Q68376" s="39"/>
    </row>
    <row r="68377" spans="17:17">
      <c r="Q68377" s="39"/>
    </row>
    <row r="68378" spans="17:17">
      <c r="Q68378" s="39"/>
    </row>
    <row r="68379" spans="17:17">
      <c r="Q68379" s="39"/>
    </row>
    <row r="68380" spans="17:17">
      <c r="Q68380" s="39"/>
    </row>
    <row r="68381" spans="17:17">
      <c r="Q68381" s="39"/>
    </row>
    <row r="68382" spans="17:17">
      <c r="Q68382" s="39"/>
    </row>
    <row r="68383" spans="17:17">
      <c r="Q68383" s="39"/>
    </row>
    <row r="68384" spans="17:17">
      <c r="Q68384" s="39"/>
    </row>
    <row r="68385" spans="17:17">
      <c r="Q68385" s="39"/>
    </row>
    <row r="68386" spans="17:17">
      <c r="Q68386" s="39"/>
    </row>
    <row r="68387" spans="17:17">
      <c r="Q68387" s="39"/>
    </row>
    <row r="68388" spans="17:17">
      <c r="Q68388" s="39"/>
    </row>
    <row r="68389" spans="17:17">
      <c r="Q68389" s="39"/>
    </row>
    <row r="68390" spans="17:17">
      <c r="Q68390" s="39"/>
    </row>
    <row r="68391" spans="17:17">
      <c r="Q68391" s="39"/>
    </row>
    <row r="68392" spans="17:17">
      <c r="Q68392" s="39"/>
    </row>
    <row r="68393" spans="17:17">
      <c r="Q68393" s="39"/>
    </row>
    <row r="68394" spans="17:17">
      <c r="Q68394" s="39"/>
    </row>
    <row r="68395" spans="17:17">
      <c r="Q68395" s="39"/>
    </row>
    <row r="68396" spans="17:17">
      <c r="Q68396" s="39"/>
    </row>
    <row r="68397" spans="17:17">
      <c r="Q68397" s="39"/>
    </row>
    <row r="68398" spans="17:17">
      <c r="Q68398" s="39"/>
    </row>
    <row r="68399" spans="17:17">
      <c r="Q68399" s="39"/>
    </row>
    <row r="68400" spans="17:17">
      <c r="Q68400" s="39"/>
    </row>
    <row r="68401" spans="17:17">
      <c r="Q68401" s="39"/>
    </row>
    <row r="68402" spans="17:17">
      <c r="Q68402" s="39"/>
    </row>
    <row r="68403" spans="17:17">
      <c r="Q68403" s="39"/>
    </row>
    <row r="68404" spans="17:17">
      <c r="Q68404" s="39"/>
    </row>
    <row r="68405" spans="17:17">
      <c r="Q68405" s="39"/>
    </row>
    <row r="68406" spans="17:17">
      <c r="Q68406" s="39"/>
    </row>
    <row r="68407" spans="17:17">
      <c r="Q68407" s="39"/>
    </row>
    <row r="68408" spans="17:17">
      <c r="Q68408" s="39"/>
    </row>
    <row r="68409" spans="17:17">
      <c r="Q68409" s="39"/>
    </row>
    <row r="68410" spans="17:17">
      <c r="Q68410" s="39"/>
    </row>
    <row r="68411" spans="17:17">
      <c r="Q68411" s="39"/>
    </row>
    <row r="68412" spans="17:17">
      <c r="Q68412" s="39"/>
    </row>
    <row r="68413" spans="17:17">
      <c r="Q68413" s="39"/>
    </row>
    <row r="68414" spans="17:17">
      <c r="Q68414" s="39"/>
    </row>
    <row r="68415" spans="17:17">
      <c r="Q68415" s="39"/>
    </row>
    <row r="68416" spans="17:17">
      <c r="Q68416" s="39"/>
    </row>
    <row r="68417" spans="17:17">
      <c r="Q68417" s="39"/>
    </row>
    <row r="68418" spans="17:17">
      <c r="Q68418" s="39"/>
    </row>
    <row r="68419" spans="17:17">
      <c r="Q68419" s="39"/>
    </row>
    <row r="68420" spans="17:17">
      <c r="Q68420" s="39"/>
    </row>
    <row r="68421" spans="17:17">
      <c r="Q68421" s="39"/>
    </row>
    <row r="68422" spans="17:17">
      <c r="Q68422" s="39"/>
    </row>
    <row r="68423" spans="17:17">
      <c r="Q68423" s="39"/>
    </row>
    <row r="68424" spans="17:17">
      <c r="Q68424" s="39"/>
    </row>
    <row r="68425" spans="17:17">
      <c r="Q68425" s="39"/>
    </row>
    <row r="68426" spans="17:17">
      <c r="Q68426" s="39"/>
    </row>
    <row r="68427" spans="17:17">
      <c r="Q68427" s="39"/>
    </row>
    <row r="68428" spans="17:17">
      <c r="Q68428" s="39"/>
    </row>
    <row r="68429" spans="17:17">
      <c r="Q68429" s="39"/>
    </row>
    <row r="68430" spans="17:17">
      <c r="Q68430" s="39"/>
    </row>
    <row r="68431" spans="17:17">
      <c r="Q68431" s="39"/>
    </row>
    <row r="68432" spans="17:17">
      <c r="Q68432" s="39"/>
    </row>
    <row r="68433" spans="17:17">
      <c r="Q68433" s="39"/>
    </row>
    <row r="68434" spans="17:17">
      <c r="Q68434" s="39"/>
    </row>
    <row r="68435" spans="17:17">
      <c r="Q68435" s="39"/>
    </row>
    <row r="68436" spans="17:17">
      <c r="Q68436" s="39"/>
    </row>
    <row r="68437" spans="17:17">
      <c r="Q68437" s="39"/>
    </row>
    <row r="68438" spans="17:17">
      <c r="Q68438" s="39"/>
    </row>
    <row r="68439" spans="17:17">
      <c r="Q68439" s="39"/>
    </row>
    <row r="68440" spans="17:17">
      <c r="Q68440" s="39"/>
    </row>
    <row r="68441" spans="17:17">
      <c r="Q68441" s="39"/>
    </row>
    <row r="68442" spans="17:17">
      <c r="Q68442" s="39"/>
    </row>
    <row r="68443" spans="17:17">
      <c r="Q68443" s="39"/>
    </row>
    <row r="68444" spans="17:17">
      <c r="Q68444" s="39"/>
    </row>
    <row r="68445" spans="17:17">
      <c r="Q68445" s="39"/>
    </row>
    <row r="68446" spans="17:17">
      <c r="Q68446" s="39"/>
    </row>
    <row r="68447" spans="17:17">
      <c r="Q68447" s="39"/>
    </row>
    <row r="68448" spans="17:17">
      <c r="Q68448" s="39"/>
    </row>
    <row r="68449" spans="17:17">
      <c r="Q68449" s="39"/>
    </row>
    <row r="68450" spans="17:17">
      <c r="Q68450" s="39"/>
    </row>
    <row r="68451" spans="17:17">
      <c r="Q68451" s="39"/>
    </row>
    <row r="68452" spans="17:17">
      <c r="Q68452" s="39"/>
    </row>
    <row r="68453" spans="17:17">
      <c r="Q68453" s="39"/>
    </row>
    <row r="68454" spans="17:17">
      <c r="Q68454" s="39"/>
    </row>
    <row r="68455" spans="17:17">
      <c r="Q68455" s="39"/>
    </row>
    <row r="68456" spans="17:17">
      <c r="Q68456" s="39"/>
    </row>
    <row r="68457" spans="17:17">
      <c r="Q68457" s="39"/>
    </row>
    <row r="68458" spans="17:17">
      <c r="Q68458" s="39"/>
    </row>
    <row r="68459" spans="17:17">
      <c r="Q68459" s="39"/>
    </row>
    <row r="68460" spans="17:17">
      <c r="Q68460" s="39"/>
    </row>
    <row r="68461" spans="17:17">
      <c r="Q68461" s="39"/>
    </row>
    <row r="68462" spans="17:17">
      <c r="Q68462" s="39"/>
    </row>
    <row r="68463" spans="17:17">
      <c r="Q68463" s="39"/>
    </row>
    <row r="68464" spans="17:17">
      <c r="Q68464" s="39"/>
    </row>
    <row r="68465" spans="17:17">
      <c r="Q68465" s="39"/>
    </row>
    <row r="68466" spans="17:17">
      <c r="Q68466" s="39"/>
    </row>
    <row r="68467" spans="17:17">
      <c r="Q68467" s="39"/>
    </row>
    <row r="68468" spans="17:17">
      <c r="Q68468" s="39"/>
    </row>
    <row r="68469" spans="17:17">
      <c r="Q68469" s="39"/>
    </row>
    <row r="68470" spans="17:17">
      <c r="Q68470" s="39"/>
    </row>
    <row r="68471" spans="17:17">
      <c r="Q68471" s="39"/>
    </row>
    <row r="68472" spans="17:17">
      <c r="Q68472" s="39"/>
    </row>
    <row r="68473" spans="17:17">
      <c r="Q68473" s="39"/>
    </row>
    <row r="68474" spans="17:17">
      <c r="Q68474" s="39"/>
    </row>
    <row r="68475" spans="17:17">
      <c r="Q68475" s="39"/>
    </row>
    <row r="68476" spans="17:17">
      <c r="Q68476" s="39"/>
    </row>
    <row r="68477" spans="17:17">
      <c r="Q68477" s="39"/>
    </row>
    <row r="68478" spans="17:17">
      <c r="Q68478" s="39"/>
    </row>
    <row r="68479" spans="17:17">
      <c r="Q68479" s="39"/>
    </row>
    <row r="68480" spans="17:17">
      <c r="Q68480" s="39"/>
    </row>
    <row r="68481" spans="17:17">
      <c r="Q68481" s="39"/>
    </row>
    <row r="68482" spans="17:17">
      <c r="Q68482" s="39"/>
    </row>
    <row r="68483" spans="17:17">
      <c r="Q68483" s="39"/>
    </row>
    <row r="68484" spans="17:17">
      <c r="Q68484" s="39"/>
    </row>
    <row r="68485" spans="17:17">
      <c r="Q68485" s="39"/>
    </row>
    <row r="68486" spans="17:17">
      <c r="Q68486" s="39"/>
    </row>
    <row r="68487" spans="17:17">
      <c r="Q68487" s="39"/>
    </row>
    <row r="68488" spans="17:17">
      <c r="Q68488" s="39"/>
    </row>
    <row r="68489" spans="17:17">
      <c r="Q68489" s="39"/>
    </row>
    <row r="68490" spans="17:17">
      <c r="Q68490" s="39"/>
    </row>
    <row r="68491" spans="17:17">
      <c r="Q68491" s="39"/>
    </row>
    <row r="68492" spans="17:17">
      <c r="Q68492" s="39"/>
    </row>
    <row r="68493" spans="17:17">
      <c r="Q68493" s="39"/>
    </row>
    <row r="68494" spans="17:17">
      <c r="Q68494" s="39"/>
    </row>
    <row r="68495" spans="17:17">
      <c r="Q68495" s="39"/>
    </row>
    <row r="68496" spans="17:17">
      <c r="Q68496" s="39"/>
    </row>
    <row r="68497" spans="17:17">
      <c r="Q68497" s="39"/>
    </row>
    <row r="68498" spans="17:17">
      <c r="Q68498" s="39"/>
    </row>
    <row r="68499" spans="17:17">
      <c r="Q68499" s="39"/>
    </row>
    <row r="68500" spans="17:17">
      <c r="Q68500" s="39"/>
    </row>
    <row r="68501" spans="17:17">
      <c r="Q68501" s="39"/>
    </row>
    <row r="68502" spans="17:17">
      <c r="Q68502" s="39"/>
    </row>
    <row r="68503" spans="17:17">
      <c r="Q68503" s="39"/>
    </row>
    <row r="68504" spans="17:17">
      <c r="Q68504" s="39"/>
    </row>
    <row r="68505" spans="17:17">
      <c r="Q68505" s="39"/>
    </row>
    <row r="68506" spans="17:17">
      <c r="Q68506" s="39"/>
    </row>
    <row r="68507" spans="17:17">
      <c r="Q68507" s="39"/>
    </row>
    <row r="68508" spans="17:17">
      <c r="Q68508" s="39"/>
    </row>
    <row r="68509" spans="17:17">
      <c r="Q68509" s="39"/>
    </row>
    <row r="68510" spans="17:17">
      <c r="Q68510" s="39"/>
    </row>
    <row r="68511" spans="17:17">
      <c r="Q68511" s="39"/>
    </row>
    <row r="68512" spans="17:17">
      <c r="Q68512" s="39"/>
    </row>
    <row r="68513" spans="17:17">
      <c r="Q68513" s="39"/>
    </row>
    <row r="68514" spans="17:17">
      <c r="Q68514" s="39"/>
    </row>
    <row r="68515" spans="17:17">
      <c r="Q68515" s="39"/>
    </row>
    <row r="68516" spans="17:17">
      <c r="Q68516" s="39"/>
    </row>
    <row r="68517" spans="17:17">
      <c r="Q68517" s="39"/>
    </row>
    <row r="68518" spans="17:17">
      <c r="Q68518" s="39"/>
    </row>
    <row r="68519" spans="17:17">
      <c r="Q68519" s="39"/>
    </row>
    <row r="68520" spans="17:17">
      <c r="Q68520" s="39"/>
    </row>
    <row r="68521" spans="17:17">
      <c r="Q68521" s="39"/>
    </row>
    <row r="68522" spans="17:17">
      <c r="Q68522" s="39"/>
    </row>
    <row r="68523" spans="17:17">
      <c r="Q68523" s="39"/>
    </row>
    <row r="68524" spans="17:17">
      <c r="Q68524" s="39"/>
    </row>
    <row r="68525" spans="17:17">
      <c r="Q68525" s="39"/>
    </row>
    <row r="68526" spans="17:17">
      <c r="Q68526" s="39"/>
    </row>
    <row r="68527" spans="17:17">
      <c r="Q68527" s="39"/>
    </row>
    <row r="68528" spans="17:17">
      <c r="Q68528" s="39"/>
    </row>
    <row r="68529" spans="17:17">
      <c r="Q68529" s="39"/>
    </row>
    <row r="68530" spans="17:17">
      <c r="Q68530" s="39"/>
    </row>
    <row r="68531" spans="17:17">
      <c r="Q68531" s="39"/>
    </row>
    <row r="68532" spans="17:17">
      <c r="Q68532" s="39"/>
    </row>
    <row r="68533" spans="17:17">
      <c r="Q68533" s="39"/>
    </row>
    <row r="68534" spans="17:17">
      <c r="Q68534" s="39"/>
    </row>
    <row r="68535" spans="17:17">
      <c r="Q68535" s="39"/>
    </row>
    <row r="68536" spans="17:17">
      <c r="Q68536" s="39"/>
    </row>
    <row r="68537" spans="17:17">
      <c r="Q68537" s="39"/>
    </row>
    <row r="68538" spans="17:17">
      <c r="Q68538" s="39"/>
    </row>
    <row r="68539" spans="17:17">
      <c r="Q68539" s="39"/>
    </row>
    <row r="68540" spans="17:17">
      <c r="Q68540" s="39"/>
    </row>
    <row r="68541" spans="17:17">
      <c r="Q68541" s="39"/>
    </row>
    <row r="68542" spans="17:17">
      <c r="Q68542" s="39"/>
    </row>
    <row r="68543" spans="17:17">
      <c r="Q68543" s="39"/>
    </row>
    <row r="68544" spans="17:17">
      <c r="Q68544" s="39"/>
    </row>
    <row r="68545" spans="17:17">
      <c r="Q68545" s="39"/>
    </row>
    <row r="68546" spans="17:17">
      <c r="Q68546" s="39"/>
    </row>
    <row r="68547" spans="17:17">
      <c r="Q68547" s="39"/>
    </row>
    <row r="68548" spans="17:17">
      <c r="Q68548" s="39"/>
    </row>
    <row r="68549" spans="17:17">
      <c r="Q68549" s="39"/>
    </row>
    <row r="68550" spans="17:17">
      <c r="Q68550" s="39"/>
    </row>
    <row r="68551" spans="17:17">
      <c r="Q68551" s="39"/>
    </row>
    <row r="68552" spans="17:17">
      <c r="Q68552" s="39"/>
    </row>
    <row r="68553" spans="17:17">
      <c r="Q68553" s="39"/>
    </row>
    <row r="68554" spans="17:17">
      <c r="Q68554" s="39"/>
    </row>
    <row r="68555" spans="17:17">
      <c r="Q68555" s="39"/>
    </row>
    <row r="68556" spans="17:17">
      <c r="Q68556" s="39"/>
    </row>
    <row r="68557" spans="17:17">
      <c r="Q68557" s="39"/>
    </row>
    <row r="68558" spans="17:17">
      <c r="Q68558" s="39"/>
    </row>
    <row r="68559" spans="17:17">
      <c r="Q68559" s="39"/>
    </row>
    <row r="68560" spans="17:17">
      <c r="Q68560" s="39"/>
    </row>
    <row r="68561" spans="17:17">
      <c r="Q68561" s="39"/>
    </row>
    <row r="68562" spans="17:17">
      <c r="Q68562" s="39"/>
    </row>
    <row r="68563" spans="17:17">
      <c r="Q68563" s="39"/>
    </row>
    <row r="68564" spans="17:17">
      <c r="Q68564" s="39"/>
    </row>
    <row r="68565" spans="17:17">
      <c r="Q68565" s="39"/>
    </row>
    <row r="68566" spans="17:17">
      <c r="Q68566" s="39"/>
    </row>
    <row r="68567" spans="17:17">
      <c r="Q68567" s="39"/>
    </row>
    <row r="68568" spans="17:17">
      <c r="Q68568" s="39"/>
    </row>
    <row r="68569" spans="17:17">
      <c r="Q68569" s="39"/>
    </row>
    <row r="68570" spans="17:17">
      <c r="Q68570" s="39"/>
    </row>
    <row r="68571" spans="17:17">
      <c r="Q68571" s="39"/>
    </row>
    <row r="68572" spans="17:17">
      <c r="Q68572" s="39"/>
    </row>
    <row r="68573" spans="17:17">
      <c r="Q68573" s="39"/>
    </row>
    <row r="68574" spans="17:17">
      <c r="Q68574" s="39"/>
    </row>
    <row r="68575" spans="17:17">
      <c r="Q68575" s="39"/>
    </row>
    <row r="68576" spans="17:17">
      <c r="Q68576" s="39"/>
    </row>
    <row r="68577" spans="17:17">
      <c r="Q68577" s="39"/>
    </row>
    <row r="68578" spans="17:17">
      <c r="Q68578" s="39"/>
    </row>
    <row r="68579" spans="17:17">
      <c r="Q68579" s="39"/>
    </row>
    <row r="68580" spans="17:17">
      <c r="Q68580" s="39"/>
    </row>
    <row r="68581" spans="17:17">
      <c r="Q68581" s="39"/>
    </row>
    <row r="68582" spans="17:17">
      <c r="Q68582" s="39"/>
    </row>
    <row r="68583" spans="17:17">
      <c r="Q68583" s="39"/>
    </row>
    <row r="68584" spans="17:17">
      <c r="Q68584" s="39"/>
    </row>
    <row r="68585" spans="17:17">
      <c r="Q68585" s="39"/>
    </row>
    <row r="68586" spans="17:17">
      <c r="Q68586" s="39"/>
    </row>
    <row r="68587" spans="17:17">
      <c r="Q68587" s="39"/>
    </row>
    <row r="68588" spans="17:17">
      <c r="Q68588" s="39"/>
    </row>
    <row r="68589" spans="17:17">
      <c r="Q68589" s="39"/>
    </row>
    <row r="68590" spans="17:17">
      <c r="Q68590" s="39"/>
    </row>
    <row r="68591" spans="17:17">
      <c r="Q68591" s="39"/>
    </row>
    <row r="68592" spans="17:17">
      <c r="Q68592" s="39"/>
    </row>
    <row r="68593" spans="17:17">
      <c r="Q68593" s="39"/>
    </row>
    <row r="68594" spans="17:17">
      <c r="Q68594" s="39"/>
    </row>
    <row r="68595" spans="17:17">
      <c r="Q68595" s="39"/>
    </row>
    <row r="68596" spans="17:17">
      <c r="Q68596" s="39"/>
    </row>
    <row r="68597" spans="17:17">
      <c r="Q68597" s="39"/>
    </row>
    <row r="68598" spans="17:17">
      <c r="Q68598" s="39"/>
    </row>
    <row r="68599" spans="17:17">
      <c r="Q68599" s="39"/>
    </row>
    <row r="68600" spans="17:17">
      <c r="Q68600" s="39"/>
    </row>
    <row r="68601" spans="17:17">
      <c r="Q68601" s="39"/>
    </row>
    <row r="68602" spans="17:17">
      <c r="Q68602" s="39"/>
    </row>
    <row r="68603" spans="17:17">
      <c r="Q68603" s="39"/>
    </row>
    <row r="68604" spans="17:17">
      <c r="Q68604" s="39"/>
    </row>
    <row r="68605" spans="17:17">
      <c r="Q68605" s="39"/>
    </row>
    <row r="68606" spans="17:17">
      <c r="Q68606" s="39"/>
    </row>
    <row r="68607" spans="17:17">
      <c r="Q68607" s="39"/>
    </row>
    <row r="68608" spans="17:17">
      <c r="Q68608" s="39"/>
    </row>
    <row r="68609" spans="17:17">
      <c r="Q68609" s="39"/>
    </row>
    <row r="68610" spans="17:17">
      <c r="Q68610" s="39"/>
    </row>
    <row r="68611" spans="17:17">
      <c r="Q68611" s="39"/>
    </row>
    <row r="68612" spans="17:17">
      <c r="Q68612" s="39"/>
    </row>
    <row r="68613" spans="17:17">
      <c r="Q68613" s="39"/>
    </row>
    <row r="68614" spans="17:17">
      <c r="Q68614" s="39"/>
    </row>
    <row r="68615" spans="17:17">
      <c r="Q68615" s="39"/>
    </row>
    <row r="68616" spans="17:17">
      <c r="Q68616" s="39"/>
    </row>
    <row r="68617" spans="17:17">
      <c r="Q68617" s="39"/>
    </row>
    <row r="68618" spans="17:17">
      <c r="Q68618" s="39"/>
    </row>
    <row r="68619" spans="17:17">
      <c r="Q68619" s="39"/>
    </row>
    <row r="68620" spans="17:17">
      <c r="Q68620" s="39"/>
    </row>
    <row r="68621" spans="17:17">
      <c r="Q68621" s="39"/>
    </row>
    <row r="68622" spans="17:17">
      <c r="Q68622" s="39"/>
    </row>
    <row r="68623" spans="17:17">
      <c r="Q68623" s="39"/>
    </row>
    <row r="68624" spans="17:17">
      <c r="Q68624" s="39"/>
    </row>
    <row r="68625" spans="17:17">
      <c r="Q68625" s="39"/>
    </row>
    <row r="68626" spans="17:17">
      <c r="Q68626" s="39"/>
    </row>
    <row r="68627" spans="17:17">
      <c r="Q68627" s="39"/>
    </row>
    <row r="68628" spans="17:17">
      <c r="Q68628" s="39"/>
    </row>
    <row r="68629" spans="17:17">
      <c r="Q68629" s="39"/>
    </row>
    <row r="68630" spans="17:17">
      <c r="Q68630" s="39"/>
    </row>
    <row r="68631" spans="17:17">
      <c r="Q68631" s="39"/>
    </row>
    <row r="68632" spans="17:17">
      <c r="Q68632" s="39"/>
    </row>
    <row r="68633" spans="17:17">
      <c r="Q68633" s="39"/>
    </row>
    <row r="68634" spans="17:17">
      <c r="Q68634" s="39"/>
    </row>
    <row r="68635" spans="17:17">
      <c r="Q68635" s="39"/>
    </row>
    <row r="68636" spans="17:17">
      <c r="Q68636" s="39"/>
    </row>
    <row r="68637" spans="17:17">
      <c r="Q68637" s="39"/>
    </row>
    <row r="68638" spans="17:17">
      <c r="Q68638" s="39"/>
    </row>
    <row r="68639" spans="17:17">
      <c r="Q68639" s="39"/>
    </row>
    <row r="68640" spans="17:17">
      <c r="Q68640" s="39"/>
    </row>
    <row r="68641" spans="17:17">
      <c r="Q68641" s="39"/>
    </row>
    <row r="68642" spans="17:17">
      <c r="Q68642" s="39"/>
    </row>
    <row r="68643" spans="17:17">
      <c r="Q68643" s="39"/>
    </row>
    <row r="68644" spans="17:17">
      <c r="Q68644" s="39"/>
    </row>
    <row r="68645" spans="17:17">
      <c r="Q68645" s="39"/>
    </row>
    <row r="68646" spans="17:17">
      <c r="Q68646" s="39"/>
    </row>
    <row r="68647" spans="17:17">
      <c r="Q68647" s="39"/>
    </row>
    <row r="68648" spans="17:17">
      <c r="Q68648" s="39"/>
    </row>
    <row r="68649" spans="17:17">
      <c r="Q68649" s="39"/>
    </row>
    <row r="68650" spans="17:17">
      <c r="Q68650" s="39"/>
    </row>
    <row r="68651" spans="17:17">
      <c r="Q68651" s="39"/>
    </row>
    <row r="68652" spans="17:17">
      <c r="Q68652" s="39"/>
    </row>
    <row r="68653" spans="17:17">
      <c r="Q68653" s="39"/>
    </row>
    <row r="68654" spans="17:17">
      <c r="Q68654" s="39"/>
    </row>
    <row r="68655" spans="17:17">
      <c r="Q68655" s="39"/>
    </row>
    <row r="68656" spans="17:17">
      <c r="Q68656" s="39"/>
    </row>
    <row r="68657" spans="17:17">
      <c r="Q68657" s="39"/>
    </row>
    <row r="68658" spans="17:17">
      <c r="Q68658" s="39"/>
    </row>
    <row r="68659" spans="17:17">
      <c r="Q68659" s="39"/>
    </row>
    <row r="68660" spans="17:17">
      <c r="Q68660" s="39"/>
    </row>
    <row r="68661" spans="17:17">
      <c r="Q68661" s="39"/>
    </row>
    <row r="68662" spans="17:17">
      <c r="Q68662" s="39"/>
    </row>
    <row r="68663" spans="17:17">
      <c r="Q68663" s="39"/>
    </row>
    <row r="68664" spans="17:17">
      <c r="Q68664" s="39"/>
    </row>
    <row r="68665" spans="17:17">
      <c r="Q68665" s="39"/>
    </row>
    <row r="68666" spans="17:17">
      <c r="Q68666" s="39"/>
    </row>
    <row r="68667" spans="17:17">
      <c r="Q68667" s="39"/>
    </row>
    <row r="68668" spans="17:17">
      <c r="Q68668" s="39"/>
    </row>
    <row r="68669" spans="17:17">
      <c r="Q68669" s="39"/>
    </row>
    <row r="68670" spans="17:17">
      <c r="Q68670" s="39"/>
    </row>
    <row r="68671" spans="17:17">
      <c r="Q68671" s="39"/>
    </row>
    <row r="68672" spans="17:17">
      <c r="Q68672" s="39"/>
    </row>
    <row r="68673" spans="17:17">
      <c r="Q68673" s="39"/>
    </row>
    <row r="68674" spans="17:17">
      <c r="Q68674" s="39"/>
    </row>
    <row r="68675" spans="17:17">
      <c r="Q68675" s="39"/>
    </row>
    <row r="68676" spans="17:17">
      <c r="Q68676" s="39"/>
    </row>
    <row r="68677" spans="17:17">
      <c r="Q68677" s="39"/>
    </row>
    <row r="68678" spans="17:17">
      <c r="Q68678" s="39"/>
    </row>
    <row r="68679" spans="17:17">
      <c r="Q68679" s="39"/>
    </row>
    <row r="68680" spans="17:17">
      <c r="Q68680" s="39"/>
    </row>
    <row r="68681" spans="17:17">
      <c r="Q68681" s="39"/>
    </row>
    <row r="68682" spans="17:17">
      <c r="Q68682" s="39"/>
    </row>
    <row r="68683" spans="17:17">
      <c r="Q68683" s="39"/>
    </row>
    <row r="68684" spans="17:17">
      <c r="Q68684" s="39"/>
    </row>
    <row r="68685" spans="17:17">
      <c r="Q68685" s="39"/>
    </row>
    <row r="68686" spans="17:17">
      <c r="Q68686" s="39"/>
    </row>
    <row r="68687" spans="17:17">
      <c r="Q68687" s="39"/>
    </row>
    <row r="68688" spans="17:17">
      <c r="Q68688" s="39"/>
    </row>
    <row r="68689" spans="17:17">
      <c r="Q68689" s="39"/>
    </row>
    <row r="68690" spans="17:17">
      <c r="Q68690" s="39"/>
    </row>
    <row r="68691" spans="17:17">
      <c r="Q68691" s="39"/>
    </row>
    <row r="68692" spans="17:17">
      <c r="Q68692" s="39"/>
    </row>
    <row r="68693" spans="17:17">
      <c r="Q68693" s="39"/>
    </row>
    <row r="68694" spans="17:17">
      <c r="Q68694" s="39"/>
    </row>
    <row r="68695" spans="17:17">
      <c r="Q68695" s="39"/>
    </row>
    <row r="68696" spans="17:17">
      <c r="Q68696" s="39"/>
    </row>
    <row r="68697" spans="17:17">
      <c r="Q68697" s="39"/>
    </row>
    <row r="68698" spans="17:17">
      <c r="Q68698" s="39"/>
    </row>
    <row r="68699" spans="17:17">
      <c r="Q68699" s="39"/>
    </row>
    <row r="68700" spans="17:17">
      <c r="Q68700" s="39"/>
    </row>
    <row r="68701" spans="17:17">
      <c r="Q68701" s="39"/>
    </row>
    <row r="68702" spans="17:17">
      <c r="Q68702" s="39"/>
    </row>
    <row r="68703" spans="17:17">
      <c r="Q68703" s="39"/>
    </row>
    <row r="68704" spans="17:17">
      <c r="Q68704" s="39"/>
    </row>
    <row r="68705" spans="17:17">
      <c r="Q68705" s="39"/>
    </row>
    <row r="68706" spans="17:17">
      <c r="Q68706" s="39"/>
    </row>
    <row r="68707" spans="17:17">
      <c r="Q68707" s="39"/>
    </row>
    <row r="68708" spans="17:17">
      <c r="Q68708" s="39"/>
    </row>
    <row r="68709" spans="17:17">
      <c r="Q68709" s="39"/>
    </row>
    <row r="68710" spans="17:17">
      <c r="Q68710" s="39"/>
    </row>
    <row r="68711" spans="17:17">
      <c r="Q68711" s="39"/>
    </row>
    <row r="68712" spans="17:17">
      <c r="Q68712" s="39"/>
    </row>
    <row r="68713" spans="17:17">
      <c r="Q68713" s="39"/>
    </row>
    <row r="68714" spans="17:17">
      <c r="Q68714" s="39"/>
    </row>
    <row r="68715" spans="17:17">
      <c r="Q68715" s="39"/>
    </row>
    <row r="68716" spans="17:17">
      <c r="Q68716" s="39"/>
    </row>
    <row r="68717" spans="17:17">
      <c r="Q68717" s="39"/>
    </row>
    <row r="68718" spans="17:17">
      <c r="Q68718" s="39"/>
    </row>
    <row r="68719" spans="17:17">
      <c r="Q68719" s="39"/>
    </row>
    <row r="68720" spans="17:17">
      <c r="Q68720" s="39"/>
    </row>
    <row r="68721" spans="17:17">
      <c r="Q68721" s="39"/>
    </row>
    <row r="68722" spans="17:17">
      <c r="Q68722" s="39"/>
    </row>
    <row r="68723" spans="17:17">
      <c r="Q68723" s="39"/>
    </row>
    <row r="68724" spans="17:17">
      <c r="Q68724" s="39"/>
    </row>
    <row r="68725" spans="17:17">
      <c r="Q68725" s="39"/>
    </row>
    <row r="68726" spans="17:17">
      <c r="Q68726" s="39"/>
    </row>
    <row r="68727" spans="17:17">
      <c r="Q68727" s="39"/>
    </row>
    <row r="68728" spans="17:17">
      <c r="Q68728" s="39"/>
    </row>
    <row r="68729" spans="17:17">
      <c r="Q68729" s="39"/>
    </row>
    <row r="68730" spans="17:17">
      <c r="Q68730" s="39"/>
    </row>
    <row r="68731" spans="17:17">
      <c r="Q68731" s="39"/>
    </row>
    <row r="68732" spans="17:17">
      <c r="Q68732" s="39"/>
    </row>
    <row r="68733" spans="17:17">
      <c r="Q68733" s="39"/>
    </row>
    <row r="68734" spans="17:17">
      <c r="Q68734" s="39"/>
    </row>
    <row r="68735" spans="17:17">
      <c r="Q68735" s="39"/>
    </row>
    <row r="68736" spans="17:17">
      <c r="Q68736" s="39"/>
    </row>
    <row r="68737" spans="17:17">
      <c r="Q68737" s="39"/>
    </row>
    <row r="68738" spans="17:17">
      <c r="Q68738" s="39"/>
    </row>
    <row r="68739" spans="17:17">
      <c r="Q68739" s="39"/>
    </row>
    <row r="68740" spans="17:17">
      <c r="Q68740" s="39"/>
    </row>
    <row r="68741" spans="17:17">
      <c r="Q68741" s="39"/>
    </row>
    <row r="68742" spans="17:17">
      <c r="Q68742" s="39"/>
    </row>
    <row r="68743" spans="17:17">
      <c r="Q68743" s="39"/>
    </row>
    <row r="68744" spans="17:17">
      <c r="Q68744" s="39"/>
    </row>
    <row r="68745" spans="17:17">
      <c r="Q68745" s="39"/>
    </row>
    <row r="68746" spans="17:17">
      <c r="Q68746" s="39"/>
    </row>
    <row r="68747" spans="17:17">
      <c r="Q68747" s="39"/>
    </row>
    <row r="68748" spans="17:17">
      <c r="Q68748" s="39"/>
    </row>
    <row r="68749" spans="17:17">
      <c r="Q68749" s="39"/>
    </row>
    <row r="68750" spans="17:17">
      <c r="Q68750" s="39"/>
    </row>
    <row r="68751" spans="17:17">
      <c r="Q68751" s="39"/>
    </row>
    <row r="68752" spans="17:17">
      <c r="Q68752" s="39"/>
    </row>
    <row r="68753" spans="17:17">
      <c r="Q68753" s="39"/>
    </row>
    <row r="68754" spans="17:17">
      <c r="Q68754" s="39"/>
    </row>
    <row r="68755" spans="17:17">
      <c r="Q68755" s="39"/>
    </row>
    <row r="68756" spans="17:17">
      <c r="Q68756" s="39"/>
    </row>
    <row r="68757" spans="17:17">
      <c r="Q68757" s="39"/>
    </row>
    <row r="68758" spans="17:17">
      <c r="Q68758" s="39"/>
    </row>
    <row r="68759" spans="17:17">
      <c r="Q68759" s="39"/>
    </row>
    <row r="68760" spans="17:17">
      <c r="Q68760" s="39"/>
    </row>
    <row r="68761" spans="17:17">
      <c r="Q68761" s="39"/>
    </row>
    <row r="68762" spans="17:17">
      <c r="Q68762" s="39"/>
    </row>
    <row r="68763" spans="17:17">
      <c r="Q68763" s="39"/>
    </row>
    <row r="68764" spans="17:17">
      <c r="Q68764" s="39"/>
    </row>
    <row r="68765" spans="17:17">
      <c r="Q68765" s="39"/>
    </row>
    <row r="68766" spans="17:17">
      <c r="Q68766" s="39"/>
    </row>
    <row r="68767" spans="17:17">
      <c r="Q68767" s="39"/>
    </row>
    <row r="68768" spans="17:17">
      <c r="Q68768" s="39"/>
    </row>
    <row r="68769" spans="17:17">
      <c r="Q68769" s="39"/>
    </row>
    <row r="68770" spans="17:17">
      <c r="Q68770" s="39"/>
    </row>
    <row r="68771" spans="17:17">
      <c r="Q68771" s="39"/>
    </row>
    <row r="68772" spans="17:17">
      <c r="Q68772" s="39"/>
    </row>
    <row r="68773" spans="17:17">
      <c r="Q68773" s="39"/>
    </row>
    <row r="68774" spans="17:17">
      <c r="Q68774" s="39"/>
    </row>
    <row r="68775" spans="17:17">
      <c r="Q68775" s="39"/>
    </row>
    <row r="68776" spans="17:17">
      <c r="Q68776" s="39"/>
    </row>
    <row r="68777" spans="17:17">
      <c r="Q68777" s="39"/>
    </row>
    <row r="68778" spans="17:17">
      <c r="Q68778" s="39"/>
    </row>
    <row r="68779" spans="17:17">
      <c r="Q68779" s="39"/>
    </row>
    <row r="68780" spans="17:17">
      <c r="Q68780" s="39"/>
    </row>
    <row r="68781" spans="17:17">
      <c r="Q68781" s="39"/>
    </row>
    <row r="68782" spans="17:17">
      <c r="Q68782" s="39"/>
    </row>
    <row r="68783" spans="17:17">
      <c r="Q68783" s="39"/>
    </row>
    <row r="68784" spans="17:17">
      <c r="Q68784" s="39"/>
    </row>
    <row r="68785" spans="17:17">
      <c r="Q68785" s="39"/>
    </row>
    <row r="68786" spans="17:17">
      <c r="Q68786" s="39"/>
    </row>
    <row r="68787" spans="17:17">
      <c r="Q68787" s="39"/>
    </row>
    <row r="68788" spans="17:17">
      <c r="Q68788" s="39"/>
    </row>
    <row r="68789" spans="17:17">
      <c r="Q68789" s="39"/>
    </row>
    <row r="68790" spans="17:17">
      <c r="Q68790" s="39"/>
    </row>
    <row r="68791" spans="17:17">
      <c r="Q68791" s="39"/>
    </row>
    <row r="68792" spans="17:17">
      <c r="Q68792" s="39"/>
    </row>
    <row r="68793" spans="17:17">
      <c r="Q68793" s="39"/>
    </row>
    <row r="68794" spans="17:17">
      <c r="Q68794" s="39"/>
    </row>
    <row r="68795" spans="17:17">
      <c r="Q68795" s="39"/>
    </row>
    <row r="68796" spans="17:17">
      <c r="Q68796" s="39"/>
    </row>
    <row r="68797" spans="17:17">
      <c r="Q68797" s="39"/>
    </row>
    <row r="68798" spans="17:17">
      <c r="Q68798" s="39"/>
    </row>
    <row r="68799" spans="17:17">
      <c r="Q68799" s="39"/>
    </row>
    <row r="68800" spans="17:17">
      <c r="Q68800" s="39"/>
    </row>
    <row r="68801" spans="17:17">
      <c r="Q68801" s="39"/>
    </row>
    <row r="68802" spans="17:17">
      <c r="Q68802" s="39"/>
    </row>
    <row r="68803" spans="17:17">
      <c r="Q68803" s="39"/>
    </row>
    <row r="68804" spans="17:17">
      <c r="Q68804" s="39"/>
    </row>
    <row r="68805" spans="17:17">
      <c r="Q68805" s="39"/>
    </row>
    <row r="68806" spans="17:17">
      <c r="Q68806" s="39"/>
    </row>
    <row r="68807" spans="17:17">
      <c r="Q68807" s="39"/>
    </row>
    <row r="68808" spans="17:17">
      <c r="Q68808" s="39"/>
    </row>
    <row r="68809" spans="17:17">
      <c r="Q68809" s="39"/>
    </row>
    <row r="68810" spans="17:17">
      <c r="Q68810" s="39"/>
    </row>
    <row r="68811" spans="17:17">
      <c r="Q68811" s="39"/>
    </row>
    <row r="68812" spans="17:17">
      <c r="Q68812" s="39"/>
    </row>
    <row r="68813" spans="17:17">
      <c r="Q68813" s="39"/>
    </row>
    <row r="68814" spans="17:17">
      <c r="Q68814" s="39"/>
    </row>
    <row r="68815" spans="17:17">
      <c r="Q68815" s="39"/>
    </row>
    <row r="68816" spans="17:17">
      <c r="Q68816" s="39"/>
    </row>
    <row r="68817" spans="17:17">
      <c r="Q68817" s="39"/>
    </row>
    <row r="68818" spans="17:17">
      <c r="Q68818" s="39"/>
    </row>
    <row r="68819" spans="17:17">
      <c r="Q68819" s="39"/>
    </row>
    <row r="68820" spans="17:17">
      <c r="Q68820" s="39"/>
    </row>
    <row r="68821" spans="17:17">
      <c r="Q68821" s="39"/>
    </row>
    <row r="68822" spans="17:17">
      <c r="Q68822" s="39"/>
    </row>
    <row r="68823" spans="17:17">
      <c r="Q68823" s="39"/>
    </row>
    <row r="68824" spans="17:17">
      <c r="Q68824" s="39"/>
    </row>
    <row r="68825" spans="17:17">
      <c r="Q68825" s="39"/>
    </row>
    <row r="68826" spans="17:17">
      <c r="Q68826" s="39"/>
    </row>
    <row r="68827" spans="17:17">
      <c r="Q68827" s="39"/>
    </row>
    <row r="68828" spans="17:17">
      <c r="Q68828" s="39"/>
    </row>
    <row r="68829" spans="17:17">
      <c r="Q68829" s="39"/>
    </row>
    <row r="68830" spans="17:17">
      <c r="Q68830" s="39"/>
    </row>
    <row r="68831" spans="17:17">
      <c r="Q68831" s="39"/>
    </row>
    <row r="68832" spans="17:17">
      <c r="Q68832" s="39"/>
    </row>
    <row r="68833" spans="17:17">
      <c r="Q68833" s="39"/>
    </row>
    <row r="68834" spans="17:17">
      <c r="Q68834" s="39"/>
    </row>
    <row r="68835" spans="17:17">
      <c r="Q68835" s="39"/>
    </row>
    <row r="68836" spans="17:17">
      <c r="Q68836" s="39"/>
    </row>
    <row r="68837" spans="17:17">
      <c r="Q68837" s="39"/>
    </row>
    <row r="68838" spans="17:17">
      <c r="Q68838" s="39"/>
    </row>
    <row r="68839" spans="17:17">
      <c r="Q68839" s="39"/>
    </row>
    <row r="68840" spans="17:17">
      <c r="Q68840" s="39"/>
    </row>
    <row r="68841" spans="17:17">
      <c r="Q68841" s="39"/>
    </row>
    <row r="68842" spans="17:17">
      <c r="Q68842" s="39"/>
    </row>
    <row r="68843" spans="17:17">
      <c r="Q68843" s="39"/>
    </row>
    <row r="68844" spans="17:17">
      <c r="Q68844" s="39"/>
    </row>
    <row r="68845" spans="17:17">
      <c r="Q68845" s="39"/>
    </row>
    <row r="68846" spans="17:17">
      <c r="Q68846" s="39"/>
    </row>
    <row r="68847" spans="17:17">
      <c r="Q68847" s="39"/>
    </row>
    <row r="68848" spans="17:17">
      <c r="Q68848" s="39"/>
    </row>
    <row r="68849" spans="17:17">
      <c r="Q68849" s="39"/>
    </row>
    <row r="68850" spans="17:17">
      <c r="Q68850" s="39"/>
    </row>
    <row r="68851" spans="17:17">
      <c r="Q68851" s="39"/>
    </row>
    <row r="68852" spans="17:17">
      <c r="Q68852" s="39"/>
    </row>
    <row r="68853" spans="17:17">
      <c r="Q68853" s="39"/>
    </row>
    <row r="68854" spans="17:17">
      <c r="Q68854" s="39"/>
    </row>
    <row r="68855" spans="17:17">
      <c r="Q68855" s="39"/>
    </row>
    <row r="68856" spans="17:17">
      <c r="Q68856" s="39"/>
    </row>
    <row r="68857" spans="17:17">
      <c r="Q68857" s="39"/>
    </row>
    <row r="68858" spans="17:17">
      <c r="Q68858" s="39"/>
    </row>
    <row r="68859" spans="17:17">
      <c r="Q68859" s="39"/>
    </row>
    <row r="68860" spans="17:17">
      <c r="Q68860" s="39"/>
    </row>
    <row r="68861" spans="17:17">
      <c r="Q68861" s="39"/>
    </row>
    <row r="68862" spans="17:17">
      <c r="Q68862" s="39"/>
    </row>
    <row r="68863" spans="17:17">
      <c r="Q68863" s="39"/>
    </row>
    <row r="68864" spans="17:17">
      <c r="Q68864" s="39"/>
    </row>
    <row r="68865" spans="17:17">
      <c r="Q68865" s="39"/>
    </row>
    <row r="68866" spans="17:17">
      <c r="Q68866" s="39"/>
    </row>
    <row r="68867" spans="17:17">
      <c r="Q68867" s="39"/>
    </row>
    <row r="68868" spans="17:17">
      <c r="Q68868" s="39"/>
    </row>
    <row r="68869" spans="17:17">
      <c r="Q68869" s="39"/>
    </row>
    <row r="68870" spans="17:17">
      <c r="Q68870" s="39"/>
    </row>
    <row r="68871" spans="17:17">
      <c r="Q68871" s="39"/>
    </row>
    <row r="68872" spans="17:17">
      <c r="Q68872" s="39"/>
    </row>
    <row r="68873" spans="17:17">
      <c r="Q68873" s="39"/>
    </row>
    <row r="68874" spans="17:17">
      <c r="Q68874" s="39"/>
    </row>
    <row r="68875" spans="17:17">
      <c r="Q68875" s="39"/>
    </row>
    <row r="68876" spans="17:17">
      <c r="Q68876" s="39"/>
    </row>
    <row r="68877" spans="17:17">
      <c r="Q68877" s="39"/>
    </row>
    <row r="68878" spans="17:17">
      <c r="Q68878" s="39"/>
    </row>
    <row r="68879" spans="17:17">
      <c r="Q68879" s="39"/>
    </row>
    <row r="68880" spans="17:17">
      <c r="Q68880" s="39"/>
    </row>
    <row r="68881" spans="17:17">
      <c r="Q68881" s="39"/>
    </row>
    <row r="68882" spans="17:17">
      <c r="Q68882" s="39"/>
    </row>
    <row r="68883" spans="17:17">
      <c r="Q68883" s="39"/>
    </row>
    <row r="68884" spans="17:17">
      <c r="Q68884" s="39"/>
    </row>
    <row r="68885" spans="17:17">
      <c r="Q68885" s="39"/>
    </row>
    <row r="68886" spans="17:17">
      <c r="Q68886" s="39"/>
    </row>
    <row r="68887" spans="17:17">
      <c r="Q68887" s="39"/>
    </row>
    <row r="68888" spans="17:17">
      <c r="Q68888" s="39"/>
    </row>
    <row r="68889" spans="17:17">
      <c r="Q68889" s="39"/>
    </row>
    <row r="68890" spans="17:17">
      <c r="Q68890" s="39"/>
    </row>
    <row r="68891" spans="17:17">
      <c r="Q68891" s="39"/>
    </row>
    <row r="68892" spans="17:17">
      <c r="Q68892" s="39"/>
    </row>
    <row r="68893" spans="17:17">
      <c r="Q68893" s="39"/>
    </row>
    <row r="68894" spans="17:17">
      <c r="Q68894" s="39"/>
    </row>
    <row r="68895" spans="17:17">
      <c r="Q68895" s="39"/>
    </row>
    <row r="68896" spans="17:17">
      <c r="Q68896" s="39"/>
    </row>
    <row r="68897" spans="17:17">
      <c r="Q68897" s="39"/>
    </row>
    <row r="68898" spans="17:17">
      <c r="Q68898" s="39"/>
    </row>
    <row r="68899" spans="17:17">
      <c r="Q68899" s="39"/>
    </row>
    <row r="68900" spans="17:17">
      <c r="Q68900" s="39"/>
    </row>
    <row r="68901" spans="17:17">
      <c r="Q68901" s="39"/>
    </row>
    <row r="68902" spans="17:17">
      <c r="Q68902" s="39"/>
    </row>
    <row r="68903" spans="17:17">
      <c r="Q68903" s="39"/>
    </row>
    <row r="68904" spans="17:17">
      <c r="Q68904" s="39"/>
    </row>
    <row r="68905" spans="17:17">
      <c r="Q68905" s="39"/>
    </row>
    <row r="68906" spans="17:17">
      <c r="Q68906" s="39"/>
    </row>
    <row r="68907" spans="17:17">
      <c r="Q68907" s="39"/>
    </row>
    <row r="68908" spans="17:17">
      <c r="Q68908" s="39"/>
    </row>
    <row r="68909" spans="17:17">
      <c r="Q68909" s="39"/>
    </row>
    <row r="68910" spans="17:17">
      <c r="Q68910" s="39"/>
    </row>
    <row r="68911" spans="17:17">
      <c r="Q68911" s="39"/>
    </row>
    <row r="68912" spans="17:17">
      <c r="Q68912" s="39"/>
    </row>
    <row r="68913" spans="17:17">
      <c r="Q68913" s="39"/>
    </row>
    <row r="68914" spans="17:17">
      <c r="Q68914" s="39"/>
    </row>
    <row r="68915" spans="17:17">
      <c r="Q68915" s="39"/>
    </row>
    <row r="68916" spans="17:17">
      <c r="Q68916" s="39"/>
    </row>
    <row r="68917" spans="17:17">
      <c r="Q68917" s="39"/>
    </row>
    <row r="68918" spans="17:17">
      <c r="Q68918" s="39"/>
    </row>
    <row r="68919" spans="17:17">
      <c r="Q68919" s="39"/>
    </row>
    <row r="68920" spans="17:17">
      <c r="Q68920" s="39"/>
    </row>
    <row r="68921" spans="17:17">
      <c r="Q68921" s="39"/>
    </row>
    <row r="68922" spans="17:17">
      <c r="Q68922" s="39"/>
    </row>
    <row r="68923" spans="17:17">
      <c r="Q68923" s="39"/>
    </row>
    <row r="68924" spans="17:17">
      <c r="Q68924" s="39"/>
    </row>
    <row r="68925" spans="17:17">
      <c r="Q68925" s="39"/>
    </row>
    <row r="68926" spans="17:17">
      <c r="Q68926" s="39"/>
    </row>
    <row r="68927" spans="17:17">
      <c r="Q68927" s="39"/>
    </row>
    <row r="68928" spans="17:17">
      <c r="Q68928" s="39"/>
    </row>
    <row r="68929" spans="17:17">
      <c r="Q68929" s="39"/>
    </row>
    <row r="68930" spans="17:17">
      <c r="Q68930" s="39"/>
    </row>
    <row r="68931" spans="17:17">
      <c r="Q68931" s="39"/>
    </row>
    <row r="68932" spans="17:17">
      <c r="Q68932" s="39"/>
    </row>
    <row r="68933" spans="17:17">
      <c r="Q68933" s="39"/>
    </row>
    <row r="68934" spans="17:17">
      <c r="Q68934" s="39"/>
    </row>
    <row r="68935" spans="17:17">
      <c r="Q68935" s="39"/>
    </row>
    <row r="68936" spans="17:17">
      <c r="Q68936" s="39"/>
    </row>
    <row r="68937" spans="17:17">
      <c r="Q68937" s="39"/>
    </row>
    <row r="68938" spans="17:17">
      <c r="Q68938" s="39"/>
    </row>
    <row r="68939" spans="17:17">
      <c r="Q68939" s="39"/>
    </row>
    <row r="68940" spans="17:17">
      <c r="Q68940" s="39"/>
    </row>
    <row r="68941" spans="17:17">
      <c r="Q68941" s="39"/>
    </row>
    <row r="68942" spans="17:17">
      <c r="Q68942" s="39"/>
    </row>
    <row r="68943" spans="17:17">
      <c r="Q68943" s="39"/>
    </row>
    <row r="68944" spans="17:17">
      <c r="Q68944" s="39"/>
    </row>
    <row r="68945" spans="17:17">
      <c r="Q68945" s="39"/>
    </row>
    <row r="68946" spans="17:17">
      <c r="Q68946" s="39"/>
    </row>
    <row r="68947" spans="17:17">
      <c r="Q68947" s="39"/>
    </row>
    <row r="68948" spans="17:17">
      <c r="Q68948" s="39"/>
    </row>
    <row r="68949" spans="17:17">
      <c r="Q68949" s="39"/>
    </row>
    <row r="68950" spans="17:17">
      <c r="Q68950" s="39"/>
    </row>
    <row r="68951" spans="17:17">
      <c r="Q68951" s="39"/>
    </row>
    <row r="68952" spans="17:17">
      <c r="Q68952" s="39"/>
    </row>
    <row r="68953" spans="17:17">
      <c r="Q68953" s="39"/>
    </row>
    <row r="68954" spans="17:17">
      <c r="Q68954" s="39"/>
    </row>
    <row r="68955" spans="17:17">
      <c r="Q68955" s="39"/>
    </row>
    <row r="68956" spans="17:17">
      <c r="Q68956" s="39"/>
    </row>
    <row r="68957" spans="17:17">
      <c r="Q68957" s="39"/>
    </row>
    <row r="68958" spans="17:17">
      <c r="Q68958" s="39"/>
    </row>
    <row r="68959" spans="17:17">
      <c r="Q68959" s="39"/>
    </row>
    <row r="68960" spans="17:17">
      <c r="Q68960" s="39"/>
    </row>
    <row r="68961" spans="17:17">
      <c r="Q68961" s="39"/>
    </row>
    <row r="68962" spans="17:17">
      <c r="Q68962" s="39"/>
    </row>
    <row r="68963" spans="17:17">
      <c r="Q68963" s="39"/>
    </row>
    <row r="68964" spans="17:17">
      <c r="Q68964" s="39"/>
    </row>
    <row r="68965" spans="17:17">
      <c r="Q68965" s="39"/>
    </row>
    <row r="68966" spans="17:17">
      <c r="Q68966" s="39"/>
    </row>
    <row r="68967" spans="17:17">
      <c r="Q68967" s="39"/>
    </row>
    <row r="68968" spans="17:17">
      <c r="Q68968" s="39"/>
    </row>
    <row r="68969" spans="17:17">
      <c r="Q68969" s="39"/>
    </row>
    <row r="68970" spans="17:17">
      <c r="Q68970" s="39"/>
    </row>
    <row r="68971" spans="17:17">
      <c r="Q68971" s="39"/>
    </row>
    <row r="68972" spans="17:17">
      <c r="Q68972" s="39"/>
    </row>
    <row r="68973" spans="17:17">
      <c r="Q68973" s="39"/>
    </row>
    <row r="68974" spans="17:17">
      <c r="Q68974" s="39"/>
    </row>
    <row r="68975" spans="17:17">
      <c r="Q68975" s="39"/>
    </row>
    <row r="68976" spans="17:17">
      <c r="Q68976" s="39"/>
    </row>
    <row r="68977" spans="17:17">
      <c r="Q68977" s="39"/>
    </row>
    <row r="68978" spans="17:17">
      <c r="Q68978" s="39"/>
    </row>
    <row r="68979" spans="17:17">
      <c r="Q68979" s="39"/>
    </row>
    <row r="68980" spans="17:17">
      <c r="Q68980" s="39"/>
    </row>
    <row r="68981" spans="17:17">
      <c r="Q68981" s="39"/>
    </row>
    <row r="68982" spans="17:17">
      <c r="Q68982" s="39"/>
    </row>
    <row r="68983" spans="17:17">
      <c r="Q68983" s="39"/>
    </row>
    <row r="68984" spans="17:17">
      <c r="Q68984" s="39"/>
    </row>
    <row r="68985" spans="17:17">
      <c r="Q68985" s="39"/>
    </row>
    <row r="68986" spans="17:17">
      <c r="Q68986" s="39"/>
    </row>
    <row r="68987" spans="17:17">
      <c r="Q68987" s="39"/>
    </row>
    <row r="68988" spans="17:17">
      <c r="Q68988" s="39"/>
    </row>
    <row r="68989" spans="17:17">
      <c r="Q68989" s="39"/>
    </row>
    <row r="68990" spans="17:17">
      <c r="Q68990" s="39"/>
    </row>
    <row r="68991" spans="17:17">
      <c r="Q68991" s="39"/>
    </row>
    <row r="68992" spans="17:17">
      <c r="Q68992" s="39"/>
    </row>
    <row r="68993" spans="17:17">
      <c r="Q68993" s="39"/>
    </row>
    <row r="68994" spans="17:17">
      <c r="Q68994" s="39"/>
    </row>
    <row r="68995" spans="17:17">
      <c r="Q68995" s="39"/>
    </row>
    <row r="68996" spans="17:17">
      <c r="Q68996" s="39"/>
    </row>
    <row r="68997" spans="17:17">
      <c r="Q68997" s="39"/>
    </row>
    <row r="68998" spans="17:17">
      <c r="Q68998" s="39"/>
    </row>
    <row r="68999" spans="17:17">
      <c r="Q68999" s="39"/>
    </row>
    <row r="69000" spans="17:17">
      <c r="Q69000" s="39"/>
    </row>
    <row r="69001" spans="17:17">
      <c r="Q69001" s="39"/>
    </row>
    <row r="69002" spans="17:17">
      <c r="Q69002" s="39"/>
    </row>
    <row r="69003" spans="17:17">
      <c r="Q69003" s="39"/>
    </row>
    <row r="69004" spans="17:17">
      <c r="Q69004" s="39"/>
    </row>
    <row r="69005" spans="17:17">
      <c r="Q69005" s="39"/>
    </row>
    <row r="69006" spans="17:17">
      <c r="Q69006" s="39"/>
    </row>
    <row r="69007" spans="17:17">
      <c r="Q69007" s="39"/>
    </row>
    <row r="69008" spans="17:17">
      <c r="Q69008" s="39"/>
    </row>
    <row r="69009" spans="17:17">
      <c r="Q69009" s="39"/>
    </row>
    <row r="69010" spans="17:17">
      <c r="Q69010" s="39"/>
    </row>
    <row r="69011" spans="17:17">
      <c r="Q69011" s="39"/>
    </row>
    <row r="69012" spans="17:17">
      <c r="Q69012" s="39"/>
    </row>
    <row r="69013" spans="17:17">
      <c r="Q69013" s="39"/>
    </row>
    <row r="69014" spans="17:17">
      <c r="Q69014" s="39"/>
    </row>
    <row r="69015" spans="17:17">
      <c r="Q69015" s="39"/>
    </row>
    <row r="69016" spans="17:17">
      <c r="Q69016" s="39"/>
    </row>
    <row r="69017" spans="17:17">
      <c r="Q69017" s="39"/>
    </row>
    <row r="69018" spans="17:17">
      <c r="Q69018" s="39"/>
    </row>
    <row r="69019" spans="17:17">
      <c r="Q69019" s="39"/>
    </row>
    <row r="69020" spans="17:17">
      <c r="Q69020" s="39"/>
    </row>
    <row r="69021" spans="17:17">
      <c r="Q69021" s="39"/>
    </row>
    <row r="69022" spans="17:17">
      <c r="Q69022" s="39"/>
    </row>
    <row r="69023" spans="17:17">
      <c r="Q69023" s="39"/>
    </row>
    <row r="69024" spans="17:17">
      <c r="Q69024" s="39"/>
    </row>
    <row r="69025" spans="17:17">
      <c r="Q69025" s="39"/>
    </row>
    <row r="69026" spans="17:17">
      <c r="Q69026" s="39"/>
    </row>
    <row r="69027" spans="17:17">
      <c r="Q69027" s="39"/>
    </row>
    <row r="69028" spans="17:17">
      <c r="Q69028" s="39"/>
    </row>
    <row r="69029" spans="17:17">
      <c r="Q69029" s="39"/>
    </row>
    <row r="69030" spans="17:17">
      <c r="Q69030" s="39"/>
    </row>
    <row r="69031" spans="17:17">
      <c r="Q69031" s="39"/>
    </row>
    <row r="69032" spans="17:17">
      <c r="Q69032" s="39"/>
    </row>
    <row r="69033" spans="17:17">
      <c r="Q69033" s="39"/>
    </row>
    <row r="69034" spans="17:17">
      <c r="Q69034" s="39"/>
    </row>
    <row r="69035" spans="17:17">
      <c r="Q69035" s="39"/>
    </row>
    <row r="69036" spans="17:17">
      <c r="Q69036" s="39"/>
    </row>
    <row r="69037" spans="17:17">
      <c r="Q69037" s="39"/>
    </row>
    <row r="69038" spans="17:17">
      <c r="Q69038" s="39"/>
    </row>
    <row r="69039" spans="17:17">
      <c r="Q69039" s="39"/>
    </row>
    <row r="69040" spans="17:17">
      <c r="Q69040" s="39"/>
    </row>
    <row r="69041" spans="17:17">
      <c r="Q69041" s="39"/>
    </row>
    <row r="69042" spans="17:17">
      <c r="Q69042" s="39"/>
    </row>
    <row r="69043" spans="17:17">
      <c r="Q69043" s="39"/>
    </row>
    <row r="69044" spans="17:17">
      <c r="Q69044" s="39"/>
    </row>
    <row r="69045" spans="17:17">
      <c r="Q69045" s="39"/>
    </row>
    <row r="69046" spans="17:17">
      <c r="Q69046" s="39"/>
    </row>
    <row r="69047" spans="17:17">
      <c r="Q69047" s="39"/>
    </row>
    <row r="69048" spans="17:17">
      <c r="Q69048" s="39"/>
    </row>
    <row r="69049" spans="17:17">
      <c r="Q69049" s="39"/>
    </row>
    <row r="69050" spans="17:17">
      <c r="Q69050" s="39"/>
    </row>
    <row r="69051" spans="17:17">
      <c r="Q69051" s="39"/>
    </row>
    <row r="69052" spans="17:17">
      <c r="Q69052" s="39"/>
    </row>
    <row r="69053" spans="17:17">
      <c r="Q69053" s="39"/>
    </row>
    <row r="69054" spans="17:17">
      <c r="Q69054" s="39"/>
    </row>
    <row r="69055" spans="17:17">
      <c r="Q69055" s="39"/>
    </row>
    <row r="69056" spans="17:17">
      <c r="Q69056" s="39"/>
    </row>
    <row r="69057" spans="17:17">
      <c r="Q69057" s="39"/>
    </row>
    <row r="69058" spans="17:17">
      <c r="Q69058" s="39"/>
    </row>
    <row r="69059" spans="17:17">
      <c r="Q69059" s="39"/>
    </row>
    <row r="69060" spans="17:17">
      <c r="Q69060" s="39"/>
    </row>
    <row r="69061" spans="17:17">
      <c r="Q69061" s="39"/>
    </row>
    <row r="69062" spans="17:17">
      <c r="Q69062" s="39"/>
    </row>
    <row r="69063" spans="17:17">
      <c r="Q69063" s="39"/>
    </row>
    <row r="69064" spans="17:17">
      <c r="Q69064" s="39"/>
    </row>
    <row r="69065" spans="17:17">
      <c r="Q69065" s="39"/>
    </row>
    <row r="69066" spans="17:17">
      <c r="Q69066" s="39"/>
    </row>
    <row r="69067" spans="17:17">
      <c r="Q69067" s="39"/>
    </row>
    <row r="69068" spans="17:17">
      <c r="Q69068" s="39"/>
    </row>
    <row r="69069" spans="17:17">
      <c r="Q69069" s="39"/>
    </row>
    <row r="69070" spans="17:17">
      <c r="Q69070" s="39"/>
    </row>
    <row r="69071" spans="17:17">
      <c r="Q69071" s="39"/>
    </row>
    <row r="69072" spans="17:17">
      <c r="Q69072" s="39"/>
    </row>
    <row r="69073" spans="17:17">
      <c r="Q69073" s="39"/>
    </row>
    <row r="69074" spans="17:17">
      <c r="Q69074" s="39"/>
    </row>
    <row r="69075" spans="17:17">
      <c r="Q69075" s="39"/>
    </row>
    <row r="69076" spans="17:17">
      <c r="Q69076" s="39"/>
    </row>
    <row r="69077" spans="17:17">
      <c r="Q69077" s="39"/>
    </row>
    <row r="69078" spans="17:17">
      <c r="Q69078" s="39"/>
    </row>
    <row r="69079" spans="17:17">
      <c r="Q69079" s="39"/>
    </row>
    <row r="69080" spans="17:17">
      <c r="Q69080" s="39"/>
    </row>
    <row r="69081" spans="17:17">
      <c r="Q69081" s="39"/>
    </row>
    <row r="69082" spans="17:17">
      <c r="Q69082" s="39"/>
    </row>
    <row r="69083" spans="17:17">
      <c r="Q69083" s="39"/>
    </row>
    <row r="69084" spans="17:17">
      <c r="Q69084" s="39"/>
    </row>
    <row r="69085" spans="17:17">
      <c r="Q69085" s="39"/>
    </row>
    <row r="69086" spans="17:17">
      <c r="Q69086" s="39"/>
    </row>
    <row r="69087" spans="17:17">
      <c r="Q69087" s="39"/>
    </row>
    <row r="69088" spans="17:17">
      <c r="Q69088" s="39"/>
    </row>
    <row r="69089" spans="17:17">
      <c r="Q69089" s="39"/>
    </row>
    <row r="69090" spans="17:17">
      <c r="Q69090" s="39"/>
    </row>
    <row r="69091" spans="17:17">
      <c r="Q69091" s="39"/>
    </row>
    <row r="69092" spans="17:17">
      <c r="Q69092" s="39"/>
    </row>
    <row r="69093" spans="17:17">
      <c r="Q69093" s="39"/>
    </row>
    <row r="69094" spans="17:17">
      <c r="Q69094" s="39"/>
    </row>
    <row r="69095" spans="17:17">
      <c r="Q69095" s="39"/>
    </row>
    <row r="69096" spans="17:17">
      <c r="Q69096" s="39"/>
    </row>
    <row r="69097" spans="17:17">
      <c r="Q69097" s="39"/>
    </row>
    <row r="69098" spans="17:17">
      <c r="Q69098" s="39"/>
    </row>
    <row r="69099" spans="17:17">
      <c r="Q69099" s="39"/>
    </row>
    <row r="69100" spans="17:17">
      <c r="Q69100" s="39"/>
    </row>
    <row r="69101" spans="17:17">
      <c r="Q69101" s="39"/>
    </row>
    <row r="69102" spans="17:17">
      <c r="Q69102" s="39"/>
    </row>
    <row r="69103" spans="17:17">
      <c r="Q69103" s="39"/>
    </row>
    <row r="69104" spans="17:17">
      <c r="Q69104" s="39"/>
    </row>
    <row r="69105" spans="17:17">
      <c r="Q69105" s="39"/>
    </row>
    <row r="69106" spans="17:17">
      <c r="Q69106" s="39"/>
    </row>
    <row r="69107" spans="17:17">
      <c r="Q69107" s="39"/>
    </row>
    <row r="69108" spans="17:17">
      <c r="Q69108" s="39"/>
    </row>
    <row r="69109" spans="17:17">
      <c r="Q69109" s="39"/>
    </row>
    <row r="69110" spans="17:17">
      <c r="Q69110" s="39"/>
    </row>
    <row r="69111" spans="17:17">
      <c r="Q69111" s="39"/>
    </row>
    <row r="69112" spans="17:17">
      <c r="Q69112" s="39"/>
    </row>
    <row r="69113" spans="17:17">
      <c r="Q69113" s="39"/>
    </row>
    <row r="69114" spans="17:17">
      <c r="Q69114" s="39"/>
    </row>
    <row r="69115" spans="17:17">
      <c r="Q69115" s="39"/>
    </row>
    <row r="69116" spans="17:17">
      <c r="Q69116" s="39"/>
    </row>
    <row r="69117" spans="17:17">
      <c r="Q69117" s="39"/>
    </row>
    <row r="69118" spans="17:17">
      <c r="Q69118" s="39"/>
    </row>
    <row r="69119" spans="17:17">
      <c r="Q69119" s="39"/>
    </row>
    <row r="69120" spans="17:17">
      <c r="Q69120" s="39"/>
    </row>
    <row r="69121" spans="17:17">
      <c r="Q69121" s="39"/>
    </row>
    <row r="69122" spans="17:17">
      <c r="Q69122" s="39"/>
    </row>
    <row r="69123" spans="17:17">
      <c r="Q69123" s="39"/>
    </row>
    <row r="69124" spans="17:17">
      <c r="Q69124" s="39"/>
    </row>
    <row r="69125" spans="17:17">
      <c r="Q69125" s="39"/>
    </row>
    <row r="69126" spans="17:17">
      <c r="Q69126" s="39"/>
    </row>
    <row r="69127" spans="17:17">
      <c r="Q69127" s="39"/>
    </row>
    <row r="69128" spans="17:17">
      <c r="Q69128" s="39"/>
    </row>
    <row r="69129" spans="17:17">
      <c r="Q69129" s="39"/>
    </row>
    <row r="69130" spans="17:17">
      <c r="Q69130" s="39"/>
    </row>
    <row r="69131" spans="17:17">
      <c r="Q69131" s="39"/>
    </row>
    <row r="69132" spans="17:17">
      <c r="Q69132" s="39"/>
    </row>
    <row r="69133" spans="17:17">
      <c r="Q69133" s="39"/>
    </row>
    <row r="69134" spans="17:17">
      <c r="Q69134" s="39"/>
    </row>
    <row r="69135" spans="17:17">
      <c r="Q69135" s="39"/>
    </row>
    <row r="69136" spans="17:17">
      <c r="Q69136" s="39"/>
    </row>
    <row r="69137" spans="17:17">
      <c r="Q69137" s="39"/>
    </row>
    <row r="69138" spans="17:17">
      <c r="Q69138" s="39"/>
    </row>
    <row r="69139" spans="17:17">
      <c r="Q69139" s="39"/>
    </row>
    <row r="69140" spans="17:17">
      <c r="Q69140" s="39"/>
    </row>
    <row r="69141" spans="17:17">
      <c r="Q69141" s="39"/>
    </row>
    <row r="69142" spans="17:17">
      <c r="Q69142" s="39"/>
    </row>
    <row r="69143" spans="17:17">
      <c r="Q69143" s="39"/>
    </row>
    <row r="69144" spans="17:17">
      <c r="Q69144" s="39"/>
    </row>
    <row r="69145" spans="17:17">
      <c r="Q69145" s="39"/>
    </row>
    <row r="69146" spans="17:17">
      <c r="Q69146" s="39"/>
    </row>
    <row r="69147" spans="17:17">
      <c r="Q69147" s="39"/>
    </row>
    <row r="69148" spans="17:17">
      <c r="Q69148" s="39"/>
    </row>
    <row r="69149" spans="17:17">
      <c r="Q69149" s="39"/>
    </row>
    <row r="69150" spans="17:17">
      <c r="Q69150" s="39"/>
    </row>
    <row r="69151" spans="17:17">
      <c r="Q69151" s="39"/>
    </row>
    <row r="69152" spans="17:17">
      <c r="Q69152" s="39"/>
    </row>
    <row r="69153" spans="17:17">
      <c r="Q69153" s="39"/>
    </row>
    <row r="69154" spans="17:17">
      <c r="Q69154" s="39"/>
    </row>
    <row r="69155" spans="17:17">
      <c r="Q69155" s="39"/>
    </row>
    <row r="69156" spans="17:17">
      <c r="Q69156" s="39"/>
    </row>
    <row r="69157" spans="17:17">
      <c r="Q69157" s="39"/>
    </row>
    <row r="69158" spans="17:17">
      <c r="Q69158" s="39"/>
    </row>
    <row r="69159" spans="17:17">
      <c r="Q69159" s="39"/>
    </row>
    <row r="69160" spans="17:17">
      <c r="Q69160" s="39"/>
    </row>
    <row r="69161" spans="17:17">
      <c r="Q69161" s="39"/>
    </row>
    <row r="69162" spans="17:17">
      <c r="Q69162" s="39"/>
    </row>
    <row r="69163" spans="17:17">
      <c r="Q69163" s="39"/>
    </row>
    <row r="69164" spans="17:17">
      <c r="Q69164" s="39"/>
    </row>
    <row r="69165" spans="17:17">
      <c r="Q69165" s="39"/>
    </row>
    <row r="69166" spans="17:17">
      <c r="Q69166" s="39"/>
    </row>
    <row r="69167" spans="17:17">
      <c r="Q69167" s="39"/>
    </row>
    <row r="69168" spans="17:17">
      <c r="Q69168" s="39"/>
    </row>
    <row r="69169" spans="17:17">
      <c r="Q69169" s="39"/>
    </row>
    <row r="69170" spans="17:17">
      <c r="Q69170" s="39"/>
    </row>
    <row r="69171" spans="17:17">
      <c r="Q69171" s="39"/>
    </row>
    <row r="69172" spans="17:17">
      <c r="Q69172" s="39"/>
    </row>
    <row r="69173" spans="17:17">
      <c r="Q69173" s="39"/>
    </row>
    <row r="69174" spans="17:17">
      <c r="Q69174" s="39"/>
    </row>
    <row r="69175" spans="17:17">
      <c r="Q69175" s="39"/>
    </row>
    <row r="69176" spans="17:17">
      <c r="Q69176" s="39"/>
    </row>
    <row r="69177" spans="17:17">
      <c r="Q69177" s="39"/>
    </row>
    <row r="69178" spans="17:17">
      <c r="Q69178" s="39"/>
    </row>
    <row r="69179" spans="17:17">
      <c r="Q69179" s="39"/>
    </row>
    <row r="69180" spans="17:17">
      <c r="Q69180" s="39"/>
    </row>
    <row r="69181" spans="17:17">
      <c r="Q69181" s="39"/>
    </row>
    <row r="69182" spans="17:17">
      <c r="Q69182" s="39"/>
    </row>
    <row r="69183" spans="17:17">
      <c r="Q69183" s="39"/>
    </row>
    <row r="69184" spans="17:17">
      <c r="Q69184" s="39"/>
    </row>
    <row r="69185" spans="17:17">
      <c r="Q69185" s="39"/>
    </row>
    <row r="69186" spans="17:17">
      <c r="Q69186" s="39"/>
    </row>
    <row r="69187" spans="17:17">
      <c r="Q69187" s="39"/>
    </row>
    <row r="69188" spans="17:17">
      <c r="Q69188" s="39"/>
    </row>
    <row r="69189" spans="17:17">
      <c r="Q69189" s="39"/>
    </row>
    <row r="69190" spans="17:17">
      <c r="Q69190" s="39"/>
    </row>
    <row r="69191" spans="17:17">
      <c r="Q69191" s="39"/>
    </row>
    <row r="69192" spans="17:17">
      <c r="Q69192" s="39"/>
    </row>
    <row r="69193" spans="17:17">
      <c r="Q69193" s="39"/>
    </row>
    <row r="69194" spans="17:17">
      <c r="Q69194" s="39"/>
    </row>
    <row r="69195" spans="17:17">
      <c r="Q69195" s="39"/>
    </row>
    <row r="69196" spans="17:17">
      <c r="Q69196" s="39"/>
    </row>
    <row r="69197" spans="17:17">
      <c r="Q69197" s="39"/>
    </row>
    <row r="69198" spans="17:17">
      <c r="Q69198" s="39"/>
    </row>
    <row r="69199" spans="17:17">
      <c r="Q69199" s="39"/>
    </row>
    <row r="69200" spans="17:17">
      <c r="Q69200" s="39"/>
    </row>
    <row r="69201" spans="17:17">
      <c r="Q69201" s="39"/>
    </row>
    <row r="69202" spans="17:17">
      <c r="Q69202" s="39"/>
    </row>
    <row r="69203" spans="17:17">
      <c r="Q69203" s="39"/>
    </row>
    <row r="69204" spans="17:17">
      <c r="Q69204" s="39"/>
    </row>
    <row r="69205" spans="17:17">
      <c r="Q69205" s="39"/>
    </row>
    <row r="69206" spans="17:17">
      <c r="Q69206" s="39"/>
    </row>
    <row r="69207" spans="17:17">
      <c r="Q69207" s="39"/>
    </row>
    <row r="69208" spans="17:17">
      <c r="Q69208" s="39"/>
    </row>
    <row r="69209" spans="17:17">
      <c r="Q69209" s="39"/>
    </row>
    <row r="69210" spans="17:17">
      <c r="Q69210" s="39"/>
    </row>
    <row r="69211" spans="17:17">
      <c r="Q69211" s="39"/>
    </row>
    <row r="69212" spans="17:17">
      <c r="Q69212" s="39"/>
    </row>
    <row r="69213" spans="17:17">
      <c r="Q69213" s="39"/>
    </row>
    <row r="69214" spans="17:17">
      <c r="Q69214" s="39"/>
    </row>
    <row r="69215" spans="17:17">
      <c r="Q69215" s="39"/>
    </row>
    <row r="69216" spans="17:17">
      <c r="Q69216" s="39"/>
    </row>
    <row r="69217" spans="17:17">
      <c r="Q69217" s="39"/>
    </row>
    <row r="69218" spans="17:17">
      <c r="Q69218" s="39"/>
    </row>
    <row r="69219" spans="17:17">
      <c r="Q69219" s="39"/>
    </row>
    <row r="69220" spans="17:17">
      <c r="Q69220" s="39"/>
    </row>
    <row r="69221" spans="17:17">
      <c r="Q69221" s="39"/>
    </row>
    <row r="69222" spans="17:17">
      <c r="Q69222" s="39"/>
    </row>
    <row r="69223" spans="17:17">
      <c r="Q69223" s="39"/>
    </row>
    <row r="69224" spans="17:17">
      <c r="Q69224" s="39"/>
    </row>
    <row r="69225" spans="17:17">
      <c r="Q69225" s="39"/>
    </row>
    <row r="69226" spans="17:17">
      <c r="Q69226" s="39"/>
    </row>
    <row r="69227" spans="17:17">
      <c r="Q69227" s="39"/>
    </row>
    <row r="69228" spans="17:17">
      <c r="Q69228" s="39"/>
    </row>
    <row r="69229" spans="17:17">
      <c r="Q69229" s="39"/>
    </row>
    <row r="69230" spans="17:17">
      <c r="Q69230" s="39"/>
    </row>
    <row r="69231" spans="17:17">
      <c r="Q69231" s="39"/>
    </row>
    <row r="69232" spans="17:17">
      <c r="Q69232" s="39"/>
    </row>
    <row r="69233" spans="17:17">
      <c r="Q69233" s="39"/>
    </row>
    <row r="69234" spans="17:17">
      <c r="Q69234" s="39"/>
    </row>
    <row r="69235" spans="17:17">
      <c r="Q69235" s="39"/>
    </row>
    <row r="69236" spans="17:17">
      <c r="Q69236" s="39"/>
    </row>
    <row r="69237" spans="17:17">
      <c r="Q69237" s="39"/>
    </row>
    <row r="69238" spans="17:17">
      <c r="Q69238" s="39"/>
    </row>
    <row r="69239" spans="17:17">
      <c r="Q69239" s="39"/>
    </row>
    <row r="69240" spans="17:17">
      <c r="Q69240" s="39"/>
    </row>
    <row r="69241" spans="17:17">
      <c r="Q69241" s="39"/>
    </row>
    <row r="69242" spans="17:17">
      <c r="Q69242" s="39"/>
    </row>
    <row r="69243" spans="17:17">
      <c r="Q69243" s="39"/>
    </row>
    <row r="69244" spans="17:17">
      <c r="Q69244" s="39"/>
    </row>
    <row r="69245" spans="17:17">
      <c r="Q69245" s="39"/>
    </row>
    <row r="69246" spans="17:17">
      <c r="Q69246" s="39"/>
    </row>
    <row r="69247" spans="17:17">
      <c r="Q69247" s="39"/>
    </row>
    <row r="69248" spans="17:17">
      <c r="Q69248" s="39"/>
    </row>
    <row r="69249" spans="17:17">
      <c r="Q69249" s="39"/>
    </row>
    <row r="69250" spans="17:17">
      <c r="Q69250" s="39"/>
    </row>
    <row r="69251" spans="17:17">
      <c r="Q69251" s="39"/>
    </row>
    <row r="69252" spans="17:17">
      <c r="Q69252" s="39"/>
    </row>
    <row r="69253" spans="17:17">
      <c r="Q69253" s="39"/>
    </row>
    <row r="69254" spans="17:17">
      <c r="Q69254" s="39"/>
    </row>
    <row r="69255" spans="17:17">
      <c r="Q69255" s="39"/>
    </row>
    <row r="69256" spans="17:17">
      <c r="Q69256" s="39"/>
    </row>
    <row r="69257" spans="17:17">
      <c r="Q69257" s="39"/>
    </row>
    <row r="69258" spans="17:17">
      <c r="Q69258" s="39"/>
    </row>
    <row r="69259" spans="17:17">
      <c r="Q69259" s="39"/>
    </row>
    <row r="69260" spans="17:17">
      <c r="Q69260" s="39"/>
    </row>
    <row r="69261" spans="17:17">
      <c r="Q69261" s="39"/>
    </row>
    <row r="69262" spans="17:17">
      <c r="Q69262" s="39"/>
    </row>
    <row r="69263" spans="17:17">
      <c r="Q69263" s="39"/>
    </row>
    <row r="69264" spans="17:17">
      <c r="Q69264" s="39"/>
    </row>
    <row r="69265" spans="17:17">
      <c r="Q69265" s="39"/>
    </row>
    <row r="69266" spans="17:17">
      <c r="Q69266" s="39"/>
    </row>
    <row r="69267" spans="17:17">
      <c r="Q69267" s="39"/>
    </row>
    <row r="69268" spans="17:17">
      <c r="Q69268" s="39"/>
    </row>
    <row r="69269" spans="17:17">
      <c r="Q69269" s="39"/>
    </row>
    <row r="69270" spans="17:17">
      <c r="Q69270" s="39"/>
    </row>
    <row r="69271" spans="17:17">
      <c r="Q69271" s="39"/>
    </row>
    <row r="69272" spans="17:17">
      <c r="Q69272" s="39"/>
    </row>
    <row r="69273" spans="17:17">
      <c r="Q69273" s="39"/>
    </row>
    <row r="69274" spans="17:17">
      <c r="Q69274" s="39"/>
    </row>
    <row r="69275" spans="17:17">
      <c r="Q69275" s="39"/>
    </row>
    <row r="69276" spans="17:17">
      <c r="Q69276" s="39"/>
    </row>
    <row r="69277" spans="17:17">
      <c r="Q69277" s="39"/>
    </row>
    <row r="69278" spans="17:17">
      <c r="Q69278" s="39"/>
    </row>
    <row r="69279" spans="17:17">
      <c r="Q69279" s="39"/>
    </row>
    <row r="69280" spans="17:17">
      <c r="Q69280" s="39"/>
    </row>
    <row r="69281" spans="17:17">
      <c r="Q69281" s="39"/>
    </row>
    <row r="69282" spans="17:17">
      <c r="Q69282" s="39"/>
    </row>
    <row r="69283" spans="17:17">
      <c r="Q69283" s="39"/>
    </row>
    <row r="69284" spans="17:17">
      <c r="Q69284" s="39"/>
    </row>
    <row r="69285" spans="17:17">
      <c r="Q69285" s="39"/>
    </row>
    <row r="69286" spans="17:17">
      <c r="Q69286" s="39"/>
    </row>
    <row r="69287" spans="17:17">
      <c r="Q69287" s="39"/>
    </row>
    <row r="69288" spans="17:17">
      <c r="Q69288" s="39"/>
    </row>
    <row r="69289" spans="17:17">
      <c r="Q69289" s="39"/>
    </row>
    <row r="69290" spans="17:17">
      <c r="Q69290" s="39"/>
    </row>
    <row r="69291" spans="17:17">
      <c r="Q69291" s="39"/>
    </row>
    <row r="69292" spans="17:17">
      <c r="Q69292" s="39"/>
    </row>
    <row r="69293" spans="17:17">
      <c r="Q69293" s="39"/>
    </row>
    <row r="69294" spans="17:17">
      <c r="Q69294" s="39"/>
    </row>
    <row r="69295" spans="17:17">
      <c r="Q69295" s="39"/>
    </row>
    <row r="69296" spans="17:17">
      <c r="Q69296" s="39"/>
    </row>
    <row r="69297" spans="17:17">
      <c r="Q69297" s="39"/>
    </row>
    <row r="69298" spans="17:17">
      <c r="Q69298" s="39"/>
    </row>
    <row r="69299" spans="17:17">
      <c r="Q69299" s="39"/>
    </row>
    <row r="69300" spans="17:17">
      <c r="Q69300" s="39"/>
    </row>
    <row r="69301" spans="17:17">
      <c r="Q69301" s="39"/>
    </row>
    <row r="69302" spans="17:17">
      <c r="Q69302" s="39"/>
    </row>
    <row r="69303" spans="17:17">
      <c r="Q69303" s="39"/>
    </row>
    <row r="69304" spans="17:17">
      <c r="Q69304" s="39"/>
    </row>
    <row r="69305" spans="17:17">
      <c r="Q69305" s="39"/>
    </row>
    <row r="69306" spans="17:17">
      <c r="Q69306" s="39"/>
    </row>
    <row r="69307" spans="17:17">
      <c r="Q69307" s="39"/>
    </row>
    <row r="69308" spans="17:17">
      <c r="Q69308" s="39"/>
    </row>
    <row r="69309" spans="17:17">
      <c r="Q69309" s="39"/>
    </row>
    <row r="69310" spans="17:17">
      <c r="Q69310" s="39"/>
    </row>
    <row r="69311" spans="17:17">
      <c r="Q69311" s="39"/>
    </row>
    <row r="69312" spans="17:17">
      <c r="Q69312" s="39"/>
    </row>
    <row r="69313" spans="17:17">
      <c r="Q69313" s="39"/>
    </row>
    <row r="69314" spans="17:17">
      <c r="Q69314" s="39"/>
    </row>
    <row r="69315" spans="17:17">
      <c r="Q69315" s="39"/>
    </row>
    <row r="69316" spans="17:17">
      <c r="Q69316" s="39"/>
    </row>
    <row r="69317" spans="17:17">
      <c r="Q69317" s="39"/>
    </row>
    <row r="69318" spans="17:17">
      <c r="Q69318" s="39"/>
    </row>
    <row r="69319" spans="17:17">
      <c r="Q69319" s="39"/>
    </row>
    <row r="69320" spans="17:17">
      <c r="Q69320" s="39"/>
    </row>
    <row r="69321" spans="17:17">
      <c r="Q69321" s="39"/>
    </row>
    <row r="69322" spans="17:17">
      <c r="Q69322" s="39"/>
    </row>
    <row r="69323" spans="17:17">
      <c r="Q69323" s="39"/>
    </row>
    <row r="69324" spans="17:17">
      <c r="Q69324" s="39"/>
    </row>
    <row r="69325" spans="17:17">
      <c r="Q69325" s="39"/>
    </row>
    <row r="69326" spans="17:17">
      <c r="Q69326" s="39"/>
    </row>
    <row r="69327" spans="17:17">
      <c r="Q69327" s="39"/>
    </row>
    <row r="69328" spans="17:17">
      <c r="Q69328" s="39"/>
    </row>
    <row r="69329" spans="17:17">
      <c r="Q69329" s="39"/>
    </row>
    <row r="69330" spans="17:17">
      <c r="Q69330" s="39"/>
    </row>
    <row r="69331" spans="17:17">
      <c r="Q69331" s="39"/>
    </row>
    <row r="69332" spans="17:17">
      <c r="Q69332" s="39"/>
    </row>
    <row r="69333" spans="17:17">
      <c r="Q69333" s="39"/>
    </row>
    <row r="69334" spans="17:17">
      <c r="Q69334" s="39"/>
    </row>
    <row r="69335" spans="17:17">
      <c r="Q69335" s="39"/>
    </row>
    <row r="69336" spans="17:17">
      <c r="Q69336" s="39"/>
    </row>
    <row r="69337" spans="17:17">
      <c r="Q69337" s="39"/>
    </row>
    <row r="69338" spans="17:17">
      <c r="Q69338" s="39"/>
    </row>
    <row r="69339" spans="17:17">
      <c r="Q69339" s="39"/>
    </row>
    <row r="69340" spans="17:17">
      <c r="Q69340" s="39"/>
    </row>
    <row r="69341" spans="17:17">
      <c r="Q69341" s="39"/>
    </row>
    <row r="69342" spans="17:17">
      <c r="Q69342" s="39"/>
    </row>
    <row r="69343" spans="17:17">
      <c r="Q69343" s="39"/>
    </row>
    <row r="69344" spans="17:17">
      <c r="Q69344" s="39"/>
    </row>
    <row r="69345" spans="17:17">
      <c r="Q69345" s="39"/>
    </row>
    <row r="69346" spans="17:17">
      <c r="Q69346" s="39"/>
    </row>
    <row r="69347" spans="17:17">
      <c r="Q69347" s="39"/>
    </row>
    <row r="69348" spans="17:17">
      <c r="Q69348" s="39"/>
    </row>
    <row r="69349" spans="17:17">
      <c r="Q69349" s="39"/>
    </row>
    <row r="69350" spans="17:17">
      <c r="Q69350" s="39"/>
    </row>
    <row r="69351" spans="17:17">
      <c r="Q69351" s="39"/>
    </row>
    <row r="69352" spans="17:17">
      <c r="Q69352" s="39"/>
    </row>
    <row r="69353" spans="17:17">
      <c r="Q69353" s="39"/>
    </row>
    <row r="69354" spans="17:17">
      <c r="Q69354" s="39"/>
    </row>
    <row r="69355" spans="17:17">
      <c r="Q69355" s="39"/>
    </row>
    <row r="69356" spans="17:17">
      <c r="Q69356" s="39"/>
    </row>
    <row r="69357" spans="17:17">
      <c r="Q69357" s="39"/>
    </row>
    <row r="69358" spans="17:17">
      <c r="Q69358" s="39"/>
    </row>
    <row r="69359" spans="17:17">
      <c r="Q69359" s="39"/>
    </row>
    <row r="69360" spans="17:17">
      <c r="Q69360" s="39"/>
    </row>
    <row r="69361" spans="17:17">
      <c r="Q69361" s="39"/>
    </row>
    <row r="69362" spans="17:17">
      <c r="Q69362" s="39"/>
    </row>
    <row r="69363" spans="17:17">
      <c r="Q69363" s="39"/>
    </row>
    <row r="69364" spans="17:17">
      <c r="Q69364" s="39"/>
    </row>
    <row r="69365" spans="17:17">
      <c r="Q69365" s="39"/>
    </row>
    <row r="69366" spans="17:17">
      <c r="Q69366" s="39"/>
    </row>
    <row r="69367" spans="17:17">
      <c r="Q69367" s="39"/>
    </row>
    <row r="69368" spans="17:17">
      <c r="Q69368" s="39"/>
    </row>
    <row r="69369" spans="17:17">
      <c r="Q69369" s="39"/>
    </row>
    <row r="69370" spans="17:17">
      <c r="Q69370" s="39"/>
    </row>
    <row r="69371" spans="17:17">
      <c r="Q69371" s="39"/>
    </row>
    <row r="69372" spans="17:17">
      <c r="Q69372" s="39"/>
    </row>
    <row r="69373" spans="17:17">
      <c r="Q69373" s="39"/>
    </row>
    <row r="69374" spans="17:17">
      <c r="Q69374" s="39"/>
    </row>
    <row r="69375" spans="17:17">
      <c r="Q69375" s="39"/>
    </row>
    <row r="69376" spans="17:17">
      <c r="Q69376" s="39"/>
    </row>
    <row r="69377" spans="17:17">
      <c r="Q69377" s="39"/>
    </row>
    <row r="69378" spans="17:17">
      <c r="Q69378" s="39"/>
    </row>
    <row r="69379" spans="17:17">
      <c r="Q69379" s="39"/>
    </row>
    <row r="69380" spans="17:17">
      <c r="Q69380" s="39"/>
    </row>
    <row r="69381" spans="17:17">
      <c r="Q69381" s="39"/>
    </row>
    <row r="69382" spans="17:17">
      <c r="Q69382" s="39"/>
    </row>
    <row r="69383" spans="17:17">
      <c r="Q69383" s="39"/>
    </row>
    <row r="69384" spans="17:17">
      <c r="Q69384" s="39"/>
    </row>
    <row r="69385" spans="17:17">
      <c r="Q69385" s="39"/>
    </row>
    <row r="69386" spans="17:17">
      <c r="Q69386" s="39"/>
    </row>
    <row r="69387" spans="17:17">
      <c r="Q69387" s="39"/>
    </row>
    <row r="69388" spans="17:17">
      <c r="Q69388" s="39"/>
    </row>
    <row r="69389" spans="17:17">
      <c r="Q69389" s="39"/>
    </row>
    <row r="69390" spans="17:17">
      <c r="Q69390" s="39"/>
    </row>
    <row r="69391" spans="17:17">
      <c r="Q69391" s="39"/>
    </row>
    <row r="69392" spans="17:17">
      <c r="Q69392" s="39"/>
    </row>
    <row r="69393" spans="17:17">
      <c r="Q69393" s="39"/>
    </row>
    <row r="69394" spans="17:17">
      <c r="Q69394" s="39"/>
    </row>
    <row r="69395" spans="17:17">
      <c r="Q69395" s="39"/>
    </row>
    <row r="69396" spans="17:17">
      <c r="Q69396" s="39"/>
    </row>
    <row r="69397" spans="17:17">
      <c r="Q69397" s="39"/>
    </row>
    <row r="69398" spans="17:17">
      <c r="Q69398" s="39"/>
    </row>
    <row r="69399" spans="17:17">
      <c r="Q69399" s="39"/>
    </row>
    <row r="69400" spans="17:17">
      <c r="Q69400" s="39"/>
    </row>
    <row r="69401" spans="17:17">
      <c r="Q69401" s="39"/>
    </row>
    <row r="69402" spans="17:17">
      <c r="Q69402" s="39"/>
    </row>
    <row r="69403" spans="17:17">
      <c r="Q69403" s="39"/>
    </row>
    <row r="69404" spans="17:17">
      <c r="Q69404" s="39"/>
    </row>
    <row r="69405" spans="17:17">
      <c r="Q69405" s="39"/>
    </row>
    <row r="69406" spans="17:17">
      <c r="Q69406" s="39"/>
    </row>
    <row r="69407" spans="17:17">
      <c r="Q69407" s="39"/>
    </row>
    <row r="69408" spans="17:17">
      <c r="Q69408" s="39"/>
    </row>
    <row r="69409" spans="17:17">
      <c r="Q69409" s="39"/>
    </row>
    <row r="69410" spans="17:17">
      <c r="Q69410" s="39"/>
    </row>
    <row r="69411" spans="17:17">
      <c r="Q69411" s="39"/>
    </row>
    <row r="69412" spans="17:17">
      <c r="Q69412" s="39"/>
    </row>
    <row r="69413" spans="17:17">
      <c r="Q69413" s="39"/>
    </row>
    <row r="69414" spans="17:17">
      <c r="Q69414" s="39"/>
    </row>
    <row r="69415" spans="17:17">
      <c r="Q69415" s="39"/>
    </row>
    <row r="69416" spans="17:17">
      <c r="Q69416" s="39"/>
    </row>
    <row r="69417" spans="17:17">
      <c r="Q69417" s="39"/>
    </row>
    <row r="69418" spans="17:17">
      <c r="Q69418" s="39"/>
    </row>
    <row r="69419" spans="17:17">
      <c r="Q69419" s="39"/>
    </row>
    <row r="69420" spans="17:17">
      <c r="Q69420" s="39"/>
    </row>
    <row r="69421" spans="17:17">
      <c r="Q69421" s="39"/>
    </row>
    <row r="69422" spans="17:17">
      <c r="Q69422" s="39"/>
    </row>
    <row r="69423" spans="17:17">
      <c r="Q69423" s="39"/>
    </row>
    <row r="69424" spans="17:17">
      <c r="Q69424" s="39"/>
    </row>
    <row r="69425" spans="17:17">
      <c r="Q69425" s="39"/>
    </row>
    <row r="69426" spans="17:17">
      <c r="Q69426" s="39"/>
    </row>
    <row r="69427" spans="17:17">
      <c r="Q69427" s="39"/>
    </row>
    <row r="69428" spans="17:17">
      <c r="Q69428" s="39"/>
    </row>
    <row r="69429" spans="17:17">
      <c r="Q69429" s="39"/>
    </row>
    <row r="69430" spans="17:17">
      <c r="Q69430" s="39"/>
    </row>
    <row r="69431" spans="17:17">
      <c r="Q69431" s="39"/>
    </row>
    <row r="69432" spans="17:17">
      <c r="Q69432" s="39"/>
    </row>
    <row r="69433" spans="17:17">
      <c r="Q69433" s="39"/>
    </row>
    <row r="69434" spans="17:17">
      <c r="Q69434" s="39"/>
    </row>
    <row r="69435" spans="17:17">
      <c r="Q69435" s="39"/>
    </row>
    <row r="69436" spans="17:17">
      <c r="Q69436" s="39"/>
    </row>
    <row r="69437" spans="17:17">
      <c r="Q69437" s="39"/>
    </row>
    <row r="69438" spans="17:17">
      <c r="Q69438" s="39"/>
    </row>
    <row r="69439" spans="17:17">
      <c r="Q69439" s="39"/>
    </row>
    <row r="69440" spans="17:17">
      <c r="Q69440" s="39"/>
    </row>
    <row r="69441" spans="17:17">
      <c r="Q69441" s="39"/>
    </row>
    <row r="69442" spans="17:17">
      <c r="Q69442" s="39"/>
    </row>
    <row r="69443" spans="17:17">
      <c r="Q69443" s="39"/>
    </row>
    <row r="69444" spans="17:17">
      <c r="Q69444" s="39"/>
    </row>
    <row r="69445" spans="17:17">
      <c r="Q69445" s="39"/>
    </row>
    <row r="69446" spans="17:17">
      <c r="Q69446" s="39"/>
    </row>
    <row r="69447" spans="17:17">
      <c r="Q69447" s="39"/>
    </row>
    <row r="69448" spans="17:17">
      <c r="Q69448" s="39"/>
    </row>
    <row r="69449" spans="17:17">
      <c r="Q69449" s="39"/>
    </row>
    <row r="69450" spans="17:17">
      <c r="Q69450" s="39"/>
    </row>
    <row r="69451" spans="17:17">
      <c r="Q69451" s="39"/>
    </row>
    <row r="69452" spans="17:17">
      <c r="Q69452" s="39"/>
    </row>
    <row r="69453" spans="17:17">
      <c r="Q69453" s="39"/>
    </row>
    <row r="69454" spans="17:17">
      <c r="Q69454" s="39"/>
    </row>
    <row r="69455" spans="17:17">
      <c r="Q69455" s="39"/>
    </row>
    <row r="69456" spans="17:17">
      <c r="Q69456" s="39"/>
    </row>
    <row r="69457" spans="17:17">
      <c r="Q69457" s="39"/>
    </row>
    <row r="69458" spans="17:17">
      <c r="Q69458" s="39"/>
    </row>
    <row r="69459" spans="17:17">
      <c r="Q69459" s="39"/>
    </row>
    <row r="69460" spans="17:17">
      <c r="Q69460" s="39"/>
    </row>
    <row r="69461" spans="17:17">
      <c r="Q69461" s="39"/>
    </row>
    <row r="69462" spans="17:17">
      <c r="Q69462" s="39"/>
    </row>
    <row r="69463" spans="17:17">
      <c r="Q69463" s="39"/>
    </row>
    <row r="69464" spans="17:17">
      <c r="Q69464" s="39"/>
    </row>
    <row r="69465" spans="17:17">
      <c r="Q69465" s="39"/>
    </row>
    <row r="69466" spans="17:17">
      <c r="Q69466" s="39"/>
    </row>
    <row r="69467" spans="17:17">
      <c r="Q69467" s="39"/>
    </row>
    <row r="69468" spans="17:17">
      <c r="Q69468" s="39"/>
    </row>
    <row r="69469" spans="17:17">
      <c r="Q69469" s="39"/>
    </row>
    <row r="69470" spans="17:17">
      <c r="Q69470" s="39"/>
    </row>
    <row r="69471" spans="17:17">
      <c r="Q69471" s="39"/>
    </row>
    <row r="69472" spans="17:17">
      <c r="Q69472" s="39"/>
    </row>
    <row r="69473" spans="17:17">
      <c r="Q69473" s="39"/>
    </row>
    <row r="69474" spans="17:17">
      <c r="Q69474" s="39"/>
    </row>
    <row r="69475" spans="17:17">
      <c r="Q69475" s="39"/>
    </row>
    <row r="69476" spans="17:17">
      <c r="Q69476" s="39"/>
    </row>
    <row r="69477" spans="17:17">
      <c r="Q69477" s="39"/>
    </row>
    <row r="69478" spans="17:17">
      <c r="Q69478" s="39"/>
    </row>
    <row r="69479" spans="17:17">
      <c r="Q69479" s="39"/>
    </row>
    <row r="69480" spans="17:17">
      <c r="Q69480" s="39"/>
    </row>
    <row r="69481" spans="17:17">
      <c r="Q69481" s="39"/>
    </row>
    <row r="69482" spans="17:17">
      <c r="Q69482" s="39"/>
    </row>
    <row r="69483" spans="17:17">
      <c r="Q69483" s="39"/>
    </row>
    <row r="69484" spans="17:17">
      <c r="Q69484" s="39"/>
    </row>
    <row r="69485" spans="17:17">
      <c r="Q69485" s="39"/>
    </row>
    <row r="69486" spans="17:17">
      <c r="Q69486" s="39"/>
    </row>
    <row r="69487" spans="17:17">
      <c r="Q69487" s="39"/>
    </row>
    <row r="69488" spans="17:17">
      <c r="Q69488" s="39"/>
    </row>
    <row r="69489" spans="17:17">
      <c r="Q69489" s="39"/>
    </row>
    <row r="69490" spans="17:17">
      <c r="Q69490" s="39"/>
    </row>
    <row r="69491" spans="17:17">
      <c r="Q69491" s="39"/>
    </row>
    <row r="69492" spans="17:17">
      <c r="Q69492" s="39"/>
    </row>
    <row r="69493" spans="17:17">
      <c r="Q69493" s="39"/>
    </row>
    <row r="69494" spans="17:17">
      <c r="Q69494" s="39"/>
    </row>
    <row r="69495" spans="17:17">
      <c r="Q69495" s="39"/>
    </row>
    <row r="69496" spans="17:17">
      <c r="Q69496" s="39"/>
    </row>
    <row r="69497" spans="17:17">
      <c r="Q69497" s="39"/>
    </row>
    <row r="69498" spans="17:17">
      <c r="Q69498" s="39"/>
    </row>
    <row r="69499" spans="17:17">
      <c r="Q69499" s="39"/>
    </row>
    <row r="69500" spans="17:17">
      <c r="Q69500" s="39"/>
    </row>
    <row r="69501" spans="17:17">
      <c r="Q69501" s="39"/>
    </row>
    <row r="69502" spans="17:17">
      <c r="Q69502" s="39"/>
    </row>
    <row r="69503" spans="17:17">
      <c r="Q69503" s="39"/>
    </row>
    <row r="69504" spans="17:17">
      <c r="Q69504" s="39"/>
    </row>
    <row r="69505" spans="17:17">
      <c r="Q69505" s="39"/>
    </row>
    <row r="69506" spans="17:17">
      <c r="Q69506" s="39"/>
    </row>
    <row r="69507" spans="17:17">
      <c r="Q69507" s="39"/>
    </row>
    <row r="69508" spans="17:17">
      <c r="Q69508" s="39"/>
    </row>
    <row r="69509" spans="17:17">
      <c r="Q69509" s="39"/>
    </row>
    <row r="69510" spans="17:17">
      <c r="Q69510" s="39"/>
    </row>
    <row r="69511" spans="17:17">
      <c r="Q69511" s="39"/>
    </row>
    <row r="69512" spans="17:17">
      <c r="Q69512" s="39"/>
    </row>
    <row r="69513" spans="17:17">
      <c r="Q69513" s="39"/>
    </row>
    <row r="69514" spans="17:17">
      <c r="Q69514" s="39"/>
    </row>
    <row r="69515" spans="17:17">
      <c r="Q69515" s="39"/>
    </row>
    <row r="69516" spans="17:17">
      <c r="Q69516" s="39"/>
    </row>
    <row r="69517" spans="17:17">
      <c r="Q69517" s="39"/>
    </row>
    <row r="69518" spans="17:17">
      <c r="Q69518" s="39"/>
    </row>
    <row r="69519" spans="17:17">
      <c r="Q69519" s="39"/>
    </row>
    <row r="69520" spans="17:17">
      <c r="Q69520" s="39"/>
    </row>
    <row r="69521" spans="17:17">
      <c r="Q69521" s="39"/>
    </row>
    <row r="69522" spans="17:17">
      <c r="Q69522" s="39"/>
    </row>
    <row r="69523" spans="17:17">
      <c r="Q69523" s="39"/>
    </row>
    <row r="69524" spans="17:17">
      <c r="Q69524" s="39"/>
    </row>
    <row r="69525" spans="17:17">
      <c r="Q69525" s="39"/>
    </row>
    <row r="69526" spans="17:17">
      <c r="Q69526" s="39"/>
    </row>
    <row r="69527" spans="17:17">
      <c r="Q69527" s="39"/>
    </row>
    <row r="69528" spans="17:17">
      <c r="Q69528" s="39"/>
    </row>
    <row r="69529" spans="17:17">
      <c r="Q69529" s="39"/>
    </row>
    <row r="69530" spans="17:17">
      <c r="Q69530" s="39"/>
    </row>
    <row r="69531" spans="17:17">
      <c r="Q69531" s="39"/>
    </row>
    <row r="69532" spans="17:17">
      <c r="Q69532" s="39"/>
    </row>
    <row r="69533" spans="17:17">
      <c r="Q69533" s="39"/>
    </row>
    <row r="69534" spans="17:17">
      <c r="Q69534" s="39"/>
    </row>
    <row r="69535" spans="17:17">
      <c r="Q69535" s="39"/>
    </row>
    <row r="69536" spans="17:17">
      <c r="Q69536" s="39"/>
    </row>
    <row r="69537" spans="17:17">
      <c r="Q69537" s="39"/>
    </row>
    <row r="69538" spans="17:17">
      <c r="Q69538" s="39"/>
    </row>
    <row r="69539" spans="17:17">
      <c r="Q69539" s="39"/>
    </row>
    <row r="69540" spans="17:17">
      <c r="Q69540" s="39"/>
    </row>
    <row r="69541" spans="17:17">
      <c r="Q69541" s="39"/>
    </row>
    <row r="69542" spans="17:17">
      <c r="Q69542" s="39"/>
    </row>
    <row r="69543" spans="17:17">
      <c r="Q69543" s="39"/>
    </row>
    <row r="69544" spans="17:17">
      <c r="Q69544" s="39"/>
    </row>
    <row r="69545" spans="17:17">
      <c r="Q69545" s="39"/>
    </row>
    <row r="69546" spans="17:17">
      <c r="Q69546" s="39"/>
    </row>
    <row r="69547" spans="17:17">
      <c r="Q69547" s="39"/>
    </row>
    <row r="69548" spans="17:17">
      <c r="Q69548" s="39"/>
    </row>
    <row r="69549" spans="17:17">
      <c r="Q69549" s="39"/>
    </row>
    <row r="69550" spans="17:17">
      <c r="Q69550" s="39"/>
    </row>
    <row r="69551" spans="17:17">
      <c r="Q69551" s="39"/>
    </row>
    <row r="69552" spans="17:17">
      <c r="Q69552" s="39"/>
    </row>
    <row r="69553" spans="17:17">
      <c r="Q69553" s="39"/>
    </row>
    <row r="69554" spans="17:17">
      <c r="Q69554" s="39"/>
    </row>
    <row r="69555" spans="17:17">
      <c r="Q69555" s="39"/>
    </row>
    <row r="69556" spans="17:17">
      <c r="Q69556" s="39"/>
    </row>
    <row r="69557" spans="17:17">
      <c r="Q69557" s="39"/>
    </row>
    <row r="69558" spans="17:17">
      <c r="Q69558" s="39"/>
    </row>
    <row r="69559" spans="17:17">
      <c r="Q69559" s="39"/>
    </row>
    <row r="69560" spans="17:17">
      <c r="Q69560" s="39"/>
    </row>
    <row r="69561" spans="17:17">
      <c r="Q69561" s="39"/>
    </row>
    <row r="69562" spans="17:17">
      <c r="Q69562" s="39"/>
    </row>
    <row r="69563" spans="17:17">
      <c r="Q69563" s="39"/>
    </row>
    <row r="69564" spans="17:17">
      <c r="Q69564" s="39"/>
    </row>
    <row r="69565" spans="17:17">
      <c r="Q69565" s="39"/>
    </row>
    <row r="69566" spans="17:17">
      <c r="Q69566" s="39"/>
    </row>
    <row r="69567" spans="17:17">
      <c r="Q69567" s="39"/>
    </row>
    <row r="69568" spans="17:17">
      <c r="Q69568" s="39"/>
    </row>
    <row r="69569" spans="17:17">
      <c r="Q69569" s="39"/>
    </row>
    <row r="69570" spans="17:17">
      <c r="Q69570" s="39"/>
    </row>
    <row r="69571" spans="17:17">
      <c r="Q69571" s="39"/>
    </row>
    <row r="69572" spans="17:17">
      <c r="Q69572" s="39"/>
    </row>
    <row r="69573" spans="17:17">
      <c r="Q69573" s="39"/>
    </row>
    <row r="69574" spans="17:17">
      <c r="Q69574" s="39"/>
    </row>
    <row r="69575" spans="17:17">
      <c r="Q69575" s="39"/>
    </row>
    <row r="69576" spans="17:17">
      <c r="Q69576" s="39"/>
    </row>
    <row r="69577" spans="17:17">
      <c r="Q69577" s="39"/>
    </row>
    <row r="69578" spans="17:17">
      <c r="Q69578" s="39"/>
    </row>
    <row r="69579" spans="17:17">
      <c r="Q69579" s="39"/>
    </row>
    <row r="69580" spans="17:17">
      <c r="Q69580" s="39"/>
    </row>
    <row r="69581" spans="17:17">
      <c r="Q69581" s="39"/>
    </row>
    <row r="69582" spans="17:17">
      <c r="Q69582" s="39"/>
    </row>
    <row r="69583" spans="17:17">
      <c r="Q69583" s="39"/>
    </row>
    <row r="69584" spans="17:17">
      <c r="Q69584" s="39"/>
    </row>
    <row r="69585" spans="17:17">
      <c r="Q69585" s="39"/>
    </row>
    <row r="69586" spans="17:17">
      <c r="Q69586" s="39"/>
    </row>
    <row r="69587" spans="17:17">
      <c r="Q69587" s="39"/>
    </row>
    <row r="69588" spans="17:17">
      <c r="Q69588" s="39"/>
    </row>
    <row r="69589" spans="17:17">
      <c r="Q69589" s="39"/>
    </row>
    <row r="69590" spans="17:17">
      <c r="Q69590" s="39"/>
    </row>
    <row r="69591" spans="17:17">
      <c r="Q69591" s="39"/>
    </row>
    <row r="69592" spans="17:17">
      <c r="Q69592" s="39"/>
    </row>
    <row r="69593" spans="17:17">
      <c r="Q69593" s="39"/>
    </row>
    <row r="69594" spans="17:17">
      <c r="Q69594" s="39"/>
    </row>
    <row r="69595" spans="17:17">
      <c r="Q69595" s="39"/>
    </row>
    <row r="69596" spans="17:17">
      <c r="Q69596" s="39"/>
    </row>
    <row r="69597" spans="17:17">
      <c r="Q69597" s="39"/>
    </row>
    <row r="69598" spans="17:17">
      <c r="Q69598" s="39"/>
    </row>
    <row r="69599" spans="17:17">
      <c r="Q69599" s="39"/>
    </row>
    <row r="69600" spans="17:17">
      <c r="Q69600" s="39"/>
    </row>
    <row r="69601" spans="17:17">
      <c r="Q69601" s="39"/>
    </row>
    <row r="69602" spans="17:17">
      <c r="Q69602" s="39"/>
    </row>
    <row r="69603" spans="17:17">
      <c r="Q69603" s="39"/>
    </row>
    <row r="69604" spans="17:17">
      <c r="Q69604" s="39"/>
    </row>
    <row r="69605" spans="17:17">
      <c r="Q69605" s="39"/>
    </row>
    <row r="69606" spans="17:17">
      <c r="Q69606" s="39"/>
    </row>
    <row r="69607" spans="17:17">
      <c r="Q69607" s="39"/>
    </row>
    <row r="69608" spans="17:17">
      <c r="Q69608" s="39"/>
    </row>
    <row r="69609" spans="17:17">
      <c r="Q69609" s="39"/>
    </row>
    <row r="69610" spans="17:17">
      <c r="Q69610" s="39"/>
    </row>
    <row r="69611" spans="17:17">
      <c r="Q69611" s="39"/>
    </row>
    <row r="69612" spans="17:17">
      <c r="Q69612" s="39"/>
    </row>
    <row r="69613" spans="17:17">
      <c r="Q69613" s="39"/>
    </row>
    <row r="69614" spans="17:17">
      <c r="Q69614" s="39"/>
    </row>
    <row r="69615" spans="17:17">
      <c r="Q69615" s="39"/>
    </row>
    <row r="69616" spans="17:17">
      <c r="Q69616" s="39"/>
    </row>
    <row r="69617" spans="17:17">
      <c r="Q69617" s="39"/>
    </row>
    <row r="69618" spans="17:17">
      <c r="Q69618" s="39"/>
    </row>
    <row r="69619" spans="17:17">
      <c r="Q69619" s="39"/>
    </row>
    <row r="69620" spans="17:17">
      <c r="Q69620" s="39"/>
    </row>
    <row r="69621" spans="17:17">
      <c r="Q69621" s="39"/>
    </row>
    <row r="69622" spans="17:17">
      <c r="Q69622" s="39"/>
    </row>
    <row r="69623" spans="17:17">
      <c r="Q69623" s="39"/>
    </row>
    <row r="69624" spans="17:17">
      <c r="Q69624" s="39"/>
    </row>
    <row r="69625" spans="17:17">
      <c r="Q69625" s="39"/>
    </row>
    <row r="69626" spans="17:17">
      <c r="Q69626" s="39"/>
    </row>
    <row r="69627" spans="17:17">
      <c r="Q69627" s="39"/>
    </row>
    <row r="69628" spans="17:17">
      <c r="Q69628" s="39"/>
    </row>
    <row r="69629" spans="17:17">
      <c r="Q69629" s="39"/>
    </row>
    <row r="69630" spans="17:17">
      <c r="Q69630" s="39"/>
    </row>
    <row r="69631" spans="17:17">
      <c r="Q69631" s="39"/>
    </row>
    <row r="69632" spans="17:17">
      <c r="Q69632" s="39"/>
    </row>
    <row r="69633" spans="17:17">
      <c r="Q69633" s="39"/>
    </row>
    <row r="69634" spans="17:17">
      <c r="Q69634" s="39"/>
    </row>
    <row r="69635" spans="17:17">
      <c r="Q69635" s="39"/>
    </row>
    <row r="69636" spans="17:17">
      <c r="Q69636" s="39"/>
    </row>
    <row r="69637" spans="17:17">
      <c r="Q69637" s="39"/>
    </row>
    <row r="69638" spans="17:17">
      <c r="Q69638" s="39"/>
    </row>
    <row r="69639" spans="17:17">
      <c r="Q69639" s="39"/>
    </row>
    <row r="69640" spans="17:17">
      <c r="Q69640" s="39"/>
    </row>
    <row r="69641" spans="17:17">
      <c r="Q69641" s="39"/>
    </row>
    <row r="69642" spans="17:17">
      <c r="Q69642" s="39"/>
    </row>
    <row r="69643" spans="17:17">
      <c r="Q69643" s="39"/>
    </row>
    <row r="69644" spans="17:17">
      <c r="Q69644" s="39"/>
    </row>
    <row r="69645" spans="17:17">
      <c r="Q69645" s="39"/>
    </row>
    <row r="69646" spans="17:17">
      <c r="Q69646" s="39"/>
    </row>
    <row r="69647" spans="17:17">
      <c r="Q69647" s="39"/>
    </row>
    <row r="69648" spans="17:17">
      <c r="Q69648" s="39"/>
    </row>
    <row r="69649" spans="17:17">
      <c r="Q69649" s="39"/>
    </row>
    <row r="69650" spans="17:17">
      <c r="Q69650" s="39"/>
    </row>
    <row r="69651" spans="17:17">
      <c r="Q69651" s="39"/>
    </row>
    <row r="69652" spans="17:17">
      <c r="Q69652" s="39"/>
    </row>
    <row r="69653" spans="17:17">
      <c r="Q69653" s="39"/>
    </row>
    <row r="69654" spans="17:17">
      <c r="Q69654" s="39"/>
    </row>
    <row r="69655" spans="17:17">
      <c r="Q69655" s="39"/>
    </row>
    <row r="69656" spans="17:17">
      <c r="Q69656" s="39"/>
    </row>
    <row r="69657" spans="17:17">
      <c r="Q69657" s="39"/>
    </row>
    <row r="69658" spans="17:17">
      <c r="Q69658" s="39"/>
    </row>
    <row r="69659" spans="17:17">
      <c r="Q69659" s="39"/>
    </row>
    <row r="69660" spans="17:17">
      <c r="Q69660" s="39"/>
    </row>
    <row r="69661" spans="17:17">
      <c r="Q69661" s="39"/>
    </row>
    <row r="69662" spans="17:17">
      <c r="Q69662" s="39"/>
    </row>
    <row r="69663" spans="17:17">
      <c r="Q69663" s="39"/>
    </row>
    <row r="69664" spans="17:17">
      <c r="Q69664" s="39"/>
    </row>
    <row r="69665" spans="17:17">
      <c r="Q69665" s="39"/>
    </row>
    <row r="69666" spans="17:17">
      <c r="Q69666" s="39"/>
    </row>
    <row r="69667" spans="17:17">
      <c r="Q69667" s="39"/>
    </row>
    <row r="69668" spans="17:17">
      <c r="Q69668" s="39"/>
    </row>
    <row r="69669" spans="17:17">
      <c r="Q69669" s="39"/>
    </row>
    <row r="69670" spans="17:17">
      <c r="Q69670" s="39"/>
    </row>
    <row r="69671" spans="17:17">
      <c r="Q69671" s="39"/>
    </row>
    <row r="69672" spans="17:17">
      <c r="Q69672" s="39"/>
    </row>
    <row r="69673" spans="17:17">
      <c r="Q69673" s="39"/>
    </row>
    <row r="69674" spans="17:17">
      <c r="Q69674" s="39"/>
    </row>
    <row r="69675" spans="17:17">
      <c r="Q69675" s="39"/>
    </row>
    <row r="69676" spans="17:17">
      <c r="Q69676" s="39"/>
    </row>
    <row r="69677" spans="17:17">
      <c r="Q69677" s="39"/>
    </row>
    <row r="69678" spans="17:17">
      <c r="Q69678" s="39"/>
    </row>
    <row r="69679" spans="17:17">
      <c r="Q69679" s="39"/>
    </row>
    <row r="69680" spans="17:17">
      <c r="Q69680" s="39"/>
    </row>
    <row r="69681" spans="17:17">
      <c r="Q69681" s="39"/>
    </row>
    <row r="69682" spans="17:17">
      <c r="Q69682" s="39"/>
    </row>
    <row r="69683" spans="17:17">
      <c r="Q69683" s="39"/>
    </row>
    <row r="69684" spans="17:17">
      <c r="Q69684" s="39"/>
    </row>
    <row r="69685" spans="17:17">
      <c r="Q69685" s="39"/>
    </row>
    <row r="69686" spans="17:17">
      <c r="Q69686" s="39"/>
    </row>
    <row r="69687" spans="17:17">
      <c r="Q69687" s="39"/>
    </row>
    <row r="69688" spans="17:17">
      <c r="Q69688" s="39"/>
    </row>
    <row r="69689" spans="17:17">
      <c r="Q69689" s="39"/>
    </row>
    <row r="69690" spans="17:17">
      <c r="Q69690" s="39"/>
    </row>
    <row r="69691" spans="17:17">
      <c r="Q69691" s="39"/>
    </row>
    <row r="69692" spans="17:17">
      <c r="Q69692" s="39"/>
    </row>
    <row r="69693" spans="17:17">
      <c r="Q69693" s="39"/>
    </row>
    <row r="69694" spans="17:17">
      <c r="Q69694" s="39"/>
    </row>
    <row r="69695" spans="17:17">
      <c r="Q69695" s="39"/>
    </row>
    <row r="69696" spans="17:17">
      <c r="Q69696" s="39"/>
    </row>
    <row r="69697" spans="17:17">
      <c r="Q69697" s="39"/>
    </row>
    <row r="69698" spans="17:17">
      <c r="Q69698" s="39"/>
    </row>
    <row r="69699" spans="17:17">
      <c r="Q69699" s="39"/>
    </row>
    <row r="69700" spans="17:17">
      <c r="Q69700" s="39"/>
    </row>
    <row r="69701" spans="17:17">
      <c r="Q69701" s="39"/>
    </row>
    <row r="69702" spans="17:17">
      <c r="Q69702" s="39"/>
    </row>
    <row r="69703" spans="17:17">
      <c r="Q69703" s="39"/>
    </row>
    <row r="69704" spans="17:17">
      <c r="Q69704" s="39"/>
    </row>
    <row r="69705" spans="17:17">
      <c r="Q69705" s="39"/>
    </row>
    <row r="69706" spans="17:17">
      <c r="Q69706" s="39"/>
    </row>
    <row r="69707" spans="17:17">
      <c r="Q69707" s="39"/>
    </row>
    <row r="69708" spans="17:17">
      <c r="Q69708" s="39"/>
    </row>
    <row r="69709" spans="17:17">
      <c r="Q69709" s="39"/>
    </row>
    <row r="69710" spans="17:17">
      <c r="Q69710" s="39"/>
    </row>
    <row r="69711" spans="17:17">
      <c r="Q69711" s="39"/>
    </row>
    <row r="69712" spans="17:17">
      <c r="Q69712" s="39"/>
    </row>
    <row r="69713" spans="17:17">
      <c r="Q69713" s="39"/>
    </row>
    <row r="69714" spans="17:17">
      <c r="Q69714" s="39"/>
    </row>
    <row r="69715" spans="17:17">
      <c r="Q69715" s="39"/>
    </row>
    <row r="69716" spans="17:17">
      <c r="Q69716" s="39"/>
    </row>
    <row r="69717" spans="17:17">
      <c r="Q69717" s="39"/>
    </row>
    <row r="69718" spans="17:17">
      <c r="Q69718" s="39"/>
    </row>
    <row r="69719" spans="17:17">
      <c r="Q69719" s="39"/>
    </row>
    <row r="69720" spans="17:17">
      <c r="Q69720" s="39"/>
    </row>
    <row r="69721" spans="17:17">
      <c r="Q69721" s="39"/>
    </row>
    <row r="69722" spans="17:17">
      <c r="Q69722" s="39"/>
    </row>
    <row r="69723" spans="17:17">
      <c r="Q69723" s="39"/>
    </row>
    <row r="69724" spans="17:17">
      <c r="Q69724" s="39"/>
    </row>
    <row r="69725" spans="17:17">
      <c r="Q69725" s="39"/>
    </row>
    <row r="69726" spans="17:17">
      <c r="Q69726" s="39"/>
    </row>
    <row r="69727" spans="17:17">
      <c r="Q69727" s="39"/>
    </row>
    <row r="69728" spans="17:17">
      <c r="Q69728" s="39"/>
    </row>
    <row r="69729" spans="17:17">
      <c r="Q69729" s="39"/>
    </row>
    <row r="69730" spans="17:17">
      <c r="Q69730" s="39"/>
    </row>
    <row r="69731" spans="17:17">
      <c r="Q69731" s="39"/>
    </row>
    <row r="69732" spans="17:17">
      <c r="Q69732" s="39"/>
    </row>
    <row r="69733" spans="17:17">
      <c r="Q69733" s="39"/>
    </row>
    <row r="69734" spans="17:17">
      <c r="Q69734" s="39"/>
    </row>
    <row r="69735" spans="17:17">
      <c r="Q69735" s="39"/>
    </row>
    <row r="69736" spans="17:17">
      <c r="Q69736" s="39"/>
    </row>
    <row r="69737" spans="17:17">
      <c r="Q69737" s="39"/>
    </row>
    <row r="69738" spans="17:17">
      <c r="Q69738" s="39"/>
    </row>
    <row r="69739" spans="17:17">
      <c r="Q69739" s="39"/>
    </row>
    <row r="69740" spans="17:17">
      <c r="Q69740" s="39"/>
    </row>
    <row r="69741" spans="17:17">
      <c r="Q69741" s="39"/>
    </row>
    <row r="69742" spans="17:17">
      <c r="Q69742" s="39"/>
    </row>
    <row r="69743" spans="17:17">
      <c r="Q69743" s="39"/>
    </row>
    <row r="69744" spans="17:17">
      <c r="Q69744" s="39"/>
    </row>
    <row r="69745" spans="17:17">
      <c r="Q69745" s="39"/>
    </row>
    <row r="69746" spans="17:17">
      <c r="Q69746" s="39"/>
    </row>
    <row r="69747" spans="17:17">
      <c r="Q69747" s="39"/>
    </row>
    <row r="69748" spans="17:17">
      <c r="Q69748" s="39"/>
    </row>
    <row r="69749" spans="17:17">
      <c r="Q69749" s="39"/>
    </row>
    <row r="69750" spans="17:17">
      <c r="Q69750" s="39"/>
    </row>
    <row r="69751" spans="17:17">
      <c r="Q69751" s="39"/>
    </row>
    <row r="69752" spans="17:17">
      <c r="Q69752" s="39"/>
    </row>
    <row r="69753" spans="17:17">
      <c r="Q69753" s="39"/>
    </row>
    <row r="69754" spans="17:17">
      <c r="Q69754" s="39"/>
    </row>
    <row r="69755" spans="17:17">
      <c r="Q69755" s="39"/>
    </row>
    <row r="69756" spans="17:17">
      <c r="Q69756" s="39"/>
    </row>
    <row r="69757" spans="17:17">
      <c r="Q69757" s="39"/>
    </row>
    <row r="69758" spans="17:17">
      <c r="Q69758" s="39"/>
    </row>
    <row r="69759" spans="17:17">
      <c r="Q69759" s="39"/>
    </row>
    <row r="69760" spans="17:17">
      <c r="Q69760" s="39"/>
    </row>
    <row r="69761" spans="17:17">
      <c r="Q69761" s="39"/>
    </row>
    <row r="69762" spans="17:17">
      <c r="Q69762" s="39"/>
    </row>
    <row r="69763" spans="17:17">
      <c r="Q69763" s="39"/>
    </row>
    <row r="69764" spans="17:17">
      <c r="Q69764" s="39"/>
    </row>
    <row r="69765" spans="17:17">
      <c r="Q69765" s="39"/>
    </row>
    <row r="69766" spans="17:17">
      <c r="Q69766" s="39"/>
    </row>
    <row r="69767" spans="17:17">
      <c r="Q69767" s="39"/>
    </row>
    <row r="69768" spans="17:17">
      <c r="Q69768" s="39"/>
    </row>
    <row r="69769" spans="17:17">
      <c r="Q69769" s="39"/>
    </row>
    <row r="69770" spans="17:17">
      <c r="Q69770" s="39"/>
    </row>
    <row r="69771" spans="17:17">
      <c r="Q69771" s="39"/>
    </row>
    <row r="69772" spans="17:17">
      <c r="Q69772" s="39"/>
    </row>
    <row r="69773" spans="17:17">
      <c r="Q69773" s="39"/>
    </row>
    <row r="69774" spans="17:17">
      <c r="Q69774" s="39"/>
    </row>
    <row r="69775" spans="17:17">
      <c r="Q69775" s="39"/>
    </row>
    <row r="69776" spans="17:17">
      <c r="Q69776" s="39"/>
    </row>
    <row r="69777" spans="17:17">
      <c r="Q69777" s="39"/>
    </row>
    <row r="69778" spans="17:17">
      <c r="Q69778" s="39"/>
    </row>
    <row r="69779" spans="17:17">
      <c r="Q69779" s="39"/>
    </row>
    <row r="69780" spans="17:17">
      <c r="Q69780" s="39"/>
    </row>
    <row r="69781" spans="17:17">
      <c r="Q69781" s="39"/>
    </row>
    <row r="69782" spans="17:17">
      <c r="Q69782" s="39"/>
    </row>
    <row r="69783" spans="17:17">
      <c r="Q69783" s="39"/>
    </row>
    <row r="69784" spans="17:17">
      <c r="Q69784" s="39"/>
    </row>
    <row r="69785" spans="17:17">
      <c r="Q69785" s="39"/>
    </row>
    <row r="69786" spans="17:17">
      <c r="Q69786" s="39"/>
    </row>
    <row r="69787" spans="17:17">
      <c r="Q69787" s="39"/>
    </row>
    <row r="69788" spans="17:17">
      <c r="Q69788" s="39"/>
    </row>
    <row r="69789" spans="17:17">
      <c r="Q69789" s="39"/>
    </row>
    <row r="69790" spans="17:17">
      <c r="Q69790" s="39"/>
    </row>
    <row r="69791" spans="17:17">
      <c r="Q69791" s="39"/>
    </row>
    <row r="69792" spans="17:17">
      <c r="Q69792" s="39"/>
    </row>
    <row r="69793" spans="17:17">
      <c r="Q69793" s="39"/>
    </row>
    <row r="69794" spans="17:17">
      <c r="Q69794" s="39"/>
    </row>
    <row r="69795" spans="17:17">
      <c r="Q69795" s="39"/>
    </row>
    <row r="69796" spans="17:17">
      <c r="Q69796" s="39"/>
    </row>
    <row r="69797" spans="17:17">
      <c r="Q69797" s="39"/>
    </row>
    <row r="69798" spans="17:17">
      <c r="Q69798" s="39"/>
    </row>
    <row r="69799" spans="17:17">
      <c r="Q69799" s="39"/>
    </row>
    <row r="69800" spans="17:17">
      <c r="Q69800" s="39"/>
    </row>
    <row r="69801" spans="17:17">
      <c r="Q69801" s="39"/>
    </row>
    <row r="69802" spans="17:17">
      <c r="Q69802" s="39"/>
    </row>
    <row r="69803" spans="17:17">
      <c r="Q69803" s="39"/>
    </row>
    <row r="69804" spans="17:17">
      <c r="Q69804" s="39"/>
    </row>
    <row r="69805" spans="17:17">
      <c r="Q69805" s="39"/>
    </row>
    <row r="69806" spans="17:17">
      <c r="Q69806" s="39"/>
    </row>
    <row r="69807" spans="17:17">
      <c r="Q69807" s="39"/>
    </row>
    <row r="69808" spans="17:17">
      <c r="Q69808" s="39"/>
    </row>
    <row r="69809" spans="17:17">
      <c r="Q69809" s="39"/>
    </row>
    <row r="69810" spans="17:17">
      <c r="Q69810" s="39"/>
    </row>
    <row r="69811" spans="17:17">
      <c r="Q69811" s="39"/>
    </row>
    <row r="69812" spans="17:17">
      <c r="Q69812" s="39"/>
    </row>
    <row r="69813" spans="17:17">
      <c r="Q69813" s="39"/>
    </row>
    <row r="69814" spans="17:17">
      <c r="Q69814" s="39"/>
    </row>
    <row r="69815" spans="17:17">
      <c r="Q69815" s="39"/>
    </row>
    <row r="69816" spans="17:17">
      <c r="Q69816" s="39"/>
    </row>
    <row r="69817" spans="17:17">
      <c r="Q69817" s="39"/>
    </row>
    <row r="69818" spans="17:17">
      <c r="Q69818" s="39"/>
    </row>
    <row r="69819" spans="17:17">
      <c r="Q69819" s="39"/>
    </row>
    <row r="69820" spans="17:17">
      <c r="Q69820" s="39"/>
    </row>
    <row r="69821" spans="17:17">
      <c r="Q69821" s="39"/>
    </row>
    <row r="69822" spans="17:17">
      <c r="Q69822" s="39"/>
    </row>
    <row r="69823" spans="17:17">
      <c r="Q69823" s="39"/>
    </row>
    <row r="69824" spans="17:17">
      <c r="Q69824" s="39"/>
    </row>
    <row r="69825" spans="17:17">
      <c r="Q69825" s="39"/>
    </row>
    <row r="69826" spans="17:17">
      <c r="Q69826" s="39"/>
    </row>
    <row r="69827" spans="17:17">
      <c r="Q69827" s="39"/>
    </row>
    <row r="69828" spans="17:17">
      <c r="Q69828" s="39"/>
    </row>
    <row r="69829" spans="17:17">
      <c r="Q69829" s="39"/>
    </row>
    <row r="69830" spans="17:17">
      <c r="Q69830" s="39"/>
    </row>
    <row r="69831" spans="17:17">
      <c r="Q69831" s="39"/>
    </row>
    <row r="69832" spans="17:17">
      <c r="Q69832" s="39"/>
    </row>
    <row r="69833" spans="17:17">
      <c r="Q69833" s="39"/>
    </row>
    <row r="69834" spans="17:17">
      <c r="Q69834" s="39"/>
    </row>
    <row r="69835" spans="17:17">
      <c r="Q69835" s="39"/>
    </row>
    <row r="69836" spans="17:17">
      <c r="Q69836" s="39"/>
    </row>
    <row r="69837" spans="17:17">
      <c r="Q69837" s="39"/>
    </row>
    <row r="69838" spans="17:17">
      <c r="Q69838" s="39"/>
    </row>
    <row r="69839" spans="17:17">
      <c r="Q69839" s="39"/>
    </row>
    <row r="69840" spans="17:17">
      <c r="Q69840" s="39"/>
    </row>
    <row r="69841" spans="17:17">
      <c r="Q69841" s="39"/>
    </row>
    <row r="69842" spans="17:17">
      <c r="Q69842" s="39"/>
    </row>
    <row r="69843" spans="17:17">
      <c r="Q69843" s="39"/>
    </row>
    <row r="69844" spans="17:17">
      <c r="Q69844" s="39"/>
    </row>
    <row r="69845" spans="17:17">
      <c r="Q69845" s="39"/>
    </row>
    <row r="69846" spans="17:17">
      <c r="Q69846" s="39"/>
    </row>
    <row r="69847" spans="17:17">
      <c r="Q69847" s="39"/>
    </row>
    <row r="69848" spans="17:17">
      <c r="Q69848" s="39"/>
    </row>
    <row r="69849" spans="17:17">
      <c r="Q69849" s="39"/>
    </row>
    <row r="69850" spans="17:17">
      <c r="Q69850" s="39"/>
    </row>
    <row r="69851" spans="17:17">
      <c r="Q69851" s="39"/>
    </row>
    <row r="69852" spans="17:17">
      <c r="Q69852" s="39"/>
    </row>
    <row r="69853" spans="17:17">
      <c r="Q69853" s="39"/>
    </row>
    <row r="69854" spans="17:17">
      <c r="Q69854" s="39"/>
    </row>
    <row r="69855" spans="17:17">
      <c r="Q69855" s="39"/>
    </row>
    <row r="69856" spans="17:17">
      <c r="Q69856" s="39"/>
    </row>
    <row r="69857" spans="17:17">
      <c r="Q69857" s="39"/>
    </row>
    <row r="69858" spans="17:17">
      <c r="Q69858" s="39"/>
    </row>
    <row r="69859" spans="17:17">
      <c r="Q69859" s="39"/>
    </row>
    <row r="69860" spans="17:17">
      <c r="Q69860" s="39"/>
    </row>
    <row r="69861" spans="17:17">
      <c r="Q69861" s="39"/>
    </row>
    <row r="69862" spans="17:17">
      <c r="Q69862" s="39"/>
    </row>
    <row r="69863" spans="17:17">
      <c r="Q69863" s="39"/>
    </row>
    <row r="69864" spans="17:17">
      <c r="Q69864" s="39"/>
    </row>
    <row r="69865" spans="17:17">
      <c r="Q69865" s="39"/>
    </row>
    <row r="69866" spans="17:17">
      <c r="Q69866" s="39"/>
    </row>
    <row r="69867" spans="17:17">
      <c r="Q69867" s="39"/>
    </row>
    <row r="69868" spans="17:17">
      <c r="Q69868" s="39"/>
    </row>
    <row r="69869" spans="17:17">
      <c r="Q69869" s="39"/>
    </row>
    <row r="69870" spans="17:17">
      <c r="Q69870" s="39"/>
    </row>
    <row r="69871" spans="17:17">
      <c r="Q69871" s="39"/>
    </row>
    <row r="69872" spans="17:17">
      <c r="Q69872" s="39"/>
    </row>
    <row r="69873" spans="17:17">
      <c r="Q69873" s="39"/>
    </row>
    <row r="69874" spans="17:17">
      <c r="Q69874" s="39"/>
    </row>
    <row r="69875" spans="17:17">
      <c r="Q69875" s="39"/>
    </row>
    <row r="69876" spans="17:17">
      <c r="Q69876" s="39"/>
    </row>
    <row r="69877" spans="17:17">
      <c r="Q69877" s="39"/>
    </row>
    <row r="69878" spans="17:17">
      <c r="Q69878" s="39"/>
    </row>
    <row r="69879" spans="17:17">
      <c r="Q69879" s="39"/>
    </row>
    <row r="69880" spans="17:17">
      <c r="Q69880" s="39"/>
    </row>
    <row r="69881" spans="17:17">
      <c r="Q69881" s="39"/>
    </row>
    <row r="69882" spans="17:17">
      <c r="Q69882" s="39"/>
    </row>
    <row r="69883" spans="17:17">
      <c r="Q69883" s="39"/>
    </row>
    <row r="69884" spans="17:17">
      <c r="Q69884" s="39"/>
    </row>
    <row r="69885" spans="17:17">
      <c r="Q69885" s="39"/>
    </row>
    <row r="69886" spans="17:17">
      <c r="Q69886" s="39"/>
    </row>
    <row r="69887" spans="17:17">
      <c r="Q69887" s="39"/>
    </row>
    <row r="69888" spans="17:17">
      <c r="Q69888" s="39"/>
    </row>
    <row r="69889" spans="17:17">
      <c r="Q69889" s="39"/>
    </row>
    <row r="69890" spans="17:17">
      <c r="Q69890" s="39"/>
    </row>
    <row r="69891" spans="17:17">
      <c r="Q69891" s="39"/>
    </row>
    <row r="69892" spans="17:17">
      <c r="Q69892" s="39"/>
    </row>
    <row r="69893" spans="17:17">
      <c r="Q69893" s="39"/>
    </row>
    <row r="69894" spans="17:17">
      <c r="Q69894" s="39"/>
    </row>
    <row r="69895" spans="17:17">
      <c r="Q69895" s="39"/>
    </row>
    <row r="69896" spans="17:17">
      <c r="Q69896" s="39"/>
    </row>
    <row r="69897" spans="17:17">
      <c r="Q69897" s="39"/>
    </row>
    <row r="69898" spans="17:17">
      <c r="Q69898" s="39"/>
    </row>
    <row r="69899" spans="17:17">
      <c r="Q69899" s="39"/>
    </row>
    <row r="69900" spans="17:17">
      <c r="Q69900" s="39"/>
    </row>
    <row r="69901" spans="17:17">
      <c r="Q69901" s="39"/>
    </row>
    <row r="69902" spans="17:17">
      <c r="Q69902" s="39"/>
    </row>
    <row r="69903" spans="17:17">
      <c r="Q69903" s="39"/>
    </row>
    <row r="69904" spans="17:17">
      <c r="Q69904" s="39"/>
    </row>
    <row r="69905" spans="17:17">
      <c r="Q69905" s="39"/>
    </row>
    <row r="69906" spans="17:17">
      <c r="Q69906" s="39"/>
    </row>
    <row r="69907" spans="17:17">
      <c r="Q69907" s="39"/>
    </row>
    <row r="69908" spans="17:17">
      <c r="Q69908" s="39"/>
    </row>
    <row r="69909" spans="17:17">
      <c r="Q69909" s="39"/>
    </row>
    <row r="69910" spans="17:17">
      <c r="Q69910" s="39"/>
    </row>
    <row r="69911" spans="17:17">
      <c r="Q69911" s="39"/>
    </row>
    <row r="69912" spans="17:17">
      <c r="Q69912" s="39"/>
    </row>
    <row r="69913" spans="17:17">
      <c r="Q69913" s="39"/>
    </row>
    <row r="69914" spans="17:17">
      <c r="Q69914" s="39"/>
    </row>
    <row r="69915" spans="17:17">
      <c r="Q69915" s="39"/>
    </row>
    <row r="69916" spans="17:17">
      <c r="Q69916" s="39"/>
    </row>
    <row r="69917" spans="17:17">
      <c r="Q69917" s="39"/>
    </row>
    <row r="69918" spans="17:17">
      <c r="Q69918" s="39"/>
    </row>
    <row r="69919" spans="17:17">
      <c r="Q69919" s="39"/>
    </row>
    <row r="69920" spans="17:17">
      <c r="Q69920" s="39"/>
    </row>
    <row r="69921" spans="17:17">
      <c r="Q69921" s="39"/>
    </row>
    <row r="69922" spans="17:17">
      <c r="Q69922" s="39"/>
    </row>
    <row r="69923" spans="17:17">
      <c r="Q69923" s="39"/>
    </row>
    <row r="69924" spans="17:17">
      <c r="Q69924" s="39"/>
    </row>
    <row r="69925" spans="17:17">
      <c r="Q69925" s="39"/>
    </row>
    <row r="69926" spans="17:17">
      <c r="Q69926" s="39"/>
    </row>
    <row r="69927" spans="17:17">
      <c r="Q69927" s="39"/>
    </row>
    <row r="69928" spans="17:17">
      <c r="Q69928" s="39"/>
    </row>
    <row r="69929" spans="17:17">
      <c r="Q69929" s="39"/>
    </row>
    <row r="69930" spans="17:17">
      <c r="Q69930" s="39"/>
    </row>
    <row r="69931" spans="17:17">
      <c r="Q69931" s="39"/>
    </row>
    <row r="69932" spans="17:17">
      <c r="Q69932" s="39"/>
    </row>
    <row r="69933" spans="17:17">
      <c r="Q69933" s="39"/>
    </row>
    <row r="69934" spans="17:17">
      <c r="Q69934" s="39"/>
    </row>
    <row r="69935" spans="17:17">
      <c r="Q69935" s="39"/>
    </row>
    <row r="69936" spans="17:17">
      <c r="Q69936" s="39"/>
    </row>
    <row r="69937" spans="17:17">
      <c r="Q69937" s="39"/>
    </row>
    <row r="69938" spans="17:17">
      <c r="Q69938" s="39"/>
    </row>
    <row r="69939" spans="17:17">
      <c r="Q69939" s="39"/>
    </row>
    <row r="69940" spans="17:17">
      <c r="Q69940" s="39"/>
    </row>
    <row r="69941" spans="17:17">
      <c r="Q69941" s="39"/>
    </row>
    <row r="69942" spans="17:17">
      <c r="Q69942" s="39"/>
    </row>
    <row r="69943" spans="17:17">
      <c r="Q69943" s="39"/>
    </row>
    <row r="69944" spans="17:17">
      <c r="Q69944" s="39"/>
    </row>
    <row r="69945" spans="17:17">
      <c r="Q69945" s="39"/>
    </row>
    <row r="69946" spans="17:17">
      <c r="Q69946" s="39"/>
    </row>
    <row r="69947" spans="17:17">
      <c r="Q69947" s="39"/>
    </row>
    <row r="69948" spans="17:17">
      <c r="Q69948" s="39"/>
    </row>
    <row r="69949" spans="17:17">
      <c r="Q69949" s="39"/>
    </row>
    <row r="69950" spans="17:17">
      <c r="Q69950" s="39"/>
    </row>
    <row r="69951" spans="17:17">
      <c r="Q69951" s="39"/>
    </row>
    <row r="69952" spans="17:17">
      <c r="Q69952" s="39"/>
    </row>
    <row r="69953" spans="17:17">
      <c r="Q69953" s="39"/>
    </row>
    <row r="69954" spans="17:17">
      <c r="Q69954" s="39"/>
    </row>
    <row r="69955" spans="17:17">
      <c r="Q69955" s="39"/>
    </row>
    <row r="69956" spans="17:17">
      <c r="Q69956" s="39"/>
    </row>
    <row r="69957" spans="17:17">
      <c r="Q69957" s="39"/>
    </row>
    <row r="69958" spans="17:17">
      <c r="Q69958" s="39"/>
    </row>
    <row r="69959" spans="17:17">
      <c r="Q69959" s="39"/>
    </row>
    <row r="69960" spans="17:17">
      <c r="Q69960" s="39"/>
    </row>
    <row r="69961" spans="17:17">
      <c r="Q69961" s="39"/>
    </row>
    <row r="69962" spans="17:17">
      <c r="Q69962" s="39"/>
    </row>
    <row r="69963" spans="17:17">
      <c r="Q69963" s="39"/>
    </row>
    <row r="69964" spans="17:17">
      <c r="Q69964" s="39"/>
    </row>
    <row r="69965" spans="17:17">
      <c r="Q69965" s="39"/>
    </row>
    <row r="69966" spans="17:17">
      <c r="Q69966" s="39"/>
    </row>
    <row r="69967" spans="17:17">
      <c r="Q69967" s="39"/>
    </row>
    <row r="69968" spans="17:17">
      <c r="Q69968" s="39"/>
    </row>
    <row r="69969" spans="17:17">
      <c r="Q69969" s="39"/>
    </row>
    <row r="69970" spans="17:17">
      <c r="Q69970" s="39"/>
    </row>
    <row r="69971" spans="17:17">
      <c r="Q69971" s="39"/>
    </row>
    <row r="69972" spans="17:17">
      <c r="Q69972" s="39"/>
    </row>
    <row r="69973" spans="17:17">
      <c r="Q69973" s="39"/>
    </row>
    <row r="69974" spans="17:17">
      <c r="Q69974" s="39"/>
    </row>
    <row r="69975" spans="17:17">
      <c r="Q69975" s="39"/>
    </row>
    <row r="69976" spans="17:17">
      <c r="Q69976" s="39"/>
    </row>
    <row r="69977" spans="17:17">
      <c r="Q69977" s="39"/>
    </row>
    <row r="69978" spans="17:17">
      <c r="Q69978" s="39"/>
    </row>
    <row r="69979" spans="17:17">
      <c r="Q69979" s="39"/>
    </row>
    <row r="69980" spans="17:17">
      <c r="Q69980" s="39"/>
    </row>
    <row r="69981" spans="17:17">
      <c r="Q69981" s="39"/>
    </row>
    <row r="69982" spans="17:17">
      <c r="Q69982" s="39"/>
    </row>
    <row r="69983" spans="17:17">
      <c r="Q69983" s="39"/>
    </row>
    <row r="69984" spans="17:17">
      <c r="Q69984" s="39"/>
    </row>
    <row r="69985" spans="17:17">
      <c r="Q69985" s="39"/>
    </row>
    <row r="69986" spans="17:17">
      <c r="Q69986" s="39"/>
    </row>
    <row r="69987" spans="17:17">
      <c r="Q69987" s="39"/>
    </row>
    <row r="69988" spans="17:17">
      <c r="Q69988" s="39"/>
    </row>
    <row r="69989" spans="17:17">
      <c r="Q69989" s="39"/>
    </row>
    <row r="69990" spans="17:17">
      <c r="Q69990" s="39"/>
    </row>
    <row r="69991" spans="17:17">
      <c r="Q69991" s="39"/>
    </row>
    <row r="69992" spans="17:17">
      <c r="Q69992" s="39"/>
    </row>
    <row r="69993" spans="17:17">
      <c r="Q69993" s="39"/>
    </row>
    <row r="69994" spans="17:17">
      <c r="Q69994" s="39"/>
    </row>
    <row r="69995" spans="17:17">
      <c r="Q69995" s="39"/>
    </row>
    <row r="69996" spans="17:17">
      <c r="Q69996" s="39"/>
    </row>
    <row r="69997" spans="17:17">
      <c r="Q69997" s="39"/>
    </row>
    <row r="69998" spans="17:17">
      <c r="Q69998" s="39"/>
    </row>
    <row r="69999" spans="17:17">
      <c r="Q69999" s="39"/>
    </row>
    <row r="70000" spans="17:17">
      <c r="Q70000" s="39"/>
    </row>
    <row r="70001" spans="17:17">
      <c r="Q70001" s="39"/>
    </row>
    <row r="70002" spans="17:17">
      <c r="Q70002" s="39"/>
    </row>
    <row r="70003" spans="17:17">
      <c r="Q70003" s="39"/>
    </row>
    <row r="70004" spans="17:17">
      <c r="Q70004" s="39"/>
    </row>
    <row r="70005" spans="17:17">
      <c r="Q70005" s="39"/>
    </row>
    <row r="70006" spans="17:17">
      <c r="Q70006" s="39"/>
    </row>
    <row r="70007" spans="17:17">
      <c r="Q70007" s="39"/>
    </row>
    <row r="70008" spans="17:17">
      <c r="Q70008" s="39"/>
    </row>
    <row r="70009" spans="17:17">
      <c r="Q70009" s="39"/>
    </row>
    <row r="70010" spans="17:17">
      <c r="Q70010" s="39"/>
    </row>
    <row r="70011" spans="17:17">
      <c r="Q70011" s="39"/>
    </row>
    <row r="70012" spans="17:17">
      <c r="Q70012" s="39"/>
    </row>
    <row r="70013" spans="17:17">
      <c r="Q70013" s="39"/>
    </row>
    <row r="70014" spans="17:17">
      <c r="Q70014" s="39"/>
    </row>
    <row r="70015" spans="17:17">
      <c r="Q70015" s="39"/>
    </row>
    <row r="70016" spans="17:17">
      <c r="Q70016" s="39"/>
    </row>
    <row r="70017" spans="17:17">
      <c r="Q70017" s="39"/>
    </row>
    <row r="70018" spans="17:17">
      <c r="Q70018" s="39"/>
    </row>
    <row r="70019" spans="17:17">
      <c r="Q70019" s="39"/>
    </row>
    <row r="70020" spans="17:17">
      <c r="Q70020" s="39"/>
    </row>
    <row r="70021" spans="17:17">
      <c r="Q70021" s="39"/>
    </row>
    <row r="70022" spans="17:17">
      <c r="Q70022" s="39"/>
    </row>
    <row r="70023" spans="17:17">
      <c r="Q70023" s="39"/>
    </row>
    <row r="70024" spans="17:17">
      <c r="Q70024" s="39"/>
    </row>
    <row r="70025" spans="17:17">
      <c r="Q70025" s="39"/>
    </row>
    <row r="70026" spans="17:17">
      <c r="Q70026" s="39"/>
    </row>
    <row r="70027" spans="17:17">
      <c r="Q70027" s="39"/>
    </row>
    <row r="70028" spans="17:17">
      <c r="Q70028" s="39"/>
    </row>
    <row r="70029" spans="17:17">
      <c r="Q70029" s="39"/>
    </row>
    <row r="70030" spans="17:17">
      <c r="Q70030" s="39"/>
    </row>
    <row r="70031" spans="17:17">
      <c r="Q70031" s="39"/>
    </row>
    <row r="70032" spans="17:17">
      <c r="Q70032" s="39"/>
    </row>
    <row r="70033" spans="17:17">
      <c r="Q70033" s="39"/>
    </row>
    <row r="70034" spans="17:17">
      <c r="Q70034" s="39"/>
    </row>
    <row r="70035" spans="17:17">
      <c r="Q70035" s="39"/>
    </row>
    <row r="70036" spans="17:17">
      <c r="Q70036" s="39"/>
    </row>
    <row r="70037" spans="17:17">
      <c r="Q70037" s="39"/>
    </row>
    <row r="70038" spans="17:17">
      <c r="Q70038" s="39"/>
    </row>
    <row r="70039" spans="17:17">
      <c r="Q70039" s="39"/>
    </row>
    <row r="70040" spans="17:17">
      <c r="Q70040" s="39"/>
    </row>
    <row r="70041" spans="17:17">
      <c r="Q70041" s="39"/>
    </row>
    <row r="70042" spans="17:17">
      <c r="Q70042" s="39"/>
    </row>
    <row r="70043" spans="17:17">
      <c r="Q70043" s="39"/>
    </row>
    <row r="70044" spans="17:17">
      <c r="Q70044" s="39"/>
    </row>
    <row r="70045" spans="17:17">
      <c r="Q70045" s="39"/>
    </row>
    <row r="70046" spans="17:17">
      <c r="Q70046" s="39"/>
    </row>
    <row r="70047" spans="17:17">
      <c r="Q70047" s="39"/>
    </row>
    <row r="70048" spans="17:17">
      <c r="Q70048" s="39"/>
    </row>
    <row r="70049" spans="17:17">
      <c r="Q70049" s="39"/>
    </row>
    <row r="70050" spans="17:17">
      <c r="Q70050" s="39"/>
    </row>
    <row r="70051" spans="17:17">
      <c r="Q70051" s="39"/>
    </row>
    <row r="70052" spans="17:17">
      <c r="Q70052" s="39"/>
    </row>
    <row r="70053" spans="17:17">
      <c r="Q70053" s="39"/>
    </row>
    <row r="70054" spans="17:17">
      <c r="Q70054" s="39"/>
    </row>
    <row r="70055" spans="17:17">
      <c r="Q70055" s="39"/>
    </row>
    <row r="70056" spans="17:17">
      <c r="Q70056" s="39"/>
    </row>
    <row r="70057" spans="17:17">
      <c r="Q70057" s="39"/>
    </row>
    <row r="70058" spans="17:17">
      <c r="Q70058" s="39"/>
    </row>
    <row r="70059" spans="17:17">
      <c r="Q70059" s="39"/>
    </row>
    <row r="70060" spans="17:17">
      <c r="Q70060" s="39"/>
    </row>
    <row r="70061" spans="17:17">
      <c r="Q70061" s="39"/>
    </row>
    <row r="70062" spans="17:17">
      <c r="Q70062" s="39"/>
    </row>
    <row r="70063" spans="17:17">
      <c r="Q70063" s="39"/>
    </row>
    <row r="70064" spans="17:17">
      <c r="Q70064" s="39"/>
    </row>
    <row r="70065" spans="17:17">
      <c r="Q70065" s="39"/>
    </row>
    <row r="70066" spans="17:17">
      <c r="Q70066" s="39"/>
    </row>
    <row r="70067" spans="17:17">
      <c r="Q70067" s="39"/>
    </row>
    <row r="70068" spans="17:17">
      <c r="Q70068" s="39"/>
    </row>
    <row r="70069" spans="17:17">
      <c r="Q70069" s="39"/>
    </row>
    <row r="70070" spans="17:17">
      <c r="Q70070" s="39"/>
    </row>
    <row r="70071" spans="17:17">
      <c r="Q70071" s="39"/>
    </row>
    <row r="70072" spans="17:17">
      <c r="Q70072" s="39"/>
    </row>
    <row r="70073" spans="17:17">
      <c r="Q70073" s="39"/>
    </row>
    <row r="70074" spans="17:17">
      <c r="Q70074" s="39"/>
    </row>
    <row r="70075" spans="17:17">
      <c r="Q70075" s="39"/>
    </row>
    <row r="70076" spans="17:17">
      <c r="Q70076" s="39"/>
    </row>
    <row r="70077" spans="17:17">
      <c r="Q70077" s="39"/>
    </row>
    <row r="70078" spans="17:17">
      <c r="Q70078" s="39"/>
    </row>
    <row r="70079" spans="17:17">
      <c r="Q70079" s="39"/>
    </row>
    <row r="70080" spans="17:17">
      <c r="Q70080" s="39"/>
    </row>
    <row r="70081" spans="17:17">
      <c r="Q70081" s="39"/>
    </row>
    <row r="70082" spans="17:17">
      <c r="Q70082" s="39"/>
    </row>
    <row r="70083" spans="17:17">
      <c r="Q70083" s="39"/>
    </row>
    <row r="70084" spans="17:17">
      <c r="Q70084" s="39"/>
    </row>
    <row r="70085" spans="17:17">
      <c r="Q70085" s="39"/>
    </row>
    <row r="70086" spans="17:17">
      <c r="Q70086" s="39"/>
    </row>
    <row r="70087" spans="17:17">
      <c r="Q70087" s="39"/>
    </row>
    <row r="70088" spans="17:17">
      <c r="Q70088" s="39"/>
    </row>
    <row r="70089" spans="17:17">
      <c r="Q70089" s="39"/>
    </row>
    <row r="70090" spans="17:17">
      <c r="Q70090" s="39"/>
    </row>
    <row r="70091" spans="17:17">
      <c r="Q70091" s="39"/>
    </row>
    <row r="70092" spans="17:17">
      <c r="Q70092" s="39"/>
    </row>
    <row r="70093" spans="17:17">
      <c r="Q70093" s="39"/>
    </row>
    <row r="70094" spans="17:17">
      <c r="Q70094" s="39"/>
    </row>
    <row r="70095" spans="17:17">
      <c r="Q70095" s="39"/>
    </row>
    <row r="70096" spans="17:17">
      <c r="Q70096" s="39"/>
    </row>
    <row r="70097" spans="17:17">
      <c r="Q70097" s="39"/>
    </row>
    <row r="70098" spans="17:17">
      <c r="Q70098" s="39"/>
    </row>
    <row r="70099" spans="17:17">
      <c r="Q70099" s="39"/>
    </row>
    <row r="70100" spans="17:17">
      <c r="Q70100" s="39"/>
    </row>
    <row r="70101" spans="17:17">
      <c r="Q70101" s="39"/>
    </row>
    <row r="70102" spans="17:17">
      <c r="Q70102" s="39"/>
    </row>
    <row r="70103" spans="17:17">
      <c r="Q70103" s="39"/>
    </row>
    <row r="70104" spans="17:17">
      <c r="Q70104" s="39"/>
    </row>
    <row r="70105" spans="17:17">
      <c r="Q70105" s="39"/>
    </row>
    <row r="70106" spans="17:17">
      <c r="Q70106" s="39"/>
    </row>
    <row r="70107" spans="17:17">
      <c r="Q70107" s="39"/>
    </row>
    <row r="70108" spans="17:17">
      <c r="Q70108" s="39"/>
    </row>
    <row r="70109" spans="17:17">
      <c r="Q70109" s="39"/>
    </row>
    <row r="70110" spans="17:17">
      <c r="Q70110" s="39"/>
    </row>
    <row r="70111" spans="17:17">
      <c r="Q70111" s="39"/>
    </row>
    <row r="70112" spans="17:17">
      <c r="Q70112" s="39"/>
    </row>
    <row r="70113" spans="17:17">
      <c r="Q70113" s="39"/>
    </row>
    <row r="70114" spans="17:17">
      <c r="Q70114" s="39"/>
    </row>
    <row r="70115" spans="17:17">
      <c r="Q70115" s="39"/>
    </row>
    <row r="70116" spans="17:17">
      <c r="Q70116" s="39"/>
    </row>
    <row r="70117" spans="17:17">
      <c r="Q70117" s="39"/>
    </row>
    <row r="70118" spans="17:17">
      <c r="Q70118" s="39"/>
    </row>
    <row r="70119" spans="17:17">
      <c r="Q70119" s="39"/>
    </row>
    <row r="70120" spans="17:17">
      <c r="Q70120" s="39"/>
    </row>
    <row r="70121" spans="17:17">
      <c r="Q70121" s="39"/>
    </row>
    <row r="70122" spans="17:17">
      <c r="Q70122" s="39"/>
    </row>
    <row r="70123" spans="17:17">
      <c r="Q70123" s="39"/>
    </row>
    <row r="70124" spans="17:17">
      <c r="Q70124" s="39"/>
    </row>
    <row r="70125" spans="17:17">
      <c r="Q70125" s="39"/>
    </row>
    <row r="70126" spans="17:17">
      <c r="Q70126" s="39"/>
    </row>
    <row r="70127" spans="17:17">
      <c r="Q70127" s="39"/>
    </row>
    <row r="70128" spans="17:17">
      <c r="Q70128" s="39"/>
    </row>
    <row r="70129" spans="17:17">
      <c r="Q70129" s="39"/>
    </row>
    <row r="70130" spans="17:17">
      <c r="Q70130" s="39"/>
    </row>
    <row r="70131" spans="17:17">
      <c r="Q70131" s="39"/>
    </row>
    <row r="70132" spans="17:17">
      <c r="Q70132" s="39"/>
    </row>
    <row r="70133" spans="17:17">
      <c r="Q70133" s="39"/>
    </row>
    <row r="70134" spans="17:17">
      <c r="Q70134" s="39"/>
    </row>
    <row r="70135" spans="17:17">
      <c r="Q70135" s="39"/>
    </row>
    <row r="70136" spans="17:17">
      <c r="Q70136" s="39"/>
    </row>
    <row r="70137" spans="17:17">
      <c r="Q70137" s="39"/>
    </row>
    <row r="70138" spans="17:17">
      <c r="Q70138" s="39"/>
    </row>
    <row r="70139" spans="17:17">
      <c r="Q70139" s="39"/>
    </row>
    <row r="70140" spans="17:17">
      <c r="Q70140" s="39"/>
    </row>
    <row r="70141" spans="17:17">
      <c r="Q70141" s="39"/>
    </row>
    <row r="70142" spans="17:17">
      <c r="Q70142" s="39"/>
    </row>
    <row r="70143" spans="17:17">
      <c r="Q70143" s="39"/>
    </row>
    <row r="70144" spans="17:17">
      <c r="Q70144" s="39"/>
    </row>
    <row r="70145" spans="17:17">
      <c r="Q70145" s="39"/>
    </row>
    <row r="70146" spans="17:17">
      <c r="Q70146" s="39"/>
    </row>
    <row r="70147" spans="17:17">
      <c r="Q70147" s="39"/>
    </row>
    <row r="70148" spans="17:17">
      <c r="Q70148" s="39"/>
    </row>
    <row r="70149" spans="17:17">
      <c r="Q70149" s="39"/>
    </row>
    <row r="70150" spans="17:17">
      <c r="Q70150" s="39"/>
    </row>
    <row r="70151" spans="17:17">
      <c r="Q70151" s="39"/>
    </row>
    <row r="70152" spans="17:17">
      <c r="Q70152" s="39"/>
    </row>
    <row r="70153" spans="17:17">
      <c r="Q70153" s="39"/>
    </row>
    <row r="70154" spans="17:17">
      <c r="Q70154" s="39"/>
    </row>
    <row r="70155" spans="17:17">
      <c r="Q70155" s="39"/>
    </row>
    <row r="70156" spans="17:17">
      <c r="Q70156" s="39"/>
    </row>
    <row r="70157" spans="17:17">
      <c r="Q70157" s="39"/>
    </row>
    <row r="70158" spans="17:17">
      <c r="Q70158" s="39"/>
    </row>
    <row r="70159" spans="17:17">
      <c r="Q70159" s="39"/>
    </row>
    <row r="70160" spans="17:17">
      <c r="Q70160" s="39"/>
    </row>
    <row r="70161" spans="17:17">
      <c r="Q70161" s="39"/>
    </row>
    <row r="70162" spans="17:17">
      <c r="Q70162" s="39"/>
    </row>
    <row r="70163" spans="17:17">
      <c r="Q70163" s="39"/>
    </row>
    <row r="70164" spans="17:17">
      <c r="Q70164" s="39"/>
    </row>
    <row r="70165" spans="17:17">
      <c r="Q70165" s="39"/>
    </row>
    <row r="70166" spans="17:17">
      <c r="Q70166" s="39"/>
    </row>
    <row r="70167" spans="17:17">
      <c r="Q70167" s="39"/>
    </row>
    <row r="70168" spans="17:17">
      <c r="Q70168" s="39"/>
    </row>
    <row r="70169" spans="17:17">
      <c r="Q70169" s="39"/>
    </row>
    <row r="70170" spans="17:17">
      <c r="Q70170" s="39"/>
    </row>
    <row r="70171" spans="17:17">
      <c r="Q70171" s="39"/>
    </row>
    <row r="70172" spans="17:17">
      <c r="Q70172" s="39"/>
    </row>
    <row r="70173" spans="17:17">
      <c r="Q70173" s="39"/>
    </row>
    <row r="70174" spans="17:17">
      <c r="Q70174" s="39"/>
    </row>
    <row r="70175" spans="17:17">
      <c r="Q70175" s="39"/>
    </row>
    <row r="70176" spans="17:17">
      <c r="Q70176" s="39"/>
    </row>
    <row r="70177" spans="17:17">
      <c r="Q70177" s="39"/>
    </row>
    <row r="70178" spans="17:17">
      <c r="Q70178" s="39"/>
    </row>
    <row r="70179" spans="17:17">
      <c r="Q70179" s="39"/>
    </row>
    <row r="70180" spans="17:17">
      <c r="Q70180" s="39"/>
    </row>
    <row r="70181" spans="17:17">
      <c r="Q70181" s="39"/>
    </row>
    <row r="70182" spans="17:17">
      <c r="Q70182" s="39"/>
    </row>
    <row r="70183" spans="17:17">
      <c r="Q70183" s="39"/>
    </row>
    <row r="70184" spans="17:17">
      <c r="Q70184" s="39"/>
    </row>
    <row r="70185" spans="17:17">
      <c r="Q70185" s="39"/>
    </row>
    <row r="70186" spans="17:17">
      <c r="Q70186" s="39"/>
    </row>
    <row r="70187" spans="17:17">
      <c r="Q70187" s="39"/>
    </row>
    <row r="70188" spans="17:17">
      <c r="Q70188" s="39"/>
    </row>
    <row r="70189" spans="17:17">
      <c r="Q70189" s="39"/>
    </row>
    <row r="70190" spans="17:17">
      <c r="Q70190" s="39"/>
    </row>
    <row r="70191" spans="17:17">
      <c r="Q70191" s="39"/>
    </row>
    <row r="70192" spans="17:17">
      <c r="Q70192" s="39"/>
    </row>
    <row r="70193" spans="17:17">
      <c r="Q70193" s="39"/>
    </row>
    <row r="70194" spans="17:17">
      <c r="Q70194" s="39"/>
    </row>
    <row r="70195" spans="17:17">
      <c r="Q70195" s="39"/>
    </row>
    <row r="70196" spans="17:17">
      <c r="Q70196" s="39"/>
    </row>
    <row r="70197" spans="17:17">
      <c r="Q70197" s="39"/>
    </row>
    <row r="70198" spans="17:17">
      <c r="Q70198" s="39"/>
    </row>
    <row r="70199" spans="17:17">
      <c r="Q70199" s="39"/>
    </row>
    <row r="70200" spans="17:17">
      <c r="Q70200" s="39"/>
    </row>
    <row r="70201" spans="17:17">
      <c r="Q70201" s="39"/>
    </row>
    <row r="70202" spans="17:17">
      <c r="Q70202" s="39"/>
    </row>
    <row r="70203" spans="17:17">
      <c r="Q70203" s="39"/>
    </row>
    <row r="70204" spans="17:17">
      <c r="Q70204" s="39"/>
    </row>
    <row r="70205" spans="17:17">
      <c r="Q70205" s="39"/>
    </row>
    <row r="70206" spans="17:17">
      <c r="Q70206" s="39"/>
    </row>
    <row r="70207" spans="17:17">
      <c r="Q70207" s="39"/>
    </row>
    <row r="70208" spans="17:17">
      <c r="Q70208" s="39"/>
    </row>
    <row r="70209" spans="17:17">
      <c r="Q70209" s="39"/>
    </row>
    <row r="70210" spans="17:17">
      <c r="Q70210" s="39"/>
    </row>
    <row r="70211" spans="17:17">
      <c r="Q70211" s="39"/>
    </row>
    <row r="70212" spans="17:17">
      <c r="Q70212" s="39"/>
    </row>
    <row r="70213" spans="17:17">
      <c r="Q70213" s="39"/>
    </row>
    <row r="70214" spans="17:17">
      <c r="Q70214" s="39"/>
    </row>
    <row r="70215" spans="17:17">
      <c r="Q70215" s="39"/>
    </row>
    <row r="70216" spans="17:17">
      <c r="Q70216" s="39"/>
    </row>
    <row r="70217" spans="17:17">
      <c r="Q70217" s="39"/>
    </row>
    <row r="70218" spans="17:17">
      <c r="Q70218" s="39"/>
    </row>
    <row r="70219" spans="17:17">
      <c r="Q70219" s="39"/>
    </row>
    <row r="70220" spans="17:17">
      <c r="Q70220" s="39"/>
    </row>
    <row r="70221" spans="17:17">
      <c r="Q70221" s="39"/>
    </row>
    <row r="70222" spans="17:17">
      <c r="Q70222" s="39"/>
    </row>
    <row r="70223" spans="17:17">
      <c r="Q70223" s="39"/>
    </row>
    <row r="70224" spans="17:17">
      <c r="Q70224" s="39"/>
    </row>
    <row r="70225" spans="17:17">
      <c r="Q70225" s="39"/>
    </row>
    <row r="70226" spans="17:17">
      <c r="Q70226" s="39"/>
    </row>
    <row r="70227" spans="17:17">
      <c r="Q70227" s="39"/>
    </row>
    <row r="70228" spans="17:17">
      <c r="Q70228" s="39"/>
    </row>
    <row r="70229" spans="17:17">
      <c r="Q70229" s="39"/>
    </row>
    <row r="70230" spans="17:17">
      <c r="Q70230" s="39"/>
    </row>
    <row r="70231" spans="17:17">
      <c r="Q70231" s="39"/>
    </row>
    <row r="70232" spans="17:17">
      <c r="Q70232" s="39"/>
    </row>
    <row r="70233" spans="17:17">
      <c r="Q70233" s="39"/>
    </row>
    <row r="70234" spans="17:17">
      <c r="Q70234" s="39"/>
    </row>
    <row r="70235" spans="17:17">
      <c r="Q70235" s="39"/>
    </row>
    <row r="70236" spans="17:17">
      <c r="Q70236" s="39"/>
    </row>
    <row r="70237" spans="17:17">
      <c r="Q70237" s="39"/>
    </row>
    <row r="70238" spans="17:17">
      <c r="Q70238" s="39"/>
    </row>
    <row r="70239" spans="17:17">
      <c r="Q70239" s="39"/>
    </row>
    <row r="70240" spans="17:17">
      <c r="Q70240" s="39"/>
    </row>
    <row r="70241" spans="17:17">
      <c r="Q70241" s="39"/>
    </row>
    <row r="70242" spans="17:17">
      <c r="Q70242" s="39"/>
    </row>
    <row r="70243" spans="17:17">
      <c r="Q70243" s="39"/>
    </row>
    <row r="70244" spans="17:17">
      <c r="Q70244" s="39"/>
    </row>
    <row r="70245" spans="17:17">
      <c r="Q70245" s="39"/>
    </row>
    <row r="70246" spans="17:17">
      <c r="Q70246" s="39"/>
    </row>
    <row r="70247" spans="17:17">
      <c r="Q70247" s="39"/>
    </row>
    <row r="70248" spans="17:17">
      <c r="Q70248" s="39"/>
    </row>
    <row r="70249" spans="17:17">
      <c r="Q70249" s="39"/>
    </row>
    <row r="70250" spans="17:17">
      <c r="Q70250" s="39"/>
    </row>
    <row r="70251" spans="17:17">
      <c r="Q70251" s="39"/>
    </row>
    <row r="70252" spans="17:17">
      <c r="Q70252" s="39"/>
    </row>
    <row r="70253" spans="17:17">
      <c r="Q70253" s="39"/>
    </row>
    <row r="70254" spans="17:17">
      <c r="Q70254" s="39"/>
    </row>
    <row r="70255" spans="17:17">
      <c r="Q70255" s="39"/>
    </row>
    <row r="70256" spans="17:17">
      <c r="Q70256" s="39"/>
    </row>
    <row r="70257" spans="17:17">
      <c r="Q70257" s="39"/>
    </row>
    <row r="70258" spans="17:17">
      <c r="Q70258" s="39"/>
    </row>
    <row r="70259" spans="17:17">
      <c r="Q70259" s="39"/>
    </row>
    <row r="70260" spans="17:17">
      <c r="Q70260" s="39"/>
    </row>
    <row r="70261" spans="17:17">
      <c r="Q70261" s="39"/>
    </row>
    <row r="70262" spans="17:17">
      <c r="Q70262" s="39"/>
    </row>
    <row r="70263" spans="17:17">
      <c r="Q70263" s="39"/>
    </row>
    <row r="70264" spans="17:17">
      <c r="Q70264" s="39"/>
    </row>
    <row r="70265" spans="17:17">
      <c r="Q70265" s="39"/>
    </row>
    <row r="70266" spans="17:17">
      <c r="Q70266" s="39"/>
    </row>
    <row r="70267" spans="17:17">
      <c r="Q70267" s="39"/>
    </row>
    <row r="70268" spans="17:17">
      <c r="Q70268" s="39"/>
    </row>
    <row r="70269" spans="17:17">
      <c r="Q70269" s="39"/>
    </row>
    <row r="70270" spans="17:17">
      <c r="Q70270" s="39"/>
    </row>
    <row r="70271" spans="17:17">
      <c r="Q70271" s="39"/>
    </row>
    <row r="70272" spans="17:17">
      <c r="Q70272" s="39"/>
    </row>
    <row r="70273" spans="17:17">
      <c r="Q70273" s="39"/>
    </row>
    <row r="70274" spans="17:17">
      <c r="Q70274" s="39"/>
    </row>
    <row r="70275" spans="17:17">
      <c r="Q70275" s="39"/>
    </row>
    <row r="70276" spans="17:17">
      <c r="Q70276" s="39"/>
    </row>
    <row r="70277" spans="17:17">
      <c r="Q70277" s="39"/>
    </row>
    <row r="70278" spans="17:17">
      <c r="Q70278" s="39"/>
    </row>
    <row r="70279" spans="17:17">
      <c r="Q70279" s="39"/>
    </row>
    <row r="70280" spans="17:17">
      <c r="Q70280" s="39"/>
    </row>
    <row r="70281" spans="17:17">
      <c r="Q70281" s="39"/>
    </row>
    <row r="70282" spans="17:17">
      <c r="Q70282" s="39"/>
    </row>
    <row r="70283" spans="17:17">
      <c r="Q70283" s="39"/>
    </row>
    <row r="70284" spans="17:17">
      <c r="Q70284" s="39"/>
    </row>
    <row r="70285" spans="17:17">
      <c r="Q70285" s="39"/>
    </row>
    <row r="70286" spans="17:17">
      <c r="Q70286" s="39"/>
    </row>
    <row r="70287" spans="17:17">
      <c r="Q70287" s="39"/>
    </row>
    <row r="70288" spans="17:17">
      <c r="Q70288" s="39"/>
    </row>
    <row r="70289" spans="17:17">
      <c r="Q70289" s="39"/>
    </row>
    <row r="70290" spans="17:17">
      <c r="Q70290" s="39"/>
    </row>
    <row r="70291" spans="17:17">
      <c r="Q70291" s="39"/>
    </row>
    <row r="70292" spans="17:17">
      <c r="Q70292" s="39"/>
    </row>
    <row r="70293" spans="17:17">
      <c r="Q70293" s="39"/>
    </row>
    <row r="70294" spans="17:17">
      <c r="Q70294" s="39"/>
    </row>
    <row r="70295" spans="17:17">
      <c r="Q70295" s="39"/>
    </row>
    <row r="70296" spans="17:17">
      <c r="Q70296" s="39"/>
    </row>
    <row r="70297" spans="17:17">
      <c r="Q70297" s="39"/>
    </row>
    <row r="70298" spans="17:17">
      <c r="Q70298" s="39"/>
    </row>
    <row r="70299" spans="17:17">
      <c r="Q70299" s="39"/>
    </row>
    <row r="70300" spans="17:17">
      <c r="Q70300" s="39"/>
    </row>
    <row r="70301" spans="17:17">
      <c r="Q70301" s="39"/>
    </row>
    <row r="70302" spans="17:17">
      <c r="Q70302" s="39"/>
    </row>
    <row r="70303" spans="17:17">
      <c r="Q70303" s="39"/>
    </row>
    <row r="70304" spans="17:17">
      <c r="Q70304" s="39"/>
    </row>
    <row r="70305" spans="17:17">
      <c r="Q70305" s="39"/>
    </row>
    <row r="70306" spans="17:17">
      <c r="Q70306" s="39"/>
    </row>
    <row r="70307" spans="17:17">
      <c r="Q70307" s="39"/>
    </row>
    <row r="70308" spans="17:17">
      <c r="Q70308" s="39"/>
    </row>
    <row r="70309" spans="17:17">
      <c r="Q70309" s="39"/>
    </row>
    <row r="70310" spans="17:17">
      <c r="Q70310" s="39"/>
    </row>
    <row r="70311" spans="17:17">
      <c r="Q70311" s="39"/>
    </row>
    <row r="70312" spans="17:17">
      <c r="Q70312" s="39"/>
    </row>
    <row r="70313" spans="17:17">
      <c r="Q70313" s="39"/>
    </row>
    <row r="70314" spans="17:17">
      <c r="Q70314" s="39"/>
    </row>
    <row r="70315" spans="17:17">
      <c r="Q70315" s="39"/>
    </row>
    <row r="70316" spans="17:17">
      <c r="Q70316" s="39"/>
    </row>
    <row r="70317" spans="17:17">
      <c r="Q70317" s="39"/>
    </row>
    <row r="70318" spans="17:17">
      <c r="Q70318" s="39"/>
    </row>
    <row r="70319" spans="17:17">
      <c r="Q70319" s="39"/>
    </row>
    <row r="70320" spans="17:17">
      <c r="Q70320" s="39"/>
    </row>
    <row r="70321" spans="17:17">
      <c r="Q70321" s="39"/>
    </row>
    <row r="70322" spans="17:17">
      <c r="Q70322" s="39"/>
    </row>
    <row r="70323" spans="17:17">
      <c r="Q70323" s="39"/>
    </row>
    <row r="70324" spans="17:17">
      <c r="Q70324" s="39"/>
    </row>
    <row r="70325" spans="17:17">
      <c r="Q70325" s="39"/>
    </row>
    <row r="70326" spans="17:17">
      <c r="Q70326" s="39"/>
    </row>
    <row r="70327" spans="17:17">
      <c r="Q70327" s="39"/>
    </row>
    <row r="70328" spans="17:17">
      <c r="Q70328" s="39"/>
    </row>
    <row r="70329" spans="17:17">
      <c r="Q70329" s="39"/>
    </row>
    <row r="70330" spans="17:17">
      <c r="Q70330" s="39"/>
    </row>
    <row r="70331" spans="17:17">
      <c r="Q70331" s="39"/>
    </row>
    <row r="70332" spans="17:17">
      <c r="Q70332" s="39"/>
    </row>
    <row r="70333" spans="17:17">
      <c r="Q70333" s="39"/>
    </row>
    <row r="70334" spans="17:17">
      <c r="Q70334" s="39"/>
    </row>
    <row r="70335" spans="17:17">
      <c r="Q70335" s="39"/>
    </row>
    <row r="70336" spans="17:17">
      <c r="Q70336" s="39"/>
    </row>
    <row r="70337" spans="17:17">
      <c r="Q70337" s="39"/>
    </row>
    <row r="70338" spans="17:17">
      <c r="Q70338" s="39"/>
    </row>
    <row r="70339" spans="17:17">
      <c r="Q70339" s="39"/>
    </row>
    <row r="70340" spans="17:17">
      <c r="Q70340" s="39"/>
    </row>
    <row r="70341" spans="17:17">
      <c r="Q70341" s="39"/>
    </row>
    <row r="70342" spans="17:17">
      <c r="Q70342" s="39"/>
    </row>
    <row r="70343" spans="17:17">
      <c r="Q70343" s="39"/>
    </row>
    <row r="70344" spans="17:17">
      <c r="Q70344" s="39"/>
    </row>
    <row r="70345" spans="17:17">
      <c r="Q70345" s="39"/>
    </row>
    <row r="70346" spans="17:17">
      <c r="Q70346" s="39"/>
    </row>
    <row r="70347" spans="17:17">
      <c r="Q70347" s="39"/>
    </row>
    <row r="70348" spans="17:17">
      <c r="Q70348" s="39"/>
    </row>
    <row r="70349" spans="17:17">
      <c r="Q70349" s="39"/>
    </row>
    <row r="70350" spans="17:17">
      <c r="Q70350" s="39"/>
    </row>
    <row r="70351" spans="17:17">
      <c r="Q70351" s="39"/>
    </row>
    <row r="70352" spans="17:17">
      <c r="Q70352" s="39"/>
    </row>
    <row r="70353" spans="17:17">
      <c r="Q70353" s="39"/>
    </row>
    <row r="70354" spans="17:17">
      <c r="Q70354" s="39"/>
    </row>
    <row r="70355" spans="17:17">
      <c r="Q70355" s="39"/>
    </row>
    <row r="70356" spans="17:17">
      <c r="Q70356" s="39"/>
    </row>
    <row r="70357" spans="17:17">
      <c r="Q70357" s="39"/>
    </row>
    <row r="70358" spans="17:17">
      <c r="Q70358" s="39"/>
    </row>
    <row r="70359" spans="17:17">
      <c r="Q70359" s="39"/>
    </row>
    <row r="70360" spans="17:17">
      <c r="Q70360" s="39"/>
    </row>
    <row r="70361" spans="17:17">
      <c r="Q70361" s="39"/>
    </row>
    <row r="70362" spans="17:17">
      <c r="Q70362" s="39"/>
    </row>
    <row r="70363" spans="17:17">
      <c r="Q70363" s="39"/>
    </row>
    <row r="70364" spans="17:17">
      <c r="Q70364" s="39"/>
    </row>
    <row r="70365" spans="17:17">
      <c r="Q70365" s="39"/>
    </row>
    <row r="70366" spans="17:17">
      <c r="Q70366" s="39"/>
    </row>
    <row r="70367" spans="17:17">
      <c r="Q70367" s="39"/>
    </row>
    <row r="70368" spans="17:17">
      <c r="Q70368" s="39"/>
    </row>
    <row r="70369" spans="17:17">
      <c r="Q70369" s="39"/>
    </row>
    <row r="70370" spans="17:17">
      <c r="Q70370" s="39"/>
    </row>
    <row r="70371" spans="17:17">
      <c r="Q70371" s="39"/>
    </row>
    <row r="70372" spans="17:17">
      <c r="Q70372" s="39"/>
    </row>
    <row r="70373" spans="17:17">
      <c r="Q70373" s="39"/>
    </row>
    <row r="70374" spans="17:17">
      <c r="Q70374" s="39"/>
    </row>
    <row r="70375" spans="17:17">
      <c r="Q70375" s="39"/>
    </row>
    <row r="70376" spans="17:17">
      <c r="Q70376" s="39"/>
    </row>
    <row r="70377" spans="17:17">
      <c r="Q70377" s="39"/>
    </row>
    <row r="70378" spans="17:17">
      <c r="Q70378" s="39"/>
    </row>
    <row r="70379" spans="17:17">
      <c r="Q70379" s="39"/>
    </row>
    <row r="70380" spans="17:17">
      <c r="Q70380" s="39"/>
    </row>
    <row r="70381" spans="17:17">
      <c r="Q70381" s="39"/>
    </row>
    <row r="70382" spans="17:17">
      <c r="Q70382" s="39"/>
    </row>
    <row r="70383" spans="17:17">
      <c r="Q70383" s="39"/>
    </row>
    <row r="70384" spans="17:17">
      <c r="Q70384" s="39"/>
    </row>
    <row r="70385" spans="17:17">
      <c r="Q70385" s="39"/>
    </row>
    <row r="70386" spans="17:17">
      <c r="Q70386" s="39"/>
    </row>
    <row r="70387" spans="17:17">
      <c r="Q70387" s="39"/>
    </row>
    <row r="70388" spans="17:17">
      <c r="Q70388" s="39"/>
    </row>
    <row r="70389" spans="17:17">
      <c r="Q70389" s="39"/>
    </row>
    <row r="70390" spans="17:17">
      <c r="Q70390" s="39"/>
    </row>
    <row r="70391" spans="17:17">
      <c r="Q70391" s="39"/>
    </row>
    <row r="70392" spans="17:17">
      <c r="Q70392" s="39"/>
    </row>
    <row r="70393" spans="17:17">
      <c r="Q70393" s="39"/>
    </row>
    <row r="70394" spans="17:17">
      <c r="Q70394" s="39"/>
    </row>
    <row r="70395" spans="17:17">
      <c r="Q70395" s="39"/>
    </row>
    <row r="70396" spans="17:17">
      <c r="Q70396" s="39"/>
    </row>
    <row r="70397" spans="17:17">
      <c r="Q70397" s="39"/>
    </row>
    <row r="70398" spans="17:17">
      <c r="Q70398" s="39"/>
    </row>
    <row r="70399" spans="17:17">
      <c r="Q70399" s="39"/>
    </row>
    <row r="70400" spans="17:17">
      <c r="Q70400" s="39"/>
    </row>
    <row r="70401" spans="17:17">
      <c r="Q70401" s="39"/>
    </row>
    <row r="70402" spans="17:17">
      <c r="Q70402" s="39"/>
    </row>
    <row r="70403" spans="17:17">
      <c r="Q70403" s="39"/>
    </row>
    <row r="70404" spans="17:17">
      <c r="Q70404" s="39"/>
    </row>
    <row r="70405" spans="17:17">
      <c r="Q70405" s="39"/>
    </row>
    <row r="70406" spans="17:17">
      <c r="Q70406" s="39"/>
    </row>
    <row r="70407" spans="17:17">
      <c r="Q70407" s="39"/>
    </row>
    <row r="70408" spans="17:17">
      <c r="Q70408" s="39"/>
    </row>
    <row r="70409" spans="17:17">
      <c r="Q70409" s="39"/>
    </row>
    <row r="70410" spans="17:17">
      <c r="Q70410" s="39"/>
    </row>
    <row r="70411" spans="17:17">
      <c r="Q70411" s="39"/>
    </row>
    <row r="70412" spans="17:17">
      <c r="Q70412" s="39"/>
    </row>
    <row r="70413" spans="17:17">
      <c r="Q70413" s="39"/>
    </row>
    <row r="70414" spans="17:17">
      <c r="Q70414" s="39"/>
    </row>
    <row r="70415" spans="17:17">
      <c r="Q70415" s="39"/>
    </row>
    <row r="70416" spans="17:17">
      <c r="Q70416" s="39"/>
    </row>
    <row r="70417" spans="17:17">
      <c r="Q70417" s="39"/>
    </row>
    <row r="70418" spans="17:17">
      <c r="Q70418" s="39"/>
    </row>
    <row r="70419" spans="17:17">
      <c r="Q70419" s="39"/>
    </row>
    <row r="70420" spans="17:17">
      <c r="Q70420" s="39"/>
    </row>
    <row r="70421" spans="17:17">
      <c r="Q70421" s="39"/>
    </row>
    <row r="70422" spans="17:17">
      <c r="Q70422" s="39"/>
    </row>
    <row r="70423" spans="17:17">
      <c r="Q70423" s="39"/>
    </row>
    <row r="70424" spans="17:17">
      <c r="Q70424" s="39"/>
    </row>
    <row r="70425" spans="17:17">
      <c r="Q70425" s="39"/>
    </row>
    <row r="70426" spans="17:17">
      <c r="Q70426" s="39"/>
    </row>
    <row r="70427" spans="17:17">
      <c r="Q70427" s="39"/>
    </row>
    <row r="70428" spans="17:17">
      <c r="Q70428" s="39"/>
    </row>
    <row r="70429" spans="17:17">
      <c r="Q70429" s="39"/>
    </row>
    <row r="70430" spans="17:17">
      <c r="Q70430" s="39"/>
    </row>
    <row r="70431" spans="17:17">
      <c r="Q70431" s="39"/>
    </row>
    <row r="70432" spans="17:17">
      <c r="Q70432" s="39"/>
    </row>
    <row r="70433" spans="17:17">
      <c r="Q70433" s="39"/>
    </row>
    <row r="70434" spans="17:17">
      <c r="Q70434" s="39"/>
    </row>
    <row r="70435" spans="17:17">
      <c r="Q70435" s="39"/>
    </row>
    <row r="70436" spans="17:17">
      <c r="Q70436" s="39"/>
    </row>
    <row r="70437" spans="17:17">
      <c r="Q70437" s="39"/>
    </row>
    <row r="70438" spans="17:17">
      <c r="Q70438" s="39"/>
    </row>
    <row r="70439" spans="17:17">
      <c r="Q70439" s="39"/>
    </row>
    <row r="70440" spans="17:17">
      <c r="Q70440" s="39"/>
    </row>
    <row r="70441" spans="17:17">
      <c r="Q70441" s="39"/>
    </row>
    <row r="70442" spans="17:17">
      <c r="Q70442" s="39"/>
    </row>
    <row r="70443" spans="17:17">
      <c r="Q70443" s="39"/>
    </row>
    <row r="70444" spans="17:17">
      <c r="Q70444" s="39"/>
    </row>
    <row r="70445" spans="17:17">
      <c r="Q70445" s="39"/>
    </row>
    <row r="70446" spans="17:17">
      <c r="Q70446" s="39"/>
    </row>
    <row r="70447" spans="17:17">
      <c r="Q70447" s="39"/>
    </row>
    <row r="70448" spans="17:17">
      <c r="Q70448" s="39"/>
    </row>
    <row r="70449" spans="17:17">
      <c r="Q70449" s="39"/>
    </row>
    <row r="70450" spans="17:17">
      <c r="Q70450" s="39"/>
    </row>
    <row r="70451" spans="17:17">
      <c r="Q70451" s="39"/>
    </row>
    <row r="70452" spans="17:17">
      <c r="Q70452" s="39"/>
    </row>
    <row r="70453" spans="17:17">
      <c r="Q70453" s="39"/>
    </row>
    <row r="70454" spans="17:17">
      <c r="Q70454" s="39"/>
    </row>
    <row r="70455" spans="17:17">
      <c r="Q70455" s="39"/>
    </row>
    <row r="70456" spans="17:17">
      <c r="Q70456" s="39"/>
    </row>
    <row r="70457" spans="17:17">
      <c r="Q70457" s="39"/>
    </row>
    <row r="70458" spans="17:17">
      <c r="Q70458" s="39"/>
    </row>
    <row r="70459" spans="17:17">
      <c r="Q70459" s="39"/>
    </row>
    <row r="70460" spans="17:17">
      <c r="Q70460" s="39"/>
    </row>
    <row r="70461" spans="17:17">
      <c r="Q70461" s="39"/>
    </row>
    <row r="70462" spans="17:17">
      <c r="Q70462" s="39"/>
    </row>
    <row r="70463" spans="17:17">
      <c r="Q70463" s="39"/>
    </row>
    <row r="70464" spans="17:17">
      <c r="Q70464" s="39"/>
    </row>
    <row r="70465" spans="17:17">
      <c r="Q70465" s="39"/>
    </row>
    <row r="70466" spans="17:17">
      <c r="Q70466" s="39"/>
    </row>
    <row r="70467" spans="17:17">
      <c r="Q70467" s="39"/>
    </row>
    <row r="70468" spans="17:17">
      <c r="Q70468" s="39"/>
    </row>
    <row r="70469" spans="17:17">
      <c r="Q70469" s="39"/>
    </row>
    <row r="70470" spans="17:17">
      <c r="Q70470" s="39"/>
    </row>
    <row r="70471" spans="17:17">
      <c r="Q70471" s="39"/>
    </row>
    <row r="70472" spans="17:17">
      <c r="Q70472" s="39"/>
    </row>
    <row r="70473" spans="17:17">
      <c r="Q70473" s="39"/>
    </row>
    <row r="70474" spans="17:17">
      <c r="Q70474" s="39"/>
    </row>
    <row r="70475" spans="17:17">
      <c r="Q70475" s="39"/>
    </row>
    <row r="70476" spans="17:17">
      <c r="Q70476" s="39"/>
    </row>
    <row r="70477" spans="17:17">
      <c r="Q70477" s="39"/>
    </row>
    <row r="70478" spans="17:17">
      <c r="Q70478" s="39"/>
    </row>
    <row r="70479" spans="17:17">
      <c r="Q70479" s="39"/>
    </row>
    <row r="70480" spans="17:17">
      <c r="Q70480" s="39"/>
    </row>
    <row r="70481" spans="17:17">
      <c r="Q70481" s="39"/>
    </row>
    <row r="70482" spans="17:17">
      <c r="Q70482" s="39"/>
    </row>
    <row r="70483" spans="17:17">
      <c r="Q70483" s="39"/>
    </row>
    <row r="70484" spans="17:17">
      <c r="Q70484" s="39"/>
    </row>
    <row r="70485" spans="17:17">
      <c r="Q70485" s="39"/>
    </row>
    <row r="70486" spans="17:17">
      <c r="Q70486" s="39"/>
    </row>
    <row r="70487" spans="17:17">
      <c r="Q70487" s="39"/>
    </row>
    <row r="70488" spans="17:17">
      <c r="Q70488" s="39"/>
    </row>
    <row r="70489" spans="17:17">
      <c r="Q70489" s="39"/>
    </row>
    <row r="70490" spans="17:17">
      <c r="Q70490" s="39"/>
    </row>
    <row r="70491" spans="17:17">
      <c r="Q70491" s="39"/>
    </row>
    <row r="70492" spans="17:17">
      <c r="Q70492" s="39"/>
    </row>
    <row r="70493" spans="17:17">
      <c r="Q70493" s="39"/>
    </row>
    <row r="70494" spans="17:17">
      <c r="Q70494" s="39"/>
    </row>
    <row r="70495" spans="17:17">
      <c r="Q70495" s="39"/>
    </row>
    <row r="70496" spans="17:17">
      <c r="Q70496" s="39"/>
    </row>
    <row r="70497" spans="17:17">
      <c r="Q70497" s="39"/>
    </row>
    <row r="70498" spans="17:17">
      <c r="Q70498" s="39"/>
    </row>
    <row r="70499" spans="17:17">
      <c r="Q70499" s="39"/>
    </row>
    <row r="70500" spans="17:17">
      <c r="Q70500" s="39"/>
    </row>
    <row r="70501" spans="17:17">
      <c r="Q70501" s="39"/>
    </row>
    <row r="70502" spans="17:17">
      <c r="Q70502" s="39"/>
    </row>
    <row r="70503" spans="17:17">
      <c r="Q70503" s="39"/>
    </row>
    <row r="70504" spans="17:17">
      <c r="Q70504" s="39"/>
    </row>
    <row r="70505" spans="17:17">
      <c r="Q70505" s="39"/>
    </row>
    <row r="70506" spans="17:17">
      <c r="Q70506" s="39"/>
    </row>
    <row r="70507" spans="17:17">
      <c r="Q70507" s="39"/>
    </row>
    <row r="70508" spans="17:17">
      <c r="Q70508" s="39"/>
    </row>
    <row r="70509" spans="17:17">
      <c r="Q70509" s="39"/>
    </row>
    <row r="70510" spans="17:17">
      <c r="Q70510" s="39"/>
    </row>
    <row r="70511" spans="17:17">
      <c r="Q70511" s="39"/>
    </row>
    <row r="70512" spans="17:17">
      <c r="Q70512" s="39"/>
    </row>
    <row r="70513" spans="17:17">
      <c r="Q70513" s="39"/>
    </row>
    <row r="70514" spans="17:17">
      <c r="Q70514" s="39"/>
    </row>
    <row r="70515" spans="17:17">
      <c r="Q70515" s="39"/>
    </row>
    <row r="70516" spans="17:17">
      <c r="Q70516" s="39"/>
    </row>
    <row r="70517" spans="17:17">
      <c r="Q70517" s="39"/>
    </row>
    <row r="70518" spans="17:17">
      <c r="Q70518" s="39"/>
    </row>
    <row r="70519" spans="17:17">
      <c r="Q70519" s="39"/>
    </row>
    <row r="70520" spans="17:17">
      <c r="Q70520" s="39"/>
    </row>
    <row r="70521" spans="17:17">
      <c r="Q70521" s="39"/>
    </row>
    <row r="70522" spans="17:17">
      <c r="Q70522" s="39"/>
    </row>
    <row r="70523" spans="17:17">
      <c r="Q70523" s="39"/>
    </row>
    <row r="70524" spans="17:17">
      <c r="Q70524" s="39"/>
    </row>
    <row r="70525" spans="17:17">
      <c r="Q70525" s="39"/>
    </row>
    <row r="70526" spans="17:17">
      <c r="Q70526" s="39"/>
    </row>
    <row r="70527" spans="17:17">
      <c r="Q70527" s="39"/>
    </row>
    <row r="70528" spans="17:17">
      <c r="Q70528" s="39"/>
    </row>
    <row r="70529" spans="17:17">
      <c r="Q70529" s="39"/>
    </row>
    <row r="70530" spans="17:17">
      <c r="Q70530" s="39"/>
    </row>
    <row r="70531" spans="17:17">
      <c r="Q70531" s="39"/>
    </row>
    <row r="70532" spans="17:17">
      <c r="Q70532" s="39"/>
    </row>
    <row r="70533" spans="17:17">
      <c r="Q70533" s="39"/>
    </row>
    <row r="70534" spans="17:17">
      <c r="Q70534" s="39"/>
    </row>
    <row r="70535" spans="17:17">
      <c r="Q70535" s="39"/>
    </row>
    <row r="70536" spans="17:17">
      <c r="Q70536" s="39"/>
    </row>
    <row r="70537" spans="17:17">
      <c r="Q70537" s="39"/>
    </row>
    <row r="70538" spans="17:17">
      <c r="Q70538" s="39"/>
    </row>
    <row r="70539" spans="17:17">
      <c r="Q70539" s="39"/>
    </row>
    <row r="70540" spans="17:17">
      <c r="Q70540" s="39"/>
    </row>
    <row r="70541" spans="17:17">
      <c r="Q70541" s="39"/>
    </row>
    <row r="70542" spans="17:17">
      <c r="Q70542" s="39"/>
    </row>
    <row r="70543" spans="17:17">
      <c r="Q70543" s="39"/>
    </row>
    <row r="70544" spans="17:17">
      <c r="Q70544" s="39"/>
    </row>
    <row r="70545" spans="17:17">
      <c r="Q70545" s="39"/>
    </row>
    <row r="70546" spans="17:17">
      <c r="Q70546" s="39"/>
    </row>
    <row r="70547" spans="17:17">
      <c r="Q70547" s="39"/>
    </row>
    <row r="70548" spans="17:17">
      <c r="Q70548" s="39"/>
    </row>
    <row r="70549" spans="17:17">
      <c r="Q70549" s="39"/>
    </row>
    <row r="70550" spans="17:17">
      <c r="Q70550" s="39"/>
    </row>
    <row r="70551" spans="17:17">
      <c r="Q70551" s="39"/>
    </row>
    <row r="70552" spans="17:17">
      <c r="Q70552" s="39"/>
    </row>
    <row r="70553" spans="17:17">
      <c r="Q70553" s="39"/>
    </row>
    <row r="70554" spans="17:17">
      <c r="Q70554" s="39"/>
    </row>
    <row r="70555" spans="17:17">
      <c r="Q70555" s="39"/>
    </row>
    <row r="70556" spans="17:17">
      <c r="Q70556" s="39"/>
    </row>
    <row r="70557" spans="17:17">
      <c r="Q70557" s="39"/>
    </row>
    <row r="70558" spans="17:17">
      <c r="Q70558" s="39"/>
    </row>
    <row r="70559" spans="17:17">
      <c r="Q70559" s="39"/>
    </row>
    <row r="70560" spans="17:17">
      <c r="Q70560" s="39"/>
    </row>
    <row r="70561" spans="17:17">
      <c r="Q70561" s="39"/>
    </row>
    <row r="70562" spans="17:17">
      <c r="Q70562" s="39"/>
    </row>
    <row r="70563" spans="17:17">
      <c r="Q70563" s="39"/>
    </row>
    <row r="70564" spans="17:17">
      <c r="Q70564" s="39"/>
    </row>
    <row r="70565" spans="17:17">
      <c r="Q70565" s="39"/>
    </row>
    <row r="70566" spans="17:17">
      <c r="Q70566" s="39"/>
    </row>
    <row r="70567" spans="17:17">
      <c r="Q70567" s="39"/>
    </row>
    <row r="70568" spans="17:17">
      <c r="Q70568" s="39"/>
    </row>
    <row r="70569" spans="17:17">
      <c r="Q70569" s="39"/>
    </row>
    <row r="70570" spans="17:17">
      <c r="Q70570" s="39"/>
    </row>
    <row r="70571" spans="17:17">
      <c r="Q70571" s="39"/>
    </row>
    <row r="70572" spans="17:17">
      <c r="Q70572" s="39"/>
    </row>
    <row r="70573" spans="17:17">
      <c r="Q70573" s="39"/>
    </row>
    <row r="70574" spans="17:17">
      <c r="Q70574" s="39"/>
    </row>
    <row r="70575" spans="17:17">
      <c r="Q70575" s="39"/>
    </row>
    <row r="70576" spans="17:17">
      <c r="Q70576" s="39"/>
    </row>
    <row r="70577" spans="17:17">
      <c r="Q70577" s="39"/>
    </row>
    <row r="70578" spans="17:17">
      <c r="Q70578" s="39"/>
    </row>
    <row r="70579" spans="17:17">
      <c r="Q70579" s="39"/>
    </row>
    <row r="70580" spans="17:17">
      <c r="Q70580" s="39"/>
    </row>
    <row r="70581" spans="17:17">
      <c r="Q70581" s="39"/>
    </row>
    <row r="70582" spans="17:17">
      <c r="Q70582" s="39"/>
    </row>
    <row r="70583" spans="17:17">
      <c r="Q70583" s="39"/>
    </row>
    <row r="70584" spans="17:17">
      <c r="Q70584" s="39"/>
    </row>
    <row r="70585" spans="17:17">
      <c r="Q70585" s="39"/>
    </row>
    <row r="70586" spans="17:17">
      <c r="Q70586" s="39"/>
    </row>
    <row r="70587" spans="17:17">
      <c r="Q70587" s="39"/>
    </row>
    <row r="70588" spans="17:17">
      <c r="Q70588" s="39"/>
    </row>
    <row r="70589" spans="17:17">
      <c r="Q70589" s="39"/>
    </row>
    <row r="70590" spans="17:17">
      <c r="Q70590" s="39"/>
    </row>
    <row r="70591" spans="17:17">
      <c r="Q70591" s="39"/>
    </row>
    <row r="70592" spans="17:17">
      <c r="Q70592" s="39"/>
    </row>
    <row r="70593" spans="17:17">
      <c r="Q70593" s="39"/>
    </row>
    <row r="70594" spans="17:17">
      <c r="Q70594" s="39"/>
    </row>
    <row r="70595" spans="17:17">
      <c r="Q70595" s="39"/>
    </row>
    <row r="70596" spans="17:17">
      <c r="Q70596" s="39"/>
    </row>
    <row r="70597" spans="17:17">
      <c r="Q70597" s="39"/>
    </row>
    <row r="70598" spans="17:17">
      <c r="Q70598" s="39"/>
    </row>
    <row r="70599" spans="17:17">
      <c r="Q70599" s="39"/>
    </row>
    <row r="70600" spans="17:17">
      <c r="Q70600" s="39"/>
    </row>
    <row r="70601" spans="17:17">
      <c r="Q70601" s="39"/>
    </row>
    <row r="70602" spans="17:17">
      <c r="Q70602" s="39"/>
    </row>
    <row r="70603" spans="17:17">
      <c r="Q70603" s="39"/>
    </row>
    <row r="70604" spans="17:17">
      <c r="Q70604" s="39"/>
    </row>
    <row r="70605" spans="17:17">
      <c r="Q70605" s="39"/>
    </row>
    <row r="70606" spans="17:17">
      <c r="Q70606" s="39"/>
    </row>
    <row r="70607" spans="17:17">
      <c r="Q70607" s="39"/>
    </row>
    <row r="70608" spans="17:17">
      <c r="Q70608" s="39"/>
    </row>
    <row r="70609" spans="17:17">
      <c r="Q70609" s="39"/>
    </row>
    <row r="70610" spans="17:17">
      <c r="Q70610" s="39"/>
    </row>
    <row r="70611" spans="17:17">
      <c r="Q70611" s="39"/>
    </row>
    <row r="70612" spans="17:17">
      <c r="Q70612" s="39"/>
    </row>
    <row r="70613" spans="17:17">
      <c r="Q70613" s="39"/>
    </row>
    <row r="70614" spans="17:17">
      <c r="Q70614" s="39"/>
    </row>
    <row r="70615" spans="17:17">
      <c r="Q70615" s="39"/>
    </row>
    <row r="70616" spans="17:17">
      <c r="Q70616" s="39"/>
    </row>
    <row r="70617" spans="17:17">
      <c r="Q70617" s="39"/>
    </row>
    <row r="70618" spans="17:17">
      <c r="Q70618" s="39"/>
    </row>
    <row r="70619" spans="17:17">
      <c r="Q70619" s="39"/>
    </row>
    <row r="70620" spans="17:17">
      <c r="Q70620" s="39"/>
    </row>
    <row r="70621" spans="17:17">
      <c r="Q70621" s="39"/>
    </row>
    <row r="70622" spans="17:17">
      <c r="Q70622" s="39"/>
    </row>
    <row r="70623" spans="17:17">
      <c r="Q70623" s="39"/>
    </row>
    <row r="70624" spans="17:17">
      <c r="Q70624" s="39"/>
    </row>
    <row r="70625" spans="17:17">
      <c r="Q70625" s="39"/>
    </row>
    <row r="70626" spans="17:17">
      <c r="Q70626" s="39"/>
    </row>
    <row r="70627" spans="17:17">
      <c r="Q70627" s="39"/>
    </row>
    <row r="70628" spans="17:17">
      <c r="Q70628" s="39"/>
    </row>
    <row r="70629" spans="17:17">
      <c r="Q70629" s="39"/>
    </row>
    <row r="70630" spans="17:17">
      <c r="Q70630" s="39"/>
    </row>
    <row r="70631" spans="17:17">
      <c r="Q70631" s="39"/>
    </row>
    <row r="70632" spans="17:17">
      <c r="Q70632" s="39"/>
    </row>
    <row r="70633" spans="17:17">
      <c r="Q70633" s="39"/>
    </row>
    <row r="70634" spans="17:17">
      <c r="Q70634" s="39"/>
    </row>
    <row r="70635" spans="17:17">
      <c r="Q70635" s="39"/>
    </row>
    <row r="70636" spans="17:17">
      <c r="Q70636" s="39"/>
    </row>
    <row r="70637" spans="17:17">
      <c r="Q70637" s="39"/>
    </row>
    <row r="70638" spans="17:17">
      <c r="Q70638" s="39"/>
    </row>
    <row r="70639" spans="17:17">
      <c r="Q70639" s="39"/>
    </row>
    <row r="70640" spans="17:17">
      <c r="Q70640" s="39"/>
    </row>
    <row r="70641" spans="17:17">
      <c r="Q70641" s="39"/>
    </row>
    <row r="70642" spans="17:17">
      <c r="Q70642" s="39"/>
    </row>
    <row r="70643" spans="17:17">
      <c r="Q70643" s="39"/>
    </row>
    <row r="70644" spans="17:17">
      <c r="Q70644" s="39"/>
    </row>
    <row r="70645" spans="17:17">
      <c r="Q70645" s="39"/>
    </row>
    <row r="70646" spans="17:17">
      <c r="Q70646" s="39"/>
    </row>
    <row r="70647" spans="17:17">
      <c r="Q70647" s="39"/>
    </row>
    <row r="70648" spans="17:17">
      <c r="Q70648" s="39"/>
    </row>
    <row r="70649" spans="17:17">
      <c r="Q70649" s="39"/>
    </row>
    <row r="70650" spans="17:17">
      <c r="Q70650" s="39"/>
    </row>
    <row r="70651" spans="17:17">
      <c r="Q70651" s="39"/>
    </row>
    <row r="70652" spans="17:17">
      <c r="Q70652" s="39"/>
    </row>
    <row r="70653" spans="17:17">
      <c r="Q70653" s="39"/>
    </row>
    <row r="70654" spans="17:17">
      <c r="Q70654" s="39"/>
    </row>
    <row r="70655" spans="17:17">
      <c r="Q70655" s="39"/>
    </row>
    <row r="70656" spans="17:17">
      <c r="Q70656" s="39"/>
    </row>
    <row r="70657" spans="17:17">
      <c r="Q70657" s="39"/>
    </row>
    <row r="70658" spans="17:17">
      <c r="Q70658" s="39"/>
    </row>
    <row r="70659" spans="17:17">
      <c r="Q70659" s="39"/>
    </row>
    <row r="70660" spans="17:17">
      <c r="Q70660" s="39"/>
    </row>
    <row r="70661" spans="17:17">
      <c r="Q70661" s="39"/>
    </row>
    <row r="70662" spans="17:17">
      <c r="Q70662" s="39"/>
    </row>
    <row r="70663" spans="17:17">
      <c r="Q70663" s="39"/>
    </row>
    <row r="70664" spans="17:17">
      <c r="Q70664" s="39"/>
    </row>
    <row r="70665" spans="17:17">
      <c r="Q70665" s="39"/>
    </row>
    <row r="70666" spans="17:17">
      <c r="Q70666" s="39"/>
    </row>
    <row r="70667" spans="17:17">
      <c r="Q70667" s="39"/>
    </row>
    <row r="70668" spans="17:17">
      <c r="Q70668" s="39"/>
    </row>
    <row r="70669" spans="17:17">
      <c r="Q70669" s="39"/>
    </row>
    <row r="70670" spans="17:17">
      <c r="Q70670" s="39"/>
    </row>
    <row r="70671" spans="17:17">
      <c r="Q70671" s="39"/>
    </row>
    <row r="70672" spans="17:17">
      <c r="Q70672" s="39"/>
    </row>
    <row r="70673" spans="17:17">
      <c r="Q70673" s="39"/>
    </row>
    <row r="70674" spans="17:17">
      <c r="Q70674" s="39"/>
    </row>
    <row r="70675" spans="17:17">
      <c r="Q70675" s="39"/>
    </row>
    <row r="70676" spans="17:17">
      <c r="Q70676" s="39"/>
    </row>
    <row r="70677" spans="17:17">
      <c r="Q70677" s="39"/>
    </row>
    <row r="70678" spans="17:17">
      <c r="Q70678" s="39"/>
    </row>
    <row r="70679" spans="17:17">
      <c r="Q70679" s="39"/>
    </row>
    <row r="70680" spans="17:17">
      <c r="Q70680" s="39"/>
    </row>
    <row r="70681" spans="17:17">
      <c r="Q70681" s="39"/>
    </row>
    <row r="70682" spans="17:17">
      <c r="Q70682" s="39"/>
    </row>
    <row r="70683" spans="17:17">
      <c r="Q70683" s="39"/>
    </row>
    <row r="70684" spans="17:17">
      <c r="Q70684" s="39"/>
    </row>
    <row r="70685" spans="17:17">
      <c r="Q70685" s="39"/>
    </row>
    <row r="70686" spans="17:17">
      <c r="Q70686" s="39"/>
    </row>
    <row r="70687" spans="17:17">
      <c r="Q70687" s="39"/>
    </row>
    <row r="70688" spans="17:17">
      <c r="Q70688" s="39"/>
    </row>
    <row r="70689" spans="17:17">
      <c r="Q70689" s="39"/>
    </row>
    <row r="70690" spans="17:17">
      <c r="Q70690" s="39"/>
    </row>
    <row r="70691" spans="17:17">
      <c r="Q70691" s="39"/>
    </row>
    <row r="70692" spans="17:17">
      <c r="Q70692" s="39"/>
    </row>
    <row r="70693" spans="17:17">
      <c r="Q70693" s="39"/>
    </row>
    <row r="70694" spans="17:17">
      <c r="Q70694" s="39"/>
    </row>
    <row r="70695" spans="17:17">
      <c r="Q70695" s="39"/>
    </row>
    <row r="70696" spans="17:17">
      <c r="Q70696" s="39"/>
    </row>
    <row r="70697" spans="17:17">
      <c r="Q70697" s="39"/>
    </row>
    <row r="70698" spans="17:17">
      <c r="Q70698" s="39"/>
    </row>
    <row r="70699" spans="17:17">
      <c r="Q70699" s="39"/>
    </row>
    <row r="70700" spans="17:17">
      <c r="Q70700" s="39"/>
    </row>
    <row r="70701" spans="17:17">
      <c r="Q70701" s="39"/>
    </row>
    <row r="70702" spans="17:17">
      <c r="Q70702" s="39"/>
    </row>
    <row r="70703" spans="17:17">
      <c r="Q70703" s="39"/>
    </row>
    <row r="70704" spans="17:17">
      <c r="Q70704" s="39"/>
    </row>
    <row r="70705" spans="17:17">
      <c r="Q70705" s="39"/>
    </row>
    <row r="70706" spans="17:17">
      <c r="Q70706" s="39"/>
    </row>
    <row r="70707" spans="17:17">
      <c r="Q70707" s="39"/>
    </row>
    <row r="70708" spans="17:17">
      <c r="Q70708" s="39"/>
    </row>
    <row r="70709" spans="17:17">
      <c r="Q70709" s="39"/>
    </row>
    <row r="70710" spans="17:17">
      <c r="Q70710" s="39"/>
    </row>
    <row r="70711" spans="17:17">
      <c r="Q70711" s="39"/>
    </row>
    <row r="70712" spans="17:17">
      <c r="Q70712" s="39"/>
    </row>
    <row r="70713" spans="17:17">
      <c r="Q70713" s="39"/>
    </row>
    <row r="70714" spans="17:17">
      <c r="Q70714" s="39"/>
    </row>
    <row r="70715" spans="17:17">
      <c r="Q70715" s="39"/>
    </row>
    <row r="70716" spans="17:17">
      <c r="Q70716" s="39"/>
    </row>
    <row r="70717" spans="17:17">
      <c r="Q70717" s="39"/>
    </row>
    <row r="70718" spans="17:17">
      <c r="Q70718" s="39"/>
    </row>
    <row r="70719" spans="17:17">
      <c r="Q70719" s="39"/>
    </row>
    <row r="70720" spans="17:17">
      <c r="Q70720" s="39"/>
    </row>
    <row r="70721" spans="17:17">
      <c r="Q70721" s="39"/>
    </row>
    <row r="70722" spans="17:17">
      <c r="Q70722" s="39"/>
    </row>
    <row r="70723" spans="17:17">
      <c r="Q70723" s="39"/>
    </row>
    <row r="70724" spans="17:17">
      <c r="Q70724" s="39"/>
    </row>
    <row r="70725" spans="17:17">
      <c r="Q70725" s="39"/>
    </row>
    <row r="70726" spans="17:17">
      <c r="Q70726" s="39"/>
    </row>
    <row r="70727" spans="17:17">
      <c r="Q70727" s="39"/>
    </row>
    <row r="70728" spans="17:17">
      <c r="Q70728" s="39"/>
    </row>
    <row r="70729" spans="17:17">
      <c r="Q70729" s="39"/>
    </row>
    <row r="70730" spans="17:17">
      <c r="Q70730" s="39"/>
    </row>
    <row r="70731" spans="17:17">
      <c r="Q70731" s="39"/>
    </row>
    <row r="70732" spans="17:17">
      <c r="Q70732" s="39"/>
    </row>
    <row r="70733" spans="17:17">
      <c r="Q70733" s="39"/>
    </row>
    <row r="70734" spans="17:17">
      <c r="Q70734" s="39"/>
    </row>
    <row r="70735" spans="17:17">
      <c r="Q70735" s="39"/>
    </row>
    <row r="70736" spans="17:17">
      <c r="Q70736" s="39"/>
    </row>
    <row r="70737" spans="17:17">
      <c r="Q70737" s="39"/>
    </row>
    <row r="70738" spans="17:17">
      <c r="Q70738" s="39"/>
    </row>
    <row r="70739" spans="17:17">
      <c r="Q70739" s="39"/>
    </row>
    <row r="70740" spans="17:17">
      <c r="Q70740" s="39"/>
    </row>
    <row r="70741" spans="17:17">
      <c r="Q70741" s="39"/>
    </row>
    <row r="70742" spans="17:17">
      <c r="Q70742" s="39"/>
    </row>
    <row r="70743" spans="17:17">
      <c r="Q70743" s="39"/>
    </row>
    <row r="70744" spans="17:17">
      <c r="Q70744" s="39"/>
    </row>
    <row r="70745" spans="17:17">
      <c r="Q70745" s="39"/>
    </row>
    <row r="70746" spans="17:17">
      <c r="Q70746" s="39"/>
    </row>
    <row r="70747" spans="17:17">
      <c r="Q70747" s="39"/>
    </row>
    <row r="70748" spans="17:17">
      <c r="Q70748" s="39"/>
    </row>
    <row r="70749" spans="17:17">
      <c r="Q70749" s="39"/>
    </row>
    <row r="70750" spans="17:17">
      <c r="Q70750" s="39"/>
    </row>
    <row r="70751" spans="17:17">
      <c r="Q70751" s="39"/>
    </row>
    <row r="70752" spans="17:17">
      <c r="Q70752" s="39"/>
    </row>
    <row r="70753" spans="17:17">
      <c r="Q70753" s="39"/>
    </row>
    <row r="70754" spans="17:17">
      <c r="Q70754" s="39"/>
    </row>
    <row r="70755" spans="17:17">
      <c r="Q70755" s="39"/>
    </row>
    <row r="70756" spans="17:17">
      <c r="Q70756" s="39"/>
    </row>
    <row r="70757" spans="17:17">
      <c r="Q70757" s="39"/>
    </row>
    <row r="70758" spans="17:17">
      <c r="Q70758" s="39"/>
    </row>
    <row r="70759" spans="17:17">
      <c r="Q70759" s="39"/>
    </row>
    <row r="70760" spans="17:17">
      <c r="Q70760" s="39"/>
    </row>
    <row r="70761" spans="17:17">
      <c r="Q70761" s="39"/>
    </row>
    <row r="70762" spans="17:17">
      <c r="Q70762" s="39"/>
    </row>
    <row r="70763" spans="17:17">
      <c r="Q70763" s="39"/>
    </row>
    <row r="70764" spans="17:17">
      <c r="Q70764" s="39"/>
    </row>
    <row r="70765" spans="17:17">
      <c r="Q70765" s="39"/>
    </row>
    <row r="70766" spans="17:17">
      <c r="Q70766" s="39"/>
    </row>
    <row r="70767" spans="17:17">
      <c r="Q70767" s="39"/>
    </row>
    <row r="70768" spans="17:17">
      <c r="Q70768" s="39"/>
    </row>
    <row r="70769" spans="17:17">
      <c r="Q70769" s="39"/>
    </row>
    <row r="70770" spans="17:17">
      <c r="Q70770" s="39"/>
    </row>
    <row r="70771" spans="17:17">
      <c r="Q70771" s="39"/>
    </row>
    <row r="70772" spans="17:17">
      <c r="Q70772" s="39"/>
    </row>
    <row r="70773" spans="17:17">
      <c r="Q70773" s="39"/>
    </row>
    <row r="70774" spans="17:17">
      <c r="Q70774" s="39"/>
    </row>
    <row r="70775" spans="17:17">
      <c r="Q70775" s="39"/>
    </row>
    <row r="70776" spans="17:17">
      <c r="Q70776" s="39"/>
    </row>
    <row r="70777" spans="17:17">
      <c r="Q70777" s="39"/>
    </row>
    <row r="70778" spans="17:17">
      <c r="Q70778" s="39"/>
    </row>
    <row r="70779" spans="17:17">
      <c r="Q70779" s="39"/>
    </row>
    <row r="70780" spans="17:17">
      <c r="Q70780" s="39"/>
    </row>
    <row r="70781" spans="17:17">
      <c r="Q70781" s="39"/>
    </row>
    <row r="70782" spans="17:17">
      <c r="Q70782" s="39"/>
    </row>
    <row r="70783" spans="17:17">
      <c r="Q70783" s="39"/>
    </row>
    <row r="70784" spans="17:17">
      <c r="Q70784" s="39"/>
    </row>
    <row r="70785" spans="17:17">
      <c r="Q70785" s="39"/>
    </row>
    <row r="70786" spans="17:17">
      <c r="Q70786" s="39"/>
    </row>
    <row r="70787" spans="17:17">
      <c r="Q70787" s="39"/>
    </row>
    <row r="70788" spans="17:17">
      <c r="Q70788" s="39"/>
    </row>
    <row r="70789" spans="17:17">
      <c r="Q70789" s="39"/>
    </row>
    <row r="70790" spans="17:17">
      <c r="Q70790" s="39"/>
    </row>
    <row r="70791" spans="17:17">
      <c r="Q70791" s="39"/>
    </row>
    <row r="70792" spans="17:17">
      <c r="Q70792" s="39"/>
    </row>
    <row r="70793" spans="17:17">
      <c r="Q70793" s="39"/>
    </row>
    <row r="70794" spans="17:17">
      <c r="Q70794" s="39"/>
    </row>
    <row r="70795" spans="17:17">
      <c r="Q70795" s="39"/>
    </row>
    <row r="70796" spans="17:17">
      <c r="Q70796" s="39"/>
    </row>
    <row r="70797" spans="17:17">
      <c r="Q70797" s="39"/>
    </row>
    <row r="70798" spans="17:17">
      <c r="Q70798" s="39"/>
    </row>
    <row r="70799" spans="17:17">
      <c r="Q70799" s="39"/>
    </row>
    <row r="70800" spans="17:17">
      <c r="Q70800" s="39"/>
    </row>
    <row r="70801" spans="17:17">
      <c r="Q70801" s="39"/>
    </row>
    <row r="70802" spans="17:17">
      <c r="Q70802" s="39"/>
    </row>
    <row r="70803" spans="17:17">
      <c r="Q70803" s="39"/>
    </row>
    <row r="70804" spans="17:17">
      <c r="Q70804" s="39"/>
    </row>
    <row r="70805" spans="17:17">
      <c r="Q70805" s="39"/>
    </row>
    <row r="70806" spans="17:17">
      <c r="Q70806" s="39"/>
    </row>
    <row r="70807" spans="17:17">
      <c r="Q70807" s="39"/>
    </row>
    <row r="70808" spans="17:17">
      <c r="Q70808" s="39"/>
    </row>
    <row r="70809" spans="17:17">
      <c r="Q70809" s="39"/>
    </row>
    <row r="70810" spans="17:17">
      <c r="Q70810" s="39"/>
    </row>
    <row r="70811" spans="17:17">
      <c r="Q70811" s="39"/>
    </row>
    <row r="70812" spans="17:17">
      <c r="Q70812" s="39"/>
    </row>
    <row r="70813" spans="17:17">
      <c r="Q70813" s="39"/>
    </row>
    <row r="70814" spans="17:17">
      <c r="Q70814" s="39"/>
    </row>
    <row r="70815" spans="17:17">
      <c r="Q70815" s="39"/>
    </row>
    <row r="70816" spans="17:17">
      <c r="Q70816" s="39"/>
    </row>
    <row r="70817" spans="17:17">
      <c r="Q70817" s="39"/>
    </row>
    <row r="70818" spans="17:17">
      <c r="Q70818" s="39"/>
    </row>
    <row r="70819" spans="17:17">
      <c r="Q70819" s="39"/>
    </row>
    <row r="70820" spans="17:17">
      <c r="Q70820" s="39"/>
    </row>
    <row r="70821" spans="17:17">
      <c r="Q70821" s="39"/>
    </row>
    <row r="70822" spans="17:17">
      <c r="Q70822" s="39"/>
    </row>
    <row r="70823" spans="17:17">
      <c r="Q70823" s="39"/>
    </row>
    <row r="70824" spans="17:17">
      <c r="Q70824" s="39"/>
    </row>
    <row r="70825" spans="17:17">
      <c r="Q70825" s="39"/>
    </row>
    <row r="70826" spans="17:17">
      <c r="Q70826" s="39"/>
    </row>
    <row r="70827" spans="17:17">
      <c r="Q70827" s="39"/>
    </row>
    <row r="70828" spans="17:17">
      <c r="Q70828" s="39"/>
    </row>
    <row r="70829" spans="17:17">
      <c r="Q70829" s="39"/>
    </row>
    <row r="70830" spans="17:17">
      <c r="Q70830" s="39"/>
    </row>
    <row r="70831" spans="17:17">
      <c r="Q70831" s="39"/>
    </row>
    <row r="70832" spans="17:17">
      <c r="Q70832" s="39"/>
    </row>
    <row r="70833" spans="17:17">
      <c r="Q70833" s="39"/>
    </row>
    <row r="70834" spans="17:17">
      <c r="Q70834" s="39"/>
    </row>
    <row r="70835" spans="17:17">
      <c r="Q70835" s="39"/>
    </row>
    <row r="70836" spans="17:17">
      <c r="Q70836" s="39"/>
    </row>
    <row r="70837" spans="17:17">
      <c r="Q70837" s="39"/>
    </row>
    <row r="70838" spans="17:17">
      <c r="Q70838" s="39"/>
    </row>
    <row r="70839" spans="17:17">
      <c r="Q70839" s="39"/>
    </row>
    <row r="70840" spans="17:17">
      <c r="Q70840" s="39"/>
    </row>
    <row r="70841" spans="17:17">
      <c r="Q70841" s="39"/>
    </row>
    <row r="70842" spans="17:17">
      <c r="Q70842" s="39"/>
    </row>
    <row r="70843" spans="17:17">
      <c r="Q70843" s="39"/>
    </row>
    <row r="70844" spans="17:17">
      <c r="Q70844" s="39"/>
    </row>
    <row r="70845" spans="17:17">
      <c r="Q70845" s="39"/>
    </row>
    <row r="70846" spans="17:17">
      <c r="Q70846" s="39"/>
    </row>
    <row r="70847" spans="17:17">
      <c r="Q70847" s="39"/>
    </row>
    <row r="70848" spans="17:17">
      <c r="Q70848" s="39"/>
    </row>
    <row r="70849" spans="17:17">
      <c r="Q70849" s="39"/>
    </row>
    <row r="70850" spans="17:17">
      <c r="Q70850" s="39"/>
    </row>
    <row r="70851" spans="17:17">
      <c r="Q70851" s="39"/>
    </row>
    <row r="70852" spans="17:17">
      <c r="Q70852" s="39"/>
    </row>
    <row r="70853" spans="17:17">
      <c r="Q70853" s="39"/>
    </row>
    <row r="70854" spans="17:17">
      <c r="Q70854" s="39"/>
    </row>
    <row r="70855" spans="17:17">
      <c r="Q70855" s="39"/>
    </row>
    <row r="70856" spans="17:17">
      <c r="Q70856" s="39"/>
    </row>
    <row r="70857" spans="17:17">
      <c r="Q70857" s="39"/>
    </row>
    <row r="70858" spans="17:17">
      <c r="Q70858" s="39"/>
    </row>
    <row r="70859" spans="17:17">
      <c r="Q70859" s="39"/>
    </row>
    <row r="70860" spans="17:17">
      <c r="Q70860" s="39"/>
    </row>
    <row r="70861" spans="17:17">
      <c r="Q70861" s="39"/>
    </row>
    <row r="70862" spans="17:17">
      <c r="Q70862" s="39"/>
    </row>
    <row r="70863" spans="17:17">
      <c r="Q70863" s="39"/>
    </row>
    <row r="70864" spans="17:17">
      <c r="Q70864" s="39"/>
    </row>
    <row r="70865" spans="17:17">
      <c r="Q70865" s="39"/>
    </row>
    <row r="70866" spans="17:17">
      <c r="Q70866" s="39"/>
    </row>
    <row r="70867" spans="17:17">
      <c r="Q70867" s="39"/>
    </row>
    <row r="70868" spans="17:17">
      <c r="Q70868" s="39"/>
    </row>
    <row r="70869" spans="17:17">
      <c r="Q70869" s="39"/>
    </row>
    <row r="70870" spans="17:17">
      <c r="Q70870" s="39"/>
    </row>
    <row r="70871" spans="17:17">
      <c r="Q70871" s="39"/>
    </row>
    <row r="70872" spans="17:17">
      <c r="Q70872" s="39"/>
    </row>
    <row r="70873" spans="17:17">
      <c r="Q70873" s="39"/>
    </row>
    <row r="70874" spans="17:17">
      <c r="Q70874" s="39"/>
    </row>
    <row r="70875" spans="17:17">
      <c r="Q70875" s="39"/>
    </row>
    <row r="70876" spans="17:17">
      <c r="Q70876" s="39"/>
    </row>
    <row r="70877" spans="17:17">
      <c r="Q70877" s="39"/>
    </row>
    <row r="70878" spans="17:17">
      <c r="Q70878" s="39"/>
    </row>
    <row r="70879" spans="17:17">
      <c r="Q70879" s="39"/>
    </row>
    <row r="70880" spans="17:17">
      <c r="Q70880" s="39"/>
    </row>
    <row r="70881" spans="17:17">
      <c r="Q70881" s="39"/>
    </row>
    <row r="70882" spans="17:17">
      <c r="Q70882" s="39"/>
    </row>
    <row r="70883" spans="17:17">
      <c r="Q70883" s="39"/>
    </row>
    <row r="70884" spans="17:17">
      <c r="Q70884" s="39"/>
    </row>
    <row r="70885" spans="17:17">
      <c r="Q70885" s="39"/>
    </row>
    <row r="70886" spans="17:17">
      <c r="Q70886" s="39"/>
    </row>
    <row r="70887" spans="17:17">
      <c r="Q70887" s="39"/>
    </row>
    <row r="70888" spans="17:17">
      <c r="Q70888" s="39"/>
    </row>
    <row r="70889" spans="17:17">
      <c r="Q70889" s="39"/>
    </row>
    <row r="70890" spans="17:17">
      <c r="Q70890" s="39"/>
    </row>
    <row r="70891" spans="17:17">
      <c r="Q70891" s="39"/>
    </row>
    <row r="70892" spans="17:17">
      <c r="Q70892" s="39"/>
    </row>
    <row r="70893" spans="17:17">
      <c r="Q70893" s="39"/>
    </row>
    <row r="70894" spans="17:17">
      <c r="Q70894" s="39"/>
    </row>
    <row r="70895" spans="17:17">
      <c r="Q70895" s="39"/>
    </row>
    <row r="70896" spans="17:17">
      <c r="Q70896" s="39"/>
    </row>
    <row r="70897" spans="17:17">
      <c r="Q70897" s="39"/>
    </row>
    <row r="70898" spans="17:17">
      <c r="Q70898" s="39"/>
    </row>
    <row r="70899" spans="17:17">
      <c r="Q70899" s="39"/>
    </row>
    <row r="70900" spans="17:17">
      <c r="Q70900" s="39"/>
    </row>
    <row r="70901" spans="17:17">
      <c r="Q70901" s="39"/>
    </row>
    <row r="70902" spans="17:17">
      <c r="Q70902" s="39"/>
    </row>
    <row r="70903" spans="17:17">
      <c r="Q70903" s="39"/>
    </row>
    <row r="70904" spans="17:17">
      <c r="Q70904" s="39"/>
    </row>
    <row r="70905" spans="17:17">
      <c r="Q70905" s="39"/>
    </row>
    <row r="70906" spans="17:17">
      <c r="Q70906" s="39"/>
    </row>
    <row r="70907" spans="17:17">
      <c r="Q70907" s="39"/>
    </row>
    <row r="70908" spans="17:17">
      <c r="Q70908" s="39"/>
    </row>
    <row r="70909" spans="17:17">
      <c r="Q70909" s="39"/>
    </row>
    <row r="70910" spans="17:17">
      <c r="Q70910" s="39"/>
    </row>
    <row r="70911" spans="17:17">
      <c r="Q70911" s="39"/>
    </row>
    <row r="70912" spans="17:17">
      <c r="Q70912" s="39"/>
    </row>
    <row r="70913" spans="17:17">
      <c r="Q70913" s="39"/>
    </row>
    <row r="70914" spans="17:17">
      <c r="Q70914" s="39"/>
    </row>
    <row r="70915" spans="17:17">
      <c r="Q70915" s="39"/>
    </row>
    <row r="70916" spans="17:17">
      <c r="Q70916" s="39"/>
    </row>
    <row r="70917" spans="17:17">
      <c r="Q70917" s="39"/>
    </row>
    <row r="70918" spans="17:17">
      <c r="Q70918" s="39"/>
    </row>
    <row r="70919" spans="17:17">
      <c r="Q70919" s="39"/>
    </row>
    <row r="70920" spans="17:17">
      <c r="Q70920" s="39"/>
    </row>
    <row r="70921" spans="17:17">
      <c r="Q70921" s="39"/>
    </row>
    <row r="70922" spans="17:17">
      <c r="Q70922" s="39"/>
    </row>
    <row r="70923" spans="17:17">
      <c r="Q70923" s="39"/>
    </row>
    <row r="70924" spans="17:17">
      <c r="Q70924" s="39"/>
    </row>
    <row r="70925" spans="17:17">
      <c r="Q70925" s="39"/>
    </row>
    <row r="70926" spans="17:17">
      <c r="Q70926" s="39"/>
    </row>
    <row r="70927" spans="17:17">
      <c r="Q70927" s="39"/>
    </row>
    <row r="70928" spans="17:17">
      <c r="Q70928" s="39"/>
    </row>
    <row r="70929" spans="17:17">
      <c r="Q70929" s="39"/>
    </row>
    <row r="70930" spans="17:17">
      <c r="Q70930" s="39"/>
    </row>
    <row r="70931" spans="17:17">
      <c r="Q70931" s="39"/>
    </row>
    <row r="70932" spans="17:17">
      <c r="Q70932" s="39"/>
    </row>
    <row r="70933" spans="17:17">
      <c r="Q70933" s="39"/>
    </row>
    <row r="70934" spans="17:17">
      <c r="Q70934" s="39"/>
    </row>
    <row r="70935" spans="17:17">
      <c r="Q70935" s="39"/>
    </row>
    <row r="70936" spans="17:17">
      <c r="Q70936" s="39"/>
    </row>
    <row r="70937" spans="17:17">
      <c r="Q70937" s="39"/>
    </row>
    <row r="70938" spans="17:17">
      <c r="Q70938" s="39"/>
    </row>
    <row r="70939" spans="17:17">
      <c r="Q70939" s="39"/>
    </row>
    <row r="70940" spans="17:17">
      <c r="Q70940" s="39"/>
    </row>
    <row r="70941" spans="17:17">
      <c r="Q70941" s="39"/>
    </row>
    <row r="70942" spans="17:17">
      <c r="Q70942" s="39"/>
    </row>
    <row r="70943" spans="17:17">
      <c r="Q70943" s="39"/>
    </row>
    <row r="70944" spans="17:17">
      <c r="Q70944" s="39"/>
    </row>
    <row r="70945" spans="17:17">
      <c r="Q70945" s="39"/>
    </row>
    <row r="70946" spans="17:17">
      <c r="Q70946" s="39"/>
    </row>
    <row r="70947" spans="17:17">
      <c r="Q70947" s="39"/>
    </row>
    <row r="70948" spans="17:17">
      <c r="Q70948" s="39"/>
    </row>
    <row r="70949" spans="17:17">
      <c r="Q70949" s="39"/>
    </row>
    <row r="70950" spans="17:17">
      <c r="Q70950" s="39"/>
    </row>
    <row r="70951" spans="17:17">
      <c r="Q70951" s="39"/>
    </row>
    <row r="70952" spans="17:17">
      <c r="Q70952" s="39"/>
    </row>
    <row r="70953" spans="17:17">
      <c r="Q70953" s="39"/>
    </row>
    <row r="70954" spans="17:17">
      <c r="Q70954" s="39"/>
    </row>
    <row r="70955" spans="17:17">
      <c r="Q70955" s="39"/>
    </row>
    <row r="70956" spans="17:17">
      <c r="Q70956" s="39"/>
    </row>
    <row r="70957" spans="17:17">
      <c r="Q70957" s="39"/>
    </row>
    <row r="70958" spans="17:17">
      <c r="Q70958" s="39"/>
    </row>
    <row r="70959" spans="17:17">
      <c r="Q70959" s="39"/>
    </row>
    <row r="70960" spans="17:17">
      <c r="Q70960" s="39"/>
    </row>
    <row r="70961" spans="17:17">
      <c r="Q70961" s="39"/>
    </row>
    <row r="70962" spans="17:17">
      <c r="Q70962" s="39"/>
    </row>
    <row r="70963" spans="17:17">
      <c r="Q70963" s="39"/>
    </row>
    <row r="70964" spans="17:17">
      <c r="Q70964" s="39"/>
    </row>
    <row r="70965" spans="17:17">
      <c r="Q70965" s="39"/>
    </row>
    <row r="70966" spans="17:17">
      <c r="Q70966" s="39"/>
    </row>
    <row r="70967" spans="17:17">
      <c r="Q70967" s="39"/>
    </row>
    <row r="70968" spans="17:17">
      <c r="Q70968" s="39"/>
    </row>
    <row r="70969" spans="17:17">
      <c r="Q70969" s="39"/>
    </row>
    <row r="70970" spans="17:17">
      <c r="Q70970" s="39"/>
    </row>
    <row r="70971" spans="17:17">
      <c r="Q70971" s="39"/>
    </row>
    <row r="70972" spans="17:17">
      <c r="Q70972" s="39"/>
    </row>
    <row r="70973" spans="17:17">
      <c r="Q70973" s="39"/>
    </row>
    <row r="70974" spans="17:17">
      <c r="Q70974" s="39"/>
    </row>
    <row r="70975" spans="17:17">
      <c r="Q70975" s="39"/>
    </row>
    <row r="70976" spans="17:17">
      <c r="Q70976" s="39"/>
    </row>
    <row r="70977" spans="17:17">
      <c r="Q70977" s="39"/>
    </row>
    <row r="70978" spans="17:17">
      <c r="Q70978" s="39"/>
    </row>
    <row r="70979" spans="17:17">
      <c r="Q70979" s="39"/>
    </row>
    <row r="70980" spans="17:17">
      <c r="Q70980" s="39"/>
    </row>
    <row r="70981" spans="17:17">
      <c r="Q70981" s="39"/>
    </row>
    <row r="70982" spans="17:17">
      <c r="Q70982" s="39"/>
    </row>
    <row r="70983" spans="17:17">
      <c r="Q70983" s="39"/>
    </row>
    <row r="70984" spans="17:17">
      <c r="Q70984" s="39"/>
    </row>
    <row r="70985" spans="17:17">
      <c r="Q70985" s="39"/>
    </row>
    <row r="70986" spans="17:17">
      <c r="Q70986" s="39"/>
    </row>
    <row r="70987" spans="17:17">
      <c r="Q70987" s="39"/>
    </row>
    <row r="70988" spans="17:17">
      <c r="Q70988" s="39"/>
    </row>
    <row r="70989" spans="17:17">
      <c r="Q70989" s="39"/>
    </row>
    <row r="70990" spans="17:17">
      <c r="Q70990" s="39"/>
    </row>
    <row r="70991" spans="17:17">
      <c r="Q70991" s="39"/>
    </row>
    <row r="70992" spans="17:17">
      <c r="Q70992" s="39"/>
    </row>
    <row r="70993" spans="17:17">
      <c r="Q70993" s="39"/>
    </row>
    <row r="70994" spans="17:17">
      <c r="Q70994" s="39"/>
    </row>
    <row r="70995" spans="17:17">
      <c r="Q70995" s="39"/>
    </row>
    <row r="70996" spans="17:17">
      <c r="Q70996" s="39"/>
    </row>
    <row r="70997" spans="17:17">
      <c r="Q70997" s="39"/>
    </row>
    <row r="70998" spans="17:17">
      <c r="Q70998" s="39"/>
    </row>
    <row r="70999" spans="17:17">
      <c r="Q70999" s="39"/>
    </row>
    <row r="71000" spans="17:17">
      <c r="Q71000" s="39"/>
    </row>
    <row r="71001" spans="17:17">
      <c r="Q71001" s="39"/>
    </row>
    <row r="71002" spans="17:17">
      <c r="Q71002" s="39"/>
    </row>
    <row r="71003" spans="17:17">
      <c r="Q71003" s="39"/>
    </row>
    <row r="71004" spans="17:17">
      <c r="Q71004" s="39"/>
    </row>
    <row r="71005" spans="17:17">
      <c r="Q71005" s="39"/>
    </row>
    <row r="71006" spans="17:17">
      <c r="Q71006" s="39"/>
    </row>
    <row r="71007" spans="17:17">
      <c r="Q71007" s="39"/>
    </row>
    <row r="71008" spans="17:17">
      <c r="Q71008" s="39"/>
    </row>
    <row r="71009" spans="17:17">
      <c r="Q71009" s="39"/>
    </row>
    <row r="71010" spans="17:17">
      <c r="Q71010" s="39"/>
    </row>
    <row r="71011" spans="17:17">
      <c r="Q71011" s="39"/>
    </row>
    <row r="71012" spans="17:17">
      <c r="Q71012" s="39"/>
    </row>
    <row r="71013" spans="17:17">
      <c r="Q71013" s="39"/>
    </row>
    <row r="71014" spans="17:17">
      <c r="Q71014" s="39"/>
    </row>
    <row r="71015" spans="17:17">
      <c r="Q71015" s="39"/>
    </row>
    <row r="71016" spans="17:17">
      <c r="Q71016" s="39"/>
    </row>
    <row r="71017" spans="17:17">
      <c r="Q71017" s="39"/>
    </row>
    <row r="71018" spans="17:17">
      <c r="Q71018" s="39"/>
    </row>
    <row r="71019" spans="17:17">
      <c r="Q71019" s="39"/>
    </row>
    <row r="71020" spans="17:17">
      <c r="Q71020" s="39"/>
    </row>
    <row r="71021" spans="17:17">
      <c r="Q71021" s="39"/>
    </row>
    <row r="71022" spans="17:17">
      <c r="Q71022" s="39"/>
    </row>
    <row r="71023" spans="17:17">
      <c r="Q71023" s="39"/>
    </row>
    <row r="71024" spans="17:17">
      <c r="Q71024" s="39"/>
    </row>
    <row r="71025" spans="17:17">
      <c r="Q71025" s="39"/>
    </row>
    <row r="71026" spans="17:17">
      <c r="Q71026" s="39"/>
    </row>
    <row r="71027" spans="17:17">
      <c r="Q71027" s="39"/>
    </row>
    <row r="71028" spans="17:17">
      <c r="Q71028" s="39"/>
    </row>
    <row r="71029" spans="17:17">
      <c r="Q71029" s="39"/>
    </row>
    <row r="71030" spans="17:17">
      <c r="Q71030" s="39"/>
    </row>
    <row r="71031" spans="17:17">
      <c r="Q71031" s="39"/>
    </row>
    <row r="71032" spans="17:17">
      <c r="Q71032" s="39"/>
    </row>
    <row r="71033" spans="17:17">
      <c r="Q71033" s="39"/>
    </row>
    <row r="71034" spans="17:17">
      <c r="Q71034" s="39"/>
    </row>
    <row r="71035" spans="17:17">
      <c r="Q71035" s="39"/>
    </row>
    <row r="71036" spans="17:17">
      <c r="Q71036" s="39"/>
    </row>
    <row r="71037" spans="17:17">
      <c r="Q71037" s="39"/>
    </row>
    <row r="71038" spans="17:17">
      <c r="Q71038" s="39"/>
    </row>
    <row r="71039" spans="17:17">
      <c r="Q71039" s="39"/>
    </row>
    <row r="71040" spans="17:17">
      <c r="Q71040" s="39"/>
    </row>
    <row r="71041" spans="17:17">
      <c r="Q71041" s="39"/>
    </row>
    <row r="71042" spans="17:17">
      <c r="Q71042" s="39"/>
    </row>
    <row r="71043" spans="17:17">
      <c r="Q71043" s="39"/>
    </row>
    <row r="71044" spans="17:17">
      <c r="Q71044" s="39"/>
    </row>
    <row r="71045" spans="17:17">
      <c r="Q71045" s="39"/>
    </row>
    <row r="71046" spans="17:17">
      <c r="Q71046" s="39"/>
    </row>
    <row r="71047" spans="17:17">
      <c r="Q71047" s="39"/>
    </row>
    <row r="71048" spans="17:17">
      <c r="Q71048" s="39"/>
    </row>
    <row r="71049" spans="17:17">
      <c r="Q71049" s="39"/>
    </row>
    <row r="71050" spans="17:17">
      <c r="Q71050" s="39"/>
    </row>
    <row r="71051" spans="17:17">
      <c r="Q71051" s="39"/>
    </row>
    <row r="71052" spans="17:17">
      <c r="Q71052" s="39"/>
    </row>
    <row r="71053" spans="17:17">
      <c r="Q71053" s="39"/>
    </row>
    <row r="71054" spans="17:17">
      <c r="Q71054" s="39"/>
    </row>
    <row r="71055" spans="17:17">
      <c r="Q71055" s="39"/>
    </row>
    <row r="71056" spans="17:17">
      <c r="Q71056" s="39"/>
    </row>
    <row r="71057" spans="17:17">
      <c r="Q71057" s="39"/>
    </row>
    <row r="71058" spans="17:17">
      <c r="Q71058" s="39"/>
    </row>
    <row r="71059" spans="17:17">
      <c r="Q71059" s="39"/>
    </row>
    <row r="71060" spans="17:17">
      <c r="Q71060" s="39"/>
    </row>
    <row r="71061" spans="17:17">
      <c r="Q71061" s="39"/>
    </row>
    <row r="71062" spans="17:17">
      <c r="Q71062" s="39"/>
    </row>
    <row r="71063" spans="17:17">
      <c r="Q71063" s="39"/>
    </row>
    <row r="71064" spans="17:17">
      <c r="Q71064" s="39"/>
    </row>
    <row r="71065" spans="17:17">
      <c r="Q71065" s="39"/>
    </row>
    <row r="71066" spans="17:17">
      <c r="Q71066" s="39"/>
    </row>
    <row r="71067" spans="17:17">
      <c r="Q71067" s="39"/>
    </row>
    <row r="71068" spans="17:17">
      <c r="Q71068" s="39"/>
    </row>
    <row r="71069" spans="17:17">
      <c r="Q71069" s="39"/>
    </row>
    <row r="71070" spans="17:17">
      <c r="Q71070" s="39"/>
    </row>
    <row r="71071" spans="17:17">
      <c r="Q71071" s="39"/>
    </row>
    <row r="71072" spans="17:17">
      <c r="Q71072" s="39"/>
    </row>
    <row r="71073" spans="17:17">
      <c r="Q71073" s="39"/>
    </row>
    <row r="71074" spans="17:17">
      <c r="Q71074" s="39"/>
    </row>
    <row r="71075" spans="17:17">
      <c r="Q71075" s="39"/>
    </row>
    <row r="71076" spans="17:17">
      <c r="Q71076" s="39"/>
    </row>
    <row r="71077" spans="17:17">
      <c r="Q71077" s="39"/>
    </row>
    <row r="71078" spans="17:17">
      <c r="Q71078" s="39"/>
    </row>
    <row r="71079" spans="17:17">
      <c r="Q71079" s="39"/>
    </row>
    <row r="71080" spans="17:17">
      <c r="Q71080" s="39"/>
    </row>
    <row r="71081" spans="17:17">
      <c r="Q71081" s="39"/>
    </row>
    <row r="71082" spans="17:17">
      <c r="Q71082" s="39"/>
    </row>
    <row r="71083" spans="17:17">
      <c r="Q71083" s="39"/>
    </row>
    <row r="71084" spans="17:17">
      <c r="Q71084" s="39"/>
    </row>
    <row r="71085" spans="17:17">
      <c r="Q71085" s="39"/>
    </row>
    <row r="71086" spans="17:17">
      <c r="Q71086" s="39"/>
    </row>
    <row r="71087" spans="17:17">
      <c r="Q71087" s="39"/>
    </row>
    <row r="71088" spans="17:17">
      <c r="Q71088" s="39"/>
    </row>
    <row r="71089" spans="17:17">
      <c r="Q71089" s="39"/>
    </row>
    <row r="71090" spans="17:17">
      <c r="Q71090" s="39"/>
    </row>
    <row r="71091" spans="17:17">
      <c r="Q71091" s="39"/>
    </row>
    <row r="71092" spans="17:17">
      <c r="Q71092" s="39"/>
    </row>
    <row r="71093" spans="17:17">
      <c r="Q71093" s="39"/>
    </row>
    <row r="71094" spans="17:17">
      <c r="Q71094" s="39"/>
    </row>
    <row r="71095" spans="17:17">
      <c r="Q71095" s="39"/>
    </row>
    <row r="71096" spans="17:17">
      <c r="Q71096" s="39"/>
    </row>
    <row r="71097" spans="17:17">
      <c r="Q71097" s="39"/>
    </row>
    <row r="71098" spans="17:17">
      <c r="Q71098" s="39"/>
    </row>
    <row r="71099" spans="17:17">
      <c r="Q71099" s="39"/>
    </row>
    <row r="71100" spans="17:17">
      <c r="Q71100" s="39"/>
    </row>
    <row r="71101" spans="17:17">
      <c r="Q71101" s="39"/>
    </row>
    <row r="71102" spans="17:17">
      <c r="Q71102" s="39"/>
    </row>
    <row r="71103" spans="17:17">
      <c r="Q71103" s="39"/>
    </row>
    <row r="71104" spans="17:17">
      <c r="Q71104" s="39"/>
    </row>
    <row r="71105" spans="17:17">
      <c r="Q71105" s="39"/>
    </row>
    <row r="71106" spans="17:17">
      <c r="Q71106" s="39"/>
    </row>
    <row r="71107" spans="17:17">
      <c r="Q71107" s="39"/>
    </row>
    <row r="71108" spans="17:17">
      <c r="Q71108" s="39"/>
    </row>
    <row r="71109" spans="17:17">
      <c r="Q71109" s="39"/>
    </row>
    <row r="71110" spans="17:17">
      <c r="Q71110" s="39"/>
    </row>
    <row r="71111" spans="17:17">
      <c r="Q71111" s="39"/>
    </row>
    <row r="71112" spans="17:17">
      <c r="Q71112" s="39"/>
    </row>
    <row r="71113" spans="17:17">
      <c r="Q71113" s="39"/>
    </row>
    <row r="71114" spans="17:17">
      <c r="Q71114" s="39"/>
    </row>
    <row r="71115" spans="17:17">
      <c r="Q71115" s="39"/>
    </row>
    <row r="71116" spans="17:17">
      <c r="Q71116" s="39"/>
    </row>
    <row r="71117" spans="17:17">
      <c r="Q71117" s="39"/>
    </row>
    <row r="71118" spans="17:17">
      <c r="Q71118" s="39"/>
    </row>
    <row r="71119" spans="17:17">
      <c r="Q71119" s="39"/>
    </row>
    <row r="71120" spans="17:17">
      <c r="Q71120" s="39"/>
    </row>
    <row r="71121" spans="17:17">
      <c r="Q71121" s="39"/>
    </row>
    <row r="71122" spans="17:17">
      <c r="Q71122" s="39"/>
    </row>
    <row r="71123" spans="17:17">
      <c r="Q71123" s="39"/>
    </row>
    <row r="71124" spans="17:17">
      <c r="Q71124" s="39"/>
    </row>
    <row r="71125" spans="17:17">
      <c r="Q71125" s="39"/>
    </row>
    <row r="71126" spans="17:17">
      <c r="Q71126" s="39"/>
    </row>
    <row r="71127" spans="17:17">
      <c r="Q71127" s="39"/>
    </row>
    <row r="71128" spans="17:17">
      <c r="Q71128" s="39"/>
    </row>
    <row r="71129" spans="17:17">
      <c r="Q71129" s="39"/>
    </row>
    <row r="71130" spans="17:17">
      <c r="Q71130" s="39"/>
    </row>
    <row r="71131" spans="17:17">
      <c r="Q71131" s="39"/>
    </row>
    <row r="71132" spans="17:17">
      <c r="Q71132" s="39"/>
    </row>
    <row r="71133" spans="17:17">
      <c r="Q71133" s="39"/>
    </row>
    <row r="71134" spans="17:17">
      <c r="Q71134" s="39"/>
    </row>
    <row r="71135" spans="17:17">
      <c r="Q71135" s="39"/>
    </row>
    <row r="71136" spans="17:17">
      <c r="Q71136" s="39"/>
    </row>
    <row r="71137" spans="17:17">
      <c r="Q71137" s="39"/>
    </row>
    <row r="71138" spans="17:17">
      <c r="Q71138" s="39"/>
    </row>
    <row r="71139" spans="17:17">
      <c r="Q71139" s="39"/>
    </row>
    <row r="71140" spans="17:17">
      <c r="Q71140" s="39"/>
    </row>
    <row r="71141" spans="17:17">
      <c r="Q71141" s="39"/>
    </row>
    <row r="71142" spans="17:17">
      <c r="Q71142" s="39"/>
    </row>
    <row r="71143" spans="17:17">
      <c r="Q71143" s="39"/>
    </row>
    <row r="71144" spans="17:17">
      <c r="Q71144" s="39"/>
    </row>
    <row r="71145" spans="17:17">
      <c r="Q71145" s="39"/>
    </row>
    <row r="71146" spans="17:17">
      <c r="Q71146" s="39"/>
    </row>
    <row r="71147" spans="17:17">
      <c r="Q71147" s="39"/>
    </row>
    <row r="71148" spans="17:17">
      <c r="Q71148" s="39"/>
    </row>
    <row r="71149" spans="17:17">
      <c r="Q71149" s="39"/>
    </row>
    <row r="71150" spans="17:17">
      <c r="Q71150" s="39"/>
    </row>
    <row r="71151" spans="17:17">
      <c r="Q71151" s="39"/>
    </row>
    <row r="71152" spans="17:17">
      <c r="Q71152" s="39"/>
    </row>
    <row r="71153" spans="17:17">
      <c r="Q71153" s="39"/>
    </row>
    <row r="71154" spans="17:17">
      <c r="Q71154" s="39"/>
    </row>
    <row r="71155" spans="17:17">
      <c r="Q71155" s="39"/>
    </row>
    <row r="71156" spans="17:17">
      <c r="Q71156" s="39"/>
    </row>
    <row r="71157" spans="17:17">
      <c r="Q71157" s="39"/>
    </row>
    <row r="71158" spans="17:17">
      <c r="Q71158" s="39"/>
    </row>
    <row r="71159" spans="17:17">
      <c r="Q71159" s="39"/>
    </row>
    <row r="71160" spans="17:17">
      <c r="Q71160" s="39"/>
    </row>
    <row r="71161" spans="17:17">
      <c r="Q71161" s="39"/>
    </row>
    <row r="71162" spans="17:17">
      <c r="Q71162" s="39"/>
    </row>
    <row r="71163" spans="17:17">
      <c r="Q71163" s="39"/>
    </row>
    <row r="71164" spans="17:17">
      <c r="Q71164" s="39"/>
    </row>
    <row r="71165" spans="17:17">
      <c r="Q71165" s="39"/>
    </row>
    <row r="71166" spans="17:17">
      <c r="Q71166" s="39"/>
    </row>
    <row r="71167" spans="17:17">
      <c r="Q71167" s="39"/>
    </row>
    <row r="71168" spans="17:17">
      <c r="Q71168" s="39"/>
    </row>
    <row r="71169" spans="17:17">
      <c r="Q71169" s="39"/>
    </row>
    <row r="71170" spans="17:17">
      <c r="Q71170" s="39"/>
    </row>
    <row r="71171" spans="17:17">
      <c r="Q71171" s="39"/>
    </row>
    <row r="71172" spans="17:17">
      <c r="Q71172" s="39"/>
    </row>
    <row r="71173" spans="17:17">
      <c r="Q71173" s="39"/>
    </row>
    <row r="71174" spans="17:17">
      <c r="Q71174" s="39"/>
    </row>
    <row r="71175" spans="17:17">
      <c r="Q71175" s="39"/>
    </row>
    <row r="71176" spans="17:17">
      <c r="Q71176" s="39"/>
    </row>
    <row r="71177" spans="17:17">
      <c r="Q71177" s="39"/>
    </row>
    <row r="71178" spans="17:17">
      <c r="Q71178" s="39"/>
    </row>
    <row r="71179" spans="17:17">
      <c r="Q71179" s="39"/>
    </row>
    <row r="71180" spans="17:17">
      <c r="Q71180" s="39"/>
    </row>
    <row r="71181" spans="17:17">
      <c r="Q71181" s="39"/>
    </row>
    <row r="71182" spans="17:17">
      <c r="Q71182" s="39"/>
    </row>
    <row r="71183" spans="17:17">
      <c r="Q71183" s="39"/>
    </row>
    <row r="71184" spans="17:17">
      <c r="Q71184" s="39"/>
    </row>
    <row r="71185" spans="17:17">
      <c r="Q71185" s="39"/>
    </row>
    <row r="71186" spans="17:17">
      <c r="Q71186" s="39"/>
    </row>
    <row r="71187" spans="17:17">
      <c r="Q71187" s="39"/>
    </row>
    <row r="71188" spans="17:17">
      <c r="Q71188" s="39"/>
    </row>
    <row r="71189" spans="17:17">
      <c r="Q71189" s="39"/>
    </row>
    <row r="71190" spans="17:17">
      <c r="Q71190" s="39"/>
    </row>
    <row r="71191" spans="17:17">
      <c r="Q71191" s="39"/>
    </row>
    <row r="71192" spans="17:17">
      <c r="Q71192" s="39"/>
    </row>
    <row r="71193" spans="17:17">
      <c r="Q71193" s="39"/>
    </row>
    <row r="71194" spans="17:17">
      <c r="Q71194" s="39"/>
    </row>
    <row r="71195" spans="17:17">
      <c r="Q71195" s="39"/>
    </row>
    <row r="71196" spans="17:17">
      <c r="Q71196" s="39"/>
    </row>
    <row r="71197" spans="17:17">
      <c r="Q71197" s="39"/>
    </row>
    <row r="71198" spans="17:17">
      <c r="Q71198" s="39"/>
    </row>
    <row r="71199" spans="17:17">
      <c r="Q71199" s="39"/>
    </row>
    <row r="71200" spans="17:17">
      <c r="Q71200" s="39"/>
    </row>
    <row r="71201" spans="17:17">
      <c r="Q71201" s="39"/>
    </row>
    <row r="71202" spans="17:17">
      <c r="Q71202" s="39"/>
    </row>
    <row r="71203" spans="17:17">
      <c r="Q71203" s="39"/>
    </row>
    <row r="71204" spans="17:17">
      <c r="Q71204" s="39"/>
    </row>
    <row r="71205" spans="17:17">
      <c r="Q71205" s="39"/>
    </row>
    <row r="71206" spans="17:17">
      <c r="Q71206" s="39"/>
    </row>
    <row r="71207" spans="17:17">
      <c r="Q71207" s="39"/>
    </row>
    <row r="71208" spans="17:17">
      <c r="Q71208" s="39"/>
    </row>
    <row r="71209" spans="17:17">
      <c r="Q71209" s="39"/>
    </row>
    <row r="71210" spans="17:17">
      <c r="Q71210" s="39"/>
    </row>
    <row r="71211" spans="17:17">
      <c r="Q71211" s="39"/>
    </row>
    <row r="71212" spans="17:17">
      <c r="Q71212" s="39"/>
    </row>
    <row r="71213" spans="17:17">
      <c r="Q71213" s="39"/>
    </row>
    <row r="71214" spans="17:17">
      <c r="Q71214" s="39"/>
    </row>
    <row r="71215" spans="17:17">
      <c r="Q71215" s="39"/>
    </row>
    <row r="71216" spans="17:17">
      <c r="Q71216" s="39"/>
    </row>
    <row r="71217" spans="17:17">
      <c r="Q71217" s="39"/>
    </row>
    <row r="71218" spans="17:17">
      <c r="Q71218" s="39"/>
    </row>
    <row r="71219" spans="17:17">
      <c r="Q71219" s="39"/>
    </row>
    <row r="71220" spans="17:17">
      <c r="Q71220" s="39"/>
    </row>
    <row r="71221" spans="17:17">
      <c r="Q71221" s="39"/>
    </row>
    <row r="71222" spans="17:17">
      <c r="Q71222" s="39"/>
    </row>
    <row r="71223" spans="17:17">
      <c r="Q71223" s="39"/>
    </row>
    <row r="71224" spans="17:17">
      <c r="Q71224" s="39"/>
    </row>
    <row r="71225" spans="17:17">
      <c r="Q71225" s="39"/>
    </row>
    <row r="71226" spans="17:17">
      <c r="Q71226" s="39"/>
    </row>
    <row r="71227" spans="17:17">
      <c r="Q71227" s="39"/>
    </row>
    <row r="71228" spans="17:17">
      <c r="Q71228" s="39"/>
    </row>
    <row r="71229" spans="17:17">
      <c r="Q71229" s="39"/>
    </row>
    <row r="71230" spans="17:17">
      <c r="Q71230" s="39"/>
    </row>
    <row r="71231" spans="17:17">
      <c r="Q71231" s="39"/>
    </row>
    <row r="71232" spans="17:17">
      <c r="Q71232" s="39"/>
    </row>
    <row r="71233" spans="17:17">
      <c r="Q71233" s="39"/>
    </row>
    <row r="71234" spans="17:17">
      <c r="Q71234" s="39"/>
    </row>
    <row r="71235" spans="17:17">
      <c r="Q71235" s="39"/>
    </row>
    <row r="71236" spans="17:17">
      <c r="Q71236" s="39"/>
    </row>
    <row r="71237" spans="17:17">
      <c r="Q71237" s="39"/>
    </row>
    <row r="71238" spans="17:17">
      <c r="Q71238" s="39"/>
    </row>
    <row r="71239" spans="17:17">
      <c r="Q71239" s="39"/>
    </row>
    <row r="71240" spans="17:17">
      <c r="Q71240" s="39"/>
    </row>
    <row r="71241" spans="17:17">
      <c r="Q71241" s="39"/>
    </row>
    <row r="71242" spans="17:17">
      <c r="Q71242" s="39"/>
    </row>
    <row r="71243" spans="17:17">
      <c r="Q71243" s="39"/>
    </row>
    <row r="71244" spans="17:17">
      <c r="Q71244" s="39"/>
    </row>
    <row r="71245" spans="17:17">
      <c r="Q71245" s="39"/>
    </row>
    <row r="71246" spans="17:17">
      <c r="Q71246" s="39"/>
    </row>
    <row r="71247" spans="17:17">
      <c r="Q71247" s="39"/>
    </row>
    <row r="71248" spans="17:17">
      <c r="Q71248" s="39"/>
    </row>
    <row r="71249" spans="17:17">
      <c r="Q71249" s="39"/>
    </row>
    <row r="71250" spans="17:17">
      <c r="Q71250" s="39"/>
    </row>
    <row r="71251" spans="17:17">
      <c r="Q71251" s="39"/>
    </row>
    <row r="71252" spans="17:17">
      <c r="Q71252" s="39"/>
    </row>
    <row r="71253" spans="17:17">
      <c r="Q71253" s="39"/>
    </row>
    <row r="71254" spans="17:17">
      <c r="Q71254" s="39"/>
    </row>
    <row r="71255" spans="17:17">
      <c r="Q71255" s="39"/>
    </row>
    <row r="71256" spans="17:17">
      <c r="Q71256" s="39"/>
    </row>
    <row r="71257" spans="17:17">
      <c r="Q71257" s="39"/>
    </row>
    <row r="71258" spans="17:17">
      <c r="Q71258" s="39"/>
    </row>
    <row r="71259" spans="17:17">
      <c r="Q71259" s="39"/>
    </row>
    <row r="71260" spans="17:17">
      <c r="Q71260" s="39"/>
    </row>
    <row r="71261" spans="17:17">
      <c r="Q71261" s="39"/>
    </row>
    <row r="71262" spans="17:17">
      <c r="Q71262" s="39"/>
    </row>
    <row r="71263" spans="17:17">
      <c r="Q71263" s="39"/>
    </row>
    <row r="71264" spans="17:17">
      <c r="Q71264" s="39"/>
    </row>
    <row r="71265" spans="17:17">
      <c r="Q71265" s="39"/>
    </row>
    <row r="71266" spans="17:17">
      <c r="Q71266" s="39"/>
    </row>
    <row r="71267" spans="17:17">
      <c r="Q71267" s="39"/>
    </row>
    <row r="71268" spans="17:17">
      <c r="Q71268" s="39"/>
    </row>
    <row r="71269" spans="17:17">
      <c r="Q71269" s="39"/>
    </row>
    <row r="71270" spans="17:17">
      <c r="Q71270" s="39"/>
    </row>
    <row r="71271" spans="17:17">
      <c r="Q71271" s="39"/>
    </row>
    <row r="71272" spans="17:17">
      <c r="Q71272" s="39"/>
    </row>
    <row r="71273" spans="17:17">
      <c r="Q71273" s="39"/>
    </row>
    <row r="71274" spans="17:17">
      <c r="Q71274" s="39"/>
    </row>
    <row r="71275" spans="17:17">
      <c r="Q71275" s="39"/>
    </row>
    <row r="71276" spans="17:17">
      <c r="Q71276" s="39"/>
    </row>
    <row r="71277" spans="17:17">
      <c r="Q71277" s="39"/>
    </row>
    <row r="71278" spans="17:17">
      <c r="Q71278" s="39"/>
    </row>
    <row r="71279" spans="17:17">
      <c r="Q71279" s="39"/>
    </row>
    <row r="71280" spans="17:17">
      <c r="Q71280" s="39"/>
    </row>
    <row r="71281" spans="17:17">
      <c r="Q71281" s="39"/>
    </row>
    <row r="71282" spans="17:17">
      <c r="Q71282" s="39"/>
    </row>
    <row r="71283" spans="17:17">
      <c r="Q71283" s="39"/>
    </row>
    <row r="71284" spans="17:17">
      <c r="Q71284" s="39"/>
    </row>
    <row r="71285" spans="17:17">
      <c r="Q71285" s="39"/>
    </row>
    <row r="71286" spans="17:17">
      <c r="Q71286" s="39"/>
    </row>
    <row r="71287" spans="17:17">
      <c r="Q71287" s="39"/>
    </row>
    <row r="71288" spans="17:17">
      <c r="Q71288" s="39"/>
    </row>
    <row r="71289" spans="17:17">
      <c r="Q71289" s="39"/>
    </row>
    <row r="71290" spans="17:17">
      <c r="Q71290" s="39"/>
    </row>
    <row r="71291" spans="17:17">
      <c r="Q71291" s="39"/>
    </row>
    <row r="71292" spans="17:17">
      <c r="Q71292" s="39"/>
    </row>
    <row r="71293" spans="17:17">
      <c r="Q71293" s="39"/>
    </row>
    <row r="71294" spans="17:17">
      <c r="Q71294" s="39"/>
    </row>
    <row r="71295" spans="17:17">
      <c r="Q71295" s="39"/>
    </row>
    <row r="71296" spans="17:17">
      <c r="Q71296" s="39"/>
    </row>
    <row r="71297" spans="17:17">
      <c r="Q71297" s="39"/>
    </row>
    <row r="71298" spans="17:17">
      <c r="Q71298" s="39"/>
    </row>
    <row r="71299" spans="17:17">
      <c r="Q71299" s="39"/>
    </row>
    <row r="71300" spans="17:17">
      <c r="Q71300" s="39"/>
    </row>
    <row r="71301" spans="17:17">
      <c r="Q71301" s="39"/>
    </row>
    <row r="71302" spans="17:17">
      <c r="Q71302" s="39"/>
    </row>
    <row r="71303" spans="17:17">
      <c r="Q71303" s="39"/>
    </row>
    <row r="71304" spans="17:17">
      <c r="Q71304" s="39"/>
    </row>
    <row r="71305" spans="17:17">
      <c r="Q71305" s="39"/>
    </row>
    <row r="71306" spans="17:17">
      <c r="Q71306" s="39"/>
    </row>
    <row r="71307" spans="17:17">
      <c r="Q71307" s="39"/>
    </row>
    <row r="71308" spans="17:17">
      <c r="Q71308" s="39"/>
    </row>
    <row r="71309" spans="17:17">
      <c r="Q71309" s="39"/>
    </row>
    <row r="71310" spans="17:17">
      <c r="Q71310" s="39"/>
    </row>
    <row r="71311" spans="17:17">
      <c r="Q71311" s="39"/>
    </row>
    <row r="71312" spans="17:17">
      <c r="Q71312" s="39"/>
    </row>
    <row r="71313" spans="17:17">
      <c r="Q71313" s="39"/>
    </row>
    <row r="71314" spans="17:17">
      <c r="Q71314" s="39"/>
    </row>
    <row r="71315" spans="17:17">
      <c r="Q71315" s="39"/>
    </row>
    <row r="71316" spans="17:17">
      <c r="Q71316" s="39"/>
    </row>
    <row r="71317" spans="17:17">
      <c r="Q71317" s="39"/>
    </row>
    <row r="71318" spans="17:17">
      <c r="Q71318" s="39"/>
    </row>
    <row r="71319" spans="17:17">
      <c r="Q71319" s="39"/>
    </row>
    <row r="71320" spans="17:17">
      <c r="Q71320" s="39"/>
    </row>
    <row r="71321" spans="17:17">
      <c r="Q71321" s="39"/>
    </row>
    <row r="71322" spans="17:17">
      <c r="Q71322" s="39"/>
    </row>
    <row r="71323" spans="17:17">
      <c r="Q71323" s="39"/>
    </row>
    <row r="71324" spans="17:17">
      <c r="Q71324" s="39"/>
    </row>
    <row r="71325" spans="17:17">
      <c r="Q71325" s="39"/>
    </row>
    <row r="71326" spans="17:17">
      <c r="Q71326" s="39"/>
    </row>
    <row r="71327" spans="17:17">
      <c r="Q71327" s="39"/>
    </row>
    <row r="71328" spans="17:17">
      <c r="Q71328" s="39"/>
    </row>
    <row r="71329" spans="17:17">
      <c r="Q71329" s="39"/>
    </row>
    <row r="71330" spans="17:17">
      <c r="Q71330" s="39"/>
    </row>
    <row r="71331" spans="17:17">
      <c r="Q71331" s="39"/>
    </row>
    <row r="71332" spans="17:17">
      <c r="Q71332" s="39"/>
    </row>
    <row r="71333" spans="17:17">
      <c r="Q71333" s="39"/>
    </row>
    <row r="71334" spans="17:17">
      <c r="Q71334" s="39"/>
    </row>
    <row r="71335" spans="17:17">
      <c r="Q71335" s="39"/>
    </row>
    <row r="71336" spans="17:17">
      <c r="Q71336" s="39"/>
    </row>
    <row r="71337" spans="17:17">
      <c r="Q71337" s="39"/>
    </row>
    <row r="71338" spans="17:17">
      <c r="Q71338" s="39"/>
    </row>
    <row r="71339" spans="17:17">
      <c r="Q71339" s="39"/>
    </row>
    <row r="71340" spans="17:17">
      <c r="Q71340" s="39"/>
    </row>
    <row r="71341" spans="17:17">
      <c r="Q71341" s="39"/>
    </row>
    <row r="71342" spans="17:17">
      <c r="Q71342" s="39"/>
    </row>
    <row r="71343" spans="17:17">
      <c r="Q71343" s="39"/>
    </row>
    <row r="71344" spans="17:17">
      <c r="Q71344" s="39"/>
    </row>
    <row r="71345" spans="17:17">
      <c r="Q71345" s="39"/>
    </row>
    <row r="71346" spans="17:17">
      <c r="Q71346" s="39"/>
    </row>
    <row r="71347" spans="17:17">
      <c r="Q71347" s="39"/>
    </row>
    <row r="71348" spans="17:17">
      <c r="Q71348" s="39"/>
    </row>
    <row r="71349" spans="17:17">
      <c r="Q71349" s="39"/>
    </row>
    <row r="71350" spans="17:17">
      <c r="Q71350" s="39"/>
    </row>
    <row r="71351" spans="17:17">
      <c r="Q71351" s="39"/>
    </row>
    <row r="71352" spans="17:17">
      <c r="Q71352" s="39"/>
    </row>
    <row r="71353" spans="17:17">
      <c r="Q71353" s="39"/>
    </row>
    <row r="71354" spans="17:17">
      <c r="Q71354" s="39"/>
    </row>
    <row r="71355" spans="17:17">
      <c r="Q71355" s="39"/>
    </row>
    <row r="71356" spans="17:17">
      <c r="Q71356" s="39"/>
    </row>
    <row r="71357" spans="17:17">
      <c r="Q71357" s="39"/>
    </row>
    <row r="71358" spans="17:17">
      <c r="Q71358" s="39"/>
    </row>
    <row r="71359" spans="17:17">
      <c r="Q71359" s="39"/>
    </row>
    <row r="71360" spans="17:17">
      <c r="Q71360" s="39"/>
    </row>
    <row r="71361" spans="17:17">
      <c r="Q71361" s="39"/>
    </row>
    <row r="71362" spans="17:17">
      <c r="Q71362" s="39"/>
    </row>
    <row r="71363" spans="17:17">
      <c r="Q71363" s="39"/>
    </row>
    <row r="71364" spans="17:17">
      <c r="Q71364" s="39"/>
    </row>
    <row r="71365" spans="17:17">
      <c r="Q71365" s="39"/>
    </row>
    <row r="71366" spans="17:17">
      <c r="Q71366" s="39"/>
    </row>
    <row r="71367" spans="17:17">
      <c r="Q71367" s="39"/>
    </row>
    <row r="71368" spans="17:17">
      <c r="Q71368" s="39"/>
    </row>
    <row r="71369" spans="17:17">
      <c r="Q71369" s="39"/>
    </row>
    <row r="71370" spans="17:17">
      <c r="Q71370" s="39"/>
    </row>
    <row r="71371" spans="17:17">
      <c r="Q71371" s="39"/>
    </row>
    <row r="71372" spans="17:17">
      <c r="Q71372" s="39"/>
    </row>
    <row r="71373" spans="17:17">
      <c r="Q71373" s="39"/>
    </row>
    <row r="71374" spans="17:17">
      <c r="Q71374" s="39"/>
    </row>
    <row r="71375" spans="17:17">
      <c r="Q71375" s="39"/>
    </row>
    <row r="71376" spans="17:17">
      <c r="Q71376" s="39"/>
    </row>
    <row r="71377" spans="17:17">
      <c r="Q71377" s="39"/>
    </row>
    <row r="71378" spans="17:17">
      <c r="Q71378" s="39"/>
    </row>
    <row r="71379" spans="17:17">
      <c r="Q71379" s="39"/>
    </row>
    <row r="71380" spans="17:17">
      <c r="Q71380" s="39"/>
    </row>
    <row r="71381" spans="17:17">
      <c r="Q71381" s="39"/>
    </row>
    <row r="71382" spans="17:17">
      <c r="Q71382" s="39"/>
    </row>
    <row r="71383" spans="17:17">
      <c r="Q71383" s="39"/>
    </row>
    <row r="71384" spans="17:17">
      <c r="Q71384" s="39"/>
    </row>
    <row r="71385" spans="17:17">
      <c r="Q71385" s="39"/>
    </row>
    <row r="71386" spans="17:17">
      <c r="Q71386" s="39"/>
    </row>
    <row r="71387" spans="17:17">
      <c r="Q71387" s="39"/>
    </row>
    <row r="71388" spans="17:17">
      <c r="Q71388" s="39"/>
    </row>
    <row r="71389" spans="17:17">
      <c r="Q71389" s="39"/>
    </row>
    <row r="71390" spans="17:17">
      <c r="Q71390" s="39"/>
    </row>
    <row r="71391" spans="17:17">
      <c r="Q71391" s="39"/>
    </row>
    <row r="71392" spans="17:17">
      <c r="Q71392" s="39"/>
    </row>
    <row r="71393" spans="17:17">
      <c r="Q71393" s="39"/>
    </row>
    <row r="71394" spans="17:17">
      <c r="Q71394" s="39"/>
    </row>
    <row r="71395" spans="17:17">
      <c r="Q71395" s="39"/>
    </row>
    <row r="71396" spans="17:17">
      <c r="Q71396" s="39"/>
    </row>
    <row r="71397" spans="17:17">
      <c r="Q71397" s="39"/>
    </row>
    <row r="71398" spans="17:17">
      <c r="Q71398" s="39"/>
    </row>
    <row r="71399" spans="17:17">
      <c r="Q71399" s="39"/>
    </row>
    <row r="71400" spans="17:17">
      <c r="Q71400" s="39"/>
    </row>
    <row r="71401" spans="17:17">
      <c r="Q71401" s="39"/>
    </row>
    <row r="71402" spans="17:17">
      <c r="Q71402" s="39"/>
    </row>
    <row r="71403" spans="17:17">
      <c r="Q71403" s="39"/>
    </row>
    <row r="71404" spans="17:17">
      <c r="Q71404" s="39"/>
    </row>
    <row r="71405" spans="17:17">
      <c r="Q71405" s="39"/>
    </row>
    <row r="71406" spans="17:17">
      <c r="Q71406" s="39"/>
    </row>
    <row r="71407" spans="17:17">
      <c r="Q71407" s="39"/>
    </row>
    <row r="71408" spans="17:17">
      <c r="Q71408" s="39"/>
    </row>
    <row r="71409" spans="17:17">
      <c r="Q71409" s="39"/>
    </row>
    <row r="71410" spans="17:17">
      <c r="Q71410" s="39"/>
    </row>
    <row r="71411" spans="17:17">
      <c r="Q71411" s="39"/>
    </row>
    <row r="71412" spans="17:17">
      <c r="Q71412" s="39"/>
    </row>
    <row r="71413" spans="17:17">
      <c r="Q71413" s="39"/>
    </row>
    <row r="71414" spans="17:17">
      <c r="Q71414" s="39"/>
    </row>
    <row r="71415" spans="17:17">
      <c r="Q71415" s="39"/>
    </row>
    <row r="71416" spans="17:17">
      <c r="Q71416" s="39"/>
    </row>
    <row r="71417" spans="17:17">
      <c r="Q71417" s="39"/>
    </row>
    <row r="71418" spans="17:17">
      <c r="Q71418" s="39"/>
    </row>
    <row r="71419" spans="17:17">
      <c r="Q71419" s="39"/>
    </row>
    <row r="71420" spans="17:17">
      <c r="Q71420" s="39"/>
    </row>
    <row r="71421" spans="17:17">
      <c r="Q71421" s="39"/>
    </row>
    <row r="71422" spans="17:17">
      <c r="Q71422" s="39"/>
    </row>
    <row r="71423" spans="17:17">
      <c r="Q71423" s="39"/>
    </row>
    <row r="71424" spans="17:17">
      <c r="Q71424" s="39"/>
    </row>
    <row r="71425" spans="17:17">
      <c r="Q71425" s="39"/>
    </row>
    <row r="71426" spans="17:17">
      <c r="Q71426" s="39"/>
    </row>
    <row r="71427" spans="17:17">
      <c r="Q71427" s="39"/>
    </row>
    <row r="71428" spans="17:17">
      <c r="Q71428" s="39"/>
    </row>
    <row r="71429" spans="17:17">
      <c r="Q71429" s="39"/>
    </row>
    <row r="71430" spans="17:17">
      <c r="Q71430" s="39"/>
    </row>
    <row r="71431" spans="17:17">
      <c r="Q71431" s="39"/>
    </row>
    <row r="71432" spans="17:17">
      <c r="Q71432" s="39"/>
    </row>
    <row r="71433" spans="17:17">
      <c r="Q71433" s="39"/>
    </row>
    <row r="71434" spans="17:17">
      <c r="Q71434" s="39"/>
    </row>
    <row r="71435" spans="17:17">
      <c r="Q71435" s="39"/>
    </row>
    <row r="71436" spans="17:17">
      <c r="Q71436" s="39"/>
    </row>
    <row r="71437" spans="17:17">
      <c r="Q71437" s="39"/>
    </row>
    <row r="71438" spans="17:17">
      <c r="Q71438" s="39"/>
    </row>
    <row r="71439" spans="17:17">
      <c r="Q71439" s="39"/>
    </row>
    <row r="71440" spans="17:17">
      <c r="Q71440" s="39"/>
    </row>
    <row r="71441" spans="17:17">
      <c r="Q71441" s="39"/>
    </row>
    <row r="71442" spans="17:17">
      <c r="Q71442" s="39"/>
    </row>
    <row r="71443" spans="17:17">
      <c r="Q71443" s="39"/>
    </row>
    <row r="71444" spans="17:17">
      <c r="Q71444" s="39"/>
    </row>
    <row r="71445" spans="17:17">
      <c r="Q71445" s="39"/>
    </row>
    <row r="71446" spans="17:17">
      <c r="Q71446" s="39"/>
    </row>
    <row r="71447" spans="17:17">
      <c r="Q71447" s="39"/>
    </row>
    <row r="71448" spans="17:17">
      <c r="Q71448" s="39"/>
    </row>
    <row r="71449" spans="17:17">
      <c r="Q71449" s="39"/>
    </row>
    <row r="71450" spans="17:17">
      <c r="Q71450" s="39"/>
    </row>
    <row r="71451" spans="17:17">
      <c r="Q71451" s="39"/>
    </row>
    <row r="71452" spans="17:17">
      <c r="Q71452" s="39"/>
    </row>
    <row r="71453" spans="17:17">
      <c r="Q71453" s="39"/>
    </row>
    <row r="71454" spans="17:17">
      <c r="Q71454" s="39"/>
    </row>
    <row r="71455" spans="17:17">
      <c r="Q71455" s="39"/>
    </row>
    <row r="71456" spans="17:17">
      <c r="Q71456" s="39"/>
    </row>
    <row r="71457" spans="17:17">
      <c r="Q71457" s="39"/>
    </row>
    <row r="71458" spans="17:17">
      <c r="Q71458" s="39"/>
    </row>
    <row r="71459" spans="17:17">
      <c r="Q71459" s="39"/>
    </row>
    <row r="71460" spans="17:17">
      <c r="Q71460" s="39"/>
    </row>
    <row r="71461" spans="17:17">
      <c r="Q71461" s="39"/>
    </row>
    <row r="71462" spans="17:17">
      <c r="Q71462" s="39"/>
    </row>
    <row r="71463" spans="17:17">
      <c r="Q71463" s="39"/>
    </row>
    <row r="71464" spans="17:17">
      <c r="Q71464" s="39"/>
    </row>
    <row r="71465" spans="17:17">
      <c r="Q71465" s="39"/>
    </row>
    <row r="71466" spans="17:17">
      <c r="Q71466" s="39"/>
    </row>
    <row r="71467" spans="17:17">
      <c r="Q71467" s="39"/>
    </row>
    <row r="71468" spans="17:17">
      <c r="Q71468" s="39"/>
    </row>
    <row r="71469" spans="17:17">
      <c r="Q71469" s="39"/>
    </row>
    <row r="71470" spans="17:17">
      <c r="Q71470" s="39"/>
    </row>
    <row r="71471" spans="17:17">
      <c r="Q71471" s="39"/>
    </row>
    <row r="71472" spans="17:17">
      <c r="Q71472" s="39"/>
    </row>
    <row r="71473" spans="17:17">
      <c r="Q71473" s="39"/>
    </row>
    <row r="71474" spans="17:17">
      <c r="Q71474" s="39"/>
    </row>
    <row r="71475" spans="17:17">
      <c r="Q71475" s="39"/>
    </row>
    <row r="71476" spans="17:17">
      <c r="Q71476" s="39"/>
    </row>
    <row r="71477" spans="17:17">
      <c r="Q71477" s="39"/>
    </row>
    <row r="71478" spans="17:17">
      <c r="Q71478" s="39"/>
    </row>
    <row r="71479" spans="17:17">
      <c r="Q71479" s="39"/>
    </row>
    <row r="71480" spans="17:17">
      <c r="Q71480" s="39"/>
    </row>
    <row r="71481" spans="17:17">
      <c r="Q71481" s="39"/>
    </row>
    <row r="71482" spans="17:17">
      <c r="Q71482" s="39"/>
    </row>
    <row r="71483" spans="17:17">
      <c r="Q71483" s="39"/>
    </row>
    <row r="71484" spans="17:17">
      <c r="Q71484" s="39"/>
    </row>
    <row r="71485" spans="17:17">
      <c r="Q71485" s="39"/>
    </row>
    <row r="71486" spans="17:17">
      <c r="Q71486" s="39"/>
    </row>
    <row r="71487" spans="17:17">
      <c r="Q71487" s="39"/>
    </row>
    <row r="71488" spans="17:17">
      <c r="Q71488" s="39"/>
    </row>
    <row r="71489" spans="17:17">
      <c r="Q71489" s="39"/>
    </row>
    <row r="71490" spans="17:17">
      <c r="Q71490" s="39"/>
    </row>
    <row r="71491" spans="17:17">
      <c r="Q71491" s="39"/>
    </row>
    <row r="71492" spans="17:17">
      <c r="Q71492" s="39"/>
    </row>
    <row r="71493" spans="17:17">
      <c r="Q71493" s="39"/>
    </row>
    <row r="71494" spans="17:17">
      <c r="Q71494" s="39"/>
    </row>
    <row r="71495" spans="17:17">
      <c r="Q71495" s="39"/>
    </row>
    <row r="71496" spans="17:17">
      <c r="Q71496" s="39"/>
    </row>
    <row r="71497" spans="17:17">
      <c r="Q71497" s="39"/>
    </row>
    <row r="71498" spans="17:17">
      <c r="Q71498" s="39"/>
    </row>
    <row r="71499" spans="17:17">
      <c r="Q71499" s="39"/>
    </row>
    <row r="71500" spans="17:17">
      <c r="Q71500" s="39"/>
    </row>
    <row r="71501" spans="17:17">
      <c r="Q71501" s="39"/>
    </row>
    <row r="71502" spans="17:17">
      <c r="Q71502" s="39"/>
    </row>
    <row r="71503" spans="17:17">
      <c r="Q71503" s="39"/>
    </row>
    <row r="71504" spans="17:17">
      <c r="Q71504" s="39"/>
    </row>
    <row r="71505" spans="17:17">
      <c r="Q71505" s="39"/>
    </row>
    <row r="71506" spans="17:17">
      <c r="Q71506" s="39"/>
    </row>
    <row r="71507" spans="17:17">
      <c r="Q71507" s="39"/>
    </row>
    <row r="71508" spans="17:17">
      <c r="Q71508" s="39"/>
    </row>
    <row r="71509" spans="17:17">
      <c r="Q71509" s="39"/>
    </row>
    <row r="71510" spans="17:17">
      <c r="Q71510" s="39"/>
    </row>
    <row r="71511" spans="17:17">
      <c r="Q71511" s="39"/>
    </row>
    <row r="71512" spans="17:17">
      <c r="Q71512" s="39"/>
    </row>
    <row r="71513" spans="17:17">
      <c r="Q71513" s="39"/>
    </row>
    <row r="71514" spans="17:17">
      <c r="Q71514" s="39"/>
    </row>
    <row r="71515" spans="17:17">
      <c r="Q71515" s="39"/>
    </row>
    <row r="71516" spans="17:17">
      <c r="Q71516" s="39"/>
    </row>
    <row r="71517" spans="17:17">
      <c r="Q71517" s="39"/>
    </row>
    <row r="71518" spans="17:17">
      <c r="Q71518" s="39"/>
    </row>
    <row r="71519" spans="17:17">
      <c r="Q71519" s="39"/>
    </row>
    <row r="71520" spans="17:17">
      <c r="Q71520" s="39"/>
    </row>
    <row r="71521" spans="17:17">
      <c r="Q71521" s="39"/>
    </row>
    <row r="71522" spans="17:17">
      <c r="Q71522" s="39"/>
    </row>
    <row r="71523" spans="17:17">
      <c r="Q71523" s="39"/>
    </row>
    <row r="71524" spans="17:17">
      <c r="Q71524" s="39"/>
    </row>
    <row r="71525" spans="17:17">
      <c r="Q71525" s="39"/>
    </row>
    <row r="71526" spans="17:17">
      <c r="Q71526" s="39"/>
    </row>
    <row r="71527" spans="17:17">
      <c r="Q71527" s="39"/>
    </row>
    <row r="71528" spans="17:17">
      <c r="Q71528" s="39"/>
    </row>
    <row r="71529" spans="17:17">
      <c r="Q71529" s="39"/>
    </row>
    <row r="71530" spans="17:17">
      <c r="Q71530" s="39"/>
    </row>
    <row r="71531" spans="17:17">
      <c r="Q71531" s="39"/>
    </row>
    <row r="71532" spans="17:17">
      <c r="Q71532" s="39"/>
    </row>
    <row r="71533" spans="17:17">
      <c r="Q71533" s="39"/>
    </row>
    <row r="71534" spans="17:17">
      <c r="Q71534" s="39"/>
    </row>
    <row r="71535" spans="17:17">
      <c r="Q71535" s="39"/>
    </row>
    <row r="71536" spans="17:17">
      <c r="Q71536" s="39"/>
    </row>
    <row r="71537" spans="17:17">
      <c r="Q71537" s="39"/>
    </row>
    <row r="71538" spans="17:17">
      <c r="Q71538" s="39"/>
    </row>
    <row r="71539" spans="17:17">
      <c r="Q71539" s="39"/>
    </row>
    <row r="71540" spans="17:17">
      <c r="Q71540" s="39"/>
    </row>
    <row r="71541" spans="17:17">
      <c r="Q71541" s="39"/>
    </row>
    <row r="71542" spans="17:17">
      <c r="Q71542" s="39"/>
    </row>
    <row r="71543" spans="17:17">
      <c r="Q71543" s="39"/>
    </row>
    <row r="71544" spans="17:17">
      <c r="Q71544" s="39"/>
    </row>
    <row r="71545" spans="17:17">
      <c r="Q71545" s="39"/>
    </row>
    <row r="71546" spans="17:17">
      <c r="Q71546" s="39"/>
    </row>
    <row r="71547" spans="17:17">
      <c r="Q71547" s="39"/>
    </row>
    <row r="71548" spans="17:17">
      <c r="Q71548" s="39"/>
    </row>
    <row r="71549" spans="17:17">
      <c r="Q71549" s="39"/>
    </row>
    <row r="71550" spans="17:17">
      <c r="Q71550" s="39"/>
    </row>
    <row r="71551" spans="17:17">
      <c r="Q71551" s="39"/>
    </row>
    <row r="71552" spans="17:17">
      <c r="Q71552" s="39"/>
    </row>
    <row r="71553" spans="17:17">
      <c r="Q71553" s="39"/>
    </row>
    <row r="71554" spans="17:17">
      <c r="Q71554" s="39"/>
    </row>
    <row r="71555" spans="17:17">
      <c r="Q71555" s="39"/>
    </row>
    <row r="71556" spans="17:17">
      <c r="Q71556" s="39"/>
    </row>
    <row r="71557" spans="17:17">
      <c r="Q71557" s="39"/>
    </row>
    <row r="71558" spans="17:17">
      <c r="Q71558" s="39"/>
    </row>
    <row r="71559" spans="17:17">
      <c r="Q71559" s="39"/>
    </row>
    <row r="71560" spans="17:17">
      <c r="Q71560" s="39"/>
    </row>
    <row r="71561" spans="17:17">
      <c r="Q71561" s="39"/>
    </row>
    <row r="71562" spans="17:17">
      <c r="Q71562" s="39"/>
    </row>
    <row r="71563" spans="17:17">
      <c r="Q71563" s="39"/>
    </row>
    <row r="71564" spans="17:17">
      <c r="Q71564" s="39"/>
    </row>
    <row r="71565" spans="17:17">
      <c r="Q71565" s="39"/>
    </row>
    <row r="71566" spans="17:17">
      <c r="Q71566" s="39"/>
    </row>
    <row r="71567" spans="17:17">
      <c r="Q71567" s="39"/>
    </row>
    <row r="71568" spans="17:17">
      <c r="Q71568" s="39"/>
    </row>
    <row r="71569" spans="17:17">
      <c r="Q71569" s="39"/>
    </row>
    <row r="71570" spans="17:17">
      <c r="Q71570" s="39"/>
    </row>
    <row r="71571" spans="17:17">
      <c r="Q71571" s="39"/>
    </row>
    <row r="71572" spans="17:17">
      <c r="Q71572" s="39"/>
    </row>
    <row r="71573" spans="17:17">
      <c r="Q71573" s="39"/>
    </row>
    <row r="71574" spans="17:17">
      <c r="Q71574" s="39"/>
    </row>
    <row r="71575" spans="17:17">
      <c r="Q71575" s="39"/>
    </row>
    <row r="71576" spans="17:17">
      <c r="Q71576" s="39"/>
    </row>
    <row r="71577" spans="17:17">
      <c r="Q71577" s="39"/>
    </row>
    <row r="71578" spans="17:17">
      <c r="Q71578" s="39"/>
    </row>
    <row r="71579" spans="17:17">
      <c r="Q71579" s="39"/>
    </row>
    <row r="71580" spans="17:17">
      <c r="Q71580" s="39"/>
    </row>
    <row r="71581" spans="17:17">
      <c r="Q71581" s="39"/>
    </row>
    <row r="71582" spans="17:17">
      <c r="Q71582" s="39"/>
    </row>
    <row r="71583" spans="17:17">
      <c r="Q71583" s="39"/>
    </row>
    <row r="71584" spans="17:17">
      <c r="Q71584" s="39"/>
    </row>
    <row r="71585" spans="17:17">
      <c r="Q71585" s="39"/>
    </row>
    <row r="71586" spans="17:17">
      <c r="Q71586" s="39"/>
    </row>
    <row r="71587" spans="17:17">
      <c r="Q71587" s="39"/>
    </row>
    <row r="71588" spans="17:17">
      <c r="Q71588" s="39"/>
    </row>
    <row r="71589" spans="17:17">
      <c r="Q71589" s="39"/>
    </row>
    <row r="71590" spans="17:17">
      <c r="Q71590" s="39"/>
    </row>
    <row r="71591" spans="17:17">
      <c r="Q71591" s="39"/>
    </row>
    <row r="71592" spans="17:17">
      <c r="Q71592" s="39"/>
    </row>
    <row r="71593" spans="17:17">
      <c r="Q71593" s="39"/>
    </row>
    <row r="71594" spans="17:17">
      <c r="Q71594" s="39"/>
    </row>
    <row r="71595" spans="17:17">
      <c r="Q71595" s="39"/>
    </row>
    <row r="71596" spans="17:17">
      <c r="Q71596" s="39"/>
    </row>
    <row r="71597" spans="17:17">
      <c r="Q71597" s="39"/>
    </row>
    <row r="71598" spans="17:17">
      <c r="Q71598" s="39"/>
    </row>
    <row r="71599" spans="17:17">
      <c r="Q71599" s="39"/>
    </row>
    <row r="71600" spans="17:17">
      <c r="Q71600" s="39"/>
    </row>
    <row r="71601" spans="17:17">
      <c r="Q71601" s="39"/>
    </row>
    <row r="71602" spans="17:17">
      <c r="Q71602" s="39"/>
    </row>
    <row r="71603" spans="17:17">
      <c r="Q71603" s="39"/>
    </row>
    <row r="71604" spans="17:17">
      <c r="Q71604" s="39"/>
    </row>
    <row r="71605" spans="17:17">
      <c r="Q71605" s="39"/>
    </row>
    <row r="71606" spans="17:17">
      <c r="Q71606" s="39"/>
    </row>
    <row r="71607" spans="17:17">
      <c r="Q71607" s="39"/>
    </row>
    <row r="71608" spans="17:17">
      <c r="Q71608" s="39"/>
    </row>
    <row r="71609" spans="17:17">
      <c r="Q71609" s="39"/>
    </row>
    <row r="71610" spans="17:17">
      <c r="Q71610" s="39"/>
    </row>
    <row r="71611" spans="17:17">
      <c r="Q71611" s="39"/>
    </row>
    <row r="71612" spans="17:17">
      <c r="Q71612" s="39"/>
    </row>
    <row r="71613" spans="17:17">
      <c r="Q71613" s="39"/>
    </row>
    <row r="71614" spans="17:17">
      <c r="Q71614" s="39"/>
    </row>
    <row r="71615" spans="17:17">
      <c r="Q71615" s="39"/>
    </row>
    <row r="71616" spans="17:17">
      <c r="Q71616" s="39"/>
    </row>
    <row r="71617" spans="17:17">
      <c r="Q71617" s="39"/>
    </row>
    <row r="71618" spans="17:17">
      <c r="Q71618" s="39"/>
    </row>
    <row r="71619" spans="17:17">
      <c r="Q71619" s="39"/>
    </row>
    <row r="71620" spans="17:17">
      <c r="Q71620" s="39"/>
    </row>
    <row r="71621" spans="17:17">
      <c r="Q71621" s="39"/>
    </row>
    <row r="71622" spans="17:17">
      <c r="Q71622" s="39"/>
    </row>
    <row r="71623" spans="17:17">
      <c r="Q71623" s="39"/>
    </row>
    <row r="71624" spans="17:17">
      <c r="Q71624" s="39"/>
    </row>
    <row r="71625" spans="17:17">
      <c r="Q71625" s="39"/>
    </row>
    <row r="71626" spans="17:17">
      <c r="Q71626" s="39"/>
    </row>
    <row r="71627" spans="17:17">
      <c r="Q71627" s="39"/>
    </row>
    <row r="71628" spans="17:17">
      <c r="Q71628" s="39"/>
    </row>
    <row r="71629" spans="17:17">
      <c r="Q71629" s="39"/>
    </row>
    <row r="71630" spans="17:17">
      <c r="Q71630" s="39"/>
    </row>
    <row r="71631" spans="17:17">
      <c r="Q71631" s="39"/>
    </row>
    <row r="71632" spans="17:17">
      <c r="Q71632" s="39"/>
    </row>
    <row r="71633" spans="17:17">
      <c r="Q71633" s="39"/>
    </row>
    <row r="71634" spans="17:17">
      <c r="Q71634" s="39"/>
    </row>
    <row r="71635" spans="17:17">
      <c r="Q71635" s="39"/>
    </row>
    <row r="71636" spans="17:17">
      <c r="Q71636" s="39"/>
    </row>
    <row r="71637" spans="17:17">
      <c r="Q71637" s="39"/>
    </row>
    <row r="71638" spans="17:17">
      <c r="Q71638" s="39"/>
    </row>
    <row r="71639" spans="17:17">
      <c r="Q71639" s="39"/>
    </row>
    <row r="71640" spans="17:17">
      <c r="Q71640" s="39"/>
    </row>
    <row r="71641" spans="17:17">
      <c r="Q71641" s="39"/>
    </row>
    <row r="71642" spans="17:17">
      <c r="Q71642" s="39"/>
    </row>
    <row r="71643" spans="17:17">
      <c r="Q71643" s="39"/>
    </row>
    <row r="71644" spans="17:17">
      <c r="Q71644" s="39"/>
    </row>
    <row r="71645" spans="17:17">
      <c r="Q71645" s="39"/>
    </row>
    <row r="71646" spans="17:17">
      <c r="Q71646" s="39"/>
    </row>
    <row r="71647" spans="17:17">
      <c r="Q71647" s="39"/>
    </row>
    <row r="71648" spans="17:17">
      <c r="Q71648" s="39"/>
    </row>
    <row r="71649" spans="17:17">
      <c r="Q71649" s="39"/>
    </row>
    <row r="71650" spans="17:17">
      <c r="Q71650" s="39"/>
    </row>
    <row r="71651" spans="17:17">
      <c r="Q71651" s="39"/>
    </row>
    <row r="71652" spans="17:17">
      <c r="Q71652" s="39"/>
    </row>
    <row r="71653" spans="17:17">
      <c r="Q71653" s="39"/>
    </row>
    <row r="71654" spans="17:17">
      <c r="Q71654" s="39"/>
    </row>
    <row r="71655" spans="17:17">
      <c r="Q71655" s="39"/>
    </row>
    <row r="71656" spans="17:17">
      <c r="Q71656" s="39"/>
    </row>
    <row r="71657" spans="17:17">
      <c r="Q71657" s="39"/>
    </row>
    <row r="71658" spans="17:17">
      <c r="Q71658" s="39"/>
    </row>
    <row r="71659" spans="17:17">
      <c r="Q71659" s="39"/>
    </row>
    <row r="71660" spans="17:17">
      <c r="Q71660" s="39"/>
    </row>
    <row r="71661" spans="17:17">
      <c r="Q71661" s="39"/>
    </row>
    <row r="71662" spans="17:17">
      <c r="Q71662" s="39"/>
    </row>
    <row r="71663" spans="17:17">
      <c r="Q71663" s="39"/>
    </row>
    <row r="71664" spans="17:17">
      <c r="Q71664" s="39"/>
    </row>
    <row r="71665" spans="17:17">
      <c r="Q71665" s="39"/>
    </row>
    <row r="71666" spans="17:17">
      <c r="Q71666" s="39"/>
    </row>
    <row r="71667" spans="17:17">
      <c r="Q71667" s="39"/>
    </row>
    <row r="71668" spans="17:17">
      <c r="Q71668" s="39"/>
    </row>
    <row r="71669" spans="17:17">
      <c r="Q71669" s="39"/>
    </row>
    <row r="71670" spans="17:17">
      <c r="Q71670" s="39"/>
    </row>
    <row r="71671" spans="17:17">
      <c r="Q71671" s="39"/>
    </row>
    <row r="71672" spans="17:17">
      <c r="Q71672" s="39"/>
    </row>
    <row r="71673" spans="17:17">
      <c r="Q71673" s="39"/>
    </row>
    <row r="71674" spans="17:17">
      <c r="Q71674" s="39"/>
    </row>
    <row r="71675" spans="17:17">
      <c r="Q71675" s="39"/>
    </row>
    <row r="71676" spans="17:17">
      <c r="Q71676" s="39"/>
    </row>
    <row r="71677" spans="17:17">
      <c r="Q71677" s="39"/>
    </row>
    <row r="71678" spans="17:17">
      <c r="Q71678" s="39"/>
    </row>
    <row r="71679" spans="17:17">
      <c r="Q71679" s="39"/>
    </row>
    <row r="71680" spans="17:17">
      <c r="Q71680" s="39"/>
    </row>
    <row r="71681" spans="17:17">
      <c r="Q71681" s="39"/>
    </row>
    <row r="71682" spans="17:17">
      <c r="Q71682" s="39"/>
    </row>
    <row r="71683" spans="17:17">
      <c r="Q71683" s="39"/>
    </row>
    <row r="71684" spans="17:17">
      <c r="Q71684" s="39"/>
    </row>
    <row r="71685" spans="17:17">
      <c r="Q71685" s="39"/>
    </row>
    <row r="71686" spans="17:17">
      <c r="Q71686" s="39"/>
    </row>
    <row r="71687" spans="17:17">
      <c r="Q71687" s="39"/>
    </row>
    <row r="71688" spans="17:17">
      <c r="Q71688" s="39"/>
    </row>
    <row r="71689" spans="17:17">
      <c r="Q71689" s="39"/>
    </row>
    <row r="71690" spans="17:17">
      <c r="Q71690" s="39"/>
    </row>
    <row r="71691" spans="17:17">
      <c r="Q71691" s="39"/>
    </row>
    <row r="71692" spans="17:17">
      <c r="Q71692" s="39"/>
    </row>
    <row r="71693" spans="17:17">
      <c r="Q71693" s="39"/>
    </row>
    <row r="71694" spans="17:17">
      <c r="Q71694" s="39"/>
    </row>
    <row r="71695" spans="17:17">
      <c r="Q71695" s="39"/>
    </row>
    <row r="71696" spans="17:17">
      <c r="Q71696" s="39"/>
    </row>
    <row r="71697" spans="17:17">
      <c r="Q71697" s="39"/>
    </row>
    <row r="71698" spans="17:17">
      <c r="Q71698" s="39"/>
    </row>
    <row r="71699" spans="17:17">
      <c r="Q71699" s="39"/>
    </row>
    <row r="71700" spans="17:17">
      <c r="Q71700" s="39"/>
    </row>
    <row r="71701" spans="17:17">
      <c r="Q71701" s="39"/>
    </row>
    <row r="71702" spans="17:17">
      <c r="Q71702" s="39"/>
    </row>
    <row r="71703" spans="17:17">
      <c r="Q71703" s="39"/>
    </row>
    <row r="71704" spans="17:17">
      <c r="Q71704" s="39"/>
    </row>
    <row r="71705" spans="17:17">
      <c r="Q71705" s="39"/>
    </row>
    <row r="71706" spans="17:17">
      <c r="Q71706" s="39"/>
    </row>
    <row r="71707" spans="17:17">
      <c r="Q71707" s="39"/>
    </row>
    <row r="71708" spans="17:17">
      <c r="Q71708" s="39"/>
    </row>
    <row r="71709" spans="17:17">
      <c r="Q71709" s="39"/>
    </row>
    <row r="71710" spans="17:17">
      <c r="Q71710" s="39"/>
    </row>
    <row r="71711" spans="17:17">
      <c r="Q71711" s="39"/>
    </row>
    <row r="71712" spans="17:17">
      <c r="Q71712" s="39"/>
    </row>
    <row r="71713" spans="17:17">
      <c r="Q71713" s="39"/>
    </row>
    <row r="71714" spans="17:17">
      <c r="Q71714" s="39"/>
    </row>
    <row r="71715" spans="17:17">
      <c r="Q71715" s="39"/>
    </row>
    <row r="71716" spans="17:17">
      <c r="Q71716" s="39"/>
    </row>
    <row r="71717" spans="17:17">
      <c r="Q71717" s="39"/>
    </row>
    <row r="71718" spans="17:17">
      <c r="Q71718" s="39"/>
    </row>
    <row r="71719" spans="17:17">
      <c r="Q71719" s="39"/>
    </row>
    <row r="71720" spans="17:17">
      <c r="Q71720" s="39"/>
    </row>
    <row r="71721" spans="17:17">
      <c r="Q71721" s="39"/>
    </row>
    <row r="71722" spans="17:17">
      <c r="Q71722" s="39"/>
    </row>
    <row r="71723" spans="17:17">
      <c r="Q71723" s="39"/>
    </row>
    <row r="71724" spans="17:17">
      <c r="Q71724" s="39"/>
    </row>
    <row r="71725" spans="17:17">
      <c r="Q71725" s="39"/>
    </row>
    <row r="71726" spans="17:17">
      <c r="Q71726" s="39"/>
    </row>
    <row r="71727" spans="17:17">
      <c r="Q71727" s="39"/>
    </row>
    <row r="71728" spans="17:17">
      <c r="Q71728" s="39"/>
    </row>
    <row r="71729" spans="17:17">
      <c r="Q71729" s="39"/>
    </row>
    <row r="71730" spans="17:17">
      <c r="Q71730" s="39"/>
    </row>
    <row r="71731" spans="17:17">
      <c r="Q71731" s="39"/>
    </row>
    <row r="71732" spans="17:17">
      <c r="Q71732" s="39"/>
    </row>
    <row r="71733" spans="17:17">
      <c r="Q71733" s="39"/>
    </row>
    <row r="71734" spans="17:17">
      <c r="Q71734" s="39"/>
    </row>
    <row r="71735" spans="17:17">
      <c r="Q71735" s="39"/>
    </row>
    <row r="71736" spans="17:17">
      <c r="Q71736" s="39"/>
    </row>
    <row r="71737" spans="17:17">
      <c r="Q71737" s="39"/>
    </row>
    <row r="71738" spans="17:17">
      <c r="Q71738" s="39"/>
    </row>
    <row r="71739" spans="17:17">
      <c r="Q71739" s="39"/>
    </row>
    <row r="71740" spans="17:17">
      <c r="Q71740" s="39"/>
    </row>
    <row r="71741" spans="17:17">
      <c r="Q71741" s="39"/>
    </row>
    <row r="71742" spans="17:17">
      <c r="Q71742" s="39"/>
    </row>
    <row r="71743" spans="17:17">
      <c r="Q71743" s="39"/>
    </row>
    <row r="71744" spans="17:17">
      <c r="Q71744" s="39"/>
    </row>
    <row r="71745" spans="17:17">
      <c r="Q71745" s="39"/>
    </row>
    <row r="71746" spans="17:17">
      <c r="Q71746" s="39"/>
    </row>
    <row r="71747" spans="17:17">
      <c r="Q71747" s="39"/>
    </row>
    <row r="71748" spans="17:17">
      <c r="Q71748" s="39"/>
    </row>
    <row r="71749" spans="17:17">
      <c r="Q71749" s="39"/>
    </row>
    <row r="71750" spans="17:17">
      <c r="Q71750" s="39"/>
    </row>
    <row r="71751" spans="17:17">
      <c r="Q71751" s="39"/>
    </row>
    <row r="71752" spans="17:17">
      <c r="Q71752" s="39"/>
    </row>
    <row r="71753" spans="17:17">
      <c r="Q71753" s="39"/>
    </row>
    <row r="71754" spans="17:17">
      <c r="Q71754" s="39"/>
    </row>
    <row r="71755" spans="17:17">
      <c r="Q71755" s="39"/>
    </row>
    <row r="71756" spans="17:17">
      <c r="Q71756" s="39"/>
    </row>
    <row r="71757" spans="17:17">
      <c r="Q71757" s="39"/>
    </row>
    <row r="71758" spans="17:17">
      <c r="Q71758" s="39"/>
    </row>
    <row r="71759" spans="17:17">
      <c r="Q71759" s="39"/>
    </row>
    <row r="71760" spans="17:17">
      <c r="Q71760" s="39"/>
    </row>
    <row r="71761" spans="17:17">
      <c r="Q71761" s="39"/>
    </row>
    <row r="71762" spans="17:17">
      <c r="Q71762" s="39"/>
    </row>
    <row r="71763" spans="17:17">
      <c r="Q71763" s="39"/>
    </row>
    <row r="71764" spans="17:17">
      <c r="Q71764" s="39"/>
    </row>
    <row r="71765" spans="17:17">
      <c r="Q71765" s="39"/>
    </row>
    <row r="71766" spans="17:17">
      <c r="Q71766" s="39"/>
    </row>
    <row r="71767" spans="17:17">
      <c r="Q71767" s="39"/>
    </row>
    <row r="71768" spans="17:17">
      <c r="Q71768" s="39"/>
    </row>
    <row r="71769" spans="17:17">
      <c r="Q71769" s="39"/>
    </row>
    <row r="71770" spans="17:17">
      <c r="Q71770" s="39"/>
    </row>
    <row r="71771" spans="17:17">
      <c r="Q71771" s="39"/>
    </row>
    <row r="71772" spans="17:17">
      <c r="Q71772" s="39"/>
    </row>
    <row r="71773" spans="17:17">
      <c r="Q71773" s="39"/>
    </row>
    <row r="71774" spans="17:17">
      <c r="Q71774" s="39"/>
    </row>
    <row r="71775" spans="17:17">
      <c r="Q71775" s="39"/>
    </row>
    <row r="71776" spans="17:17">
      <c r="Q71776" s="39"/>
    </row>
    <row r="71777" spans="17:17">
      <c r="Q71777" s="39"/>
    </row>
    <row r="71778" spans="17:17">
      <c r="Q71778" s="39"/>
    </row>
    <row r="71779" spans="17:17">
      <c r="Q71779" s="39"/>
    </row>
    <row r="71780" spans="17:17">
      <c r="Q71780" s="39"/>
    </row>
    <row r="71781" spans="17:17">
      <c r="Q71781" s="39"/>
    </row>
    <row r="71782" spans="17:17">
      <c r="Q71782" s="39"/>
    </row>
    <row r="71783" spans="17:17">
      <c r="Q71783" s="39"/>
    </row>
    <row r="71784" spans="17:17">
      <c r="Q71784" s="39"/>
    </row>
    <row r="71785" spans="17:17">
      <c r="Q71785" s="39"/>
    </row>
    <row r="71786" spans="17:17">
      <c r="Q71786" s="39"/>
    </row>
    <row r="71787" spans="17:17">
      <c r="Q71787" s="39"/>
    </row>
    <row r="71788" spans="17:17">
      <c r="Q71788" s="39"/>
    </row>
    <row r="71789" spans="17:17">
      <c r="Q71789" s="39"/>
    </row>
    <row r="71790" spans="17:17">
      <c r="Q71790" s="39"/>
    </row>
    <row r="71791" spans="17:17">
      <c r="Q71791" s="39"/>
    </row>
    <row r="71792" spans="17:17">
      <c r="Q71792" s="39"/>
    </row>
    <row r="71793" spans="17:17">
      <c r="Q71793" s="39"/>
    </row>
    <row r="71794" spans="17:17">
      <c r="Q71794" s="39"/>
    </row>
    <row r="71795" spans="17:17">
      <c r="Q71795" s="39"/>
    </row>
    <row r="71796" spans="17:17">
      <c r="Q71796" s="39"/>
    </row>
    <row r="71797" spans="17:17">
      <c r="Q71797" s="39"/>
    </row>
    <row r="71798" spans="17:17">
      <c r="Q71798" s="39"/>
    </row>
    <row r="71799" spans="17:17">
      <c r="Q71799" s="39"/>
    </row>
    <row r="71800" spans="17:17">
      <c r="Q71800" s="39"/>
    </row>
    <row r="71801" spans="17:17">
      <c r="Q71801" s="39"/>
    </row>
    <row r="71802" spans="17:17">
      <c r="Q71802" s="39"/>
    </row>
    <row r="71803" spans="17:17">
      <c r="Q71803" s="39"/>
    </row>
    <row r="71804" spans="17:17">
      <c r="Q71804" s="39"/>
    </row>
    <row r="71805" spans="17:17">
      <c r="Q71805" s="39"/>
    </row>
    <row r="71806" spans="17:17">
      <c r="Q71806" s="39"/>
    </row>
    <row r="71807" spans="17:17">
      <c r="Q71807" s="39"/>
    </row>
    <row r="71808" spans="17:17">
      <c r="Q71808" s="39"/>
    </row>
    <row r="71809" spans="17:17">
      <c r="Q71809" s="39"/>
    </row>
    <row r="71810" spans="17:17">
      <c r="Q71810" s="39"/>
    </row>
    <row r="71811" spans="17:17">
      <c r="Q71811" s="39"/>
    </row>
    <row r="71812" spans="17:17">
      <c r="Q71812" s="39"/>
    </row>
    <row r="71813" spans="17:17">
      <c r="Q71813" s="39"/>
    </row>
    <row r="71814" spans="17:17">
      <c r="Q71814" s="39"/>
    </row>
    <row r="71815" spans="17:17">
      <c r="Q71815" s="39"/>
    </row>
    <row r="71816" spans="17:17">
      <c r="Q71816" s="39"/>
    </row>
    <row r="71817" spans="17:17">
      <c r="Q71817" s="39"/>
    </row>
    <row r="71818" spans="17:17">
      <c r="Q71818" s="39"/>
    </row>
    <row r="71819" spans="17:17">
      <c r="Q71819" s="39"/>
    </row>
    <row r="71820" spans="17:17">
      <c r="Q71820" s="39"/>
    </row>
    <row r="71821" spans="17:17">
      <c r="Q71821" s="39"/>
    </row>
    <row r="71822" spans="17:17">
      <c r="Q71822" s="39"/>
    </row>
    <row r="71823" spans="17:17">
      <c r="Q71823" s="39"/>
    </row>
    <row r="71824" spans="17:17">
      <c r="Q71824" s="39"/>
    </row>
    <row r="71825" spans="17:17">
      <c r="Q71825" s="39"/>
    </row>
    <row r="71826" spans="17:17">
      <c r="Q71826" s="39"/>
    </row>
    <row r="71827" spans="17:17">
      <c r="Q71827" s="39"/>
    </row>
    <row r="71828" spans="17:17">
      <c r="Q71828" s="39"/>
    </row>
    <row r="71829" spans="17:17">
      <c r="Q71829" s="39"/>
    </row>
    <row r="71830" spans="17:17">
      <c r="Q71830" s="39"/>
    </row>
    <row r="71831" spans="17:17">
      <c r="Q71831" s="39"/>
    </row>
    <row r="71832" spans="17:17">
      <c r="Q71832" s="39"/>
    </row>
    <row r="71833" spans="17:17">
      <c r="Q71833" s="39"/>
    </row>
    <row r="71834" spans="17:17">
      <c r="Q71834" s="39"/>
    </row>
    <row r="71835" spans="17:17">
      <c r="Q71835" s="39"/>
    </row>
    <row r="71836" spans="17:17">
      <c r="Q71836" s="39"/>
    </row>
    <row r="71837" spans="17:17">
      <c r="Q71837" s="39"/>
    </row>
    <row r="71838" spans="17:17">
      <c r="Q71838" s="39"/>
    </row>
    <row r="71839" spans="17:17">
      <c r="Q71839" s="39"/>
    </row>
    <row r="71840" spans="17:17">
      <c r="Q71840" s="39"/>
    </row>
    <row r="71841" spans="17:17">
      <c r="Q71841" s="39"/>
    </row>
    <row r="71842" spans="17:17">
      <c r="Q71842" s="39"/>
    </row>
    <row r="71843" spans="17:17">
      <c r="Q71843" s="39"/>
    </row>
    <row r="71844" spans="17:17">
      <c r="Q71844" s="39"/>
    </row>
    <row r="71845" spans="17:17">
      <c r="Q71845" s="39"/>
    </row>
    <row r="71846" spans="17:17">
      <c r="Q71846" s="39"/>
    </row>
    <row r="71847" spans="17:17">
      <c r="Q71847" s="39"/>
    </row>
    <row r="71848" spans="17:17">
      <c r="Q71848" s="39"/>
    </row>
    <row r="71849" spans="17:17">
      <c r="Q71849" s="39"/>
    </row>
    <row r="71850" spans="17:17">
      <c r="Q71850" s="39"/>
    </row>
    <row r="71851" spans="17:17">
      <c r="Q71851" s="39"/>
    </row>
    <row r="71852" spans="17:17">
      <c r="Q71852" s="39"/>
    </row>
    <row r="71853" spans="17:17">
      <c r="Q71853" s="39"/>
    </row>
    <row r="71854" spans="17:17">
      <c r="Q71854" s="39"/>
    </row>
    <row r="71855" spans="17:17">
      <c r="Q71855" s="39"/>
    </row>
    <row r="71856" spans="17:17">
      <c r="Q71856" s="39"/>
    </row>
    <row r="71857" spans="17:17">
      <c r="Q71857" s="39"/>
    </row>
    <row r="71858" spans="17:17">
      <c r="Q71858" s="39"/>
    </row>
    <row r="71859" spans="17:17">
      <c r="Q71859" s="39"/>
    </row>
    <row r="71860" spans="17:17">
      <c r="Q71860" s="39"/>
    </row>
    <row r="71861" spans="17:17">
      <c r="Q71861" s="39"/>
    </row>
    <row r="71862" spans="17:17">
      <c r="Q71862" s="39"/>
    </row>
    <row r="71863" spans="17:17">
      <c r="Q71863" s="39"/>
    </row>
    <row r="71864" spans="17:17">
      <c r="Q71864" s="39"/>
    </row>
    <row r="71865" spans="17:17">
      <c r="Q71865" s="39"/>
    </row>
    <row r="71866" spans="17:17">
      <c r="Q71866" s="39"/>
    </row>
    <row r="71867" spans="17:17">
      <c r="Q71867" s="39"/>
    </row>
    <row r="71868" spans="17:17">
      <c r="Q71868" s="39"/>
    </row>
    <row r="71869" spans="17:17">
      <c r="Q71869" s="39"/>
    </row>
    <row r="71870" spans="17:17">
      <c r="Q71870" s="39"/>
    </row>
    <row r="71871" spans="17:17">
      <c r="Q71871" s="39"/>
    </row>
    <row r="71872" spans="17:17">
      <c r="Q71872" s="39"/>
    </row>
    <row r="71873" spans="17:17">
      <c r="Q71873" s="39"/>
    </row>
    <row r="71874" spans="17:17">
      <c r="Q71874" s="39"/>
    </row>
    <row r="71875" spans="17:17">
      <c r="Q71875" s="39"/>
    </row>
    <row r="71876" spans="17:17">
      <c r="Q71876" s="39"/>
    </row>
    <row r="71877" spans="17:17">
      <c r="Q71877" s="39"/>
    </row>
    <row r="71878" spans="17:17">
      <c r="Q71878" s="39"/>
    </row>
    <row r="71879" spans="17:17">
      <c r="Q71879" s="39"/>
    </row>
    <row r="71880" spans="17:17">
      <c r="Q71880" s="39"/>
    </row>
    <row r="71881" spans="17:17">
      <c r="Q71881" s="39"/>
    </row>
    <row r="71882" spans="17:17">
      <c r="Q71882" s="39"/>
    </row>
    <row r="71883" spans="17:17">
      <c r="Q71883" s="39"/>
    </row>
    <row r="71884" spans="17:17">
      <c r="Q71884" s="39"/>
    </row>
    <row r="71885" spans="17:17">
      <c r="Q71885" s="39"/>
    </row>
    <row r="71886" spans="17:17">
      <c r="Q71886" s="39"/>
    </row>
    <row r="71887" spans="17:17">
      <c r="Q71887" s="39"/>
    </row>
    <row r="71888" spans="17:17">
      <c r="Q71888" s="39"/>
    </row>
    <row r="71889" spans="17:17">
      <c r="Q71889" s="39"/>
    </row>
    <row r="71890" spans="17:17">
      <c r="Q71890" s="39"/>
    </row>
    <row r="71891" spans="17:17">
      <c r="Q71891" s="39"/>
    </row>
    <row r="71892" spans="17:17">
      <c r="Q71892" s="39"/>
    </row>
    <row r="71893" spans="17:17">
      <c r="Q71893" s="39"/>
    </row>
    <row r="71894" spans="17:17">
      <c r="Q71894" s="39"/>
    </row>
    <row r="71895" spans="17:17">
      <c r="Q71895" s="39"/>
    </row>
    <row r="71896" spans="17:17">
      <c r="Q71896" s="39"/>
    </row>
    <row r="71897" spans="17:17">
      <c r="Q71897" s="39"/>
    </row>
    <row r="71898" spans="17:17">
      <c r="Q71898" s="39"/>
    </row>
    <row r="71899" spans="17:17">
      <c r="Q71899" s="39"/>
    </row>
    <row r="71900" spans="17:17">
      <c r="Q71900" s="39"/>
    </row>
    <row r="71901" spans="17:17">
      <c r="Q71901" s="39"/>
    </row>
    <row r="71902" spans="17:17">
      <c r="Q71902" s="39"/>
    </row>
    <row r="71903" spans="17:17">
      <c r="Q71903" s="39"/>
    </row>
    <row r="71904" spans="17:17">
      <c r="Q71904" s="39"/>
    </row>
    <row r="71905" spans="17:17">
      <c r="Q71905" s="39"/>
    </row>
    <row r="71906" spans="17:17">
      <c r="Q71906" s="39"/>
    </row>
    <row r="71907" spans="17:17">
      <c r="Q71907" s="39"/>
    </row>
    <row r="71908" spans="17:17">
      <c r="Q71908" s="39"/>
    </row>
    <row r="71909" spans="17:17">
      <c r="Q71909" s="39"/>
    </row>
    <row r="71910" spans="17:17">
      <c r="Q71910" s="39"/>
    </row>
    <row r="71911" spans="17:17">
      <c r="Q71911" s="39"/>
    </row>
    <row r="71912" spans="17:17">
      <c r="Q71912" s="39"/>
    </row>
    <row r="71913" spans="17:17">
      <c r="Q71913" s="39"/>
    </row>
    <row r="71914" spans="17:17">
      <c r="Q71914" s="39"/>
    </row>
    <row r="71915" spans="17:17">
      <c r="Q71915" s="39"/>
    </row>
    <row r="71916" spans="17:17">
      <c r="Q71916" s="39"/>
    </row>
    <row r="71917" spans="17:17">
      <c r="Q71917" s="39"/>
    </row>
    <row r="71918" spans="17:17">
      <c r="Q71918" s="39"/>
    </row>
    <row r="71919" spans="17:17">
      <c r="Q71919" s="39"/>
    </row>
    <row r="71920" spans="17:17">
      <c r="Q71920" s="39"/>
    </row>
    <row r="71921" spans="17:17">
      <c r="Q71921" s="39"/>
    </row>
    <row r="71922" spans="17:17">
      <c r="Q71922" s="39"/>
    </row>
    <row r="71923" spans="17:17">
      <c r="Q71923" s="39"/>
    </row>
    <row r="71924" spans="17:17">
      <c r="Q71924" s="39"/>
    </row>
    <row r="71925" spans="17:17">
      <c r="Q71925" s="39"/>
    </row>
    <row r="71926" spans="17:17">
      <c r="Q71926" s="39"/>
    </row>
    <row r="71927" spans="17:17">
      <c r="Q71927" s="39"/>
    </row>
    <row r="71928" spans="17:17">
      <c r="Q71928" s="39"/>
    </row>
    <row r="71929" spans="17:17">
      <c r="Q71929" s="39"/>
    </row>
    <row r="71930" spans="17:17">
      <c r="Q71930" s="39"/>
    </row>
    <row r="71931" spans="17:17">
      <c r="Q71931" s="39"/>
    </row>
    <row r="71932" spans="17:17">
      <c r="Q71932" s="39"/>
    </row>
    <row r="71933" spans="17:17">
      <c r="Q71933" s="39"/>
    </row>
    <row r="71934" spans="17:17">
      <c r="Q71934" s="39"/>
    </row>
    <row r="71935" spans="17:17">
      <c r="Q71935" s="39"/>
    </row>
    <row r="71936" spans="17:17">
      <c r="Q71936" s="39"/>
    </row>
    <row r="71937" spans="17:17">
      <c r="Q71937" s="39"/>
    </row>
    <row r="71938" spans="17:17">
      <c r="Q71938" s="39"/>
    </row>
    <row r="71939" spans="17:17">
      <c r="Q71939" s="39"/>
    </row>
    <row r="71940" spans="17:17">
      <c r="Q71940" s="39"/>
    </row>
    <row r="71941" spans="17:17">
      <c r="Q71941" s="39"/>
    </row>
    <row r="71942" spans="17:17">
      <c r="Q71942" s="39"/>
    </row>
    <row r="71943" spans="17:17">
      <c r="Q71943" s="39"/>
    </row>
    <row r="71944" spans="17:17">
      <c r="Q71944" s="39"/>
    </row>
    <row r="71945" spans="17:17">
      <c r="Q71945" s="39"/>
    </row>
    <row r="71946" spans="17:17">
      <c r="Q71946" s="39"/>
    </row>
    <row r="71947" spans="17:17">
      <c r="Q71947" s="39"/>
    </row>
    <row r="71948" spans="17:17">
      <c r="Q71948" s="39"/>
    </row>
    <row r="71949" spans="17:17">
      <c r="Q71949" s="39"/>
    </row>
    <row r="71950" spans="17:17">
      <c r="Q71950" s="39"/>
    </row>
    <row r="71951" spans="17:17">
      <c r="Q71951" s="39"/>
    </row>
    <row r="71952" spans="17:17">
      <c r="Q71952" s="39"/>
    </row>
    <row r="71953" spans="17:17">
      <c r="Q71953" s="39"/>
    </row>
    <row r="71954" spans="17:17">
      <c r="Q71954" s="39"/>
    </row>
    <row r="71955" spans="17:17">
      <c r="Q71955" s="39"/>
    </row>
    <row r="71956" spans="17:17">
      <c r="Q71956" s="39"/>
    </row>
    <row r="71957" spans="17:17">
      <c r="Q71957" s="39"/>
    </row>
    <row r="71958" spans="17:17">
      <c r="Q71958" s="39"/>
    </row>
    <row r="71959" spans="17:17">
      <c r="Q71959" s="39"/>
    </row>
    <row r="71960" spans="17:17">
      <c r="Q71960" s="39"/>
    </row>
    <row r="71961" spans="17:17">
      <c r="Q71961" s="39"/>
    </row>
    <row r="71962" spans="17:17">
      <c r="Q71962" s="39"/>
    </row>
    <row r="71963" spans="17:17">
      <c r="Q71963" s="39"/>
    </row>
    <row r="71964" spans="17:17">
      <c r="Q71964" s="39"/>
    </row>
    <row r="71965" spans="17:17">
      <c r="Q71965" s="39"/>
    </row>
    <row r="71966" spans="17:17">
      <c r="Q71966" s="39"/>
    </row>
    <row r="71967" spans="17:17">
      <c r="Q71967" s="39"/>
    </row>
    <row r="71968" spans="17:17">
      <c r="Q71968" s="39"/>
    </row>
    <row r="71969" spans="17:17">
      <c r="Q71969" s="39"/>
    </row>
    <row r="71970" spans="17:17">
      <c r="Q71970" s="39"/>
    </row>
    <row r="71971" spans="17:17">
      <c r="Q71971" s="39"/>
    </row>
    <row r="71972" spans="17:17">
      <c r="Q71972" s="39"/>
    </row>
    <row r="71973" spans="17:17">
      <c r="Q71973" s="39"/>
    </row>
    <row r="71974" spans="17:17">
      <c r="Q71974" s="39"/>
    </row>
    <row r="71975" spans="17:17">
      <c r="Q71975" s="39"/>
    </row>
    <row r="71976" spans="17:17">
      <c r="Q71976" s="39"/>
    </row>
    <row r="71977" spans="17:17">
      <c r="Q71977" s="39"/>
    </row>
    <row r="71978" spans="17:17">
      <c r="Q71978" s="39"/>
    </row>
    <row r="71979" spans="17:17">
      <c r="Q71979" s="39"/>
    </row>
    <row r="71980" spans="17:17">
      <c r="Q71980" s="39"/>
    </row>
    <row r="71981" spans="17:17">
      <c r="Q71981" s="39"/>
    </row>
    <row r="71982" spans="17:17">
      <c r="Q71982" s="39"/>
    </row>
    <row r="71983" spans="17:17">
      <c r="Q71983" s="39"/>
    </row>
    <row r="71984" spans="17:17">
      <c r="Q71984" s="39"/>
    </row>
    <row r="71985" spans="17:17">
      <c r="Q71985" s="39"/>
    </row>
    <row r="71986" spans="17:17">
      <c r="Q71986" s="39"/>
    </row>
    <row r="71987" spans="17:17">
      <c r="Q71987" s="39"/>
    </row>
    <row r="71988" spans="17:17">
      <c r="Q71988" s="39"/>
    </row>
    <row r="71989" spans="17:17">
      <c r="Q71989" s="39"/>
    </row>
    <row r="71990" spans="17:17">
      <c r="Q71990" s="39"/>
    </row>
    <row r="71991" spans="17:17">
      <c r="Q71991" s="39"/>
    </row>
    <row r="71992" spans="17:17">
      <c r="Q71992" s="39"/>
    </row>
    <row r="71993" spans="17:17">
      <c r="Q71993" s="39"/>
    </row>
    <row r="71994" spans="17:17">
      <c r="Q71994" s="39"/>
    </row>
    <row r="71995" spans="17:17">
      <c r="Q71995" s="39"/>
    </row>
    <row r="71996" spans="17:17">
      <c r="Q71996" s="39"/>
    </row>
    <row r="71997" spans="17:17">
      <c r="Q71997" s="39"/>
    </row>
    <row r="71998" spans="17:17">
      <c r="Q71998" s="39"/>
    </row>
    <row r="71999" spans="17:17">
      <c r="Q71999" s="39"/>
    </row>
    <row r="72000" spans="17:17">
      <c r="Q72000" s="39"/>
    </row>
    <row r="72001" spans="17:17">
      <c r="Q72001" s="39"/>
    </row>
    <row r="72002" spans="17:17">
      <c r="Q72002" s="39"/>
    </row>
    <row r="72003" spans="17:17">
      <c r="Q72003" s="39"/>
    </row>
    <row r="72004" spans="17:17">
      <c r="Q72004" s="39"/>
    </row>
    <row r="72005" spans="17:17">
      <c r="Q72005" s="39"/>
    </row>
    <row r="72006" spans="17:17">
      <c r="Q72006" s="39"/>
    </row>
    <row r="72007" spans="17:17">
      <c r="Q72007" s="39"/>
    </row>
    <row r="72008" spans="17:17">
      <c r="Q72008" s="39"/>
    </row>
    <row r="72009" spans="17:17">
      <c r="Q72009" s="39"/>
    </row>
    <row r="72010" spans="17:17">
      <c r="Q72010" s="39"/>
    </row>
    <row r="72011" spans="17:17">
      <c r="Q72011" s="39"/>
    </row>
    <row r="72012" spans="17:17">
      <c r="Q72012" s="39"/>
    </row>
    <row r="72013" spans="17:17">
      <c r="Q72013" s="39"/>
    </row>
    <row r="72014" spans="17:17">
      <c r="Q72014" s="39"/>
    </row>
    <row r="72015" spans="17:17">
      <c r="Q72015" s="39"/>
    </row>
    <row r="72016" spans="17:17">
      <c r="Q72016" s="39"/>
    </row>
    <row r="72017" spans="17:17">
      <c r="Q72017" s="39"/>
    </row>
    <row r="72018" spans="17:17">
      <c r="Q72018" s="39"/>
    </row>
    <row r="72019" spans="17:17">
      <c r="Q72019" s="39"/>
    </row>
    <row r="72020" spans="17:17">
      <c r="Q72020" s="39"/>
    </row>
    <row r="72021" spans="17:17">
      <c r="Q72021" s="39"/>
    </row>
    <row r="72022" spans="17:17">
      <c r="Q72022" s="39"/>
    </row>
    <row r="72023" spans="17:17">
      <c r="Q72023" s="39"/>
    </row>
    <row r="72024" spans="17:17">
      <c r="Q72024" s="39"/>
    </row>
    <row r="72025" spans="17:17">
      <c r="Q72025" s="39"/>
    </row>
    <row r="72026" spans="17:17">
      <c r="Q72026" s="39"/>
    </row>
    <row r="72027" spans="17:17">
      <c r="Q72027" s="39"/>
    </row>
    <row r="72028" spans="17:17">
      <c r="Q72028" s="39"/>
    </row>
    <row r="72029" spans="17:17">
      <c r="Q72029" s="39"/>
    </row>
    <row r="72030" spans="17:17">
      <c r="Q72030" s="39"/>
    </row>
    <row r="72031" spans="17:17">
      <c r="Q72031" s="39"/>
    </row>
    <row r="72032" spans="17:17">
      <c r="Q72032" s="39"/>
    </row>
    <row r="72033" spans="17:17">
      <c r="Q72033" s="39"/>
    </row>
    <row r="72034" spans="17:17">
      <c r="Q72034" s="39"/>
    </row>
    <row r="72035" spans="17:17">
      <c r="Q72035" s="39"/>
    </row>
    <row r="72036" spans="17:17">
      <c r="Q72036" s="39"/>
    </row>
    <row r="72037" spans="17:17">
      <c r="Q72037" s="39"/>
    </row>
    <row r="72038" spans="17:17">
      <c r="Q72038" s="39"/>
    </row>
    <row r="72039" spans="17:17">
      <c r="Q72039" s="39"/>
    </row>
    <row r="72040" spans="17:17">
      <c r="Q72040" s="39"/>
    </row>
    <row r="72041" spans="17:17">
      <c r="Q72041" s="39"/>
    </row>
    <row r="72042" spans="17:17">
      <c r="Q72042" s="39"/>
    </row>
    <row r="72043" spans="17:17">
      <c r="Q72043" s="39"/>
    </row>
    <row r="72044" spans="17:17">
      <c r="Q72044" s="39"/>
    </row>
    <row r="72045" spans="17:17">
      <c r="Q72045" s="39"/>
    </row>
    <row r="72046" spans="17:17">
      <c r="Q72046" s="39"/>
    </row>
    <row r="72047" spans="17:17">
      <c r="Q72047" s="39"/>
    </row>
    <row r="72048" spans="17:17">
      <c r="Q72048" s="39"/>
    </row>
    <row r="72049" spans="17:17">
      <c r="Q72049" s="39"/>
    </row>
    <row r="72050" spans="17:17">
      <c r="Q72050" s="39"/>
    </row>
    <row r="72051" spans="17:17">
      <c r="Q72051" s="39"/>
    </row>
    <row r="72052" spans="17:17">
      <c r="Q72052" s="39"/>
    </row>
    <row r="72053" spans="17:17">
      <c r="Q72053" s="39"/>
    </row>
    <row r="72054" spans="17:17">
      <c r="Q72054" s="39"/>
    </row>
    <row r="72055" spans="17:17">
      <c r="Q72055" s="39"/>
    </row>
    <row r="72056" spans="17:17">
      <c r="Q72056" s="39"/>
    </row>
    <row r="72057" spans="17:17">
      <c r="Q72057" s="39"/>
    </row>
    <row r="72058" spans="17:17">
      <c r="Q72058" s="39"/>
    </row>
    <row r="72059" spans="17:17">
      <c r="Q72059" s="39"/>
    </row>
    <row r="72060" spans="17:17">
      <c r="Q72060" s="39"/>
    </row>
    <row r="72061" spans="17:17">
      <c r="Q72061" s="39"/>
    </row>
    <row r="72062" spans="17:17">
      <c r="Q72062" s="39"/>
    </row>
    <row r="72063" spans="17:17">
      <c r="Q72063" s="39"/>
    </row>
    <row r="72064" spans="17:17">
      <c r="Q72064" s="39"/>
    </row>
    <row r="72065" spans="17:17">
      <c r="Q72065" s="39"/>
    </row>
    <row r="72066" spans="17:17">
      <c r="Q72066" s="39"/>
    </row>
    <row r="72067" spans="17:17">
      <c r="Q72067" s="39"/>
    </row>
    <row r="72068" spans="17:17">
      <c r="Q72068" s="39"/>
    </row>
    <row r="72069" spans="17:17">
      <c r="Q72069" s="39"/>
    </row>
    <row r="72070" spans="17:17">
      <c r="Q72070" s="39"/>
    </row>
    <row r="72071" spans="17:17">
      <c r="Q72071" s="39"/>
    </row>
    <row r="72072" spans="17:17">
      <c r="Q72072" s="39"/>
    </row>
    <row r="72073" spans="17:17">
      <c r="Q72073" s="39"/>
    </row>
    <row r="72074" spans="17:17">
      <c r="Q72074" s="39"/>
    </row>
    <row r="72075" spans="17:17">
      <c r="Q72075" s="39"/>
    </row>
    <row r="72076" spans="17:17">
      <c r="Q72076" s="39"/>
    </row>
    <row r="72077" spans="17:17">
      <c r="Q72077" s="39"/>
    </row>
    <row r="72078" spans="17:17">
      <c r="Q72078" s="39"/>
    </row>
    <row r="72079" spans="17:17">
      <c r="Q72079" s="39"/>
    </row>
    <row r="72080" spans="17:17">
      <c r="Q72080" s="39"/>
    </row>
    <row r="72081" spans="17:17">
      <c r="Q72081" s="39"/>
    </row>
    <row r="72082" spans="17:17">
      <c r="Q72082" s="39"/>
    </row>
    <row r="72083" spans="17:17">
      <c r="Q72083" s="39"/>
    </row>
    <row r="72084" spans="17:17">
      <c r="Q72084" s="39"/>
    </row>
    <row r="72085" spans="17:17">
      <c r="Q72085" s="39"/>
    </row>
    <row r="72086" spans="17:17">
      <c r="Q72086" s="39"/>
    </row>
    <row r="72087" spans="17:17">
      <c r="Q72087" s="39"/>
    </row>
    <row r="72088" spans="17:17">
      <c r="Q72088" s="39"/>
    </row>
    <row r="72089" spans="17:17">
      <c r="Q72089" s="39"/>
    </row>
    <row r="72090" spans="17:17">
      <c r="Q72090" s="39"/>
    </row>
    <row r="72091" spans="17:17">
      <c r="Q72091" s="39"/>
    </row>
    <row r="72092" spans="17:17">
      <c r="Q72092" s="39"/>
    </row>
    <row r="72093" spans="17:17">
      <c r="Q72093" s="39"/>
    </row>
    <row r="72094" spans="17:17">
      <c r="Q72094" s="39"/>
    </row>
    <row r="72095" spans="17:17">
      <c r="Q72095" s="39"/>
    </row>
    <row r="72096" spans="17:17">
      <c r="Q72096" s="39"/>
    </row>
    <row r="72097" spans="17:17">
      <c r="Q72097" s="39"/>
    </row>
    <row r="72098" spans="17:17">
      <c r="Q72098" s="39"/>
    </row>
    <row r="72099" spans="17:17">
      <c r="Q72099" s="39"/>
    </row>
    <row r="72100" spans="17:17">
      <c r="Q72100" s="39"/>
    </row>
    <row r="72101" spans="17:17">
      <c r="Q72101" s="39"/>
    </row>
    <row r="72102" spans="17:17">
      <c r="Q72102" s="39"/>
    </row>
    <row r="72103" spans="17:17">
      <c r="Q72103" s="39"/>
    </row>
    <row r="72104" spans="17:17">
      <c r="Q72104" s="39"/>
    </row>
    <row r="72105" spans="17:17">
      <c r="Q72105" s="39"/>
    </row>
    <row r="72106" spans="17:17">
      <c r="Q72106" s="39"/>
    </row>
    <row r="72107" spans="17:17">
      <c r="Q72107" s="39"/>
    </row>
    <row r="72108" spans="17:17">
      <c r="Q72108" s="39"/>
    </row>
    <row r="72109" spans="17:17">
      <c r="Q72109" s="39"/>
    </row>
    <row r="72110" spans="17:17">
      <c r="Q72110" s="39"/>
    </row>
    <row r="72111" spans="17:17">
      <c r="Q72111" s="39"/>
    </row>
    <row r="72112" spans="17:17">
      <c r="Q72112" s="39"/>
    </row>
    <row r="72113" spans="17:17">
      <c r="Q72113" s="39"/>
    </row>
    <row r="72114" spans="17:17">
      <c r="Q72114" s="39"/>
    </row>
    <row r="72115" spans="17:17">
      <c r="Q72115" s="39"/>
    </row>
    <row r="72116" spans="17:17">
      <c r="Q72116" s="39"/>
    </row>
    <row r="72117" spans="17:17">
      <c r="Q72117" s="39"/>
    </row>
    <row r="72118" spans="17:17">
      <c r="Q72118" s="39"/>
    </row>
    <row r="72119" spans="17:17">
      <c r="Q72119" s="39"/>
    </row>
    <row r="72120" spans="17:17">
      <c r="Q72120" s="39"/>
    </row>
    <row r="72121" spans="17:17">
      <c r="Q72121" s="39"/>
    </row>
    <row r="72122" spans="17:17">
      <c r="Q72122" s="39"/>
    </row>
    <row r="72123" spans="17:17">
      <c r="Q72123" s="39"/>
    </row>
    <row r="72124" spans="17:17">
      <c r="Q72124" s="39"/>
    </row>
    <row r="72125" spans="17:17">
      <c r="Q72125" s="39"/>
    </row>
    <row r="72126" spans="17:17">
      <c r="Q72126" s="39"/>
    </row>
    <row r="72127" spans="17:17">
      <c r="Q72127" s="39"/>
    </row>
    <row r="72128" spans="17:17">
      <c r="Q72128" s="39"/>
    </row>
    <row r="72129" spans="17:17">
      <c r="Q72129" s="39"/>
    </row>
    <row r="72130" spans="17:17">
      <c r="Q72130" s="39"/>
    </row>
    <row r="72131" spans="17:17">
      <c r="Q72131" s="39"/>
    </row>
    <row r="72132" spans="17:17">
      <c r="Q72132" s="39"/>
    </row>
    <row r="72133" spans="17:17">
      <c r="Q72133" s="39"/>
    </row>
    <row r="72134" spans="17:17">
      <c r="Q72134" s="39"/>
    </row>
    <row r="72135" spans="17:17">
      <c r="Q72135" s="39"/>
    </row>
    <row r="72136" spans="17:17">
      <c r="Q72136" s="39"/>
    </row>
    <row r="72137" spans="17:17">
      <c r="Q72137" s="39"/>
    </row>
    <row r="72138" spans="17:17">
      <c r="Q72138" s="39"/>
    </row>
    <row r="72139" spans="17:17">
      <c r="Q72139" s="39"/>
    </row>
    <row r="72140" spans="17:17">
      <c r="Q72140" s="39"/>
    </row>
    <row r="72141" spans="17:17">
      <c r="Q72141" s="39"/>
    </row>
    <row r="72142" spans="17:17">
      <c r="Q72142" s="39"/>
    </row>
    <row r="72143" spans="17:17">
      <c r="Q72143" s="39"/>
    </row>
    <row r="72144" spans="17:17">
      <c r="Q72144" s="39"/>
    </row>
    <row r="72145" spans="17:17">
      <c r="Q72145" s="39"/>
    </row>
    <row r="72146" spans="17:17">
      <c r="Q72146" s="39"/>
    </row>
    <row r="72147" spans="17:17">
      <c r="Q72147" s="39"/>
    </row>
    <row r="72148" spans="17:17">
      <c r="Q72148" s="39"/>
    </row>
    <row r="72149" spans="17:17">
      <c r="Q72149" s="39"/>
    </row>
    <row r="72150" spans="17:17">
      <c r="Q72150" s="39"/>
    </row>
    <row r="72151" spans="17:17">
      <c r="Q72151" s="39"/>
    </row>
    <row r="72152" spans="17:17">
      <c r="Q72152" s="39"/>
    </row>
    <row r="72153" spans="17:17">
      <c r="Q72153" s="39"/>
    </row>
    <row r="72154" spans="17:17">
      <c r="Q72154" s="39"/>
    </row>
    <row r="72155" spans="17:17">
      <c r="Q72155" s="39"/>
    </row>
    <row r="72156" spans="17:17">
      <c r="Q72156" s="39"/>
    </row>
    <row r="72157" spans="17:17">
      <c r="Q72157" s="39"/>
    </row>
    <row r="72158" spans="17:17">
      <c r="Q72158" s="39"/>
    </row>
    <row r="72159" spans="17:17">
      <c r="Q72159" s="39"/>
    </row>
    <row r="72160" spans="17:17">
      <c r="Q72160" s="39"/>
    </row>
    <row r="72161" spans="17:17">
      <c r="Q72161" s="39"/>
    </row>
    <row r="72162" spans="17:17">
      <c r="Q72162" s="39"/>
    </row>
    <row r="72163" spans="17:17">
      <c r="Q72163" s="39"/>
    </row>
    <row r="72164" spans="17:17">
      <c r="Q72164" s="39"/>
    </row>
    <row r="72165" spans="17:17">
      <c r="Q72165" s="39"/>
    </row>
    <row r="72166" spans="17:17">
      <c r="Q72166" s="39"/>
    </row>
    <row r="72167" spans="17:17">
      <c r="Q72167" s="39"/>
    </row>
    <row r="72168" spans="17:17">
      <c r="Q72168" s="39"/>
    </row>
    <row r="72169" spans="17:17">
      <c r="Q72169" s="39"/>
    </row>
    <row r="72170" spans="17:17">
      <c r="Q72170" s="39"/>
    </row>
    <row r="72171" spans="17:17">
      <c r="Q72171" s="39"/>
    </row>
    <row r="72172" spans="17:17">
      <c r="Q72172" s="39"/>
    </row>
    <row r="72173" spans="17:17">
      <c r="Q72173" s="39"/>
    </row>
    <row r="72174" spans="17:17">
      <c r="Q72174" s="39"/>
    </row>
    <row r="72175" spans="17:17">
      <c r="Q72175" s="39"/>
    </row>
    <row r="72176" spans="17:17">
      <c r="Q72176" s="39"/>
    </row>
    <row r="72177" spans="17:17">
      <c r="Q72177" s="39"/>
    </row>
    <row r="72178" spans="17:17">
      <c r="Q72178" s="39"/>
    </row>
    <row r="72179" spans="17:17">
      <c r="Q72179" s="39"/>
    </row>
    <row r="72180" spans="17:17">
      <c r="Q72180" s="39"/>
    </row>
    <row r="72181" spans="17:17">
      <c r="Q72181" s="39"/>
    </row>
    <row r="72182" spans="17:17">
      <c r="Q72182" s="39"/>
    </row>
    <row r="72183" spans="17:17">
      <c r="Q72183" s="39"/>
    </row>
    <row r="72184" spans="17:17">
      <c r="Q72184" s="39"/>
    </row>
    <row r="72185" spans="17:17">
      <c r="Q72185" s="39"/>
    </row>
    <row r="72186" spans="17:17">
      <c r="Q72186" s="39"/>
    </row>
    <row r="72187" spans="17:17">
      <c r="Q72187" s="39"/>
    </row>
    <row r="72188" spans="17:17">
      <c r="Q72188" s="39"/>
    </row>
    <row r="72189" spans="17:17">
      <c r="Q72189" s="39"/>
    </row>
    <row r="72190" spans="17:17">
      <c r="Q72190" s="39"/>
    </row>
    <row r="72191" spans="17:17">
      <c r="Q72191" s="39"/>
    </row>
    <row r="72192" spans="17:17">
      <c r="Q72192" s="39"/>
    </row>
    <row r="72193" spans="17:17">
      <c r="Q72193" s="39"/>
    </row>
    <row r="72194" spans="17:17">
      <c r="Q72194" s="39"/>
    </row>
    <row r="72195" spans="17:17">
      <c r="Q72195" s="39"/>
    </row>
    <row r="72196" spans="17:17">
      <c r="Q72196" s="39"/>
    </row>
    <row r="72197" spans="17:17">
      <c r="Q72197" s="39"/>
    </row>
    <row r="72198" spans="17:17">
      <c r="Q72198" s="39"/>
    </row>
    <row r="72199" spans="17:17">
      <c r="Q72199" s="39"/>
    </row>
    <row r="72200" spans="17:17">
      <c r="Q72200" s="39"/>
    </row>
    <row r="72201" spans="17:17">
      <c r="Q72201" s="39"/>
    </row>
    <row r="72202" spans="17:17">
      <c r="Q72202" s="39"/>
    </row>
    <row r="72203" spans="17:17">
      <c r="Q72203" s="39"/>
    </row>
    <row r="72204" spans="17:17">
      <c r="Q72204" s="39"/>
    </row>
    <row r="72205" spans="17:17">
      <c r="Q72205" s="39"/>
    </row>
    <row r="72206" spans="17:17">
      <c r="Q72206" s="39"/>
    </row>
    <row r="72207" spans="17:17">
      <c r="Q72207" s="39"/>
    </row>
    <row r="72208" spans="17:17">
      <c r="Q72208" s="39"/>
    </row>
    <row r="72209" spans="17:17">
      <c r="Q72209" s="39"/>
    </row>
    <row r="72210" spans="17:17">
      <c r="Q72210" s="39"/>
    </row>
    <row r="72211" spans="17:17">
      <c r="Q72211" s="39"/>
    </row>
    <row r="72212" spans="17:17">
      <c r="Q72212" s="39"/>
    </row>
    <row r="72213" spans="17:17">
      <c r="Q72213" s="39"/>
    </row>
    <row r="72214" spans="17:17">
      <c r="Q72214" s="39"/>
    </row>
    <row r="72215" spans="17:17">
      <c r="Q72215" s="39"/>
    </row>
    <row r="72216" spans="17:17">
      <c r="Q72216" s="39"/>
    </row>
    <row r="72217" spans="17:17">
      <c r="Q72217" s="39"/>
    </row>
    <row r="72218" spans="17:17">
      <c r="Q72218" s="39"/>
    </row>
    <row r="72219" spans="17:17">
      <c r="Q72219" s="39"/>
    </row>
    <row r="72220" spans="17:17">
      <c r="Q72220" s="39"/>
    </row>
    <row r="72221" spans="17:17">
      <c r="Q72221" s="39"/>
    </row>
    <row r="72222" spans="17:17">
      <c r="Q72222" s="39"/>
    </row>
    <row r="72223" spans="17:17">
      <c r="Q72223" s="39"/>
    </row>
    <row r="72224" spans="17:17">
      <c r="Q72224" s="39"/>
    </row>
    <row r="72225" spans="17:17">
      <c r="Q72225" s="39"/>
    </row>
    <row r="72226" spans="17:17">
      <c r="Q72226" s="39"/>
    </row>
    <row r="72227" spans="17:17">
      <c r="Q72227" s="39"/>
    </row>
    <row r="72228" spans="17:17">
      <c r="Q72228" s="39"/>
    </row>
    <row r="72229" spans="17:17">
      <c r="Q72229" s="39"/>
    </row>
    <row r="72230" spans="17:17">
      <c r="Q72230" s="39"/>
    </row>
    <row r="72231" spans="17:17">
      <c r="Q72231" s="39"/>
    </row>
    <row r="72232" spans="17:17">
      <c r="Q72232" s="39"/>
    </row>
    <row r="72233" spans="17:17">
      <c r="Q72233" s="39"/>
    </row>
    <row r="72234" spans="17:17">
      <c r="Q72234" s="39"/>
    </row>
    <row r="72235" spans="17:17">
      <c r="Q72235" s="39"/>
    </row>
    <row r="72236" spans="17:17">
      <c r="Q72236" s="39"/>
    </row>
    <row r="72237" spans="17:17">
      <c r="Q72237" s="39"/>
    </row>
    <row r="72238" spans="17:17">
      <c r="Q72238" s="39"/>
    </row>
    <row r="72239" spans="17:17">
      <c r="Q72239" s="39"/>
    </row>
    <row r="72240" spans="17:17">
      <c r="Q72240" s="39"/>
    </row>
    <row r="72241" spans="17:17">
      <c r="Q72241" s="39"/>
    </row>
    <row r="72242" spans="17:17">
      <c r="Q72242" s="39"/>
    </row>
    <row r="72243" spans="17:17">
      <c r="Q72243" s="39"/>
    </row>
    <row r="72244" spans="17:17">
      <c r="Q72244" s="39"/>
    </row>
    <row r="72245" spans="17:17">
      <c r="Q72245" s="39"/>
    </row>
    <row r="72246" spans="17:17">
      <c r="Q72246" s="39"/>
    </row>
    <row r="72247" spans="17:17">
      <c r="Q72247" s="39"/>
    </row>
    <row r="72248" spans="17:17">
      <c r="Q72248" s="39"/>
    </row>
    <row r="72249" spans="17:17">
      <c r="Q72249" s="39"/>
    </row>
    <row r="72250" spans="17:17">
      <c r="Q72250" s="39"/>
    </row>
    <row r="72251" spans="17:17">
      <c r="Q72251" s="39"/>
    </row>
    <row r="72252" spans="17:17">
      <c r="Q72252" s="39"/>
    </row>
    <row r="72253" spans="17:17">
      <c r="Q72253" s="39"/>
    </row>
    <row r="72254" spans="17:17">
      <c r="Q72254" s="39"/>
    </row>
    <row r="72255" spans="17:17">
      <c r="Q72255" s="39"/>
    </row>
    <row r="72256" spans="17:17">
      <c r="Q72256" s="39"/>
    </row>
    <row r="72257" spans="17:17">
      <c r="Q72257" s="39"/>
    </row>
    <row r="72258" spans="17:17">
      <c r="Q72258" s="39"/>
    </row>
    <row r="72259" spans="17:17">
      <c r="Q72259" s="39"/>
    </row>
    <row r="72260" spans="17:17">
      <c r="Q72260" s="39"/>
    </row>
    <row r="72261" spans="17:17">
      <c r="Q72261" s="39"/>
    </row>
    <row r="72262" spans="17:17">
      <c r="Q72262" s="39"/>
    </row>
    <row r="72263" spans="17:17">
      <c r="Q72263" s="39"/>
    </row>
    <row r="72264" spans="17:17">
      <c r="Q72264" s="39"/>
    </row>
    <row r="72265" spans="17:17">
      <c r="Q72265" s="39"/>
    </row>
    <row r="72266" spans="17:17">
      <c r="Q72266" s="39"/>
    </row>
    <row r="72267" spans="17:17">
      <c r="Q72267" s="39"/>
    </row>
    <row r="72268" spans="17:17">
      <c r="Q72268" s="39"/>
    </row>
    <row r="72269" spans="17:17">
      <c r="Q72269" s="39"/>
    </row>
    <row r="72270" spans="17:17">
      <c r="Q72270" s="39"/>
    </row>
    <row r="72271" spans="17:17">
      <c r="Q72271" s="39"/>
    </row>
    <row r="72272" spans="17:17">
      <c r="Q72272" s="39"/>
    </row>
    <row r="72273" spans="17:17">
      <c r="Q72273" s="39"/>
    </row>
    <row r="72274" spans="17:17">
      <c r="Q72274" s="39"/>
    </row>
    <row r="72275" spans="17:17">
      <c r="Q72275" s="39"/>
    </row>
    <row r="72276" spans="17:17">
      <c r="Q72276" s="39"/>
    </row>
    <row r="72277" spans="17:17">
      <c r="Q72277" s="39"/>
    </row>
    <row r="72278" spans="17:17">
      <c r="Q72278" s="39"/>
    </row>
    <row r="72279" spans="17:17">
      <c r="Q72279" s="39"/>
    </row>
    <row r="72280" spans="17:17">
      <c r="Q72280" s="39"/>
    </row>
    <row r="72281" spans="17:17">
      <c r="Q72281" s="39"/>
    </row>
    <row r="72282" spans="17:17">
      <c r="Q72282" s="39"/>
    </row>
    <row r="72283" spans="17:17">
      <c r="Q72283" s="39"/>
    </row>
    <row r="72284" spans="17:17">
      <c r="Q72284" s="39"/>
    </row>
    <row r="72285" spans="17:17">
      <c r="Q72285" s="39"/>
    </row>
    <row r="72286" spans="17:17">
      <c r="Q72286" s="39"/>
    </row>
    <row r="72287" spans="17:17">
      <c r="Q72287" s="39"/>
    </row>
    <row r="72288" spans="17:17">
      <c r="Q72288" s="39"/>
    </row>
    <row r="72289" spans="17:17">
      <c r="Q72289" s="39"/>
    </row>
    <row r="72290" spans="17:17">
      <c r="Q72290" s="39"/>
    </row>
    <row r="72291" spans="17:17">
      <c r="Q72291" s="39"/>
    </row>
    <row r="72292" spans="17:17">
      <c r="Q72292" s="39"/>
    </row>
    <row r="72293" spans="17:17">
      <c r="Q72293" s="39"/>
    </row>
    <row r="72294" spans="17:17">
      <c r="Q72294" s="39"/>
    </row>
    <row r="72295" spans="17:17">
      <c r="Q72295" s="39"/>
    </row>
    <row r="72296" spans="17:17">
      <c r="Q72296" s="39"/>
    </row>
    <row r="72297" spans="17:17">
      <c r="Q72297" s="39"/>
    </row>
    <row r="72298" spans="17:17">
      <c r="Q72298" s="39"/>
    </row>
    <row r="72299" spans="17:17">
      <c r="Q72299" s="39"/>
    </row>
    <row r="72300" spans="17:17">
      <c r="Q72300" s="39"/>
    </row>
    <row r="72301" spans="17:17">
      <c r="Q72301" s="39"/>
    </row>
    <row r="72302" spans="17:17">
      <c r="Q72302" s="39"/>
    </row>
    <row r="72303" spans="17:17">
      <c r="Q72303" s="39"/>
    </row>
    <row r="72304" spans="17:17">
      <c r="Q72304" s="39"/>
    </row>
    <row r="72305" spans="17:17">
      <c r="Q72305" s="39"/>
    </row>
    <row r="72306" spans="17:17">
      <c r="Q72306" s="39"/>
    </row>
    <row r="72307" spans="17:17">
      <c r="Q72307" s="39"/>
    </row>
    <row r="72308" spans="17:17">
      <c r="Q72308" s="39"/>
    </row>
    <row r="72309" spans="17:17">
      <c r="Q72309" s="39"/>
    </row>
    <row r="72310" spans="17:17">
      <c r="Q72310" s="39"/>
    </row>
    <row r="72311" spans="17:17">
      <c r="Q72311" s="39"/>
    </row>
    <row r="72312" spans="17:17">
      <c r="Q72312" s="39"/>
    </row>
    <row r="72313" spans="17:17">
      <c r="Q72313" s="39"/>
    </row>
    <row r="72314" spans="17:17">
      <c r="Q72314" s="39"/>
    </row>
    <row r="72315" spans="17:17">
      <c r="Q72315" s="39"/>
    </row>
    <row r="72316" spans="17:17">
      <c r="Q72316" s="39"/>
    </row>
    <row r="72317" spans="17:17">
      <c r="Q72317" s="39"/>
    </row>
    <row r="72318" spans="17:17">
      <c r="Q72318" s="39"/>
    </row>
    <row r="72319" spans="17:17">
      <c r="Q72319" s="39"/>
    </row>
    <row r="72320" spans="17:17">
      <c r="Q72320" s="39"/>
    </row>
    <row r="72321" spans="17:17">
      <c r="Q72321" s="39"/>
    </row>
    <row r="72322" spans="17:17">
      <c r="Q72322" s="39"/>
    </row>
    <row r="72323" spans="17:17">
      <c r="Q72323" s="39"/>
    </row>
    <row r="72324" spans="17:17">
      <c r="Q72324" s="39"/>
    </row>
    <row r="72325" spans="17:17">
      <c r="Q72325" s="39"/>
    </row>
    <row r="72326" spans="17:17">
      <c r="Q72326" s="39"/>
    </row>
    <row r="72327" spans="17:17">
      <c r="Q72327" s="39"/>
    </row>
    <row r="72328" spans="17:17">
      <c r="Q72328" s="39"/>
    </row>
    <row r="72329" spans="17:17">
      <c r="Q72329" s="39"/>
    </row>
    <row r="72330" spans="17:17">
      <c r="Q72330" s="39"/>
    </row>
    <row r="72331" spans="17:17">
      <c r="Q72331" s="39"/>
    </row>
    <row r="72332" spans="17:17">
      <c r="Q72332" s="39"/>
    </row>
    <row r="72333" spans="17:17">
      <c r="Q72333" s="39"/>
    </row>
    <row r="72334" spans="17:17">
      <c r="Q72334" s="39"/>
    </row>
    <row r="72335" spans="17:17">
      <c r="Q72335" s="39"/>
    </row>
    <row r="72336" spans="17:17">
      <c r="Q72336" s="39"/>
    </row>
    <row r="72337" spans="17:17">
      <c r="Q72337" s="39"/>
    </row>
    <row r="72338" spans="17:17">
      <c r="Q72338" s="39"/>
    </row>
    <row r="72339" spans="17:17">
      <c r="Q72339" s="39"/>
    </row>
    <row r="72340" spans="17:17">
      <c r="Q72340" s="39"/>
    </row>
    <row r="72341" spans="17:17">
      <c r="Q72341" s="39"/>
    </row>
    <row r="72342" spans="17:17">
      <c r="Q72342" s="39"/>
    </row>
    <row r="72343" spans="17:17">
      <c r="Q72343" s="39"/>
    </row>
    <row r="72344" spans="17:17">
      <c r="Q72344" s="39"/>
    </row>
    <row r="72345" spans="17:17">
      <c r="Q72345" s="39"/>
    </row>
    <row r="72346" spans="17:17">
      <c r="Q72346" s="39"/>
    </row>
    <row r="72347" spans="17:17">
      <c r="Q72347" s="39"/>
    </row>
    <row r="72348" spans="17:17">
      <c r="Q72348" s="39"/>
    </row>
    <row r="72349" spans="17:17">
      <c r="Q72349" s="39"/>
    </row>
    <row r="72350" spans="17:17">
      <c r="Q72350" s="39"/>
    </row>
    <row r="72351" spans="17:17">
      <c r="Q72351" s="39"/>
    </row>
    <row r="72352" spans="17:17">
      <c r="Q72352" s="39"/>
    </row>
    <row r="72353" spans="17:17">
      <c r="Q72353" s="39"/>
    </row>
    <row r="72354" spans="17:17">
      <c r="Q72354" s="39"/>
    </row>
    <row r="72355" spans="17:17">
      <c r="Q72355" s="39"/>
    </row>
    <row r="72356" spans="17:17">
      <c r="Q72356" s="39"/>
    </row>
    <row r="72357" spans="17:17">
      <c r="Q72357" s="39"/>
    </row>
    <row r="72358" spans="17:17">
      <c r="Q72358" s="39"/>
    </row>
    <row r="72359" spans="17:17">
      <c r="Q72359" s="39"/>
    </row>
    <row r="72360" spans="17:17">
      <c r="Q72360" s="39"/>
    </row>
    <row r="72361" spans="17:17">
      <c r="Q72361" s="39"/>
    </row>
    <row r="72362" spans="17:17">
      <c r="Q72362" s="39"/>
    </row>
    <row r="72363" spans="17:17">
      <c r="Q72363" s="39"/>
    </row>
    <row r="72364" spans="17:17">
      <c r="Q72364" s="39"/>
    </row>
    <row r="72365" spans="17:17">
      <c r="Q72365" s="39"/>
    </row>
    <row r="72366" spans="17:17">
      <c r="Q72366" s="39"/>
    </row>
    <row r="72367" spans="17:17">
      <c r="Q72367" s="39"/>
    </row>
    <row r="72368" spans="17:17">
      <c r="Q72368" s="39"/>
    </row>
    <row r="72369" spans="17:17">
      <c r="Q72369" s="39"/>
    </row>
    <row r="72370" spans="17:17">
      <c r="Q72370" s="39"/>
    </row>
    <row r="72371" spans="17:17">
      <c r="Q72371" s="39"/>
    </row>
    <row r="72372" spans="17:17">
      <c r="Q72372" s="39"/>
    </row>
    <row r="72373" spans="17:17">
      <c r="Q72373" s="39"/>
    </row>
    <row r="72374" spans="17:17">
      <c r="Q72374" s="39"/>
    </row>
    <row r="72375" spans="17:17">
      <c r="Q72375" s="39"/>
    </row>
    <row r="72376" spans="17:17">
      <c r="Q72376" s="39"/>
    </row>
    <row r="72377" spans="17:17">
      <c r="Q72377" s="39"/>
    </row>
    <row r="72378" spans="17:17">
      <c r="Q72378" s="39"/>
    </row>
    <row r="72379" spans="17:17">
      <c r="Q72379" s="39"/>
    </row>
    <row r="72380" spans="17:17">
      <c r="Q72380" s="39"/>
    </row>
    <row r="72381" spans="17:17">
      <c r="Q72381" s="39"/>
    </row>
    <row r="72382" spans="17:17">
      <c r="Q72382" s="39"/>
    </row>
    <row r="72383" spans="17:17">
      <c r="Q72383" s="39"/>
    </row>
    <row r="72384" spans="17:17">
      <c r="Q72384" s="39"/>
    </row>
    <row r="72385" spans="17:17">
      <c r="Q72385" s="39"/>
    </row>
    <row r="72386" spans="17:17">
      <c r="Q72386" s="39"/>
    </row>
    <row r="72387" spans="17:17">
      <c r="Q72387" s="39"/>
    </row>
    <row r="72388" spans="17:17">
      <c r="Q72388" s="39"/>
    </row>
    <row r="72389" spans="17:17">
      <c r="Q72389" s="39"/>
    </row>
    <row r="72390" spans="17:17">
      <c r="Q72390" s="39"/>
    </row>
    <row r="72391" spans="17:17">
      <c r="Q72391" s="39"/>
    </row>
    <row r="72392" spans="17:17">
      <c r="Q72392" s="39"/>
    </row>
    <row r="72393" spans="17:17">
      <c r="Q72393" s="39"/>
    </row>
    <row r="72394" spans="17:17">
      <c r="Q72394" s="39"/>
    </row>
    <row r="72395" spans="17:17">
      <c r="Q72395" s="39"/>
    </row>
    <row r="72396" spans="17:17">
      <c r="Q72396" s="39"/>
    </row>
    <row r="72397" spans="17:17">
      <c r="Q72397" s="39"/>
    </row>
    <row r="72398" spans="17:17">
      <c r="Q72398" s="39"/>
    </row>
    <row r="72399" spans="17:17">
      <c r="Q72399" s="39"/>
    </row>
    <row r="72400" spans="17:17">
      <c r="Q72400" s="39"/>
    </row>
    <row r="72401" spans="17:17">
      <c r="Q72401" s="39"/>
    </row>
    <row r="72402" spans="17:17">
      <c r="Q72402" s="39"/>
    </row>
    <row r="72403" spans="17:17">
      <c r="Q72403" s="39"/>
    </row>
    <row r="72404" spans="17:17">
      <c r="Q72404" s="39"/>
    </row>
    <row r="72405" spans="17:17">
      <c r="Q72405" s="39"/>
    </row>
    <row r="72406" spans="17:17">
      <c r="Q72406" s="39"/>
    </row>
    <row r="72407" spans="17:17">
      <c r="Q72407" s="39"/>
    </row>
    <row r="72408" spans="17:17">
      <c r="Q72408" s="39"/>
    </row>
    <row r="72409" spans="17:17">
      <c r="Q72409" s="39"/>
    </row>
    <row r="72410" spans="17:17">
      <c r="Q72410" s="39"/>
    </row>
    <row r="72411" spans="17:17">
      <c r="Q72411" s="39"/>
    </row>
    <row r="72412" spans="17:17">
      <c r="Q72412" s="39"/>
    </row>
    <row r="72413" spans="17:17">
      <c r="Q72413" s="39"/>
    </row>
    <row r="72414" spans="17:17">
      <c r="Q72414" s="39"/>
    </row>
    <row r="72415" spans="17:17">
      <c r="Q72415" s="39"/>
    </row>
    <row r="72416" spans="17:17">
      <c r="Q72416" s="39"/>
    </row>
    <row r="72417" spans="17:17">
      <c r="Q72417" s="39"/>
    </row>
    <row r="72418" spans="17:17">
      <c r="Q72418" s="39"/>
    </row>
    <row r="72419" spans="17:17">
      <c r="Q72419" s="39"/>
    </row>
    <row r="72420" spans="17:17">
      <c r="Q72420" s="39"/>
    </row>
    <row r="72421" spans="17:17">
      <c r="Q72421" s="39"/>
    </row>
    <row r="72422" spans="17:17">
      <c r="Q72422" s="39"/>
    </row>
    <row r="72423" spans="17:17">
      <c r="Q72423" s="39"/>
    </row>
    <row r="72424" spans="17:17">
      <c r="Q72424" s="39"/>
    </row>
    <row r="72425" spans="17:17">
      <c r="Q72425" s="39"/>
    </row>
    <row r="72426" spans="17:17">
      <c r="Q72426" s="39"/>
    </row>
    <row r="72427" spans="17:17">
      <c r="Q72427" s="39"/>
    </row>
    <row r="72428" spans="17:17">
      <c r="Q72428" s="39"/>
    </row>
    <row r="72429" spans="17:17">
      <c r="Q72429" s="39"/>
    </row>
    <row r="72430" spans="17:17">
      <c r="Q72430" s="39"/>
    </row>
    <row r="72431" spans="17:17">
      <c r="Q72431" s="39"/>
    </row>
    <row r="72432" spans="17:17">
      <c r="Q72432" s="39"/>
    </row>
    <row r="72433" spans="17:17">
      <c r="Q72433" s="39"/>
    </row>
    <row r="72434" spans="17:17">
      <c r="Q72434" s="39"/>
    </row>
    <row r="72435" spans="17:17">
      <c r="Q72435" s="39"/>
    </row>
    <row r="72436" spans="17:17">
      <c r="Q72436" s="39"/>
    </row>
    <row r="72437" spans="17:17">
      <c r="Q72437" s="39"/>
    </row>
    <row r="72438" spans="17:17">
      <c r="Q72438" s="39"/>
    </row>
    <row r="72439" spans="17:17">
      <c r="Q72439" s="39"/>
    </row>
    <row r="72440" spans="17:17">
      <c r="Q72440" s="39"/>
    </row>
    <row r="72441" spans="17:17">
      <c r="Q72441" s="39"/>
    </row>
    <row r="72442" spans="17:17">
      <c r="Q72442" s="39"/>
    </row>
    <row r="72443" spans="17:17">
      <c r="Q72443" s="39"/>
    </row>
    <row r="72444" spans="17:17">
      <c r="Q72444" s="39"/>
    </row>
    <row r="72445" spans="17:17">
      <c r="Q72445" s="39"/>
    </row>
    <row r="72446" spans="17:17">
      <c r="Q72446" s="39"/>
    </row>
    <row r="72447" spans="17:17">
      <c r="Q72447" s="39"/>
    </row>
    <row r="72448" spans="17:17">
      <c r="Q72448" s="39"/>
    </row>
    <row r="72449" spans="17:17">
      <c r="Q72449" s="39"/>
    </row>
    <row r="72450" spans="17:17">
      <c r="Q72450" s="39"/>
    </row>
    <row r="72451" spans="17:17">
      <c r="Q72451" s="39"/>
    </row>
    <row r="72452" spans="17:17">
      <c r="Q72452" s="39"/>
    </row>
    <row r="72453" spans="17:17">
      <c r="Q72453" s="39"/>
    </row>
    <row r="72454" spans="17:17">
      <c r="Q72454" s="39"/>
    </row>
    <row r="72455" spans="17:17">
      <c r="Q72455" s="39"/>
    </row>
    <row r="72456" spans="17:17">
      <c r="Q72456" s="39"/>
    </row>
    <row r="72457" spans="17:17">
      <c r="Q72457" s="39"/>
    </row>
    <row r="72458" spans="17:17">
      <c r="Q72458" s="39"/>
    </row>
    <row r="72459" spans="17:17">
      <c r="Q72459" s="39"/>
    </row>
    <row r="72460" spans="17:17">
      <c r="Q72460" s="39"/>
    </row>
    <row r="72461" spans="17:17">
      <c r="Q72461" s="39"/>
    </row>
    <row r="72462" spans="17:17">
      <c r="Q72462" s="39"/>
    </row>
    <row r="72463" spans="17:17">
      <c r="Q72463" s="39"/>
    </row>
    <row r="72464" spans="17:17">
      <c r="Q72464" s="39"/>
    </row>
    <row r="72465" spans="17:17">
      <c r="Q72465" s="39"/>
    </row>
    <row r="72466" spans="17:17">
      <c r="Q72466" s="39"/>
    </row>
    <row r="72467" spans="17:17">
      <c r="Q72467" s="39"/>
    </row>
    <row r="72468" spans="17:17">
      <c r="Q72468" s="39"/>
    </row>
    <row r="72469" spans="17:17">
      <c r="Q72469" s="39"/>
    </row>
    <row r="72470" spans="17:17">
      <c r="Q72470" s="39"/>
    </row>
    <row r="72471" spans="17:17">
      <c r="Q72471" s="39"/>
    </row>
    <row r="72472" spans="17:17">
      <c r="Q72472" s="39"/>
    </row>
    <row r="72473" spans="17:17">
      <c r="Q72473" s="39"/>
    </row>
    <row r="72474" spans="17:17">
      <c r="Q72474" s="39"/>
    </row>
    <row r="72475" spans="17:17">
      <c r="Q72475" s="39"/>
    </row>
    <row r="72476" spans="17:17">
      <c r="Q72476" s="39"/>
    </row>
    <row r="72477" spans="17:17">
      <c r="Q72477" s="39"/>
    </row>
    <row r="72478" spans="17:17">
      <c r="Q72478" s="39"/>
    </row>
    <row r="72479" spans="17:17">
      <c r="Q72479" s="39"/>
    </row>
    <row r="72480" spans="17:17">
      <c r="Q72480" s="39"/>
    </row>
    <row r="72481" spans="17:17">
      <c r="Q72481" s="39"/>
    </row>
    <row r="72482" spans="17:17">
      <c r="Q72482" s="39"/>
    </row>
    <row r="72483" spans="17:17">
      <c r="Q72483" s="39"/>
    </row>
    <row r="72484" spans="17:17">
      <c r="Q72484" s="39"/>
    </row>
    <row r="72485" spans="17:17">
      <c r="Q72485" s="39"/>
    </row>
    <row r="72486" spans="17:17">
      <c r="Q72486" s="39"/>
    </row>
    <row r="72487" spans="17:17">
      <c r="Q72487" s="39"/>
    </row>
    <row r="72488" spans="17:17">
      <c r="Q72488" s="39"/>
    </row>
    <row r="72489" spans="17:17">
      <c r="Q72489" s="39"/>
    </row>
    <row r="72490" spans="17:17">
      <c r="Q72490" s="39"/>
    </row>
    <row r="72491" spans="17:17">
      <c r="Q72491" s="39"/>
    </row>
    <row r="72492" spans="17:17">
      <c r="Q72492" s="39"/>
    </row>
    <row r="72493" spans="17:17">
      <c r="Q72493" s="39"/>
    </row>
    <row r="72494" spans="17:17">
      <c r="Q72494" s="39"/>
    </row>
    <row r="72495" spans="17:17">
      <c r="Q72495" s="39"/>
    </row>
    <row r="72496" spans="17:17">
      <c r="Q72496" s="39"/>
    </row>
    <row r="72497" spans="17:17">
      <c r="Q72497" s="39"/>
    </row>
    <row r="72498" spans="17:17">
      <c r="Q72498" s="39"/>
    </row>
    <row r="72499" spans="17:17">
      <c r="Q72499" s="39"/>
    </row>
    <row r="72500" spans="17:17">
      <c r="Q72500" s="39"/>
    </row>
    <row r="72501" spans="17:17">
      <c r="Q72501" s="39"/>
    </row>
    <row r="72502" spans="17:17">
      <c r="Q72502" s="39"/>
    </row>
    <row r="72503" spans="17:17">
      <c r="Q72503" s="39"/>
    </row>
    <row r="72504" spans="17:17">
      <c r="Q72504" s="39"/>
    </row>
    <row r="72505" spans="17:17">
      <c r="Q72505" s="39"/>
    </row>
    <row r="72506" spans="17:17">
      <c r="Q72506" s="39"/>
    </row>
    <row r="72507" spans="17:17">
      <c r="Q72507" s="39"/>
    </row>
    <row r="72508" spans="17:17">
      <c r="Q72508" s="39"/>
    </row>
    <row r="72509" spans="17:17">
      <c r="Q72509" s="39"/>
    </row>
    <row r="72510" spans="17:17">
      <c r="Q72510" s="39"/>
    </row>
    <row r="72511" spans="17:17">
      <c r="Q72511" s="39"/>
    </row>
    <row r="72512" spans="17:17">
      <c r="Q72512" s="39"/>
    </row>
    <row r="72513" spans="17:17">
      <c r="Q72513" s="39"/>
    </row>
    <row r="72514" spans="17:17">
      <c r="Q72514" s="39"/>
    </row>
    <row r="72515" spans="17:17">
      <c r="Q72515" s="39"/>
    </row>
    <row r="72516" spans="17:17">
      <c r="Q72516" s="39"/>
    </row>
    <row r="72517" spans="17:17">
      <c r="Q72517" s="39"/>
    </row>
    <row r="72518" spans="17:17">
      <c r="Q72518" s="39"/>
    </row>
    <row r="72519" spans="17:17">
      <c r="Q72519" s="39"/>
    </row>
    <row r="72520" spans="17:17">
      <c r="Q72520" s="39"/>
    </row>
    <row r="72521" spans="17:17">
      <c r="Q72521" s="39"/>
    </row>
    <row r="72522" spans="17:17">
      <c r="Q72522" s="39"/>
    </row>
    <row r="72523" spans="17:17">
      <c r="Q72523" s="39"/>
    </row>
    <row r="72524" spans="17:17">
      <c r="Q72524" s="39"/>
    </row>
    <row r="72525" spans="17:17">
      <c r="Q72525" s="39"/>
    </row>
    <row r="72526" spans="17:17">
      <c r="Q72526" s="39"/>
    </row>
    <row r="72527" spans="17:17">
      <c r="Q72527" s="39"/>
    </row>
    <row r="72528" spans="17:17">
      <c r="Q72528" s="39"/>
    </row>
    <row r="72529" spans="17:17">
      <c r="Q72529" s="39"/>
    </row>
    <row r="72530" spans="17:17">
      <c r="Q72530" s="39"/>
    </row>
    <row r="72531" spans="17:17">
      <c r="Q72531" s="39"/>
    </row>
    <row r="72532" spans="17:17">
      <c r="Q72532" s="39"/>
    </row>
    <row r="72533" spans="17:17">
      <c r="Q72533" s="39"/>
    </row>
    <row r="72534" spans="17:17">
      <c r="Q72534" s="39"/>
    </row>
    <row r="72535" spans="17:17">
      <c r="Q72535" s="39"/>
    </row>
    <row r="72536" spans="17:17">
      <c r="Q72536" s="39"/>
    </row>
    <row r="72537" spans="17:17">
      <c r="Q72537" s="39"/>
    </row>
    <row r="72538" spans="17:17">
      <c r="Q72538" s="39"/>
    </row>
    <row r="72539" spans="17:17">
      <c r="Q72539" s="39"/>
    </row>
    <row r="72540" spans="17:17">
      <c r="Q72540" s="39"/>
    </row>
    <row r="72541" spans="17:17">
      <c r="Q72541" s="39"/>
    </row>
    <row r="72542" spans="17:17">
      <c r="Q72542" s="39"/>
    </row>
    <row r="72543" spans="17:17">
      <c r="Q72543" s="39"/>
    </row>
    <row r="72544" spans="17:17">
      <c r="Q72544" s="39"/>
    </row>
    <row r="72545" spans="17:17">
      <c r="Q72545" s="39"/>
    </row>
    <row r="72546" spans="17:17">
      <c r="Q72546" s="39"/>
    </row>
    <row r="72547" spans="17:17">
      <c r="Q72547" s="39"/>
    </row>
    <row r="72548" spans="17:17">
      <c r="Q72548" s="39"/>
    </row>
    <row r="72549" spans="17:17">
      <c r="Q72549" s="39"/>
    </row>
    <row r="72550" spans="17:17">
      <c r="Q72550" s="39"/>
    </row>
    <row r="72551" spans="17:17">
      <c r="Q72551" s="39"/>
    </row>
    <row r="72552" spans="17:17">
      <c r="Q72552" s="39"/>
    </row>
    <row r="72553" spans="17:17">
      <c r="Q72553" s="39"/>
    </row>
    <row r="72554" spans="17:17">
      <c r="Q72554" s="39"/>
    </row>
    <row r="72555" spans="17:17">
      <c r="Q72555" s="39"/>
    </row>
    <row r="72556" spans="17:17">
      <c r="Q72556" s="39"/>
    </row>
    <row r="72557" spans="17:17">
      <c r="Q72557" s="39"/>
    </row>
    <row r="72558" spans="17:17">
      <c r="Q72558" s="39"/>
    </row>
    <row r="72559" spans="17:17">
      <c r="Q72559" s="39"/>
    </row>
    <row r="72560" spans="17:17">
      <c r="Q72560" s="39"/>
    </row>
    <row r="72561" spans="17:17">
      <c r="Q72561" s="39"/>
    </row>
    <row r="72562" spans="17:17">
      <c r="Q72562" s="39"/>
    </row>
    <row r="72563" spans="17:17">
      <c r="Q72563" s="39"/>
    </row>
    <row r="72564" spans="17:17">
      <c r="Q72564" s="39"/>
    </row>
    <row r="72565" spans="17:17">
      <c r="Q72565" s="39"/>
    </row>
    <row r="72566" spans="17:17">
      <c r="Q72566" s="39"/>
    </row>
    <row r="72567" spans="17:17">
      <c r="Q72567" s="39"/>
    </row>
    <row r="72568" spans="17:17">
      <c r="Q72568" s="39"/>
    </row>
    <row r="72569" spans="17:17">
      <c r="Q72569" s="39"/>
    </row>
    <row r="72570" spans="17:17">
      <c r="Q72570" s="39"/>
    </row>
    <row r="72571" spans="17:17">
      <c r="Q72571" s="39"/>
    </row>
    <row r="72572" spans="17:17">
      <c r="Q72572" s="39"/>
    </row>
    <row r="72573" spans="17:17">
      <c r="Q72573" s="39"/>
    </row>
    <row r="72574" spans="17:17">
      <c r="Q72574" s="39"/>
    </row>
    <row r="72575" spans="17:17">
      <c r="Q72575" s="39"/>
    </row>
    <row r="72576" spans="17:17">
      <c r="Q72576" s="39"/>
    </row>
    <row r="72577" spans="17:17">
      <c r="Q72577" s="39"/>
    </row>
    <row r="72578" spans="17:17">
      <c r="Q72578" s="39"/>
    </row>
    <row r="72579" spans="17:17">
      <c r="Q72579" s="39"/>
    </row>
    <row r="72580" spans="17:17">
      <c r="Q72580" s="39"/>
    </row>
    <row r="72581" spans="17:17">
      <c r="Q72581" s="39"/>
    </row>
    <row r="72582" spans="17:17">
      <c r="Q72582" s="39"/>
    </row>
    <row r="72583" spans="17:17">
      <c r="Q72583" s="39"/>
    </row>
    <row r="72584" spans="17:17">
      <c r="Q72584" s="39"/>
    </row>
    <row r="72585" spans="17:17">
      <c r="Q72585" s="39"/>
    </row>
    <row r="72586" spans="17:17">
      <c r="Q72586" s="39"/>
    </row>
    <row r="72587" spans="17:17">
      <c r="Q72587" s="39"/>
    </row>
    <row r="72588" spans="17:17">
      <c r="Q72588" s="39"/>
    </row>
    <row r="72589" spans="17:17">
      <c r="Q72589" s="39"/>
    </row>
    <row r="72590" spans="17:17">
      <c r="Q72590" s="39"/>
    </row>
    <row r="72591" spans="17:17">
      <c r="Q72591" s="39"/>
    </row>
    <row r="72592" spans="17:17">
      <c r="Q72592" s="39"/>
    </row>
    <row r="72593" spans="17:17">
      <c r="Q72593" s="39"/>
    </row>
    <row r="72594" spans="17:17">
      <c r="Q72594" s="39"/>
    </row>
    <row r="72595" spans="17:17">
      <c r="Q72595" s="39"/>
    </row>
    <row r="72596" spans="17:17">
      <c r="Q72596" s="39"/>
    </row>
    <row r="72597" spans="17:17">
      <c r="Q72597" s="39"/>
    </row>
    <row r="72598" spans="17:17">
      <c r="Q72598" s="39"/>
    </row>
    <row r="72599" spans="17:17">
      <c r="Q72599" s="39"/>
    </row>
    <row r="72600" spans="17:17">
      <c r="Q72600" s="39"/>
    </row>
    <row r="72601" spans="17:17">
      <c r="Q72601" s="39"/>
    </row>
    <row r="72602" spans="17:17">
      <c r="Q72602" s="39"/>
    </row>
    <row r="72603" spans="17:17">
      <c r="Q72603" s="39"/>
    </row>
    <row r="72604" spans="17:17">
      <c r="Q72604" s="39"/>
    </row>
    <row r="72605" spans="17:17">
      <c r="Q72605" s="39"/>
    </row>
    <row r="72606" spans="17:17">
      <c r="Q72606" s="39"/>
    </row>
    <row r="72607" spans="17:17">
      <c r="Q72607" s="39"/>
    </row>
    <row r="72608" spans="17:17">
      <c r="Q72608" s="39"/>
    </row>
    <row r="72609" spans="17:17">
      <c r="Q72609" s="39"/>
    </row>
    <row r="72610" spans="17:17">
      <c r="Q72610" s="39"/>
    </row>
    <row r="72611" spans="17:17">
      <c r="Q72611" s="39"/>
    </row>
    <row r="72612" spans="17:17">
      <c r="Q72612" s="39"/>
    </row>
    <row r="72613" spans="17:17">
      <c r="Q72613" s="39"/>
    </row>
    <row r="72614" spans="17:17">
      <c r="Q72614" s="39"/>
    </row>
    <row r="72615" spans="17:17">
      <c r="Q72615" s="39"/>
    </row>
    <row r="72616" spans="17:17">
      <c r="Q72616" s="39"/>
    </row>
    <row r="72617" spans="17:17">
      <c r="Q72617" s="39"/>
    </row>
    <row r="72618" spans="17:17">
      <c r="Q72618" s="39"/>
    </row>
    <row r="72619" spans="17:17">
      <c r="Q72619" s="39"/>
    </row>
    <row r="72620" spans="17:17">
      <c r="Q72620" s="39"/>
    </row>
    <row r="72621" spans="17:17">
      <c r="Q72621" s="39"/>
    </row>
    <row r="72622" spans="17:17">
      <c r="Q72622" s="39"/>
    </row>
    <row r="72623" spans="17:17">
      <c r="Q72623" s="39"/>
    </row>
    <row r="72624" spans="17:17">
      <c r="Q72624" s="39"/>
    </row>
    <row r="72625" spans="17:17">
      <c r="Q72625" s="39"/>
    </row>
    <row r="72626" spans="17:17">
      <c r="Q72626" s="39"/>
    </row>
    <row r="72627" spans="17:17">
      <c r="Q72627" s="39"/>
    </row>
    <row r="72628" spans="17:17">
      <c r="Q72628" s="39"/>
    </row>
    <row r="72629" spans="17:17">
      <c r="Q72629" s="39"/>
    </row>
    <row r="72630" spans="17:17">
      <c r="Q72630" s="39"/>
    </row>
    <row r="72631" spans="17:17">
      <c r="Q72631" s="39"/>
    </row>
    <row r="72632" spans="17:17">
      <c r="Q72632" s="39"/>
    </row>
    <row r="72633" spans="17:17">
      <c r="Q72633" s="39"/>
    </row>
    <row r="72634" spans="17:17">
      <c r="Q72634" s="39"/>
    </row>
    <row r="72635" spans="17:17">
      <c r="Q72635" s="39"/>
    </row>
    <row r="72636" spans="17:17">
      <c r="Q72636" s="39"/>
    </row>
    <row r="72637" spans="17:17">
      <c r="Q72637" s="39"/>
    </row>
    <row r="72638" spans="17:17">
      <c r="Q72638" s="39"/>
    </row>
    <row r="72639" spans="17:17">
      <c r="Q72639" s="39"/>
    </row>
    <row r="72640" spans="17:17">
      <c r="Q72640" s="39"/>
    </row>
    <row r="72641" spans="17:17">
      <c r="Q72641" s="39"/>
    </row>
    <row r="72642" spans="17:17">
      <c r="Q72642" s="39"/>
    </row>
    <row r="72643" spans="17:17">
      <c r="Q72643" s="39"/>
    </row>
    <row r="72644" spans="17:17">
      <c r="Q72644" s="39"/>
    </row>
    <row r="72645" spans="17:17">
      <c r="Q72645" s="39"/>
    </row>
    <row r="72646" spans="17:17">
      <c r="Q72646" s="39"/>
    </row>
    <row r="72647" spans="17:17">
      <c r="Q72647" s="39"/>
    </row>
    <row r="72648" spans="17:17">
      <c r="Q72648" s="39"/>
    </row>
    <row r="72649" spans="17:17">
      <c r="Q72649" s="39"/>
    </row>
    <row r="72650" spans="17:17">
      <c r="Q72650" s="39"/>
    </row>
    <row r="72651" spans="17:17">
      <c r="Q72651" s="39"/>
    </row>
    <row r="72652" spans="17:17">
      <c r="Q72652" s="39"/>
    </row>
    <row r="72653" spans="17:17">
      <c r="Q72653" s="39"/>
    </row>
    <row r="72654" spans="17:17">
      <c r="Q72654" s="39"/>
    </row>
    <row r="72655" spans="17:17">
      <c r="Q72655" s="39"/>
    </row>
    <row r="72656" spans="17:17">
      <c r="Q72656" s="39"/>
    </row>
    <row r="72657" spans="17:17">
      <c r="Q72657" s="39"/>
    </row>
    <row r="72658" spans="17:17">
      <c r="Q72658" s="39"/>
    </row>
    <row r="72659" spans="17:17">
      <c r="Q72659" s="39"/>
    </row>
    <row r="72660" spans="17:17">
      <c r="Q72660" s="39"/>
    </row>
    <row r="72661" spans="17:17">
      <c r="Q72661" s="39"/>
    </row>
    <row r="72662" spans="17:17">
      <c r="Q72662" s="39"/>
    </row>
    <row r="72663" spans="17:17">
      <c r="Q72663" s="39"/>
    </row>
    <row r="72664" spans="17:17">
      <c r="Q72664" s="39"/>
    </row>
    <row r="72665" spans="17:17">
      <c r="Q72665" s="39"/>
    </row>
    <row r="72666" spans="17:17">
      <c r="Q72666" s="39"/>
    </row>
    <row r="72667" spans="17:17">
      <c r="Q72667" s="39"/>
    </row>
    <row r="72668" spans="17:17">
      <c r="Q72668" s="39"/>
    </row>
    <row r="72669" spans="17:17">
      <c r="Q72669" s="39"/>
    </row>
    <row r="72670" spans="17:17">
      <c r="Q72670" s="39"/>
    </row>
    <row r="72671" spans="17:17">
      <c r="Q72671" s="39"/>
    </row>
    <row r="72672" spans="17:17">
      <c r="Q72672" s="39"/>
    </row>
    <row r="72673" spans="17:17">
      <c r="Q72673" s="39"/>
    </row>
    <row r="72674" spans="17:17">
      <c r="Q72674" s="39"/>
    </row>
    <row r="72675" spans="17:17">
      <c r="Q72675" s="39"/>
    </row>
    <row r="72676" spans="17:17">
      <c r="Q72676" s="39"/>
    </row>
    <row r="72677" spans="17:17">
      <c r="Q72677" s="39"/>
    </row>
    <row r="72678" spans="17:17">
      <c r="Q72678" s="39"/>
    </row>
    <row r="72679" spans="17:17">
      <c r="Q72679" s="39"/>
    </row>
    <row r="72680" spans="17:17">
      <c r="Q72680" s="39"/>
    </row>
    <row r="72681" spans="17:17">
      <c r="Q72681" s="39"/>
    </row>
    <row r="72682" spans="17:17">
      <c r="Q72682" s="39"/>
    </row>
    <row r="72683" spans="17:17">
      <c r="Q72683" s="39"/>
    </row>
    <row r="72684" spans="17:17">
      <c r="Q72684" s="39"/>
    </row>
    <row r="72685" spans="17:17">
      <c r="Q72685" s="39"/>
    </row>
    <row r="72686" spans="17:17">
      <c r="Q72686" s="39"/>
    </row>
    <row r="72687" spans="17:17">
      <c r="Q72687" s="39"/>
    </row>
    <row r="72688" spans="17:17">
      <c r="Q72688" s="39"/>
    </row>
    <row r="72689" spans="17:17">
      <c r="Q72689" s="39"/>
    </row>
    <row r="72690" spans="17:17">
      <c r="Q72690" s="39"/>
    </row>
    <row r="72691" spans="17:17">
      <c r="Q72691" s="39"/>
    </row>
    <row r="72692" spans="17:17">
      <c r="Q72692" s="39"/>
    </row>
    <row r="72693" spans="17:17">
      <c r="Q72693" s="39"/>
    </row>
    <row r="72694" spans="17:17">
      <c r="Q72694" s="39"/>
    </row>
    <row r="72695" spans="17:17">
      <c r="Q72695" s="39"/>
    </row>
    <row r="72696" spans="17:17">
      <c r="Q72696" s="39"/>
    </row>
    <row r="72697" spans="17:17">
      <c r="Q72697" s="39"/>
    </row>
    <row r="72698" spans="17:17">
      <c r="Q72698" s="39"/>
    </row>
    <row r="72699" spans="17:17">
      <c r="Q72699" s="39"/>
    </row>
    <row r="72700" spans="17:17">
      <c r="Q72700" s="39"/>
    </row>
    <row r="72701" spans="17:17">
      <c r="Q72701" s="39"/>
    </row>
    <row r="72702" spans="17:17">
      <c r="Q72702" s="39"/>
    </row>
    <row r="72703" spans="17:17">
      <c r="Q72703" s="39"/>
    </row>
    <row r="72704" spans="17:17">
      <c r="Q72704" s="39"/>
    </row>
    <row r="72705" spans="17:17">
      <c r="Q72705" s="39"/>
    </row>
    <row r="72706" spans="17:17">
      <c r="Q72706" s="39"/>
    </row>
    <row r="72707" spans="17:17">
      <c r="Q72707" s="39"/>
    </row>
    <row r="72708" spans="17:17">
      <c r="Q72708" s="39"/>
    </row>
    <row r="72709" spans="17:17">
      <c r="Q72709" s="39"/>
    </row>
    <row r="72710" spans="17:17">
      <c r="Q72710" s="39"/>
    </row>
    <row r="72711" spans="17:17">
      <c r="Q72711" s="39"/>
    </row>
    <row r="72712" spans="17:17">
      <c r="Q72712" s="39"/>
    </row>
    <row r="72713" spans="17:17">
      <c r="Q72713" s="39"/>
    </row>
    <row r="72714" spans="17:17">
      <c r="Q72714" s="39"/>
    </row>
    <row r="72715" spans="17:17">
      <c r="Q72715" s="39"/>
    </row>
    <row r="72716" spans="17:17">
      <c r="Q72716" s="39"/>
    </row>
    <row r="72717" spans="17:17">
      <c r="Q72717" s="39"/>
    </row>
    <row r="72718" spans="17:17">
      <c r="Q72718" s="39"/>
    </row>
    <row r="72719" spans="17:17">
      <c r="Q72719" s="39"/>
    </row>
    <row r="72720" spans="17:17">
      <c r="Q72720" s="39"/>
    </row>
    <row r="72721" spans="17:17">
      <c r="Q72721" s="39"/>
    </row>
    <row r="72722" spans="17:17">
      <c r="Q72722" s="39"/>
    </row>
    <row r="72723" spans="17:17">
      <c r="Q72723" s="39"/>
    </row>
    <row r="72724" spans="17:17">
      <c r="Q72724" s="39"/>
    </row>
    <row r="72725" spans="17:17">
      <c r="Q72725" s="39"/>
    </row>
    <row r="72726" spans="17:17">
      <c r="Q72726" s="39"/>
    </row>
    <row r="72727" spans="17:17">
      <c r="Q72727" s="39"/>
    </row>
    <row r="72728" spans="17:17">
      <c r="Q72728" s="39"/>
    </row>
    <row r="72729" spans="17:17">
      <c r="Q72729" s="39"/>
    </row>
    <row r="72730" spans="17:17">
      <c r="Q72730" s="39"/>
    </row>
    <row r="72731" spans="17:17">
      <c r="Q72731" s="39"/>
    </row>
    <row r="72732" spans="17:17">
      <c r="Q72732" s="39"/>
    </row>
    <row r="72733" spans="17:17">
      <c r="Q72733" s="39"/>
    </row>
    <row r="72734" spans="17:17">
      <c r="Q72734" s="39"/>
    </row>
    <row r="72735" spans="17:17">
      <c r="Q72735" s="39"/>
    </row>
    <row r="72736" spans="17:17">
      <c r="Q72736" s="39"/>
    </row>
    <row r="72737" spans="17:17">
      <c r="Q72737" s="39"/>
    </row>
    <row r="72738" spans="17:17">
      <c r="Q72738" s="39"/>
    </row>
    <row r="72739" spans="17:17">
      <c r="Q72739" s="39"/>
    </row>
    <row r="72740" spans="17:17">
      <c r="Q72740" s="39"/>
    </row>
    <row r="72741" spans="17:17">
      <c r="Q72741" s="39"/>
    </row>
    <row r="72742" spans="17:17">
      <c r="Q72742" s="39"/>
    </row>
    <row r="72743" spans="17:17">
      <c r="Q72743" s="39"/>
    </row>
    <row r="72744" spans="17:17">
      <c r="Q72744" s="39"/>
    </row>
    <row r="72745" spans="17:17">
      <c r="Q72745" s="39"/>
    </row>
    <row r="72746" spans="17:17">
      <c r="Q72746" s="39"/>
    </row>
    <row r="72747" spans="17:17">
      <c r="Q72747" s="39"/>
    </row>
    <row r="72748" spans="17:17">
      <c r="Q72748" s="39"/>
    </row>
    <row r="72749" spans="17:17">
      <c r="Q72749" s="39"/>
    </row>
    <row r="72750" spans="17:17">
      <c r="Q72750" s="39"/>
    </row>
    <row r="72751" spans="17:17">
      <c r="Q72751" s="39"/>
    </row>
    <row r="72752" spans="17:17">
      <c r="Q72752" s="39"/>
    </row>
    <row r="72753" spans="17:17">
      <c r="Q72753" s="39"/>
    </row>
    <row r="72754" spans="17:17">
      <c r="Q72754" s="39"/>
    </row>
    <row r="72755" spans="17:17">
      <c r="Q72755" s="39"/>
    </row>
    <row r="72756" spans="17:17">
      <c r="Q72756" s="39"/>
    </row>
    <row r="72757" spans="17:17">
      <c r="Q72757" s="39"/>
    </row>
    <row r="72758" spans="17:17">
      <c r="Q72758" s="39"/>
    </row>
    <row r="72759" spans="17:17">
      <c r="Q72759" s="39"/>
    </row>
    <row r="72760" spans="17:17">
      <c r="Q72760" s="39"/>
    </row>
    <row r="72761" spans="17:17">
      <c r="Q72761" s="39"/>
    </row>
    <row r="72762" spans="17:17">
      <c r="Q72762" s="39"/>
    </row>
    <row r="72763" spans="17:17">
      <c r="Q72763" s="39"/>
    </row>
    <row r="72764" spans="17:17">
      <c r="Q72764" s="39"/>
    </row>
    <row r="72765" spans="17:17">
      <c r="Q72765" s="39"/>
    </row>
    <row r="72766" spans="17:17">
      <c r="Q72766" s="39"/>
    </row>
    <row r="72767" spans="17:17">
      <c r="Q72767" s="39"/>
    </row>
    <row r="72768" spans="17:17">
      <c r="Q72768" s="39"/>
    </row>
    <row r="72769" spans="17:17">
      <c r="Q72769" s="39"/>
    </row>
    <row r="72770" spans="17:17">
      <c r="Q72770" s="39"/>
    </row>
    <row r="72771" spans="17:17">
      <c r="Q72771" s="39"/>
    </row>
    <row r="72772" spans="17:17">
      <c r="Q72772" s="39"/>
    </row>
    <row r="72773" spans="17:17">
      <c r="Q72773" s="39"/>
    </row>
    <row r="72774" spans="17:17">
      <c r="Q72774" s="39"/>
    </row>
    <row r="72775" spans="17:17">
      <c r="Q72775" s="39"/>
    </row>
    <row r="72776" spans="17:17">
      <c r="Q72776" s="39"/>
    </row>
    <row r="72777" spans="17:17">
      <c r="Q72777" s="39"/>
    </row>
    <row r="72778" spans="17:17">
      <c r="Q72778" s="39"/>
    </row>
    <row r="72779" spans="17:17">
      <c r="Q72779" s="39"/>
    </row>
    <row r="72780" spans="17:17">
      <c r="Q72780" s="39"/>
    </row>
    <row r="72781" spans="17:17">
      <c r="Q72781" s="39"/>
    </row>
    <row r="72782" spans="17:17">
      <c r="Q72782" s="39"/>
    </row>
    <row r="72783" spans="17:17">
      <c r="Q72783" s="39"/>
    </row>
    <row r="72784" spans="17:17">
      <c r="Q72784" s="39"/>
    </row>
    <row r="72785" spans="17:17">
      <c r="Q72785" s="39"/>
    </row>
    <row r="72786" spans="17:17">
      <c r="Q72786" s="39"/>
    </row>
    <row r="72787" spans="17:17">
      <c r="Q72787" s="39"/>
    </row>
    <row r="72788" spans="17:17">
      <c r="Q72788" s="39"/>
    </row>
    <row r="72789" spans="17:17">
      <c r="Q72789" s="39"/>
    </row>
    <row r="72790" spans="17:17">
      <c r="Q72790" s="39"/>
    </row>
    <row r="72791" spans="17:17">
      <c r="Q72791" s="39"/>
    </row>
    <row r="72792" spans="17:17">
      <c r="Q72792" s="39"/>
    </row>
    <row r="72793" spans="17:17">
      <c r="Q72793" s="39"/>
    </row>
    <row r="72794" spans="17:17">
      <c r="Q72794" s="39"/>
    </row>
    <row r="72795" spans="17:17">
      <c r="Q72795" s="39"/>
    </row>
    <row r="72796" spans="17:17">
      <c r="Q72796" s="39"/>
    </row>
    <row r="72797" spans="17:17">
      <c r="Q72797" s="39"/>
    </row>
    <row r="72798" spans="17:17">
      <c r="Q72798" s="39"/>
    </row>
    <row r="72799" spans="17:17">
      <c r="Q72799" s="39"/>
    </row>
    <row r="72800" spans="17:17">
      <c r="Q72800" s="39"/>
    </row>
    <row r="72801" spans="17:17">
      <c r="Q72801" s="39"/>
    </row>
    <row r="72802" spans="17:17">
      <c r="Q72802" s="39"/>
    </row>
    <row r="72803" spans="17:17">
      <c r="Q72803" s="39"/>
    </row>
    <row r="72804" spans="17:17">
      <c r="Q72804" s="39"/>
    </row>
    <row r="72805" spans="17:17">
      <c r="Q72805" s="39"/>
    </row>
    <row r="72806" spans="17:17">
      <c r="Q72806" s="39"/>
    </row>
    <row r="72807" spans="17:17">
      <c r="Q72807" s="39"/>
    </row>
    <row r="72808" spans="17:17">
      <c r="Q72808" s="39"/>
    </row>
    <row r="72809" spans="17:17">
      <c r="Q72809" s="39"/>
    </row>
    <row r="72810" spans="17:17">
      <c r="Q72810" s="39"/>
    </row>
    <row r="72811" spans="17:17">
      <c r="Q72811" s="39"/>
    </row>
    <row r="72812" spans="17:17">
      <c r="Q72812" s="39"/>
    </row>
    <row r="72813" spans="17:17">
      <c r="Q72813" s="39"/>
    </row>
    <row r="72814" spans="17:17">
      <c r="Q72814" s="39"/>
    </row>
    <row r="72815" spans="17:17">
      <c r="Q72815" s="39"/>
    </row>
    <row r="72816" spans="17:17">
      <c r="Q72816" s="39"/>
    </row>
    <row r="72817" spans="17:17">
      <c r="Q72817" s="39"/>
    </row>
    <row r="72818" spans="17:17">
      <c r="Q72818" s="39"/>
    </row>
    <row r="72819" spans="17:17">
      <c r="Q72819" s="39"/>
    </row>
    <row r="72820" spans="17:17">
      <c r="Q72820" s="39"/>
    </row>
    <row r="72821" spans="17:17">
      <c r="Q72821" s="39"/>
    </row>
    <row r="72822" spans="17:17">
      <c r="Q72822" s="39"/>
    </row>
    <row r="72823" spans="17:17">
      <c r="Q72823" s="39"/>
    </row>
    <row r="72824" spans="17:17">
      <c r="Q72824" s="39"/>
    </row>
    <row r="72825" spans="17:17">
      <c r="Q72825" s="39"/>
    </row>
    <row r="72826" spans="17:17">
      <c r="Q72826" s="39"/>
    </row>
    <row r="72827" spans="17:17">
      <c r="Q72827" s="39"/>
    </row>
    <row r="72828" spans="17:17">
      <c r="Q72828" s="39"/>
    </row>
    <row r="72829" spans="17:17">
      <c r="Q72829" s="39"/>
    </row>
    <row r="72830" spans="17:17">
      <c r="Q72830" s="39"/>
    </row>
    <row r="72831" spans="17:17">
      <c r="Q72831" s="39"/>
    </row>
    <row r="72832" spans="17:17">
      <c r="Q72832" s="39"/>
    </row>
    <row r="72833" spans="17:17">
      <c r="Q72833" s="39"/>
    </row>
    <row r="72834" spans="17:17">
      <c r="Q72834" s="39"/>
    </row>
    <row r="72835" spans="17:17">
      <c r="Q72835" s="39"/>
    </row>
    <row r="72836" spans="17:17">
      <c r="Q72836" s="39"/>
    </row>
    <row r="72837" spans="17:17">
      <c r="Q72837" s="39"/>
    </row>
    <row r="72838" spans="17:17">
      <c r="Q72838" s="39"/>
    </row>
    <row r="72839" spans="17:17">
      <c r="Q72839" s="39"/>
    </row>
    <row r="72840" spans="17:17">
      <c r="Q72840" s="39"/>
    </row>
    <row r="72841" spans="17:17">
      <c r="Q72841" s="39"/>
    </row>
    <row r="72842" spans="17:17">
      <c r="Q72842" s="39"/>
    </row>
    <row r="72843" spans="17:17">
      <c r="Q72843" s="39"/>
    </row>
    <row r="72844" spans="17:17">
      <c r="Q72844" s="39"/>
    </row>
    <row r="72845" spans="17:17">
      <c r="Q72845" s="39"/>
    </row>
    <row r="72846" spans="17:17">
      <c r="Q72846" s="39"/>
    </row>
    <row r="72847" spans="17:17">
      <c r="Q72847" s="39"/>
    </row>
    <row r="72848" spans="17:17">
      <c r="Q72848" s="39"/>
    </row>
    <row r="72849" spans="17:17">
      <c r="Q72849" s="39"/>
    </row>
    <row r="72850" spans="17:17">
      <c r="Q72850" s="39"/>
    </row>
    <row r="72851" spans="17:17">
      <c r="Q72851" s="39"/>
    </row>
    <row r="72852" spans="17:17">
      <c r="Q72852" s="39"/>
    </row>
    <row r="72853" spans="17:17">
      <c r="Q72853" s="39"/>
    </row>
    <row r="72854" spans="17:17">
      <c r="Q72854" s="39"/>
    </row>
    <row r="72855" spans="17:17">
      <c r="Q72855" s="39"/>
    </row>
    <row r="72856" spans="17:17">
      <c r="Q72856" s="39"/>
    </row>
    <row r="72857" spans="17:17">
      <c r="Q72857" s="39"/>
    </row>
    <row r="72858" spans="17:17">
      <c r="Q72858" s="39"/>
    </row>
    <row r="72859" spans="17:17">
      <c r="Q72859" s="39"/>
    </row>
    <row r="72860" spans="17:17">
      <c r="Q72860" s="39"/>
    </row>
    <row r="72861" spans="17:17">
      <c r="Q72861" s="39"/>
    </row>
    <row r="72862" spans="17:17">
      <c r="Q72862" s="39"/>
    </row>
    <row r="72863" spans="17:17">
      <c r="Q72863" s="39"/>
    </row>
    <row r="72864" spans="17:17">
      <c r="Q72864" s="39"/>
    </row>
    <row r="72865" spans="17:17">
      <c r="Q72865" s="39"/>
    </row>
    <row r="72866" spans="17:17">
      <c r="Q72866" s="39"/>
    </row>
    <row r="72867" spans="17:17">
      <c r="Q72867" s="39"/>
    </row>
    <row r="72868" spans="17:17">
      <c r="Q72868" s="39"/>
    </row>
    <row r="72869" spans="17:17">
      <c r="Q72869" s="39"/>
    </row>
    <row r="72870" spans="17:17">
      <c r="Q72870" s="39"/>
    </row>
    <row r="72871" spans="17:17">
      <c r="Q72871" s="39"/>
    </row>
    <row r="72872" spans="17:17">
      <c r="Q72872" s="39"/>
    </row>
    <row r="72873" spans="17:17">
      <c r="Q72873" s="39"/>
    </row>
    <row r="72874" spans="17:17">
      <c r="Q72874" s="39"/>
    </row>
    <row r="72875" spans="17:17">
      <c r="Q72875" s="39"/>
    </row>
    <row r="72876" spans="17:17">
      <c r="Q72876" s="39"/>
    </row>
    <row r="72877" spans="17:17">
      <c r="Q72877" s="39"/>
    </row>
    <row r="72878" spans="17:17">
      <c r="Q72878" s="39"/>
    </row>
    <row r="72879" spans="17:17">
      <c r="Q72879" s="39"/>
    </row>
    <row r="72880" spans="17:17">
      <c r="Q72880" s="39"/>
    </row>
    <row r="72881" spans="17:17">
      <c r="Q72881" s="39"/>
    </row>
    <row r="72882" spans="17:17">
      <c r="Q72882" s="39"/>
    </row>
    <row r="72883" spans="17:17">
      <c r="Q72883" s="39"/>
    </row>
    <row r="72884" spans="17:17">
      <c r="Q72884" s="39"/>
    </row>
    <row r="72885" spans="17:17">
      <c r="Q72885" s="39"/>
    </row>
    <row r="72886" spans="17:17">
      <c r="Q72886" s="39"/>
    </row>
    <row r="72887" spans="17:17">
      <c r="Q72887" s="39"/>
    </row>
    <row r="72888" spans="17:17">
      <c r="Q72888" s="39"/>
    </row>
    <row r="72889" spans="17:17">
      <c r="Q72889" s="39"/>
    </row>
    <row r="72890" spans="17:17">
      <c r="Q72890" s="39"/>
    </row>
    <row r="72891" spans="17:17">
      <c r="Q72891" s="39"/>
    </row>
    <row r="72892" spans="17:17">
      <c r="Q72892" s="39"/>
    </row>
    <row r="72893" spans="17:17">
      <c r="Q72893" s="39"/>
    </row>
    <row r="72894" spans="17:17">
      <c r="Q72894" s="39"/>
    </row>
    <row r="72895" spans="17:17">
      <c r="Q72895" s="39"/>
    </row>
    <row r="72896" spans="17:17">
      <c r="Q72896" s="39"/>
    </row>
    <row r="72897" spans="17:17">
      <c r="Q72897" s="39"/>
    </row>
    <row r="72898" spans="17:17">
      <c r="Q72898" s="39"/>
    </row>
    <row r="72899" spans="17:17">
      <c r="Q72899" s="39"/>
    </row>
    <row r="72900" spans="17:17">
      <c r="Q72900" s="39"/>
    </row>
    <row r="72901" spans="17:17">
      <c r="Q72901" s="39"/>
    </row>
    <row r="72902" spans="17:17">
      <c r="Q72902" s="39"/>
    </row>
    <row r="72903" spans="17:17">
      <c r="Q72903" s="39"/>
    </row>
    <row r="72904" spans="17:17">
      <c r="Q72904" s="39"/>
    </row>
    <row r="72905" spans="17:17">
      <c r="Q72905" s="39"/>
    </row>
    <row r="72906" spans="17:17">
      <c r="Q72906" s="39"/>
    </row>
    <row r="72907" spans="17:17">
      <c r="Q72907" s="39"/>
    </row>
    <row r="72908" spans="17:17">
      <c r="Q72908" s="39"/>
    </row>
    <row r="72909" spans="17:17">
      <c r="Q72909" s="39"/>
    </row>
    <row r="72910" spans="17:17">
      <c r="Q72910" s="39"/>
    </row>
    <row r="72911" spans="17:17">
      <c r="Q72911" s="39"/>
    </row>
    <row r="72912" spans="17:17">
      <c r="Q72912" s="39"/>
    </row>
    <row r="72913" spans="17:17">
      <c r="Q72913" s="39"/>
    </row>
    <row r="72914" spans="17:17">
      <c r="Q72914" s="39"/>
    </row>
    <row r="72915" spans="17:17">
      <c r="Q72915" s="39"/>
    </row>
    <row r="72916" spans="17:17">
      <c r="Q72916" s="39"/>
    </row>
    <row r="72917" spans="17:17">
      <c r="Q72917" s="39"/>
    </row>
    <row r="72918" spans="17:17">
      <c r="Q72918" s="39"/>
    </row>
    <row r="72919" spans="17:17">
      <c r="Q72919" s="39"/>
    </row>
    <row r="72920" spans="17:17">
      <c r="Q72920" s="39"/>
    </row>
    <row r="72921" spans="17:17">
      <c r="Q72921" s="39"/>
    </row>
    <row r="72922" spans="17:17">
      <c r="Q72922" s="39"/>
    </row>
    <row r="72923" spans="17:17">
      <c r="Q72923" s="39"/>
    </row>
    <row r="72924" spans="17:17">
      <c r="Q72924" s="39"/>
    </row>
    <row r="72925" spans="17:17">
      <c r="Q72925" s="39"/>
    </row>
    <row r="72926" spans="17:17">
      <c r="Q72926" s="39"/>
    </row>
    <row r="72927" spans="17:17">
      <c r="Q72927" s="39"/>
    </row>
    <row r="72928" spans="17:17">
      <c r="Q72928" s="39"/>
    </row>
    <row r="72929" spans="17:17">
      <c r="Q72929" s="39"/>
    </row>
    <row r="72930" spans="17:17">
      <c r="Q72930" s="39"/>
    </row>
    <row r="72931" spans="17:17">
      <c r="Q72931" s="39"/>
    </row>
    <row r="72932" spans="17:17">
      <c r="Q72932" s="39"/>
    </row>
    <row r="72933" spans="17:17">
      <c r="Q72933" s="39"/>
    </row>
    <row r="72934" spans="17:17">
      <c r="Q72934" s="39"/>
    </row>
    <row r="72935" spans="17:17">
      <c r="Q72935" s="39"/>
    </row>
    <row r="72936" spans="17:17">
      <c r="Q72936" s="39"/>
    </row>
    <row r="72937" spans="17:17">
      <c r="Q72937" s="39"/>
    </row>
    <row r="72938" spans="17:17">
      <c r="Q72938" s="39"/>
    </row>
    <row r="72939" spans="17:17">
      <c r="Q72939" s="39"/>
    </row>
    <row r="72940" spans="17:17">
      <c r="Q72940" s="39"/>
    </row>
    <row r="72941" spans="17:17">
      <c r="Q72941" s="39"/>
    </row>
    <row r="72942" spans="17:17">
      <c r="Q72942" s="39"/>
    </row>
    <row r="72943" spans="17:17">
      <c r="Q72943" s="39"/>
    </row>
    <row r="72944" spans="17:17">
      <c r="Q72944" s="39"/>
    </row>
    <row r="72945" spans="17:17">
      <c r="Q72945" s="39"/>
    </row>
    <row r="72946" spans="17:17">
      <c r="Q72946" s="39"/>
    </row>
    <row r="72947" spans="17:17">
      <c r="Q72947" s="39"/>
    </row>
    <row r="72948" spans="17:17">
      <c r="Q72948" s="39"/>
    </row>
    <row r="72949" spans="17:17">
      <c r="Q72949" s="39"/>
    </row>
    <row r="72950" spans="17:17">
      <c r="Q72950" s="39"/>
    </row>
    <row r="72951" spans="17:17">
      <c r="Q72951" s="39"/>
    </row>
    <row r="72952" spans="17:17">
      <c r="Q72952" s="39"/>
    </row>
    <row r="72953" spans="17:17">
      <c r="Q72953" s="39"/>
    </row>
    <row r="72954" spans="17:17">
      <c r="Q72954" s="39"/>
    </row>
    <row r="72955" spans="17:17">
      <c r="Q72955" s="39"/>
    </row>
    <row r="72956" spans="17:17">
      <c r="Q72956" s="39"/>
    </row>
    <row r="72957" spans="17:17">
      <c r="Q72957" s="39"/>
    </row>
    <row r="72958" spans="17:17">
      <c r="Q72958" s="39"/>
    </row>
    <row r="72959" spans="17:17">
      <c r="Q72959" s="39"/>
    </row>
    <row r="72960" spans="17:17">
      <c r="Q72960" s="39"/>
    </row>
    <row r="72961" spans="17:17">
      <c r="Q72961" s="39"/>
    </row>
    <row r="72962" spans="17:17">
      <c r="Q72962" s="39"/>
    </row>
    <row r="72963" spans="17:17">
      <c r="Q72963" s="39"/>
    </row>
    <row r="72964" spans="17:17">
      <c r="Q72964" s="39"/>
    </row>
    <row r="72965" spans="17:17">
      <c r="Q72965" s="39"/>
    </row>
    <row r="72966" spans="17:17">
      <c r="Q72966" s="39"/>
    </row>
    <row r="72967" spans="17:17">
      <c r="Q72967" s="39"/>
    </row>
    <row r="72968" spans="17:17">
      <c r="Q72968" s="39"/>
    </row>
    <row r="72969" spans="17:17">
      <c r="Q72969" s="39"/>
    </row>
    <row r="72970" spans="17:17">
      <c r="Q72970" s="39"/>
    </row>
    <row r="72971" spans="17:17">
      <c r="Q72971" s="39"/>
    </row>
    <row r="72972" spans="17:17">
      <c r="Q72972" s="39"/>
    </row>
    <row r="72973" spans="17:17">
      <c r="Q72973" s="39"/>
    </row>
    <row r="72974" spans="17:17">
      <c r="Q72974" s="39"/>
    </row>
    <row r="72975" spans="17:17">
      <c r="Q72975" s="39"/>
    </row>
    <row r="72976" spans="17:17">
      <c r="Q72976" s="39"/>
    </row>
    <row r="72977" spans="17:17">
      <c r="Q72977" s="39"/>
    </row>
    <row r="72978" spans="17:17">
      <c r="Q72978" s="39"/>
    </row>
    <row r="72979" spans="17:17">
      <c r="Q72979" s="39"/>
    </row>
    <row r="72980" spans="17:17">
      <c r="Q72980" s="39"/>
    </row>
    <row r="72981" spans="17:17">
      <c r="Q72981" s="39"/>
    </row>
    <row r="72982" spans="17:17">
      <c r="Q72982" s="39"/>
    </row>
    <row r="72983" spans="17:17">
      <c r="Q72983" s="39"/>
    </row>
    <row r="72984" spans="17:17">
      <c r="Q72984" s="39"/>
    </row>
    <row r="72985" spans="17:17">
      <c r="Q72985" s="39"/>
    </row>
    <row r="72986" spans="17:17">
      <c r="Q72986" s="39"/>
    </row>
    <row r="72987" spans="17:17">
      <c r="Q72987" s="39"/>
    </row>
    <row r="72988" spans="17:17">
      <c r="Q72988" s="39"/>
    </row>
    <row r="72989" spans="17:17">
      <c r="Q72989" s="39"/>
    </row>
    <row r="72990" spans="17:17">
      <c r="Q72990" s="39"/>
    </row>
    <row r="72991" spans="17:17">
      <c r="Q72991" s="39"/>
    </row>
    <row r="72992" spans="17:17">
      <c r="Q72992" s="39"/>
    </row>
    <row r="72993" spans="17:17">
      <c r="Q72993" s="39"/>
    </row>
    <row r="72994" spans="17:17">
      <c r="Q72994" s="39"/>
    </row>
    <row r="72995" spans="17:17">
      <c r="Q72995" s="39"/>
    </row>
    <row r="72996" spans="17:17">
      <c r="Q72996" s="39"/>
    </row>
    <row r="72997" spans="17:17">
      <c r="Q72997" s="39"/>
    </row>
    <row r="72998" spans="17:17">
      <c r="Q72998" s="39"/>
    </row>
    <row r="72999" spans="17:17">
      <c r="Q72999" s="39"/>
    </row>
    <row r="73000" spans="17:17">
      <c r="Q73000" s="39"/>
    </row>
    <row r="73001" spans="17:17">
      <c r="Q73001" s="39"/>
    </row>
    <row r="73002" spans="17:17">
      <c r="Q73002" s="39"/>
    </row>
    <row r="73003" spans="17:17">
      <c r="Q73003" s="39"/>
    </row>
    <row r="73004" spans="17:17">
      <c r="Q73004" s="39"/>
    </row>
    <row r="73005" spans="17:17">
      <c r="Q73005" s="39"/>
    </row>
    <row r="73006" spans="17:17">
      <c r="Q73006" s="39"/>
    </row>
    <row r="73007" spans="17:17">
      <c r="Q73007" s="39"/>
    </row>
    <row r="73008" spans="17:17">
      <c r="Q73008" s="39"/>
    </row>
    <row r="73009" spans="17:17">
      <c r="Q73009" s="39"/>
    </row>
    <row r="73010" spans="17:17">
      <c r="Q73010" s="39"/>
    </row>
    <row r="73011" spans="17:17">
      <c r="Q73011" s="39"/>
    </row>
    <row r="73012" spans="17:17">
      <c r="Q73012" s="39"/>
    </row>
    <row r="73013" spans="17:17">
      <c r="Q73013" s="39"/>
    </row>
    <row r="73014" spans="17:17">
      <c r="Q73014" s="39"/>
    </row>
    <row r="73015" spans="17:17">
      <c r="Q73015" s="39"/>
    </row>
    <row r="73016" spans="17:17">
      <c r="Q73016" s="39"/>
    </row>
    <row r="73017" spans="17:17">
      <c r="Q73017" s="39"/>
    </row>
    <row r="73018" spans="17:17">
      <c r="Q73018" s="39"/>
    </row>
    <row r="73019" spans="17:17">
      <c r="Q73019" s="39"/>
    </row>
    <row r="73020" spans="17:17">
      <c r="Q73020" s="39"/>
    </row>
    <row r="73021" spans="17:17">
      <c r="Q73021" s="39"/>
    </row>
    <row r="73022" spans="17:17">
      <c r="Q73022" s="39"/>
    </row>
    <row r="73023" spans="17:17">
      <c r="Q73023" s="39"/>
    </row>
    <row r="73024" spans="17:17">
      <c r="Q73024" s="39"/>
    </row>
    <row r="73025" spans="17:17">
      <c r="Q73025" s="39"/>
    </row>
    <row r="73026" spans="17:17">
      <c r="Q73026" s="39"/>
    </row>
    <row r="73027" spans="17:17">
      <c r="Q73027" s="39"/>
    </row>
    <row r="73028" spans="17:17">
      <c r="Q73028" s="39"/>
    </row>
    <row r="73029" spans="17:17">
      <c r="Q73029" s="39"/>
    </row>
    <row r="73030" spans="17:17">
      <c r="Q73030" s="39"/>
    </row>
    <row r="73031" spans="17:17">
      <c r="Q73031" s="39"/>
    </row>
    <row r="73032" spans="17:17">
      <c r="Q73032" s="39"/>
    </row>
    <row r="73033" spans="17:17">
      <c r="Q73033" s="39"/>
    </row>
    <row r="73034" spans="17:17">
      <c r="Q73034" s="39"/>
    </row>
    <row r="73035" spans="17:17">
      <c r="Q73035" s="39"/>
    </row>
    <row r="73036" spans="17:17">
      <c r="Q73036" s="39"/>
    </row>
    <row r="73037" spans="17:17">
      <c r="Q73037" s="39"/>
    </row>
    <row r="73038" spans="17:17">
      <c r="Q73038" s="39"/>
    </row>
    <row r="73039" spans="17:17">
      <c r="Q73039" s="39"/>
    </row>
    <row r="73040" spans="17:17">
      <c r="Q73040" s="39"/>
    </row>
    <row r="73041" spans="17:17">
      <c r="Q73041" s="39"/>
    </row>
    <row r="73042" spans="17:17">
      <c r="Q73042" s="39"/>
    </row>
    <row r="73043" spans="17:17">
      <c r="Q73043" s="39"/>
    </row>
    <row r="73044" spans="17:17">
      <c r="Q73044" s="39"/>
    </row>
    <row r="73045" spans="17:17">
      <c r="Q73045" s="39"/>
    </row>
    <row r="73046" spans="17:17">
      <c r="Q73046" s="39"/>
    </row>
    <row r="73047" spans="17:17">
      <c r="Q73047" s="39"/>
    </row>
    <row r="73048" spans="17:17">
      <c r="Q73048" s="39"/>
    </row>
    <row r="73049" spans="17:17">
      <c r="Q73049" s="39"/>
    </row>
    <row r="73050" spans="17:17">
      <c r="Q73050" s="39"/>
    </row>
    <row r="73051" spans="17:17">
      <c r="Q73051" s="39"/>
    </row>
    <row r="73052" spans="17:17">
      <c r="Q73052" s="39"/>
    </row>
    <row r="73053" spans="17:17">
      <c r="Q73053" s="39"/>
    </row>
    <row r="73054" spans="17:17">
      <c r="Q73054" s="39"/>
    </row>
    <row r="73055" spans="17:17">
      <c r="Q73055" s="39"/>
    </row>
    <row r="73056" spans="17:17">
      <c r="Q73056" s="39"/>
    </row>
    <row r="73057" spans="17:17">
      <c r="Q73057" s="39"/>
    </row>
    <row r="73058" spans="17:17">
      <c r="Q73058" s="39"/>
    </row>
    <row r="73059" spans="17:17">
      <c r="Q73059" s="39"/>
    </row>
    <row r="73060" spans="17:17">
      <c r="Q73060" s="39"/>
    </row>
    <row r="73061" spans="17:17">
      <c r="Q73061" s="39"/>
    </row>
    <row r="73062" spans="17:17">
      <c r="Q73062" s="39"/>
    </row>
    <row r="73063" spans="17:17">
      <c r="Q73063" s="39"/>
    </row>
    <row r="73064" spans="17:17">
      <c r="Q73064" s="39"/>
    </row>
    <row r="73065" spans="17:17">
      <c r="Q73065" s="39"/>
    </row>
    <row r="73066" spans="17:17">
      <c r="Q73066" s="39"/>
    </row>
    <row r="73067" spans="17:17">
      <c r="Q73067" s="39"/>
    </row>
    <row r="73068" spans="17:17">
      <c r="Q73068" s="39"/>
    </row>
    <row r="73069" spans="17:17">
      <c r="Q73069" s="39"/>
    </row>
    <row r="73070" spans="17:17">
      <c r="Q73070" s="39"/>
    </row>
    <row r="73071" spans="17:17">
      <c r="Q73071" s="39"/>
    </row>
    <row r="73072" spans="17:17">
      <c r="Q73072" s="39"/>
    </row>
    <row r="73073" spans="17:17">
      <c r="Q73073" s="39"/>
    </row>
    <row r="73074" spans="17:17">
      <c r="Q73074" s="39"/>
    </row>
    <row r="73075" spans="17:17">
      <c r="Q73075" s="39"/>
    </row>
    <row r="73076" spans="17:17">
      <c r="Q73076" s="39"/>
    </row>
    <row r="73077" spans="17:17">
      <c r="Q73077" s="39"/>
    </row>
    <row r="73078" spans="17:17">
      <c r="Q73078" s="39"/>
    </row>
    <row r="73079" spans="17:17">
      <c r="Q73079" s="39"/>
    </row>
    <row r="73080" spans="17:17">
      <c r="Q73080" s="39"/>
    </row>
    <row r="73081" spans="17:17">
      <c r="Q73081" s="39"/>
    </row>
    <row r="73082" spans="17:17">
      <c r="Q73082" s="39"/>
    </row>
    <row r="73083" spans="17:17">
      <c r="Q73083" s="39"/>
    </row>
    <row r="73084" spans="17:17">
      <c r="Q73084" s="39"/>
    </row>
    <row r="73085" spans="17:17">
      <c r="Q73085" s="39"/>
    </row>
    <row r="73086" spans="17:17">
      <c r="Q73086" s="39"/>
    </row>
    <row r="73087" spans="17:17">
      <c r="Q73087" s="39"/>
    </row>
    <row r="73088" spans="17:17">
      <c r="Q73088" s="39"/>
    </row>
    <row r="73089" spans="17:17">
      <c r="Q73089" s="39"/>
    </row>
    <row r="73090" spans="17:17">
      <c r="Q73090" s="39"/>
    </row>
    <row r="73091" spans="17:17">
      <c r="Q73091" s="39"/>
    </row>
    <row r="73092" spans="17:17">
      <c r="Q73092" s="39"/>
    </row>
    <row r="73093" spans="17:17">
      <c r="Q73093" s="39"/>
    </row>
    <row r="73094" spans="17:17">
      <c r="Q73094" s="39"/>
    </row>
    <row r="73095" spans="17:17">
      <c r="Q73095" s="39"/>
    </row>
    <row r="73096" spans="17:17">
      <c r="Q73096" s="39"/>
    </row>
    <row r="73097" spans="17:17">
      <c r="Q73097" s="39"/>
    </row>
    <row r="73098" spans="17:17">
      <c r="Q73098" s="39"/>
    </row>
    <row r="73099" spans="17:17">
      <c r="Q73099" s="39"/>
    </row>
    <row r="73100" spans="17:17">
      <c r="Q73100" s="39"/>
    </row>
    <row r="73101" spans="17:17">
      <c r="Q73101" s="39"/>
    </row>
    <row r="73102" spans="17:17">
      <c r="Q73102" s="39"/>
    </row>
    <row r="73103" spans="17:17">
      <c r="Q73103" s="39"/>
    </row>
    <row r="73104" spans="17:17">
      <c r="Q73104" s="39"/>
    </row>
    <row r="73105" spans="17:17">
      <c r="Q73105" s="39"/>
    </row>
    <row r="73106" spans="17:17">
      <c r="Q73106" s="39"/>
    </row>
    <row r="73107" spans="17:17">
      <c r="Q73107" s="39"/>
    </row>
    <row r="73108" spans="17:17">
      <c r="Q73108" s="39"/>
    </row>
    <row r="73109" spans="17:17">
      <c r="Q73109" s="39"/>
    </row>
    <row r="73110" spans="17:17">
      <c r="Q73110" s="39"/>
    </row>
    <row r="73111" spans="17:17">
      <c r="Q73111" s="39"/>
    </row>
    <row r="73112" spans="17:17">
      <c r="Q73112" s="39"/>
    </row>
    <row r="73113" spans="17:17">
      <c r="Q73113" s="39"/>
    </row>
    <row r="73114" spans="17:17">
      <c r="Q73114" s="39"/>
    </row>
    <row r="73115" spans="17:17">
      <c r="Q73115" s="39"/>
    </row>
    <row r="73116" spans="17:17">
      <c r="Q73116" s="39"/>
    </row>
    <row r="73117" spans="17:17">
      <c r="Q73117" s="39"/>
    </row>
    <row r="73118" spans="17:17">
      <c r="Q73118" s="39"/>
    </row>
    <row r="73119" spans="17:17">
      <c r="Q73119" s="39"/>
    </row>
    <row r="73120" spans="17:17">
      <c r="Q73120" s="39"/>
    </row>
    <row r="73121" spans="17:17">
      <c r="Q73121" s="39"/>
    </row>
    <row r="73122" spans="17:17">
      <c r="Q73122" s="39"/>
    </row>
    <row r="73123" spans="17:17">
      <c r="Q73123" s="39"/>
    </row>
    <row r="73124" spans="17:17">
      <c r="Q73124" s="39"/>
    </row>
    <row r="73125" spans="17:17">
      <c r="Q73125" s="39"/>
    </row>
    <row r="73126" spans="17:17">
      <c r="Q73126" s="39"/>
    </row>
    <row r="73127" spans="17:17">
      <c r="Q73127" s="39"/>
    </row>
    <row r="73128" spans="17:17">
      <c r="Q73128" s="39"/>
    </row>
    <row r="73129" spans="17:17">
      <c r="Q73129" s="39"/>
    </row>
    <row r="73130" spans="17:17">
      <c r="Q73130" s="39"/>
    </row>
    <row r="73131" spans="17:17">
      <c r="Q73131" s="39"/>
    </row>
    <row r="73132" spans="17:17">
      <c r="Q73132" s="39"/>
    </row>
    <row r="73133" spans="17:17">
      <c r="Q73133" s="39"/>
    </row>
    <row r="73134" spans="17:17">
      <c r="Q73134" s="39"/>
    </row>
    <row r="73135" spans="17:17">
      <c r="Q73135" s="39"/>
    </row>
    <row r="73136" spans="17:17">
      <c r="Q73136" s="39"/>
    </row>
    <row r="73137" spans="17:17">
      <c r="Q73137" s="39"/>
    </row>
    <row r="73138" spans="17:17">
      <c r="Q73138" s="39"/>
    </row>
    <row r="73139" spans="17:17">
      <c r="Q73139" s="39"/>
    </row>
    <row r="73140" spans="17:17">
      <c r="Q73140" s="39"/>
    </row>
    <row r="73141" spans="17:17">
      <c r="Q73141" s="39"/>
    </row>
    <row r="73142" spans="17:17">
      <c r="Q73142" s="39"/>
    </row>
    <row r="73143" spans="17:17">
      <c r="Q73143" s="39"/>
    </row>
    <row r="73144" spans="17:17">
      <c r="Q73144" s="39"/>
    </row>
    <row r="73145" spans="17:17">
      <c r="Q73145" s="39"/>
    </row>
    <row r="73146" spans="17:17">
      <c r="Q73146" s="39"/>
    </row>
    <row r="73147" spans="17:17">
      <c r="Q73147" s="39"/>
    </row>
    <row r="73148" spans="17:17">
      <c r="Q73148" s="39"/>
    </row>
    <row r="73149" spans="17:17">
      <c r="Q73149" s="39"/>
    </row>
    <row r="73150" spans="17:17">
      <c r="Q73150" s="39"/>
    </row>
    <row r="73151" spans="17:17">
      <c r="Q73151" s="39"/>
    </row>
    <row r="73152" spans="17:17">
      <c r="Q73152" s="39"/>
    </row>
    <row r="73153" spans="17:17">
      <c r="Q73153" s="39"/>
    </row>
    <row r="73154" spans="17:17">
      <c r="Q73154" s="39"/>
    </row>
    <row r="73155" spans="17:17">
      <c r="Q73155" s="39"/>
    </row>
    <row r="73156" spans="17:17">
      <c r="Q73156" s="39"/>
    </row>
    <row r="73157" spans="17:17">
      <c r="Q73157" s="39"/>
    </row>
    <row r="73158" spans="17:17">
      <c r="Q73158" s="39"/>
    </row>
    <row r="73159" spans="17:17">
      <c r="Q73159" s="39"/>
    </row>
    <row r="73160" spans="17:17">
      <c r="Q73160" s="39"/>
    </row>
    <row r="73161" spans="17:17">
      <c r="Q73161" s="39"/>
    </row>
    <row r="73162" spans="17:17">
      <c r="Q73162" s="39"/>
    </row>
    <row r="73163" spans="17:17">
      <c r="Q73163" s="39"/>
    </row>
    <row r="73164" spans="17:17">
      <c r="Q73164" s="39"/>
    </row>
    <row r="73165" spans="17:17">
      <c r="Q73165" s="39"/>
    </row>
    <row r="73166" spans="17:17">
      <c r="Q73166" s="39"/>
    </row>
    <row r="73167" spans="17:17">
      <c r="Q73167" s="39"/>
    </row>
    <row r="73168" spans="17:17">
      <c r="Q73168" s="39"/>
    </row>
    <row r="73169" spans="17:17">
      <c r="Q73169" s="39"/>
    </row>
    <row r="73170" spans="17:17">
      <c r="Q73170" s="39"/>
    </row>
    <row r="73171" spans="17:17">
      <c r="Q73171" s="39"/>
    </row>
    <row r="73172" spans="17:17">
      <c r="Q73172" s="39"/>
    </row>
    <row r="73173" spans="17:17">
      <c r="Q73173" s="39"/>
    </row>
    <row r="73174" spans="17:17">
      <c r="Q73174" s="39"/>
    </row>
    <row r="73175" spans="17:17">
      <c r="Q73175" s="39"/>
    </row>
    <row r="73176" spans="17:17">
      <c r="Q73176" s="39"/>
    </row>
    <row r="73177" spans="17:17">
      <c r="Q73177" s="39"/>
    </row>
    <row r="73178" spans="17:17">
      <c r="Q73178" s="39"/>
    </row>
    <row r="73179" spans="17:17">
      <c r="Q73179" s="39"/>
    </row>
    <row r="73180" spans="17:17">
      <c r="Q73180" s="39"/>
    </row>
    <row r="73181" spans="17:17">
      <c r="Q73181" s="39"/>
    </row>
    <row r="73182" spans="17:17">
      <c r="Q73182" s="39"/>
    </row>
    <row r="73183" spans="17:17">
      <c r="Q73183" s="39"/>
    </row>
    <row r="73184" spans="17:17">
      <c r="Q73184" s="39"/>
    </row>
    <row r="73185" spans="17:17">
      <c r="Q73185" s="39"/>
    </row>
    <row r="73186" spans="17:17">
      <c r="Q73186" s="39"/>
    </row>
    <row r="73187" spans="17:17">
      <c r="Q73187" s="39"/>
    </row>
    <row r="73188" spans="17:17">
      <c r="Q73188" s="39"/>
    </row>
    <row r="73189" spans="17:17">
      <c r="Q73189" s="39"/>
    </row>
    <row r="73190" spans="17:17">
      <c r="Q73190" s="39"/>
    </row>
    <row r="73191" spans="17:17">
      <c r="Q73191" s="39"/>
    </row>
    <row r="73192" spans="17:17">
      <c r="Q73192" s="39"/>
    </row>
    <row r="73193" spans="17:17">
      <c r="Q73193" s="39"/>
    </row>
    <row r="73194" spans="17:17">
      <c r="Q73194" s="39"/>
    </row>
    <row r="73195" spans="17:17">
      <c r="Q73195" s="39"/>
    </row>
    <row r="73196" spans="17:17">
      <c r="Q73196" s="39"/>
    </row>
    <row r="73197" spans="17:17">
      <c r="Q73197" s="39"/>
    </row>
    <row r="73198" spans="17:17">
      <c r="Q73198" s="39"/>
    </row>
    <row r="73199" spans="17:17">
      <c r="Q73199" s="39"/>
    </row>
    <row r="73200" spans="17:17">
      <c r="Q73200" s="39"/>
    </row>
    <row r="73201" spans="17:17">
      <c r="Q73201" s="39"/>
    </row>
    <row r="73202" spans="17:17">
      <c r="Q73202" s="39"/>
    </row>
    <row r="73203" spans="17:17">
      <c r="Q73203" s="39"/>
    </row>
    <row r="73204" spans="17:17">
      <c r="Q73204" s="39"/>
    </row>
    <row r="73205" spans="17:17">
      <c r="Q73205" s="39"/>
    </row>
    <row r="73206" spans="17:17">
      <c r="Q73206" s="39"/>
    </row>
    <row r="73207" spans="17:17">
      <c r="Q73207" s="39"/>
    </row>
    <row r="73208" spans="17:17">
      <c r="Q73208" s="39"/>
    </row>
    <row r="73209" spans="17:17">
      <c r="Q73209" s="39"/>
    </row>
    <row r="73210" spans="17:17">
      <c r="Q73210" s="39"/>
    </row>
    <row r="73211" spans="17:17">
      <c r="Q73211" s="39"/>
    </row>
    <row r="73212" spans="17:17">
      <c r="Q73212" s="39"/>
    </row>
    <row r="73213" spans="17:17">
      <c r="Q73213" s="39"/>
    </row>
    <row r="73214" spans="17:17">
      <c r="Q73214" s="39"/>
    </row>
    <row r="73215" spans="17:17">
      <c r="Q73215" s="39"/>
    </row>
    <row r="73216" spans="17:17">
      <c r="Q73216" s="39"/>
    </row>
    <row r="73217" spans="17:17">
      <c r="Q73217" s="39"/>
    </row>
    <row r="73218" spans="17:17">
      <c r="Q73218" s="39"/>
    </row>
    <row r="73219" spans="17:17">
      <c r="Q73219" s="39"/>
    </row>
    <row r="73220" spans="17:17">
      <c r="Q73220" s="39"/>
    </row>
    <row r="73221" spans="17:17">
      <c r="Q73221" s="39"/>
    </row>
    <row r="73222" spans="17:17">
      <c r="Q73222" s="39"/>
    </row>
    <row r="73223" spans="17:17">
      <c r="Q73223" s="39"/>
    </row>
    <row r="73224" spans="17:17">
      <c r="Q73224" s="39"/>
    </row>
    <row r="73225" spans="17:17">
      <c r="Q73225" s="39"/>
    </row>
    <row r="73226" spans="17:17">
      <c r="Q73226" s="39"/>
    </row>
    <row r="73227" spans="17:17">
      <c r="Q73227" s="39"/>
    </row>
    <row r="73228" spans="17:17">
      <c r="Q73228" s="39"/>
    </row>
    <row r="73229" spans="17:17">
      <c r="Q73229" s="39"/>
    </row>
    <row r="73230" spans="17:17">
      <c r="Q73230" s="39"/>
    </row>
    <row r="73231" spans="17:17">
      <c r="Q73231" s="39"/>
    </row>
    <row r="73232" spans="17:17">
      <c r="Q73232" s="39"/>
    </row>
    <row r="73233" spans="17:17">
      <c r="Q73233" s="39"/>
    </row>
    <row r="73234" spans="17:17">
      <c r="Q73234" s="39"/>
    </row>
    <row r="73235" spans="17:17">
      <c r="Q73235" s="39"/>
    </row>
    <row r="73236" spans="17:17">
      <c r="Q73236" s="39"/>
    </row>
    <row r="73237" spans="17:17">
      <c r="Q73237" s="39"/>
    </row>
    <row r="73238" spans="17:17">
      <c r="Q73238" s="39"/>
    </row>
    <row r="73239" spans="17:17">
      <c r="Q73239" s="39"/>
    </row>
    <row r="73240" spans="17:17">
      <c r="Q73240" s="39"/>
    </row>
    <row r="73241" spans="17:17">
      <c r="Q73241" s="39"/>
    </row>
    <row r="73242" spans="17:17">
      <c r="Q73242" s="39"/>
    </row>
    <row r="73243" spans="17:17">
      <c r="Q73243" s="39"/>
    </row>
    <row r="73244" spans="17:17">
      <c r="Q73244" s="39"/>
    </row>
    <row r="73245" spans="17:17">
      <c r="Q73245" s="39"/>
    </row>
    <row r="73246" spans="17:17">
      <c r="Q73246" s="39"/>
    </row>
    <row r="73247" spans="17:17">
      <c r="Q73247" s="39"/>
    </row>
    <row r="73248" spans="17:17">
      <c r="Q73248" s="39"/>
    </row>
    <row r="73249" spans="17:17">
      <c r="Q73249" s="39"/>
    </row>
    <row r="73250" spans="17:17">
      <c r="Q73250" s="39"/>
    </row>
    <row r="73251" spans="17:17">
      <c r="Q73251" s="39"/>
    </row>
    <row r="73252" spans="17:17">
      <c r="Q73252" s="39"/>
    </row>
    <row r="73253" spans="17:17">
      <c r="Q73253" s="39"/>
    </row>
    <row r="73254" spans="17:17">
      <c r="Q73254" s="39"/>
    </row>
    <row r="73255" spans="17:17">
      <c r="Q73255" s="39"/>
    </row>
    <row r="73256" spans="17:17">
      <c r="Q73256" s="39"/>
    </row>
    <row r="73257" spans="17:17">
      <c r="Q73257" s="39"/>
    </row>
    <row r="73258" spans="17:17">
      <c r="Q73258" s="39"/>
    </row>
    <row r="73259" spans="17:17">
      <c r="Q73259" s="39"/>
    </row>
    <row r="73260" spans="17:17">
      <c r="Q73260" s="39"/>
    </row>
    <row r="73261" spans="17:17">
      <c r="Q73261" s="39"/>
    </row>
    <row r="73262" spans="17:17">
      <c r="Q73262" s="39"/>
    </row>
    <row r="73263" spans="17:17">
      <c r="Q73263" s="39"/>
    </row>
    <row r="73264" spans="17:17">
      <c r="Q73264" s="39"/>
    </row>
    <row r="73265" spans="17:17">
      <c r="Q73265" s="39"/>
    </row>
    <row r="73266" spans="17:17">
      <c r="Q73266" s="39"/>
    </row>
    <row r="73267" spans="17:17">
      <c r="Q73267" s="39"/>
    </row>
    <row r="73268" spans="17:17">
      <c r="Q73268" s="39"/>
    </row>
    <row r="73269" spans="17:17">
      <c r="Q73269" s="39"/>
    </row>
    <row r="73270" spans="17:17">
      <c r="Q73270" s="39"/>
    </row>
    <row r="73271" spans="17:17">
      <c r="Q73271" s="39"/>
    </row>
    <row r="73272" spans="17:17">
      <c r="Q73272" s="39"/>
    </row>
    <row r="73273" spans="17:17">
      <c r="Q73273" s="39"/>
    </row>
    <row r="73274" spans="17:17">
      <c r="Q73274" s="39"/>
    </row>
    <row r="73275" spans="17:17">
      <c r="Q73275" s="39"/>
    </row>
    <row r="73276" spans="17:17">
      <c r="Q73276" s="39"/>
    </row>
    <row r="73277" spans="17:17">
      <c r="Q73277" s="39"/>
    </row>
    <row r="73278" spans="17:17">
      <c r="Q73278" s="39"/>
    </row>
    <row r="73279" spans="17:17">
      <c r="Q73279" s="39"/>
    </row>
    <row r="73280" spans="17:17">
      <c r="Q73280" s="39"/>
    </row>
    <row r="73281" spans="17:17">
      <c r="Q73281" s="39"/>
    </row>
    <row r="73282" spans="17:17">
      <c r="Q73282" s="39"/>
    </row>
    <row r="73283" spans="17:17">
      <c r="Q73283" s="39"/>
    </row>
    <row r="73284" spans="17:17">
      <c r="Q73284" s="39"/>
    </row>
    <row r="73285" spans="17:17">
      <c r="Q73285" s="39"/>
    </row>
    <row r="73286" spans="17:17">
      <c r="Q73286" s="39"/>
    </row>
    <row r="73287" spans="17:17">
      <c r="Q73287" s="39"/>
    </row>
    <row r="73288" spans="17:17">
      <c r="Q73288" s="39"/>
    </row>
    <row r="73289" spans="17:17">
      <c r="Q73289" s="39"/>
    </row>
    <row r="73290" spans="17:17">
      <c r="Q73290" s="39"/>
    </row>
    <row r="73291" spans="17:17">
      <c r="Q73291" s="39"/>
    </row>
    <row r="73292" spans="17:17">
      <c r="Q73292" s="39"/>
    </row>
    <row r="73293" spans="17:17">
      <c r="Q73293" s="39"/>
    </row>
    <row r="73294" spans="17:17">
      <c r="Q73294" s="39"/>
    </row>
    <row r="73295" spans="17:17">
      <c r="Q73295" s="39"/>
    </row>
    <row r="73296" spans="17:17">
      <c r="Q73296" s="39"/>
    </row>
    <row r="73297" spans="17:17">
      <c r="Q73297" s="39"/>
    </row>
    <row r="73298" spans="17:17">
      <c r="Q73298" s="39"/>
    </row>
    <row r="73299" spans="17:17">
      <c r="Q73299" s="39"/>
    </row>
    <row r="73300" spans="17:17">
      <c r="Q73300" s="39"/>
    </row>
    <row r="73301" spans="17:17">
      <c r="Q73301" s="39"/>
    </row>
    <row r="73302" spans="17:17">
      <c r="Q73302" s="39"/>
    </row>
    <row r="73303" spans="17:17">
      <c r="Q73303" s="39"/>
    </row>
    <row r="73304" spans="17:17">
      <c r="Q73304" s="39"/>
    </row>
    <row r="73305" spans="17:17">
      <c r="Q73305" s="39"/>
    </row>
    <row r="73306" spans="17:17">
      <c r="Q73306" s="39"/>
    </row>
    <row r="73307" spans="17:17">
      <c r="Q73307" s="39"/>
    </row>
    <row r="73308" spans="17:17">
      <c r="Q73308" s="39"/>
    </row>
    <row r="73309" spans="17:17">
      <c r="Q73309" s="39"/>
    </row>
    <row r="73310" spans="17:17">
      <c r="Q73310" s="39"/>
    </row>
    <row r="73311" spans="17:17">
      <c r="Q73311" s="39"/>
    </row>
    <row r="73312" spans="17:17">
      <c r="Q73312" s="39"/>
    </row>
    <row r="73313" spans="17:17">
      <c r="Q73313" s="39"/>
    </row>
    <row r="73314" spans="17:17">
      <c r="Q73314" s="39"/>
    </row>
    <row r="73315" spans="17:17">
      <c r="Q73315" s="39"/>
    </row>
    <row r="73316" spans="17:17">
      <c r="Q73316" s="39"/>
    </row>
    <row r="73317" spans="17:17">
      <c r="Q73317" s="39"/>
    </row>
    <row r="73318" spans="17:17">
      <c r="Q73318" s="39"/>
    </row>
    <row r="73319" spans="17:17">
      <c r="Q73319" s="39"/>
    </row>
    <row r="73320" spans="17:17">
      <c r="Q73320" s="39"/>
    </row>
    <row r="73321" spans="17:17">
      <c r="Q73321" s="39"/>
    </row>
    <row r="73322" spans="17:17">
      <c r="Q73322" s="39"/>
    </row>
    <row r="73323" spans="17:17">
      <c r="Q73323" s="39"/>
    </row>
    <row r="73324" spans="17:17">
      <c r="Q73324" s="39"/>
    </row>
    <row r="73325" spans="17:17">
      <c r="Q73325" s="39"/>
    </row>
    <row r="73326" spans="17:17">
      <c r="Q73326" s="39"/>
    </row>
    <row r="73327" spans="17:17">
      <c r="Q73327" s="39"/>
    </row>
    <row r="73328" spans="17:17">
      <c r="Q73328" s="39"/>
    </row>
    <row r="73329" spans="17:17">
      <c r="Q73329" s="39"/>
    </row>
    <row r="73330" spans="17:17">
      <c r="Q73330" s="39"/>
    </row>
    <row r="73331" spans="17:17">
      <c r="Q73331" s="39"/>
    </row>
    <row r="73332" spans="17:17">
      <c r="Q73332" s="39"/>
    </row>
    <row r="73333" spans="17:17">
      <c r="Q73333" s="39"/>
    </row>
    <row r="73334" spans="17:17">
      <c r="Q73334" s="39"/>
    </row>
    <row r="73335" spans="17:17">
      <c r="Q73335" s="39"/>
    </row>
    <row r="73336" spans="17:17">
      <c r="Q73336" s="39"/>
    </row>
    <row r="73337" spans="17:17">
      <c r="Q73337" s="39"/>
    </row>
    <row r="73338" spans="17:17">
      <c r="Q73338" s="39"/>
    </row>
    <row r="73339" spans="17:17">
      <c r="Q73339" s="39"/>
    </row>
    <row r="73340" spans="17:17">
      <c r="Q73340" s="39"/>
    </row>
    <row r="73341" spans="17:17">
      <c r="Q73341" s="39"/>
    </row>
    <row r="73342" spans="17:17">
      <c r="Q73342" s="39"/>
    </row>
    <row r="73343" spans="17:17">
      <c r="Q73343" s="39"/>
    </row>
    <row r="73344" spans="17:17">
      <c r="Q73344" s="39"/>
    </row>
    <row r="73345" spans="17:17">
      <c r="Q73345" s="39"/>
    </row>
    <row r="73346" spans="17:17">
      <c r="Q73346" s="39"/>
    </row>
    <row r="73347" spans="17:17">
      <c r="Q73347" s="39"/>
    </row>
    <row r="73348" spans="17:17">
      <c r="Q73348" s="39"/>
    </row>
    <row r="73349" spans="17:17">
      <c r="Q73349" s="39"/>
    </row>
    <row r="73350" spans="17:17">
      <c r="Q73350" s="39"/>
    </row>
    <row r="73351" spans="17:17">
      <c r="Q73351" s="39"/>
    </row>
    <row r="73352" spans="17:17">
      <c r="Q73352" s="39"/>
    </row>
    <row r="73353" spans="17:17">
      <c r="Q73353" s="39"/>
    </row>
    <row r="73354" spans="17:17">
      <c r="Q73354" s="39"/>
    </row>
    <row r="73355" spans="17:17">
      <c r="Q73355" s="39"/>
    </row>
    <row r="73356" spans="17:17">
      <c r="Q73356" s="39"/>
    </row>
    <row r="73357" spans="17:17">
      <c r="Q73357" s="39"/>
    </row>
    <row r="73358" spans="17:17">
      <c r="Q73358" s="39"/>
    </row>
    <row r="73359" spans="17:17">
      <c r="Q73359" s="39"/>
    </row>
    <row r="73360" spans="17:17">
      <c r="Q73360" s="39"/>
    </row>
    <row r="73361" spans="17:17">
      <c r="Q73361" s="39"/>
    </row>
    <row r="73362" spans="17:17">
      <c r="Q73362" s="39"/>
    </row>
    <row r="73363" spans="17:17">
      <c r="Q73363" s="39"/>
    </row>
    <row r="73364" spans="17:17">
      <c r="Q73364" s="39"/>
    </row>
    <row r="73365" spans="17:17">
      <c r="Q73365" s="39"/>
    </row>
    <row r="73366" spans="17:17">
      <c r="Q73366" s="39"/>
    </row>
    <row r="73367" spans="17:17">
      <c r="Q73367" s="39"/>
    </row>
    <row r="73368" spans="17:17">
      <c r="Q73368" s="39"/>
    </row>
    <row r="73369" spans="17:17">
      <c r="Q73369" s="39"/>
    </row>
    <row r="73370" spans="17:17">
      <c r="Q73370" s="39"/>
    </row>
    <row r="73371" spans="17:17">
      <c r="Q73371" s="39"/>
    </row>
    <row r="73372" spans="17:17">
      <c r="Q73372" s="39"/>
    </row>
    <row r="73373" spans="17:17">
      <c r="Q73373" s="39"/>
    </row>
    <row r="73374" spans="17:17">
      <c r="Q73374" s="39"/>
    </row>
    <row r="73375" spans="17:17">
      <c r="Q73375" s="39"/>
    </row>
    <row r="73376" spans="17:17">
      <c r="Q73376" s="39"/>
    </row>
    <row r="73377" spans="17:17">
      <c r="Q73377" s="39"/>
    </row>
    <row r="73378" spans="17:17">
      <c r="Q73378" s="39"/>
    </row>
    <row r="73379" spans="17:17">
      <c r="Q73379" s="39"/>
    </row>
    <row r="73380" spans="17:17">
      <c r="Q73380" s="39"/>
    </row>
    <row r="73381" spans="17:17">
      <c r="Q73381" s="39"/>
    </row>
    <row r="73382" spans="17:17">
      <c r="Q73382" s="39"/>
    </row>
    <row r="73383" spans="17:17">
      <c r="Q73383" s="39"/>
    </row>
    <row r="73384" spans="17:17">
      <c r="Q73384" s="39"/>
    </row>
    <row r="73385" spans="17:17">
      <c r="Q73385" s="39"/>
    </row>
    <row r="73386" spans="17:17">
      <c r="Q73386" s="39"/>
    </row>
    <row r="73387" spans="17:17">
      <c r="Q73387" s="39"/>
    </row>
    <row r="73388" spans="17:17">
      <c r="Q73388" s="39"/>
    </row>
    <row r="73389" spans="17:17">
      <c r="Q73389" s="39"/>
    </row>
    <row r="73390" spans="17:17">
      <c r="Q73390" s="39"/>
    </row>
    <row r="73391" spans="17:17">
      <c r="Q73391" s="39"/>
    </row>
    <row r="73392" spans="17:17">
      <c r="Q73392" s="39"/>
    </row>
    <row r="73393" spans="17:17">
      <c r="Q73393" s="39"/>
    </row>
    <row r="73394" spans="17:17">
      <c r="Q73394" s="39"/>
    </row>
    <row r="73395" spans="17:17">
      <c r="Q73395" s="39"/>
    </row>
    <row r="73396" spans="17:17">
      <c r="Q73396" s="39"/>
    </row>
    <row r="73397" spans="17:17">
      <c r="Q73397" s="39"/>
    </row>
    <row r="73398" spans="17:17">
      <c r="Q73398" s="39"/>
    </row>
    <row r="73399" spans="17:17">
      <c r="Q73399" s="39"/>
    </row>
    <row r="73400" spans="17:17">
      <c r="Q73400" s="39"/>
    </row>
    <row r="73401" spans="17:17">
      <c r="Q73401" s="39"/>
    </row>
    <row r="73402" spans="17:17">
      <c r="Q73402" s="39"/>
    </row>
    <row r="73403" spans="17:17">
      <c r="Q73403" s="39"/>
    </row>
    <row r="73404" spans="17:17">
      <c r="Q73404" s="39"/>
    </row>
    <row r="73405" spans="17:17">
      <c r="Q73405" s="39"/>
    </row>
    <row r="73406" spans="17:17">
      <c r="Q73406" s="39"/>
    </row>
    <row r="73407" spans="17:17">
      <c r="Q73407" s="39"/>
    </row>
    <row r="73408" spans="17:17">
      <c r="Q73408" s="39"/>
    </row>
    <row r="73409" spans="17:17">
      <c r="Q73409" s="39"/>
    </row>
    <row r="73410" spans="17:17">
      <c r="Q73410" s="39"/>
    </row>
    <row r="73411" spans="17:17">
      <c r="Q73411" s="39"/>
    </row>
    <row r="73412" spans="17:17">
      <c r="Q73412" s="39"/>
    </row>
    <row r="73413" spans="17:17">
      <c r="Q73413" s="39"/>
    </row>
    <row r="73414" spans="17:17">
      <c r="Q73414" s="39"/>
    </row>
    <row r="73415" spans="17:17">
      <c r="Q73415" s="39"/>
    </row>
    <row r="73416" spans="17:17">
      <c r="Q73416" s="39"/>
    </row>
    <row r="73417" spans="17:17">
      <c r="Q73417" s="39"/>
    </row>
    <row r="73418" spans="17:17">
      <c r="Q73418" s="39"/>
    </row>
    <row r="73419" spans="17:17">
      <c r="Q73419" s="39"/>
    </row>
    <row r="73420" spans="17:17">
      <c r="Q73420" s="39"/>
    </row>
    <row r="73421" spans="17:17">
      <c r="Q73421" s="39"/>
    </row>
    <row r="73422" spans="17:17">
      <c r="Q73422" s="39"/>
    </row>
    <row r="73423" spans="17:17">
      <c r="Q73423" s="39"/>
    </row>
    <row r="73424" spans="17:17">
      <c r="Q73424" s="39"/>
    </row>
    <row r="73425" spans="17:17">
      <c r="Q73425" s="39"/>
    </row>
    <row r="73426" spans="17:17">
      <c r="Q73426" s="39"/>
    </row>
    <row r="73427" spans="17:17">
      <c r="Q73427" s="39"/>
    </row>
    <row r="73428" spans="17:17">
      <c r="Q73428" s="39"/>
    </row>
    <row r="73429" spans="17:17">
      <c r="Q73429" s="39"/>
    </row>
    <row r="73430" spans="17:17">
      <c r="Q73430" s="39"/>
    </row>
    <row r="73431" spans="17:17">
      <c r="Q73431" s="39"/>
    </row>
    <row r="73432" spans="17:17">
      <c r="Q73432" s="39"/>
    </row>
    <row r="73433" spans="17:17">
      <c r="Q73433" s="39"/>
    </row>
    <row r="73434" spans="17:17">
      <c r="Q73434" s="39"/>
    </row>
    <row r="73435" spans="17:17">
      <c r="Q73435" s="39"/>
    </row>
    <row r="73436" spans="17:17">
      <c r="Q73436" s="39"/>
    </row>
    <row r="73437" spans="17:17">
      <c r="Q73437" s="39"/>
    </row>
    <row r="73438" spans="17:17">
      <c r="Q73438" s="39"/>
    </row>
    <row r="73439" spans="17:17">
      <c r="Q73439" s="39"/>
    </row>
    <row r="73440" spans="17:17">
      <c r="Q73440" s="39"/>
    </row>
    <row r="73441" spans="17:17">
      <c r="Q73441" s="39"/>
    </row>
    <row r="73442" spans="17:17">
      <c r="Q73442" s="39"/>
    </row>
    <row r="73443" spans="17:17">
      <c r="Q73443" s="39"/>
    </row>
    <row r="73444" spans="17:17">
      <c r="Q73444" s="39"/>
    </row>
    <row r="73445" spans="17:17">
      <c r="Q73445" s="39"/>
    </row>
    <row r="73446" spans="17:17">
      <c r="Q73446" s="39"/>
    </row>
    <row r="73447" spans="17:17">
      <c r="Q73447" s="39"/>
    </row>
    <row r="73448" spans="17:17">
      <c r="Q73448" s="39"/>
    </row>
    <row r="73449" spans="17:17">
      <c r="Q73449" s="39"/>
    </row>
    <row r="73450" spans="17:17">
      <c r="Q73450" s="39"/>
    </row>
    <row r="73451" spans="17:17">
      <c r="Q73451" s="39"/>
    </row>
    <row r="73452" spans="17:17">
      <c r="Q73452" s="39"/>
    </row>
    <row r="73453" spans="17:17">
      <c r="Q73453" s="39"/>
    </row>
    <row r="73454" spans="17:17">
      <c r="Q73454" s="39"/>
    </row>
    <row r="73455" spans="17:17">
      <c r="Q73455" s="39"/>
    </row>
    <row r="73456" spans="17:17">
      <c r="Q73456" s="39"/>
    </row>
    <row r="73457" spans="17:17">
      <c r="Q73457" s="39"/>
    </row>
    <row r="73458" spans="17:17">
      <c r="Q73458" s="39"/>
    </row>
    <row r="73459" spans="17:17">
      <c r="Q73459" s="39"/>
    </row>
    <row r="73460" spans="17:17">
      <c r="Q73460" s="39"/>
    </row>
    <row r="73461" spans="17:17">
      <c r="Q73461" s="39"/>
    </row>
    <row r="73462" spans="17:17">
      <c r="Q73462" s="39"/>
    </row>
    <row r="73463" spans="17:17">
      <c r="Q73463" s="39"/>
    </row>
    <row r="73464" spans="17:17">
      <c r="Q73464" s="39"/>
    </row>
    <row r="73465" spans="17:17">
      <c r="Q73465" s="39"/>
    </row>
    <row r="73466" spans="17:17">
      <c r="Q73466" s="39"/>
    </row>
    <row r="73467" spans="17:17">
      <c r="Q73467" s="39"/>
    </row>
    <row r="73468" spans="17:17">
      <c r="Q73468" s="39"/>
    </row>
    <row r="73469" spans="17:17">
      <c r="Q73469" s="39"/>
    </row>
    <row r="73470" spans="17:17">
      <c r="Q73470" s="39"/>
    </row>
    <row r="73471" spans="17:17">
      <c r="Q73471" s="39"/>
    </row>
    <row r="73472" spans="17:17">
      <c r="Q73472" s="39"/>
    </row>
    <row r="73473" spans="17:17">
      <c r="Q73473" s="39"/>
    </row>
    <row r="73474" spans="17:17">
      <c r="Q73474" s="39"/>
    </row>
    <row r="73475" spans="17:17">
      <c r="Q73475" s="39"/>
    </row>
    <row r="73476" spans="17:17">
      <c r="Q73476" s="39"/>
    </row>
    <row r="73477" spans="17:17">
      <c r="Q73477" s="39"/>
    </row>
    <row r="73478" spans="17:17">
      <c r="Q73478" s="39"/>
    </row>
    <row r="73479" spans="17:17">
      <c r="Q73479" s="39"/>
    </row>
    <row r="73480" spans="17:17">
      <c r="Q73480" s="39"/>
    </row>
    <row r="73481" spans="17:17">
      <c r="Q73481" s="39"/>
    </row>
    <row r="73482" spans="17:17">
      <c r="Q73482" s="39"/>
    </row>
    <row r="73483" spans="17:17">
      <c r="Q73483" s="39"/>
    </row>
    <row r="73484" spans="17:17">
      <c r="Q73484" s="39"/>
    </row>
    <row r="73485" spans="17:17">
      <c r="Q73485" s="39"/>
    </row>
    <row r="73486" spans="17:17">
      <c r="Q73486" s="39"/>
    </row>
    <row r="73487" spans="17:17">
      <c r="Q73487" s="39"/>
    </row>
    <row r="73488" spans="17:17">
      <c r="Q73488" s="39"/>
    </row>
    <row r="73489" spans="17:17">
      <c r="Q73489" s="39"/>
    </row>
    <row r="73490" spans="17:17">
      <c r="Q73490" s="39"/>
    </row>
    <row r="73491" spans="17:17">
      <c r="Q73491" s="39"/>
    </row>
    <row r="73492" spans="17:17">
      <c r="Q73492" s="39"/>
    </row>
    <row r="73493" spans="17:17">
      <c r="Q73493" s="39"/>
    </row>
    <row r="73494" spans="17:17">
      <c r="Q73494" s="39"/>
    </row>
    <row r="73495" spans="17:17">
      <c r="Q73495" s="39"/>
    </row>
    <row r="73496" spans="17:17">
      <c r="Q73496" s="39"/>
    </row>
    <row r="73497" spans="17:17">
      <c r="Q73497" s="39"/>
    </row>
    <row r="73498" spans="17:17">
      <c r="Q73498" s="39"/>
    </row>
    <row r="73499" spans="17:17">
      <c r="Q73499" s="39"/>
    </row>
    <row r="73500" spans="17:17">
      <c r="Q73500" s="39"/>
    </row>
    <row r="73501" spans="17:17">
      <c r="Q73501" s="39"/>
    </row>
    <row r="73502" spans="17:17">
      <c r="Q73502" s="39"/>
    </row>
    <row r="73503" spans="17:17">
      <c r="Q73503" s="39"/>
    </row>
    <row r="73504" spans="17:17">
      <c r="Q73504" s="39"/>
    </row>
    <row r="73505" spans="17:17">
      <c r="Q73505" s="39"/>
    </row>
    <row r="73506" spans="17:17">
      <c r="Q73506" s="39"/>
    </row>
    <row r="73507" spans="17:17">
      <c r="Q73507" s="39"/>
    </row>
    <row r="73508" spans="17:17">
      <c r="Q73508" s="39"/>
    </row>
    <row r="73509" spans="17:17">
      <c r="Q73509" s="39"/>
    </row>
    <row r="73510" spans="17:17">
      <c r="Q73510" s="39"/>
    </row>
    <row r="73511" spans="17:17">
      <c r="Q73511" s="39"/>
    </row>
    <row r="73512" spans="17:17">
      <c r="Q73512" s="39"/>
    </row>
    <row r="73513" spans="17:17">
      <c r="Q73513" s="39"/>
    </row>
    <row r="73514" spans="17:17">
      <c r="Q73514" s="39"/>
    </row>
    <row r="73515" spans="17:17">
      <c r="Q73515" s="39"/>
    </row>
    <row r="73516" spans="17:17">
      <c r="Q73516" s="39"/>
    </row>
    <row r="73517" spans="17:17">
      <c r="Q73517" s="39"/>
    </row>
    <row r="73518" spans="17:17">
      <c r="Q73518" s="39"/>
    </row>
    <row r="73519" spans="17:17">
      <c r="Q73519" s="39"/>
    </row>
    <row r="73520" spans="17:17">
      <c r="Q73520" s="39"/>
    </row>
    <row r="73521" spans="17:17">
      <c r="Q73521" s="39"/>
    </row>
    <row r="73522" spans="17:17">
      <c r="Q73522" s="39"/>
    </row>
    <row r="73523" spans="17:17">
      <c r="Q73523" s="39"/>
    </row>
    <row r="73524" spans="17:17">
      <c r="Q73524" s="39"/>
    </row>
    <row r="73525" spans="17:17">
      <c r="Q73525" s="39"/>
    </row>
    <row r="73526" spans="17:17">
      <c r="Q73526" s="39"/>
    </row>
    <row r="73527" spans="17:17">
      <c r="Q73527" s="39"/>
    </row>
    <row r="73528" spans="17:17">
      <c r="Q73528" s="39"/>
    </row>
    <row r="73529" spans="17:17">
      <c r="Q73529" s="39"/>
    </row>
    <row r="73530" spans="17:17">
      <c r="Q73530" s="39"/>
    </row>
    <row r="73531" spans="17:17">
      <c r="Q73531" s="39"/>
    </row>
    <row r="73532" spans="17:17">
      <c r="Q73532" s="39"/>
    </row>
    <row r="73533" spans="17:17">
      <c r="Q73533" s="39"/>
    </row>
    <row r="73534" spans="17:17">
      <c r="Q73534" s="39"/>
    </row>
    <row r="73535" spans="17:17">
      <c r="Q73535" s="39"/>
    </row>
    <row r="73536" spans="17:17">
      <c r="Q73536" s="39"/>
    </row>
    <row r="73537" spans="17:17">
      <c r="Q73537" s="39"/>
    </row>
    <row r="73538" spans="17:17">
      <c r="Q73538" s="39"/>
    </row>
    <row r="73539" spans="17:17">
      <c r="Q73539" s="39"/>
    </row>
    <row r="73540" spans="17:17">
      <c r="Q73540" s="39"/>
    </row>
    <row r="73541" spans="17:17">
      <c r="Q73541" s="39"/>
    </row>
    <row r="73542" spans="17:17">
      <c r="Q73542" s="39"/>
    </row>
    <row r="73543" spans="17:17">
      <c r="Q73543" s="39"/>
    </row>
    <row r="73544" spans="17:17">
      <c r="Q73544" s="39"/>
    </row>
    <row r="73545" spans="17:17">
      <c r="Q73545" s="39"/>
    </row>
    <row r="73546" spans="17:17">
      <c r="Q73546" s="39"/>
    </row>
    <row r="73547" spans="17:17">
      <c r="Q73547" s="39"/>
    </row>
    <row r="73548" spans="17:17">
      <c r="Q73548" s="39"/>
    </row>
    <row r="73549" spans="17:17">
      <c r="Q73549" s="39"/>
    </row>
    <row r="73550" spans="17:17">
      <c r="Q73550" s="39"/>
    </row>
    <row r="73551" spans="17:17">
      <c r="Q73551" s="39"/>
    </row>
    <row r="73552" spans="17:17">
      <c r="Q73552" s="39"/>
    </row>
    <row r="73553" spans="17:17">
      <c r="Q73553" s="39"/>
    </row>
    <row r="73554" spans="17:17">
      <c r="Q73554" s="39"/>
    </row>
    <row r="73555" spans="17:17">
      <c r="Q73555" s="39"/>
    </row>
    <row r="73556" spans="17:17">
      <c r="Q73556" s="39"/>
    </row>
    <row r="73557" spans="17:17">
      <c r="Q73557" s="39"/>
    </row>
    <row r="73558" spans="17:17">
      <c r="Q73558" s="39"/>
    </row>
    <row r="73559" spans="17:17">
      <c r="Q73559" s="39"/>
    </row>
    <row r="73560" spans="17:17">
      <c r="Q73560" s="39"/>
    </row>
    <row r="73561" spans="17:17">
      <c r="Q73561" s="39"/>
    </row>
    <row r="73562" spans="17:17">
      <c r="Q73562" s="39"/>
    </row>
    <row r="73563" spans="17:17">
      <c r="Q73563" s="39"/>
    </row>
    <row r="73564" spans="17:17">
      <c r="Q73564" s="39"/>
    </row>
    <row r="73565" spans="17:17">
      <c r="Q73565" s="39"/>
    </row>
    <row r="73566" spans="17:17">
      <c r="Q73566" s="39"/>
    </row>
    <row r="73567" spans="17:17">
      <c r="Q73567" s="39"/>
    </row>
    <row r="73568" spans="17:17">
      <c r="Q73568" s="39"/>
    </row>
    <row r="73569" spans="17:17">
      <c r="Q73569" s="39"/>
    </row>
    <row r="73570" spans="17:17">
      <c r="Q73570" s="39"/>
    </row>
    <row r="73571" spans="17:17">
      <c r="Q73571" s="39"/>
    </row>
    <row r="73572" spans="17:17">
      <c r="Q73572" s="39"/>
    </row>
    <row r="73573" spans="17:17">
      <c r="Q73573" s="39"/>
    </row>
    <row r="73574" spans="17:17">
      <c r="Q73574" s="39"/>
    </row>
    <row r="73575" spans="17:17">
      <c r="Q73575" s="39"/>
    </row>
    <row r="73576" spans="17:17">
      <c r="Q73576" s="39"/>
    </row>
    <row r="73577" spans="17:17">
      <c r="Q73577" s="39"/>
    </row>
    <row r="73578" spans="17:17">
      <c r="Q73578" s="39"/>
    </row>
    <row r="73579" spans="17:17">
      <c r="Q73579" s="39"/>
    </row>
    <row r="73580" spans="17:17">
      <c r="Q73580" s="39"/>
    </row>
    <row r="73581" spans="17:17">
      <c r="Q73581" s="39"/>
    </row>
    <row r="73582" spans="17:17">
      <c r="Q73582" s="39"/>
    </row>
    <row r="73583" spans="17:17">
      <c r="Q73583" s="39"/>
    </row>
    <row r="73584" spans="17:17">
      <c r="Q73584" s="39"/>
    </row>
    <row r="73585" spans="17:17">
      <c r="Q73585" s="39"/>
    </row>
    <row r="73586" spans="17:17">
      <c r="Q73586" s="39"/>
    </row>
    <row r="73587" spans="17:17">
      <c r="Q73587" s="39"/>
    </row>
    <row r="73588" spans="17:17">
      <c r="Q73588" s="39"/>
    </row>
    <row r="73589" spans="17:17">
      <c r="Q73589" s="39"/>
    </row>
    <row r="73590" spans="17:17">
      <c r="Q73590" s="39"/>
    </row>
    <row r="73591" spans="17:17">
      <c r="Q73591" s="39"/>
    </row>
    <row r="73592" spans="17:17">
      <c r="Q73592" s="39"/>
    </row>
    <row r="73593" spans="17:17">
      <c r="Q73593" s="39"/>
    </row>
    <row r="73594" spans="17:17">
      <c r="Q73594" s="39"/>
    </row>
    <row r="73595" spans="17:17">
      <c r="Q73595" s="39"/>
    </row>
    <row r="73596" spans="17:17">
      <c r="Q73596" s="39"/>
    </row>
    <row r="73597" spans="17:17">
      <c r="Q73597" s="39"/>
    </row>
    <row r="73598" spans="17:17">
      <c r="Q73598" s="39"/>
    </row>
    <row r="73599" spans="17:17">
      <c r="Q73599" s="39"/>
    </row>
    <row r="73600" spans="17:17">
      <c r="Q73600" s="39"/>
    </row>
    <row r="73601" spans="17:17">
      <c r="Q73601" s="39"/>
    </row>
    <row r="73602" spans="17:17">
      <c r="Q73602" s="39"/>
    </row>
    <row r="73603" spans="17:17">
      <c r="Q73603" s="39"/>
    </row>
    <row r="73604" spans="17:17">
      <c r="Q73604" s="39"/>
    </row>
    <row r="73605" spans="17:17">
      <c r="Q73605" s="39"/>
    </row>
    <row r="73606" spans="17:17">
      <c r="Q73606" s="39"/>
    </row>
    <row r="73607" spans="17:17">
      <c r="Q73607" s="39"/>
    </row>
    <row r="73608" spans="17:17">
      <c r="Q73608" s="39"/>
    </row>
    <row r="73609" spans="17:17">
      <c r="Q73609" s="39"/>
    </row>
    <row r="73610" spans="17:17">
      <c r="Q73610" s="39"/>
    </row>
    <row r="73611" spans="17:17">
      <c r="Q73611" s="39"/>
    </row>
    <row r="73612" spans="17:17">
      <c r="Q73612" s="39"/>
    </row>
    <row r="73613" spans="17:17">
      <c r="Q73613" s="39"/>
    </row>
    <row r="73614" spans="17:17">
      <c r="Q73614" s="39"/>
    </row>
    <row r="73615" spans="17:17">
      <c r="Q73615" s="39"/>
    </row>
    <row r="73616" spans="17:17">
      <c r="Q73616" s="39"/>
    </row>
    <row r="73617" spans="17:17">
      <c r="Q73617" s="39"/>
    </row>
    <row r="73618" spans="17:17">
      <c r="Q73618" s="39"/>
    </row>
    <row r="73619" spans="17:17">
      <c r="Q73619" s="39"/>
    </row>
    <row r="73620" spans="17:17">
      <c r="Q73620" s="39"/>
    </row>
    <row r="73621" spans="17:17">
      <c r="Q73621" s="39"/>
    </row>
    <row r="73622" spans="17:17">
      <c r="Q73622" s="39"/>
    </row>
    <row r="73623" spans="17:17">
      <c r="Q73623" s="39"/>
    </row>
    <row r="73624" spans="17:17">
      <c r="Q73624" s="39"/>
    </row>
    <row r="73625" spans="17:17">
      <c r="Q73625" s="39"/>
    </row>
    <row r="73626" spans="17:17">
      <c r="Q73626" s="39"/>
    </row>
    <row r="73627" spans="17:17">
      <c r="Q73627" s="39"/>
    </row>
    <row r="73628" spans="17:17">
      <c r="Q73628" s="39"/>
    </row>
    <row r="73629" spans="17:17">
      <c r="Q73629" s="39"/>
    </row>
    <row r="73630" spans="17:17">
      <c r="Q73630" s="39"/>
    </row>
    <row r="73631" spans="17:17">
      <c r="Q73631" s="39"/>
    </row>
    <row r="73632" spans="17:17">
      <c r="Q73632" s="39"/>
    </row>
    <row r="73633" spans="17:17">
      <c r="Q73633" s="39"/>
    </row>
    <row r="73634" spans="17:17">
      <c r="Q73634" s="39"/>
    </row>
    <row r="73635" spans="17:17">
      <c r="Q73635" s="39"/>
    </row>
    <row r="73636" spans="17:17">
      <c r="Q73636" s="39"/>
    </row>
    <row r="73637" spans="17:17">
      <c r="Q73637" s="39"/>
    </row>
    <row r="73638" spans="17:17">
      <c r="Q73638" s="39"/>
    </row>
    <row r="73639" spans="17:17">
      <c r="Q73639" s="39"/>
    </row>
    <row r="73640" spans="17:17">
      <c r="Q73640" s="39"/>
    </row>
    <row r="73641" spans="17:17">
      <c r="Q73641" s="39"/>
    </row>
    <row r="73642" spans="17:17">
      <c r="Q73642" s="39"/>
    </row>
    <row r="73643" spans="17:17">
      <c r="Q73643" s="39"/>
    </row>
    <row r="73644" spans="17:17">
      <c r="Q73644" s="39"/>
    </row>
    <row r="73645" spans="17:17">
      <c r="Q73645" s="39"/>
    </row>
    <row r="73646" spans="17:17">
      <c r="Q73646" s="39"/>
    </row>
    <row r="73647" spans="17:17">
      <c r="Q73647" s="39"/>
    </row>
    <row r="73648" spans="17:17">
      <c r="Q73648" s="39"/>
    </row>
    <row r="73649" spans="17:17">
      <c r="Q73649" s="39"/>
    </row>
    <row r="73650" spans="17:17">
      <c r="Q73650" s="39"/>
    </row>
    <row r="73651" spans="17:17">
      <c r="Q73651" s="39"/>
    </row>
    <row r="73652" spans="17:17">
      <c r="Q73652" s="39"/>
    </row>
    <row r="73653" spans="17:17">
      <c r="Q73653" s="39"/>
    </row>
    <row r="73654" spans="17:17">
      <c r="Q73654" s="39"/>
    </row>
    <row r="73655" spans="17:17">
      <c r="Q73655" s="39"/>
    </row>
    <row r="73656" spans="17:17">
      <c r="Q73656" s="39"/>
    </row>
    <row r="73657" spans="17:17">
      <c r="Q73657" s="39"/>
    </row>
    <row r="73658" spans="17:17">
      <c r="Q73658" s="39"/>
    </row>
    <row r="73659" spans="17:17">
      <c r="Q73659" s="39"/>
    </row>
    <row r="73660" spans="17:17">
      <c r="Q73660" s="39"/>
    </row>
    <row r="73661" spans="17:17">
      <c r="Q73661" s="39"/>
    </row>
    <row r="73662" spans="17:17">
      <c r="Q73662" s="39"/>
    </row>
    <row r="73663" spans="17:17">
      <c r="Q73663" s="39"/>
    </row>
    <row r="73664" spans="17:17">
      <c r="Q73664" s="39"/>
    </row>
    <row r="73665" spans="17:17">
      <c r="Q73665" s="39"/>
    </row>
    <row r="73666" spans="17:17">
      <c r="Q73666" s="39"/>
    </row>
    <row r="73667" spans="17:17">
      <c r="Q73667" s="39"/>
    </row>
    <row r="73668" spans="17:17">
      <c r="Q73668" s="39"/>
    </row>
    <row r="73669" spans="17:17">
      <c r="Q73669" s="39"/>
    </row>
    <row r="73670" spans="17:17">
      <c r="Q73670" s="39"/>
    </row>
    <row r="73671" spans="17:17">
      <c r="Q73671" s="39"/>
    </row>
    <row r="73672" spans="17:17">
      <c r="Q73672" s="39"/>
    </row>
    <row r="73673" spans="17:17">
      <c r="Q73673" s="39"/>
    </row>
    <row r="73674" spans="17:17">
      <c r="Q73674" s="39"/>
    </row>
    <row r="73675" spans="17:17">
      <c r="Q73675" s="39"/>
    </row>
    <row r="73676" spans="17:17">
      <c r="Q73676" s="39"/>
    </row>
    <row r="73677" spans="17:17">
      <c r="Q73677" s="39"/>
    </row>
    <row r="73678" spans="17:17">
      <c r="Q73678" s="39"/>
    </row>
    <row r="73679" spans="17:17">
      <c r="Q73679" s="39"/>
    </row>
    <row r="73680" spans="17:17">
      <c r="Q73680" s="39"/>
    </row>
    <row r="73681" spans="17:17">
      <c r="Q73681" s="39"/>
    </row>
    <row r="73682" spans="17:17">
      <c r="Q73682" s="39"/>
    </row>
    <row r="73683" spans="17:17">
      <c r="Q73683" s="39"/>
    </row>
    <row r="73684" spans="17:17">
      <c r="Q73684" s="39"/>
    </row>
    <row r="73685" spans="17:17">
      <c r="Q73685" s="39"/>
    </row>
    <row r="73686" spans="17:17">
      <c r="Q73686" s="39"/>
    </row>
    <row r="73687" spans="17:17">
      <c r="Q73687" s="39"/>
    </row>
    <row r="73688" spans="17:17">
      <c r="Q73688" s="39"/>
    </row>
    <row r="73689" spans="17:17">
      <c r="Q73689" s="39"/>
    </row>
    <row r="73690" spans="17:17">
      <c r="Q73690" s="39"/>
    </row>
    <row r="73691" spans="17:17">
      <c r="Q73691" s="39"/>
    </row>
    <row r="73692" spans="17:17">
      <c r="Q73692" s="39"/>
    </row>
    <row r="73693" spans="17:17">
      <c r="Q73693" s="39"/>
    </row>
    <row r="73694" spans="17:17">
      <c r="Q73694" s="39"/>
    </row>
    <row r="73695" spans="17:17">
      <c r="Q73695" s="39"/>
    </row>
    <row r="73696" spans="17:17">
      <c r="Q73696" s="39"/>
    </row>
    <row r="73697" spans="17:17">
      <c r="Q73697" s="39"/>
    </row>
    <row r="73698" spans="17:17">
      <c r="Q73698" s="39"/>
    </row>
    <row r="73699" spans="17:17">
      <c r="Q73699" s="39"/>
    </row>
    <row r="73700" spans="17:17">
      <c r="Q73700" s="39"/>
    </row>
    <row r="73701" spans="17:17">
      <c r="Q73701" s="39"/>
    </row>
    <row r="73702" spans="17:17">
      <c r="Q73702" s="39"/>
    </row>
    <row r="73703" spans="17:17">
      <c r="Q73703" s="39"/>
    </row>
    <row r="73704" spans="17:17">
      <c r="Q73704" s="39"/>
    </row>
    <row r="73705" spans="17:17">
      <c r="Q73705" s="39"/>
    </row>
    <row r="73706" spans="17:17">
      <c r="Q73706" s="39"/>
    </row>
    <row r="73707" spans="17:17">
      <c r="Q73707" s="39"/>
    </row>
    <row r="73708" spans="17:17">
      <c r="Q73708" s="39"/>
    </row>
    <row r="73709" spans="17:17">
      <c r="Q73709" s="39"/>
    </row>
    <row r="73710" spans="17:17">
      <c r="Q73710" s="39"/>
    </row>
    <row r="73711" spans="17:17">
      <c r="Q73711" s="39"/>
    </row>
    <row r="73712" spans="17:17">
      <c r="Q73712" s="39"/>
    </row>
    <row r="73713" spans="17:17">
      <c r="Q73713" s="39"/>
    </row>
    <row r="73714" spans="17:17">
      <c r="Q73714" s="39"/>
    </row>
    <row r="73715" spans="17:17">
      <c r="Q73715" s="39"/>
    </row>
    <row r="73716" spans="17:17">
      <c r="Q73716" s="39"/>
    </row>
    <row r="73717" spans="17:17">
      <c r="Q73717" s="39"/>
    </row>
    <row r="73718" spans="17:17">
      <c r="Q73718" s="39"/>
    </row>
    <row r="73719" spans="17:17">
      <c r="Q73719" s="39"/>
    </row>
    <row r="73720" spans="17:17">
      <c r="Q73720" s="39"/>
    </row>
    <row r="73721" spans="17:17">
      <c r="Q73721" s="39"/>
    </row>
    <row r="73722" spans="17:17">
      <c r="Q73722" s="39"/>
    </row>
    <row r="73723" spans="17:17">
      <c r="Q73723" s="39"/>
    </row>
    <row r="73724" spans="17:17">
      <c r="Q73724" s="39"/>
    </row>
    <row r="73725" spans="17:17">
      <c r="Q73725" s="39"/>
    </row>
    <row r="73726" spans="17:17">
      <c r="Q73726" s="39"/>
    </row>
    <row r="73727" spans="17:17">
      <c r="Q73727" s="39"/>
    </row>
    <row r="73728" spans="17:17">
      <c r="Q73728" s="39"/>
    </row>
    <row r="73729" spans="17:17">
      <c r="Q73729" s="39"/>
    </row>
    <row r="73730" spans="17:17">
      <c r="Q73730" s="39"/>
    </row>
    <row r="73731" spans="17:17">
      <c r="Q73731" s="39"/>
    </row>
    <row r="73732" spans="17:17">
      <c r="Q73732" s="39"/>
    </row>
    <row r="73733" spans="17:17">
      <c r="Q73733" s="39"/>
    </row>
    <row r="73734" spans="17:17">
      <c r="Q73734" s="39"/>
    </row>
    <row r="73735" spans="17:17">
      <c r="Q73735" s="39"/>
    </row>
    <row r="73736" spans="17:17">
      <c r="Q73736" s="39"/>
    </row>
    <row r="73737" spans="17:17">
      <c r="Q73737" s="39"/>
    </row>
    <row r="73738" spans="17:17">
      <c r="Q73738" s="39"/>
    </row>
    <row r="73739" spans="17:17">
      <c r="Q73739" s="39"/>
    </row>
    <row r="73740" spans="17:17">
      <c r="Q73740" s="39"/>
    </row>
    <row r="73741" spans="17:17">
      <c r="Q73741" s="39"/>
    </row>
    <row r="73742" spans="17:17">
      <c r="Q73742" s="39"/>
    </row>
    <row r="73743" spans="17:17">
      <c r="Q73743" s="39"/>
    </row>
    <row r="73744" spans="17:17">
      <c r="Q73744" s="39"/>
    </row>
    <row r="73745" spans="17:17">
      <c r="Q73745" s="39"/>
    </row>
    <row r="73746" spans="17:17">
      <c r="Q73746" s="39"/>
    </row>
    <row r="73747" spans="17:17">
      <c r="Q73747" s="39"/>
    </row>
    <row r="73748" spans="17:17">
      <c r="Q73748" s="39"/>
    </row>
    <row r="73749" spans="17:17">
      <c r="Q73749" s="39"/>
    </row>
    <row r="73750" spans="17:17">
      <c r="Q73750" s="39"/>
    </row>
    <row r="73751" spans="17:17">
      <c r="Q73751" s="39"/>
    </row>
    <row r="73752" spans="17:17">
      <c r="Q73752" s="39"/>
    </row>
    <row r="73753" spans="17:17">
      <c r="Q73753" s="39"/>
    </row>
    <row r="73754" spans="17:17">
      <c r="Q73754" s="39"/>
    </row>
    <row r="73755" spans="17:17">
      <c r="Q73755" s="39"/>
    </row>
    <row r="73756" spans="17:17">
      <c r="Q73756" s="39"/>
    </row>
    <row r="73757" spans="17:17">
      <c r="Q73757" s="39"/>
    </row>
    <row r="73758" spans="17:17">
      <c r="Q73758" s="39"/>
    </row>
    <row r="73759" spans="17:17">
      <c r="Q73759" s="39"/>
    </row>
    <row r="73760" spans="17:17">
      <c r="Q73760" s="39"/>
    </row>
    <row r="73761" spans="17:17">
      <c r="Q73761" s="39"/>
    </row>
    <row r="73762" spans="17:17">
      <c r="Q73762" s="39"/>
    </row>
    <row r="73763" spans="17:17">
      <c r="Q73763" s="39"/>
    </row>
    <row r="73764" spans="17:17">
      <c r="Q73764" s="39"/>
    </row>
    <row r="73765" spans="17:17">
      <c r="Q73765" s="39"/>
    </row>
    <row r="73766" spans="17:17">
      <c r="Q73766" s="39"/>
    </row>
    <row r="73767" spans="17:17">
      <c r="Q73767" s="39"/>
    </row>
    <row r="73768" spans="17:17">
      <c r="Q73768" s="39"/>
    </row>
    <row r="73769" spans="17:17">
      <c r="Q73769" s="39"/>
    </row>
    <row r="73770" spans="17:17">
      <c r="Q73770" s="39"/>
    </row>
    <row r="73771" spans="17:17">
      <c r="Q73771" s="39"/>
    </row>
    <row r="73772" spans="17:17">
      <c r="Q73772" s="39"/>
    </row>
    <row r="73773" spans="17:17">
      <c r="Q73773" s="39"/>
    </row>
    <row r="73774" spans="17:17">
      <c r="Q73774" s="39"/>
    </row>
    <row r="73775" spans="17:17">
      <c r="Q73775" s="39"/>
    </row>
    <row r="73776" spans="17:17">
      <c r="Q73776" s="39"/>
    </row>
    <row r="73777" spans="17:17">
      <c r="Q73777" s="39"/>
    </row>
    <row r="73778" spans="17:17">
      <c r="Q73778" s="39"/>
    </row>
    <row r="73779" spans="17:17">
      <c r="Q73779" s="39"/>
    </row>
    <row r="73780" spans="17:17">
      <c r="Q73780" s="39"/>
    </row>
    <row r="73781" spans="17:17">
      <c r="Q73781" s="39"/>
    </row>
    <row r="73782" spans="17:17">
      <c r="Q73782" s="39"/>
    </row>
    <row r="73783" spans="17:17">
      <c r="Q73783" s="39"/>
    </row>
    <row r="73784" spans="17:17">
      <c r="Q73784" s="39"/>
    </row>
    <row r="73785" spans="17:17">
      <c r="Q73785" s="39"/>
    </row>
    <row r="73786" spans="17:17">
      <c r="Q73786" s="39"/>
    </row>
    <row r="73787" spans="17:17">
      <c r="Q73787" s="39"/>
    </row>
    <row r="73788" spans="17:17">
      <c r="Q73788" s="39"/>
    </row>
    <row r="73789" spans="17:17">
      <c r="Q73789" s="39"/>
    </row>
    <row r="73790" spans="17:17">
      <c r="Q73790" s="39"/>
    </row>
    <row r="73791" spans="17:17">
      <c r="Q73791" s="39"/>
    </row>
    <row r="73792" spans="17:17">
      <c r="Q73792" s="39"/>
    </row>
    <row r="73793" spans="17:17">
      <c r="Q73793" s="39"/>
    </row>
    <row r="73794" spans="17:17">
      <c r="Q73794" s="39"/>
    </row>
    <row r="73795" spans="17:17">
      <c r="Q73795" s="39"/>
    </row>
    <row r="73796" spans="17:17">
      <c r="Q73796" s="39"/>
    </row>
    <row r="73797" spans="17:17">
      <c r="Q73797" s="39"/>
    </row>
    <row r="73798" spans="17:17">
      <c r="Q73798" s="39"/>
    </row>
    <row r="73799" spans="17:17">
      <c r="Q73799" s="39"/>
    </row>
    <row r="73800" spans="17:17">
      <c r="Q73800" s="39"/>
    </row>
    <row r="73801" spans="17:17">
      <c r="Q73801" s="39"/>
    </row>
    <row r="73802" spans="17:17">
      <c r="Q73802" s="39"/>
    </row>
    <row r="73803" spans="17:17">
      <c r="Q73803" s="39"/>
    </row>
    <row r="73804" spans="17:17">
      <c r="Q73804" s="39"/>
    </row>
    <row r="73805" spans="17:17">
      <c r="Q73805" s="39"/>
    </row>
    <row r="73806" spans="17:17">
      <c r="Q73806" s="39"/>
    </row>
    <row r="73807" spans="17:17">
      <c r="Q73807" s="39"/>
    </row>
    <row r="73808" spans="17:17">
      <c r="Q73808" s="39"/>
    </row>
    <row r="73809" spans="17:17">
      <c r="Q73809" s="39"/>
    </row>
    <row r="73810" spans="17:17">
      <c r="Q73810" s="39"/>
    </row>
    <row r="73811" spans="17:17">
      <c r="Q73811" s="39"/>
    </row>
    <row r="73812" spans="17:17">
      <c r="Q73812" s="39"/>
    </row>
    <row r="73813" spans="17:17">
      <c r="Q73813" s="39"/>
    </row>
    <row r="73814" spans="17:17">
      <c r="Q73814" s="39"/>
    </row>
    <row r="73815" spans="17:17">
      <c r="Q73815" s="39"/>
    </row>
    <row r="73816" spans="17:17">
      <c r="Q73816" s="39"/>
    </row>
    <row r="73817" spans="17:17">
      <c r="Q73817" s="39"/>
    </row>
    <row r="73818" spans="17:17">
      <c r="Q73818" s="39"/>
    </row>
    <row r="73819" spans="17:17">
      <c r="Q73819" s="39"/>
    </row>
    <row r="73820" spans="17:17">
      <c r="Q73820" s="39"/>
    </row>
    <row r="73821" spans="17:17">
      <c r="Q73821" s="39"/>
    </row>
    <row r="73822" spans="17:17">
      <c r="Q73822" s="39"/>
    </row>
    <row r="73823" spans="17:17">
      <c r="Q73823" s="39"/>
    </row>
    <row r="73824" spans="17:17">
      <c r="Q73824" s="39"/>
    </row>
    <row r="73825" spans="17:17">
      <c r="Q73825" s="39"/>
    </row>
    <row r="73826" spans="17:17">
      <c r="Q73826" s="39"/>
    </row>
    <row r="73827" spans="17:17">
      <c r="Q73827" s="39"/>
    </row>
    <row r="73828" spans="17:17">
      <c r="Q73828" s="39"/>
    </row>
    <row r="73829" spans="17:17">
      <c r="Q73829" s="39"/>
    </row>
    <row r="73830" spans="17:17">
      <c r="Q73830" s="39"/>
    </row>
    <row r="73831" spans="17:17">
      <c r="Q73831" s="39"/>
    </row>
    <row r="73832" spans="17:17">
      <c r="Q73832" s="39"/>
    </row>
    <row r="73833" spans="17:17">
      <c r="Q73833" s="39"/>
    </row>
    <row r="73834" spans="17:17">
      <c r="Q73834" s="39"/>
    </row>
    <row r="73835" spans="17:17">
      <c r="Q73835" s="39"/>
    </row>
    <row r="73836" spans="17:17">
      <c r="Q73836" s="39"/>
    </row>
    <row r="73837" spans="17:17">
      <c r="Q73837" s="39"/>
    </row>
    <row r="73838" spans="17:17">
      <c r="Q73838" s="39"/>
    </row>
    <row r="73839" spans="17:17">
      <c r="Q73839" s="39"/>
    </row>
    <row r="73840" spans="17:17">
      <c r="Q73840" s="39"/>
    </row>
    <row r="73841" spans="17:17">
      <c r="Q73841" s="39"/>
    </row>
    <row r="73842" spans="17:17">
      <c r="Q73842" s="39"/>
    </row>
    <row r="73843" spans="17:17">
      <c r="Q73843" s="39"/>
    </row>
    <row r="73844" spans="17:17">
      <c r="Q73844" s="39"/>
    </row>
    <row r="73845" spans="17:17">
      <c r="Q73845" s="39"/>
    </row>
    <row r="73846" spans="17:17">
      <c r="Q73846" s="39"/>
    </row>
    <row r="73847" spans="17:17">
      <c r="Q73847" s="39"/>
    </row>
    <row r="73848" spans="17:17">
      <c r="Q73848" s="39"/>
    </row>
    <row r="73849" spans="17:17">
      <c r="Q73849" s="39"/>
    </row>
    <row r="73850" spans="17:17">
      <c r="Q73850" s="39"/>
    </row>
    <row r="73851" spans="17:17">
      <c r="Q73851" s="39"/>
    </row>
    <row r="73852" spans="17:17">
      <c r="Q73852" s="39"/>
    </row>
    <row r="73853" spans="17:17">
      <c r="Q73853" s="39"/>
    </row>
    <row r="73854" spans="17:17">
      <c r="Q73854" s="39"/>
    </row>
    <row r="73855" spans="17:17">
      <c r="Q73855" s="39"/>
    </row>
    <row r="73856" spans="17:17">
      <c r="Q73856" s="39"/>
    </row>
    <row r="73857" spans="17:17">
      <c r="Q73857" s="39"/>
    </row>
    <row r="73858" spans="17:17">
      <c r="Q73858" s="39"/>
    </row>
    <row r="73859" spans="17:17">
      <c r="Q73859" s="39"/>
    </row>
    <row r="73860" spans="17:17">
      <c r="Q73860" s="39"/>
    </row>
    <row r="73861" spans="17:17">
      <c r="Q73861" s="39"/>
    </row>
    <row r="73862" spans="17:17">
      <c r="Q73862" s="39"/>
    </row>
    <row r="73863" spans="17:17">
      <c r="Q73863" s="39"/>
    </row>
    <row r="73864" spans="17:17">
      <c r="Q73864" s="39"/>
    </row>
    <row r="73865" spans="17:17">
      <c r="Q73865" s="39"/>
    </row>
    <row r="73866" spans="17:17">
      <c r="Q73866" s="39"/>
    </row>
    <row r="73867" spans="17:17">
      <c r="Q73867" s="39"/>
    </row>
    <row r="73868" spans="17:17">
      <c r="Q73868" s="39"/>
    </row>
    <row r="73869" spans="17:17">
      <c r="Q73869" s="39"/>
    </row>
    <row r="73870" spans="17:17">
      <c r="Q73870" s="39"/>
    </row>
    <row r="73871" spans="17:17">
      <c r="Q73871" s="39"/>
    </row>
    <row r="73872" spans="17:17">
      <c r="Q73872" s="39"/>
    </row>
    <row r="73873" spans="17:17">
      <c r="Q73873" s="39"/>
    </row>
    <row r="73874" spans="17:17">
      <c r="Q73874" s="39"/>
    </row>
    <row r="73875" spans="17:17">
      <c r="Q73875" s="39"/>
    </row>
    <row r="73876" spans="17:17">
      <c r="Q73876" s="39"/>
    </row>
    <row r="73877" spans="17:17">
      <c r="Q73877" s="39"/>
    </row>
    <row r="73878" spans="17:17">
      <c r="Q73878" s="39"/>
    </row>
    <row r="73879" spans="17:17">
      <c r="Q73879" s="39"/>
    </row>
    <row r="73880" spans="17:17">
      <c r="Q73880" s="39"/>
    </row>
    <row r="73881" spans="17:17">
      <c r="Q73881" s="39"/>
    </row>
    <row r="73882" spans="17:17">
      <c r="Q73882" s="39"/>
    </row>
    <row r="73883" spans="17:17">
      <c r="Q73883" s="39"/>
    </row>
    <row r="73884" spans="17:17">
      <c r="Q73884" s="39"/>
    </row>
    <row r="73885" spans="17:17">
      <c r="Q73885" s="39"/>
    </row>
    <row r="73886" spans="17:17">
      <c r="Q73886" s="39"/>
    </row>
    <row r="73887" spans="17:17">
      <c r="Q73887" s="39"/>
    </row>
    <row r="73888" spans="17:17">
      <c r="Q73888" s="39"/>
    </row>
    <row r="73889" spans="17:17">
      <c r="Q73889" s="39"/>
    </row>
    <row r="73890" spans="17:17">
      <c r="Q73890" s="39"/>
    </row>
    <row r="73891" spans="17:17">
      <c r="Q73891" s="39"/>
    </row>
    <row r="73892" spans="17:17">
      <c r="Q73892" s="39"/>
    </row>
    <row r="73893" spans="17:17">
      <c r="Q73893" s="39"/>
    </row>
    <row r="73894" spans="17:17">
      <c r="Q73894" s="39"/>
    </row>
    <row r="73895" spans="17:17">
      <c r="Q73895" s="39"/>
    </row>
    <row r="73896" spans="17:17">
      <c r="Q73896" s="39"/>
    </row>
    <row r="73897" spans="17:17">
      <c r="Q73897" s="39"/>
    </row>
    <row r="73898" spans="17:17">
      <c r="Q73898" s="39"/>
    </row>
    <row r="73899" spans="17:17">
      <c r="Q73899" s="39"/>
    </row>
    <row r="73900" spans="17:17">
      <c r="Q73900" s="39"/>
    </row>
    <row r="73901" spans="17:17">
      <c r="Q73901" s="39"/>
    </row>
    <row r="73902" spans="17:17">
      <c r="Q73902" s="39"/>
    </row>
    <row r="73903" spans="17:17">
      <c r="Q73903" s="39"/>
    </row>
    <row r="73904" spans="17:17">
      <c r="Q73904" s="39"/>
    </row>
    <row r="73905" spans="17:17">
      <c r="Q73905" s="39"/>
    </row>
    <row r="73906" spans="17:17">
      <c r="Q73906" s="39"/>
    </row>
    <row r="73907" spans="17:17">
      <c r="Q73907" s="39"/>
    </row>
    <row r="73908" spans="17:17">
      <c r="Q73908" s="39"/>
    </row>
    <row r="73909" spans="17:17">
      <c r="Q73909" s="39"/>
    </row>
    <row r="73910" spans="17:17">
      <c r="Q73910" s="39"/>
    </row>
    <row r="73911" spans="17:17">
      <c r="Q73911" s="39"/>
    </row>
    <row r="73912" spans="17:17">
      <c r="Q73912" s="39"/>
    </row>
    <row r="73913" spans="17:17">
      <c r="Q73913" s="39"/>
    </row>
    <row r="73914" spans="17:17">
      <c r="Q73914" s="39"/>
    </row>
    <row r="73915" spans="17:17">
      <c r="Q73915" s="39"/>
    </row>
    <row r="73916" spans="17:17">
      <c r="Q73916" s="39"/>
    </row>
    <row r="73917" spans="17:17">
      <c r="Q73917" s="39"/>
    </row>
    <row r="73918" spans="17:17">
      <c r="Q73918" s="39"/>
    </row>
    <row r="73919" spans="17:17">
      <c r="Q73919" s="39"/>
    </row>
    <row r="73920" spans="17:17">
      <c r="Q73920" s="39"/>
    </row>
    <row r="73921" spans="17:17">
      <c r="Q73921" s="39"/>
    </row>
    <row r="73922" spans="17:17">
      <c r="Q73922" s="39"/>
    </row>
    <row r="73923" spans="17:17">
      <c r="Q73923" s="39"/>
    </row>
    <row r="73924" spans="17:17">
      <c r="Q73924" s="39"/>
    </row>
    <row r="73925" spans="17:17">
      <c r="Q73925" s="39"/>
    </row>
    <row r="73926" spans="17:17">
      <c r="Q73926" s="39"/>
    </row>
    <row r="73927" spans="17:17">
      <c r="Q73927" s="39"/>
    </row>
    <row r="73928" spans="17:17">
      <c r="Q73928" s="39"/>
    </row>
    <row r="73929" spans="17:17">
      <c r="Q73929" s="39"/>
    </row>
    <row r="73930" spans="17:17">
      <c r="Q73930" s="39"/>
    </row>
    <row r="73931" spans="17:17">
      <c r="Q73931" s="39"/>
    </row>
    <row r="73932" spans="17:17">
      <c r="Q73932" s="39"/>
    </row>
    <row r="73933" spans="17:17">
      <c r="Q73933" s="39"/>
    </row>
    <row r="73934" spans="17:17">
      <c r="Q73934" s="39"/>
    </row>
    <row r="73935" spans="17:17">
      <c r="Q73935" s="39"/>
    </row>
    <row r="73936" spans="17:17">
      <c r="Q73936" s="39"/>
    </row>
    <row r="73937" spans="17:17">
      <c r="Q73937" s="39"/>
    </row>
    <row r="73938" spans="17:17">
      <c r="Q73938" s="39"/>
    </row>
    <row r="73939" spans="17:17">
      <c r="Q73939" s="39"/>
    </row>
    <row r="73940" spans="17:17">
      <c r="Q73940" s="39"/>
    </row>
    <row r="73941" spans="17:17">
      <c r="Q73941" s="39"/>
    </row>
    <row r="73942" spans="17:17">
      <c r="Q73942" s="39"/>
    </row>
    <row r="73943" spans="17:17">
      <c r="Q73943" s="39"/>
    </row>
    <row r="73944" spans="17:17">
      <c r="Q73944" s="39"/>
    </row>
    <row r="73945" spans="17:17">
      <c r="Q73945" s="39"/>
    </row>
    <row r="73946" spans="17:17">
      <c r="Q73946" s="39"/>
    </row>
    <row r="73947" spans="17:17">
      <c r="Q73947" s="39"/>
    </row>
    <row r="73948" spans="17:17">
      <c r="Q73948" s="39"/>
    </row>
    <row r="73949" spans="17:17">
      <c r="Q73949" s="39"/>
    </row>
    <row r="73950" spans="17:17">
      <c r="Q73950" s="39"/>
    </row>
    <row r="73951" spans="17:17">
      <c r="Q73951" s="39"/>
    </row>
    <row r="73952" spans="17:17">
      <c r="Q73952" s="39"/>
    </row>
    <row r="73953" spans="17:17">
      <c r="Q73953" s="39"/>
    </row>
    <row r="73954" spans="17:17">
      <c r="Q73954" s="39"/>
    </row>
    <row r="73955" spans="17:17">
      <c r="Q73955" s="39"/>
    </row>
    <row r="73956" spans="17:17">
      <c r="Q73956" s="39"/>
    </row>
    <row r="73957" spans="17:17">
      <c r="Q73957" s="39"/>
    </row>
    <row r="73958" spans="17:17">
      <c r="Q73958" s="39"/>
    </row>
    <row r="73959" spans="17:17">
      <c r="Q73959" s="39"/>
    </row>
    <row r="73960" spans="17:17">
      <c r="Q73960" s="39"/>
    </row>
    <row r="73961" spans="17:17">
      <c r="Q73961" s="39"/>
    </row>
    <row r="73962" spans="17:17">
      <c r="Q73962" s="39"/>
    </row>
    <row r="73963" spans="17:17">
      <c r="Q73963" s="39"/>
    </row>
    <row r="73964" spans="17:17">
      <c r="Q73964" s="39"/>
    </row>
    <row r="73965" spans="17:17">
      <c r="Q73965" s="39"/>
    </row>
    <row r="73966" spans="17:17">
      <c r="Q73966" s="39"/>
    </row>
    <row r="73967" spans="17:17">
      <c r="Q73967" s="39"/>
    </row>
    <row r="73968" spans="17:17">
      <c r="Q73968" s="39"/>
    </row>
    <row r="73969" spans="17:17">
      <c r="Q73969" s="39"/>
    </row>
    <row r="73970" spans="17:17">
      <c r="Q73970" s="39"/>
    </row>
    <row r="73971" spans="17:17">
      <c r="Q73971" s="39"/>
    </row>
    <row r="73972" spans="17:17">
      <c r="Q73972" s="39"/>
    </row>
    <row r="73973" spans="17:17">
      <c r="Q73973" s="39"/>
    </row>
    <row r="73974" spans="17:17">
      <c r="Q73974" s="39"/>
    </row>
    <row r="73975" spans="17:17">
      <c r="Q73975" s="39"/>
    </row>
    <row r="73976" spans="17:17">
      <c r="Q73976" s="39"/>
    </row>
    <row r="73977" spans="17:17">
      <c r="Q73977" s="39"/>
    </row>
    <row r="73978" spans="17:17">
      <c r="Q73978" s="39"/>
    </row>
    <row r="73979" spans="17:17">
      <c r="Q73979" s="39"/>
    </row>
    <row r="73980" spans="17:17">
      <c r="Q73980" s="39"/>
    </row>
    <row r="73981" spans="17:17">
      <c r="Q73981" s="39"/>
    </row>
    <row r="73982" spans="17:17">
      <c r="Q73982" s="39"/>
    </row>
    <row r="73983" spans="17:17">
      <c r="Q73983" s="39"/>
    </row>
    <row r="73984" spans="17:17">
      <c r="Q73984" s="39"/>
    </row>
    <row r="73985" spans="17:17">
      <c r="Q73985" s="39"/>
    </row>
    <row r="73986" spans="17:17">
      <c r="Q73986" s="39"/>
    </row>
    <row r="73987" spans="17:17">
      <c r="Q73987" s="39"/>
    </row>
    <row r="73988" spans="17:17">
      <c r="Q73988" s="39"/>
    </row>
    <row r="73989" spans="17:17">
      <c r="Q73989" s="39"/>
    </row>
    <row r="73990" spans="17:17">
      <c r="Q73990" s="39"/>
    </row>
    <row r="73991" spans="17:17">
      <c r="Q73991" s="39"/>
    </row>
    <row r="73992" spans="17:17">
      <c r="Q73992" s="39"/>
    </row>
    <row r="73993" spans="17:17">
      <c r="Q73993" s="39"/>
    </row>
    <row r="73994" spans="17:17">
      <c r="Q73994" s="39"/>
    </row>
    <row r="73995" spans="17:17">
      <c r="Q73995" s="39"/>
    </row>
    <row r="73996" spans="17:17">
      <c r="Q73996" s="39"/>
    </row>
    <row r="73997" spans="17:17">
      <c r="Q73997" s="39"/>
    </row>
    <row r="73998" spans="17:17">
      <c r="Q73998" s="39"/>
    </row>
    <row r="73999" spans="17:17">
      <c r="Q73999" s="39"/>
    </row>
    <row r="74000" spans="17:17">
      <c r="Q74000" s="39"/>
    </row>
    <row r="74001" spans="17:17">
      <c r="Q74001" s="39"/>
    </row>
    <row r="74002" spans="17:17">
      <c r="Q74002" s="39"/>
    </row>
    <row r="74003" spans="17:17">
      <c r="Q74003" s="39"/>
    </row>
    <row r="74004" spans="17:17">
      <c r="Q74004" s="39"/>
    </row>
    <row r="74005" spans="17:17">
      <c r="Q74005" s="39"/>
    </row>
    <row r="74006" spans="17:17">
      <c r="Q74006" s="39"/>
    </row>
    <row r="74007" spans="17:17">
      <c r="Q74007" s="39"/>
    </row>
    <row r="74008" spans="17:17">
      <c r="Q74008" s="39"/>
    </row>
    <row r="74009" spans="17:17">
      <c r="Q74009" s="39"/>
    </row>
    <row r="74010" spans="17:17">
      <c r="Q74010" s="39"/>
    </row>
    <row r="74011" spans="17:17">
      <c r="Q74011" s="39"/>
    </row>
    <row r="74012" spans="17:17">
      <c r="Q74012" s="39"/>
    </row>
    <row r="74013" spans="17:17">
      <c r="Q74013" s="39"/>
    </row>
    <row r="74014" spans="17:17">
      <c r="Q74014" s="39"/>
    </row>
    <row r="74015" spans="17:17">
      <c r="Q74015" s="39"/>
    </row>
    <row r="74016" spans="17:17">
      <c r="Q74016" s="39"/>
    </row>
    <row r="74017" spans="17:17">
      <c r="Q74017" s="39"/>
    </row>
    <row r="74018" spans="17:17">
      <c r="Q74018" s="39"/>
    </row>
    <row r="74019" spans="17:17">
      <c r="Q74019" s="39"/>
    </row>
    <row r="74020" spans="17:17">
      <c r="Q74020" s="39"/>
    </row>
    <row r="74021" spans="17:17">
      <c r="Q74021" s="39"/>
    </row>
    <row r="74022" spans="17:17">
      <c r="Q74022" s="39"/>
    </row>
    <row r="74023" spans="17:17">
      <c r="Q74023" s="39"/>
    </row>
    <row r="74024" spans="17:17">
      <c r="Q74024" s="39"/>
    </row>
    <row r="74025" spans="17:17">
      <c r="Q74025" s="39"/>
    </row>
    <row r="74026" spans="17:17">
      <c r="Q74026" s="39"/>
    </row>
    <row r="74027" spans="17:17">
      <c r="Q74027" s="39"/>
    </row>
    <row r="74028" spans="17:17">
      <c r="Q74028" s="39"/>
    </row>
    <row r="74029" spans="17:17">
      <c r="Q74029" s="39"/>
    </row>
    <row r="74030" spans="17:17">
      <c r="Q74030" s="39"/>
    </row>
    <row r="74031" spans="17:17">
      <c r="Q74031" s="39"/>
    </row>
    <row r="74032" spans="17:17">
      <c r="Q74032" s="39"/>
    </row>
    <row r="74033" spans="17:17">
      <c r="Q74033" s="39"/>
    </row>
    <row r="74034" spans="17:17">
      <c r="Q74034" s="39"/>
    </row>
    <row r="74035" spans="17:17">
      <c r="Q74035" s="39"/>
    </row>
    <row r="74036" spans="17:17">
      <c r="Q74036" s="39"/>
    </row>
    <row r="74037" spans="17:17">
      <c r="Q74037" s="39"/>
    </row>
    <row r="74038" spans="17:17">
      <c r="Q74038" s="39"/>
    </row>
    <row r="74039" spans="17:17">
      <c r="Q74039" s="39"/>
    </row>
    <row r="74040" spans="17:17">
      <c r="Q74040" s="39"/>
    </row>
    <row r="74041" spans="17:17">
      <c r="Q74041" s="39"/>
    </row>
    <row r="74042" spans="17:17">
      <c r="Q74042" s="39"/>
    </row>
    <row r="74043" spans="17:17">
      <c r="Q74043" s="39"/>
    </row>
    <row r="74044" spans="17:17">
      <c r="Q74044" s="39"/>
    </row>
    <row r="74045" spans="17:17">
      <c r="Q74045" s="39"/>
    </row>
    <row r="74046" spans="17:17">
      <c r="Q74046" s="39"/>
    </row>
    <row r="74047" spans="17:17">
      <c r="Q74047" s="39"/>
    </row>
    <row r="74048" spans="17:17">
      <c r="Q74048" s="39"/>
    </row>
    <row r="74049" spans="17:17">
      <c r="Q74049" s="39"/>
    </row>
    <row r="74050" spans="17:17">
      <c r="Q74050" s="39"/>
    </row>
    <row r="74051" spans="17:17">
      <c r="Q74051" s="39"/>
    </row>
    <row r="74052" spans="17:17">
      <c r="Q74052" s="39"/>
    </row>
    <row r="74053" spans="17:17">
      <c r="Q74053" s="39"/>
    </row>
    <row r="74054" spans="17:17">
      <c r="Q74054" s="39"/>
    </row>
    <row r="74055" spans="17:17">
      <c r="Q74055" s="39"/>
    </row>
    <row r="74056" spans="17:17">
      <c r="Q74056" s="39"/>
    </row>
    <row r="74057" spans="17:17">
      <c r="Q74057" s="39"/>
    </row>
    <row r="74058" spans="17:17">
      <c r="Q74058" s="39"/>
    </row>
    <row r="74059" spans="17:17">
      <c r="Q74059" s="39"/>
    </row>
    <row r="74060" spans="17:17">
      <c r="Q74060" s="39"/>
    </row>
    <row r="74061" spans="17:17">
      <c r="Q74061" s="39"/>
    </row>
    <row r="74062" spans="17:17">
      <c r="Q74062" s="39"/>
    </row>
    <row r="74063" spans="17:17">
      <c r="Q74063" s="39"/>
    </row>
    <row r="74064" spans="17:17">
      <c r="Q74064" s="39"/>
    </row>
    <row r="74065" spans="17:17">
      <c r="Q74065" s="39"/>
    </row>
    <row r="74066" spans="17:17">
      <c r="Q74066" s="39"/>
    </row>
    <row r="74067" spans="17:17">
      <c r="Q74067" s="39"/>
    </row>
    <row r="74068" spans="17:17">
      <c r="Q74068" s="39"/>
    </row>
    <row r="74069" spans="17:17">
      <c r="Q74069" s="39"/>
    </row>
    <row r="74070" spans="17:17">
      <c r="Q74070" s="39"/>
    </row>
    <row r="74071" spans="17:17">
      <c r="Q74071" s="39"/>
    </row>
    <row r="74072" spans="17:17">
      <c r="Q74072" s="39"/>
    </row>
    <row r="74073" spans="17:17">
      <c r="Q74073" s="39"/>
    </row>
    <row r="74074" spans="17:17">
      <c r="Q74074" s="39"/>
    </row>
    <row r="74075" spans="17:17">
      <c r="Q74075" s="39"/>
    </row>
    <row r="74076" spans="17:17">
      <c r="Q74076" s="39"/>
    </row>
    <row r="74077" spans="17:17">
      <c r="Q74077" s="39"/>
    </row>
    <row r="74078" spans="17:17">
      <c r="Q74078" s="39"/>
    </row>
    <row r="74079" spans="17:17">
      <c r="Q74079" s="39"/>
    </row>
    <row r="74080" spans="17:17">
      <c r="Q74080" s="39"/>
    </row>
    <row r="74081" spans="17:17">
      <c r="Q74081" s="39"/>
    </row>
    <row r="74082" spans="17:17">
      <c r="Q74082" s="39"/>
    </row>
    <row r="74083" spans="17:17">
      <c r="Q74083" s="39"/>
    </row>
    <row r="74084" spans="17:17">
      <c r="Q74084" s="39"/>
    </row>
    <row r="74085" spans="17:17">
      <c r="Q74085" s="39"/>
    </row>
    <row r="74086" spans="17:17">
      <c r="Q74086" s="39"/>
    </row>
    <row r="74087" spans="17:17">
      <c r="Q74087" s="39"/>
    </row>
    <row r="74088" spans="17:17">
      <c r="Q74088" s="39"/>
    </row>
    <row r="74089" spans="17:17">
      <c r="Q74089" s="39"/>
    </row>
    <row r="74090" spans="17:17">
      <c r="Q74090" s="39"/>
    </row>
    <row r="74091" spans="17:17">
      <c r="Q74091" s="39"/>
    </row>
    <row r="74092" spans="17:17">
      <c r="Q74092" s="39"/>
    </row>
    <row r="74093" spans="17:17">
      <c r="Q74093" s="39"/>
    </row>
    <row r="74094" spans="17:17">
      <c r="Q74094" s="39"/>
    </row>
    <row r="74095" spans="17:17">
      <c r="Q74095" s="39"/>
    </row>
    <row r="74096" spans="17:17">
      <c r="Q74096" s="39"/>
    </row>
    <row r="74097" spans="17:17">
      <c r="Q74097" s="39"/>
    </row>
    <row r="74098" spans="17:17">
      <c r="Q74098" s="39"/>
    </row>
    <row r="74099" spans="17:17">
      <c r="Q74099" s="39"/>
    </row>
    <row r="74100" spans="17:17">
      <c r="Q74100" s="39"/>
    </row>
    <row r="74101" spans="17:17">
      <c r="Q74101" s="39"/>
    </row>
    <row r="74102" spans="17:17">
      <c r="Q74102" s="39"/>
    </row>
    <row r="74103" spans="17:17">
      <c r="Q74103" s="39"/>
    </row>
    <row r="74104" spans="17:17">
      <c r="Q74104" s="39"/>
    </row>
    <row r="74105" spans="17:17">
      <c r="Q74105" s="39"/>
    </row>
    <row r="74106" spans="17:17">
      <c r="Q74106" s="39"/>
    </row>
    <row r="74107" spans="17:17">
      <c r="Q74107" s="39"/>
    </row>
    <row r="74108" spans="17:17">
      <c r="Q74108" s="39"/>
    </row>
    <row r="74109" spans="17:17">
      <c r="Q74109" s="39"/>
    </row>
    <row r="74110" spans="17:17">
      <c r="Q74110" s="39"/>
    </row>
    <row r="74111" spans="17:17">
      <c r="Q74111" s="39"/>
    </row>
    <row r="74112" spans="17:17">
      <c r="Q74112" s="39"/>
    </row>
    <row r="74113" spans="17:17">
      <c r="Q74113" s="39"/>
    </row>
    <row r="74114" spans="17:17">
      <c r="Q74114" s="39"/>
    </row>
    <row r="74115" spans="17:17">
      <c r="Q74115" s="39"/>
    </row>
    <row r="74116" spans="17:17">
      <c r="Q74116" s="39"/>
    </row>
    <row r="74117" spans="17:17">
      <c r="Q74117" s="39"/>
    </row>
    <row r="74118" spans="17:17">
      <c r="Q74118" s="39"/>
    </row>
    <row r="74119" spans="17:17">
      <c r="Q74119" s="39"/>
    </row>
    <row r="74120" spans="17:17">
      <c r="Q74120" s="39"/>
    </row>
    <row r="74121" spans="17:17">
      <c r="Q74121" s="39"/>
    </row>
    <row r="74122" spans="17:17">
      <c r="Q74122" s="39"/>
    </row>
    <row r="74123" spans="17:17">
      <c r="Q74123" s="39"/>
    </row>
    <row r="74124" spans="17:17">
      <c r="Q74124" s="39"/>
    </row>
    <row r="74125" spans="17:17">
      <c r="Q74125" s="39"/>
    </row>
    <row r="74126" spans="17:17">
      <c r="Q74126" s="39"/>
    </row>
    <row r="74127" spans="17:17">
      <c r="Q74127" s="39"/>
    </row>
    <row r="74128" spans="17:17">
      <c r="Q74128" s="39"/>
    </row>
    <row r="74129" spans="17:17">
      <c r="Q74129" s="39"/>
    </row>
    <row r="74130" spans="17:17">
      <c r="Q74130" s="39"/>
    </row>
    <row r="74131" spans="17:17">
      <c r="Q74131" s="39"/>
    </row>
    <row r="74132" spans="17:17">
      <c r="Q74132" s="39"/>
    </row>
    <row r="74133" spans="17:17">
      <c r="Q74133" s="39"/>
    </row>
    <row r="74134" spans="17:17">
      <c r="Q74134" s="39"/>
    </row>
    <row r="74135" spans="17:17">
      <c r="Q74135" s="39"/>
    </row>
    <row r="74136" spans="17:17">
      <c r="Q74136" s="39"/>
    </row>
    <row r="74137" spans="17:17">
      <c r="Q74137" s="39"/>
    </row>
    <row r="74138" spans="17:17">
      <c r="Q74138" s="39"/>
    </row>
    <row r="74139" spans="17:17">
      <c r="Q74139" s="39"/>
    </row>
    <row r="74140" spans="17:17">
      <c r="Q74140" s="39"/>
    </row>
    <row r="74141" spans="17:17">
      <c r="Q74141" s="39"/>
    </row>
    <row r="74142" spans="17:17">
      <c r="Q74142" s="39"/>
    </row>
    <row r="74143" spans="17:17">
      <c r="Q74143" s="39"/>
    </row>
    <row r="74144" spans="17:17">
      <c r="Q74144" s="39"/>
    </row>
    <row r="74145" spans="17:17">
      <c r="Q74145" s="39"/>
    </row>
    <row r="74146" spans="17:17">
      <c r="Q74146" s="39"/>
    </row>
    <row r="74147" spans="17:17">
      <c r="Q74147" s="39"/>
    </row>
    <row r="74148" spans="17:17">
      <c r="Q74148" s="39"/>
    </row>
    <row r="74149" spans="17:17">
      <c r="Q74149" s="39"/>
    </row>
    <row r="74150" spans="17:17">
      <c r="Q74150" s="39"/>
    </row>
    <row r="74151" spans="17:17">
      <c r="Q74151" s="39"/>
    </row>
    <row r="74152" spans="17:17">
      <c r="Q74152" s="39"/>
    </row>
    <row r="74153" spans="17:17">
      <c r="Q74153" s="39"/>
    </row>
    <row r="74154" spans="17:17">
      <c r="Q74154" s="39"/>
    </row>
    <row r="74155" spans="17:17">
      <c r="Q74155" s="39"/>
    </row>
    <row r="74156" spans="17:17">
      <c r="Q74156" s="39"/>
    </row>
    <row r="74157" spans="17:17">
      <c r="Q74157" s="39"/>
    </row>
    <row r="74158" spans="17:17">
      <c r="Q74158" s="39"/>
    </row>
    <row r="74159" spans="17:17">
      <c r="Q74159" s="39"/>
    </row>
    <row r="74160" spans="17:17">
      <c r="Q74160" s="39"/>
    </row>
    <row r="74161" spans="17:17">
      <c r="Q74161" s="39"/>
    </row>
    <row r="74162" spans="17:17">
      <c r="Q74162" s="39"/>
    </row>
    <row r="74163" spans="17:17">
      <c r="Q74163" s="39"/>
    </row>
    <row r="74164" spans="17:17">
      <c r="Q74164" s="39"/>
    </row>
    <row r="74165" spans="17:17">
      <c r="Q74165" s="39"/>
    </row>
    <row r="74166" spans="17:17">
      <c r="Q74166" s="39"/>
    </row>
    <row r="74167" spans="17:17">
      <c r="Q74167" s="39"/>
    </row>
    <row r="74168" spans="17:17">
      <c r="Q74168" s="39"/>
    </row>
    <row r="74169" spans="17:17">
      <c r="Q74169" s="39"/>
    </row>
    <row r="74170" spans="17:17">
      <c r="Q74170" s="39"/>
    </row>
    <row r="74171" spans="17:17">
      <c r="Q74171" s="39"/>
    </row>
    <row r="74172" spans="17:17">
      <c r="Q74172" s="39"/>
    </row>
    <row r="74173" spans="17:17">
      <c r="Q74173" s="39"/>
    </row>
    <row r="74174" spans="17:17">
      <c r="Q74174" s="39"/>
    </row>
    <row r="74175" spans="17:17">
      <c r="Q74175" s="39"/>
    </row>
    <row r="74176" spans="17:17">
      <c r="Q74176" s="39"/>
    </row>
    <row r="74177" spans="17:17">
      <c r="Q74177" s="39"/>
    </row>
    <row r="74178" spans="17:17">
      <c r="Q74178" s="39"/>
    </row>
    <row r="74179" spans="17:17">
      <c r="Q74179" s="39"/>
    </row>
    <row r="74180" spans="17:17">
      <c r="Q74180" s="39"/>
    </row>
    <row r="74181" spans="17:17">
      <c r="Q74181" s="39"/>
    </row>
    <row r="74182" spans="17:17">
      <c r="Q74182" s="39"/>
    </row>
    <row r="74183" spans="17:17">
      <c r="Q74183" s="39"/>
    </row>
    <row r="74184" spans="17:17">
      <c r="Q74184" s="39"/>
    </row>
    <row r="74185" spans="17:17">
      <c r="Q74185" s="39"/>
    </row>
    <row r="74186" spans="17:17">
      <c r="Q74186" s="39"/>
    </row>
    <row r="74187" spans="17:17">
      <c r="Q74187" s="39"/>
    </row>
    <row r="74188" spans="17:17">
      <c r="Q74188" s="39"/>
    </row>
    <row r="74189" spans="17:17">
      <c r="Q74189" s="39"/>
    </row>
    <row r="74190" spans="17:17">
      <c r="Q74190" s="39"/>
    </row>
    <row r="74191" spans="17:17">
      <c r="Q74191" s="39"/>
    </row>
    <row r="74192" spans="17:17">
      <c r="Q74192" s="39"/>
    </row>
    <row r="74193" spans="17:17">
      <c r="Q74193" s="39"/>
    </row>
    <row r="74194" spans="17:17">
      <c r="Q74194" s="39"/>
    </row>
    <row r="74195" spans="17:17">
      <c r="Q74195" s="39"/>
    </row>
    <row r="74196" spans="17:17">
      <c r="Q74196" s="39"/>
    </row>
    <row r="74197" spans="17:17">
      <c r="Q74197" s="39"/>
    </row>
    <row r="74198" spans="17:17">
      <c r="Q74198" s="39"/>
    </row>
    <row r="74199" spans="17:17">
      <c r="Q74199" s="39"/>
    </row>
    <row r="74200" spans="17:17">
      <c r="Q74200" s="39"/>
    </row>
    <row r="74201" spans="17:17">
      <c r="Q74201" s="39"/>
    </row>
    <row r="74202" spans="17:17">
      <c r="Q74202" s="39"/>
    </row>
    <row r="74203" spans="17:17">
      <c r="Q74203" s="39"/>
    </row>
    <row r="74204" spans="17:17">
      <c r="Q74204" s="39"/>
    </row>
    <row r="74205" spans="17:17">
      <c r="Q74205" s="39"/>
    </row>
    <row r="74206" spans="17:17">
      <c r="Q74206" s="39"/>
    </row>
    <row r="74207" spans="17:17">
      <c r="Q74207" s="39"/>
    </row>
    <row r="74208" spans="17:17">
      <c r="Q74208" s="39"/>
    </row>
    <row r="74209" spans="17:17">
      <c r="Q74209" s="39"/>
    </row>
    <row r="74210" spans="17:17">
      <c r="Q74210" s="39"/>
    </row>
    <row r="74211" spans="17:17">
      <c r="Q74211" s="39"/>
    </row>
    <row r="74212" spans="17:17">
      <c r="Q74212" s="39"/>
    </row>
    <row r="74213" spans="17:17">
      <c r="Q74213" s="39"/>
    </row>
    <row r="74214" spans="17:17">
      <c r="Q74214" s="39"/>
    </row>
    <row r="74215" spans="17:17">
      <c r="Q74215" s="39"/>
    </row>
    <row r="74216" spans="17:17">
      <c r="Q74216" s="39"/>
    </row>
    <row r="74217" spans="17:17">
      <c r="Q74217" s="39"/>
    </row>
    <row r="74218" spans="17:17">
      <c r="Q74218" s="39"/>
    </row>
    <row r="74219" spans="17:17">
      <c r="Q74219" s="39"/>
    </row>
    <row r="74220" spans="17:17">
      <c r="Q74220" s="39"/>
    </row>
    <row r="74221" spans="17:17">
      <c r="Q74221" s="39"/>
    </row>
    <row r="74222" spans="17:17">
      <c r="Q74222" s="39"/>
    </row>
    <row r="74223" spans="17:17">
      <c r="Q74223" s="39"/>
    </row>
    <row r="74224" spans="17:17">
      <c r="Q74224" s="39"/>
    </row>
    <row r="74225" spans="17:17">
      <c r="Q74225" s="39"/>
    </row>
    <row r="74226" spans="17:17">
      <c r="Q74226" s="39"/>
    </row>
    <row r="74227" spans="17:17">
      <c r="Q74227" s="39"/>
    </row>
    <row r="74228" spans="17:17">
      <c r="Q74228" s="39"/>
    </row>
    <row r="74229" spans="17:17">
      <c r="Q74229" s="39"/>
    </row>
    <row r="74230" spans="17:17">
      <c r="Q74230" s="39"/>
    </row>
    <row r="74231" spans="17:17">
      <c r="Q74231" s="39"/>
    </row>
    <row r="74232" spans="17:17">
      <c r="Q74232" s="39"/>
    </row>
    <row r="74233" spans="17:17">
      <c r="Q74233" s="39"/>
    </row>
    <row r="74234" spans="17:17">
      <c r="Q74234" s="39"/>
    </row>
    <row r="74235" spans="17:17">
      <c r="Q74235" s="39"/>
    </row>
    <row r="74236" spans="17:17">
      <c r="Q74236" s="39"/>
    </row>
    <row r="74237" spans="17:17">
      <c r="Q74237" s="39"/>
    </row>
    <row r="74238" spans="17:17">
      <c r="Q74238" s="39"/>
    </row>
    <row r="74239" spans="17:17">
      <c r="Q74239" s="39"/>
    </row>
    <row r="74240" spans="17:17">
      <c r="Q74240" s="39"/>
    </row>
    <row r="74241" spans="17:17">
      <c r="Q74241" s="39"/>
    </row>
    <row r="74242" spans="17:17">
      <c r="Q74242" s="39"/>
    </row>
    <row r="74243" spans="17:17">
      <c r="Q74243" s="39"/>
    </row>
    <row r="74244" spans="17:17">
      <c r="Q74244" s="39"/>
    </row>
    <row r="74245" spans="17:17">
      <c r="Q74245" s="39"/>
    </row>
    <row r="74246" spans="17:17">
      <c r="Q74246" s="39"/>
    </row>
    <row r="74247" spans="17:17">
      <c r="Q74247" s="39"/>
    </row>
    <row r="74248" spans="17:17">
      <c r="Q74248" s="39"/>
    </row>
    <row r="74249" spans="17:17">
      <c r="Q74249" s="39"/>
    </row>
    <row r="74250" spans="17:17">
      <c r="Q74250" s="39"/>
    </row>
    <row r="74251" spans="17:17">
      <c r="Q74251" s="39"/>
    </row>
    <row r="74252" spans="17:17">
      <c r="Q74252" s="39"/>
    </row>
    <row r="74253" spans="17:17">
      <c r="Q74253" s="39"/>
    </row>
    <row r="74254" spans="17:17">
      <c r="Q74254" s="39"/>
    </row>
    <row r="74255" spans="17:17">
      <c r="Q74255" s="39"/>
    </row>
    <row r="74256" spans="17:17">
      <c r="Q74256" s="39"/>
    </row>
    <row r="74257" spans="17:17">
      <c r="Q74257" s="39"/>
    </row>
    <row r="74258" spans="17:17">
      <c r="Q74258" s="39"/>
    </row>
    <row r="74259" spans="17:17">
      <c r="Q74259" s="39"/>
    </row>
    <row r="74260" spans="17:17">
      <c r="Q74260" s="39"/>
    </row>
    <row r="74261" spans="17:17">
      <c r="Q74261" s="39"/>
    </row>
    <row r="74262" spans="17:17">
      <c r="Q74262" s="39"/>
    </row>
    <row r="74263" spans="17:17">
      <c r="Q74263" s="39"/>
    </row>
    <row r="74264" spans="17:17">
      <c r="Q74264" s="39"/>
    </row>
    <row r="74265" spans="17:17">
      <c r="Q74265" s="39"/>
    </row>
    <row r="74266" spans="17:17">
      <c r="Q74266" s="39"/>
    </row>
    <row r="74267" spans="17:17">
      <c r="Q74267" s="39"/>
    </row>
    <row r="74268" spans="17:17">
      <c r="Q74268" s="39"/>
    </row>
    <row r="74269" spans="17:17">
      <c r="Q74269" s="39"/>
    </row>
    <row r="74270" spans="17:17">
      <c r="Q74270" s="39"/>
    </row>
    <row r="74271" spans="17:17">
      <c r="Q74271" s="39"/>
    </row>
    <row r="74272" spans="17:17">
      <c r="Q74272" s="39"/>
    </row>
    <row r="74273" spans="17:17">
      <c r="Q74273" s="39"/>
    </row>
    <row r="74274" spans="17:17">
      <c r="Q74274" s="39"/>
    </row>
    <row r="74275" spans="17:17">
      <c r="Q74275" s="39"/>
    </row>
    <row r="74276" spans="17:17">
      <c r="Q74276" s="39"/>
    </row>
    <row r="74277" spans="17:17">
      <c r="Q74277" s="39"/>
    </row>
    <row r="74278" spans="17:17">
      <c r="Q74278" s="39"/>
    </row>
    <row r="74279" spans="17:17">
      <c r="Q74279" s="39"/>
    </row>
    <row r="74280" spans="17:17">
      <c r="Q74280" s="39"/>
    </row>
    <row r="74281" spans="17:17">
      <c r="Q74281" s="39"/>
    </row>
    <row r="74282" spans="17:17">
      <c r="Q74282" s="39"/>
    </row>
    <row r="74283" spans="17:17">
      <c r="Q74283" s="39"/>
    </row>
    <row r="74284" spans="17:17">
      <c r="Q74284" s="39"/>
    </row>
    <row r="74285" spans="17:17">
      <c r="Q74285" s="39"/>
    </row>
    <row r="74286" spans="17:17">
      <c r="Q74286" s="39"/>
    </row>
    <row r="74287" spans="17:17">
      <c r="Q74287" s="39"/>
    </row>
    <row r="74288" spans="17:17">
      <c r="Q74288" s="39"/>
    </row>
    <row r="74289" spans="17:17">
      <c r="Q74289" s="39"/>
    </row>
    <row r="74290" spans="17:17">
      <c r="Q74290" s="39"/>
    </row>
    <row r="74291" spans="17:17">
      <c r="Q74291" s="39"/>
    </row>
    <row r="74292" spans="17:17">
      <c r="Q74292" s="39"/>
    </row>
    <row r="74293" spans="17:17">
      <c r="Q74293" s="39"/>
    </row>
    <row r="74294" spans="17:17">
      <c r="Q74294" s="39"/>
    </row>
    <row r="74295" spans="17:17">
      <c r="Q74295" s="39"/>
    </row>
    <row r="74296" spans="17:17">
      <c r="Q74296" s="39"/>
    </row>
    <row r="74297" spans="17:17">
      <c r="Q74297" s="39"/>
    </row>
    <row r="74298" spans="17:17">
      <c r="Q74298" s="39"/>
    </row>
    <row r="74299" spans="17:17">
      <c r="Q74299" s="39"/>
    </row>
    <row r="74300" spans="17:17">
      <c r="Q74300" s="39"/>
    </row>
    <row r="74301" spans="17:17">
      <c r="Q74301" s="39"/>
    </row>
    <row r="74302" spans="17:17">
      <c r="Q74302" s="39"/>
    </row>
    <row r="74303" spans="17:17">
      <c r="Q74303" s="39"/>
    </row>
    <row r="74304" spans="17:17">
      <c r="Q74304" s="39"/>
    </row>
    <row r="74305" spans="17:17">
      <c r="Q74305" s="39"/>
    </row>
    <row r="74306" spans="17:17">
      <c r="Q74306" s="39"/>
    </row>
    <row r="74307" spans="17:17">
      <c r="Q74307" s="39"/>
    </row>
    <row r="74308" spans="17:17">
      <c r="Q74308" s="39"/>
    </row>
    <row r="74309" spans="17:17">
      <c r="Q74309" s="39"/>
    </row>
    <row r="74310" spans="17:17">
      <c r="Q74310" s="39"/>
    </row>
    <row r="74311" spans="17:17">
      <c r="Q74311" s="39"/>
    </row>
    <row r="74312" spans="17:17">
      <c r="Q74312" s="39"/>
    </row>
    <row r="74313" spans="17:17">
      <c r="Q74313" s="39"/>
    </row>
    <row r="74314" spans="17:17">
      <c r="Q74314" s="39"/>
    </row>
    <row r="74315" spans="17:17">
      <c r="Q74315" s="39"/>
    </row>
    <row r="74316" spans="17:17">
      <c r="Q74316" s="39"/>
    </row>
    <row r="74317" spans="17:17">
      <c r="Q74317" s="39"/>
    </row>
    <row r="74318" spans="17:17">
      <c r="Q74318" s="39"/>
    </row>
    <row r="74319" spans="17:17">
      <c r="Q74319" s="39"/>
    </row>
    <row r="74320" spans="17:17">
      <c r="Q74320" s="39"/>
    </row>
    <row r="74321" spans="17:17">
      <c r="Q74321" s="39"/>
    </row>
    <row r="74322" spans="17:17">
      <c r="Q74322" s="39"/>
    </row>
    <row r="74323" spans="17:17">
      <c r="Q74323" s="39"/>
    </row>
    <row r="74324" spans="17:17">
      <c r="Q74324" s="39"/>
    </row>
    <row r="74325" spans="17:17">
      <c r="Q74325" s="39"/>
    </row>
    <row r="74326" spans="17:17">
      <c r="Q74326" s="39"/>
    </row>
    <row r="74327" spans="17:17">
      <c r="Q74327" s="39"/>
    </row>
    <row r="74328" spans="17:17">
      <c r="Q74328" s="39"/>
    </row>
    <row r="74329" spans="17:17">
      <c r="Q74329" s="39"/>
    </row>
    <row r="74330" spans="17:17">
      <c r="Q74330" s="39"/>
    </row>
    <row r="74331" spans="17:17">
      <c r="Q74331" s="39"/>
    </row>
    <row r="74332" spans="17:17">
      <c r="Q74332" s="39"/>
    </row>
    <row r="74333" spans="17:17">
      <c r="Q74333" s="39"/>
    </row>
    <row r="74334" spans="17:17">
      <c r="Q74334" s="39"/>
    </row>
    <row r="74335" spans="17:17">
      <c r="Q74335" s="39"/>
    </row>
    <row r="74336" spans="17:17">
      <c r="Q74336" s="39"/>
    </row>
    <row r="74337" spans="17:17">
      <c r="Q74337" s="39"/>
    </row>
    <row r="74338" spans="17:17">
      <c r="Q74338" s="39"/>
    </row>
    <row r="74339" spans="17:17">
      <c r="Q74339" s="39"/>
    </row>
    <row r="74340" spans="17:17">
      <c r="Q74340" s="39"/>
    </row>
    <row r="74341" spans="17:17">
      <c r="Q74341" s="39"/>
    </row>
    <row r="74342" spans="17:17">
      <c r="Q74342" s="39"/>
    </row>
    <row r="74343" spans="17:17">
      <c r="Q74343" s="39"/>
    </row>
    <row r="74344" spans="17:17">
      <c r="Q74344" s="39"/>
    </row>
    <row r="74345" spans="17:17">
      <c r="Q74345" s="39"/>
    </row>
    <row r="74346" spans="17:17">
      <c r="Q74346" s="39"/>
    </row>
    <row r="74347" spans="17:17">
      <c r="Q74347" s="39"/>
    </row>
    <row r="74348" spans="17:17">
      <c r="Q74348" s="39"/>
    </row>
    <row r="74349" spans="17:17">
      <c r="Q74349" s="39"/>
    </row>
    <row r="74350" spans="17:17">
      <c r="Q74350" s="39"/>
    </row>
    <row r="74351" spans="17:17">
      <c r="Q74351" s="39"/>
    </row>
    <row r="74352" spans="17:17">
      <c r="Q74352" s="39"/>
    </row>
    <row r="74353" spans="17:17">
      <c r="Q74353" s="39"/>
    </row>
    <row r="74354" spans="17:17">
      <c r="Q74354" s="39"/>
    </row>
    <row r="74355" spans="17:17">
      <c r="Q74355" s="39"/>
    </row>
    <row r="74356" spans="17:17">
      <c r="Q74356" s="39"/>
    </row>
    <row r="74357" spans="17:17">
      <c r="Q74357" s="39"/>
    </row>
    <row r="74358" spans="17:17">
      <c r="Q74358" s="39"/>
    </row>
    <row r="74359" spans="17:17">
      <c r="Q74359" s="39"/>
    </row>
    <row r="74360" spans="17:17">
      <c r="Q74360" s="39"/>
    </row>
    <row r="74361" spans="17:17">
      <c r="Q74361" s="39"/>
    </row>
    <row r="74362" spans="17:17">
      <c r="Q74362" s="39"/>
    </row>
    <row r="74363" spans="17:17">
      <c r="Q74363" s="39"/>
    </row>
    <row r="74364" spans="17:17">
      <c r="Q74364" s="39"/>
    </row>
    <row r="74365" spans="17:17">
      <c r="Q74365" s="39"/>
    </row>
    <row r="74366" spans="17:17">
      <c r="Q74366" s="39"/>
    </row>
    <row r="74367" spans="17:17">
      <c r="Q74367" s="39"/>
    </row>
    <row r="74368" spans="17:17">
      <c r="Q74368" s="39"/>
    </row>
    <row r="74369" spans="17:17">
      <c r="Q74369" s="39"/>
    </row>
    <row r="74370" spans="17:17">
      <c r="Q74370" s="39"/>
    </row>
    <row r="74371" spans="17:17">
      <c r="Q74371" s="39"/>
    </row>
    <row r="74372" spans="17:17">
      <c r="Q74372" s="39"/>
    </row>
    <row r="74373" spans="17:17">
      <c r="Q74373" s="39"/>
    </row>
    <row r="74374" spans="17:17">
      <c r="Q74374" s="39"/>
    </row>
    <row r="74375" spans="17:17">
      <c r="Q74375" s="39"/>
    </row>
    <row r="74376" spans="17:17">
      <c r="Q74376" s="39"/>
    </row>
    <row r="74377" spans="17:17">
      <c r="Q74377" s="39"/>
    </row>
    <row r="74378" spans="17:17">
      <c r="Q74378" s="39"/>
    </row>
    <row r="74379" spans="17:17">
      <c r="Q74379" s="39"/>
    </row>
    <row r="74380" spans="17:17">
      <c r="Q74380" s="39"/>
    </row>
    <row r="74381" spans="17:17">
      <c r="Q74381" s="39"/>
    </row>
    <row r="74382" spans="17:17">
      <c r="Q74382" s="39"/>
    </row>
    <row r="74383" spans="17:17">
      <c r="Q74383" s="39"/>
    </row>
    <row r="74384" spans="17:17">
      <c r="Q74384" s="39"/>
    </row>
    <row r="74385" spans="17:17">
      <c r="Q74385" s="39"/>
    </row>
    <row r="74386" spans="17:17">
      <c r="Q74386" s="39"/>
    </row>
    <row r="74387" spans="17:17">
      <c r="Q74387" s="39"/>
    </row>
    <row r="74388" spans="17:17">
      <c r="Q74388" s="39"/>
    </row>
    <row r="74389" spans="17:17">
      <c r="Q74389" s="39"/>
    </row>
    <row r="74390" spans="17:17">
      <c r="Q74390" s="39"/>
    </row>
    <row r="74391" spans="17:17">
      <c r="Q74391" s="39"/>
    </row>
    <row r="74392" spans="17:17">
      <c r="Q74392" s="39"/>
    </row>
    <row r="74393" spans="17:17">
      <c r="Q74393" s="39"/>
    </row>
    <row r="74394" spans="17:17">
      <c r="Q74394" s="39"/>
    </row>
    <row r="74395" spans="17:17">
      <c r="Q74395" s="39"/>
    </row>
    <row r="74396" spans="17:17">
      <c r="Q74396" s="39"/>
    </row>
    <row r="74397" spans="17:17">
      <c r="Q74397" s="39"/>
    </row>
    <row r="74398" spans="17:17">
      <c r="Q74398" s="39"/>
    </row>
    <row r="74399" spans="17:17">
      <c r="Q74399" s="39"/>
    </row>
    <row r="74400" spans="17:17">
      <c r="Q74400" s="39"/>
    </row>
    <row r="74401" spans="17:17">
      <c r="Q74401" s="39"/>
    </row>
    <row r="74402" spans="17:17">
      <c r="Q74402" s="39"/>
    </row>
    <row r="74403" spans="17:17">
      <c r="Q74403" s="39"/>
    </row>
    <row r="74404" spans="17:17">
      <c r="Q74404" s="39"/>
    </row>
    <row r="74405" spans="17:17">
      <c r="Q74405" s="39"/>
    </row>
    <row r="74406" spans="17:17">
      <c r="Q74406" s="39"/>
    </row>
    <row r="74407" spans="17:17">
      <c r="Q74407" s="39"/>
    </row>
    <row r="74408" spans="17:17">
      <c r="Q74408" s="39"/>
    </row>
    <row r="74409" spans="17:17">
      <c r="Q74409" s="39"/>
    </row>
    <row r="74410" spans="17:17">
      <c r="Q74410" s="39"/>
    </row>
    <row r="74411" spans="17:17">
      <c r="Q74411" s="39"/>
    </row>
    <row r="74412" spans="17:17">
      <c r="Q74412" s="39"/>
    </row>
    <row r="74413" spans="17:17">
      <c r="Q74413" s="39"/>
    </row>
    <row r="74414" spans="17:17">
      <c r="Q74414" s="39"/>
    </row>
    <row r="74415" spans="17:17">
      <c r="Q74415" s="39"/>
    </row>
    <row r="74416" spans="17:17">
      <c r="Q74416" s="39"/>
    </row>
    <row r="74417" spans="17:17">
      <c r="Q74417" s="39"/>
    </row>
    <row r="74418" spans="17:17">
      <c r="Q74418" s="39"/>
    </row>
    <row r="74419" spans="17:17">
      <c r="Q74419" s="39"/>
    </row>
    <row r="74420" spans="17:17">
      <c r="Q74420" s="39"/>
    </row>
    <row r="74421" spans="17:17">
      <c r="Q74421" s="39"/>
    </row>
    <row r="74422" spans="17:17">
      <c r="Q74422" s="39"/>
    </row>
    <row r="74423" spans="17:17">
      <c r="Q74423" s="39"/>
    </row>
    <row r="74424" spans="17:17">
      <c r="Q74424" s="39"/>
    </row>
    <row r="74425" spans="17:17">
      <c r="Q74425" s="39"/>
    </row>
    <row r="74426" spans="17:17">
      <c r="Q74426" s="39"/>
    </row>
    <row r="74427" spans="17:17">
      <c r="Q74427" s="39"/>
    </row>
    <row r="74428" spans="17:17">
      <c r="Q74428" s="39"/>
    </row>
    <row r="74429" spans="17:17">
      <c r="Q74429" s="39"/>
    </row>
    <row r="74430" spans="17:17">
      <c r="Q74430" s="39"/>
    </row>
    <row r="74431" spans="17:17">
      <c r="Q74431" s="39"/>
    </row>
    <row r="74432" spans="17:17">
      <c r="Q74432" s="39"/>
    </row>
    <row r="74433" spans="17:17">
      <c r="Q74433" s="39"/>
    </row>
    <row r="74434" spans="17:17">
      <c r="Q74434" s="39"/>
    </row>
    <row r="74435" spans="17:17">
      <c r="Q74435" s="39"/>
    </row>
    <row r="74436" spans="17:17">
      <c r="Q74436" s="39"/>
    </row>
    <row r="74437" spans="17:17">
      <c r="Q74437" s="39"/>
    </row>
    <row r="74438" spans="17:17">
      <c r="Q74438" s="39"/>
    </row>
    <row r="74439" spans="17:17">
      <c r="Q74439" s="39"/>
    </row>
    <row r="74440" spans="17:17">
      <c r="Q74440" s="39"/>
    </row>
    <row r="74441" spans="17:17">
      <c r="Q74441" s="39"/>
    </row>
    <row r="74442" spans="17:17">
      <c r="Q74442" s="39"/>
    </row>
    <row r="74443" spans="17:17">
      <c r="Q74443" s="39"/>
    </row>
    <row r="74444" spans="17:17">
      <c r="Q74444" s="39"/>
    </row>
    <row r="74445" spans="17:17">
      <c r="Q74445" s="39"/>
    </row>
    <row r="74446" spans="17:17">
      <c r="Q74446" s="39"/>
    </row>
    <row r="74447" spans="17:17">
      <c r="Q74447" s="39"/>
    </row>
    <row r="74448" spans="17:17">
      <c r="Q74448" s="39"/>
    </row>
    <row r="74449" spans="17:17">
      <c r="Q74449" s="39"/>
    </row>
    <row r="74450" spans="17:17">
      <c r="Q74450" s="39"/>
    </row>
    <row r="74451" spans="17:17">
      <c r="Q74451" s="39"/>
    </row>
    <row r="74452" spans="17:17">
      <c r="Q74452" s="39"/>
    </row>
    <row r="74453" spans="17:17">
      <c r="Q74453" s="39"/>
    </row>
    <row r="74454" spans="17:17">
      <c r="Q74454" s="39"/>
    </row>
    <row r="74455" spans="17:17">
      <c r="Q74455" s="39"/>
    </row>
    <row r="74456" spans="17:17">
      <c r="Q74456" s="39"/>
    </row>
    <row r="74457" spans="17:17">
      <c r="Q74457" s="39"/>
    </row>
    <row r="74458" spans="17:17">
      <c r="Q74458" s="39"/>
    </row>
    <row r="74459" spans="17:17">
      <c r="Q74459" s="39"/>
    </row>
    <row r="74460" spans="17:17">
      <c r="Q74460" s="39"/>
    </row>
    <row r="74461" spans="17:17">
      <c r="Q74461" s="39"/>
    </row>
    <row r="74462" spans="17:17">
      <c r="Q74462" s="39"/>
    </row>
    <row r="74463" spans="17:17">
      <c r="Q74463" s="39"/>
    </row>
    <row r="74464" spans="17:17">
      <c r="Q74464" s="39"/>
    </row>
    <row r="74465" spans="17:17">
      <c r="Q74465" s="39"/>
    </row>
    <row r="74466" spans="17:17">
      <c r="Q74466" s="39"/>
    </row>
    <row r="74467" spans="17:17">
      <c r="Q74467" s="39"/>
    </row>
    <row r="74468" spans="17:17">
      <c r="Q74468" s="39"/>
    </row>
    <row r="74469" spans="17:17">
      <c r="Q74469" s="39"/>
    </row>
    <row r="74470" spans="17:17">
      <c r="Q74470" s="39"/>
    </row>
    <row r="74471" spans="17:17">
      <c r="Q74471" s="39"/>
    </row>
    <row r="74472" spans="17:17">
      <c r="Q74472" s="39"/>
    </row>
    <row r="74473" spans="17:17">
      <c r="Q74473" s="39"/>
    </row>
    <row r="74474" spans="17:17">
      <c r="Q74474" s="39"/>
    </row>
    <row r="74475" spans="17:17">
      <c r="Q74475" s="39"/>
    </row>
    <row r="74476" spans="17:17">
      <c r="Q74476" s="39"/>
    </row>
    <row r="74477" spans="17:17">
      <c r="Q74477" s="39"/>
    </row>
    <row r="74478" spans="17:17">
      <c r="Q74478" s="39"/>
    </row>
    <row r="74479" spans="17:17">
      <c r="Q74479" s="39"/>
    </row>
    <row r="74480" spans="17:17">
      <c r="Q74480" s="39"/>
    </row>
    <row r="74481" spans="17:17">
      <c r="Q74481" s="39"/>
    </row>
    <row r="74482" spans="17:17">
      <c r="Q74482" s="39"/>
    </row>
    <row r="74483" spans="17:17">
      <c r="Q74483" s="39"/>
    </row>
    <row r="74484" spans="17:17">
      <c r="Q74484" s="39"/>
    </row>
    <row r="74485" spans="17:17">
      <c r="Q74485" s="39"/>
    </row>
    <row r="74486" spans="17:17">
      <c r="Q74486" s="39"/>
    </row>
    <row r="74487" spans="17:17">
      <c r="Q74487" s="39"/>
    </row>
    <row r="74488" spans="17:17">
      <c r="Q74488" s="39"/>
    </row>
    <row r="74489" spans="17:17">
      <c r="Q74489" s="39"/>
    </row>
    <row r="74490" spans="17:17">
      <c r="Q74490" s="39"/>
    </row>
    <row r="74491" spans="17:17">
      <c r="Q74491" s="39"/>
    </row>
    <row r="74492" spans="17:17">
      <c r="Q74492" s="39"/>
    </row>
    <row r="74493" spans="17:17">
      <c r="Q74493" s="39"/>
    </row>
    <row r="74494" spans="17:17">
      <c r="Q74494" s="39"/>
    </row>
    <row r="74495" spans="17:17">
      <c r="Q74495" s="39"/>
    </row>
    <row r="74496" spans="17:17">
      <c r="Q74496" s="39"/>
    </row>
    <row r="74497" spans="17:17">
      <c r="Q74497" s="39"/>
    </row>
    <row r="74498" spans="17:17">
      <c r="Q74498" s="39"/>
    </row>
    <row r="74499" spans="17:17">
      <c r="Q74499" s="39"/>
    </row>
    <row r="74500" spans="17:17">
      <c r="Q74500" s="39"/>
    </row>
    <row r="74501" spans="17:17">
      <c r="Q74501" s="39"/>
    </row>
    <row r="74502" spans="17:17">
      <c r="Q74502" s="39"/>
    </row>
    <row r="74503" spans="17:17">
      <c r="Q74503" s="39"/>
    </row>
    <row r="74504" spans="17:17">
      <c r="Q74504" s="39"/>
    </row>
    <row r="74505" spans="17:17">
      <c r="Q74505" s="39"/>
    </row>
    <row r="74506" spans="17:17">
      <c r="Q74506" s="39"/>
    </row>
    <row r="74507" spans="17:17">
      <c r="Q74507" s="39"/>
    </row>
    <row r="74508" spans="17:17">
      <c r="Q74508" s="39"/>
    </row>
    <row r="74509" spans="17:17">
      <c r="Q74509" s="39"/>
    </row>
    <row r="74510" spans="17:17">
      <c r="Q74510" s="39"/>
    </row>
    <row r="74511" spans="17:17">
      <c r="Q74511" s="39"/>
    </row>
    <row r="74512" spans="17:17">
      <c r="Q74512" s="39"/>
    </row>
    <row r="74513" spans="17:17">
      <c r="Q74513" s="39"/>
    </row>
    <row r="74514" spans="17:17">
      <c r="Q74514" s="39"/>
    </row>
    <row r="74515" spans="17:17">
      <c r="Q74515" s="39"/>
    </row>
    <row r="74516" spans="17:17">
      <c r="Q74516" s="39"/>
    </row>
    <row r="74517" spans="17:17">
      <c r="Q74517" s="39"/>
    </row>
    <row r="74518" spans="17:17">
      <c r="Q74518" s="39"/>
    </row>
    <row r="74519" spans="17:17">
      <c r="Q74519" s="39"/>
    </row>
    <row r="74520" spans="17:17">
      <c r="Q74520" s="39"/>
    </row>
    <row r="74521" spans="17:17">
      <c r="Q74521" s="39"/>
    </row>
    <row r="74522" spans="17:17">
      <c r="Q74522" s="39"/>
    </row>
    <row r="74523" spans="17:17">
      <c r="Q74523" s="39"/>
    </row>
    <row r="74524" spans="17:17">
      <c r="Q74524" s="39"/>
    </row>
    <row r="74525" spans="17:17">
      <c r="Q74525" s="39"/>
    </row>
    <row r="74526" spans="17:17">
      <c r="Q74526" s="39"/>
    </row>
    <row r="74527" spans="17:17">
      <c r="Q74527" s="39"/>
    </row>
    <row r="74528" spans="17:17">
      <c r="Q74528" s="39"/>
    </row>
    <row r="74529" spans="17:17">
      <c r="Q74529" s="39"/>
    </row>
    <row r="74530" spans="17:17">
      <c r="Q74530" s="39"/>
    </row>
    <row r="74531" spans="17:17">
      <c r="Q74531" s="39"/>
    </row>
    <row r="74532" spans="17:17">
      <c r="Q74532" s="39"/>
    </row>
    <row r="74533" spans="17:17">
      <c r="Q74533" s="39"/>
    </row>
    <row r="74534" spans="17:17">
      <c r="Q74534" s="39"/>
    </row>
    <row r="74535" spans="17:17">
      <c r="Q74535" s="39"/>
    </row>
    <row r="74536" spans="17:17">
      <c r="Q74536" s="39"/>
    </row>
    <row r="74537" spans="17:17">
      <c r="Q74537" s="39"/>
    </row>
    <row r="74538" spans="17:17">
      <c r="Q74538" s="39"/>
    </row>
    <row r="74539" spans="17:17">
      <c r="Q74539" s="39"/>
    </row>
    <row r="74540" spans="17:17">
      <c r="Q74540" s="39"/>
    </row>
    <row r="74541" spans="17:17">
      <c r="Q74541" s="39"/>
    </row>
    <row r="74542" spans="17:17">
      <c r="Q74542" s="39"/>
    </row>
    <row r="74543" spans="17:17">
      <c r="Q74543" s="39"/>
    </row>
    <row r="74544" spans="17:17">
      <c r="Q74544" s="39"/>
    </row>
    <row r="74545" spans="17:17">
      <c r="Q74545" s="39"/>
    </row>
    <row r="74546" spans="17:17">
      <c r="Q74546" s="39"/>
    </row>
    <row r="74547" spans="17:17">
      <c r="Q74547" s="39"/>
    </row>
    <row r="74548" spans="17:17">
      <c r="Q74548" s="39"/>
    </row>
    <row r="74549" spans="17:17">
      <c r="Q74549" s="39"/>
    </row>
    <row r="74550" spans="17:17">
      <c r="Q74550" s="39"/>
    </row>
    <row r="74551" spans="17:17">
      <c r="Q74551" s="39"/>
    </row>
    <row r="74552" spans="17:17">
      <c r="Q74552" s="39"/>
    </row>
    <row r="74553" spans="17:17">
      <c r="Q74553" s="39"/>
    </row>
    <row r="74554" spans="17:17">
      <c r="Q74554" s="39"/>
    </row>
    <row r="74555" spans="17:17">
      <c r="Q74555" s="39"/>
    </row>
    <row r="74556" spans="17:17">
      <c r="Q74556" s="39"/>
    </row>
    <row r="74557" spans="17:17">
      <c r="Q74557" s="39"/>
    </row>
    <row r="74558" spans="17:17">
      <c r="Q74558" s="39"/>
    </row>
    <row r="74559" spans="17:17">
      <c r="Q74559" s="39"/>
    </row>
    <row r="74560" spans="17:17">
      <c r="Q74560" s="39"/>
    </row>
    <row r="74561" spans="17:17">
      <c r="Q74561" s="39"/>
    </row>
    <row r="74562" spans="17:17">
      <c r="Q74562" s="39"/>
    </row>
    <row r="74563" spans="17:17">
      <c r="Q74563" s="39"/>
    </row>
    <row r="74564" spans="17:17">
      <c r="Q74564" s="39"/>
    </row>
    <row r="74565" spans="17:17">
      <c r="Q74565" s="39"/>
    </row>
    <row r="74566" spans="17:17">
      <c r="Q74566" s="39"/>
    </row>
    <row r="74567" spans="17:17">
      <c r="Q74567" s="39"/>
    </row>
    <row r="74568" spans="17:17">
      <c r="Q74568" s="39"/>
    </row>
    <row r="74569" spans="17:17">
      <c r="Q74569" s="39"/>
    </row>
    <row r="74570" spans="17:17">
      <c r="Q74570" s="39"/>
    </row>
    <row r="74571" spans="17:17">
      <c r="Q74571" s="39"/>
    </row>
    <row r="74572" spans="17:17">
      <c r="Q74572" s="39"/>
    </row>
    <row r="74573" spans="17:17">
      <c r="Q74573" s="39"/>
    </row>
    <row r="74574" spans="17:17">
      <c r="Q74574" s="39"/>
    </row>
    <row r="74575" spans="17:17">
      <c r="Q74575" s="39"/>
    </row>
    <row r="74576" spans="17:17">
      <c r="Q74576" s="39"/>
    </row>
    <row r="74577" spans="17:17">
      <c r="Q74577" s="39"/>
    </row>
    <row r="74578" spans="17:17">
      <c r="Q74578" s="39"/>
    </row>
    <row r="74579" spans="17:17">
      <c r="Q74579" s="39"/>
    </row>
    <row r="74580" spans="17:17">
      <c r="Q74580" s="39"/>
    </row>
    <row r="74581" spans="17:17">
      <c r="Q74581" s="39"/>
    </row>
    <row r="74582" spans="17:17">
      <c r="Q74582" s="39"/>
    </row>
    <row r="74583" spans="17:17">
      <c r="Q74583" s="39"/>
    </row>
    <row r="74584" spans="17:17">
      <c r="Q74584" s="39"/>
    </row>
    <row r="74585" spans="17:17">
      <c r="Q74585" s="39"/>
    </row>
    <row r="74586" spans="17:17">
      <c r="Q74586" s="39"/>
    </row>
    <row r="74587" spans="17:17">
      <c r="Q74587" s="39"/>
    </row>
    <row r="74588" spans="17:17">
      <c r="Q74588" s="39"/>
    </row>
    <row r="74589" spans="17:17">
      <c r="Q74589" s="39"/>
    </row>
    <row r="74590" spans="17:17">
      <c r="Q74590" s="39"/>
    </row>
    <row r="74591" spans="17:17">
      <c r="Q74591" s="39"/>
    </row>
    <row r="74592" spans="17:17">
      <c r="Q74592" s="39"/>
    </row>
    <row r="74593" spans="17:17">
      <c r="Q74593" s="39"/>
    </row>
    <row r="74594" spans="17:17">
      <c r="Q74594" s="39"/>
    </row>
    <row r="74595" spans="17:17">
      <c r="Q74595" s="39"/>
    </row>
    <row r="74596" spans="17:17">
      <c r="Q74596" s="39"/>
    </row>
    <row r="74597" spans="17:17">
      <c r="Q74597" s="39"/>
    </row>
    <row r="74598" spans="17:17">
      <c r="Q74598" s="39"/>
    </row>
    <row r="74599" spans="17:17">
      <c r="Q74599" s="39"/>
    </row>
    <row r="74600" spans="17:17">
      <c r="Q74600" s="39"/>
    </row>
    <row r="74601" spans="17:17">
      <c r="Q74601" s="39"/>
    </row>
    <row r="74602" spans="17:17">
      <c r="Q74602" s="39"/>
    </row>
    <row r="74603" spans="17:17">
      <c r="Q74603" s="39"/>
    </row>
    <row r="74604" spans="17:17">
      <c r="Q74604" s="39"/>
    </row>
    <row r="74605" spans="17:17">
      <c r="Q74605" s="39"/>
    </row>
    <row r="74606" spans="17:17">
      <c r="Q74606" s="39"/>
    </row>
    <row r="74607" spans="17:17">
      <c r="Q74607" s="39"/>
    </row>
    <row r="74608" spans="17:17">
      <c r="Q74608" s="39"/>
    </row>
    <row r="74609" spans="17:17">
      <c r="Q74609" s="39"/>
    </row>
    <row r="74610" spans="17:17">
      <c r="Q74610" s="39"/>
    </row>
    <row r="74611" spans="17:17">
      <c r="Q74611" s="39"/>
    </row>
    <row r="74612" spans="17:17">
      <c r="Q74612" s="39"/>
    </row>
    <row r="74613" spans="17:17">
      <c r="Q74613" s="39"/>
    </row>
    <row r="74614" spans="17:17">
      <c r="Q74614" s="39"/>
    </row>
    <row r="74615" spans="17:17">
      <c r="Q74615" s="39"/>
    </row>
    <row r="74616" spans="17:17">
      <c r="Q74616" s="39"/>
    </row>
    <row r="74617" spans="17:17">
      <c r="Q74617" s="39"/>
    </row>
    <row r="74618" spans="17:17">
      <c r="Q74618" s="39"/>
    </row>
    <row r="74619" spans="17:17">
      <c r="Q74619" s="39"/>
    </row>
    <row r="74620" spans="17:17">
      <c r="Q74620" s="39"/>
    </row>
    <row r="74621" spans="17:17">
      <c r="Q74621" s="39"/>
    </row>
    <row r="74622" spans="17:17">
      <c r="Q74622" s="39"/>
    </row>
    <row r="74623" spans="17:17">
      <c r="Q74623" s="39"/>
    </row>
    <row r="74624" spans="17:17">
      <c r="Q74624" s="39"/>
    </row>
    <row r="74625" spans="17:17">
      <c r="Q74625" s="39"/>
    </row>
    <row r="74626" spans="17:17">
      <c r="Q74626" s="39"/>
    </row>
    <row r="74627" spans="17:17">
      <c r="Q74627" s="39"/>
    </row>
    <row r="74628" spans="17:17">
      <c r="Q74628" s="39"/>
    </row>
    <row r="74629" spans="17:17">
      <c r="Q74629" s="39"/>
    </row>
    <row r="74630" spans="17:17">
      <c r="Q74630" s="39"/>
    </row>
    <row r="74631" spans="17:17">
      <c r="Q74631" s="39"/>
    </row>
    <row r="74632" spans="17:17">
      <c r="Q74632" s="39"/>
    </row>
    <row r="74633" spans="17:17">
      <c r="Q74633" s="39"/>
    </row>
    <row r="74634" spans="17:17">
      <c r="Q74634" s="39"/>
    </row>
    <row r="74635" spans="17:17">
      <c r="Q74635" s="39"/>
    </row>
    <row r="74636" spans="17:17">
      <c r="Q74636" s="39"/>
    </row>
    <row r="74637" spans="17:17">
      <c r="Q74637" s="39"/>
    </row>
    <row r="74638" spans="17:17">
      <c r="Q74638" s="39"/>
    </row>
    <row r="74639" spans="17:17">
      <c r="Q74639" s="39"/>
    </row>
    <row r="74640" spans="17:17">
      <c r="Q74640" s="39"/>
    </row>
    <row r="74641" spans="17:17">
      <c r="Q74641" s="39"/>
    </row>
    <row r="74642" spans="17:17">
      <c r="Q74642" s="39"/>
    </row>
    <row r="74643" spans="17:17">
      <c r="Q74643" s="39"/>
    </row>
    <row r="74644" spans="17:17">
      <c r="Q74644" s="39"/>
    </row>
    <row r="74645" spans="17:17">
      <c r="Q74645" s="39"/>
    </row>
    <row r="74646" spans="17:17">
      <c r="Q74646" s="39"/>
    </row>
    <row r="74647" spans="17:17">
      <c r="Q74647" s="39"/>
    </row>
    <row r="74648" spans="17:17">
      <c r="Q74648" s="39"/>
    </row>
    <row r="74649" spans="17:17">
      <c r="Q74649" s="39"/>
    </row>
    <row r="74650" spans="17:17">
      <c r="Q74650" s="39"/>
    </row>
    <row r="74651" spans="17:17">
      <c r="Q74651" s="39"/>
    </row>
    <row r="74652" spans="17:17">
      <c r="Q74652" s="39"/>
    </row>
    <row r="74653" spans="17:17">
      <c r="Q74653" s="39"/>
    </row>
    <row r="74654" spans="17:17">
      <c r="Q74654" s="39"/>
    </row>
    <row r="74655" spans="17:17">
      <c r="Q74655" s="39"/>
    </row>
    <row r="74656" spans="17:17">
      <c r="Q74656" s="39"/>
    </row>
    <row r="74657" spans="17:17">
      <c r="Q74657" s="39"/>
    </row>
    <row r="74658" spans="17:17">
      <c r="Q74658" s="39"/>
    </row>
    <row r="74659" spans="17:17">
      <c r="Q74659" s="39"/>
    </row>
    <row r="74660" spans="17:17">
      <c r="Q74660" s="39"/>
    </row>
    <row r="74661" spans="17:17">
      <c r="Q74661" s="39"/>
    </row>
    <row r="74662" spans="17:17">
      <c r="Q74662" s="39"/>
    </row>
    <row r="74663" spans="17:17">
      <c r="Q74663" s="39"/>
    </row>
    <row r="74664" spans="17:17">
      <c r="Q74664" s="39"/>
    </row>
    <row r="74665" spans="17:17">
      <c r="Q74665" s="39"/>
    </row>
    <row r="74666" spans="17:17">
      <c r="Q74666" s="39"/>
    </row>
    <row r="74667" spans="17:17">
      <c r="Q74667" s="39"/>
    </row>
    <row r="74668" spans="17:17">
      <c r="Q74668" s="39"/>
    </row>
    <row r="74669" spans="17:17">
      <c r="Q74669" s="39"/>
    </row>
    <row r="74670" spans="17:17">
      <c r="Q74670" s="39"/>
    </row>
    <row r="74671" spans="17:17">
      <c r="Q74671" s="39"/>
    </row>
    <row r="74672" spans="17:17">
      <c r="Q74672" s="39"/>
    </row>
    <row r="74673" spans="17:17">
      <c r="Q74673" s="39"/>
    </row>
    <row r="74674" spans="17:17">
      <c r="Q74674" s="39"/>
    </row>
    <row r="74675" spans="17:17">
      <c r="Q74675" s="39"/>
    </row>
    <row r="74676" spans="17:17">
      <c r="Q74676" s="39"/>
    </row>
    <row r="74677" spans="17:17">
      <c r="Q74677" s="39"/>
    </row>
    <row r="74678" spans="17:17">
      <c r="Q74678" s="39"/>
    </row>
    <row r="74679" spans="17:17">
      <c r="Q74679" s="39"/>
    </row>
    <row r="74680" spans="17:17">
      <c r="Q74680" s="39"/>
    </row>
    <row r="74681" spans="17:17">
      <c r="Q74681" s="39"/>
    </row>
    <row r="74682" spans="17:17">
      <c r="Q74682" s="39"/>
    </row>
    <row r="74683" spans="17:17">
      <c r="Q74683" s="39"/>
    </row>
    <row r="74684" spans="17:17">
      <c r="Q74684" s="39"/>
    </row>
    <row r="74685" spans="17:17">
      <c r="Q74685" s="39"/>
    </row>
    <row r="74686" spans="17:17">
      <c r="Q74686" s="39"/>
    </row>
    <row r="74687" spans="17:17">
      <c r="Q74687" s="39"/>
    </row>
    <row r="74688" spans="17:17">
      <c r="Q74688" s="39"/>
    </row>
    <row r="74689" spans="17:17">
      <c r="Q74689" s="39"/>
    </row>
    <row r="74690" spans="17:17">
      <c r="Q74690" s="39"/>
    </row>
    <row r="74691" spans="17:17">
      <c r="Q74691" s="39"/>
    </row>
    <row r="74692" spans="17:17">
      <c r="Q74692" s="39"/>
    </row>
    <row r="74693" spans="17:17">
      <c r="Q74693" s="39"/>
    </row>
    <row r="74694" spans="17:17">
      <c r="Q74694" s="39"/>
    </row>
    <row r="74695" spans="17:17">
      <c r="Q74695" s="39"/>
    </row>
    <row r="74696" spans="17:17">
      <c r="Q74696" s="39"/>
    </row>
    <row r="74697" spans="17:17">
      <c r="Q74697" s="39"/>
    </row>
    <row r="74698" spans="17:17">
      <c r="Q74698" s="39"/>
    </row>
    <row r="74699" spans="17:17">
      <c r="Q74699" s="39"/>
    </row>
    <row r="74700" spans="17:17">
      <c r="Q74700" s="39"/>
    </row>
    <row r="74701" spans="17:17">
      <c r="Q74701" s="39"/>
    </row>
    <row r="74702" spans="17:17">
      <c r="Q74702" s="39"/>
    </row>
    <row r="74703" spans="17:17">
      <c r="Q74703" s="39"/>
    </row>
    <row r="74704" spans="17:17">
      <c r="Q74704" s="39"/>
    </row>
    <row r="74705" spans="17:17">
      <c r="Q74705" s="39"/>
    </row>
    <row r="74706" spans="17:17">
      <c r="Q74706" s="39"/>
    </row>
    <row r="74707" spans="17:17">
      <c r="Q74707" s="39"/>
    </row>
    <row r="74708" spans="17:17">
      <c r="Q74708" s="39"/>
    </row>
    <row r="74709" spans="17:17">
      <c r="Q74709" s="39"/>
    </row>
    <row r="74710" spans="17:17">
      <c r="Q74710" s="39"/>
    </row>
    <row r="74711" spans="17:17">
      <c r="Q74711" s="39"/>
    </row>
    <row r="74712" spans="17:17">
      <c r="Q74712" s="39"/>
    </row>
    <row r="74713" spans="17:17">
      <c r="Q74713" s="39"/>
    </row>
    <row r="74714" spans="17:17">
      <c r="Q74714" s="39"/>
    </row>
    <row r="74715" spans="17:17">
      <c r="Q74715" s="39"/>
    </row>
    <row r="74716" spans="17:17">
      <c r="Q74716" s="39"/>
    </row>
    <row r="74717" spans="17:17">
      <c r="Q74717" s="39"/>
    </row>
    <row r="74718" spans="17:17">
      <c r="Q74718" s="39"/>
    </row>
    <row r="74719" spans="17:17">
      <c r="Q74719" s="39"/>
    </row>
    <row r="74720" spans="17:17">
      <c r="Q74720" s="39"/>
    </row>
    <row r="74721" spans="17:17">
      <c r="Q74721" s="39"/>
    </row>
    <row r="74722" spans="17:17">
      <c r="Q74722" s="39"/>
    </row>
    <row r="74723" spans="17:17">
      <c r="Q74723" s="39"/>
    </row>
    <row r="74724" spans="17:17">
      <c r="Q74724" s="39"/>
    </row>
    <row r="74725" spans="17:17">
      <c r="Q74725" s="39"/>
    </row>
    <row r="74726" spans="17:17">
      <c r="Q74726" s="39"/>
    </row>
    <row r="74727" spans="17:17">
      <c r="Q74727" s="39"/>
    </row>
    <row r="74728" spans="17:17">
      <c r="Q74728" s="39"/>
    </row>
    <row r="74729" spans="17:17">
      <c r="Q74729" s="39"/>
    </row>
    <row r="74730" spans="17:17">
      <c r="Q74730" s="39"/>
    </row>
    <row r="74731" spans="17:17">
      <c r="Q74731" s="39"/>
    </row>
    <row r="74732" spans="17:17">
      <c r="Q74732" s="39"/>
    </row>
    <row r="74733" spans="17:17">
      <c r="Q74733" s="39"/>
    </row>
    <row r="74734" spans="17:17">
      <c r="Q74734" s="39"/>
    </row>
    <row r="74735" spans="17:17">
      <c r="Q74735" s="39"/>
    </row>
    <row r="74736" spans="17:17">
      <c r="Q74736" s="39"/>
    </row>
    <row r="74737" spans="17:17">
      <c r="Q74737" s="39"/>
    </row>
    <row r="74738" spans="17:17">
      <c r="Q74738" s="39"/>
    </row>
    <row r="74739" spans="17:17">
      <c r="Q74739" s="39"/>
    </row>
    <row r="74740" spans="17:17">
      <c r="Q74740" s="39"/>
    </row>
    <row r="74741" spans="17:17">
      <c r="Q74741" s="39"/>
    </row>
    <row r="74742" spans="17:17">
      <c r="Q74742" s="39"/>
    </row>
    <row r="74743" spans="17:17">
      <c r="Q74743" s="39"/>
    </row>
    <row r="74744" spans="17:17">
      <c r="Q74744" s="39"/>
    </row>
    <row r="74745" spans="17:17">
      <c r="Q74745" s="39"/>
    </row>
    <row r="74746" spans="17:17">
      <c r="Q74746" s="39"/>
    </row>
    <row r="74747" spans="17:17">
      <c r="Q74747" s="39"/>
    </row>
    <row r="74748" spans="17:17">
      <c r="Q74748" s="39"/>
    </row>
    <row r="74749" spans="17:17">
      <c r="Q74749" s="39"/>
    </row>
    <row r="74750" spans="17:17">
      <c r="Q74750" s="39"/>
    </row>
    <row r="74751" spans="17:17">
      <c r="Q74751" s="39"/>
    </row>
    <row r="74752" spans="17:17">
      <c r="Q74752" s="39"/>
    </row>
    <row r="74753" spans="17:17">
      <c r="Q74753" s="39"/>
    </row>
    <row r="74754" spans="17:17">
      <c r="Q74754" s="39"/>
    </row>
    <row r="74755" spans="17:17">
      <c r="Q74755" s="39"/>
    </row>
    <row r="74756" spans="17:17">
      <c r="Q74756" s="39"/>
    </row>
    <row r="74757" spans="17:17">
      <c r="Q74757" s="39"/>
    </row>
    <row r="74758" spans="17:17">
      <c r="Q74758" s="39"/>
    </row>
    <row r="74759" spans="17:17">
      <c r="Q74759" s="39"/>
    </row>
    <row r="74760" spans="17:17">
      <c r="Q74760" s="39"/>
    </row>
    <row r="74761" spans="17:17">
      <c r="Q74761" s="39"/>
    </row>
    <row r="74762" spans="17:17">
      <c r="Q74762" s="39"/>
    </row>
    <row r="74763" spans="17:17">
      <c r="Q74763" s="39"/>
    </row>
    <row r="74764" spans="17:17">
      <c r="Q74764" s="39"/>
    </row>
    <row r="74765" spans="17:17">
      <c r="Q74765" s="39"/>
    </row>
    <row r="74766" spans="17:17">
      <c r="Q74766" s="39"/>
    </row>
    <row r="74767" spans="17:17">
      <c r="Q74767" s="39"/>
    </row>
    <row r="74768" spans="17:17">
      <c r="Q74768" s="39"/>
    </row>
    <row r="74769" spans="17:17">
      <c r="Q74769" s="39"/>
    </row>
    <row r="74770" spans="17:17">
      <c r="Q74770" s="39"/>
    </row>
    <row r="74771" spans="17:17">
      <c r="Q74771" s="39"/>
    </row>
    <row r="74772" spans="17:17">
      <c r="Q74772" s="39"/>
    </row>
    <row r="74773" spans="17:17">
      <c r="Q74773" s="39"/>
    </row>
    <row r="74774" spans="17:17">
      <c r="Q74774" s="39"/>
    </row>
    <row r="74775" spans="17:17">
      <c r="Q74775" s="39"/>
    </row>
    <row r="74776" spans="17:17">
      <c r="Q74776" s="39"/>
    </row>
    <row r="74777" spans="17:17">
      <c r="Q74777" s="39"/>
    </row>
    <row r="74778" spans="17:17">
      <c r="Q74778" s="39"/>
    </row>
    <row r="74779" spans="17:17">
      <c r="Q74779" s="39"/>
    </row>
    <row r="74780" spans="17:17">
      <c r="Q74780" s="39"/>
    </row>
    <row r="74781" spans="17:17">
      <c r="Q74781" s="39"/>
    </row>
    <row r="74782" spans="17:17">
      <c r="Q74782" s="39"/>
    </row>
    <row r="74783" spans="17:17">
      <c r="Q74783" s="39"/>
    </row>
    <row r="74784" spans="17:17">
      <c r="Q74784" s="39"/>
    </row>
    <row r="74785" spans="17:17">
      <c r="Q74785" s="39"/>
    </row>
    <row r="74786" spans="17:17">
      <c r="Q74786" s="39"/>
    </row>
    <row r="74787" spans="17:17">
      <c r="Q74787" s="39"/>
    </row>
    <row r="74788" spans="17:17">
      <c r="Q74788" s="39"/>
    </row>
    <row r="74789" spans="17:17">
      <c r="Q74789" s="39"/>
    </row>
    <row r="74790" spans="17:17">
      <c r="Q74790" s="39"/>
    </row>
    <row r="74791" spans="17:17">
      <c r="Q74791" s="39"/>
    </row>
    <row r="74792" spans="17:17">
      <c r="Q74792" s="39"/>
    </row>
    <row r="74793" spans="17:17">
      <c r="Q74793" s="39"/>
    </row>
    <row r="74794" spans="17:17">
      <c r="Q74794" s="39"/>
    </row>
    <row r="74795" spans="17:17">
      <c r="Q74795" s="39"/>
    </row>
    <row r="74796" spans="17:17">
      <c r="Q74796" s="39"/>
    </row>
    <row r="74797" spans="17:17">
      <c r="Q74797" s="39"/>
    </row>
    <row r="74798" spans="17:17">
      <c r="Q74798" s="39"/>
    </row>
    <row r="74799" spans="17:17">
      <c r="Q74799" s="39"/>
    </row>
    <row r="74800" spans="17:17">
      <c r="Q74800" s="39"/>
    </row>
    <row r="74801" spans="17:17">
      <c r="Q74801" s="39"/>
    </row>
    <row r="74802" spans="17:17">
      <c r="Q74802" s="39"/>
    </row>
    <row r="74803" spans="17:17">
      <c r="Q74803" s="39"/>
    </row>
    <row r="74804" spans="17:17">
      <c r="Q74804" s="39"/>
    </row>
    <row r="74805" spans="17:17">
      <c r="Q74805" s="39"/>
    </row>
    <row r="74806" spans="17:17">
      <c r="Q74806" s="39"/>
    </row>
    <row r="74807" spans="17:17">
      <c r="Q74807" s="39"/>
    </row>
    <row r="74808" spans="17:17">
      <c r="Q74808" s="39"/>
    </row>
    <row r="74809" spans="17:17">
      <c r="Q74809" s="39"/>
    </row>
    <row r="74810" spans="17:17">
      <c r="Q74810" s="39"/>
    </row>
    <row r="74811" spans="17:17">
      <c r="Q74811" s="39"/>
    </row>
    <row r="74812" spans="17:17">
      <c r="Q74812" s="39"/>
    </row>
    <row r="74813" spans="17:17">
      <c r="Q74813" s="39"/>
    </row>
    <row r="74814" spans="17:17">
      <c r="Q74814" s="39"/>
    </row>
    <row r="74815" spans="17:17">
      <c r="Q74815" s="39"/>
    </row>
    <row r="74816" spans="17:17">
      <c r="Q74816" s="39"/>
    </row>
    <row r="74817" spans="17:17">
      <c r="Q74817" s="39"/>
    </row>
    <row r="74818" spans="17:17">
      <c r="Q74818" s="39"/>
    </row>
    <row r="74819" spans="17:17">
      <c r="Q74819" s="39"/>
    </row>
    <row r="74820" spans="17:17">
      <c r="Q74820" s="39"/>
    </row>
    <row r="74821" spans="17:17">
      <c r="Q74821" s="39"/>
    </row>
    <row r="74822" spans="17:17">
      <c r="Q74822" s="39"/>
    </row>
    <row r="74823" spans="17:17">
      <c r="Q74823" s="39"/>
    </row>
    <row r="74824" spans="17:17">
      <c r="Q74824" s="39"/>
    </row>
    <row r="74825" spans="17:17">
      <c r="Q74825" s="39"/>
    </row>
    <row r="74826" spans="17:17">
      <c r="Q74826" s="39"/>
    </row>
    <row r="74827" spans="17:17">
      <c r="Q74827" s="39"/>
    </row>
    <row r="74828" spans="17:17">
      <c r="Q74828" s="39"/>
    </row>
    <row r="74829" spans="17:17">
      <c r="Q74829" s="39"/>
    </row>
    <row r="74830" spans="17:17">
      <c r="Q74830" s="39"/>
    </row>
    <row r="74831" spans="17:17">
      <c r="Q74831" s="39"/>
    </row>
    <row r="74832" spans="17:17">
      <c r="Q74832" s="39"/>
    </row>
    <row r="74833" spans="17:17">
      <c r="Q74833" s="39"/>
    </row>
    <row r="74834" spans="17:17">
      <c r="Q74834" s="39"/>
    </row>
    <row r="74835" spans="17:17">
      <c r="Q74835" s="39"/>
    </row>
    <row r="74836" spans="17:17">
      <c r="Q74836" s="39"/>
    </row>
    <row r="74837" spans="17:17">
      <c r="Q74837" s="39"/>
    </row>
    <row r="74838" spans="17:17">
      <c r="Q74838" s="39"/>
    </row>
    <row r="74839" spans="17:17">
      <c r="Q74839" s="39"/>
    </row>
    <row r="74840" spans="17:17">
      <c r="Q74840" s="39"/>
    </row>
    <row r="74841" spans="17:17">
      <c r="Q74841" s="39"/>
    </row>
    <row r="74842" spans="17:17">
      <c r="Q74842" s="39"/>
    </row>
    <row r="74843" spans="17:17">
      <c r="Q74843" s="39"/>
    </row>
    <row r="74844" spans="17:17">
      <c r="Q74844" s="39"/>
    </row>
    <row r="74845" spans="17:17">
      <c r="Q74845" s="39"/>
    </row>
    <row r="74846" spans="17:17">
      <c r="Q74846" s="39"/>
    </row>
    <row r="74847" spans="17:17">
      <c r="Q74847" s="39"/>
    </row>
    <row r="74848" spans="17:17">
      <c r="Q74848" s="39"/>
    </row>
    <row r="74849" spans="17:17">
      <c r="Q74849" s="39"/>
    </row>
    <row r="74850" spans="17:17">
      <c r="Q74850" s="39"/>
    </row>
    <row r="74851" spans="17:17">
      <c r="Q74851" s="39"/>
    </row>
    <row r="74852" spans="17:17">
      <c r="Q74852" s="39"/>
    </row>
    <row r="74853" spans="17:17">
      <c r="Q74853" s="39"/>
    </row>
    <row r="74854" spans="17:17">
      <c r="Q74854" s="39"/>
    </row>
    <row r="74855" spans="17:17">
      <c r="Q74855" s="39"/>
    </row>
    <row r="74856" spans="17:17">
      <c r="Q74856" s="39"/>
    </row>
    <row r="74857" spans="17:17">
      <c r="Q74857" s="39"/>
    </row>
    <row r="74858" spans="17:17">
      <c r="Q74858" s="39"/>
    </row>
    <row r="74859" spans="17:17">
      <c r="Q74859" s="39"/>
    </row>
    <row r="74860" spans="17:17">
      <c r="Q74860" s="39"/>
    </row>
    <row r="74861" spans="17:17">
      <c r="Q74861" s="39"/>
    </row>
    <row r="74862" spans="17:17">
      <c r="Q74862" s="39"/>
    </row>
    <row r="74863" spans="17:17">
      <c r="Q74863" s="39"/>
    </row>
    <row r="74864" spans="17:17">
      <c r="Q74864" s="39"/>
    </row>
    <row r="74865" spans="17:17">
      <c r="Q74865" s="39"/>
    </row>
    <row r="74866" spans="17:17">
      <c r="Q74866" s="39"/>
    </row>
    <row r="74867" spans="17:17">
      <c r="Q74867" s="39"/>
    </row>
    <row r="74868" spans="17:17">
      <c r="Q74868" s="39"/>
    </row>
    <row r="74869" spans="17:17">
      <c r="Q74869" s="39"/>
    </row>
    <row r="74870" spans="17:17">
      <c r="Q74870" s="39"/>
    </row>
    <row r="74871" spans="17:17">
      <c r="Q74871" s="39"/>
    </row>
    <row r="74872" spans="17:17">
      <c r="Q74872" s="39"/>
    </row>
    <row r="74873" spans="17:17">
      <c r="Q74873" s="39"/>
    </row>
    <row r="74874" spans="17:17">
      <c r="Q74874" s="39"/>
    </row>
    <row r="74875" spans="17:17">
      <c r="Q74875" s="39"/>
    </row>
    <row r="74876" spans="17:17">
      <c r="Q74876" s="39"/>
    </row>
    <row r="74877" spans="17:17">
      <c r="Q74877" s="39"/>
    </row>
    <row r="74878" spans="17:17">
      <c r="Q74878" s="39"/>
    </row>
    <row r="74879" spans="17:17">
      <c r="Q74879" s="39"/>
    </row>
    <row r="74880" spans="17:17">
      <c r="Q74880" s="39"/>
    </row>
    <row r="74881" spans="17:17">
      <c r="Q74881" s="39"/>
    </row>
    <row r="74882" spans="17:17">
      <c r="Q74882" s="39"/>
    </row>
    <row r="74883" spans="17:17">
      <c r="Q74883" s="39"/>
    </row>
    <row r="74884" spans="17:17">
      <c r="Q74884" s="39"/>
    </row>
    <row r="74885" spans="17:17">
      <c r="Q74885" s="39"/>
    </row>
    <row r="74886" spans="17:17">
      <c r="Q74886" s="39"/>
    </row>
    <row r="74887" spans="17:17">
      <c r="Q74887" s="39"/>
    </row>
    <row r="74888" spans="17:17">
      <c r="Q74888" s="39"/>
    </row>
    <row r="74889" spans="17:17">
      <c r="Q74889" s="39"/>
    </row>
    <row r="74890" spans="17:17">
      <c r="Q74890" s="39"/>
    </row>
    <row r="74891" spans="17:17">
      <c r="Q74891" s="39"/>
    </row>
    <row r="74892" spans="17:17">
      <c r="Q74892" s="39"/>
    </row>
    <row r="74893" spans="17:17">
      <c r="Q74893" s="39"/>
    </row>
    <row r="74894" spans="17:17">
      <c r="Q74894" s="39"/>
    </row>
    <row r="74895" spans="17:17">
      <c r="Q74895" s="39"/>
    </row>
    <row r="74896" spans="17:17">
      <c r="Q74896" s="39"/>
    </row>
    <row r="74897" spans="17:17">
      <c r="Q74897" s="39"/>
    </row>
    <row r="74898" spans="17:17">
      <c r="Q74898" s="39"/>
    </row>
    <row r="74899" spans="17:17">
      <c r="Q74899" s="39"/>
    </row>
    <row r="74900" spans="17:17">
      <c r="Q74900" s="39"/>
    </row>
    <row r="74901" spans="17:17">
      <c r="Q74901" s="39"/>
    </row>
    <row r="74902" spans="17:17">
      <c r="Q74902" s="39"/>
    </row>
    <row r="74903" spans="17:17">
      <c r="Q74903" s="39"/>
    </row>
    <row r="74904" spans="17:17">
      <c r="Q74904" s="39"/>
    </row>
    <row r="74905" spans="17:17">
      <c r="Q74905" s="39"/>
    </row>
    <row r="74906" spans="17:17">
      <c r="Q74906" s="39"/>
    </row>
    <row r="74907" spans="17:17">
      <c r="Q74907" s="39"/>
    </row>
    <row r="74908" spans="17:17">
      <c r="Q74908" s="39"/>
    </row>
    <row r="74909" spans="17:17">
      <c r="Q74909" s="39"/>
    </row>
    <row r="74910" spans="17:17">
      <c r="Q74910" s="39"/>
    </row>
    <row r="74911" spans="17:17">
      <c r="Q74911" s="39"/>
    </row>
    <row r="74912" spans="17:17">
      <c r="Q74912" s="39"/>
    </row>
    <row r="74913" spans="17:17">
      <c r="Q74913" s="39"/>
    </row>
    <row r="74914" spans="17:17">
      <c r="Q74914" s="39"/>
    </row>
    <row r="74915" spans="17:17">
      <c r="Q74915" s="39"/>
    </row>
    <row r="74916" spans="17:17">
      <c r="Q74916" s="39"/>
    </row>
    <row r="74917" spans="17:17">
      <c r="Q74917" s="39"/>
    </row>
    <row r="74918" spans="17:17">
      <c r="Q74918" s="39"/>
    </row>
    <row r="74919" spans="17:17">
      <c r="Q74919" s="39"/>
    </row>
    <row r="74920" spans="17:17">
      <c r="Q74920" s="39"/>
    </row>
    <row r="74921" spans="17:17">
      <c r="Q74921" s="39"/>
    </row>
    <row r="74922" spans="17:17">
      <c r="Q74922" s="39"/>
    </row>
    <row r="74923" spans="17:17">
      <c r="Q74923" s="39"/>
    </row>
    <row r="74924" spans="17:17">
      <c r="Q74924" s="39"/>
    </row>
    <row r="74925" spans="17:17">
      <c r="Q74925" s="39"/>
    </row>
    <row r="74926" spans="17:17">
      <c r="Q74926" s="39"/>
    </row>
    <row r="74927" spans="17:17">
      <c r="Q74927" s="39"/>
    </row>
    <row r="74928" spans="17:17">
      <c r="Q74928" s="39"/>
    </row>
    <row r="74929" spans="17:17">
      <c r="Q74929" s="39"/>
    </row>
    <row r="74930" spans="17:17">
      <c r="Q74930" s="39"/>
    </row>
    <row r="74931" spans="17:17">
      <c r="Q74931" s="39"/>
    </row>
    <row r="74932" spans="17:17">
      <c r="Q74932" s="39"/>
    </row>
    <row r="74933" spans="17:17">
      <c r="Q74933" s="39"/>
    </row>
    <row r="74934" spans="17:17">
      <c r="Q74934" s="39"/>
    </row>
    <row r="74935" spans="17:17">
      <c r="Q74935" s="39"/>
    </row>
    <row r="74936" spans="17:17">
      <c r="Q74936" s="39"/>
    </row>
    <row r="74937" spans="17:17">
      <c r="Q74937" s="39"/>
    </row>
    <row r="74938" spans="17:17">
      <c r="Q74938" s="39"/>
    </row>
    <row r="74939" spans="17:17">
      <c r="Q74939" s="39"/>
    </row>
    <row r="74940" spans="17:17">
      <c r="Q74940" s="39"/>
    </row>
    <row r="74941" spans="17:17">
      <c r="Q74941" s="39"/>
    </row>
    <row r="74942" spans="17:17">
      <c r="Q74942" s="39"/>
    </row>
    <row r="74943" spans="17:17">
      <c r="Q74943" s="39"/>
    </row>
    <row r="74944" spans="17:17">
      <c r="Q74944" s="39"/>
    </row>
    <row r="74945" spans="17:17">
      <c r="Q74945" s="39"/>
    </row>
    <row r="74946" spans="17:17">
      <c r="Q74946" s="39"/>
    </row>
    <row r="74947" spans="17:17">
      <c r="Q74947" s="39"/>
    </row>
    <row r="74948" spans="17:17">
      <c r="Q74948" s="39"/>
    </row>
    <row r="74949" spans="17:17">
      <c r="Q74949" s="39"/>
    </row>
    <row r="74950" spans="17:17">
      <c r="Q74950" s="39"/>
    </row>
    <row r="74951" spans="17:17">
      <c r="Q74951" s="39"/>
    </row>
    <row r="74952" spans="17:17">
      <c r="Q74952" s="39"/>
    </row>
    <row r="74953" spans="17:17">
      <c r="Q74953" s="39"/>
    </row>
    <row r="74954" spans="17:17">
      <c r="Q74954" s="39"/>
    </row>
    <row r="74955" spans="17:17">
      <c r="Q74955" s="39"/>
    </row>
    <row r="74956" spans="17:17">
      <c r="Q74956" s="39"/>
    </row>
    <row r="74957" spans="17:17">
      <c r="Q74957" s="39"/>
    </row>
    <row r="74958" spans="17:17">
      <c r="Q74958" s="39"/>
    </row>
    <row r="74959" spans="17:17">
      <c r="Q74959" s="39"/>
    </row>
    <row r="74960" spans="17:17">
      <c r="Q74960" s="39"/>
    </row>
    <row r="74961" spans="17:17">
      <c r="Q74961" s="39"/>
    </row>
    <row r="74962" spans="17:17">
      <c r="Q74962" s="39"/>
    </row>
    <row r="74963" spans="17:17">
      <c r="Q74963" s="39"/>
    </row>
    <row r="74964" spans="17:17">
      <c r="Q74964" s="39"/>
    </row>
    <row r="74965" spans="17:17">
      <c r="Q74965" s="39"/>
    </row>
    <row r="74966" spans="17:17">
      <c r="Q74966" s="39"/>
    </row>
    <row r="74967" spans="17:17">
      <c r="Q74967" s="39"/>
    </row>
    <row r="74968" spans="17:17">
      <c r="Q74968" s="39"/>
    </row>
    <row r="74969" spans="17:17">
      <c r="Q74969" s="39"/>
    </row>
    <row r="74970" spans="17:17">
      <c r="Q74970" s="39"/>
    </row>
    <row r="74971" spans="17:17">
      <c r="Q74971" s="39"/>
    </row>
    <row r="74972" spans="17:17">
      <c r="Q74972" s="39"/>
    </row>
    <row r="74973" spans="17:17">
      <c r="Q74973" s="39"/>
    </row>
    <row r="74974" spans="17:17">
      <c r="Q74974" s="39"/>
    </row>
    <row r="74975" spans="17:17">
      <c r="Q74975" s="39"/>
    </row>
    <row r="74976" spans="17:17">
      <c r="Q74976" s="39"/>
    </row>
    <row r="74977" spans="17:17">
      <c r="Q74977" s="39"/>
    </row>
    <row r="74978" spans="17:17">
      <c r="Q74978" s="39"/>
    </row>
    <row r="74979" spans="17:17">
      <c r="Q74979" s="39"/>
    </row>
    <row r="74980" spans="17:17">
      <c r="Q74980" s="39"/>
    </row>
    <row r="74981" spans="17:17">
      <c r="Q74981" s="39"/>
    </row>
    <row r="74982" spans="17:17">
      <c r="Q74982" s="39"/>
    </row>
    <row r="74983" spans="17:17">
      <c r="Q74983" s="39"/>
    </row>
    <row r="74984" spans="17:17">
      <c r="Q74984" s="39"/>
    </row>
    <row r="74985" spans="17:17">
      <c r="Q74985" s="39"/>
    </row>
    <row r="74986" spans="17:17">
      <c r="Q74986" s="39"/>
    </row>
    <row r="74987" spans="17:17">
      <c r="Q74987" s="39"/>
    </row>
    <row r="74988" spans="17:17">
      <c r="Q74988" s="39"/>
    </row>
    <row r="74989" spans="17:17">
      <c r="Q74989" s="39"/>
    </row>
    <row r="74990" spans="17:17">
      <c r="Q74990" s="39"/>
    </row>
    <row r="74991" spans="17:17">
      <c r="Q74991" s="39"/>
    </row>
    <row r="74992" spans="17:17">
      <c r="Q74992" s="39"/>
    </row>
    <row r="74993" spans="17:17">
      <c r="Q74993" s="39"/>
    </row>
    <row r="74994" spans="17:17">
      <c r="Q74994" s="39"/>
    </row>
    <row r="74995" spans="17:17">
      <c r="Q74995" s="39"/>
    </row>
    <row r="74996" spans="17:17">
      <c r="Q74996" s="39"/>
    </row>
    <row r="74997" spans="17:17">
      <c r="Q74997" s="39"/>
    </row>
    <row r="74998" spans="17:17">
      <c r="Q74998" s="39"/>
    </row>
    <row r="74999" spans="17:17">
      <c r="Q74999" s="39"/>
    </row>
    <row r="75000" spans="17:17">
      <c r="Q75000" s="39"/>
    </row>
    <row r="75001" spans="17:17">
      <c r="Q75001" s="39"/>
    </row>
    <row r="75002" spans="17:17">
      <c r="Q75002" s="39"/>
    </row>
    <row r="75003" spans="17:17">
      <c r="Q75003" s="39"/>
    </row>
    <row r="75004" spans="17:17">
      <c r="Q75004" s="39"/>
    </row>
    <row r="75005" spans="17:17">
      <c r="Q75005" s="39"/>
    </row>
    <row r="75006" spans="17:17">
      <c r="Q75006" s="39"/>
    </row>
    <row r="75007" spans="17:17">
      <c r="Q75007" s="39"/>
    </row>
    <row r="75008" spans="17:17">
      <c r="Q75008" s="39"/>
    </row>
    <row r="75009" spans="17:17">
      <c r="Q75009" s="39"/>
    </row>
    <row r="75010" spans="17:17">
      <c r="Q75010" s="39"/>
    </row>
    <row r="75011" spans="17:17">
      <c r="Q75011" s="39"/>
    </row>
    <row r="75012" spans="17:17">
      <c r="Q75012" s="39"/>
    </row>
    <row r="75013" spans="17:17">
      <c r="Q75013" s="39"/>
    </row>
    <row r="75014" spans="17:17">
      <c r="Q75014" s="39"/>
    </row>
    <row r="75015" spans="17:17">
      <c r="Q75015" s="39"/>
    </row>
    <row r="75016" spans="17:17">
      <c r="Q75016" s="39"/>
    </row>
    <row r="75017" spans="17:17">
      <c r="Q75017" s="39"/>
    </row>
    <row r="75018" spans="17:17">
      <c r="Q75018" s="39"/>
    </row>
    <row r="75019" spans="17:17">
      <c r="Q75019" s="39"/>
    </row>
    <row r="75020" spans="17:17">
      <c r="Q75020" s="39"/>
    </row>
    <row r="75021" spans="17:17">
      <c r="Q75021" s="39"/>
    </row>
    <row r="75022" spans="17:17">
      <c r="Q75022" s="39"/>
    </row>
    <row r="75023" spans="17:17">
      <c r="Q75023" s="39"/>
    </row>
    <row r="75024" spans="17:17">
      <c r="Q75024" s="39"/>
    </row>
    <row r="75025" spans="17:17">
      <c r="Q75025" s="39"/>
    </row>
    <row r="75026" spans="17:17">
      <c r="Q75026" s="39"/>
    </row>
    <row r="75027" spans="17:17">
      <c r="Q75027" s="39"/>
    </row>
    <row r="75028" spans="17:17">
      <c r="Q75028" s="39"/>
    </row>
    <row r="75029" spans="17:17">
      <c r="Q75029" s="39"/>
    </row>
    <row r="75030" spans="17:17">
      <c r="Q75030" s="39"/>
    </row>
    <row r="75031" spans="17:17">
      <c r="Q75031" s="39"/>
    </row>
    <row r="75032" spans="17:17">
      <c r="Q75032" s="39"/>
    </row>
    <row r="75033" spans="17:17">
      <c r="Q75033" s="39"/>
    </row>
    <row r="75034" spans="17:17">
      <c r="Q75034" s="39"/>
    </row>
    <row r="75035" spans="17:17">
      <c r="Q75035" s="39"/>
    </row>
    <row r="75036" spans="17:17">
      <c r="Q75036" s="39"/>
    </row>
    <row r="75037" spans="17:17">
      <c r="Q75037" s="39"/>
    </row>
    <row r="75038" spans="17:17">
      <c r="Q75038" s="39"/>
    </row>
    <row r="75039" spans="17:17">
      <c r="Q75039" s="39"/>
    </row>
    <row r="75040" spans="17:17">
      <c r="Q75040" s="39"/>
    </row>
    <row r="75041" spans="17:17">
      <c r="Q75041" s="39"/>
    </row>
    <row r="75042" spans="17:17">
      <c r="Q75042" s="39"/>
    </row>
    <row r="75043" spans="17:17">
      <c r="Q75043" s="39"/>
    </row>
    <row r="75044" spans="17:17">
      <c r="Q75044" s="39"/>
    </row>
    <row r="75045" spans="17:17">
      <c r="Q75045" s="39"/>
    </row>
    <row r="75046" spans="17:17">
      <c r="Q75046" s="39"/>
    </row>
    <row r="75047" spans="17:17">
      <c r="Q75047" s="39"/>
    </row>
    <row r="75048" spans="17:17">
      <c r="Q75048" s="39"/>
    </row>
    <row r="75049" spans="17:17">
      <c r="Q75049" s="39"/>
    </row>
    <row r="75050" spans="17:17">
      <c r="Q75050" s="39"/>
    </row>
    <row r="75051" spans="17:17">
      <c r="Q75051" s="39"/>
    </row>
    <row r="75052" spans="17:17">
      <c r="Q75052" s="39"/>
    </row>
    <row r="75053" spans="17:17">
      <c r="Q75053" s="39"/>
    </row>
    <row r="75054" spans="17:17">
      <c r="Q75054" s="39"/>
    </row>
    <row r="75055" spans="17:17">
      <c r="Q75055" s="39"/>
    </row>
    <row r="75056" spans="17:17">
      <c r="Q75056" s="39"/>
    </row>
    <row r="75057" spans="17:17">
      <c r="Q75057" s="39"/>
    </row>
    <row r="75058" spans="17:17">
      <c r="Q75058" s="39"/>
    </row>
    <row r="75059" spans="17:17">
      <c r="Q75059" s="39"/>
    </row>
    <row r="75060" spans="17:17">
      <c r="Q75060" s="39"/>
    </row>
    <row r="75061" spans="17:17">
      <c r="Q75061" s="39"/>
    </row>
    <row r="75062" spans="17:17">
      <c r="Q75062" s="39"/>
    </row>
    <row r="75063" spans="17:17">
      <c r="Q75063" s="39"/>
    </row>
    <row r="75064" spans="17:17">
      <c r="Q75064" s="39"/>
    </row>
    <row r="75065" spans="17:17">
      <c r="Q75065" s="39"/>
    </row>
    <row r="75066" spans="17:17">
      <c r="Q75066" s="39"/>
    </row>
    <row r="75067" spans="17:17">
      <c r="Q75067" s="39"/>
    </row>
    <row r="75068" spans="17:17">
      <c r="Q75068" s="39"/>
    </row>
    <row r="75069" spans="17:17">
      <c r="Q75069" s="39"/>
    </row>
    <row r="75070" spans="17:17">
      <c r="Q75070" s="39"/>
    </row>
    <row r="75071" spans="17:17">
      <c r="Q75071" s="39"/>
    </row>
    <row r="75072" spans="17:17">
      <c r="Q75072" s="39"/>
    </row>
    <row r="75073" spans="17:17">
      <c r="Q75073" s="39"/>
    </row>
    <row r="75074" spans="17:17">
      <c r="Q75074" s="39"/>
    </row>
    <row r="75075" spans="17:17">
      <c r="Q75075" s="39"/>
    </row>
    <row r="75076" spans="17:17">
      <c r="Q75076" s="39"/>
    </row>
    <row r="75077" spans="17:17">
      <c r="Q75077" s="39"/>
    </row>
    <row r="75078" spans="17:17">
      <c r="Q75078" s="39"/>
    </row>
    <row r="75079" spans="17:17">
      <c r="Q75079" s="39"/>
    </row>
    <row r="75080" spans="17:17">
      <c r="Q75080" s="39"/>
    </row>
    <row r="75081" spans="17:17">
      <c r="Q75081" s="39"/>
    </row>
    <row r="75082" spans="17:17">
      <c r="Q75082" s="39"/>
    </row>
    <row r="75083" spans="17:17">
      <c r="Q75083" s="39"/>
    </row>
    <row r="75084" spans="17:17">
      <c r="Q75084" s="39"/>
    </row>
    <row r="75085" spans="17:17">
      <c r="Q75085" s="39"/>
    </row>
    <row r="75086" spans="17:17">
      <c r="Q75086" s="39"/>
    </row>
    <row r="75087" spans="17:17">
      <c r="Q75087" s="39"/>
    </row>
    <row r="75088" spans="17:17">
      <c r="Q75088" s="39"/>
    </row>
    <row r="75089" spans="17:17">
      <c r="Q75089" s="39"/>
    </row>
    <row r="75090" spans="17:17">
      <c r="Q75090" s="39"/>
    </row>
    <row r="75091" spans="17:17">
      <c r="Q75091" s="39"/>
    </row>
    <row r="75092" spans="17:17">
      <c r="Q75092" s="39"/>
    </row>
    <row r="75093" spans="17:17">
      <c r="Q75093" s="39"/>
    </row>
    <row r="75094" spans="17:17">
      <c r="Q75094" s="39"/>
    </row>
    <row r="75095" spans="17:17">
      <c r="Q75095" s="39"/>
    </row>
    <row r="75096" spans="17:17">
      <c r="Q75096" s="39"/>
    </row>
    <row r="75097" spans="17:17">
      <c r="Q75097" s="39"/>
    </row>
    <row r="75098" spans="17:17">
      <c r="Q75098" s="39"/>
    </row>
    <row r="75099" spans="17:17">
      <c r="Q75099" s="39"/>
    </row>
    <row r="75100" spans="17:17">
      <c r="Q75100" s="39"/>
    </row>
    <row r="75101" spans="17:17">
      <c r="Q75101" s="39"/>
    </row>
    <row r="75102" spans="17:17">
      <c r="Q75102" s="39"/>
    </row>
    <row r="75103" spans="17:17">
      <c r="Q75103" s="39"/>
    </row>
    <row r="75104" spans="17:17">
      <c r="Q75104" s="39"/>
    </row>
    <row r="75105" spans="17:17">
      <c r="Q75105" s="39"/>
    </row>
    <row r="75106" spans="17:17">
      <c r="Q75106" s="39"/>
    </row>
    <row r="75107" spans="17:17">
      <c r="Q75107" s="39"/>
    </row>
    <row r="75108" spans="17:17">
      <c r="Q75108" s="39"/>
    </row>
    <row r="75109" spans="17:17">
      <c r="Q75109" s="39"/>
    </row>
    <row r="75110" spans="17:17">
      <c r="Q75110" s="39"/>
    </row>
    <row r="75111" spans="17:17">
      <c r="Q75111" s="39"/>
    </row>
    <row r="75112" spans="17:17">
      <c r="Q75112" s="39"/>
    </row>
    <row r="75113" spans="17:17">
      <c r="Q75113" s="39"/>
    </row>
    <row r="75114" spans="17:17">
      <c r="Q75114" s="39"/>
    </row>
    <row r="75115" spans="17:17">
      <c r="Q75115" s="39"/>
    </row>
    <row r="75116" spans="17:17">
      <c r="Q75116" s="39"/>
    </row>
    <row r="75117" spans="17:17">
      <c r="Q75117" s="39"/>
    </row>
    <row r="75118" spans="17:17">
      <c r="Q75118" s="39"/>
    </row>
    <row r="75119" spans="17:17">
      <c r="Q75119" s="39"/>
    </row>
    <row r="75120" spans="17:17">
      <c r="Q75120" s="39"/>
    </row>
    <row r="75121" spans="17:17">
      <c r="Q75121" s="39"/>
    </row>
    <row r="75122" spans="17:17">
      <c r="Q75122" s="39"/>
    </row>
    <row r="75123" spans="17:17">
      <c r="Q75123" s="39"/>
    </row>
    <row r="75124" spans="17:17">
      <c r="Q75124" s="39"/>
    </row>
    <row r="75125" spans="17:17">
      <c r="Q75125" s="39"/>
    </row>
    <row r="75126" spans="17:17">
      <c r="Q75126" s="39"/>
    </row>
    <row r="75127" spans="17:17">
      <c r="Q75127" s="39"/>
    </row>
    <row r="75128" spans="17:17">
      <c r="Q75128" s="39"/>
    </row>
    <row r="75129" spans="17:17">
      <c r="Q75129" s="39"/>
    </row>
    <row r="75130" spans="17:17">
      <c r="Q75130" s="39"/>
    </row>
    <row r="75131" spans="17:17">
      <c r="Q75131" s="39"/>
    </row>
    <row r="75132" spans="17:17">
      <c r="Q75132" s="39"/>
    </row>
    <row r="75133" spans="17:17">
      <c r="Q75133" s="39"/>
    </row>
    <row r="75134" spans="17:17">
      <c r="Q75134" s="39"/>
    </row>
    <row r="75135" spans="17:17">
      <c r="Q75135" s="39"/>
    </row>
    <row r="75136" spans="17:17">
      <c r="Q75136" s="39"/>
    </row>
    <row r="75137" spans="17:17">
      <c r="Q75137" s="39"/>
    </row>
    <row r="75138" spans="17:17">
      <c r="Q75138" s="39"/>
    </row>
    <row r="75139" spans="17:17">
      <c r="Q75139" s="39"/>
    </row>
    <row r="75140" spans="17:17">
      <c r="Q75140" s="39"/>
    </row>
    <row r="75141" spans="17:17">
      <c r="Q75141" s="39"/>
    </row>
    <row r="75142" spans="17:17">
      <c r="Q75142" s="39"/>
    </row>
    <row r="75143" spans="17:17">
      <c r="Q75143" s="39"/>
    </row>
    <row r="75144" spans="17:17">
      <c r="Q75144" s="39"/>
    </row>
    <row r="75145" spans="17:17">
      <c r="Q75145" s="39"/>
    </row>
    <row r="75146" spans="17:17">
      <c r="Q75146" s="39"/>
    </row>
    <row r="75147" spans="17:17">
      <c r="Q75147" s="39"/>
    </row>
    <row r="75148" spans="17:17">
      <c r="Q75148" s="39"/>
    </row>
    <row r="75149" spans="17:17">
      <c r="Q75149" s="39"/>
    </row>
    <row r="75150" spans="17:17">
      <c r="Q75150" s="39"/>
    </row>
    <row r="75151" spans="17:17">
      <c r="Q75151" s="39"/>
    </row>
    <row r="75152" spans="17:17">
      <c r="Q75152" s="39"/>
    </row>
    <row r="75153" spans="17:17">
      <c r="Q75153" s="39"/>
    </row>
    <row r="75154" spans="17:17">
      <c r="Q75154" s="39"/>
    </row>
    <row r="75155" spans="17:17">
      <c r="Q75155" s="39"/>
    </row>
    <row r="75156" spans="17:17">
      <c r="Q75156" s="39"/>
    </row>
    <row r="75157" spans="17:17">
      <c r="Q75157" s="39"/>
    </row>
    <row r="75158" spans="17:17">
      <c r="Q75158" s="39"/>
    </row>
    <row r="75159" spans="17:17">
      <c r="Q75159" s="39"/>
    </row>
    <row r="75160" spans="17:17">
      <c r="Q75160" s="39"/>
    </row>
    <row r="75161" spans="17:17">
      <c r="Q75161" s="39"/>
    </row>
    <row r="75162" spans="17:17">
      <c r="Q75162" s="39"/>
    </row>
    <row r="75163" spans="17:17">
      <c r="Q75163" s="39"/>
    </row>
    <row r="75164" spans="17:17">
      <c r="Q75164" s="39"/>
    </row>
    <row r="75165" spans="17:17">
      <c r="Q75165" s="39"/>
    </row>
    <row r="75166" spans="17:17">
      <c r="Q75166" s="39"/>
    </row>
    <row r="75167" spans="17:17">
      <c r="Q75167" s="39"/>
    </row>
    <row r="75168" spans="17:17">
      <c r="Q75168" s="39"/>
    </row>
    <row r="75169" spans="17:17">
      <c r="Q75169" s="39"/>
    </row>
    <row r="75170" spans="17:17">
      <c r="Q75170" s="39"/>
    </row>
    <row r="75171" spans="17:17">
      <c r="Q75171" s="39"/>
    </row>
    <row r="75172" spans="17:17">
      <c r="Q75172" s="39"/>
    </row>
    <row r="75173" spans="17:17">
      <c r="Q75173" s="39"/>
    </row>
    <row r="75174" spans="17:17">
      <c r="Q75174" s="39"/>
    </row>
    <row r="75175" spans="17:17">
      <c r="Q75175" s="39"/>
    </row>
    <row r="75176" spans="17:17">
      <c r="Q75176" s="39"/>
    </row>
    <row r="75177" spans="17:17">
      <c r="Q75177" s="39"/>
    </row>
    <row r="75178" spans="17:17">
      <c r="Q75178" s="39"/>
    </row>
    <row r="75179" spans="17:17">
      <c r="Q75179" s="39"/>
    </row>
    <row r="75180" spans="17:17">
      <c r="Q75180" s="39"/>
    </row>
    <row r="75181" spans="17:17">
      <c r="Q75181" s="39"/>
    </row>
    <row r="75182" spans="17:17">
      <c r="Q75182" s="39"/>
    </row>
    <row r="75183" spans="17:17">
      <c r="Q75183" s="39"/>
    </row>
    <row r="75184" spans="17:17">
      <c r="Q75184" s="39"/>
    </row>
    <row r="75185" spans="17:17">
      <c r="Q75185" s="39"/>
    </row>
    <row r="75186" spans="17:17">
      <c r="Q75186" s="39"/>
    </row>
    <row r="75187" spans="17:17">
      <c r="Q75187" s="39"/>
    </row>
    <row r="75188" spans="17:17">
      <c r="Q75188" s="39"/>
    </row>
    <row r="75189" spans="17:17">
      <c r="Q75189" s="39"/>
    </row>
    <row r="75190" spans="17:17">
      <c r="Q75190" s="39"/>
    </row>
    <row r="75191" spans="17:17">
      <c r="Q75191" s="39"/>
    </row>
    <row r="75192" spans="17:17">
      <c r="Q75192" s="39"/>
    </row>
    <row r="75193" spans="17:17">
      <c r="Q75193" s="39"/>
    </row>
    <row r="75194" spans="17:17">
      <c r="Q75194" s="39"/>
    </row>
    <row r="75195" spans="17:17">
      <c r="Q75195" s="39"/>
    </row>
    <row r="75196" spans="17:17">
      <c r="Q75196" s="39"/>
    </row>
    <row r="75197" spans="17:17">
      <c r="Q75197" s="39"/>
    </row>
    <row r="75198" spans="17:17">
      <c r="Q75198" s="39"/>
    </row>
    <row r="75199" spans="17:17">
      <c r="Q75199" s="39"/>
    </row>
    <row r="75200" spans="17:17">
      <c r="Q75200" s="39"/>
    </row>
    <row r="75201" spans="17:17">
      <c r="Q75201" s="39"/>
    </row>
    <row r="75202" spans="17:17">
      <c r="Q75202" s="39"/>
    </row>
    <row r="75203" spans="17:17">
      <c r="Q75203" s="39"/>
    </row>
    <row r="75204" spans="17:17">
      <c r="Q75204" s="39"/>
    </row>
    <row r="75205" spans="17:17">
      <c r="Q75205" s="39"/>
    </row>
    <row r="75206" spans="17:17">
      <c r="Q75206" s="39"/>
    </row>
    <row r="75207" spans="17:17">
      <c r="Q75207" s="39"/>
    </row>
    <row r="75208" spans="17:17">
      <c r="Q75208" s="39"/>
    </row>
    <row r="75209" spans="17:17">
      <c r="Q75209" s="39"/>
    </row>
    <row r="75210" spans="17:17">
      <c r="Q75210" s="39"/>
    </row>
    <row r="75211" spans="17:17">
      <c r="Q75211" s="39"/>
    </row>
    <row r="75212" spans="17:17">
      <c r="Q75212" s="39"/>
    </row>
    <row r="75213" spans="17:17">
      <c r="Q75213" s="39"/>
    </row>
    <row r="75214" spans="17:17">
      <c r="Q75214" s="39"/>
    </row>
    <row r="75215" spans="17:17">
      <c r="Q75215" s="39"/>
    </row>
    <row r="75216" spans="17:17">
      <c r="Q75216" s="39"/>
    </row>
    <row r="75217" spans="17:17">
      <c r="Q75217" s="39"/>
    </row>
    <row r="75218" spans="17:17">
      <c r="Q75218" s="39"/>
    </row>
    <row r="75219" spans="17:17">
      <c r="Q75219" s="39"/>
    </row>
    <row r="75220" spans="17:17">
      <c r="Q75220" s="39"/>
    </row>
    <row r="75221" spans="17:17">
      <c r="Q75221" s="39"/>
    </row>
    <row r="75222" spans="17:17">
      <c r="Q75222" s="39"/>
    </row>
    <row r="75223" spans="17:17">
      <c r="Q75223" s="39"/>
    </row>
    <row r="75224" spans="17:17">
      <c r="Q75224" s="39"/>
    </row>
    <row r="75225" spans="17:17">
      <c r="Q75225" s="39"/>
    </row>
    <row r="75226" spans="17:17">
      <c r="Q75226" s="39"/>
    </row>
    <row r="75227" spans="17:17">
      <c r="Q75227" s="39"/>
    </row>
    <row r="75228" spans="17:17">
      <c r="Q75228" s="39"/>
    </row>
    <row r="75229" spans="17:17">
      <c r="Q75229" s="39"/>
    </row>
    <row r="75230" spans="17:17">
      <c r="Q75230" s="39"/>
    </row>
    <row r="75231" spans="17:17">
      <c r="Q75231" s="39"/>
    </row>
    <row r="75232" spans="17:17">
      <c r="Q75232" s="39"/>
    </row>
    <row r="75233" spans="17:17">
      <c r="Q75233" s="39"/>
    </row>
    <row r="75234" spans="17:17">
      <c r="Q75234" s="39"/>
    </row>
    <row r="75235" spans="17:17">
      <c r="Q75235" s="39"/>
    </row>
    <row r="75236" spans="17:17">
      <c r="Q75236" s="39"/>
    </row>
    <row r="75237" spans="17:17">
      <c r="Q75237" s="39"/>
    </row>
    <row r="75238" spans="17:17">
      <c r="Q75238" s="39"/>
    </row>
    <row r="75239" spans="17:17">
      <c r="Q75239" s="39"/>
    </row>
    <row r="75240" spans="17:17">
      <c r="Q75240" s="39"/>
    </row>
    <row r="75241" spans="17:17">
      <c r="Q75241" s="39"/>
    </row>
    <row r="75242" spans="17:17">
      <c r="Q75242" s="39"/>
    </row>
    <row r="75243" spans="17:17">
      <c r="Q75243" s="39"/>
    </row>
    <row r="75244" spans="17:17">
      <c r="Q75244" s="39"/>
    </row>
    <row r="75245" spans="17:17">
      <c r="Q75245" s="39"/>
    </row>
    <row r="75246" spans="17:17">
      <c r="Q75246" s="39"/>
    </row>
    <row r="75247" spans="17:17">
      <c r="Q75247" s="39"/>
    </row>
    <row r="75248" spans="17:17">
      <c r="Q75248" s="39"/>
    </row>
    <row r="75249" spans="17:17">
      <c r="Q75249" s="39"/>
    </row>
    <row r="75250" spans="17:17">
      <c r="Q75250" s="39"/>
    </row>
    <row r="75251" spans="17:17">
      <c r="Q75251" s="39"/>
    </row>
    <row r="75252" spans="17:17">
      <c r="Q75252" s="39"/>
    </row>
    <row r="75253" spans="17:17">
      <c r="Q75253" s="39"/>
    </row>
    <row r="75254" spans="17:17">
      <c r="Q75254" s="39"/>
    </row>
    <row r="75255" spans="17:17">
      <c r="Q75255" s="39"/>
    </row>
    <row r="75256" spans="17:17">
      <c r="Q75256" s="39"/>
    </row>
    <row r="75257" spans="17:17">
      <c r="Q75257" s="39"/>
    </row>
    <row r="75258" spans="17:17">
      <c r="Q75258" s="39"/>
    </row>
    <row r="75259" spans="17:17">
      <c r="Q75259" s="39"/>
    </row>
    <row r="75260" spans="17:17">
      <c r="Q75260" s="39"/>
    </row>
    <row r="75261" spans="17:17">
      <c r="Q75261" s="39"/>
    </row>
    <row r="75262" spans="17:17">
      <c r="Q75262" s="39"/>
    </row>
    <row r="75263" spans="17:17">
      <c r="Q75263" s="39"/>
    </row>
    <row r="75264" spans="17:17">
      <c r="Q75264" s="39"/>
    </row>
    <row r="75265" spans="17:17">
      <c r="Q75265" s="39"/>
    </row>
    <row r="75266" spans="17:17">
      <c r="Q75266" s="39"/>
    </row>
    <row r="75267" spans="17:17">
      <c r="Q75267" s="39"/>
    </row>
    <row r="75268" spans="17:17">
      <c r="Q75268" s="39"/>
    </row>
    <row r="75269" spans="17:17">
      <c r="Q75269" s="39"/>
    </row>
    <row r="75270" spans="17:17">
      <c r="Q75270" s="39"/>
    </row>
    <row r="75271" spans="17:17">
      <c r="Q75271" s="39"/>
    </row>
    <row r="75272" spans="17:17">
      <c r="Q75272" s="39"/>
    </row>
    <row r="75273" spans="17:17">
      <c r="Q75273" s="39"/>
    </row>
    <row r="75274" spans="17:17">
      <c r="Q75274" s="39"/>
    </row>
    <row r="75275" spans="17:17">
      <c r="Q75275" s="39"/>
    </row>
    <row r="75276" spans="17:17">
      <c r="Q75276" s="39"/>
    </row>
    <row r="75277" spans="17:17">
      <c r="Q75277" s="39"/>
    </row>
    <row r="75278" spans="17:17">
      <c r="Q75278" s="39"/>
    </row>
    <row r="75279" spans="17:17">
      <c r="Q75279" s="39"/>
    </row>
    <row r="75280" spans="17:17">
      <c r="Q75280" s="39"/>
    </row>
    <row r="75281" spans="17:17">
      <c r="Q75281" s="39"/>
    </row>
    <row r="75282" spans="17:17">
      <c r="Q75282" s="39"/>
    </row>
    <row r="75283" spans="17:17">
      <c r="Q75283" s="39"/>
    </row>
    <row r="75284" spans="17:17">
      <c r="Q75284" s="39"/>
    </row>
    <row r="75285" spans="17:17">
      <c r="Q75285" s="39"/>
    </row>
    <row r="75286" spans="17:17">
      <c r="Q75286" s="39"/>
    </row>
    <row r="75287" spans="17:17">
      <c r="Q75287" s="39"/>
    </row>
    <row r="75288" spans="17:17">
      <c r="Q75288" s="39"/>
    </row>
    <row r="75289" spans="17:17">
      <c r="Q75289" s="39"/>
    </row>
    <row r="75290" spans="17:17">
      <c r="Q75290" s="39"/>
    </row>
    <row r="75291" spans="17:17">
      <c r="Q75291" s="39"/>
    </row>
    <row r="75292" spans="17:17">
      <c r="Q75292" s="39"/>
    </row>
    <row r="75293" spans="17:17">
      <c r="Q75293" s="39"/>
    </row>
    <row r="75294" spans="17:17">
      <c r="Q75294" s="39"/>
    </row>
    <row r="75295" spans="17:17">
      <c r="Q75295" s="39"/>
    </row>
    <row r="75296" spans="17:17">
      <c r="Q75296" s="39"/>
    </row>
    <row r="75297" spans="17:17">
      <c r="Q75297" s="39"/>
    </row>
    <row r="75298" spans="17:17">
      <c r="Q75298" s="39"/>
    </row>
    <row r="75299" spans="17:17">
      <c r="Q75299" s="39"/>
    </row>
    <row r="75300" spans="17:17">
      <c r="Q75300" s="39"/>
    </row>
    <row r="75301" spans="17:17">
      <c r="Q75301" s="39"/>
    </row>
    <row r="75302" spans="17:17">
      <c r="Q75302" s="39"/>
    </row>
    <row r="75303" spans="17:17">
      <c r="Q75303" s="39"/>
    </row>
    <row r="75304" spans="17:17">
      <c r="Q75304" s="39"/>
    </row>
    <row r="75305" spans="17:17">
      <c r="Q75305" s="39"/>
    </row>
    <row r="75306" spans="17:17">
      <c r="Q75306" s="39"/>
    </row>
    <row r="75307" spans="17:17">
      <c r="Q75307" s="39"/>
    </row>
    <row r="75308" spans="17:17">
      <c r="Q75308" s="39"/>
    </row>
    <row r="75309" spans="17:17">
      <c r="Q75309" s="39"/>
    </row>
    <row r="75310" spans="17:17">
      <c r="Q75310" s="39"/>
    </row>
    <row r="75311" spans="17:17">
      <c r="Q75311" s="39"/>
    </row>
    <row r="75312" spans="17:17">
      <c r="Q75312" s="39"/>
    </row>
    <row r="75313" spans="17:17">
      <c r="Q75313" s="39"/>
    </row>
    <row r="75314" spans="17:17">
      <c r="Q75314" s="39"/>
    </row>
    <row r="75315" spans="17:17">
      <c r="Q75315" s="39"/>
    </row>
    <row r="75316" spans="17:17">
      <c r="Q75316" s="39"/>
    </row>
    <row r="75317" spans="17:17">
      <c r="Q75317" s="39"/>
    </row>
    <row r="75318" spans="17:17">
      <c r="Q75318" s="39"/>
    </row>
    <row r="75319" spans="17:17">
      <c r="Q75319" s="39"/>
    </row>
    <row r="75320" spans="17:17">
      <c r="Q75320" s="39"/>
    </row>
    <row r="75321" spans="17:17">
      <c r="Q75321" s="39"/>
    </row>
    <row r="75322" spans="17:17">
      <c r="Q75322" s="39"/>
    </row>
    <row r="75323" spans="17:17">
      <c r="Q75323" s="39"/>
    </row>
    <row r="75324" spans="17:17">
      <c r="Q75324" s="39"/>
    </row>
    <row r="75325" spans="17:17">
      <c r="Q75325" s="39"/>
    </row>
    <row r="75326" spans="17:17">
      <c r="Q75326" s="39"/>
    </row>
    <row r="75327" spans="17:17">
      <c r="Q75327" s="39"/>
    </row>
    <row r="75328" spans="17:17">
      <c r="Q75328" s="39"/>
    </row>
    <row r="75329" spans="17:17">
      <c r="Q75329" s="39"/>
    </row>
    <row r="75330" spans="17:17">
      <c r="Q75330" s="39"/>
    </row>
    <row r="75331" spans="17:17">
      <c r="Q75331" s="39"/>
    </row>
    <row r="75332" spans="17:17">
      <c r="Q75332" s="39"/>
    </row>
    <row r="75333" spans="17:17">
      <c r="Q75333" s="39"/>
    </row>
    <row r="75334" spans="17:17">
      <c r="Q75334" s="39"/>
    </row>
    <row r="75335" spans="17:17">
      <c r="Q75335" s="39"/>
    </row>
    <row r="75336" spans="17:17">
      <c r="Q75336" s="39"/>
    </row>
    <row r="75337" spans="17:17">
      <c r="Q75337" s="39"/>
    </row>
    <row r="75338" spans="17:17">
      <c r="Q75338" s="39"/>
    </row>
    <row r="75339" spans="17:17">
      <c r="Q75339" s="39"/>
    </row>
    <row r="75340" spans="17:17">
      <c r="Q75340" s="39"/>
    </row>
    <row r="75341" spans="17:17">
      <c r="Q75341" s="39"/>
    </row>
    <row r="75342" spans="17:17">
      <c r="Q75342" s="39"/>
    </row>
    <row r="75343" spans="17:17">
      <c r="Q75343" s="39"/>
    </row>
    <row r="75344" spans="17:17">
      <c r="Q75344" s="39"/>
    </row>
    <row r="75345" spans="17:17">
      <c r="Q75345" s="39"/>
    </row>
    <row r="75346" spans="17:17">
      <c r="Q75346" s="39"/>
    </row>
    <row r="75347" spans="17:17">
      <c r="Q75347" s="39"/>
    </row>
    <row r="75348" spans="17:17">
      <c r="Q75348" s="39"/>
    </row>
    <row r="75349" spans="17:17">
      <c r="Q75349" s="39"/>
    </row>
    <row r="75350" spans="17:17">
      <c r="Q75350" s="39"/>
    </row>
    <row r="75351" spans="17:17">
      <c r="Q75351" s="39"/>
    </row>
    <row r="75352" spans="17:17">
      <c r="Q75352" s="39"/>
    </row>
    <row r="75353" spans="17:17">
      <c r="Q75353" s="39"/>
    </row>
    <row r="75354" spans="17:17">
      <c r="Q75354" s="39"/>
    </row>
    <row r="75355" spans="17:17">
      <c r="Q75355" s="39"/>
    </row>
    <row r="75356" spans="17:17">
      <c r="Q75356" s="39"/>
    </row>
    <row r="75357" spans="17:17">
      <c r="Q75357" s="39"/>
    </row>
    <row r="75358" spans="17:17">
      <c r="Q75358" s="39"/>
    </row>
    <row r="75359" spans="17:17">
      <c r="Q75359" s="39"/>
    </row>
    <row r="75360" spans="17:17">
      <c r="Q75360" s="39"/>
    </row>
    <row r="75361" spans="17:17">
      <c r="Q75361" s="39"/>
    </row>
    <row r="75362" spans="17:17">
      <c r="Q75362" s="39"/>
    </row>
    <row r="75363" spans="17:17">
      <c r="Q75363" s="39"/>
    </row>
    <row r="75364" spans="17:17">
      <c r="Q75364" s="39"/>
    </row>
    <row r="75365" spans="17:17">
      <c r="Q75365" s="39"/>
    </row>
    <row r="75366" spans="17:17">
      <c r="Q75366" s="39"/>
    </row>
    <row r="75367" spans="17:17">
      <c r="Q75367" s="39"/>
    </row>
    <row r="75368" spans="17:17">
      <c r="Q75368" s="39"/>
    </row>
    <row r="75369" spans="17:17">
      <c r="Q75369" s="39"/>
    </row>
    <row r="75370" spans="17:17">
      <c r="Q75370" s="39"/>
    </row>
    <row r="75371" spans="17:17">
      <c r="Q75371" s="39"/>
    </row>
    <row r="75372" spans="17:17">
      <c r="Q75372" s="39"/>
    </row>
    <row r="75373" spans="17:17">
      <c r="Q75373" s="39"/>
    </row>
    <row r="75374" spans="17:17">
      <c r="Q75374" s="39"/>
    </row>
    <row r="75375" spans="17:17">
      <c r="Q75375" s="39"/>
    </row>
    <row r="75376" spans="17:17">
      <c r="Q75376" s="39"/>
    </row>
    <row r="75377" spans="17:17">
      <c r="Q75377" s="39"/>
    </row>
    <row r="75378" spans="17:17">
      <c r="Q75378" s="39"/>
    </row>
    <row r="75379" spans="17:17">
      <c r="Q75379" s="39"/>
    </row>
    <row r="75380" spans="17:17">
      <c r="Q75380" s="39"/>
    </row>
    <row r="75381" spans="17:17">
      <c r="Q75381" s="39"/>
    </row>
    <row r="75382" spans="17:17">
      <c r="Q75382" s="39"/>
    </row>
    <row r="75383" spans="17:17">
      <c r="Q75383" s="39"/>
    </row>
    <row r="75384" spans="17:17">
      <c r="Q75384" s="39"/>
    </row>
    <row r="75385" spans="17:17">
      <c r="Q75385" s="39"/>
    </row>
    <row r="75386" spans="17:17">
      <c r="Q75386" s="39"/>
    </row>
    <row r="75387" spans="17:17">
      <c r="Q75387" s="39"/>
    </row>
    <row r="75388" spans="17:17">
      <c r="Q75388" s="39"/>
    </row>
    <row r="75389" spans="17:17">
      <c r="Q75389" s="39"/>
    </row>
    <row r="75390" spans="17:17">
      <c r="Q75390" s="39"/>
    </row>
    <row r="75391" spans="17:17">
      <c r="Q75391" s="39"/>
    </row>
    <row r="75392" spans="17:17">
      <c r="Q75392" s="39"/>
    </row>
    <row r="75393" spans="17:17">
      <c r="Q75393" s="39"/>
    </row>
    <row r="75394" spans="17:17">
      <c r="Q75394" s="39"/>
    </row>
    <row r="75395" spans="17:17">
      <c r="Q75395" s="39"/>
    </row>
    <row r="75396" spans="17:17">
      <c r="Q75396" s="39"/>
    </row>
    <row r="75397" spans="17:17">
      <c r="Q75397" s="39"/>
    </row>
    <row r="75398" spans="17:17">
      <c r="Q75398" s="39"/>
    </row>
    <row r="75399" spans="17:17">
      <c r="Q75399" s="39"/>
    </row>
    <row r="75400" spans="17:17">
      <c r="Q75400" s="39"/>
    </row>
    <row r="75401" spans="17:17">
      <c r="Q75401" s="39"/>
    </row>
    <row r="75402" spans="17:17">
      <c r="Q75402" s="39"/>
    </row>
    <row r="75403" spans="17:17">
      <c r="Q75403" s="39"/>
    </row>
    <row r="75404" spans="17:17">
      <c r="Q75404" s="39"/>
    </row>
    <row r="75405" spans="17:17">
      <c r="Q75405" s="39"/>
    </row>
    <row r="75406" spans="17:17">
      <c r="Q75406" s="39"/>
    </row>
    <row r="75407" spans="17:17">
      <c r="Q75407" s="39"/>
    </row>
    <row r="75408" spans="17:17">
      <c r="Q75408" s="39"/>
    </row>
    <row r="75409" spans="17:17">
      <c r="Q75409" s="39"/>
    </row>
    <row r="75410" spans="17:17">
      <c r="Q75410" s="39"/>
    </row>
    <row r="75411" spans="17:17">
      <c r="Q75411" s="39"/>
    </row>
    <row r="75412" spans="17:17">
      <c r="Q75412" s="39"/>
    </row>
    <row r="75413" spans="17:17">
      <c r="Q75413" s="39"/>
    </row>
    <row r="75414" spans="17:17">
      <c r="Q75414" s="39"/>
    </row>
    <row r="75415" spans="17:17">
      <c r="Q75415" s="39"/>
    </row>
    <row r="75416" spans="17:17">
      <c r="Q75416" s="39"/>
    </row>
    <row r="75417" spans="17:17">
      <c r="Q75417" s="39"/>
    </row>
    <row r="75418" spans="17:17">
      <c r="Q75418" s="39"/>
    </row>
    <row r="75419" spans="17:17">
      <c r="Q75419" s="39"/>
    </row>
    <row r="75420" spans="17:17">
      <c r="Q75420" s="39"/>
    </row>
    <row r="75421" spans="17:17">
      <c r="Q75421" s="39"/>
    </row>
    <row r="75422" spans="17:17">
      <c r="Q75422" s="39"/>
    </row>
    <row r="75423" spans="17:17">
      <c r="Q75423" s="39"/>
    </row>
    <row r="75424" spans="17:17">
      <c r="Q75424" s="39"/>
    </row>
    <row r="75425" spans="17:17">
      <c r="Q75425" s="39"/>
    </row>
    <row r="75426" spans="17:17">
      <c r="Q75426" s="39"/>
    </row>
    <row r="75427" spans="17:17">
      <c r="Q75427" s="39"/>
    </row>
    <row r="75428" spans="17:17">
      <c r="Q75428" s="39"/>
    </row>
    <row r="75429" spans="17:17">
      <c r="Q75429" s="39"/>
    </row>
    <row r="75430" spans="17:17">
      <c r="Q75430" s="39"/>
    </row>
    <row r="75431" spans="17:17">
      <c r="Q75431" s="39"/>
    </row>
    <row r="75432" spans="17:17">
      <c r="Q75432" s="39"/>
    </row>
    <row r="75433" spans="17:17">
      <c r="Q75433" s="39"/>
    </row>
    <row r="75434" spans="17:17">
      <c r="Q75434" s="39"/>
    </row>
    <row r="75435" spans="17:17">
      <c r="Q75435" s="39"/>
    </row>
    <row r="75436" spans="17:17">
      <c r="Q75436" s="39"/>
    </row>
    <row r="75437" spans="17:17">
      <c r="Q75437" s="39"/>
    </row>
    <row r="75438" spans="17:17">
      <c r="Q75438" s="39"/>
    </row>
    <row r="75439" spans="17:17">
      <c r="Q75439" s="39"/>
    </row>
    <row r="75440" spans="17:17">
      <c r="Q75440" s="39"/>
    </row>
    <row r="75441" spans="17:17">
      <c r="Q75441" s="39"/>
    </row>
    <row r="75442" spans="17:17">
      <c r="Q75442" s="39"/>
    </row>
    <row r="75443" spans="17:17">
      <c r="Q75443" s="39"/>
    </row>
    <row r="75444" spans="17:17">
      <c r="Q75444" s="39"/>
    </row>
    <row r="75445" spans="17:17">
      <c r="Q75445" s="39"/>
    </row>
    <row r="75446" spans="17:17">
      <c r="Q75446" s="39"/>
    </row>
    <row r="75447" spans="17:17">
      <c r="Q75447" s="39"/>
    </row>
    <row r="75448" spans="17:17">
      <c r="Q75448" s="39"/>
    </row>
    <row r="75449" spans="17:17">
      <c r="Q75449" s="39"/>
    </row>
    <row r="75450" spans="17:17">
      <c r="Q75450" s="39"/>
    </row>
    <row r="75451" spans="17:17">
      <c r="Q75451" s="39"/>
    </row>
    <row r="75452" spans="17:17">
      <c r="Q75452" s="39"/>
    </row>
    <row r="75453" spans="17:17">
      <c r="Q75453" s="39"/>
    </row>
    <row r="75454" spans="17:17">
      <c r="Q75454" s="39"/>
    </row>
    <row r="75455" spans="17:17">
      <c r="Q75455" s="39"/>
    </row>
    <row r="75456" spans="17:17">
      <c r="Q75456" s="39"/>
    </row>
    <row r="75457" spans="17:17">
      <c r="Q75457" s="39"/>
    </row>
    <row r="75458" spans="17:17">
      <c r="Q75458" s="39"/>
    </row>
    <row r="75459" spans="17:17">
      <c r="Q75459" s="39"/>
    </row>
    <row r="75460" spans="17:17">
      <c r="Q75460" s="39"/>
    </row>
    <row r="75461" spans="17:17">
      <c r="Q75461" s="39"/>
    </row>
    <row r="75462" spans="17:17">
      <c r="Q75462" s="39"/>
    </row>
    <row r="75463" spans="17:17">
      <c r="Q75463" s="39"/>
    </row>
    <row r="75464" spans="17:17">
      <c r="Q75464" s="39"/>
    </row>
    <row r="75465" spans="17:17">
      <c r="Q75465" s="39"/>
    </row>
    <row r="75466" spans="17:17">
      <c r="Q75466" s="39"/>
    </row>
    <row r="75467" spans="17:17">
      <c r="Q75467" s="39"/>
    </row>
    <row r="75468" spans="17:17">
      <c r="Q75468" s="39"/>
    </row>
    <row r="75469" spans="17:17">
      <c r="Q75469" s="39"/>
    </row>
    <row r="75470" spans="17:17">
      <c r="Q75470" s="39"/>
    </row>
    <row r="75471" spans="17:17">
      <c r="Q75471" s="39"/>
    </row>
    <row r="75472" spans="17:17">
      <c r="Q75472" s="39"/>
    </row>
    <row r="75473" spans="17:17">
      <c r="Q75473" s="39"/>
    </row>
    <row r="75474" spans="17:17">
      <c r="Q75474" s="39"/>
    </row>
    <row r="75475" spans="17:17">
      <c r="Q75475" s="39"/>
    </row>
    <row r="75476" spans="17:17">
      <c r="Q75476" s="39"/>
    </row>
    <row r="75477" spans="17:17">
      <c r="Q75477" s="39"/>
    </row>
    <row r="75478" spans="17:17">
      <c r="Q75478" s="39"/>
    </row>
    <row r="75479" spans="17:17">
      <c r="Q75479" s="39"/>
    </row>
    <row r="75480" spans="17:17">
      <c r="Q75480" s="39"/>
    </row>
    <row r="75481" spans="17:17">
      <c r="Q75481" s="39"/>
    </row>
    <row r="75482" spans="17:17">
      <c r="Q75482" s="39"/>
    </row>
    <row r="75483" spans="17:17">
      <c r="Q75483" s="39"/>
    </row>
    <row r="75484" spans="17:17">
      <c r="Q75484" s="39"/>
    </row>
    <row r="75485" spans="17:17">
      <c r="Q75485" s="39"/>
    </row>
    <row r="75486" spans="17:17">
      <c r="Q75486" s="39"/>
    </row>
    <row r="75487" spans="17:17">
      <c r="Q75487" s="39"/>
    </row>
    <row r="75488" spans="17:17">
      <c r="Q75488" s="39"/>
    </row>
    <row r="75489" spans="17:17">
      <c r="Q75489" s="39"/>
    </row>
    <row r="75490" spans="17:17">
      <c r="Q75490" s="39"/>
    </row>
    <row r="75491" spans="17:17">
      <c r="Q75491" s="39"/>
    </row>
    <row r="75492" spans="17:17">
      <c r="Q75492" s="39"/>
    </row>
    <row r="75493" spans="17:17">
      <c r="Q75493" s="39"/>
    </row>
    <row r="75494" spans="17:17">
      <c r="Q75494" s="39"/>
    </row>
    <row r="75495" spans="17:17">
      <c r="Q75495" s="39"/>
    </row>
    <row r="75496" spans="17:17">
      <c r="Q75496" s="39"/>
    </row>
    <row r="75497" spans="17:17">
      <c r="Q75497" s="39"/>
    </row>
    <row r="75498" spans="17:17">
      <c r="Q75498" s="39"/>
    </row>
    <row r="75499" spans="17:17">
      <c r="Q75499" s="39"/>
    </row>
    <row r="75500" spans="17:17">
      <c r="Q75500" s="39"/>
    </row>
    <row r="75501" spans="17:17">
      <c r="Q75501" s="39"/>
    </row>
    <row r="75502" spans="17:17">
      <c r="Q75502" s="39"/>
    </row>
    <row r="75503" spans="17:17">
      <c r="Q75503" s="39"/>
    </row>
    <row r="75504" spans="17:17">
      <c r="Q75504" s="39"/>
    </row>
    <row r="75505" spans="17:17">
      <c r="Q75505" s="39"/>
    </row>
    <row r="75506" spans="17:17">
      <c r="Q75506" s="39"/>
    </row>
    <row r="75507" spans="17:17">
      <c r="Q75507" s="39"/>
    </row>
    <row r="75508" spans="17:17">
      <c r="Q75508" s="39"/>
    </row>
    <row r="75509" spans="17:17">
      <c r="Q75509" s="39"/>
    </row>
    <row r="75510" spans="17:17">
      <c r="Q75510" s="39"/>
    </row>
    <row r="75511" spans="17:17">
      <c r="Q75511" s="39"/>
    </row>
    <row r="75512" spans="17:17">
      <c r="Q75512" s="39"/>
    </row>
    <row r="75513" spans="17:17">
      <c r="Q75513" s="39"/>
    </row>
    <row r="75514" spans="17:17">
      <c r="Q75514" s="39"/>
    </row>
    <row r="75515" spans="17:17">
      <c r="Q75515" s="39"/>
    </row>
    <row r="75516" spans="17:17">
      <c r="Q75516" s="39"/>
    </row>
    <row r="75517" spans="17:17">
      <c r="Q75517" s="39"/>
    </row>
    <row r="75518" spans="17:17">
      <c r="Q75518" s="39"/>
    </row>
    <row r="75519" spans="17:17">
      <c r="Q75519" s="39"/>
    </row>
    <row r="75520" spans="17:17">
      <c r="Q75520" s="39"/>
    </row>
    <row r="75521" spans="17:17">
      <c r="Q75521" s="39"/>
    </row>
    <row r="75522" spans="17:17">
      <c r="Q75522" s="39"/>
    </row>
    <row r="75523" spans="17:17">
      <c r="Q75523" s="39"/>
    </row>
    <row r="75524" spans="17:17">
      <c r="Q75524" s="39"/>
    </row>
    <row r="75525" spans="17:17">
      <c r="Q75525" s="39"/>
    </row>
    <row r="75526" spans="17:17">
      <c r="Q75526" s="39"/>
    </row>
    <row r="75527" spans="17:17">
      <c r="Q75527" s="39"/>
    </row>
    <row r="75528" spans="17:17">
      <c r="Q75528" s="39"/>
    </row>
    <row r="75529" spans="17:17">
      <c r="Q75529" s="39"/>
    </row>
    <row r="75530" spans="17:17">
      <c r="Q75530" s="39"/>
    </row>
    <row r="75531" spans="17:17">
      <c r="Q75531" s="39"/>
    </row>
    <row r="75532" spans="17:17">
      <c r="Q75532" s="39"/>
    </row>
    <row r="75533" spans="17:17">
      <c r="Q75533" s="39"/>
    </row>
    <row r="75534" spans="17:17">
      <c r="Q75534" s="39"/>
    </row>
    <row r="75535" spans="17:17">
      <c r="Q75535" s="39"/>
    </row>
    <row r="75536" spans="17:17">
      <c r="Q75536" s="39"/>
    </row>
    <row r="75537" spans="17:17">
      <c r="Q75537" s="39"/>
    </row>
    <row r="75538" spans="17:17">
      <c r="Q75538" s="39"/>
    </row>
    <row r="75539" spans="17:17">
      <c r="Q75539" s="39"/>
    </row>
    <row r="75540" spans="17:17">
      <c r="Q75540" s="39"/>
    </row>
    <row r="75541" spans="17:17">
      <c r="Q75541" s="39"/>
    </row>
    <row r="75542" spans="17:17">
      <c r="Q75542" s="39"/>
    </row>
    <row r="75543" spans="17:17">
      <c r="Q75543" s="39"/>
    </row>
    <row r="75544" spans="17:17">
      <c r="Q75544" s="39"/>
    </row>
    <row r="75545" spans="17:17">
      <c r="Q75545" s="39"/>
    </row>
    <row r="75546" spans="17:17">
      <c r="Q75546" s="39"/>
    </row>
    <row r="75547" spans="17:17">
      <c r="Q75547" s="39"/>
    </row>
    <row r="75548" spans="17:17">
      <c r="Q75548" s="39"/>
    </row>
    <row r="75549" spans="17:17">
      <c r="Q75549" s="39"/>
    </row>
    <row r="75550" spans="17:17">
      <c r="Q75550" s="39"/>
    </row>
    <row r="75551" spans="17:17">
      <c r="Q75551" s="39"/>
    </row>
    <row r="75552" spans="17:17">
      <c r="Q75552" s="39"/>
    </row>
    <row r="75553" spans="17:17">
      <c r="Q75553" s="39"/>
    </row>
    <row r="75554" spans="17:17">
      <c r="Q75554" s="39"/>
    </row>
    <row r="75555" spans="17:17">
      <c r="Q75555" s="39"/>
    </row>
    <row r="75556" spans="17:17">
      <c r="Q75556" s="39"/>
    </row>
    <row r="75557" spans="17:17">
      <c r="Q75557" s="39"/>
    </row>
    <row r="75558" spans="17:17">
      <c r="Q75558" s="39"/>
    </row>
    <row r="75559" spans="17:17">
      <c r="Q75559" s="39"/>
    </row>
    <row r="75560" spans="17:17">
      <c r="Q75560" s="39"/>
    </row>
    <row r="75561" spans="17:17">
      <c r="Q75561" s="39"/>
    </row>
    <row r="75562" spans="17:17">
      <c r="Q75562" s="39"/>
    </row>
    <row r="75563" spans="17:17">
      <c r="Q75563" s="39"/>
    </row>
    <row r="75564" spans="17:17">
      <c r="Q75564" s="39"/>
    </row>
    <row r="75565" spans="17:17">
      <c r="Q75565" s="39"/>
    </row>
    <row r="75566" spans="17:17">
      <c r="Q75566" s="39"/>
    </row>
    <row r="75567" spans="17:17">
      <c r="Q75567" s="39"/>
    </row>
    <row r="75568" spans="17:17">
      <c r="Q75568" s="39"/>
    </row>
    <row r="75569" spans="17:17">
      <c r="Q75569" s="39"/>
    </row>
    <row r="75570" spans="17:17">
      <c r="Q75570" s="39"/>
    </row>
    <row r="75571" spans="17:17">
      <c r="Q75571" s="39"/>
    </row>
    <row r="75572" spans="17:17">
      <c r="Q75572" s="39"/>
    </row>
    <row r="75573" spans="17:17">
      <c r="Q75573" s="39"/>
    </row>
    <row r="75574" spans="17:17">
      <c r="Q75574" s="39"/>
    </row>
    <row r="75575" spans="17:17">
      <c r="Q75575" s="39"/>
    </row>
    <row r="75576" spans="17:17">
      <c r="Q75576" s="39"/>
    </row>
    <row r="75577" spans="17:17">
      <c r="Q75577" s="39"/>
    </row>
    <row r="75578" spans="17:17">
      <c r="Q75578" s="39"/>
    </row>
    <row r="75579" spans="17:17">
      <c r="Q75579" s="39"/>
    </row>
    <row r="75580" spans="17:17">
      <c r="Q75580" s="39"/>
    </row>
    <row r="75581" spans="17:17">
      <c r="Q75581" s="39"/>
    </row>
    <row r="75582" spans="17:17">
      <c r="Q75582" s="39"/>
    </row>
    <row r="75583" spans="17:17">
      <c r="Q75583" s="39"/>
    </row>
    <row r="75584" spans="17:17">
      <c r="Q75584" s="39"/>
    </row>
    <row r="75585" spans="17:17">
      <c r="Q75585" s="39"/>
    </row>
    <row r="75586" spans="17:17">
      <c r="Q75586" s="39"/>
    </row>
    <row r="75587" spans="17:17">
      <c r="Q75587" s="39"/>
    </row>
    <row r="75588" spans="17:17">
      <c r="Q75588" s="39"/>
    </row>
    <row r="75589" spans="17:17">
      <c r="Q75589" s="39"/>
    </row>
    <row r="75590" spans="17:17">
      <c r="Q75590" s="39"/>
    </row>
    <row r="75591" spans="17:17">
      <c r="Q75591" s="39"/>
    </row>
    <row r="75592" spans="17:17">
      <c r="Q75592" s="39"/>
    </row>
    <row r="75593" spans="17:17">
      <c r="Q75593" s="39"/>
    </row>
    <row r="75594" spans="17:17">
      <c r="Q75594" s="39"/>
    </row>
    <row r="75595" spans="17:17">
      <c r="Q75595" s="39"/>
    </row>
    <row r="75596" spans="17:17">
      <c r="Q75596" s="39"/>
    </row>
    <row r="75597" spans="17:17">
      <c r="Q75597" s="39"/>
    </row>
    <row r="75598" spans="17:17">
      <c r="Q75598" s="39"/>
    </row>
    <row r="75599" spans="17:17">
      <c r="Q75599" s="39"/>
    </row>
    <row r="75600" spans="17:17">
      <c r="Q75600" s="39"/>
    </row>
    <row r="75601" spans="17:17">
      <c r="Q75601" s="39"/>
    </row>
    <row r="75602" spans="17:17">
      <c r="Q75602" s="39"/>
    </row>
    <row r="75603" spans="17:17">
      <c r="Q75603" s="39"/>
    </row>
    <row r="75604" spans="17:17">
      <c r="Q75604" s="39"/>
    </row>
    <row r="75605" spans="17:17">
      <c r="Q75605" s="39"/>
    </row>
    <row r="75606" spans="17:17">
      <c r="Q75606" s="39"/>
    </row>
    <row r="75607" spans="17:17">
      <c r="Q75607" s="39"/>
    </row>
    <row r="75608" spans="17:17">
      <c r="Q75608" s="39"/>
    </row>
    <row r="75609" spans="17:17">
      <c r="Q75609" s="39"/>
    </row>
    <row r="75610" spans="17:17">
      <c r="Q75610" s="39"/>
    </row>
    <row r="75611" spans="17:17">
      <c r="Q75611" s="39"/>
    </row>
    <row r="75612" spans="17:17">
      <c r="Q75612" s="39"/>
    </row>
    <row r="75613" spans="17:17">
      <c r="Q75613" s="39"/>
    </row>
    <row r="75614" spans="17:17">
      <c r="Q75614" s="39"/>
    </row>
    <row r="75615" spans="17:17">
      <c r="Q75615" s="39"/>
    </row>
    <row r="75616" spans="17:17">
      <c r="Q75616" s="39"/>
    </row>
    <row r="75617" spans="17:17">
      <c r="Q75617" s="39"/>
    </row>
    <row r="75618" spans="17:17">
      <c r="Q75618" s="39"/>
    </row>
    <row r="75619" spans="17:17">
      <c r="Q75619" s="39"/>
    </row>
    <row r="75620" spans="17:17">
      <c r="Q75620" s="39"/>
    </row>
    <row r="75621" spans="17:17">
      <c r="Q75621" s="39"/>
    </row>
    <row r="75622" spans="17:17">
      <c r="Q75622" s="39"/>
    </row>
    <row r="75623" spans="17:17">
      <c r="Q75623" s="39"/>
    </row>
    <row r="75624" spans="17:17">
      <c r="Q75624" s="39"/>
    </row>
    <row r="75625" spans="17:17">
      <c r="Q75625" s="39"/>
    </row>
    <row r="75626" spans="17:17">
      <c r="Q75626" s="39"/>
    </row>
    <row r="75627" spans="17:17">
      <c r="Q75627" s="39"/>
    </row>
    <row r="75628" spans="17:17">
      <c r="Q75628" s="39"/>
    </row>
    <row r="75629" spans="17:17">
      <c r="Q75629" s="39"/>
    </row>
    <row r="75630" spans="17:17">
      <c r="Q75630" s="39"/>
    </row>
    <row r="75631" spans="17:17">
      <c r="Q75631" s="39"/>
    </row>
    <row r="75632" spans="17:17">
      <c r="Q75632" s="39"/>
    </row>
    <row r="75633" spans="17:17">
      <c r="Q75633" s="39"/>
    </row>
    <row r="75634" spans="17:17">
      <c r="Q75634" s="39"/>
    </row>
    <row r="75635" spans="17:17">
      <c r="Q75635" s="39"/>
    </row>
    <row r="75636" spans="17:17">
      <c r="Q75636" s="39"/>
    </row>
    <row r="75637" spans="17:17">
      <c r="Q75637" s="39"/>
    </row>
    <row r="75638" spans="17:17">
      <c r="Q75638" s="39"/>
    </row>
    <row r="75639" spans="17:17">
      <c r="Q75639" s="39"/>
    </row>
    <row r="75640" spans="17:17">
      <c r="Q75640" s="39"/>
    </row>
    <row r="75641" spans="17:17">
      <c r="Q75641" s="39"/>
    </row>
    <row r="75642" spans="17:17">
      <c r="Q75642" s="39"/>
    </row>
    <row r="75643" spans="17:17">
      <c r="Q75643" s="39"/>
    </row>
    <row r="75644" spans="17:17">
      <c r="Q75644" s="39"/>
    </row>
    <row r="75645" spans="17:17">
      <c r="Q75645" s="39"/>
    </row>
    <row r="75646" spans="17:17">
      <c r="Q75646" s="39"/>
    </row>
    <row r="75647" spans="17:17">
      <c r="Q75647" s="39"/>
    </row>
    <row r="75648" spans="17:17">
      <c r="Q75648" s="39"/>
    </row>
    <row r="75649" spans="17:17">
      <c r="Q75649" s="39"/>
    </row>
    <row r="75650" spans="17:17">
      <c r="Q75650" s="39"/>
    </row>
    <row r="75651" spans="17:17">
      <c r="Q75651" s="39"/>
    </row>
    <row r="75652" spans="17:17">
      <c r="Q75652" s="39"/>
    </row>
    <row r="75653" spans="17:17">
      <c r="Q75653" s="39"/>
    </row>
    <row r="75654" spans="17:17">
      <c r="Q75654" s="39"/>
    </row>
    <row r="75655" spans="17:17">
      <c r="Q75655" s="39"/>
    </row>
    <row r="75656" spans="17:17">
      <c r="Q75656" s="39"/>
    </row>
    <row r="75657" spans="17:17">
      <c r="Q75657" s="39"/>
    </row>
    <row r="75658" spans="17:17">
      <c r="Q75658" s="39"/>
    </row>
    <row r="75659" spans="17:17">
      <c r="Q75659" s="39"/>
    </row>
    <row r="75660" spans="17:17">
      <c r="Q75660" s="39"/>
    </row>
    <row r="75661" spans="17:17">
      <c r="Q75661" s="39"/>
    </row>
    <row r="75662" spans="17:17">
      <c r="Q75662" s="39"/>
    </row>
    <row r="75663" spans="17:17">
      <c r="Q75663" s="39"/>
    </row>
    <row r="75664" spans="17:17">
      <c r="Q75664" s="39"/>
    </row>
    <row r="75665" spans="17:17">
      <c r="Q75665" s="39"/>
    </row>
    <row r="75666" spans="17:17">
      <c r="Q75666" s="39"/>
    </row>
    <row r="75667" spans="17:17">
      <c r="Q75667" s="39"/>
    </row>
    <row r="75668" spans="17:17">
      <c r="Q75668" s="39"/>
    </row>
    <row r="75669" spans="17:17">
      <c r="Q75669" s="39"/>
    </row>
    <row r="75670" spans="17:17">
      <c r="Q75670" s="39"/>
    </row>
    <row r="75671" spans="17:17">
      <c r="Q75671" s="39"/>
    </row>
    <row r="75672" spans="17:17">
      <c r="Q75672" s="39"/>
    </row>
    <row r="75673" spans="17:17">
      <c r="Q75673" s="39"/>
    </row>
    <row r="75674" spans="17:17">
      <c r="Q75674" s="39"/>
    </row>
    <row r="75675" spans="17:17">
      <c r="Q75675" s="39"/>
    </row>
    <row r="75676" spans="17:17">
      <c r="Q75676" s="39"/>
    </row>
    <row r="75677" spans="17:17">
      <c r="Q75677" s="39"/>
    </row>
    <row r="75678" spans="17:17">
      <c r="Q75678" s="39"/>
    </row>
    <row r="75679" spans="17:17">
      <c r="Q75679" s="39"/>
    </row>
    <row r="75680" spans="17:17">
      <c r="Q75680" s="39"/>
    </row>
    <row r="75681" spans="17:17">
      <c r="Q75681" s="39"/>
    </row>
    <row r="75682" spans="17:17">
      <c r="Q75682" s="39"/>
    </row>
    <row r="75683" spans="17:17">
      <c r="Q75683" s="39"/>
    </row>
    <row r="75684" spans="17:17">
      <c r="Q75684" s="39"/>
    </row>
    <row r="75685" spans="17:17">
      <c r="Q75685" s="39"/>
    </row>
    <row r="75686" spans="17:17">
      <c r="Q75686" s="39"/>
    </row>
    <row r="75687" spans="17:17">
      <c r="Q75687" s="39"/>
    </row>
    <row r="75688" spans="17:17">
      <c r="Q75688" s="39"/>
    </row>
    <row r="75689" spans="17:17">
      <c r="Q75689" s="39"/>
    </row>
    <row r="75690" spans="17:17">
      <c r="Q75690" s="39"/>
    </row>
    <row r="75691" spans="17:17">
      <c r="Q75691" s="39"/>
    </row>
    <row r="75692" spans="17:17">
      <c r="Q75692" s="39"/>
    </row>
    <row r="75693" spans="17:17">
      <c r="Q75693" s="39"/>
    </row>
    <row r="75694" spans="17:17">
      <c r="Q75694" s="39"/>
    </row>
    <row r="75695" spans="17:17">
      <c r="Q75695" s="39"/>
    </row>
    <row r="75696" spans="17:17">
      <c r="Q75696" s="39"/>
    </row>
    <row r="75697" spans="17:17">
      <c r="Q75697" s="39"/>
    </row>
    <row r="75698" spans="17:17">
      <c r="Q75698" s="39"/>
    </row>
    <row r="75699" spans="17:17">
      <c r="Q75699" s="39"/>
    </row>
    <row r="75700" spans="17:17">
      <c r="Q75700" s="39"/>
    </row>
    <row r="75701" spans="17:17">
      <c r="Q75701" s="39"/>
    </row>
    <row r="75702" spans="17:17">
      <c r="Q75702" s="39"/>
    </row>
    <row r="75703" spans="17:17">
      <c r="Q75703" s="39"/>
    </row>
    <row r="75704" spans="17:17">
      <c r="Q75704" s="39"/>
    </row>
    <row r="75705" spans="17:17">
      <c r="Q75705" s="39"/>
    </row>
    <row r="75706" spans="17:17">
      <c r="Q75706" s="39"/>
    </row>
    <row r="75707" spans="17:17">
      <c r="Q75707" s="39"/>
    </row>
    <row r="75708" spans="17:17">
      <c r="Q75708" s="39"/>
    </row>
    <row r="75709" spans="17:17">
      <c r="Q75709" s="39"/>
    </row>
    <row r="75710" spans="17:17">
      <c r="Q75710" s="39"/>
    </row>
    <row r="75711" spans="17:17">
      <c r="Q75711" s="39"/>
    </row>
    <row r="75712" spans="17:17">
      <c r="Q75712" s="39"/>
    </row>
    <row r="75713" spans="17:17">
      <c r="Q75713" s="39"/>
    </row>
    <row r="75714" spans="17:17">
      <c r="Q75714" s="39"/>
    </row>
    <row r="75715" spans="17:17">
      <c r="Q75715" s="39"/>
    </row>
    <row r="75716" spans="17:17">
      <c r="Q75716" s="39"/>
    </row>
    <row r="75717" spans="17:17">
      <c r="Q75717" s="39"/>
    </row>
    <row r="75718" spans="17:17">
      <c r="Q75718" s="39"/>
    </row>
    <row r="75719" spans="17:17">
      <c r="Q75719" s="39"/>
    </row>
    <row r="75720" spans="17:17">
      <c r="Q75720" s="39"/>
    </row>
    <row r="75721" spans="17:17">
      <c r="Q75721" s="39"/>
    </row>
    <row r="75722" spans="17:17">
      <c r="Q75722" s="39"/>
    </row>
    <row r="75723" spans="17:17">
      <c r="Q75723" s="39"/>
    </row>
    <row r="75724" spans="17:17">
      <c r="Q75724" s="39"/>
    </row>
    <row r="75725" spans="17:17">
      <c r="Q75725" s="39"/>
    </row>
    <row r="75726" spans="17:17">
      <c r="Q75726" s="39"/>
    </row>
    <row r="75727" spans="17:17">
      <c r="Q75727" s="39"/>
    </row>
    <row r="75728" spans="17:17">
      <c r="Q75728" s="39"/>
    </row>
    <row r="75729" spans="17:17">
      <c r="Q75729" s="39"/>
    </row>
    <row r="75730" spans="17:17">
      <c r="Q75730" s="39"/>
    </row>
    <row r="75731" spans="17:17">
      <c r="Q75731" s="39"/>
    </row>
    <row r="75732" spans="17:17">
      <c r="Q75732" s="39"/>
    </row>
    <row r="75733" spans="17:17">
      <c r="Q75733" s="39"/>
    </row>
    <row r="75734" spans="17:17">
      <c r="Q75734" s="39"/>
    </row>
    <row r="75735" spans="17:17">
      <c r="Q75735" s="39"/>
    </row>
    <row r="75736" spans="17:17">
      <c r="Q75736" s="39"/>
    </row>
    <row r="75737" spans="17:17">
      <c r="Q75737" s="39"/>
    </row>
    <row r="75738" spans="17:17">
      <c r="Q75738" s="39"/>
    </row>
    <row r="75739" spans="17:17">
      <c r="Q75739" s="39"/>
    </row>
    <row r="75740" spans="17:17">
      <c r="Q75740" s="39"/>
    </row>
    <row r="75741" spans="17:17">
      <c r="Q75741" s="39"/>
    </row>
    <row r="75742" spans="17:17">
      <c r="Q75742" s="39"/>
    </row>
    <row r="75743" spans="17:17">
      <c r="Q75743" s="39"/>
    </row>
    <row r="75744" spans="17:17">
      <c r="Q75744" s="39"/>
    </row>
    <row r="75745" spans="17:17">
      <c r="Q75745" s="39"/>
    </row>
    <row r="75746" spans="17:17">
      <c r="Q75746" s="39"/>
    </row>
    <row r="75747" spans="17:17">
      <c r="Q75747" s="39"/>
    </row>
    <row r="75748" spans="17:17">
      <c r="Q75748" s="39"/>
    </row>
    <row r="75749" spans="17:17">
      <c r="Q75749" s="39"/>
    </row>
    <row r="75750" spans="17:17">
      <c r="Q75750" s="39"/>
    </row>
    <row r="75751" spans="17:17">
      <c r="Q75751" s="39"/>
    </row>
    <row r="75752" spans="17:17">
      <c r="Q75752" s="39"/>
    </row>
    <row r="75753" spans="17:17">
      <c r="Q75753" s="39"/>
    </row>
    <row r="75754" spans="17:17">
      <c r="Q75754" s="39"/>
    </row>
    <row r="75755" spans="17:17">
      <c r="Q75755" s="39"/>
    </row>
    <row r="75756" spans="17:17">
      <c r="Q75756" s="39"/>
    </row>
    <row r="75757" spans="17:17">
      <c r="Q75757" s="39"/>
    </row>
    <row r="75758" spans="17:17">
      <c r="Q75758" s="39"/>
    </row>
    <row r="75759" spans="17:17">
      <c r="Q75759" s="39"/>
    </row>
    <row r="75760" spans="17:17">
      <c r="Q75760" s="39"/>
    </row>
    <row r="75761" spans="17:17">
      <c r="Q75761" s="39"/>
    </row>
    <row r="75762" spans="17:17">
      <c r="Q75762" s="39"/>
    </row>
    <row r="75763" spans="17:17">
      <c r="Q75763" s="39"/>
    </row>
    <row r="75764" spans="17:17">
      <c r="Q75764" s="39"/>
    </row>
    <row r="75765" spans="17:17">
      <c r="Q75765" s="39"/>
    </row>
    <row r="75766" spans="17:17">
      <c r="Q75766" s="39"/>
    </row>
    <row r="75767" spans="17:17">
      <c r="Q75767" s="39"/>
    </row>
    <row r="75768" spans="17:17">
      <c r="Q75768" s="39"/>
    </row>
    <row r="75769" spans="17:17">
      <c r="Q75769" s="39"/>
    </row>
    <row r="75770" spans="17:17">
      <c r="Q75770" s="39"/>
    </row>
    <row r="75771" spans="17:17">
      <c r="Q75771" s="39"/>
    </row>
    <row r="75772" spans="17:17">
      <c r="Q75772" s="39"/>
    </row>
    <row r="75773" spans="17:17">
      <c r="Q75773" s="39"/>
    </row>
    <row r="75774" spans="17:17">
      <c r="Q75774" s="39"/>
    </row>
    <row r="75775" spans="17:17">
      <c r="Q75775" s="39"/>
    </row>
    <row r="75776" spans="17:17">
      <c r="Q75776" s="39"/>
    </row>
    <row r="75777" spans="17:17">
      <c r="Q75777" s="39"/>
    </row>
    <row r="75778" spans="17:17">
      <c r="Q75778" s="39"/>
    </row>
    <row r="75779" spans="17:17">
      <c r="Q75779" s="39"/>
    </row>
    <row r="75780" spans="17:17">
      <c r="Q75780" s="39"/>
    </row>
    <row r="75781" spans="17:17">
      <c r="Q75781" s="39"/>
    </row>
    <row r="75782" spans="17:17">
      <c r="Q75782" s="39"/>
    </row>
    <row r="75783" spans="17:17">
      <c r="Q75783" s="39"/>
    </row>
    <row r="75784" spans="17:17">
      <c r="Q75784" s="39"/>
    </row>
    <row r="75785" spans="17:17">
      <c r="Q75785" s="39"/>
    </row>
    <row r="75786" spans="17:17">
      <c r="Q75786" s="39"/>
    </row>
    <row r="75787" spans="17:17">
      <c r="Q75787" s="39"/>
    </row>
    <row r="75788" spans="17:17">
      <c r="Q75788" s="39"/>
    </row>
    <row r="75789" spans="17:17">
      <c r="Q75789" s="39"/>
    </row>
    <row r="75790" spans="17:17">
      <c r="Q75790" s="39"/>
    </row>
    <row r="75791" spans="17:17">
      <c r="Q75791" s="39"/>
    </row>
    <row r="75792" spans="17:17">
      <c r="Q75792" s="39"/>
    </row>
    <row r="75793" spans="17:17">
      <c r="Q75793" s="39"/>
    </row>
    <row r="75794" spans="17:17">
      <c r="Q75794" s="39"/>
    </row>
    <row r="75795" spans="17:17">
      <c r="Q75795" s="39"/>
    </row>
    <row r="75796" spans="17:17">
      <c r="Q75796" s="39"/>
    </row>
    <row r="75797" spans="17:17">
      <c r="Q75797" s="39"/>
    </row>
    <row r="75798" spans="17:17">
      <c r="Q75798" s="39"/>
    </row>
    <row r="75799" spans="17:17">
      <c r="Q75799" s="39"/>
    </row>
    <row r="75800" spans="17:17">
      <c r="Q75800" s="39"/>
    </row>
    <row r="75801" spans="17:17">
      <c r="Q75801" s="39"/>
    </row>
    <row r="75802" spans="17:17">
      <c r="Q75802" s="39"/>
    </row>
    <row r="75803" spans="17:17">
      <c r="Q75803" s="39"/>
    </row>
    <row r="75804" spans="17:17">
      <c r="Q75804" s="39"/>
    </row>
    <row r="75805" spans="17:17">
      <c r="Q75805" s="39"/>
    </row>
    <row r="75806" spans="17:17">
      <c r="Q75806" s="39"/>
    </row>
    <row r="75807" spans="17:17">
      <c r="Q75807" s="39"/>
    </row>
    <row r="75808" spans="17:17">
      <c r="Q75808" s="39"/>
    </row>
    <row r="75809" spans="17:17">
      <c r="Q75809" s="39"/>
    </row>
    <row r="75810" spans="17:17">
      <c r="Q75810" s="39"/>
    </row>
    <row r="75811" spans="17:17">
      <c r="Q75811" s="39"/>
    </row>
    <row r="75812" spans="17:17">
      <c r="Q75812" s="39"/>
    </row>
    <row r="75813" spans="17:17">
      <c r="Q75813" s="39"/>
    </row>
    <row r="75814" spans="17:17">
      <c r="Q75814" s="39"/>
    </row>
    <row r="75815" spans="17:17">
      <c r="Q75815" s="39"/>
    </row>
    <row r="75816" spans="17:17">
      <c r="Q75816" s="39"/>
    </row>
    <row r="75817" spans="17:17">
      <c r="Q75817" s="39"/>
    </row>
    <row r="75818" spans="17:17">
      <c r="Q75818" s="39"/>
    </row>
    <row r="75819" spans="17:17">
      <c r="Q75819" s="39"/>
    </row>
    <row r="75820" spans="17:17">
      <c r="Q75820" s="39"/>
    </row>
    <row r="75821" spans="17:17">
      <c r="Q75821" s="39"/>
    </row>
    <row r="75822" spans="17:17">
      <c r="Q75822" s="39"/>
    </row>
    <row r="75823" spans="17:17">
      <c r="Q75823" s="39"/>
    </row>
    <row r="75824" spans="17:17">
      <c r="Q75824" s="39"/>
    </row>
    <row r="75825" spans="17:17">
      <c r="Q75825" s="39"/>
    </row>
    <row r="75826" spans="17:17">
      <c r="Q75826" s="39"/>
    </row>
    <row r="75827" spans="17:17">
      <c r="Q75827" s="39"/>
    </row>
    <row r="75828" spans="17:17">
      <c r="Q75828" s="39"/>
    </row>
    <row r="75829" spans="17:17">
      <c r="Q75829" s="39"/>
    </row>
    <row r="75830" spans="17:17">
      <c r="Q75830" s="39"/>
    </row>
    <row r="75831" spans="17:17">
      <c r="Q75831" s="39"/>
    </row>
    <row r="75832" spans="17:17">
      <c r="Q75832" s="39"/>
    </row>
    <row r="75833" spans="17:17">
      <c r="Q75833" s="39"/>
    </row>
    <row r="75834" spans="17:17">
      <c r="Q75834" s="39"/>
    </row>
    <row r="75835" spans="17:17">
      <c r="Q75835" s="39"/>
    </row>
    <row r="75836" spans="17:17">
      <c r="Q75836" s="39"/>
    </row>
    <row r="75837" spans="17:17">
      <c r="Q75837" s="39"/>
    </row>
    <row r="75838" spans="17:17">
      <c r="Q75838" s="39"/>
    </row>
    <row r="75839" spans="17:17">
      <c r="Q75839" s="39"/>
    </row>
    <row r="75840" spans="17:17">
      <c r="Q75840" s="39"/>
    </row>
    <row r="75841" spans="17:17">
      <c r="Q75841" s="39"/>
    </row>
    <row r="75842" spans="17:17">
      <c r="Q75842" s="39"/>
    </row>
    <row r="75843" spans="17:17">
      <c r="Q75843" s="39"/>
    </row>
    <row r="75844" spans="17:17">
      <c r="Q75844" s="39"/>
    </row>
    <row r="75845" spans="17:17">
      <c r="Q75845" s="39"/>
    </row>
    <row r="75846" spans="17:17">
      <c r="Q75846" s="39"/>
    </row>
    <row r="75847" spans="17:17">
      <c r="Q75847" s="39"/>
    </row>
    <row r="75848" spans="17:17">
      <c r="Q75848" s="39"/>
    </row>
    <row r="75849" spans="17:17">
      <c r="Q75849" s="39"/>
    </row>
    <row r="75850" spans="17:17">
      <c r="Q75850" s="39"/>
    </row>
    <row r="75851" spans="17:17">
      <c r="Q75851" s="39"/>
    </row>
    <row r="75852" spans="17:17">
      <c r="Q75852" s="39"/>
    </row>
    <row r="75853" spans="17:17">
      <c r="Q75853" s="39"/>
    </row>
    <row r="75854" spans="17:17">
      <c r="Q75854" s="39"/>
    </row>
    <row r="75855" spans="17:17">
      <c r="Q75855" s="39"/>
    </row>
    <row r="75856" spans="17:17">
      <c r="Q75856" s="39"/>
    </row>
    <row r="75857" spans="17:17">
      <c r="Q75857" s="39"/>
    </row>
    <row r="75858" spans="17:17">
      <c r="Q75858" s="39"/>
    </row>
    <row r="75859" spans="17:17">
      <c r="Q75859" s="39"/>
    </row>
    <row r="75860" spans="17:17">
      <c r="Q75860" s="39"/>
    </row>
    <row r="75861" spans="17:17">
      <c r="Q75861" s="39"/>
    </row>
    <row r="75862" spans="17:17">
      <c r="Q75862" s="39"/>
    </row>
    <row r="75863" spans="17:17">
      <c r="Q75863" s="39"/>
    </row>
    <row r="75864" spans="17:17">
      <c r="Q75864" s="39"/>
    </row>
    <row r="75865" spans="17:17">
      <c r="Q75865" s="39"/>
    </row>
    <row r="75866" spans="17:17">
      <c r="Q75866" s="39"/>
    </row>
    <row r="75867" spans="17:17">
      <c r="Q75867" s="39"/>
    </row>
    <row r="75868" spans="17:17">
      <c r="Q75868" s="39"/>
    </row>
    <row r="75869" spans="17:17">
      <c r="Q75869" s="39"/>
    </row>
    <row r="75870" spans="17:17">
      <c r="Q75870" s="39"/>
    </row>
    <row r="75871" spans="17:17">
      <c r="Q75871" s="39"/>
    </row>
    <row r="75872" spans="17:17">
      <c r="Q75872" s="39"/>
    </row>
    <row r="75873" spans="17:17">
      <c r="Q75873" s="39"/>
    </row>
    <row r="75874" spans="17:17">
      <c r="Q75874" s="39"/>
    </row>
    <row r="75875" spans="17:17">
      <c r="Q75875" s="39"/>
    </row>
    <row r="75876" spans="17:17">
      <c r="Q75876" s="39"/>
    </row>
    <row r="75877" spans="17:17">
      <c r="Q75877" s="39"/>
    </row>
    <row r="75878" spans="17:17">
      <c r="Q75878" s="39"/>
    </row>
    <row r="75879" spans="17:17">
      <c r="Q75879" s="39"/>
    </row>
    <row r="75880" spans="17:17">
      <c r="Q75880" s="39"/>
    </row>
    <row r="75881" spans="17:17">
      <c r="Q75881" s="39"/>
    </row>
    <row r="75882" spans="17:17">
      <c r="Q75882" s="39"/>
    </row>
    <row r="75883" spans="17:17">
      <c r="Q75883" s="39"/>
    </row>
    <row r="75884" spans="17:17">
      <c r="Q75884" s="39"/>
    </row>
    <row r="75885" spans="17:17">
      <c r="Q75885" s="39"/>
    </row>
    <row r="75886" spans="17:17">
      <c r="Q75886" s="39"/>
    </row>
    <row r="75887" spans="17:17">
      <c r="Q75887" s="39"/>
    </row>
    <row r="75888" spans="17:17">
      <c r="Q75888" s="39"/>
    </row>
    <row r="75889" spans="17:17">
      <c r="Q75889" s="39"/>
    </row>
    <row r="75890" spans="17:17">
      <c r="Q75890" s="39"/>
    </row>
    <row r="75891" spans="17:17">
      <c r="Q75891" s="39"/>
    </row>
    <row r="75892" spans="17:17">
      <c r="Q75892" s="39"/>
    </row>
    <row r="75893" spans="17:17">
      <c r="Q75893" s="39"/>
    </row>
    <row r="75894" spans="17:17">
      <c r="Q75894" s="39"/>
    </row>
    <row r="75895" spans="17:17">
      <c r="Q75895" s="39"/>
    </row>
    <row r="75896" spans="17:17">
      <c r="Q75896" s="39"/>
    </row>
    <row r="75897" spans="17:17">
      <c r="Q75897" s="39"/>
    </row>
    <row r="75898" spans="17:17">
      <c r="Q75898" s="39"/>
    </row>
    <row r="75899" spans="17:17">
      <c r="Q75899" s="39"/>
    </row>
    <row r="75900" spans="17:17">
      <c r="Q75900" s="39"/>
    </row>
    <row r="75901" spans="17:17">
      <c r="Q75901" s="39"/>
    </row>
    <row r="75902" spans="17:17">
      <c r="Q75902" s="39"/>
    </row>
    <row r="75903" spans="17:17">
      <c r="Q75903" s="39"/>
    </row>
    <row r="75904" spans="17:17">
      <c r="Q75904" s="39"/>
    </row>
    <row r="75905" spans="17:17">
      <c r="Q75905" s="39"/>
    </row>
    <row r="75906" spans="17:17">
      <c r="Q75906" s="39"/>
    </row>
    <row r="75907" spans="17:17">
      <c r="Q75907" s="39"/>
    </row>
    <row r="75908" spans="17:17">
      <c r="Q75908" s="39"/>
    </row>
    <row r="75909" spans="17:17">
      <c r="Q75909" s="39"/>
    </row>
    <row r="75910" spans="17:17">
      <c r="Q75910" s="39"/>
    </row>
    <row r="75911" spans="17:17">
      <c r="Q75911" s="39"/>
    </row>
    <row r="75912" spans="17:17">
      <c r="Q75912" s="39"/>
    </row>
    <row r="75913" spans="17:17">
      <c r="Q75913" s="39"/>
    </row>
    <row r="75914" spans="17:17">
      <c r="Q75914" s="39"/>
    </row>
    <row r="75915" spans="17:17">
      <c r="Q75915" s="39"/>
    </row>
    <row r="75916" spans="17:17">
      <c r="Q75916" s="39"/>
    </row>
    <row r="75917" spans="17:17">
      <c r="Q75917" s="39"/>
    </row>
    <row r="75918" spans="17:17">
      <c r="Q75918" s="39"/>
    </row>
    <row r="75919" spans="17:17">
      <c r="Q75919" s="39"/>
    </row>
    <row r="75920" spans="17:17">
      <c r="Q75920" s="39"/>
    </row>
    <row r="75921" spans="17:17">
      <c r="Q75921" s="39"/>
    </row>
    <row r="75922" spans="17:17">
      <c r="Q75922" s="39"/>
    </row>
    <row r="75923" spans="17:17">
      <c r="Q75923" s="39"/>
    </row>
    <row r="75924" spans="17:17">
      <c r="Q75924" s="39"/>
    </row>
    <row r="75925" spans="17:17">
      <c r="Q75925" s="39"/>
    </row>
    <row r="75926" spans="17:17">
      <c r="Q75926" s="39"/>
    </row>
    <row r="75927" spans="17:17">
      <c r="Q75927" s="39"/>
    </row>
    <row r="75928" spans="17:17">
      <c r="Q75928" s="39"/>
    </row>
    <row r="75929" spans="17:17">
      <c r="Q75929" s="39"/>
    </row>
    <row r="75930" spans="17:17">
      <c r="Q75930" s="39"/>
    </row>
    <row r="75931" spans="17:17">
      <c r="Q75931" s="39"/>
    </row>
    <row r="75932" spans="17:17">
      <c r="Q75932" s="39"/>
    </row>
    <row r="75933" spans="17:17">
      <c r="Q75933" s="39"/>
    </row>
    <row r="75934" spans="17:17">
      <c r="Q75934" s="39"/>
    </row>
    <row r="75935" spans="17:17">
      <c r="Q75935" s="39"/>
    </row>
    <row r="75936" spans="17:17">
      <c r="Q75936" s="39"/>
    </row>
    <row r="75937" spans="17:17">
      <c r="Q75937" s="39"/>
    </row>
    <row r="75938" spans="17:17">
      <c r="Q75938" s="39"/>
    </row>
    <row r="75939" spans="17:17">
      <c r="Q75939" s="39"/>
    </row>
    <row r="75940" spans="17:17">
      <c r="Q75940" s="39"/>
    </row>
    <row r="75941" spans="17:17">
      <c r="Q75941" s="39"/>
    </row>
    <row r="75942" spans="17:17">
      <c r="Q75942" s="39"/>
    </row>
    <row r="75943" spans="17:17">
      <c r="Q75943" s="39"/>
    </row>
    <row r="75944" spans="17:17">
      <c r="Q75944" s="39"/>
    </row>
    <row r="75945" spans="17:17">
      <c r="Q75945" s="39"/>
    </row>
    <row r="75946" spans="17:17">
      <c r="Q75946" s="39"/>
    </row>
    <row r="75947" spans="17:17">
      <c r="Q75947" s="39"/>
    </row>
    <row r="75948" spans="17:17">
      <c r="Q75948" s="39"/>
    </row>
    <row r="75949" spans="17:17">
      <c r="Q75949" s="39"/>
    </row>
    <row r="75950" spans="17:17">
      <c r="Q75950" s="39"/>
    </row>
    <row r="75951" spans="17:17">
      <c r="Q75951" s="39"/>
    </row>
    <row r="75952" spans="17:17">
      <c r="Q75952" s="39"/>
    </row>
    <row r="75953" spans="17:17">
      <c r="Q75953" s="39"/>
    </row>
    <row r="75954" spans="17:17">
      <c r="Q75954" s="39"/>
    </row>
    <row r="75955" spans="17:17">
      <c r="Q75955" s="39"/>
    </row>
    <row r="75956" spans="17:17">
      <c r="Q75956" s="39"/>
    </row>
    <row r="75957" spans="17:17">
      <c r="Q75957" s="39"/>
    </row>
    <row r="75958" spans="17:17">
      <c r="Q75958" s="39"/>
    </row>
    <row r="75959" spans="17:17">
      <c r="Q75959" s="39"/>
    </row>
    <row r="75960" spans="17:17">
      <c r="Q75960" s="39"/>
    </row>
    <row r="75961" spans="17:17">
      <c r="Q75961" s="39"/>
    </row>
    <row r="75962" spans="17:17">
      <c r="Q75962" s="39"/>
    </row>
    <row r="75963" spans="17:17">
      <c r="Q75963" s="39"/>
    </row>
    <row r="75964" spans="17:17">
      <c r="Q75964" s="39"/>
    </row>
    <row r="75965" spans="17:17">
      <c r="Q75965" s="39"/>
    </row>
    <row r="75966" spans="17:17">
      <c r="Q75966" s="39"/>
    </row>
    <row r="75967" spans="17:17">
      <c r="Q75967" s="39"/>
    </row>
    <row r="75968" spans="17:17">
      <c r="Q75968" s="39"/>
    </row>
    <row r="75969" spans="17:17">
      <c r="Q75969" s="39"/>
    </row>
    <row r="75970" spans="17:17">
      <c r="Q75970" s="39"/>
    </row>
    <row r="75971" spans="17:17">
      <c r="Q75971" s="39"/>
    </row>
    <row r="75972" spans="17:17">
      <c r="Q75972" s="39"/>
    </row>
    <row r="75973" spans="17:17">
      <c r="Q75973" s="39"/>
    </row>
    <row r="75974" spans="17:17">
      <c r="Q75974" s="39"/>
    </row>
    <row r="75975" spans="17:17">
      <c r="Q75975" s="39"/>
    </row>
    <row r="75976" spans="17:17">
      <c r="Q75976" s="39"/>
    </row>
    <row r="75977" spans="17:17">
      <c r="Q75977" s="39"/>
    </row>
    <row r="75978" spans="17:17">
      <c r="Q75978" s="39"/>
    </row>
    <row r="75979" spans="17:17">
      <c r="Q75979" s="39"/>
    </row>
    <row r="75980" spans="17:17">
      <c r="Q75980" s="39"/>
    </row>
    <row r="75981" spans="17:17">
      <c r="Q75981" s="39"/>
    </row>
    <row r="75982" spans="17:17">
      <c r="Q75982" s="39"/>
    </row>
    <row r="75983" spans="17:17">
      <c r="Q75983" s="39"/>
    </row>
    <row r="75984" spans="17:17">
      <c r="Q75984" s="39"/>
    </row>
    <row r="75985" spans="17:17">
      <c r="Q75985" s="39"/>
    </row>
    <row r="75986" spans="17:17">
      <c r="Q75986" s="39"/>
    </row>
    <row r="75987" spans="17:17">
      <c r="Q75987" s="39"/>
    </row>
    <row r="75988" spans="17:17">
      <c r="Q75988" s="39"/>
    </row>
    <row r="75989" spans="17:17">
      <c r="Q75989" s="39"/>
    </row>
    <row r="75990" spans="17:17">
      <c r="Q75990" s="39"/>
    </row>
    <row r="75991" spans="17:17">
      <c r="Q75991" s="39"/>
    </row>
    <row r="75992" spans="17:17">
      <c r="Q75992" s="39"/>
    </row>
    <row r="75993" spans="17:17">
      <c r="Q75993" s="39"/>
    </row>
    <row r="75994" spans="17:17">
      <c r="Q75994" s="39"/>
    </row>
    <row r="75995" spans="17:17">
      <c r="Q75995" s="39"/>
    </row>
    <row r="75996" spans="17:17">
      <c r="Q75996" s="39"/>
    </row>
    <row r="75997" spans="17:17">
      <c r="Q75997" s="39"/>
    </row>
    <row r="75998" spans="17:17">
      <c r="Q75998" s="39"/>
    </row>
    <row r="75999" spans="17:17">
      <c r="Q75999" s="39"/>
    </row>
    <row r="76000" spans="17:17">
      <c r="Q76000" s="39"/>
    </row>
    <row r="76001" spans="17:17">
      <c r="Q76001" s="39"/>
    </row>
    <row r="76002" spans="17:17">
      <c r="Q76002" s="39"/>
    </row>
    <row r="76003" spans="17:17">
      <c r="Q76003" s="39"/>
    </row>
    <row r="76004" spans="17:17">
      <c r="Q76004" s="39"/>
    </row>
    <row r="76005" spans="17:17">
      <c r="Q76005" s="39"/>
    </row>
    <row r="76006" spans="17:17">
      <c r="Q76006" s="39"/>
    </row>
    <row r="76007" spans="17:17">
      <c r="Q76007" s="39"/>
    </row>
    <row r="76008" spans="17:17">
      <c r="Q76008" s="39"/>
    </row>
    <row r="76009" spans="17:17">
      <c r="Q76009" s="39"/>
    </row>
    <row r="76010" spans="17:17">
      <c r="Q76010" s="39"/>
    </row>
    <row r="76011" spans="17:17">
      <c r="Q76011" s="39"/>
    </row>
    <row r="76012" spans="17:17">
      <c r="Q76012" s="39"/>
    </row>
    <row r="76013" spans="17:17">
      <c r="Q76013" s="39"/>
    </row>
    <row r="76014" spans="17:17">
      <c r="Q76014" s="39"/>
    </row>
    <row r="76015" spans="17:17">
      <c r="Q76015" s="39"/>
    </row>
    <row r="76016" spans="17:17">
      <c r="Q76016" s="39"/>
    </row>
    <row r="76017" spans="17:17">
      <c r="Q76017" s="39"/>
    </row>
    <row r="76018" spans="17:17">
      <c r="Q76018" s="39"/>
    </row>
    <row r="76019" spans="17:17">
      <c r="Q76019" s="39"/>
    </row>
    <row r="76020" spans="17:17">
      <c r="Q76020" s="39"/>
    </row>
    <row r="76021" spans="17:17">
      <c r="Q76021" s="39"/>
    </row>
    <row r="76022" spans="17:17">
      <c r="Q76022" s="39"/>
    </row>
    <row r="76023" spans="17:17">
      <c r="Q76023" s="39"/>
    </row>
    <row r="76024" spans="17:17">
      <c r="Q76024" s="39"/>
    </row>
    <row r="76025" spans="17:17">
      <c r="Q76025" s="39"/>
    </row>
    <row r="76026" spans="17:17">
      <c r="Q76026" s="39"/>
    </row>
    <row r="76027" spans="17:17">
      <c r="Q76027" s="39"/>
    </row>
    <row r="76028" spans="17:17">
      <c r="Q76028" s="39"/>
    </row>
    <row r="76029" spans="17:17">
      <c r="Q76029" s="39"/>
    </row>
    <row r="76030" spans="17:17">
      <c r="Q76030" s="39"/>
    </row>
    <row r="76031" spans="17:17">
      <c r="Q76031" s="39"/>
    </row>
    <row r="76032" spans="17:17">
      <c r="Q76032" s="39"/>
    </row>
    <row r="76033" spans="17:17">
      <c r="Q76033" s="39"/>
    </row>
    <row r="76034" spans="17:17">
      <c r="Q76034" s="39"/>
    </row>
    <row r="76035" spans="17:17">
      <c r="Q76035" s="39"/>
    </row>
    <row r="76036" spans="17:17">
      <c r="Q76036" s="39"/>
    </row>
    <row r="76037" spans="17:17">
      <c r="Q76037" s="39"/>
    </row>
    <row r="76038" spans="17:17">
      <c r="Q76038" s="39"/>
    </row>
    <row r="76039" spans="17:17">
      <c r="Q76039" s="39"/>
    </row>
    <row r="76040" spans="17:17">
      <c r="Q76040" s="39"/>
    </row>
    <row r="76041" spans="17:17">
      <c r="Q76041" s="39"/>
    </row>
    <row r="76042" spans="17:17">
      <c r="Q76042" s="39"/>
    </row>
    <row r="76043" spans="17:17">
      <c r="Q76043" s="39"/>
    </row>
    <row r="76044" spans="17:17">
      <c r="Q76044" s="39"/>
    </row>
    <row r="76045" spans="17:17">
      <c r="Q76045" s="39"/>
    </row>
    <row r="76046" spans="17:17">
      <c r="Q76046" s="39"/>
    </row>
    <row r="76047" spans="17:17">
      <c r="Q76047" s="39"/>
    </row>
    <row r="76048" spans="17:17">
      <c r="Q76048" s="39"/>
    </row>
    <row r="76049" spans="17:17">
      <c r="Q76049" s="39"/>
    </row>
    <row r="76050" spans="17:17">
      <c r="Q76050" s="39"/>
    </row>
    <row r="76051" spans="17:17">
      <c r="Q76051" s="39"/>
    </row>
    <row r="76052" spans="17:17">
      <c r="Q76052" s="39"/>
    </row>
    <row r="76053" spans="17:17">
      <c r="Q76053" s="39"/>
    </row>
    <row r="76054" spans="17:17">
      <c r="Q76054" s="39"/>
    </row>
    <row r="76055" spans="17:17">
      <c r="Q76055" s="39"/>
    </row>
    <row r="76056" spans="17:17">
      <c r="Q76056" s="39"/>
    </row>
    <row r="76057" spans="17:17">
      <c r="Q76057" s="39"/>
    </row>
    <row r="76058" spans="17:17">
      <c r="Q76058" s="39"/>
    </row>
    <row r="76059" spans="17:17">
      <c r="Q76059" s="39"/>
    </row>
    <row r="76060" spans="17:17">
      <c r="Q76060" s="39"/>
    </row>
    <row r="76061" spans="17:17">
      <c r="Q76061" s="39"/>
    </row>
    <row r="76062" spans="17:17">
      <c r="Q76062" s="39"/>
    </row>
    <row r="76063" spans="17:17">
      <c r="Q76063" s="39"/>
    </row>
    <row r="76064" spans="17:17">
      <c r="Q76064" s="39"/>
    </row>
    <row r="76065" spans="17:17">
      <c r="Q76065" s="39"/>
    </row>
    <row r="76066" spans="17:17">
      <c r="Q76066" s="39"/>
    </row>
    <row r="76067" spans="17:17">
      <c r="Q76067" s="39"/>
    </row>
    <row r="76068" spans="17:17">
      <c r="Q76068" s="39"/>
    </row>
    <row r="76069" spans="17:17">
      <c r="Q76069" s="39"/>
    </row>
    <row r="76070" spans="17:17">
      <c r="Q76070" s="39"/>
    </row>
    <row r="76071" spans="17:17">
      <c r="Q76071" s="39"/>
    </row>
    <row r="76072" spans="17:17">
      <c r="Q76072" s="39"/>
    </row>
    <row r="76073" spans="17:17">
      <c r="Q76073" s="39"/>
    </row>
    <row r="76074" spans="17:17">
      <c r="Q76074" s="39"/>
    </row>
    <row r="76075" spans="17:17">
      <c r="Q76075" s="39"/>
    </row>
    <row r="76076" spans="17:17">
      <c r="Q76076" s="39"/>
    </row>
    <row r="76077" spans="17:17">
      <c r="Q76077" s="39"/>
    </row>
    <row r="76078" spans="17:17">
      <c r="Q76078" s="39"/>
    </row>
    <row r="76079" spans="17:17">
      <c r="Q76079" s="39"/>
    </row>
    <row r="76080" spans="17:17">
      <c r="Q76080" s="39"/>
    </row>
    <row r="76081" spans="17:17">
      <c r="Q76081" s="39"/>
    </row>
    <row r="76082" spans="17:17">
      <c r="Q76082" s="39"/>
    </row>
    <row r="76083" spans="17:17">
      <c r="Q76083" s="39"/>
    </row>
    <row r="76084" spans="17:17">
      <c r="Q76084" s="39"/>
    </row>
    <row r="76085" spans="17:17">
      <c r="Q76085" s="39"/>
    </row>
    <row r="76086" spans="17:17">
      <c r="Q76086" s="39"/>
    </row>
    <row r="76087" spans="17:17">
      <c r="Q76087" s="39"/>
    </row>
    <row r="76088" spans="17:17">
      <c r="Q76088" s="39"/>
    </row>
    <row r="76089" spans="17:17">
      <c r="Q76089" s="39"/>
    </row>
    <row r="76090" spans="17:17">
      <c r="Q76090" s="39"/>
    </row>
    <row r="76091" spans="17:17">
      <c r="Q76091" s="39"/>
    </row>
    <row r="76092" spans="17:17">
      <c r="Q76092" s="39"/>
    </row>
    <row r="76093" spans="17:17">
      <c r="Q76093" s="39"/>
    </row>
    <row r="76094" spans="17:17">
      <c r="Q76094" s="39"/>
    </row>
    <row r="76095" spans="17:17">
      <c r="Q76095" s="39"/>
    </row>
    <row r="76096" spans="17:17">
      <c r="Q76096" s="39"/>
    </row>
    <row r="76097" spans="17:17">
      <c r="Q76097" s="39"/>
    </row>
    <row r="76098" spans="17:17">
      <c r="Q76098" s="39"/>
    </row>
    <row r="76099" spans="17:17">
      <c r="Q76099" s="39"/>
    </row>
    <row r="76100" spans="17:17">
      <c r="Q76100" s="39"/>
    </row>
    <row r="76101" spans="17:17">
      <c r="Q76101" s="39"/>
    </row>
    <row r="76102" spans="17:17">
      <c r="Q76102" s="39"/>
    </row>
    <row r="76103" spans="17:17">
      <c r="Q76103" s="39"/>
    </row>
    <row r="76104" spans="17:17">
      <c r="Q76104" s="39"/>
    </row>
    <row r="76105" spans="17:17">
      <c r="Q76105" s="39"/>
    </row>
    <row r="76106" spans="17:17">
      <c r="Q76106" s="39"/>
    </row>
    <row r="76107" spans="17:17">
      <c r="Q76107" s="39"/>
    </row>
    <row r="76108" spans="17:17">
      <c r="Q76108" s="39"/>
    </row>
    <row r="76109" spans="17:17">
      <c r="Q76109" s="39"/>
    </row>
    <row r="76110" spans="17:17">
      <c r="Q76110" s="39"/>
    </row>
    <row r="76111" spans="17:17">
      <c r="Q76111" s="39"/>
    </row>
    <row r="76112" spans="17:17">
      <c r="Q76112" s="39"/>
    </row>
    <row r="76113" spans="17:17">
      <c r="Q76113" s="39"/>
    </row>
    <row r="76114" spans="17:17">
      <c r="Q76114" s="39"/>
    </row>
    <row r="76115" spans="17:17">
      <c r="Q76115" s="39"/>
    </row>
    <row r="76116" spans="17:17">
      <c r="Q76116" s="39"/>
    </row>
    <row r="76117" spans="17:17">
      <c r="Q76117" s="39"/>
    </row>
    <row r="76118" spans="17:17">
      <c r="Q76118" s="39"/>
    </row>
    <row r="76119" spans="17:17">
      <c r="Q76119" s="39"/>
    </row>
    <row r="76120" spans="17:17">
      <c r="Q76120" s="39"/>
    </row>
    <row r="76121" spans="17:17">
      <c r="Q76121" s="39"/>
    </row>
    <row r="76122" spans="17:17">
      <c r="Q76122" s="39"/>
    </row>
    <row r="76123" spans="17:17">
      <c r="Q76123" s="39"/>
    </row>
    <row r="76124" spans="17:17">
      <c r="Q76124" s="39"/>
    </row>
    <row r="76125" spans="17:17">
      <c r="Q76125" s="39"/>
    </row>
    <row r="76126" spans="17:17">
      <c r="Q76126" s="39"/>
    </row>
    <row r="76127" spans="17:17">
      <c r="Q76127" s="39"/>
    </row>
    <row r="76128" spans="17:17">
      <c r="Q76128" s="39"/>
    </row>
    <row r="76129" spans="17:17">
      <c r="Q76129" s="39"/>
    </row>
    <row r="76130" spans="17:17">
      <c r="Q76130" s="39"/>
    </row>
    <row r="76131" spans="17:17">
      <c r="Q76131" s="39"/>
    </row>
    <row r="76132" spans="17:17">
      <c r="Q76132" s="39"/>
    </row>
    <row r="76133" spans="17:17">
      <c r="Q76133" s="39"/>
    </row>
    <row r="76134" spans="17:17">
      <c r="Q76134" s="39"/>
    </row>
    <row r="76135" spans="17:17">
      <c r="Q76135" s="39"/>
    </row>
    <row r="76136" spans="17:17">
      <c r="Q76136" s="39"/>
    </row>
    <row r="76137" spans="17:17">
      <c r="Q76137" s="39"/>
    </row>
    <row r="76138" spans="17:17">
      <c r="Q76138" s="39"/>
    </row>
    <row r="76139" spans="17:17">
      <c r="Q76139" s="39"/>
    </row>
    <row r="76140" spans="17:17">
      <c r="Q76140" s="39"/>
    </row>
    <row r="76141" spans="17:17">
      <c r="Q76141" s="39"/>
    </row>
    <row r="76142" spans="17:17">
      <c r="Q76142" s="39"/>
    </row>
    <row r="76143" spans="17:17">
      <c r="Q76143" s="39"/>
    </row>
    <row r="76144" spans="17:17">
      <c r="Q76144" s="39"/>
    </row>
    <row r="76145" spans="17:17">
      <c r="Q76145" s="39"/>
    </row>
    <row r="76146" spans="17:17">
      <c r="Q76146" s="39"/>
    </row>
    <row r="76147" spans="17:17">
      <c r="Q76147" s="39"/>
    </row>
    <row r="76148" spans="17:17">
      <c r="Q76148" s="39"/>
    </row>
    <row r="76149" spans="17:17">
      <c r="Q76149" s="39"/>
    </row>
    <row r="76150" spans="17:17">
      <c r="Q76150" s="39"/>
    </row>
    <row r="76151" spans="17:17">
      <c r="Q76151" s="39"/>
    </row>
    <row r="76152" spans="17:17">
      <c r="Q76152" s="39"/>
    </row>
    <row r="76153" spans="17:17">
      <c r="Q76153" s="39"/>
    </row>
    <row r="76154" spans="17:17">
      <c r="Q76154" s="39"/>
    </row>
    <row r="76155" spans="17:17">
      <c r="Q76155" s="39"/>
    </row>
    <row r="76156" spans="17:17">
      <c r="Q76156" s="39"/>
    </row>
    <row r="76157" spans="17:17">
      <c r="Q76157" s="39"/>
    </row>
    <row r="76158" spans="17:17">
      <c r="Q76158" s="39"/>
    </row>
    <row r="76159" spans="17:17">
      <c r="Q76159" s="39"/>
    </row>
    <row r="76160" spans="17:17">
      <c r="Q76160" s="39"/>
    </row>
    <row r="76161" spans="17:17">
      <c r="Q76161" s="39"/>
    </row>
    <row r="76162" spans="17:17">
      <c r="Q76162" s="39"/>
    </row>
    <row r="76163" spans="17:17">
      <c r="Q76163" s="39"/>
    </row>
    <row r="76164" spans="17:17">
      <c r="Q76164" s="39"/>
    </row>
    <row r="76165" spans="17:17">
      <c r="Q76165" s="39"/>
    </row>
    <row r="76166" spans="17:17">
      <c r="Q76166" s="39"/>
    </row>
    <row r="76167" spans="17:17">
      <c r="Q76167" s="39"/>
    </row>
    <row r="76168" spans="17:17">
      <c r="Q76168" s="39"/>
    </row>
    <row r="76169" spans="17:17">
      <c r="Q76169" s="39"/>
    </row>
    <row r="76170" spans="17:17">
      <c r="Q76170" s="39"/>
    </row>
    <row r="76171" spans="17:17">
      <c r="Q76171" s="39"/>
    </row>
    <row r="76172" spans="17:17">
      <c r="Q76172" s="39"/>
    </row>
    <row r="76173" spans="17:17">
      <c r="Q76173" s="39"/>
    </row>
    <row r="76174" spans="17:17">
      <c r="Q76174" s="39"/>
    </row>
    <row r="76175" spans="17:17">
      <c r="Q76175" s="39"/>
    </row>
    <row r="76176" spans="17:17">
      <c r="Q76176" s="39"/>
    </row>
    <row r="76177" spans="17:17">
      <c r="Q76177" s="39"/>
    </row>
    <row r="76178" spans="17:17">
      <c r="Q76178" s="39"/>
    </row>
    <row r="76179" spans="17:17">
      <c r="Q76179" s="39"/>
    </row>
    <row r="76180" spans="17:17">
      <c r="Q76180" s="39"/>
    </row>
    <row r="76181" spans="17:17">
      <c r="Q76181" s="39"/>
    </row>
    <row r="76182" spans="17:17">
      <c r="Q76182" s="39"/>
    </row>
    <row r="76183" spans="17:17">
      <c r="Q76183" s="39"/>
    </row>
    <row r="76184" spans="17:17">
      <c r="Q76184" s="39"/>
    </row>
    <row r="76185" spans="17:17">
      <c r="Q76185" s="39"/>
    </row>
    <row r="76186" spans="17:17">
      <c r="Q76186" s="39"/>
    </row>
    <row r="76187" spans="17:17">
      <c r="Q76187" s="39"/>
    </row>
    <row r="76188" spans="17:17">
      <c r="Q76188" s="39"/>
    </row>
    <row r="76189" spans="17:17">
      <c r="Q76189" s="39"/>
    </row>
    <row r="76190" spans="17:17">
      <c r="Q76190" s="39"/>
    </row>
    <row r="76191" spans="17:17">
      <c r="Q76191" s="39"/>
    </row>
    <row r="76192" spans="17:17">
      <c r="Q76192" s="39"/>
    </row>
    <row r="76193" spans="17:17">
      <c r="Q76193" s="39"/>
    </row>
    <row r="76194" spans="17:17">
      <c r="Q76194" s="39"/>
    </row>
    <row r="76195" spans="17:17">
      <c r="Q76195" s="39"/>
    </row>
    <row r="76196" spans="17:17">
      <c r="Q76196" s="39"/>
    </row>
    <row r="76197" spans="17:17">
      <c r="Q76197" s="39"/>
    </row>
    <row r="76198" spans="17:17">
      <c r="Q76198" s="39"/>
    </row>
    <row r="76199" spans="17:17">
      <c r="Q76199" s="39"/>
    </row>
    <row r="76200" spans="17:17">
      <c r="Q76200" s="39"/>
    </row>
    <row r="76201" spans="17:17">
      <c r="Q76201" s="39"/>
    </row>
    <row r="76202" spans="17:17">
      <c r="Q76202" s="39"/>
    </row>
    <row r="76203" spans="17:17">
      <c r="Q76203" s="39"/>
    </row>
    <row r="76204" spans="17:17">
      <c r="Q76204" s="39"/>
    </row>
    <row r="76205" spans="17:17">
      <c r="Q76205" s="39"/>
    </row>
    <row r="76206" spans="17:17">
      <c r="Q76206" s="39"/>
    </row>
    <row r="76207" spans="17:17">
      <c r="Q76207" s="39"/>
    </row>
    <row r="76208" spans="17:17">
      <c r="Q76208" s="39"/>
    </row>
    <row r="76209" spans="17:17">
      <c r="Q76209" s="39"/>
    </row>
    <row r="76210" spans="17:17">
      <c r="Q76210" s="39"/>
    </row>
    <row r="76211" spans="17:17">
      <c r="Q76211" s="39"/>
    </row>
    <row r="76212" spans="17:17">
      <c r="Q76212" s="39"/>
    </row>
    <row r="76213" spans="17:17">
      <c r="Q76213" s="39"/>
    </row>
    <row r="76214" spans="17:17">
      <c r="Q76214" s="39"/>
    </row>
    <row r="76215" spans="17:17">
      <c r="Q76215" s="39"/>
    </row>
    <row r="76216" spans="17:17">
      <c r="Q76216" s="39"/>
    </row>
    <row r="76217" spans="17:17">
      <c r="Q76217" s="39"/>
    </row>
    <row r="76218" spans="17:17">
      <c r="Q76218" s="39"/>
    </row>
    <row r="76219" spans="17:17">
      <c r="Q76219" s="39"/>
    </row>
    <row r="76220" spans="17:17">
      <c r="Q76220" s="39"/>
    </row>
    <row r="76221" spans="17:17">
      <c r="Q76221" s="39"/>
    </row>
    <row r="76222" spans="17:17">
      <c r="Q76222" s="39"/>
    </row>
    <row r="76223" spans="17:17">
      <c r="Q76223" s="39"/>
    </row>
    <row r="76224" spans="17:17">
      <c r="Q76224" s="39"/>
    </row>
    <row r="76225" spans="17:17">
      <c r="Q76225" s="39"/>
    </row>
    <row r="76226" spans="17:17">
      <c r="Q76226" s="39"/>
    </row>
    <row r="76227" spans="17:17">
      <c r="Q76227" s="39"/>
    </row>
    <row r="76228" spans="17:17">
      <c r="Q76228" s="39"/>
    </row>
    <row r="76229" spans="17:17">
      <c r="Q76229" s="39"/>
    </row>
    <row r="76230" spans="17:17">
      <c r="Q76230" s="39"/>
    </row>
    <row r="76231" spans="17:17">
      <c r="Q76231" s="39"/>
    </row>
    <row r="76232" spans="17:17">
      <c r="Q76232" s="39"/>
    </row>
    <row r="76233" spans="17:17">
      <c r="Q76233" s="39"/>
    </row>
    <row r="76234" spans="17:17">
      <c r="Q76234" s="39"/>
    </row>
    <row r="76235" spans="17:17">
      <c r="Q76235" s="39"/>
    </row>
    <row r="76236" spans="17:17">
      <c r="Q76236" s="39"/>
    </row>
    <row r="76237" spans="17:17">
      <c r="Q76237" s="39"/>
    </row>
    <row r="76238" spans="17:17">
      <c r="Q76238" s="39"/>
    </row>
    <row r="76239" spans="17:17">
      <c r="Q76239" s="39"/>
    </row>
    <row r="76240" spans="17:17">
      <c r="Q76240" s="39"/>
    </row>
    <row r="76241" spans="17:17">
      <c r="Q76241" s="39"/>
    </row>
    <row r="76242" spans="17:17">
      <c r="Q76242" s="39"/>
    </row>
    <row r="76243" spans="17:17">
      <c r="Q76243" s="39"/>
    </row>
    <row r="76244" spans="17:17">
      <c r="Q76244" s="39"/>
    </row>
    <row r="76245" spans="17:17">
      <c r="Q76245" s="39"/>
    </row>
    <row r="76246" spans="17:17">
      <c r="Q76246" s="39"/>
    </row>
    <row r="76247" spans="17:17">
      <c r="Q76247" s="39"/>
    </row>
    <row r="76248" spans="17:17">
      <c r="Q76248" s="39"/>
    </row>
    <row r="76249" spans="17:17">
      <c r="Q76249" s="39"/>
    </row>
    <row r="76250" spans="17:17">
      <c r="Q76250" s="39"/>
    </row>
    <row r="76251" spans="17:17">
      <c r="Q76251" s="39"/>
    </row>
    <row r="76252" spans="17:17">
      <c r="Q76252" s="39"/>
    </row>
    <row r="76253" spans="17:17">
      <c r="Q76253" s="39"/>
    </row>
    <row r="76254" spans="17:17">
      <c r="Q76254" s="39"/>
    </row>
    <row r="76255" spans="17:17">
      <c r="Q76255" s="39"/>
    </row>
    <row r="76256" spans="17:17">
      <c r="Q76256" s="39"/>
    </row>
    <row r="76257" spans="17:17">
      <c r="Q76257" s="39"/>
    </row>
    <row r="76258" spans="17:17">
      <c r="Q76258" s="39"/>
    </row>
    <row r="76259" spans="17:17">
      <c r="Q76259" s="39"/>
    </row>
    <row r="76260" spans="17:17">
      <c r="Q76260" s="39"/>
    </row>
    <row r="76261" spans="17:17">
      <c r="Q76261" s="39"/>
    </row>
    <row r="76262" spans="17:17">
      <c r="Q76262" s="39"/>
    </row>
    <row r="76263" spans="17:17">
      <c r="Q76263" s="39"/>
    </row>
    <row r="76264" spans="17:17">
      <c r="Q76264" s="39"/>
    </row>
    <row r="76265" spans="17:17">
      <c r="Q76265" s="39"/>
    </row>
    <row r="76266" spans="17:17">
      <c r="Q76266" s="39"/>
    </row>
    <row r="76267" spans="17:17">
      <c r="Q76267" s="39"/>
    </row>
    <row r="76268" spans="17:17">
      <c r="Q76268" s="39"/>
    </row>
    <row r="76269" spans="17:17">
      <c r="Q76269" s="39"/>
    </row>
    <row r="76270" spans="17:17">
      <c r="Q76270" s="39"/>
    </row>
    <row r="76271" spans="17:17">
      <c r="Q76271" s="39"/>
    </row>
    <row r="76272" spans="17:17">
      <c r="Q76272" s="39"/>
    </row>
    <row r="76273" spans="17:17">
      <c r="Q76273" s="39"/>
    </row>
    <row r="76274" spans="17:17">
      <c r="Q76274" s="39"/>
    </row>
    <row r="76275" spans="17:17">
      <c r="Q76275" s="39"/>
    </row>
    <row r="76276" spans="17:17">
      <c r="Q76276" s="39"/>
    </row>
    <row r="76277" spans="17:17">
      <c r="Q76277" s="39"/>
    </row>
    <row r="76278" spans="17:17">
      <c r="Q76278" s="39"/>
    </row>
    <row r="76279" spans="17:17">
      <c r="Q76279" s="39"/>
    </row>
    <row r="76280" spans="17:17">
      <c r="Q76280" s="39"/>
    </row>
    <row r="76281" spans="17:17">
      <c r="Q76281" s="39"/>
    </row>
    <row r="76282" spans="17:17">
      <c r="Q76282" s="39"/>
    </row>
    <row r="76283" spans="17:17">
      <c r="Q76283" s="39"/>
    </row>
    <row r="76284" spans="17:17">
      <c r="Q76284" s="39"/>
    </row>
    <row r="76285" spans="17:17">
      <c r="Q76285" s="39"/>
    </row>
    <row r="76286" spans="17:17">
      <c r="Q76286" s="39"/>
    </row>
    <row r="76287" spans="17:17">
      <c r="Q76287" s="39"/>
    </row>
    <row r="76288" spans="17:17">
      <c r="Q76288" s="39"/>
    </row>
    <row r="76289" spans="17:17">
      <c r="Q76289" s="39"/>
    </row>
    <row r="76290" spans="17:17">
      <c r="Q76290" s="39"/>
    </row>
    <row r="76291" spans="17:17">
      <c r="Q76291" s="39"/>
    </row>
    <row r="76292" spans="17:17">
      <c r="Q76292" s="39"/>
    </row>
    <row r="76293" spans="17:17">
      <c r="Q76293" s="39"/>
    </row>
    <row r="76294" spans="17:17">
      <c r="Q76294" s="39"/>
    </row>
    <row r="76295" spans="17:17">
      <c r="Q76295" s="39"/>
    </row>
    <row r="76296" spans="17:17">
      <c r="Q76296" s="39"/>
    </row>
    <row r="76297" spans="17:17">
      <c r="Q76297" s="39"/>
    </row>
    <row r="76298" spans="17:17">
      <c r="Q76298" s="39"/>
    </row>
    <row r="76299" spans="17:17">
      <c r="Q76299" s="39"/>
    </row>
    <row r="76300" spans="17:17">
      <c r="Q76300" s="39"/>
    </row>
    <row r="76301" spans="17:17">
      <c r="Q76301" s="39"/>
    </row>
    <row r="76302" spans="17:17">
      <c r="Q76302" s="39"/>
    </row>
    <row r="76303" spans="17:17">
      <c r="Q76303" s="39"/>
    </row>
    <row r="76304" spans="17:17">
      <c r="Q76304" s="39"/>
    </row>
    <row r="76305" spans="17:17">
      <c r="Q76305" s="39"/>
    </row>
    <row r="76306" spans="17:17">
      <c r="Q76306" s="39"/>
    </row>
    <row r="76307" spans="17:17">
      <c r="Q76307" s="39"/>
    </row>
    <row r="76308" spans="17:17">
      <c r="Q76308" s="39"/>
    </row>
    <row r="76309" spans="17:17">
      <c r="Q76309" s="39"/>
    </row>
    <row r="76310" spans="17:17">
      <c r="Q76310" s="39"/>
    </row>
    <row r="76311" spans="17:17">
      <c r="Q76311" s="39"/>
    </row>
    <row r="76312" spans="17:17">
      <c r="Q76312" s="39"/>
    </row>
    <row r="76313" spans="17:17">
      <c r="Q76313" s="39"/>
    </row>
    <row r="76314" spans="17:17">
      <c r="Q76314" s="39"/>
    </row>
    <row r="76315" spans="17:17">
      <c r="Q76315" s="39"/>
    </row>
    <row r="76316" spans="17:17">
      <c r="Q76316" s="39"/>
    </row>
    <row r="76317" spans="17:17">
      <c r="Q76317" s="39"/>
    </row>
    <row r="76318" spans="17:17">
      <c r="Q76318" s="39"/>
    </row>
    <row r="76319" spans="17:17">
      <c r="Q76319" s="39"/>
    </row>
    <row r="76320" spans="17:17">
      <c r="Q76320" s="39"/>
    </row>
    <row r="76321" spans="17:17">
      <c r="Q76321" s="39"/>
    </row>
    <row r="76322" spans="17:17">
      <c r="Q76322" s="39"/>
    </row>
    <row r="76323" spans="17:17">
      <c r="Q76323" s="39"/>
    </row>
    <row r="76324" spans="17:17">
      <c r="Q76324" s="39"/>
    </row>
    <row r="76325" spans="17:17">
      <c r="Q76325" s="39"/>
    </row>
    <row r="76326" spans="17:17">
      <c r="Q76326" s="39"/>
    </row>
    <row r="76327" spans="17:17">
      <c r="Q76327" s="39"/>
    </row>
    <row r="76328" spans="17:17">
      <c r="Q76328" s="39"/>
    </row>
    <row r="76329" spans="17:17">
      <c r="Q76329" s="39"/>
    </row>
    <row r="76330" spans="17:17">
      <c r="Q76330" s="39"/>
    </row>
    <row r="76331" spans="17:17">
      <c r="Q76331" s="39"/>
    </row>
    <row r="76332" spans="17:17">
      <c r="Q76332" s="39"/>
    </row>
    <row r="76333" spans="17:17">
      <c r="Q76333" s="39"/>
    </row>
    <row r="76334" spans="17:17">
      <c r="Q76334" s="39"/>
    </row>
    <row r="76335" spans="17:17">
      <c r="Q76335" s="39"/>
    </row>
    <row r="76336" spans="17:17">
      <c r="Q76336" s="39"/>
    </row>
    <row r="76337" spans="17:17">
      <c r="Q76337" s="39"/>
    </row>
    <row r="76338" spans="17:17">
      <c r="Q76338" s="39"/>
    </row>
    <row r="76339" spans="17:17">
      <c r="Q76339" s="39"/>
    </row>
    <row r="76340" spans="17:17">
      <c r="Q76340" s="39"/>
    </row>
    <row r="76341" spans="17:17">
      <c r="Q76341" s="39"/>
    </row>
    <row r="76342" spans="17:17">
      <c r="Q76342" s="39"/>
    </row>
    <row r="76343" spans="17:17">
      <c r="Q76343" s="39"/>
    </row>
    <row r="76344" spans="17:17">
      <c r="Q76344" s="39"/>
    </row>
    <row r="76345" spans="17:17">
      <c r="Q76345" s="39"/>
    </row>
    <row r="76346" spans="17:17">
      <c r="Q76346" s="39"/>
    </row>
    <row r="76347" spans="17:17">
      <c r="Q76347" s="39"/>
    </row>
    <row r="76348" spans="17:17">
      <c r="Q76348" s="39"/>
    </row>
    <row r="76349" spans="17:17">
      <c r="Q76349" s="39"/>
    </row>
    <row r="76350" spans="17:17">
      <c r="Q76350" s="39"/>
    </row>
    <row r="76351" spans="17:17">
      <c r="Q76351" s="39"/>
    </row>
    <row r="76352" spans="17:17">
      <c r="Q76352" s="39"/>
    </row>
    <row r="76353" spans="17:17">
      <c r="Q76353" s="39"/>
    </row>
    <row r="76354" spans="17:17">
      <c r="Q76354" s="39"/>
    </row>
    <row r="76355" spans="17:17">
      <c r="Q76355" s="39"/>
    </row>
    <row r="76356" spans="17:17">
      <c r="Q76356" s="39"/>
    </row>
    <row r="76357" spans="17:17">
      <c r="Q76357" s="39"/>
    </row>
    <row r="76358" spans="17:17">
      <c r="Q76358" s="39"/>
    </row>
    <row r="76359" spans="17:17">
      <c r="Q76359" s="39"/>
    </row>
    <row r="76360" spans="17:17">
      <c r="Q76360" s="39"/>
    </row>
    <row r="76361" spans="17:17">
      <c r="Q76361" s="39"/>
    </row>
    <row r="76362" spans="17:17">
      <c r="Q76362" s="39"/>
    </row>
    <row r="76363" spans="17:17">
      <c r="Q76363" s="39"/>
    </row>
    <row r="76364" spans="17:17">
      <c r="Q76364" s="39"/>
    </row>
    <row r="76365" spans="17:17">
      <c r="Q76365" s="39"/>
    </row>
    <row r="76366" spans="17:17">
      <c r="Q76366" s="39"/>
    </row>
    <row r="76367" spans="17:17">
      <c r="Q76367" s="39"/>
    </row>
    <row r="76368" spans="17:17">
      <c r="Q76368" s="39"/>
    </row>
    <row r="76369" spans="17:17">
      <c r="Q76369" s="39"/>
    </row>
    <row r="76370" spans="17:17">
      <c r="Q76370" s="39"/>
    </row>
    <row r="76371" spans="17:17">
      <c r="Q76371" s="39"/>
    </row>
    <row r="76372" spans="17:17">
      <c r="Q76372" s="39"/>
    </row>
    <row r="76373" spans="17:17">
      <c r="Q76373" s="39"/>
    </row>
    <row r="76374" spans="17:17">
      <c r="Q76374" s="39"/>
    </row>
    <row r="76375" spans="17:17">
      <c r="Q76375" s="39"/>
    </row>
    <row r="76376" spans="17:17">
      <c r="Q76376" s="39"/>
    </row>
    <row r="76377" spans="17:17">
      <c r="Q76377" s="39"/>
    </row>
    <row r="76378" spans="17:17">
      <c r="Q76378" s="39"/>
    </row>
    <row r="76379" spans="17:17">
      <c r="Q76379" s="39"/>
    </row>
    <row r="76380" spans="17:17">
      <c r="Q76380" s="39"/>
    </row>
    <row r="76381" spans="17:17">
      <c r="Q76381" s="39"/>
    </row>
    <row r="76382" spans="17:17">
      <c r="Q76382" s="39"/>
    </row>
    <row r="76383" spans="17:17">
      <c r="Q76383" s="39"/>
    </row>
    <row r="76384" spans="17:17">
      <c r="Q76384" s="39"/>
    </row>
    <row r="76385" spans="17:17">
      <c r="Q76385" s="39"/>
    </row>
    <row r="76386" spans="17:17">
      <c r="Q76386" s="39"/>
    </row>
    <row r="76387" spans="17:17">
      <c r="Q76387" s="39"/>
    </row>
    <row r="76388" spans="17:17">
      <c r="Q76388" s="39"/>
    </row>
    <row r="76389" spans="17:17">
      <c r="Q76389" s="39"/>
    </row>
    <row r="76390" spans="17:17">
      <c r="Q76390" s="39"/>
    </row>
    <row r="76391" spans="17:17">
      <c r="Q76391" s="39"/>
    </row>
    <row r="76392" spans="17:17">
      <c r="Q76392" s="39"/>
    </row>
    <row r="76393" spans="17:17">
      <c r="Q76393" s="39"/>
    </row>
    <row r="76394" spans="17:17">
      <c r="Q76394" s="39"/>
    </row>
    <row r="76395" spans="17:17">
      <c r="Q76395" s="39"/>
    </row>
    <row r="76396" spans="17:17">
      <c r="Q76396" s="39"/>
    </row>
    <row r="76397" spans="17:17">
      <c r="Q76397" s="39"/>
    </row>
    <row r="76398" spans="17:17">
      <c r="Q76398" s="39"/>
    </row>
    <row r="76399" spans="17:17">
      <c r="Q76399" s="39"/>
    </row>
    <row r="76400" spans="17:17">
      <c r="Q76400" s="39"/>
    </row>
    <row r="76401" spans="17:17">
      <c r="Q76401" s="39"/>
    </row>
    <row r="76402" spans="17:17">
      <c r="Q76402" s="39"/>
    </row>
    <row r="76403" spans="17:17">
      <c r="Q76403" s="39"/>
    </row>
    <row r="76404" spans="17:17">
      <c r="Q76404" s="39"/>
    </row>
    <row r="76405" spans="17:17">
      <c r="Q76405" s="39"/>
    </row>
    <row r="76406" spans="17:17">
      <c r="Q76406" s="39"/>
    </row>
    <row r="76407" spans="17:17">
      <c r="Q76407" s="39"/>
    </row>
    <row r="76408" spans="17:17">
      <c r="Q76408" s="39"/>
    </row>
    <row r="76409" spans="17:17">
      <c r="Q76409" s="39"/>
    </row>
    <row r="76410" spans="17:17">
      <c r="Q76410" s="39"/>
    </row>
    <row r="76411" spans="17:17">
      <c r="Q76411" s="39"/>
    </row>
    <row r="76412" spans="17:17">
      <c r="Q76412" s="39"/>
    </row>
    <row r="76413" spans="17:17">
      <c r="Q76413" s="39"/>
    </row>
    <row r="76414" spans="17:17">
      <c r="Q76414" s="39"/>
    </row>
    <row r="76415" spans="17:17">
      <c r="Q76415" s="39"/>
    </row>
    <row r="76416" spans="17:17">
      <c r="Q76416" s="39"/>
    </row>
    <row r="76417" spans="17:17">
      <c r="Q76417" s="39"/>
    </row>
    <row r="76418" spans="17:17">
      <c r="Q76418" s="39"/>
    </row>
    <row r="76419" spans="17:17">
      <c r="Q76419" s="39"/>
    </row>
    <row r="76420" spans="17:17">
      <c r="Q76420" s="39"/>
    </row>
    <row r="76421" spans="17:17">
      <c r="Q76421" s="39"/>
    </row>
    <row r="76422" spans="17:17">
      <c r="Q76422" s="39"/>
    </row>
    <row r="76423" spans="17:17">
      <c r="Q76423" s="39"/>
    </row>
    <row r="76424" spans="17:17">
      <c r="Q76424" s="39"/>
    </row>
    <row r="76425" spans="17:17">
      <c r="Q76425" s="39"/>
    </row>
    <row r="76426" spans="17:17">
      <c r="Q76426" s="39"/>
    </row>
    <row r="76427" spans="17:17">
      <c r="Q76427" s="39"/>
    </row>
    <row r="76428" spans="17:17">
      <c r="Q76428" s="39"/>
    </row>
    <row r="76429" spans="17:17">
      <c r="Q76429" s="39"/>
    </row>
    <row r="76430" spans="17:17">
      <c r="Q76430" s="39"/>
    </row>
    <row r="76431" spans="17:17">
      <c r="Q76431" s="39"/>
    </row>
    <row r="76432" spans="17:17">
      <c r="Q76432" s="39"/>
    </row>
    <row r="76433" spans="17:17">
      <c r="Q76433" s="39"/>
    </row>
    <row r="76434" spans="17:17">
      <c r="Q76434" s="39"/>
    </row>
    <row r="76435" spans="17:17">
      <c r="Q76435" s="39"/>
    </row>
    <row r="76436" spans="17:17">
      <c r="Q76436" s="39"/>
    </row>
    <row r="76437" spans="17:17">
      <c r="Q76437" s="39"/>
    </row>
    <row r="76438" spans="17:17">
      <c r="Q76438" s="39"/>
    </row>
    <row r="76439" spans="17:17">
      <c r="Q76439" s="39"/>
    </row>
    <row r="76440" spans="17:17">
      <c r="Q76440" s="39"/>
    </row>
    <row r="76441" spans="17:17">
      <c r="Q76441" s="39"/>
    </row>
    <row r="76442" spans="17:17">
      <c r="Q76442" s="39"/>
    </row>
    <row r="76443" spans="17:17">
      <c r="Q76443" s="39"/>
    </row>
    <row r="76444" spans="17:17">
      <c r="Q76444" s="39"/>
    </row>
    <row r="76445" spans="17:17">
      <c r="Q76445" s="39"/>
    </row>
    <row r="76446" spans="17:17">
      <c r="Q76446" s="39"/>
    </row>
    <row r="76447" spans="17:17">
      <c r="Q76447" s="39"/>
    </row>
    <row r="76448" spans="17:17">
      <c r="Q76448" s="39"/>
    </row>
    <row r="76449" spans="17:17">
      <c r="Q76449" s="39"/>
    </row>
    <row r="76450" spans="17:17">
      <c r="Q76450" s="39"/>
    </row>
    <row r="76451" spans="17:17">
      <c r="Q76451" s="39"/>
    </row>
    <row r="76452" spans="17:17">
      <c r="Q76452" s="39"/>
    </row>
    <row r="76453" spans="17:17">
      <c r="Q76453" s="39"/>
    </row>
    <row r="76454" spans="17:17">
      <c r="Q76454" s="39"/>
    </row>
    <row r="76455" spans="17:17">
      <c r="Q76455" s="39"/>
    </row>
    <row r="76456" spans="17:17">
      <c r="Q76456" s="39"/>
    </row>
    <row r="76457" spans="17:17">
      <c r="Q76457" s="39"/>
    </row>
    <row r="76458" spans="17:17">
      <c r="Q76458" s="39"/>
    </row>
    <row r="76459" spans="17:17">
      <c r="Q76459" s="39"/>
    </row>
    <row r="76460" spans="17:17">
      <c r="Q76460" s="39"/>
    </row>
    <row r="76461" spans="17:17">
      <c r="Q76461" s="39"/>
    </row>
    <row r="76462" spans="17:17">
      <c r="Q76462" s="39"/>
    </row>
    <row r="76463" spans="17:17">
      <c r="Q76463" s="39"/>
    </row>
    <row r="76464" spans="17:17">
      <c r="Q76464" s="39"/>
    </row>
    <row r="76465" spans="17:17">
      <c r="Q76465" s="39"/>
    </row>
    <row r="76466" spans="17:17">
      <c r="Q76466" s="39"/>
    </row>
    <row r="76467" spans="17:17">
      <c r="Q76467" s="39"/>
    </row>
    <row r="76468" spans="17:17">
      <c r="Q76468" s="39"/>
    </row>
    <row r="76469" spans="17:17">
      <c r="Q76469" s="39"/>
    </row>
    <row r="76470" spans="17:17">
      <c r="Q76470" s="39"/>
    </row>
    <row r="76471" spans="17:17">
      <c r="Q76471" s="39"/>
    </row>
    <row r="76472" spans="17:17">
      <c r="Q76472" s="39"/>
    </row>
    <row r="76473" spans="17:17">
      <c r="Q76473" s="39"/>
    </row>
    <row r="76474" spans="17:17">
      <c r="Q76474" s="39"/>
    </row>
    <row r="76475" spans="17:17">
      <c r="Q76475" s="39"/>
    </row>
    <row r="76476" spans="17:17">
      <c r="Q76476" s="39"/>
    </row>
    <row r="76477" spans="17:17">
      <c r="Q76477" s="39"/>
    </row>
    <row r="76478" spans="17:17">
      <c r="Q76478" s="39"/>
    </row>
    <row r="76479" spans="17:17">
      <c r="Q76479" s="39"/>
    </row>
    <row r="76480" spans="17:17">
      <c r="Q76480" s="39"/>
    </row>
    <row r="76481" spans="17:17">
      <c r="Q76481" s="39"/>
    </row>
    <row r="76482" spans="17:17">
      <c r="Q76482" s="39"/>
    </row>
    <row r="76483" spans="17:17">
      <c r="Q76483" s="39"/>
    </row>
    <row r="76484" spans="17:17">
      <c r="Q76484" s="39"/>
    </row>
    <row r="76485" spans="17:17">
      <c r="Q76485" s="39"/>
    </row>
    <row r="76486" spans="17:17">
      <c r="Q76486" s="39"/>
    </row>
    <row r="76487" spans="17:17">
      <c r="Q76487" s="39"/>
    </row>
    <row r="76488" spans="17:17">
      <c r="Q76488" s="39"/>
    </row>
    <row r="76489" spans="17:17">
      <c r="Q76489" s="39"/>
    </row>
    <row r="76490" spans="17:17">
      <c r="Q76490" s="39"/>
    </row>
    <row r="76491" spans="17:17">
      <c r="Q76491" s="39"/>
    </row>
    <row r="76492" spans="17:17">
      <c r="Q76492" s="39"/>
    </row>
    <row r="76493" spans="17:17">
      <c r="Q76493" s="39"/>
    </row>
    <row r="76494" spans="17:17">
      <c r="Q76494" s="39"/>
    </row>
    <row r="76495" spans="17:17">
      <c r="Q76495" s="39"/>
    </row>
    <row r="76496" spans="17:17">
      <c r="Q76496" s="39"/>
    </row>
    <row r="76497" spans="17:17">
      <c r="Q76497" s="39"/>
    </row>
    <row r="76498" spans="17:17">
      <c r="Q76498" s="39"/>
    </row>
    <row r="76499" spans="17:17">
      <c r="Q76499" s="39"/>
    </row>
    <row r="76500" spans="17:17">
      <c r="Q76500" s="39"/>
    </row>
    <row r="76501" spans="17:17">
      <c r="Q76501" s="39"/>
    </row>
    <row r="76502" spans="17:17">
      <c r="Q76502" s="39"/>
    </row>
    <row r="76503" spans="17:17">
      <c r="Q76503" s="39"/>
    </row>
    <row r="76504" spans="17:17">
      <c r="Q76504" s="39"/>
    </row>
    <row r="76505" spans="17:17">
      <c r="Q76505" s="39"/>
    </row>
    <row r="76506" spans="17:17">
      <c r="Q76506" s="39"/>
    </row>
    <row r="76507" spans="17:17">
      <c r="Q76507" s="39"/>
    </row>
    <row r="76508" spans="17:17">
      <c r="Q76508" s="39"/>
    </row>
    <row r="76509" spans="17:17">
      <c r="Q76509" s="39"/>
    </row>
    <row r="76510" spans="17:17">
      <c r="Q76510" s="39"/>
    </row>
    <row r="76511" spans="17:17">
      <c r="Q76511" s="39"/>
    </row>
    <row r="76512" spans="17:17">
      <c r="Q76512" s="39"/>
    </row>
    <row r="76513" spans="17:17">
      <c r="Q76513" s="39"/>
    </row>
    <row r="76514" spans="17:17">
      <c r="Q76514" s="39"/>
    </row>
    <row r="76515" spans="17:17">
      <c r="Q76515" s="39"/>
    </row>
    <row r="76516" spans="17:17">
      <c r="Q76516" s="39"/>
    </row>
    <row r="76517" spans="17:17">
      <c r="Q76517" s="39"/>
    </row>
    <row r="76518" spans="17:17">
      <c r="Q76518" s="39"/>
    </row>
    <row r="76519" spans="17:17">
      <c r="Q76519" s="39"/>
    </row>
    <row r="76520" spans="17:17">
      <c r="Q76520" s="39"/>
    </row>
    <row r="76521" spans="17:17">
      <c r="Q76521" s="39"/>
    </row>
    <row r="76522" spans="17:17">
      <c r="Q76522" s="39"/>
    </row>
    <row r="76523" spans="17:17">
      <c r="Q76523" s="39"/>
    </row>
    <row r="76524" spans="17:17">
      <c r="Q76524" s="39"/>
    </row>
    <row r="76525" spans="17:17">
      <c r="Q76525" s="39"/>
    </row>
    <row r="76526" spans="17:17">
      <c r="Q76526" s="39"/>
    </row>
    <row r="76527" spans="17:17">
      <c r="Q76527" s="39"/>
    </row>
    <row r="76528" spans="17:17">
      <c r="Q76528" s="39"/>
    </row>
    <row r="76529" spans="17:17">
      <c r="Q76529" s="39"/>
    </row>
    <row r="76530" spans="17:17">
      <c r="Q76530" s="39"/>
    </row>
    <row r="76531" spans="17:17">
      <c r="Q76531" s="39"/>
    </row>
    <row r="76532" spans="17:17">
      <c r="Q76532" s="39"/>
    </row>
    <row r="76533" spans="17:17">
      <c r="Q76533" s="39"/>
    </row>
    <row r="76534" spans="17:17">
      <c r="Q76534" s="39"/>
    </row>
    <row r="76535" spans="17:17">
      <c r="Q76535" s="39"/>
    </row>
    <row r="76536" spans="17:17">
      <c r="Q76536" s="39"/>
    </row>
    <row r="76537" spans="17:17">
      <c r="Q76537" s="39"/>
    </row>
    <row r="76538" spans="17:17">
      <c r="Q76538" s="39"/>
    </row>
    <row r="76539" spans="17:17">
      <c r="Q76539" s="39"/>
    </row>
    <row r="76540" spans="17:17">
      <c r="Q76540" s="39"/>
    </row>
    <row r="76541" spans="17:17">
      <c r="Q76541" s="39"/>
    </row>
    <row r="76542" spans="17:17">
      <c r="Q76542" s="39"/>
    </row>
    <row r="76543" spans="17:17">
      <c r="Q76543" s="39"/>
    </row>
    <row r="76544" spans="17:17">
      <c r="Q76544" s="39"/>
    </row>
    <row r="76545" spans="17:17">
      <c r="Q76545" s="39"/>
    </row>
    <row r="76546" spans="17:17">
      <c r="Q76546" s="39"/>
    </row>
    <row r="76547" spans="17:17">
      <c r="Q76547" s="39"/>
    </row>
    <row r="76548" spans="17:17">
      <c r="Q76548" s="39"/>
    </row>
    <row r="76549" spans="17:17">
      <c r="Q76549" s="39"/>
    </row>
    <row r="76550" spans="17:17">
      <c r="Q76550" s="39"/>
    </row>
    <row r="76551" spans="17:17">
      <c r="Q76551" s="39"/>
    </row>
    <row r="76552" spans="17:17">
      <c r="Q76552" s="39"/>
    </row>
    <row r="76553" spans="17:17">
      <c r="Q76553" s="39"/>
    </row>
    <row r="76554" spans="17:17">
      <c r="Q76554" s="39"/>
    </row>
    <row r="76555" spans="17:17">
      <c r="Q76555" s="39"/>
    </row>
    <row r="76556" spans="17:17">
      <c r="Q76556" s="39"/>
    </row>
    <row r="76557" spans="17:17">
      <c r="Q76557" s="39"/>
    </row>
    <row r="76558" spans="17:17">
      <c r="Q76558" s="39"/>
    </row>
    <row r="76559" spans="17:17">
      <c r="Q76559" s="39"/>
    </row>
    <row r="76560" spans="17:17">
      <c r="Q76560" s="39"/>
    </row>
    <row r="76561" spans="17:17">
      <c r="Q76561" s="39"/>
    </row>
    <row r="76562" spans="17:17">
      <c r="Q76562" s="39"/>
    </row>
    <row r="76563" spans="17:17">
      <c r="Q76563" s="39"/>
    </row>
    <row r="76564" spans="17:17">
      <c r="Q76564" s="39"/>
    </row>
    <row r="76565" spans="17:17">
      <c r="Q76565" s="39"/>
    </row>
    <row r="76566" spans="17:17">
      <c r="Q76566" s="39"/>
    </row>
    <row r="76567" spans="17:17">
      <c r="Q76567" s="39"/>
    </row>
    <row r="76568" spans="17:17">
      <c r="Q76568" s="39"/>
    </row>
    <row r="76569" spans="17:17">
      <c r="Q76569" s="39"/>
    </row>
    <row r="76570" spans="17:17">
      <c r="Q76570" s="39"/>
    </row>
    <row r="76571" spans="17:17">
      <c r="Q76571" s="39"/>
    </row>
    <row r="76572" spans="17:17">
      <c r="Q76572" s="39"/>
    </row>
    <row r="76573" spans="17:17">
      <c r="Q76573" s="39"/>
    </row>
    <row r="76574" spans="17:17">
      <c r="Q76574" s="39"/>
    </row>
    <row r="76575" spans="17:17">
      <c r="Q76575" s="39"/>
    </row>
    <row r="76576" spans="17:17">
      <c r="Q76576" s="39"/>
    </row>
    <row r="76577" spans="17:17">
      <c r="Q76577" s="39"/>
    </row>
    <row r="76578" spans="17:17">
      <c r="Q76578" s="39"/>
    </row>
    <row r="76579" spans="17:17">
      <c r="Q76579" s="39"/>
    </row>
    <row r="76580" spans="17:17">
      <c r="Q76580" s="39"/>
    </row>
    <row r="76581" spans="17:17">
      <c r="Q76581" s="39"/>
    </row>
    <row r="76582" spans="17:17">
      <c r="Q76582" s="39"/>
    </row>
    <row r="76583" spans="17:17">
      <c r="Q76583" s="39"/>
    </row>
    <row r="76584" spans="17:17">
      <c r="Q76584" s="39"/>
    </row>
    <row r="76585" spans="17:17">
      <c r="Q76585" s="39"/>
    </row>
    <row r="76586" spans="17:17">
      <c r="Q76586" s="39"/>
    </row>
    <row r="76587" spans="17:17">
      <c r="Q76587" s="39"/>
    </row>
    <row r="76588" spans="17:17">
      <c r="Q76588" s="39"/>
    </row>
    <row r="76589" spans="17:17">
      <c r="Q76589" s="39"/>
    </row>
    <row r="76590" spans="17:17">
      <c r="Q76590" s="39"/>
    </row>
    <row r="76591" spans="17:17">
      <c r="Q76591" s="39"/>
    </row>
    <row r="76592" spans="17:17">
      <c r="Q76592" s="39"/>
    </row>
    <row r="76593" spans="17:17">
      <c r="Q76593" s="39"/>
    </row>
    <row r="76594" spans="17:17">
      <c r="Q76594" s="39"/>
    </row>
    <row r="76595" spans="17:17">
      <c r="Q76595" s="39"/>
    </row>
    <row r="76596" spans="17:17">
      <c r="Q76596" s="39"/>
    </row>
    <row r="76597" spans="17:17">
      <c r="Q76597" s="39"/>
    </row>
    <row r="76598" spans="17:17">
      <c r="Q76598" s="39"/>
    </row>
    <row r="76599" spans="17:17">
      <c r="Q76599" s="39"/>
    </row>
    <row r="76600" spans="17:17">
      <c r="Q76600" s="39"/>
    </row>
    <row r="76601" spans="17:17">
      <c r="Q76601" s="39"/>
    </row>
    <row r="76602" spans="17:17">
      <c r="Q76602" s="39"/>
    </row>
    <row r="76603" spans="17:17">
      <c r="Q76603" s="39"/>
    </row>
    <row r="76604" spans="17:17">
      <c r="Q76604" s="39"/>
    </row>
    <row r="76605" spans="17:17">
      <c r="Q76605" s="39"/>
    </row>
    <row r="76606" spans="17:17">
      <c r="Q76606" s="39"/>
    </row>
    <row r="76607" spans="17:17">
      <c r="Q76607" s="39"/>
    </row>
    <row r="76608" spans="17:17">
      <c r="Q76608" s="39"/>
    </row>
    <row r="76609" spans="17:17">
      <c r="Q76609" s="39"/>
    </row>
    <row r="76610" spans="17:17">
      <c r="Q76610" s="39"/>
    </row>
    <row r="76611" spans="17:17">
      <c r="Q76611" s="39"/>
    </row>
    <row r="76612" spans="17:17">
      <c r="Q76612" s="39"/>
    </row>
    <row r="76613" spans="17:17">
      <c r="Q76613" s="39"/>
    </row>
    <row r="76614" spans="17:17">
      <c r="Q76614" s="39"/>
    </row>
    <row r="76615" spans="17:17">
      <c r="Q76615" s="39"/>
    </row>
    <row r="76616" spans="17:17">
      <c r="Q76616" s="39"/>
    </row>
    <row r="76617" spans="17:17">
      <c r="Q76617" s="39"/>
    </row>
    <row r="76618" spans="17:17">
      <c r="Q76618" s="39"/>
    </row>
    <row r="76619" spans="17:17">
      <c r="Q76619" s="39"/>
    </row>
    <row r="76620" spans="17:17">
      <c r="Q76620" s="39"/>
    </row>
    <row r="76621" spans="17:17">
      <c r="Q76621" s="39"/>
    </row>
    <row r="76622" spans="17:17">
      <c r="Q76622" s="39"/>
    </row>
    <row r="76623" spans="17:17">
      <c r="Q76623" s="39"/>
    </row>
    <row r="76624" spans="17:17">
      <c r="Q76624" s="39"/>
    </row>
    <row r="76625" spans="17:17">
      <c r="Q76625" s="39"/>
    </row>
    <row r="76626" spans="17:17">
      <c r="Q76626" s="39"/>
    </row>
    <row r="76627" spans="17:17">
      <c r="Q76627" s="39"/>
    </row>
    <row r="76628" spans="17:17">
      <c r="Q76628" s="39"/>
    </row>
    <row r="76629" spans="17:17">
      <c r="Q76629" s="39"/>
    </row>
    <row r="76630" spans="17:17">
      <c r="Q76630" s="39"/>
    </row>
    <row r="76631" spans="17:17">
      <c r="Q76631" s="39"/>
    </row>
    <row r="76632" spans="17:17">
      <c r="Q76632" s="39"/>
    </row>
    <row r="76633" spans="17:17">
      <c r="Q76633" s="39"/>
    </row>
    <row r="76634" spans="17:17">
      <c r="Q76634" s="39"/>
    </row>
    <row r="76635" spans="17:17">
      <c r="Q76635" s="39"/>
    </row>
    <row r="76636" spans="17:17">
      <c r="Q76636" s="39"/>
    </row>
    <row r="76637" spans="17:17">
      <c r="Q76637" s="39"/>
    </row>
    <row r="76638" spans="17:17">
      <c r="Q76638" s="39"/>
    </row>
    <row r="76639" spans="17:17">
      <c r="Q76639" s="39"/>
    </row>
    <row r="76640" spans="17:17">
      <c r="Q76640" s="39"/>
    </row>
    <row r="76641" spans="17:17">
      <c r="Q76641" s="39"/>
    </row>
    <row r="76642" spans="17:17">
      <c r="Q76642" s="39"/>
    </row>
    <row r="76643" spans="17:17">
      <c r="Q76643" s="39"/>
    </row>
    <row r="76644" spans="17:17">
      <c r="Q76644" s="39"/>
    </row>
    <row r="76645" spans="17:17">
      <c r="Q76645" s="39"/>
    </row>
    <row r="76646" spans="17:17">
      <c r="Q76646" s="39"/>
    </row>
    <row r="76647" spans="17:17">
      <c r="Q76647" s="39"/>
    </row>
    <row r="76648" spans="17:17">
      <c r="Q76648" s="39"/>
    </row>
    <row r="76649" spans="17:17">
      <c r="Q76649" s="39"/>
    </row>
    <row r="76650" spans="17:17">
      <c r="Q76650" s="39"/>
    </row>
    <row r="76651" spans="17:17">
      <c r="Q76651" s="39"/>
    </row>
    <row r="76652" spans="17:17">
      <c r="Q76652" s="39"/>
    </row>
    <row r="76653" spans="17:17">
      <c r="Q76653" s="39"/>
    </row>
    <row r="76654" spans="17:17">
      <c r="Q76654" s="39"/>
    </row>
    <row r="76655" spans="17:17">
      <c r="Q76655" s="39"/>
    </row>
    <row r="76656" spans="17:17">
      <c r="Q76656" s="39"/>
    </row>
    <row r="76657" spans="17:17">
      <c r="Q76657" s="39"/>
    </row>
    <row r="76658" spans="17:17">
      <c r="Q76658" s="39"/>
    </row>
    <row r="76659" spans="17:17">
      <c r="Q76659" s="39"/>
    </row>
    <row r="76660" spans="17:17">
      <c r="Q76660" s="39"/>
    </row>
    <row r="76661" spans="17:17">
      <c r="Q76661" s="39"/>
    </row>
    <row r="76662" spans="17:17">
      <c r="Q76662" s="39"/>
    </row>
    <row r="76663" spans="17:17">
      <c r="Q76663" s="39"/>
    </row>
    <row r="76664" spans="17:17">
      <c r="Q76664" s="39"/>
    </row>
    <row r="76665" spans="17:17">
      <c r="Q76665" s="39"/>
    </row>
    <row r="76666" spans="17:17">
      <c r="Q76666" s="39"/>
    </row>
    <row r="76667" spans="17:17">
      <c r="Q76667" s="39"/>
    </row>
    <row r="76668" spans="17:17">
      <c r="Q76668" s="39"/>
    </row>
    <row r="76669" spans="17:17">
      <c r="Q76669" s="39"/>
    </row>
    <row r="76670" spans="17:17">
      <c r="Q76670" s="39"/>
    </row>
    <row r="76671" spans="17:17">
      <c r="Q76671" s="39"/>
    </row>
    <row r="76672" spans="17:17">
      <c r="Q76672" s="39"/>
    </row>
    <row r="76673" spans="17:17">
      <c r="Q76673" s="39"/>
    </row>
    <row r="76674" spans="17:17">
      <c r="Q76674" s="39"/>
    </row>
    <row r="76675" spans="17:17">
      <c r="Q76675" s="39"/>
    </row>
    <row r="76676" spans="17:17">
      <c r="Q76676" s="39"/>
    </row>
    <row r="76677" spans="17:17">
      <c r="Q76677" s="39"/>
    </row>
    <row r="76678" spans="17:17">
      <c r="Q76678" s="39"/>
    </row>
    <row r="76679" spans="17:17">
      <c r="Q76679" s="39"/>
    </row>
    <row r="76680" spans="17:17">
      <c r="Q76680" s="39"/>
    </row>
    <row r="76681" spans="17:17">
      <c r="Q76681" s="39"/>
    </row>
    <row r="76682" spans="17:17">
      <c r="Q76682" s="39"/>
    </row>
    <row r="76683" spans="17:17">
      <c r="Q76683" s="39"/>
    </row>
    <row r="76684" spans="17:17">
      <c r="Q76684" s="39"/>
    </row>
    <row r="76685" spans="17:17">
      <c r="Q76685" s="39"/>
    </row>
    <row r="76686" spans="17:17">
      <c r="Q76686" s="39"/>
    </row>
    <row r="76687" spans="17:17">
      <c r="Q76687" s="39"/>
    </row>
    <row r="76688" spans="17:17">
      <c r="Q76688" s="39"/>
    </row>
    <row r="76689" spans="17:17">
      <c r="Q76689" s="39"/>
    </row>
    <row r="76690" spans="17:17">
      <c r="Q76690" s="39"/>
    </row>
    <row r="76691" spans="17:17">
      <c r="Q76691" s="39"/>
    </row>
    <row r="76692" spans="17:17">
      <c r="Q76692" s="39"/>
    </row>
    <row r="76693" spans="17:17">
      <c r="Q76693" s="39"/>
    </row>
    <row r="76694" spans="17:17">
      <c r="Q76694" s="39"/>
    </row>
    <row r="76695" spans="17:17">
      <c r="Q76695" s="39"/>
    </row>
    <row r="76696" spans="17:17">
      <c r="Q76696" s="39"/>
    </row>
    <row r="76697" spans="17:17">
      <c r="Q76697" s="39"/>
    </row>
    <row r="76698" spans="17:17">
      <c r="Q76698" s="39"/>
    </row>
    <row r="76699" spans="17:17">
      <c r="Q76699" s="39"/>
    </row>
    <row r="76700" spans="17:17">
      <c r="Q76700" s="39"/>
    </row>
    <row r="76701" spans="17:17">
      <c r="Q76701" s="39"/>
    </row>
    <row r="76702" spans="17:17">
      <c r="Q76702" s="39"/>
    </row>
    <row r="76703" spans="17:17">
      <c r="Q76703" s="39"/>
    </row>
    <row r="76704" spans="17:17">
      <c r="Q76704" s="39"/>
    </row>
    <row r="76705" spans="17:17">
      <c r="Q76705" s="39"/>
    </row>
    <row r="76706" spans="17:17">
      <c r="Q76706" s="39"/>
    </row>
    <row r="76707" spans="17:17">
      <c r="Q76707" s="39"/>
    </row>
    <row r="76708" spans="17:17">
      <c r="Q76708" s="39"/>
    </row>
    <row r="76709" spans="17:17">
      <c r="Q76709" s="39"/>
    </row>
    <row r="76710" spans="17:17">
      <c r="Q76710" s="39"/>
    </row>
    <row r="76711" spans="17:17">
      <c r="Q76711" s="39"/>
    </row>
    <row r="76712" spans="17:17">
      <c r="Q76712" s="39"/>
    </row>
    <row r="76713" spans="17:17">
      <c r="Q76713" s="39"/>
    </row>
    <row r="76714" spans="17:17">
      <c r="Q76714" s="39"/>
    </row>
    <row r="76715" spans="17:17">
      <c r="Q76715" s="39"/>
    </row>
    <row r="76716" spans="17:17">
      <c r="Q76716" s="39"/>
    </row>
    <row r="76717" spans="17:17">
      <c r="Q76717" s="39"/>
    </row>
    <row r="76718" spans="17:17">
      <c r="Q76718" s="39"/>
    </row>
    <row r="76719" spans="17:17">
      <c r="Q76719" s="39"/>
    </row>
    <row r="76720" spans="17:17">
      <c r="Q76720" s="39"/>
    </row>
    <row r="76721" spans="17:17">
      <c r="Q76721" s="39"/>
    </row>
    <row r="76722" spans="17:17">
      <c r="Q76722" s="39"/>
    </row>
    <row r="76723" spans="17:17">
      <c r="Q76723" s="39"/>
    </row>
    <row r="76724" spans="17:17">
      <c r="Q76724" s="39"/>
    </row>
    <row r="76725" spans="17:17">
      <c r="Q76725" s="39"/>
    </row>
    <row r="76726" spans="17:17">
      <c r="Q76726" s="39"/>
    </row>
    <row r="76727" spans="17:17">
      <c r="Q76727" s="39"/>
    </row>
    <row r="76728" spans="17:17">
      <c r="Q76728" s="39"/>
    </row>
    <row r="76729" spans="17:17">
      <c r="Q76729" s="39"/>
    </row>
    <row r="76730" spans="17:17">
      <c r="Q76730" s="39"/>
    </row>
    <row r="76731" spans="17:17">
      <c r="Q76731" s="39"/>
    </row>
    <row r="76732" spans="17:17">
      <c r="Q76732" s="39"/>
    </row>
    <row r="76733" spans="17:17">
      <c r="Q76733" s="39"/>
    </row>
    <row r="76734" spans="17:17">
      <c r="Q76734" s="39"/>
    </row>
    <row r="76735" spans="17:17">
      <c r="Q76735" s="39"/>
    </row>
    <row r="76736" spans="17:17">
      <c r="Q76736" s="39"/>
    </row>
    <row r="76737" spans="17:17">
      <c r="Q76737" s="39"/>
    </row>
    <row r="76738" spans="17:17">
      <c r="Q76738" s="39"/>
    </row>
    <row r="76739" spans="17:17">
      <c r="Q76739" s="39"/>
    </row>
    <row r="76740" spans="17:17">
      <c r="Q76740" s="39"/>
    </row>
    <row r="76741" spans="17:17">
      <c r="Q76741" s="39"/>
    </row>
    <row r="76742" spans="17:17">
      <c r="Q76742" s="39"/>
    </row>
    <row r="76743" spans="17:17">
      <c r="Q76743" s="39"/>
    </row>
    <row r="76744" spans="17:17">
      <c r="Q76744" s="39"/>
    </row>
    <row r="76745" spans="17:17">
      <c r="Q76745" s="39"/>
    </row>
    <row r="76746" spans="17:17">
      <c r="Q76746" s="39"/>
    </row>
    <row r="76747" spans="17:17">
      <c r="Q76747" s="39"/>
    </row>
    <row r="76748" spans="17:17">
      <c r="Q76748" s="39"/>
    </row>
    <row r="76749" spans="17:17">
      <c r="Q76749" s="39"/>
    </row>
    <row r="76750" spans="17:17">
      <c r="Q76750" s="39"/>
    </row>
    <row r="76751" spans="17:17">
      <c r="Q76751" s="39"/>
    </row>
    <row r="76752" spans="17:17">
      <c r="Q76752" s="39"/>
    </row>
    <row r="76753" spans="17:17">
      <c r="Q76753" s="39"/>
    </row>
    <row r="76754" spans="17:17">
      <c r="Q76754" s="39"/>
    </row>
    <row r="76755" spans="17:17">
      <c r="Q76755" s="39"/>
    </row>
    <row r="76756" spans="17:17">
      <c r="Q76756" s="39"/>
    </row>
    <row r="76757" spans="17:17">
      <c r="Q76757" s="39"/>
    </row>
    <row r="76758" spans="17:17">
      <c r="Q76758" s="39"/>
    </row>
    <row r="76759" spans="17:17">
      <c r="Q76759" s="39"/>
    </row>
    <row r="76760" spans="17:17">
      <c r="Q76760" s="39"/>
    </row>
    <row r="76761" spans="17:17">
      <c r="Q76761" s="39"/>
    </row>
    <row r="76762" spans="17:17">
      <c r="Q76762" s="39"/>
    </row>
    <row r="76763" spans="17:17">
      <c r="Q76763" s="39"/>
    </row>
    <row r="76764" spans="17:17">
      <c r="Q76764" s="39"/>
    </row>
    <row r="76765" spans="17:17">
      <c r="Q76765" s="39"/>
    </row>
    <row r="76766" spans="17:17">
      <c r="Q76766" s="39"/>
    </row>
    <row r="76767" spans="17:17">
      <c r="Q76767" s="39"/>
    </row>
    <row r="76768" spans="17:17">
      <c r="Q76768" s="39"/>
    </row>
    <row r="76769" spans="17:17">
      <c r="Q76769" s="39"/>
    </row>
    <row r="76770" spans="17:17">
      <c r="Q76770" s="39"/>
    </row>
    <row r="76771" spans="17:17">
      <c r="Q76771" s="39"/>
    </row>
    <row r="76772" spans="17:17">
      <c r="Q76772" s="39"/>
    </row>
    <row r="76773" spans="17:17">
      <c r="Q76773" s="39"/>
    </row>
    <row r="76774" spans="17:17">
      <c r="Q76774" s="39"/>
    </row>
    <row r="76775" spans="17:17">
      <c r="Q76775" s="39"/>
    </row>
    <row r="76776" spans="17:17">
      <c r="Q76776" s="39"/>
    </row>
    <row r="76777" spans="17:17">
      <c r="Q76777" s="39"/>
    </row>
    <row r="76778" spans="17:17">
      <c r="Q76778" s="39"/>
    </row>
    <row r="76779" spans="17:17">
      <c r="Q76779" s="39"/>
    </row>
    <row r="76780" spans="17:17">
      <c r="Q76780" s="39"/>
    </row>
    <row r="76781" spans="17:17">
      <c r="Q76781" s="39"/>
    </row>
    <row r="76782" spans="17:17">
      <c r="Q76782" s="39"/>
    </row>
    <row r="76783" spans="17:17">
      <c r="Q76783" s="39"/>
    </row>
    <row r="76784" spans="17:17">
      <c r="Q76784" s="39"/>
    </row>
    <row r="76785" spans="17:17">
      <c r="Q76785" s="39"/>
    </row>
    <row r="76786" spans="17:17">
      <c r="Q76786" s="39"/>
    </row>
    <row r="76787" spans="17:17">
      <c r="Q76787" s="39"/>
    </row>
    <row r="76788" spans="17:17">
      <c r="Q76788" s="39"/>
    </row>
    <row r="76789" spans="17:17">
      <c r="Q76789" s="39"/>
    </row>
    <row r="76790" spans="17:17">
      <c r="Q76790" s="39"/>
    </row>
    <row r="76791" spans="17:17">
      <c r="Q76791" s="39"/>
    </row>
    <row r="76792" spans="17:17">
      <c r="Q76792" s="39"/>
    </row>
    <row r="76793" spans="17:17">
      <c r="Q76793" s="39"/>
    </row>
    <row r="76794" spans="17:17">
      <c r="Q76794" s="39"/>
    </row>
    <row r="76795" spans="17:17">
      <c r="Q76795" s="39"/>
    </row>
    <row r="76796" spans="17:17">
      <c r="Q76796" s="39"/>
    </row>
    <row r="76797" spans="17:17">
      <c r="Q76797" s="39"/>
    </row>
    <row r="76798" spans="17:17">
      <c r="Q76798" s="39"/>
    </row>
    <row r="76799" spans="17:17">
      <c r="Q76799" s="39"/>
    </row>
    <row r="76800" spans="17:17">
      <c r="Q76800" s="39"/>
    </row>
    <row r="76801" spans="17:17">
      <c r="Q76801" s="39"/>
    </row>
    <row r="76802" spans="17:17">
      <c r="Q76802" s="39"/>
    </row>
    <row r="76803" spans="17:17">
      <c r="Q76803" s="39"/>
    </row>
    <row r="76804" spans="17:17">
      <c r="Q76804" s="39"/>
    </row>
    <row r="76805" spans="17:17">
      <c r="Q76805" s="39"/>
    </row>
    <row r="76806" spans="17:17">
      <c r="Q76806" s="39"/>
    </row>
    <row r="76807" spans="17:17">
      <c r="Q76807" s="39"/>
    </row>
    <row r="76808" spans="17:17">
      <c r="Q76808" s="39"/>
    </row>
    <row r="76809" spans="17:17">
      <c r="Q76809" s="39"/>
    </row>
    <row r="76810" spans="17:17">
      <c r="Q76810" s="39"/>
    </row>
    <row r="76811" spans="17:17">
      <c r="Q76811" s="39"/>
    </row>
    <row r="76812" spans="17:17">
      <c r="Q76812" s="39"/>
    </row>
    <row r="76813" spans="17:17">
      <c r="Q76813" s="39"/>
    </row>
    <row r="76814" spans="17:17">
      <c r="Q76814" s="39"/>
    </row>
    <row r="76815" spans="17:17">
      <c r="Q76815" s="39"/>
    </row>
    <row r="76816" spans="17:17">
      <c r="Q76816" s="39"/>
    </row>
    <row r="76817" spans="17:17">
      <c r="Q76817" s="39"/>
    </row>
    <row r="76818" spans="17:17">
      <c r="Q76818" s="39"/>
    </row>
    <row r="76819" spans="17:17">
      <c r="Q76819" s="39"/>
    </row>
    <row r="76820" spans="17:17">
      <c r="Q76820" s="39"/>
    </row>
    <row r="76821" spans="17:17">
      <c r="Q76821" s="39"/>
    </row>
    <row r="76822" spans="17:17">
      <c r="Q76822" s="39"/>
    </row>
    <row r="76823" spans="17:17">
      <c r="Q76823" s="39"/>
    </row>
    <row r="76824" spans="17:17">
      <c r="Q76824" s="39"/>
    </row>
    <row r="76825" spans="17:17">
      <c r="Q76825" s="39"/>
    </row>
    <row r="76826" spans="17:17">
      <c r="Q76826" s="39"/>
    </row>
    <row r="76827" spans="17:17">
      <c r="Q76827" s="39"/>
    </row>
    <row r="76828" spans="17:17">
      <c r="Q76828" s="39"/>
    </row>
    <row r="76829" spans="17:17">
      <c r="Q76829" s="39"/>
    </row>
    <row r="76830" spans="17:17">
      <c r="Q76830" s="39"/>
    </row>
    <row r="76831" spans="17:17">
      <c r="Q76831" s="39"/>
    </row>
    <row r="76832" spans="17:17">
      <c r="Q76832" s="39"/>
    </row>
    <row r="76833" spans="17:17">
      <c r="Q76833" s="39"/>
    </row>
    <row r="76834" spans="17:17">
      <c r="Q76834" s="39"/>
    </row>
    <row r="76835" spans="17:17">
      <c r="Q76835" s="39"/>
    </row>
    <row r="76836" spans="17:17">
      <c r="Q76836" s="39"/>
    </row>
    <row r="76837" spans="17:17">
      <c r="Q76837" s="39"/>
    </row>
    <row r="76838" spans="17:17">
      <c r="Q76838" s="39"/>
    </row>
    <row r="76839" spans="17:17">
      <c r="Q76839" s="39"/>
    </row>
    <row r="76840" spans="17:17">
      <c r="Q76840" s="39"/>
    </row>
    <row r="76841" spans="17:17">
      <c r="Q76841" s="39"/>
    </row>
    <row r="76842" spans="17:17">
      <c r="Q76842" s="39"/>
    </row>
    <row r="76843" spans="17:17">
      <c r="Q76843" s="39"/>
    </row>
    <row r="76844" spans="17:17">
      <c r="Q76844" s="39"/>
    </row>
    <row r="76845" spans="17:17">
      <c r="Q76845" s="39"/>
    </row>
    <row r="76846" spans="17:17">
      <c r="Q76846" s="39"/>
    </row>
    <row r="76847" spans="17:17">
      <c r="Q76847" s="39"/>
    </row>
    <row r="76848" spans="17:17">
      <c r="Q76848" s="39"/>
    </row>
    <row r="76849" spans="17:17">
      <c r="Q76849" s="39"/>
    </row>
    <row r="76850" spans="17:17">
      <c r="Q76850" s="39"/>
    </row>
    <row r="76851" spans="17:17">
      <c r="Q76851" s="39"/>
    </row>
    <row r="76852" spans="17:17">
      <c r="Q76852" s="39"/>
    </row>
    <row r="76853" spans="17:17">
      <c r="Q76853" s="39"/>
    </row>
    <row r="76854" spans="17:17">
      <c r="Q76854" s="39"/>
    </row>
    <row r="76855" spans="17:17">
      <c r="Q76855" s="39"/>
    </row>
    <row r="76856" spans="17:17">
      <c r="Q76856" s="39"/>
    </row>
    <row r="76857" spans="17:17">
      <c r="Q76857" s="39"/>
    </row>
    <row r="76858" spans="17:17">
      <c r="Q76858" s="39"/>
    </row>
    <row r="76859" spans="17:17">
      <c r="Q76859" s="39"/>
    </row>
    <row r="76860" spans="17:17">
      <c r="Q76860" s="39"/>
    </row>
    <row r="76861" spans="17:17">
      <c r="Q76861" s="39"/>
    </row>
    <row r="76862" spans="17:17">
      <c r="Q76862" s="39"/>
    </row>
    <row r="76863" spans="17:17">
      <c r="Q76863" s="39"/>
    </row>
    <row r="76864" spans="17:17">
      <c r="Q76864" s="39"/>
    </row>
    <row r="76865" spans="17:17">
      <c r="Q76865" s="39"/>
    </row>
    <row r="76866" spans="17:17">
      <c r="Q76866" s="39"/>
    </row>
    <row r="76867" spans="17:17">
      <c r="Q76867" s="39"/>
    </row>
    <row r="76868" spans="17:17">
      <c r="Q76868" s="39"/>
    </row>
    <row r="76869" spans="17:17">
      <c r="Q76869" s="39"/>
    </row>
    <row r="76870" spans="17:17">
      <c r="Q76870" s="39"/>
    </row>
    <row r="76871" spans="17:17">
      <c r="Q76871" s="39"/>
    </row>
    <row r="76872" spans="17:17">
      <c r="Q76872" s="39"/>
    </row>
    <row r="76873" spans="17:17">
      <c r="Q76873" s="39"/>
    </row>
    <row r="76874" spans="17:17">
      <c r="Q76874" s="39"/>
    </row>
    <row r="76875" spans="17:17">
      <c r="Q76875" s="39"/>
    </row>
    <row r="76876" spans="17:17">
      <c r="Q76876" s="39"/>
    </row>
    <row r="76877" spans="17:17">
      <c r="Q76877" s="39"/>
    </row>
    <row r="76878" spans="17:17">
      <c r="Q76878" s="39"/>
    </row>
    <row r="76879" spans="17:17">
      <c r="Q76879" s="39"/>
    </row>
    <row r="76880" spans="17:17">
      <c r="Q76880" s="39"/>
    </row>
    <row r="76881" spans="17:17">
      <c r="Q76881" s="39"/>
    </row>
    <row r="76882" spans="17:17">
      <c r="Q76882" s="39"/>
    </row>
    <row r="76883" spans="17:17">
      <c r="Q76883" s="39"/>
    </row>
    <row r="76884" spans="17:17">
      <c r="Q76884" s="39"/>
    </row>
    <row r="76885" spans="17:17">
      <c r="Q76885" s="39"/>
    </row>
    <row r="76886" spans="17:17">
      <c r="Q76886" s="39"/>
    </row>
    <row r="76887" spans="17:17">
      <c r="Q76887" s="39"/>
    </row>
    <row r="76888" spans="17:17">
      <c r="Q76888" s="39"/>
    </row>
    <row r="76889" spans="17:17">
      <c r="Q76889" s="39"/>
    </row>
    <row r="76890" spans="17:17">
      <c r="Q76890" s="39"/>
    </row>
    <row r="76891" spans="17:17">
      <c r="Q76891" s="39"/>
    </row>
    <row r="76892" spans="17:17">
      <c r="Q76892" s="39"/>
    </row>
    <row r="76893" spans="17:17">
      <c r="Q76893" s="39"/>
    </row>
    <row r="76894" spans="17:17">
      <c r="Q76894" s="39"/>
    </row>
    <row r="76895" spans="17:17">
      <c r="Q76895" s="39"/>
    </row>
    <row r="76896" spans="17:17">
      <c r="Q76896" s="39"/>
    </row>
    <row r="76897" spans="17:17">
      <c r="Q76897" s="39"/>
    </row>
    <row r="76898" spans="17:17">
      <c r="Q76898" s="39"/>
    </row>
    <row r="76899" spans="17:17">
      <c r="Q76899" s="39"/>
    </row>
    <row r="76900" spans="17:17">
      <c r="Q76900" s="39"/>
    </row>
    <row r="76901" spans="17:17">
      <c r="Q76901" s="39"/>
    </row>
    <row r="76902" spans="17:17">
      <c r="Q76902" s="39"/>
    </row>
    <row r="76903" spans="17:17">
      <c r="Q76903" s="39"/>
    </row>
    <row r="76904" spans="17:17">
      <c r="Q76904" s="39"/>
    </row>
    <row r="76905" spans="17:17">
      <c r="Q76905" s="39"/>
    </row>
    <row r="76906" spans="17:17">
      <c r="Q76906" s="39"/>
    </row>
    <row r="76907" spans="17:17">
      <c r="Q76907" s="39"/>
    </row>
    <row r="76908" spans="17:17">
      <c r="Q76908" s="39"/>
    </row>
    <row r="76909" spans="17:17">
      <c r="Q76909" s="39"/>
    </row>
    <row r="76910" spans="17:17">
      <c r="Q76910" s="39"/>
    </row>
    <row r="76911" spans="17:17">
      <c r="Q76911" s="39"/>
    </row>
    <row r="76912" spans="17:17">
      <c r="Q76912" s="39"/>
    </row>
    <row r="76913" spans="17:17">
      <c r="Q76913" s="39"/>
    </row>
    <row r="76914" spans="17:17">
      <c r="Q76914" s="39"/>
    </row>
    <row r="76915" spans="17:17">
      <c r="Q76915" s="39"/>
    </row>
    <row r="76916" spans="17:17">
      <c r="Q76916" s="39"/>
    </row>
    <row r="76917" spans="17:17">
      <c r="Q76917" s="39"/>
    </row>
    <row r="76918" spans="17:17">
      <c r="Q76918" s="39"/>
    </row>
    <row r="76919" spans="17:17">
      <c r="Q76919" s="39"/>
    </row>
    <row r="76920" spans="17:17">
      <c r="Q76920" s="39"/>
    </row>
    <row r="76921" spans="17:17">
      <c r="Q76921" s="39"/>
    </row>
    <row r="76922" spans="17:17">
      <c r="Q76922" s="39"/>
    </row>
    <row r="76923" spans="17:17">
      <c r="Q76923" s="39"/>
    </row>
    <row r="76924" spans="17:17">
      <c r="Q76924" s="39"/>
    </row>
    <row r="76925" spans="17:17">
      <c r="Q76925" s="39"/>
    </row>
    <row r="76926" spans="17:17">
      <c r="Q76926" s="39"/>
    </row>
    <row r="76927" spans="17:17">
      <c r="Q76927" s="39"/>
    </row>
    <row r="76928" spans="17:17">
      <c r="Q76928" s="39"/>
    </row>
    <row r="76929" spans="17:17">
      <c r="Q76929" s="39"/>
    </row>
    <row r="76930" spans="17:17">
      <c r="Q76930" s="39"/>
    </row>
    <row r="76931" spans="17:17">
      <c r="Q76931" s="39"/>
    </row>
    <row r="76932" spans="17:17">
      <c r="Q76932" s="39"/>
    </row>
    <row r="76933" spans="17:17">
      <c r="Q76933" s="39"/>
    </row>
    <row r="76934" spans="17:17">
      <c r="Q76934" s="39"/>
    </row>
    <row r="76935" spans="17:17">
      <c r="Q76935" s="39"/>
    </row>
    <row r="76936" spans="17:17">
      <c r="Q76936" s="39"/>
    </row>
    <row r="76937" spans="17:17">
      <c r="Q76937" s="39"/>
    </row>
    <row r="76938" spans="17:17">
      <c r="Q76938" s="39"/>
    </row>
    <row r="76939" spans="17:17">
      <c r="Q76939" s="39"/>
    </row>
    <row r="76940" spans="17:17">
      <c r="Q76940" s="39"/>
    </row>
    <row r="76941" spans="17:17">
      <c r="Q76941" s="39"/>
    </row>
    <row r="76942" spans="17:17">
      <c r="Q76942" s="39"/>
    </row>
    <row r="76943" spans="17:17">
      <c r="Q76943" s="39"/>
    </row>
    <row r="76944" spans="17:17">
      <c r="Q76944" s="39"/>
    </row>
    <row r="76945" spans="17:17">
      <c r="Q76945" s="39"/>
    </row>
    <row r="76946" spans="17:17">
      <c r="Q76946" s="39"/>
    </row>
    <row r="76947" spans="17:17">
      <c r="Q76947" s="39"/>
    </row>
    <row r="76948" spans="17:17">
      <c r="Q76948" s="39"/>
    </row>
    <row r="76949" spans="17:17">
      <c r="Q76949" s="39"/>
    </row>
    <row r="76950" spans="17:17">
      <c r="Q76950" s="39"/>
    </row>
    <row r="76951" spans="17:17">
      <c r="Q76951" s="39"/>
    </row>
    <row r="76952" spans="17:17">
      <c r="Q76952" s="39"/>
    </row>
    <row r="76953" spans="17:17">
      <c r="Q76953" s="39"/>
    </row>
    <row r="76954" spans="17:17">
      <c r="Q76954" s="39"/>
    </row>
    <row r="76955" spans="17:17">
      <c r="Q76955" s="39"/>
    </row>
    <row r="76956" spans="17:17">
      <c r="Q76956" s="39"/>
    </row>
    <row r="76957" spans="17:17">
      <c r="Q76957" s="39"/>
    </row>
    <row r="76958" spans="17:17">
      <c r="Q76958" s="39"/>
    </row>
    <row r="76959" spans="17:17">
      <c r="Q76959" s="39"/>
    </row>
    <row r="76960" spans="17:17">
      <c r="Q76960" s="39"/>
    </row>
    <row r="76961" spans="17:17">
      <c r="Q76961" s="39"/>
    </row>
    <row r="76962" spans="17:17">
      <c r="Q76962" s="39"/>
    </row>
    <row r="76963" spans="17:17">
      <c r="Q76963" s="39"/>
    </row>
    <row r="76964" spans="17:17">
      <c r="Q76964" s="39"/>
    </row>
    <row r="76965" spans="17:17">
      <c r="Q76965" s="39"/>
    </row>
    <row r="76966" spans="17:17">
      <c r="Q76966" s="39"/>
    </row>
    <row r="76967" spans="17:17">
      <c r="Q76967" s="39"/>
    </row>
    <row r="76968" spans="17:17">
      <c r="Q76968" s="39"/>
    </row>
    <row r="76969" spans="17:17">
      <c r="Q76969" s="39"/>
    </row>
    <row r="76970" spans="17:17">
      <c r="Q76970" s="39"/>
    </row>
    <row r="76971" spans="17:17">
      <c r="Q76971" s="39"/>
    </row>
    <row r="76972" spans="17:17">
      <c r="Q76972" s="39"/>
    </row>
    <row r="76973" spans="17:17">
      <c r="Q76973" s="39"/>
    </row>
    <row r="76974" spans="17:17">
      <c r="Q76974" s="39"/>
    </row>
    <row r="76975" spans="17:17">
      <c r="Q76975" s="39"/>
    </row>
    <row r="76976" spans="17:17">
      <c r="Q76976" s="39"/>
    </row>
    <row r="76977" spans="17:17">
      <c r="Q76977" s="39"/>
    </row>
    <row r="76978" spans="17:17">
      <c r="Q76978" s="39"/>
    </row>
    <row r="76979" spans="17:17">
      <c r="Q76979" s="39"/>
    </row>
    <row r="76980" spans="17:17">
      <c r="Q76980" s="39"/>
    </row>
    <row r="76981" spans="17:17">
      <c r="Q76981" s="39"/>
    </row>
    <row r="76982" spans="17:17">
      <c r="Q76982" s="39"/>
    </row>
    <row r="76983" spans="17:17">
      <c r="Q76983" s="39"/>
    </row>
    <row r="76984" spans="17:17">
      <c r="Q76984" s="39"/>
    </row>
    <row r="76985" spans="17:17">
      <c r="Q76985" s="39"/>
    </row>
    <row r="76986" spans="17:17">
      <c r="Q76986" s="39"/>
    </row>
    <row r="76987" spans="17:17">
      <c r="Q76987" s="39"/>
    </row>
    <row r="76988" spans="17:17">
      <c r="Q76988" s="39"/>
    </row>
    <row r="76989" spans="17:17">
      <c r="Q76989" s="39"/>
    </row>
    <row r="76990" spans="17:17">
      <c r="Q76990" s="39"/>
    </row>
    <row r="76991" spans="17:17">
      <c r="Q76991" s="39"/>
    </row>
    <row r="76992" spans="17:17">
      <c r="Q76992" s="39"/>
    </row>
    <row r="76993" spans="17:17">
      <c r="Q76993" s="39"/>
    </row>
    <row r="76994" spans="17:17">
      <c r="Q76994" s="39"/>
    </row>
    <row r="76995" spans="17:17">
      <c r="Q76995" s="39"/>
    </row>
    <row r="76996" spans="17:17">
      <c r="Q76996" s="39"/>
    </row>
    <row r="76997" spans="17:17">
      <c r="Q76997" s="39"/>
    </row>
    <row r="76998" spans="17:17">
      <c r="Q76998" s="39"/>
    </row>
    <row r="76999" spans="17:17">
      <c r="Q76999" s="39"/>
    </row>
    <row r="77000" spans="17:17">
      <c r="Q77000" s="39"/>
    </row>
    <row r="77001" spans="17:17">
      <c r="Q77001" s="39"/>
    </row>
    <row r="77002" spans="17:17">
      <c r="Q77002" s="39"/>
    </row>
    <row r="77003" spans="17:17">
      <c r="Q77003" s="39"/>
    </row>
    <row r="77004" spans="17:17">
      <c r="Q77004" s="39"/>
    </row>
    <row r="77005" spans="17:17">
      <c r="Q77005" s="39"/>
    </row>
    <row r="77006" spans="17:17">
      <c r="Q77006" s="39"/>
    </row>
    <row r="77007" spans="17:17">
      <c r="Q77007" s="39"/>
    </row>
    <row r="77008" spans="17:17">
      <c r="Q77008" s="39"/>
    </row>
    <row r="77009" spans="17:17">
      <c r="Q77009" s="39"/>
    </row>
    <row r="77010" spans="17:17">
      <c r="Q77010" s="39"/>
    </row>
    <row r="77011" spans="17:17">
      <c r="Q77011" s="39"/>
    </row>
    <row r="77012" spans="17:17">
      <c r="Q77012" s="39"/>
    </row>
    <row r="77013" spans="17:17">
      <c r="Q77013" s="39"/>
    </row>
    <row r="77014" spans="17:17">
      <c r="Q77014" s="39"/>
    </row>
    <row r="77015" spans="17:17">
      <c r="Q77015" s="39"/>
    </row>
    <row r="77016" spans="17:17">
      <c r="Q77016" s="39"/>
    </row>
    <row r="77017" spans="17:17">
      <c r="Q77017" s="39"/>
    </row>
    <row r="77018" spans="17:17">
      <c r="Q77018" s="39"/>
    </row>
    <row r="77019" spans="17:17">
      <c r="Q77019" s="39"/>
    </row>
    <row r="77020" spans="17:17">
      <c r="Q77020" s="39"/>
    </row>
    <row r="77021" spans="17:17">
      <c r="Q77021" s="39"/>
    </row>
    <row r="77022" spans="17:17">
      <c r="Q77022" s="39"/>
    </row>
    <row r="77023" spans="17:17">
      <c r="Q77023" s="39"/>
    </row>
    <row r="77024" spans="17:17">
      <c r="Q77024" s="39"/>
    </row>
    <row r="77025" spans="17:17">
      <c r="Q77025" s="39"/>
    </row>
    <row r="77026" spans="17:17">
      <c r="Q77026" s="39"/>
    </row>
    <row r="77027" spans="17:17">
      <c r="Q77027" s="39"/>
    </row>
    <row r="77028" spans="17:17">
      <c r="Q77028" s="39"/>
    </row>
    <row r="77029" spans="17:17">
      <c r="Q77029" s="39"/>
    </row>
    <row r="77030" spans="17:17">
      <c r="Q77030" s="39"/>
    </row>
    <row r="77031" spans="17:17">
      <c r="Q77031" s="39"/>
    </row>
    <row r="77032" spans="17:17">
      <c r="Q77032" s="39"/>
    </row>
    <row r="77033" spans="17:17">
      <c r="Q77033" s="39"/>
    </row>
    <row r="77034" spans="17:17">
      <c r="Q77034" s="39"/>
    </row>
    <row r="77035" spans="17:17">
      <c r="Q77035" s="39"/>
    </row>
    <row r="77036" spans="17:17">
      <c r="Q77036" s="39"/>
    </row>
    <row r="77037" spans="17:17">
      <c r="Q77037" s="39"/>
    </row>
    <row r="77038" spans="17:17">
      <c r="Q77038" s="39"/>
    </row>
    <row r="77039" spans="17:17">
      <c r="Q77039" s="39"/>
    </row>
    <row r="77040" spans="17:17">
      <c r="Q77040" s="39"/>
    </row>
    <row r="77041" spans="17:17">
      <c r="Q77041" s="39"/>
    </row>
    <row r="77042" spans="17:17">
      <c r="Q77042" s="39"/>
    </row>
    <row r="77043" spans="17:17">
      <c r="Q77043" s="39"/>
    </row>
    <row r="77044" spans="17:17">
      <c r="Q77044" s="39"/>
    </row>
    <row r="77045" spans="17:17">
      <c r="Q77045" s="39"/>
    </row>
    <row r="77046" spans="17:17">
      <c r="Q77046" s="39"/>
    </row>
    <row r="77047" spans="17:17">
      <c r="Q77047" s="39"/>
    </row>
    <row r="77048" spans="17:17">
      <c r="Q77048" s="39"/>
    </row>
    <row r="77049" spans="17:17">
      <c r="Q77049" s="39"/>
    </row>
    <row r="77050" spans="17:17">
      <c r="Q77050" s="39"/>
    </row>
    <row r="77051" spans="17:17">
      <c r="Q77051" s="39"/>
    </row>
    <row r="77052" spans="17:17">
      <c r="Q77052" s="39"/>
    </row>
    <row r="77053" spans="17:17">
      <c r="Q77053" s="39"/>
    </row>
    <row r="77054" spans="17:17">
      <c r="Q77054" s="39"/>
    </row>
    <row r="77055" spans="17:17">
      <c r="Q77055" s="39"/>
    </row>
    <row r="77056" spans="17:17">
      <c r="Q77056" s="39"/>
    </row>
    <row r="77057" spans="17:17">
      <c r="Q77057" s="39"/>
    </row>
    <row r="77058" spans="17:17">
      <c r="Q77058" s="39"/>
    </row>
    <row r="77059" spans="17:17">
      <c r="Q77059" s="39"/>
    </row>
    <row r="77060" spans="17:17">
      <c r="Q77060" s="39"/>
    </row>
    <row r="77061" spans="17:17">
      <c r="Q77061" s="39"/>
    </row>
    <row r="77062" spans="17:17">
      <c r="Q77062" s="39"/>
    </row>
    <row r="77063" spans="17:17">
      <c r="Q77063" s="39"/>
    </row>
    <row r="77064" spans="17:17">
      <c r="Q77064" s="39"/>
    </row>
    <row r="77065" spans="17:17">
      <c r="Q77065" s="39"/>
    </row>
    <row r="77066" spans="17:17">
      <c r="Q77066" s="39"/>
    </row>
    <row r="77067" spans="17:17">
      <c r="Q77067" s="39"/>
    </row>
    <row r="77068" spans="17:17">
      <c r="Q77068" s="39"/>
    </row>
    <row r="77069" spans="17:17">
      <c r="Q77069" s="39"/>
    </row>
    <row r="77070" spans="17:17">
      <c r="Q77070" s="39"/>
    </row>
    <row r="77071" spans="17:17">
      <c r="Q77071" s="39"/>
    </row>
    <row r="77072" spans="17:17">
      <c r="Q77072" s="39"/>
    </row>
    <row r="77073" spans="17:17">
      <c r="Q77073" s="39"/>
    </row>
    <row r="77074" spans="17:17">
      <c r="Q77074" s="39"/>
    </row>
    <row r="77075" spans="17:17">
      <c r="Q77075" s="39"/>
    </row>
    <row r="77076" spans="17:17">
      <c r="Q77076" s="39"/>
    </row>
    <row r="77077" spans="17:17">
      <c r="Q77077" s="39"/>
    </row>
    <row r="77078" spans="17:17">
      <c r="Q77078" s="39"/>
    </row>
    <row r="77079" spans="17:17">
      <c r="Q77079" s="39"/>
    </row>
    <row r="77080" spans="17:17">
      <c r="Q77080" s="39"/>
    </row>
    <row r="77081" spans="17:17">
      <c r="Q77081" s="39"/>
    </row>
    <row r="77082" spans="17:17">
      <c r="Q77082" s="39"/>
    </row>
    <row r="77083" spans="17:17">
      <c r="Q77083" s="39"/>
    </row>
    <row r="77084" spans="17:17">
      <c r="Q77084" s="39"/>
    </row>
    <row r="77085" spans="17:17">
      <c r="Q77085" s="39"/>
    </row>
    <row r="77086" spans="17:17">
      <c r="Q77086" s="39"/>
    </row>
    <row r="77087" spans="17:17">
      <c r="Q77087" s="39"/>
    </row>
    <row r="77088" spans="17:17">
      <c r="Q77088" s="39"/>
    </row>
    <row r="77089" spans="17:17">
      <c r="Q77089" s="39"/>
    </row>
    <row r="77090" spans="17:17">
      <c r="Q77090" s="39"/>
    </row>
    <row r="77091" spans="17:17">
      <c r="Q77091" s="39"/>
    </row>
    <row r="77092" spans="17:17">
      <c r="Q77092" s="39"/>
    </row>
    <row r="77093" spans="17:17">
      <c r="Q77093" s="39"/>
    </row>
    <row r="77094" spans="17:17">
      <c r="Q77094" s="39"/>
    </row>
    <row r="77095" spans="17:17">
      <c r="Q77095" s="39"/>
    </row>
    <row r="77096" spans="17:17">
      <c r="Q77096" s="39"/>
    </row>
    <row r="77097" spans="17:17">
      <c r="Q77097" s="39"/>
    </row>
    <row r="77098" spans="17:17">
      <c r="Q77098" s="39"/>
    </row>
    <row r="77099" spans="17:17">
      <c r="Q77099" s="39"/>
    </row>
    <row r="77100" spans="17:17">
      <c r="Q77100" s="39"/>
    </row>
    <row r="77101" spans="17:17">
      <c r="Q77101" s="39"/>
    </row>
    <row r="77102" spans="17:17">
      <c r="Q77102" s="39"/>
    </row>
    <row r="77103" spans="17:17">
      <c r="Q77103" s="39"/>
    </row>
    <row r="77104" spans="17:17">
      <c r="Q77104" s="39"/>
    </row>
    <row r="77105" spans="17:17">
      <c r="Q77105" s="39"/>
    </row>
    <row r="77106" spans="17:17">
      <c r="Q77106" s="39"/>
    </row>
    <row r="77107" spans="17:17">
      <c r="Q77107" s="39"/>
    </row>
    <row r="77108" spans="17:17">
      <c r="Q77108" s="39"/>
    </row>
    <row r="77109" spans="17:17">
      <c r="Q77109" s="39"/>
    </row>
    <row r="77110" spans="17:17">
      <c r="Q77110" s="39"/>
    </row>
    <row r="77111" spans="17:17">
      <c r="Q77111" s="39"/>
    </row>
    <row r="77112" spans="17:17">
      <c r="Q77112" s="39"/>
    </row>
    <row r="77113" spans="17:17">
      <c r="Q77113" s="39"/>
    </row>
    <row r="77114" spans="17:17">
      <c r="Q77114" s="39"/>
    </row>
    <row r="77115" spans="17:17">
      <c r="Q77115" s="39"/>
    </row>
    <row r="77116" spans="17:17">
      <c r="Q77116" s="39"/>
    </row>
    <row r="77117" spans="17:17">
      <c r="Q77117" s="39"/>
    </row>
    <row r="77118" spans="17:17">
      <c r="Q77118" s="39"/>
    </row>
    <row r="77119" spans="17:17">
      <c r="Q77119" s="39"/>
    </row>
    <row r="77120" spans="17:17">
      <c r="Q77120" s="39"/>
    </row>
    <row r="77121" spans="17:17">
      <c r="Q77121" s="39"/>
    </row>
    <row r="77122" spans="17:17">
      <c r="Q77122" s="39"/>
    </row>
    <row r="77123" spans="17:17">
      <c r="Q77123" s="39"/>
    </row>
    <row r="77124" spans="17:17">
      <c r="Q77124" s="39"/>
    </row>
    <row r="77125" spans="17:17">
      <c r="Q77125" s="39"/>
    </row>
    <row r="77126" spans="17:17">
      <c r="Q77126" s="39"/>
    </row>
    <row r="77127" spans="17:17">
      <c r="Q77127" s="39"/>
    </row>
    <row r="77128" spans="17:17">
      <c r="Q77128" s="39"/>
    </row>
    <row r="77129" spans="17:17">
      <c r="Q77129" s="39"/>
    </row>
    <row r="77130" spans="17:17">
      <c r="Q77130" s="39"/>
    </row>
    <row r="77131" spans="17:17">
      <c r="Q77131" s="39"/>
    </row>
    <row r="77132" spans="17:17">
      <c r="Q77132" s="39"/>
    </row>
    <row r="77133" spans="17:17">
      <c r="Q77133" s="39"/>
    </row>
    <row r="77134" spans="17:17">
      <c r="Q77134" s="39"/>
    </row>
    <row r="77135" spans="17:17">
      <c r="Q77135" s="39"/>
    </row>
    <row r="77136" spans="17:17">
      <c r="Q77136" s="39"/>
    </row>
    <row r="77137" spans="17:17">
      <c r="Q77137" s="39"/>
    </row>
    <row r="77138" spans="17:17">
      <c r="Q77138" s="39"/>
    </row>
    <row r="77139" spans="17:17">
      <c r="Q77139" s="39"/>
    </row>
    <row r="77140" spans="17:17">
      <c r="Q77140" s="39"/>
    </row>
    <row r="77141" spans="17:17">
      <c r="Q77141" s="39"/>
    </row>
    <row r="77142" spans="17:17">
      <c r="Q77142" s="39"/>
    </row>
    <row r="77143" spans="17:17">
      <c r="Q77143" s="39"/>
    </row>
    <row r="77144" spans="17:17">
      <c r="Q77144" s="39"/>
    </row>
    <row r="77145" spans="17:17">
      <c r="Q77145" s="39"/>
    </row>
    <row r="77146" spans="17:17">
      <c r="Q77146" s="39"/>
    </row>
    <row r="77147" spans="17:17">
      <c r="Q77147" s="39"/>
    </row>
    <row r="77148" spans="17:17">
      <c r="Q77148" s="39"/>
    </row>
    <row r="77149" spans="17:17">
      <c r="Q77149" s="39"/>
    </row>
    <row r="77150" spans="17:17">
      <c r="Q77150" s="39"/>
    </row>
    <row r="77151" spans="17:17">
      <c r="Q77151" s="39"/>
    </row>
    <row r="77152" spans="17:17">
      <c r="Q77152" s="39"/>
    </row>
    <row r="77153" spans="17:17">
      <c r="Q77153" s="39"/>
    </row>
    <row r="77154" spans="17:17">
      <c r="Q77154" s="39"/>
    </row>
    <row r="77155" spans="17:17">
      <c r="Q77155" s="39"/>
    </row>
    <row r="77156" spans="17:17">
      <c r="Q77156" s="39"/>
    </row>
    <row r="77157" spans="17:17">
      <c r="Q77157" s="39"/>
    </row>
    <row r="77158" spans="17:17">
      <c r="Q77158" s="39"/>
    </row>
    <row r="77159" spans="17:17">
      <c r="Q77159" s="39"/>
    </row>
    <row r="77160" spans="17:17">
      <c r="Q77160" s="39"/>
    </row>
    <row r="77161" spans="17:17">
      <c r="Q77161" s="39"/>
    </row>
    <row r="77162" spans="17:17">
      <c r="Q77162" s="39"/>
    </row>
    <row r="77163" spans="17:17">
      <c r="Q77163" s="39"/>
    </row>
    <row r="77164" spans="17:17">
      <c r="Q77164" s="39"/>
    </row>
    <row r="77165" spans="17:17">
      <c r="Q77165" s="39"/>
    </row>
    <row r="77166" spans="17:17">
      <c r="Q77166" s="39"/>
    </row>
    <row r="77167" spans="17:17">
      <c r="Q77167" s="39"/>
    </row>
    <row r="77168" spans="17:17">
      <c r="Q77168" s="39"/>
    </row>
    <row r="77169" spans="17:17">
      <c r="Q77169" s="39"/>
    </row>
    <row r="77170" spans="17:17">
      <c r="Q77170" s="39"/>
    </row>
    <row r="77171" spans="17:17">
      <c r="Q77171" s="39"/>
    </row>
    <row r="77172" spans="17:17">
      <c r="Q77172" s="39"/>
    </row>
    <row r="77173" spans="17:17">
      <c r="Q77173" s="39"/>
    </row>
    <row r="77174" spans="17:17">
      <c r="Q77174" s="39"/>
    </row>
    <row r="77175" spans="17:17">
      <c r="Q77175" s="39"/>
    </row>
    <row r="77176" spans="17:17">
      <c r="Q77176" s="39"/>
    </row>
    <row r="77177" spans="17:17">
      <c r="Q77177" s="39"/>
    </row>
    <row r="77178" spans="17:17">
      <c r="Q77178" s="39"/>
    </row>
    <row r="77179" spans="17:17">
      <c r="Q77179" s="39"/>
    </row>
    <row r="77180" spans="17:17">
      <c r="Q77180" s="39"/>
    </row>
    <row r="77181" spans="17:17">
      <c r="Q77181" s="39"/>
    </row>
    <row r="77182" spans="17:17">
      <c r="Q77182" s="39"/>
    </row>
    <row r="77183" spans="17:17">
      <c r="Q77183" s="39"/>
    </row>
    <row r="77184" spans="17:17">
      <c r="Q77184" s="39"/>
    </row>
    <row r="77185" spans="17:17">
      <c r="Q77185" s="39"/>
    </row>
    <row r="77186" spans="17:17">
      <c r="Q77186" s="39"/>
    </row>
    <row r="77187" spans="17:17">
      <c r="Q77187" s="39"/>
    </row>
    <row r="77188" spans="17:17">
      <c r="Q77188" s="39"/>
    </row>
    <row r="77189" spans="17:17">
      <c r="Q77189" s="39"/>
    </row>
    <row r="77190" spans="17:17">
      <c r="Q77190" s="39"/>
    </row>
    <row r="77191" spans="17:17">
      <c r="Q77191" s="39"/>
    </row>
    <row r="77192" spans="17:17">
      <c r="Q77192" s="39"/>
    </row>
    <row r="77193" spans="17:17">
      <c r="Q77193" s="39"/>
    </row>
    <row r="77194" spans="17:17">
      <c r="Q77194" s="39"/>
    </row>
    <row r="77195" spans="17:17">
      <c r="Q77195" s="39"/>
    </row>
    <row r="77196" spans="17:17">
      <c r="Q77196" s="39"/>
    </row>
    <row r="77197" spans="17:17">
      <c r="Q77197" s="39"/>
    </row>
    <row r="77198" spans="17:17">
      <c r="Q77198" s="39"/>
    </row>
    <row r="77199" spans="17:17">
      <c r="Q77199" s="39"/>
    </row>
    <row r="77200" spans="17:17">
      <c r="Q77200" s="39"/>
    </row>
    <row r="77201" spans="17:17">
      <c r="Q77201" s="39"/>
    </row>
    <row r="77202" spans="17:17">
      <c r="Q77202" s="39"/>
    </row>
    <row r="77203" spans="17:17">
      <c r="Q77203" s="39"/>
    </row>
    <row r="77204" spans="17:17">
      <c r="Q77204" s="39"/>
    </row>
    <row r="77205" spans="17:17">
      <c r="Q77205" s="39"/>
    </row>
    <row r="77206" spans="17:17">
      <c r="Q77206" s="39"/>
    </row>
    <row r="77207" spans="17:17">
      <c r="Q77207" s="39"/>
    </row>
    <row r="77208" spans="17:17">
      <c r="Q77208" s="39"/>
    </row>
    <row r="77209" spans="17:17">
      <c r="Q77209" s="39"/>
    </row>
    <row r="77210" spans="17:17">
      <c r="Q77210" s="39"/>
    </row>
    <row r="77211" spans="17:17">
      <c r="Q77211" s="39"/>
    </row>
    <row r="77212" spans="17:17">
      <c r="Q77212" s="39"/>
    </row>
    <row r="77213" spans="17:17">
      <c r="Q77213" s="39"/>
    </row>
    <row r="77214" spans="17:17">
      <c r="Q77214" s="39"/>
    </row>
    <row r="77215" spans="17:17">
      <c r="Q77215" s="39"/>
    </row>
    <row r="77216" spans="17:17">
      <c r="Q77216" s="39"/>
    </row>
    <row r="77217" spans="17:17">
      <c r="Q77217" s="39"/>
    </row>
    <row r="77218" spans="17:17">
      <c r="Q77218" s="39"/>
    </row>
    <row r="77219" spans="17:17">
      <c r="Q77219" s="39"/>
    </row>
    <row r="77220" spans="17:17">
      <c r="Q77220" s="39"/>
    </row>
    <row r="77221" spans="17:17">
      <c r="Q77221" s="39"/>
    </row>
    <row r="77222" spans="17:17">
      <c r="Q77222" s="39"/>
    </row>
    <row r="77223" spans="17:17">
      <c r="Q77223" s="39"/>
    </row>
    <row r="77224" spans="17:17">
      <c r="Q77224" s="39"/>
    </row>
    <row r="77225" spans="17:17">
      <c r="Q77225" s="39"/>
    </row>
    <row r="77226" spans="17:17">
      <c r="Q77226" s="39"/>
    </row>
    <row r="77227" spans="17:17">
      <c r="Q77227" s="39"/>
    </row>
    <row r="77228" spans="17:17">
      <c r="Q77228" s="39"/>
    </row>
    <row r="77229" spans="17:17">
      <c r="Q77229" s="39"/>
    </row>
    <row r="77230" spans="17:17">
      <c r="Q77230" s="39"/>
    </row>
    <row r="77231" spans="17:17">
      <c r="Q77231" s="39"/>
    </row>
    <row r="77232" spans="17:17">
      <c r="Q77232" s="39"/>
    </row>
    <row r="77233" spans="17:17">
      <c r="Q77233" s="39"/>
    </row>
    <row r="77234" spans="17:17">
      <c r="Q77234" s="39"/>
    </row>
    <row r="77235" spans="17:17">
      <c r="Q77235" s="39"/>
    </row>
    <row r="77236" spans="17:17">
      <c r="Q77236" s="39"/>
    </row>
    <row r="77237" spans="17:17">
      <c r="Q77237" s="39"/>
    </row>
    <row r="77238" spans="17:17">
      <c r="Q77238" s="39"/>
    </row>
    <row r="77239" spans="17:17">
      <c r="Q77239" s="39"/>
    </row>
    <row r="77240" spans="17:17">
      <c r="Q77240" s="39"/>
    </row>
    <row r="77241" spans="17:17">
      <c r="Q77241" s="39"/>
    </row>
    <row r="77242" spans="17:17">
      <c r="Q77242" s="39"/>
    </row>
    <row r="77243" spans="17:17">
      <c r="Q77243" s="39"/>
    </row>
    <row r="77244" spans="17:17">
      <c r="Q77244" s="39"/>
    </row>
    <row r="77245" spans="17:17">
      <c r="Q77245" s="39"/>
    </row>
    <row r="77246" spans="17:17">
      <c r="Q77246" s="39"/>
    </row>
    <row r="77247" spans="17:17">
      <c r="Q77247" s="39"/>
    </row>
    <row r="77248" spans="17:17">
      <c r="Q77248" s="39"/>
    </row>
    <row r="77249" spans="17:17">
      <c r="Q77249" s="39"/>
    </row>
    <row r="77250" spans="17:17">
      <c r="Q77250" s="39"/>
    </row>
    <row r="77251" spans="17:17">
      <c r="Q77251" s="39"/>
    </row>
    <row r="77252" spans="17:17">
      <c r="Q77252" s="39"/>
    </row>
    <row r="77253" spans="17:17">
      <c r="Q77253" s="39"/>
    </row>
    <row r="77254" spans="17:17">
      <c r="Q77254" s="39"/>
    </row>
    <row r="77255" spans="17:17">
      <c r="Q77255" s="39"/>
    </row>
    <row r="77256" spans="17:17">
      <c r="Q77256" s="39"/>
    </row>
    <row r="77257" spans="17:17">
      <c r="Q77257" s="39"/>
    </row>
    <row r="77258" spans="17:17">
      <c r="Q77258" s="39"/>
    </row>
    <row r="77259" spans="17:17">
      <c r="Q77259" s="39"/>
    </row>
    <row r="77260" spans="17:17">
      <c r="Q77260" s="39"/>
    </row>
    <row r="77261" spans="17:17">
      <c r="Q77261" s="39"/>
    </row>
    <row r="77262" spans="17:17">
      <c r="Q77262" s="39"/>
    </row>
    <row r="77263" spans="17:17">
      <c r="Q77263" s="39"/>
    </row>
    <row r="77264" spans="17:17">
      <c r="Q77264" s="39"/>
    </row>
    <row r="77265" spans="17:17">
      <c r="Q77265" s="39"/>
    </row>
    <row r="77266" spans="17:17">
      <c r="Q77266" s="39"/>
    </row>
    <row r="77267" spans="17:17">
      <c r="Q77267" s="39"/>
    </row>
    <row r="77268" spans="17:17">
      <c r="Q77268" s="39"/>
    </row>
    <row r="77269" spans="17:17">
      <c r="Q77269" s="39"/>
    </row>
    <row r="77270" spans="17:17">
      <c r="Q77270" s="39"/>
    </row>
    <row r="77271" spans="17:17">
      <c r="Q77271" s="39"/>
    </row>
    <row r="77272" spans="17:17">
      <c r="Q77272" s="39"/>
    </row>
    <row r="77273" spans="17:17">
      <c r="Q77273" s="39"/>
    </row>
    <row r="77274" spans="17:17">
      <c r="Q77274" s="39"/>
    </row>
    <row r="77275" spans="17:17">
      <c r="Q77275" s="39"/>
    </row>
    <row r="77276" spans="17:17">
      <c r="Q77276" s="39"/>
    </row>
    <row r="77277" spans="17:17">
      <c r="Q77277" s="39"/>
    </row>
    <row r="77278" spans="17:17">
      <c r="Q77278" s="39"/>
    </row>
    <row r="77279" spans="17:17">
      <c r="Q77279" s="39"/>
    </row>
    <row r="77280" spans="17:17">
      <c r="Q77280" s="39"/>
    </row>
    <row r="77281" spans="17:17">
      <c r="Q77281" s="39"/>
    </row>
    <row r="77282" spans="17:17">
      <c r="Q77282" s="39"/>
    </row>
    <row r="77283" spans="17:17">
      <c r="Q77283" s="39"/>
    </row>
    <row r="77284" spans="17:17">
      <c r="Q77284" s="39"/>
    </row>
    <row r="77285" spans="17:17">
      <c r="Q77285" s="39"/>
    </row>
    <row r="77286" spans="17:17">
      <c r="Q77286" s="39"/>
    </row>
    <row r="77287" spans="17:17">
      <c r="Q77287" s="39"/>
    </row>
    <row r="77288" spans="17:17">
      <c r="Q77288" s="39"/>
    </row>
    <row r="77289" spans="17:17">
      <c r="Q77289" s="39"/>
    </row>
    <row r="77290" spans="17:17">
      <c r="Q77290" s="39"/>
    </row>
    <row r="77291" spans="17:17">
      <c r="Q77291" s="39"/>
    </row>
    <row r="77292" spans="17:17">
      <c r="Q77292" s="39"/>
    </row>
    <row r="77293" spans="17:17">
      <c r="Q77293" s="39"/>
    </row>
    <row r="77294" spans="17:17">
      <c r="Q77294" s="39"/>
    </row>
    <row r="77295" spans="17:17">
      <c r="Q77295" s="39"/>
    </row>
    <row r="77296" spans="17:17">
      <c r="Q77296" s="39"/>
    </row>
    <row r="77297" spans="17:17">
      <c r="Q77297" s="39"/>
    </row>
    <row r="77298" spans="17:17">
      <c r="Q77298" s="39"/>
    </row>
    <row r="77299" spans="17:17">
      <c r="Q77299" s="39"/>
    </row>
    <row r="77300" spans="17:17">
      <c r="Q77300" s="39"/>
    </row>
    <row r="77301" spans="17:17">
      <c r="Q77301" s="39"/>
    </row>
    <row r="77302" spans="17:17">
      <c r="Q77302" s="39"/>
    </row>
    <row r="77303" spans="17:17">
      <c r="Q77303" s="39"/>
    </row>
    <row r="77304" spans="17:17">
      <c r="Q77304" s="39"/>
    </row>
    <row r="77305" spans="17:17">
      <c r="Q77305" s="39"/>
    </row>
    <row r="77306" spans="17:17">
      <c r="Q77306" s="39"/>
    </row>
    <row r="77307" spans="17:17">
      <c r="Q77307" s="39"/>
    </row>
    <row r="77308" spans="17:17">
      <c r="Q77308" s="39"/>
    </row>
    <row r="77309" spans="17:17">
      <c r="Q77309" s="39"/>
    </row>
    <row r="77310" spans="17:17">
      <c r="Q77310" s="39"/>
    </row>
    <row r="77311" spans="17:17">
      <c r="Q77311" s="39"/>
    </row>
    <row r="77312" spans="17:17">
      <c r="Q77312" s="39"/>
    </row>
    <row r="77313" spans="17:17">
      <c r="Q77313" s="39"/>
    </row>
    <row r="77314" spans="17:17">
      <c r="Q77314" s="39"/>
    </row>
    <row r="77315" spans="17:17">
      <c r="Q77315" s="39"/>
    </row>
    <row r="77316" spans="17:17">
      <c r="Q77316" s="39"/>
    </row>
    <row r="77317" spans="17:17">
      <c r="Q77317" s="39"/>
    </row>
    <row r="77318" spans="17:17">
      <c r="Q77318" s="39"/>
    </row>
    <row r="77319" spans="17:17">
      <c r="Q77319" s="39"/>
    </row>
    <row r="77320" spans="17:17">
      <c r="Q77320" s="39"/>
    </row>
    <row r="77321" spans="17:17">
      <c r="Q77321" s="39"/>
    </row>
    <row r="77322" spans="17:17">
      <c r="Q77322" s="39"/>
    </row>
    <row r="77323" spans="17:17">
      <c r="Q77323" s="39"/>
    </row>
    <row r="77324" spans="17:17">
      <c r="Q77324" s="39"/>
    </row>
    <row r="77325" spans="17:17">
      <c r="Q77325" s="39"/>
    </row>
    <row r="77326" spans="17:17">
      <c r="Q77326" s="39"/>
    </row>
    <row r="77327" spans="17:17">
      <c r="Q77327" s="39"/>
    </row>
    <row r="77328" spans="17:17">
      <c r="Q77328" s="39"/>
    </row>
    <row r="77329" spans="17:17">
      <c r="Q77329" s="39"/>
    </row>
    <row r="77330" spans="17:17">
      <c r="Q77330" s="39"/>
    </row>
    <row r="77331" spans="17:17">
      <c r="Q77331" s="39"/>
    </row>
    <row r="77332" spans="17:17">
      <c r="Q77332" s="39"/>
    </row>
    <row r="77333" spans="17:17">
      <c r="Q77333" s="39"/>
    </row>
    <row r="77334" spans="17:17">
      <c r="Q77334" s="39"/>
    </row>
    <row r="77335" spans="17:17">
      <c r="Q77335" s="39"/>
    </row>
    <row r="77336" spans="17:17">
      <c r="Q77336" s="39"/>
    </row>
    <row r="77337" spans="17:17">
      <c r="Q77337" s="39"/>
    </row>
    <row r="77338" spans="17:17">
      <c r="Q77338" s="39"/>
    </row>
    <row r="77339" spans="17:17">
      <c r="Q77339" s="39"/>
    </row>
    <row r="77340" spans="17:17">
      <c r="Q77340" s="39"/>
    </row>
    <row r="77341" spans="17:17">
      <c r="Q77341" s="39"/>
    </row>
    <row r="77342" spans="17:17">
      <c r="Q77342" s="39"/>
    </row>
    <row r="77343" spans="17:17">
      <c r="Q77343" s="39"/>
    </row>
    <row r="77344" spans="17:17">
      <c r="Q77344" s="39"/>
    </row>
    <row r="77345" spans="17:17">
      <c r="Q77345" s="39"/>
    </row>
    <row r="77346" spans="17:17">
      <c r="Q77346" s="39"/>
    </row>
    <row r="77347" spans="17:17">
      <c r="Q77347" s="39"/>
    </row>
    <row r="77348" spans="17:17">
      <c r="Q77348" s="39"/>
    </row>
    <row r="77349" spans="17:17">
      <c r="Q77349" s="39"/>
    </row>
    <row r="77350" spans="17:17">
      <c r="Q77350" s="39"/>
    </row>
    <row r="77351" spans="17:17">
      <c r="Q77351" s="39"/>
    </row>
    <row r="77352" spans="17:17">
      <c r="Q77352" s="39"/>
    </row>
    <row r="77353" spans="17:17">
      <c r="Q77353" s="39"/>
    </row>
    <row r="77354" spans="17:17">
      <c r="Q77354" s="39"/>
    </row>
    <row r="77355" spans="17:17">
      <c r="Q77355" s="39"/>
    </row>
    <row r="77356" spans="17:17">
      <c r="Q77356" s="39"/>
    </row>
    <row r="77357" spans="17:17">
      <c r="Q77357" s="39"/>
    </row>
    <row r="77358" spans="17:17">
      <c r="Q77358" s="39"/>
    </row>
    <row r="77359" spans="17:17">
      <c r="Q77359" s="39"/>
    </row>
    <row r="77360" spans="17:17">
      <c r="Q77360" s="39"/>
    </row>
    <row r="77361" spans="17:17">
      <c r="Q77361" s="39"/>
    </row>
    <row r="77362" spans="17:17">
      <c r="Q77362" s="39"/>
    </row>
    <row r="77363" spans="17:17">
      <c r="Q77363" s="39"/>
    </row>
    <row r="77364" spans="17:17">
      <c r="Q77364" s="39"/>
    </row>
    <row r="77365" spans="17:17">
      <c r="Q77365" s="39"/>
    </row>
    <row r="77366" spans="17:17">
      <c r="Q77366" s="39"/>
    </row>
    <row r="77367" spans="17:17">
      <c r="Q77367" s="39"/>
    </row>
    <row r="77368" spans="17:17">
      <c r="Q77368" s="39"/>
    </row>
    <row r="77369" spans="17:17">
      <c r="Q77369" s="39"/>
    </row>
    <row r="77370" spans="17:17">
      <c r="Q77370" s="39"/>
    </row>
    <row r="77371" spans="17:17">
      <c r="Q77371" s="39"/>
    </row>
    <row r="77372" spans="17:17">
      <c r="Q77372" s="39"/>
    </row>
    <row r="77373" spans="17:17">
      <c r="Q77373" s="39"/>
    </row>
    <row r="77374" spans="17:17">
      <c r="Q77374" s="39"/>
    </row>
    <row r="77375" spans="17:17">
      <c r="Q77375" s="39"/>
    </row>
    <row r="77376" spans="17:17">
      <c r="Q77376" s="39"/>
    </row>
    <row r="77377" spans="17:17">
      <c r="Q77377" s="39"/>
    </row>
    <row r="77378" spans="17:17">
      <c r="Q77378" s="39"/>
    </row>
    <row r="77379" spans="17:17">
      <c r="Q77379" s="39"/>
    </row>
    <row r="77380" spans="17:17">
      <c r="Q77380" s="39"/>
    </row>
    <row r="77381" spans="17:17">
      <c r="Q77381" s="39"/>
    </row>
    <row r="77382" spans="17:17">
      <c r="Q77382" s="39"/>
    </row>
    <row r="77383" spans="17:17">
      <c r="Q77383" s="39"/>
    </row>
    <row r="77384" spans="17:17">
      <c r="Q77384" s="39"/>
    </row>
    <row r="77385" spans="17:17">
      <c r="Q77385" s="39"/>
    </row>
    <row r="77386" spans="17:17">
      <c r="Q77386" s="39"/>
    </row>
    <row r="77387" spans="17:17">
      <c r="Q77387" s="39"/>
    </row>
    <row r="77388" spans="17:17">
      <c r="Q77388" s="39"/>
    </row>
    <row r="77389" spans="17:17">
      <c r="Q77389" s="39"/>
    </row>
    <row r="77390" spans="17:17">
      <c r="Q77390" s="39"/>
    </row>
    <row r="77391" spans="17:17">
      <c r="Q77391" s="39"/>
    </row>
    <row r="77392" spans="17:17">
      <c r="Q77392" s="39"/>
    </row>
    <row r="77393" spans="17:17">
      <c r="Q77393" s="39"/>
    </row>
    <row r="77394" spans="17:17">
      <c r="Q77394" s="39"/>
    </row>
    <row r="77395" spans="17:17">
      <c r="Q77395" s="39"/>
    </row>
    <row r="77396" spans="17:17">
      <c r="Q77396" s="39"/>
    </row>
    <row r="77397" spans="17:17">
      <c r="Q77397" s="39"/>
    </row>
    <row r="77398" spans="17:17">
      <c r="Q77398" s="39"/>
    </row>
    <row r="77399" spans="17:17">
      <c r="Q77399" s="39"/>
    </row>
    <row r="77400" spans="17:17">
      <c r="Q77400" s="39"/>
    </row>
    <row r="77401" spans="17:17">
      <c r="Q77401" s="39"/>
    </row>
    <row r="77402" spans="17:17">
      <c r="Q77402" s="39"/>
    </row>
    <row r="77403" spans="17:17">
      <c r="Q77403" s="39"/>
    </row>
    <row r="77404" spans="17:17">
      <c r="Q77404" s="39"/>
    </row>
    <row r="77405" spans="17:17">
      <c r="Q77405" s="39"/>
    </row>
    <row r="77406" spans="17:17">
      <c r="Q77406" s="39"/>
    </row>
    <row r="77407" spans="17:17">
      <c r="Q77407" s="39"/>
    </row>
    <row r="77408" spans="17:17">
      <c r="Q77408" s="39"/>
    </row>
    <row r="77409" spans="17:17">
      <c r="Q77409" s="39"/>
    </row>
    <row r="77410" spans="17:17">
      <c r="Q77410" s="39"/>
    </row>
    <row r="77411" spans="17:17">
      <c r="Q77411" s="39"/>
    </row>
    <row r="77412" spans="17:17">
      <c r="Q77412" s="39"/>
    </row>
    <row r="77413" spans="17:17">
      <c r="Q77413" s="39"/>
    </row>
    <row r="77414" spans="17:17">
      <c r="Q77414" s="39"/>
    </row>
    <row r="77415" spans="17:17">
      <c r="Q77415" s="39"/>
    </row>
    <row r="77416" spans="17:17">
      <c r="Q77416" s="39"/>
    </row>
    <row r="77417" spans="17:17">
      <c r="Q77417" s="39"/>
    </row>
    <row r="77418" spans="17:17">
      <c r="Q77418" s="39"/>
    </row>
    <row r="77419" spans="17:17">
      <c r="Q77419" s="39"/>
    </row>
    <row r="77420" spans="17:17">
      <c r="Q77420" s="39"/>
    </row>
    <row r="77421" spans="17:17">
      <c r="Q77421" s="39"/>
    </row>
    <row r="77422" spans="17:17">
      <c r="Q77422" s="39"/>
    </row>
    <row r="77423" spans="17:17">
      <c r="Q77423" s="39"/>
    </row>
    <row r="77424" spans="17:17">
      <c r="Q77424" s="39"/>
    </row>
    <row r="77425" spans="17:17">
      <c r="Q77425" s="39"/>
    </row>
    <row r="77426" spans="17:17">
      <c r="Q77426" s="39"/>
    </row>
    <row r="77427" spans="17:17">
      <c r="Q77427" s="39"/>
    </row>
    <row r="77428" spans="17:17">
      <c r="Q77428" s="39"/>
    </row>
    <row r="77429" spans="17:17">
      <c r="Q77429" s="39"/>
    </row>
    <row r="77430" spans="17:17">
      <c r="Q77430" s="39"/>
    </row>
    <row r="77431" spans="17:17">
      <c r="Q77431" s="39"/>
    </row>
    <row r="77432" spans="17:17">
      <c r="Q77432" s="39"/>
    </row>
    <row r="77433" spans="17:17">
      <c r="Q77433" s="39"/>
    </row>
    <row r="77434" spans="17:17">
      <c r="Q77434" s="39"/>
    </row>
    <row r="77435" spans="17:17">
      <c r="Q77435" s="39"/>
    </row>
    <row r="77436" spans="17:17">
      <c r="Q77436" s="39"/>
    </row>
    <row r="77437" spans="17:17">
      <c r="Q77437" s="39"/>
    </row>
    <row r="77438" spans="17:17">
      <c r="Q77438" s="39"/>
    </row>
    <row r="77439" spans="17:17">
      <c r="Q77439" s="39"/>
    </row>
    <row r="77440" spans="17:17">
      <c r="Q77440" s="39"/>
    </row>
    <row r="77441" spans="17:17">
      <c r="Q77441" s="39"/>
    </row>
    <row r="77442" spans="17:17">
      <c r="Q77442" s="39"/>
    </row>
    <row r="77443" spans="17:17">
      <c r="Q77443" s="39"/>
    </row>
    <row r="77444" spans="17:17">
      <c r="Q77444" s="39"/>
    </row>
    <row r="77445" spans="17:17">
      <c r="Q77445" s="39"/>
    </row>
    <row r="77446" spans="17:17">
      <c r="Q77446" s="39"/>
    </row>
    <row r="77447" spans="17:17">
      <c r="Q77447" s="39"/>
    </row>
    <row r="77448" spans="17:17">
      <c r="Q77448" s="39"/>
    </row>
    <row r="77449" spans="17:17">
      <c r="Q77449" s="39"/>
    </row>
    <row r="77450" spans="17:17">
      <c r="Q77450" s="39"/>
    </row>
    <row r="77451" spans="17:17">
      <c r="Q77451" s="39"/>
    </row>
    <row r="77452" spans="17:17">
      <c r="Q77452" s="39"/>
    </row>
    <row r="77453" spans="17:17">
      <c r="Q77453" s="39"/>
    </row>
    <row r="77454" spans="17:17">
      <c r="Q77454" s="39"/>
    </row>
    <row r="77455" spans="17:17">
      <c r="Q77455" s="39"/>
    </row>
    <row r="77456" spans="17:17">
      <c r="Q77456" s="39"/>
    </row>
    <row r="77457" spans="17:17">
      <c r="Q77457" s="39"/>
    </row>
    <row r="77458" spans="17:17">
      <c r="Q77458" s="39"/>
    </row>
    <row r="77459" spans="17:17">
      <c r="Q77459" s="39"/>
    </row>
    <row r="77460" spans="17:17">
      <c r="Q77460" s="39"/>
    </row>
    <row r="77461" spans="17:17">
      <c r="Q77461" s="39"/>
    </row>
    <row r="77462" spans="17:17">
      <c r="Q77462" s="39"/>
    </row>
    <row r="77463" spans="17:17">
      <c r="Q77463" s="39"/>
    </row>
    <row r="77464" spans="17:17">
      <c r="Q77464" s="39"/>
    </row>
    <row r="77465" spans="17:17">
      <c r="Q77465" s="39"/>
    </row>
    <row r="77466" spans="17:17">
      <c r="Q77466" s="39"/>
    </row>
    <row r="77467" spans="17:17">
      <c r="Q77467" s="39"/>
    </row>
    <row r="77468" spans="17:17">
      <c r="Q77468" s="39"/>
    </row>
    <row r="77469" spans="17:17">
      <c r="Q77469" s="39"/>
    </row>
    <row r="77470" spans="17:17">
      <c r="Q77470" s="39"/>
    </row>
    <row r="77471" spans="17:17">
      <c r="Q77471" s="39"/>
    </row>
    <row r="77472" spans="17:17">
      <c r="Q77472" s="39"/>
    </row>
    <row r="77473" spans="17:17">
      <c r="Q77473" s="39"/>
    </row>
    <row r="77474" spans="17:17">
      <c r="Q77474" s="39"/>
    </row>
    <row r="77475" spans="17:17">
      <c r="Q77475" s="39"/>
    </row>
    <row r="77476" spans="17:17">
      <c r="Q77476" s="39"/>
    </row>
    <row r="77477" spans="17:17">
      <c r="Q77477" s="39"/>
    </row>
    <row r="77478" spans="17:17">
      <c r="Q77478" s="39"/>
    </row>
    <row r="77479" spans="17:17">
      <c r="Q77479" s="39"/>
    </row>
    <row r="77480" spans="17:17">
      <c r="Q77480" s="39"/>
    </row>
    <row r="77481" spans="17:17">
      <c r="Q77481" s="39"/>
    </row>
    <row r="77482" spans="17:17">
      <c r="Q77482" s="39"/>
    </row>
    <row r="77483" spans="17:17">
      <c r="Q77483" s="39"/>
    </row>
    <row r="77484" spans="17:17">
      <c r="Q77484" s="39"/>
    </row>
    <row r="77485" spans="17:17">
      <c r="Q77485" s="39"/>
    </row>
    <row r="77486" spans="17:17">
      <c r="Q77486" s="39"/>
    </row>
    <row r="77487" spans="17:17">
      <c r="Q77487" s="39"/>
    </row>
    <row r="77488" spans="17:17">
      <c r="Q77488" s="39"/>
    </row>
    <row r="77489" spans="17:17">
      <c r="Q77489" s="39"/>
    </row>
    <row r="77490" spans="17:17">
      <c r="Q77490" s="39"/>
    </row>
    <row r="77491" spans="17:17">
      <c r="Q77491" s="39"/>
    </row>
    <row r="77492" spans="17:17">
      <c r="Q77492" s="39"/>
    </row>
    <row r="77493" spans="17:17">
      <c r="Q77493" s="39"/>
    </row>
    <row r="77494" spans="17:17">
      <c r="Q77494" s="39"/>
    </row>
    <row r="77495" spans="17:17">
      <c r="Q77495" s="39"/>
    </row>
    <row r="77496" spans="17:17">
      <c r="Q77496" s="39"/>
    </row>
    <row r="77497" spans="17:17">
      <c r="Q77497" s="39"/>
    </row>
    <row r="77498" spans="17:17">
      <c r="Q77498" s="39"/>
    </row>
    <row r="77499" spans="17:17">
      <c r="Q77499" s="39"/>
    </row>
    <row r="77500" spans="17:17">
      <c r="Q77500" s="39"/>
    </row>
    <row r="77501" spans="17:17">
      <c r="Q77501" s="39"/>
    </row>
    <row r="77502" spans="17:17">
      <c r="Q77502" s="39"/>
    </row>
    <row r="77503" spans="17:17">
      <c r="Q77503" s="39"/>
    </row>
    <row r="77504" spans="17:17">
      <c r="Q77504" s="39"/>
    </row>
    <row r="77505" spans="17:17">
      <c r="Q77505" s="39"/>
    </row>
    <row r="77506" spans="17:17">
      <c r="Q77506" s="39"/>
    </row>
    <row r="77507" spans="17:17">
      <c r="Q77507" s="39"/>
    </row>
    <row r="77508" spans="17:17">
      <c r="Q77508" s="39"/>
    </row>
    <row r="77509" spans="17:17">
      <c r="Q77509" s="39"/>
    </row>
    <row r="77510" spans="17:17">
      <c r="Q77510" s="39"/>
    </row>
    <row r="77511" spans="17:17">
      <c r="Q77511" s="39"/>
    </row>
    <row r="77512" spans="17:17">
      <c r="Q77512" s="39"/>
    </row>
    <row r="77513" spans="17:17">
      <c r="Q77513" s="39"/>
    </row>
    <row r="77514" spans="17:17">
      <c r="Q77514" s="39"/>
    </row>
    <row r="77515" spans="17:17">
      <c r="Q77515" s="39"/>
    </row>
    <row r="77516" spans="17:17">
      <c r="Q77516" s="39"/>
    </row>
    <row r="77517" spans="17:17">
      <c r="Q77517" s="39"/>
    </row>
    <row r="77518" spans="17:17">
      <c r="Q77518" s="39"/>
    </row>
    <row r="77519" spans="17:17">
      <c r="Q77519" s="39"/>
    </row>
    <row r="77520" spans="17:17">
      <c r="Q77520" s="39"/>
    </row>
    <row r="77521" spans="17:17">
      <c r="Q77521" s="39"/>
    </row>
    <row r="77522" spans="17:17">
      <c r="Q77522" s="39"/>
    </row>
    <row r="77523" spans="17:17">
      <c r="Q77523" s="39"/>
    </row>
    <row r="77524" spans="17:17">
      <c r="Q77524" s="39"/>
    </row>
    <row r="77525" spans="17:17">
      <c r="Q77525" s="39"/>
    </row>
    <row r="77526" spans="17:17">
      <c r="Q77526" s="39"/>
    </row>
    <row r="77527" spans="17:17">
      <c r="Q77527" s="39"/>
    </row>
    <row r="77528" spans="17:17">
      <c r="Q77528" s="39"/>
    </row>
    <row r="77529" spans="17:17">
      <c r="Q77529" s="39"/>
    </row>
    <row r="77530" spans="17:17">
      <c r="Q77530" s="39"/>
    </row>
    <row r="77531" spans="17:17">
      <c r="Q77531" s="39"/>
    </row>
    <row r="77532" spans="17:17">
      <c r="Q77532" s="39"/>
    </row>
    <row r="77533" spans="17:17">
      <c r="Q77533" s="39"/>
    </row>
    <row r="77534" spans="17:17">
      <c r="Q77534" s="39"/>
    </row>
    <row r="77535" spans="17:17">
      <c r="Q77535" s="39"/>
    </row>
    <row r="77536" spans="17:17">
      <c r="Q77536" s="39"/>
    </row>
    <row r="77537" spans="17:17">
      <c r="Q77537" s="39"/>
    </row>
    <row r="77538" spans="17:17">
      <c r="Q77538" s="39"/>
    </row>
    <row r="77539" spans="17:17">
      <c r="Q77539" s="39"/>
    </row>
    <row r="77540" spans="17:17">
      <c r="Q77540" s="39"/>
    </row>
    <row r="77541" spans="17:17">
      <c r="Q77541" s="39"/>
    </row>
    <row r="77542" spans="17:17">
      <c r="Q77542" s="39"/>
    </row>
    <row r="77543" spans="17:17">
      <c r="Q77543" s="39"/>
    </row>
    <row r="77544" spans="17:17">
      <c r="Q77544" s="39"/>
    </row>
    <row r="77545" spans="17:17">
      <c r="Q77545" s="39"/>
    </row>
    <row r="77546" spans="17:17">
      <c r="Q77546" s="39"/>
    </row>
    <row r="77547" spans="17:17">
      <c r="Q77547" s="39"/>
    </row>
    <row r="77548" spans="17:17">
      <c r="Q77548" s="39"/>
    </row>
    <row r="77549" spans="17:17">
      <c r="Q77549" s="39"/>
    </row>
    <row r="77550" spans="17:17">
      <c r="Q77550" s="39"/>
    </row>
    <row r="77551" spans="17:17">
      <c r="Q77551" s="39"/>
    </row>
    <row r="77552" spans="17:17">
      <c r="Q77552" s="39"/>
    </row>
    <row r="77553" spans="17:17">
      <c r="Q77553" s="39"/>
    </row>
    <row r="77554" spans="17:17">
      <c r="Q77554" s="39"/>
    </row>
    <row r="77555" spans="17:17">
      <c r="Q77555" s="39"/>
    </row>
    <row r="77556" spans="17:17">
      <c r="Q77556" s="39"/>
    </row>
    <row r="77557" spans="17:17">
      <c r="Q77557" s="39"/>
    </row>
    <row r="77558" spans="17:17">
      <c r="Q77558" s="39"/>
    </row>
    <row r="77559" spans="17:17">
      <c r="Q77559" s="39"/>
    </row>
    <row r="77560" spans="17:17">
      <c r="Q77560" s="39"/>
    </row>
    <row r="77561" spans="17:17">
      <c r="Q77561" s="39"/>
    </row>
    <row r="77562" spans="17:17">
      <c r="Q77562" s="39"/>
    </row>
    <row r="77563" spans="17:17">
      <c r="Q77563" s="39"/>
    </row>
    <row r="77564" spans="17:17">
      <c r="Q77564" s="39"/>
    </row>
    <row r="77565" spans="17:17">
      <c r="Q77565" s="39"/>
    </row>
    <row r="77566" spans="17:17">
      <c r="Q77566" s="39"/>
    </row>
    <row r="77567" spans="17:17">
      <c r="Q77567" s="39"/>
    </row>
    <row r="77568" spans="17:17">
      <c r="Q77568" s="39"/>
    </row>
    <row r="77569" spans="17:17">
      <c r="Q77569" s="39"/>
    </row>
    <row r="77570" spans="17:17">
      <c r="Q77570" s="39"/>
    </row>
    <row r="77571" spans="17:17">
      <c r="Q77571" s="39"/>
    </row>
    <row r="77572" spans="17:17">
      <c r="Q77572" s="39"/>
    </row>
    <row r="77573" spans="17:17">
      <c r="Q77573" s="39"/>
    </row>
    <row r="77574" spans="17:17">
      <c r="Q77574" s="39"/>
    </row>
    <row r="77575" spans="17:17">
      <c r="Q77575" s="39"/>
    </row>
    <row r="77576" spans="17:17">
      <c r="Q77576" s="39"/>
    </row>
    <row r="77577" spans="17:17">
      <c r="Q77577" s="39"/>
    </row>
    <row r="77578" spans="17:17">
      <c r="Q77578" s="39"/>
    </row>
    <row r="77579" spans="17:17">
      <c r="Q77579" s="39"/>
    </row>
    <row r="77580" spans="17:17">
      <c r="Q77580" s="39"/>
    </row>
    <row r="77581" spans="17:17">
      <c r="Q77581" s="39"/>
    </row>
    <row r="77582" spans="17:17">
      <c r="Q77582" s="39"/>
    </row>
    <row r="77583" spans="17:17">
      <c r="Q77583" s="39"/>
    </row>
    <row r="77584" spans="17:17">
      <c r="Q77584" s="39"/>
    </row>
    <row r="77585" spans="17:17">
      <c r="Q77585" s="39"/>
    </row>
    <row r="77586" spans="17:17">
      <c r="Q77586" s="39"/>
    </row>
    <row r="77587" spans="17:17">
      <c r="Q77587" s="39"/>
    </row>
    <row r="77588" spans="17:17">
      <c r="Q77588" s="39"/>
    </row>
    <row r="77589" spans="17:17">
      <c r="Q77589" s="39"/>
    </row>
    <row r="77590" spans="17:17">
      <c r="Q77590" s="39"/>
    </row>
    <row r="77591" spans="17:17">
      <c r="Q77591" s="39"/>
    </row>
    <row r="77592" spans="17:17">
      <c r="Q77592" s="39"/>
    </row>
    <row r="77593" spans="17:17">
      <c r="Q77593" s="39"/>
    </row>
    <row r="77594" spans="17:17">
      <c r="Q77594" s="39"/>
    </row>
    <row r="77595" spans="17:17">
      <c r="Q77595" s="39"/>
    </row>
    <row r="77596" spans="17:17">
      <c r="Q77596" s="39"/>
    </row>
    <row r="77597" spans="17:17">
      <c r="Q77597" s="39"/>
    </row>
    <row r="77598" spans="17:17">
      <c r="Q77598" s="39"/>
    </row>
    <row r="77599" spans="17:17">
      <c r="Q77599" s="39"/>
    </row>
    <row r="77600" spans="17:17">
      <c r="Q77600" s="39"/>
    </row>
    <row r="77601" spans="17:17">
      <c r="Q77601" s="39"/>
    </row>
    <row r="77602" spans="17:17">
      <c r="Q77602" s="39"/>
    </row>
    <row r="77603" spans="17:17">
      <c r="Q77603" s="39"/>
    </row>
    <row r="77604" spans="17:17">
      <c r="Q77604" s="39"/>
    </row>
    <row r="77605" spans="17:17">
      <c r="Q77605" s="39"/>
    </row>
    <row r="77606" spans="17:17">
      <c r="Q77606" s="39"/>
    </row>
    <row r="77607" spans="17:17">
      <c r="Q77607" s="39"/>
    </row>
    <row r="77608" spans="17:17">
      <c r="Q77608" s="39"/>
    </row>
    <row r="77609" spans="17:17">
      <c r="Q77609" s="39"/>
    </row>
    <row r="77610" spans="17:17">
      <c r="Q77610" s="39"/>
    </row>
    <row r="77611" spans="17:17">
      <c r="Q77611" s="39"/>
    </row>
    <row r="77612" spans="17:17">
      <c r="Q77612" s="39"/>
    </row>
    <row r="77613" spans="17:17">
      <c r="Q77613" s="39"/>
    </row>
    <row r="77614" spans="17:17">
      <c r="Q77614" s="39"/>
    </row>
    <row r="77615" spans="17:17">
      <c r="Q77615" s="39"/>
    </row>
    <row r="77616" spans="17:17">
      <c r="Q77616" s="39"/>
    </row>
    <row r="77617" spans="17:17">
      <c r="Q77617" s="39"/>
    </row>
    <row r="77618" spans="17:17">
      <c r="Q77618" s="39"/>
    </row>
    <row r="77619" spans="17:17">
      <c r="Q77619" s="39"/>
    </row>
    <row r="77620" spans="17:17">
      <c r="Q77620" s="39"/>
    </row>
    <row r="77621" spans="17:17">
      <c r="Q77621" s="39"/>
    </row>
    <row r="77622" spans="17:17">
      <c r="Q77622" s="39"/>
    </row>
    <row r="77623" spans="17:17">
      <c r="Q77623" s="39"/>
    </row>
    <row r="77624" spans="17:17">
      <c r="Q77624" s="39"/>
    </row>
    <row r="77625" spans="17:17">
      <c r="Q77625" s="39"/>
    </row>
    <row r="77626" spans="17:17">
      <c r="Q77626" s="39"/>
    </row>
    <row r="77627" spans="17:17">
      <c r="Q77627" s="39"/>
    </row>
    <row r="77628" spans="17:17">
      <c r="Q77628" s="39"/>
    </row>
    <row r="77629" spans="17:17">
      <c r="Q77629" s="39"/>
    </row>
    <row r="77630" spans="17:17">
      <c r="Q77630" s="39"/>
    </row>
    <row r="77631" spans="17:17">
      <c r="Q77631" s="39"/>
    </row>
    <row r="77632" spans="17:17">
      <c r="Q77632" s="39"/>
    </row>
    <row r="77633" spans="17:17">
      <c r="Q77633" s="39"/>
    </row>
    <row r="77634" spans="17:17">
      <c r="Q77634" s="39"/>
    </row>
    <row r="77635" spans="17:17">
      <c r="Q77635" s="39"/>
    </row>
    <row r="77636" spans="17:17">
      <c r="Q77636" s="39"/>
    </row>
    <row r="77637" spans="17:17">
      <c r="Q77637" s="39"/>
    </row>
    <row r="77638" spans="17:17">
      <c r="Q77638" s="39"/>
    </row>
    <row r="77639" spans="17:17">
      <c r="Q77639" s="39"/>
    </row>
    <row r="77640" spans="17:17">
      <c r="Q77640" s="39"/>
    </row>
    <row r="77641" spans="17:17">
      <c r="Q77641" s="39"/>
    </row>
    <row r="77642" spans="17:17">
      <c r="Q77642" s="39"/>
    </row>
    <row r="77643" spans="17:17">
      <c r="Q77643" s="39"/>
    </row>
    <row r="77644" spans="17:17">
      <c r="Q77644" s="39"/>
    </row>
    <row r="77645" spans="17:17">
      <c r="Q77645" s="39"/>
    </row>
    <row r="77646" spans="17:17">
      <c r="Q77646" s="39"/>
    </row>
    <row r="77647" spans="17:17">
      <c r="Q77647" s="39"/>
    </row>
    <row r="77648" spans="17:17">
      <c r="Q77648" s="39"/>
    </row>
    <row r="77649" spans="17:17">
      <c r="Q77649" s="39"/>
    </row>
    <row r="77650" spans="17:17">
      <c r="Q77650" s="39"/>
    </row>
    <row r="77651" spans="17:17">
      <c r="Q77651" s="39"/>
    </row>
    <row r="77652" spans="17:17">
      <c r="Q77652" s="39"/>
    </row>
    <row r="77653" spans="17:17">
      <c r="Q77653" s="39"/>
    </row>
    <row r="77654" spans="17:17">
      <c r="Q77654" s="39"/>
    </row>
    <row r="77655" spans="17:17">
      <c r="Q77655" s="39"/>
    </row>
    <row r="77656" spans="17:17">
      <c r="Q77656" s="39"/>
    </row>
    <row r="77657" spans="17:17">
      <c r="Q77657" s="39"/>
    </row>
    <row r="77658" spans="17:17">
      <c r="Q77658" s="39"/>
    </row>
    <row r="77659" spans="17:17">
      <c r="Q77659" s="39"/>
    </row>
    <row r="77660" spans="17:17">
      <c r="Q77660" s="39"/>
    </row>
    <row r="77661" spans="17:17">
      <c r="Q77661" s="39"/>
    </row>
    <row r="77662" spans="17:17">
      <c r="Q77662" s="39"/>
    </row>
    <row r="77663" spans="17:17">
      <c r="Q77663" s="39"/>
    </row>
    <row r="77664" spans="17:17">
      <c r="Q77664" s="39"/>
    </row>
    <row r="77665" spans="17:17">
      <c r="Q77665" s="39"/>
    </row>
    <row r="77666" spans="17:17">
      <c r="Q77666" s="39"/>
    </row>
    <row r="77667" spans="17:17">
      <c r="Q77667" s="39"/>
    </row>
    <row r="77668" spans="17:17">
      <c r="Q77668" s="39"/>
    </row>
    <row r="77669" spans="17:17">
      <c r="Q77669" s="39"/>
    </row>
    <row r="77670" spans="17:17">
      <c r="Q77670" s="39"/>
    </row>
    <row r="77671" spans="17:17">
      <c r="Q77671" s="39"/>
    </row>
    <row r="77672" spans="17:17">
      <c r="Q77672" s="39"/>
    </row>
    <row r="77673" spans="17:17">
      <c r="Q77673" s="39"/>
    </row>
    <row r="77674" spans="17:17">
      <c r="Q77674" s="39"/>
    </row>
    <row r="77675" spans="17:17">
      <c r="Q77675" s="39"/>
    </row>
    <row r="77676" spans="17:17">
      <c r="Q77676" s="39"/>
    </row>
    <row r="77677" spans="17:17">
      <c r="Q77677" s="39"/>
    </row>
    <row r="77678" spans="17:17">
      <c r="Q77678" s="39"/>
    </row>
    <row r="77679" spans="17:17">
      <c r="Q77679" s="39"/>
    </row>
    <row r="77680" spans="17:17">
      <c r="Q77680" s="39"/>
    </row>
    <row r="77681" spans="17:17">
      <c r="Q77681" s="39"/>
    </row>
    <row r="77682" spans="17:17">
      <c r="Q77682" s="39"/>
    </row>
    <row r="77683" spans="17:17">
      <c r="Q77683" s="39"/>
    </row>
    <row r="77684" spans="17:17">
      <c r="Q77684" s="39"/>
    </row>
    <row r="77685" spans="17:17">
      <c r="Q77685" s="39"/>
    </row>
    <row r="77686" spans="17:17">
      <c r="Q77686" s="39"/>
    </row>
    <row r="77687" spans="17:17">
      <c r="Q77687" s="39"/>
    </row>
    <row r="77688" spans="17:17">
      <c r="Q77688" s="39"/>
    </row>
    <row r="77689" spans="17:17">
      <c r="Q77689" s="39"/>
    </row>
    <row r="77690" spans="17:17">
      <c r="Q77690" s="39"/>
    </row>
    <row r="77691" spans="17:17">
      <c r="Q77691" s="39"/>
    </row>
    <row r="77692" spans="17:17">
      <c r="Q77692" s="39"/>
    </row>
    <row r="77693" spans="17:17">
      <c r="Q77693" s="39"/>
    </row>
    <row r="77694" spans="17:17">
      <c r="Q77694" s="39"/>
    </row>
    <row r="77695" spans="17:17">
      <c r="Q77695" s="39"/>
    </row>
    <row r="77696" spans="17:17">
      <c r="Q77696" s="39"/>
    </row>
    <row r="77697" spans="17:17">
      <c r="Q77697" s="39"/>
    </row>
    <row r="77698" spans="17:17">
      <c r="Q77698" s="39"/>
    </row>
    <row r="77699" spans="17:17">
      <c r="Q77699" s="39"/>
    </row>
    <row r="77700" spans="17:17">
      <c r="Q77700" s="39"/>
    </row>
    <row r="77701" spans="17:17">
      <c r="Q77701" s="39"/>
    </row>
    <row r="77702" spans="17:17">
      <c r="Q77702" s="39"/>
    </row>
    <row r="77703" spans="17:17">
      <c r="Q77703" s="39"/>
    </row>
    <row r="77704" spans="17:17">
      <c r="Q77704" s="39"/>
    </row>
    <row r="77705" spans="17:17">
      <c r="Q77705" s="39"/>
    </row>
    <row r="77706" spans="17:17">
      <c r="Q77706" s="39"/>
    </row>
    <row r="77707" spans="17:17">
      <c r="Q77707" s="39"/>
    </row>
    <row r="77708" spans="17:17">
      <c r="Q77708" s="39"/>
    </row>
    <row r="77709" spans="17:17">
      <c r="Q77709" s="39"/>
    </row>
    <row r="77710" spans="17:17">
      <c r="Q77710" s="39"/>
    </row>
    <row r="77711" spans="17:17">
      <c r="Q77711" s="39"/>
    </row>
    <row r="77712" spans="17:17">
      <c r="Q77712" s="39"/>
    </row>
    <row r="77713" spans="17:17">
      <c r="Q77713" s="39"/>
    </row>
    <row r="77714" spans="17:17">
      <c r="Q77714" s="39"/>
    </row>
    <row r="77715" spans="17:17">
      <c r="Q77715" s="39"/>
    </row>
    <row r="77716" spans="17:17">
      <c r="Q77716" s="39"/>
    </row>
    <row r="77717" spans="17:17">
      <c r="Q77717" s="39"/>
    </row>
    <row r="77718" spans="17:17">
      <c r="Q77718" s="39"/>
    </row>
    <row r="77719" spans="17:17">
      <c r="Q77719" s="39"/>
    </row>
    <row r="77720" spans="17:17">
      <c r="Q77720" s="39"/>
    </row>
    <row r="77721" spans="17:17">
      <c r="Q77721" s="39"/>
    </row>
    <row r="77722" spans="17:17">
      <c r="Q77722" s="39"/>
    </row>
    <row r="77723" spans="17:17">
      <c r="Q77723" s="39"/>
    </row>
    <row r="77724" spans="17:17">
      <c r="Q77724" s="39"/>
    </row>
    <row r="77725" spans="17:17">
      <c r="Q77725" s="39"/>
    </row>
    <row r="77726" spans="17:17">
      <c r="Q77726" s="39"/>
    </row>
    <row r="77727" spans="17:17">
      <c r="Q77727" s="39"/>
    </row>
    <row r="77728" spans="17:17">
      <c r="Q77728" s="39"/>
    </row>
    <row r="77729" spans="17:17">
      <c r="Q77729" s="39"/>
    </row>
    <row r="77730" spans="17:17">
      <c r="Q77730" s="39"/>
    </row>
    <row r="77731" spans="17:17">
      <c r="Q77731" s="39"/>
    </row>
    <row r="77732" spans="17:17">
      <c r="Q77732" s="39"/>
    </row>
    <row r="77733" spans="17:17">
      <c r="Q77733" s="39"/>
    </row>
    <row r="77734" spans="17:17">
      <c r="Q77734" s="39"/>
    </row>
    <row r="77735" spans="17:17">
      <c r="Q77735" s="39"/>
    </row>
    <row r="77736" spans="17:17">
      <c r="Q77736" s="39"/>
    </row>
    <row r="77737" spans="17:17">
      <c r="Q77737" s="39"/>
    </row>
    <row r="77738" spans="17:17">
      <c r="Q77738" s="39"/>
    </row>
    <row r="77739" spans="17:17">
      <c r="Q77739" s="39"/>
    </row>
    <row r="77740" spans="17:17">
      <c r="Q77740" s="39"/>
    </row>
    <row r="77741" spans="17:17">
      <c r="Q77741" s="39"/>
    </row>
    <row r="77742" spans="17:17">
      <c r="Q77742" s="39"/>
    </row>
    <row r="77743" spans="17:17">
      <c r="Q77743" s="39"/>
    </row>
    <row r="77744" spans="17:17">
      <c r="Q77744" s="39"/>
    </row>
    <row r="77745" spans="17:17">
      <c r="Q77745" s="39"/>
    </row>
    <row r="77746" spans="17:17">
      <c r="Q77746" s="39"/>
    </row>
    <row r="77747" spans="17:17">
      <c r="Q77747" s="39"/>
    </row>
    <row r="77748" spans="17:17">
      <c r="Q77748" s="39"/>
    </row>
    <row r="77749" spans="17:17">
      <c r="Q77749" s="39"/>
    </row>
    <row r="77750" spans="17:17">
      <c r="Q77750" s="39"/>
    </row>
    <row r="77751" spans="17:17">
      <c r="Q77751" s="39"/>
    </row>
    <row r="77752" spans="17:17">
      <c r="Q77752" s="39"/>
    </row>
    <row r="77753" spans="17:17">
      <c r="Q77753" s="39"/>
    </row>
    <row r="77754" spans="17:17">
      <c r="Q77754" s="39"/>
    </row>
    <row r="77755" spans="17:17">
      <c r="Q77755" s="39"/>
    </row>
    <row r="77756" spans="17:17">
      <c r="Q77756" s="39"/>
    </row>
    <row r="77757" spans="17:17">
      <c r="Q77757" s="39"/>
    </row>
    <row r="77758" spans="17:17">
      <c r="Q77758" s="39"/>
    </row>
    <row r="77759" spans="17:17">
      <c r="Q77759" s="39"/>
    </row>
    <row r="77760" spans="17:17">
      <c r="Q77760" s="39"/>
    </row>
    <row r="77761" spans="17:17">
      <c r="Q77761" s="39"/>
    </row>
    <row r="77762" spans="17:17">
      <c r="Q77762" s="39"/>
    </row>
    <row r="77763" spans="17:17">
      <c r="Q77763" s="39"/>
    </row>
    <row r="77764" spans="17:17">
      <c r="Q77764" s="39"/>
    </row>
    <row r="77765" spans="17:17">
      <c r="Q77765" s="39"/>
    </row>
    <row r="77766" spans="17:17">
      <c r="Q77766" s="39"/>
    </row>
    <row r="77767" spans="17:17">
      <c r="Q77767" s="39"/>
    </row>
    <row r="77768" spans="17:17">
      <c r="Q77768" s="39"/>
    </row>
    <row r="77769" spans="17:17">
      <c r="Q77769" s="39"/>
    </row>
    <row r="77770" spans="17:17">
      <c r="Q77770" s="39"/>
    </row>
    <row r="77771" spans="17:17">
      <c r="Q77771" s="39"/>
    </row>
    <row r="77772" spans="17:17">
      <c r="Q77772" s="39"/>
    </row>
    <row r="77773" spans="17:17">
      <c r="Q77773" s="39"/>
    </row>
    <row r="77774" spans="17:17">
      <c r="Q77774" s="39"/>
    </row>
    <row r="77775" spans="17:17">
      <c r="Q77775" s="39"/>
    </row>
    <row r="77776" spans="17:17">
      <c r="Q77776" s="39"/>
    </row>
    <row r="77777" spans="17:17">
      <c r="Q77777" s="39"/>
    </row>
    <row r="77778" spans="17:17">
      <c r="Q77778" s="39"/>
    </row>
    <row r="77779" spans="17:17">
      <c r="Q77779" s="39"/>
    </row>
    <row r="77780" spans="17:17">
      <c r="Q77780" s="39"/>
    </row>
    <row r="77781" spans="17:17">
      <c r="Q77781" s="39"/>
    </row>
    <row r="77782" spans="17:17">
      <c r="Q77782" s="39"/>
    </row>
    <row r="77783" spans="17:17">
      <c r="Q77783" s="39"/>
    </row>
    <row r="77784" spans="17:17">
      <c r="Q77784" s="39"/>
    </row>
    <row r="77785" spans="17:17">
      <c r="Q77785" s="39"/>
    </row>
    <row r="77786" spans="17:17">
      <c r="Q77786" s="39"/>
    </row>
    <row r="77787" spans="17:17">
      <c r="Q77787" s="39"/>
    </row>
    <row r="77788" spans="17:17">
      <c r="Q77788" s="39"/>
    </row>
    <row r="77789" spans="17:17">
      <c r="Q77789" s="39"/>
    </row>
    <row r="77790" spans="17:17">
      <c r="Q77790" s="39"/>
    </row>
    <row r="77791" spans="17:17">
      <c r="Q77791" s="39"/>
    </row>
    <row r="77792" spans="17:17">
      <c r="Q77792" s="39"/>
    </row>
    <row r="77793" spans="17:17">
      <c r="Q77793" s="39"/>
    </row>
    <row r="77794" spans="17:17">
      <c r="Q77794" s="39"/>
    </row>
    <row r="77795" spans="17:17">
      <c r="Q77795" s="39"/>
    </row>
    <row r="77796" spans="17:17">
      <c r="Q77796" s="39"/>
    </row>
    <row r="77797" spans="17:17">
      <c r="Q77797" s="39"/>
    </row>
    <row r="77798" spans="17:17">
      <c r="Q77798" s="39"/>
    </row>
    <row r="77799" spans="17:17">
      <c r="Q77799" s="39"/>
    </row>
    <row r="77800" spans="17:17">
      <c r="Q77800" s="39"/>
    </row>
    <row r="77801" spans="17:17">
      <c r="Q77801" s="39"/>
    </row>
    <row r="77802" spans="17:17">
      <c r="Q77802" s="39"/>
    </row>
    <row r="77803" spans="17:17">
      <c r="Q77803" s="39"/>
    </row>
    <row r="77804" spans="17:17">
      <c r="Q77804" s="39"/>
    </row>
    <row r="77805" spans="17:17">
      <c r="Q77805" s="39"/>
    </row>
    <row r="77806" spans="17:17">
      <c r="Q77806" s="39"/>
    </row>
    <row r="77807" spans="17:17">
      <c r="Q77807" s="39"/>
    </row>
    <row r="77808" spans="17:17">
      <c r="Q77808" s="39"/>
    </row>
    <row r="77809" spans="17:17">
      <c r="Q77809" s="39"/>
    </row>
    <row r="77810" spans="17:17">
      <c r="Q77810" s="39"/>
    </row>
    <row r="77811" spans="17:17">
      <c r="Q77811" s="39"/>
    </row>
    <row r="77812" spans="17:17">
      <c r="Q77812" s="39"/>
    </row>
    <row r="77813" spans="17:17">
      <c r="Q77813" s="39"/>
    </row>
    <row r="77814" spans="17:17">
      <c r="Q77814" s="39"/>
    </row>
    <row r="77815" spans="17:17">
      <c r="Q77815" s="39"/>
    </row>
    <row r="77816" spans="17:17">
      <c r="Q77816" s="39"/>
    </row>
    <row r="77817" spans="17:17">
      <c r="Q77817" s="39"/>
    </row>
    <row r="77818" spans="17:17">
      <c r="Q77818" s="39"/>
    </row>
    <row r="77819" spans="17:17">
      <c r="Q77819" s="39"/>
    </row>
    <row r="77820" spans="17:17">
      <c r="Q77820" s="39"/>
    </row>
    <row r="77821" spans="17:17">
      <c r="Q77821" s="39"/>
    </row>
    <row r="77822" spans="17:17">
      <c r="Q77822" s="39"/>
    </row>
    <row r="77823" spans="17:17">
      <c r="Q77823" s="39"/>
    </row>
    <row r="77824" spans="17:17">
      <c r="Q77824" s="39"/>
    </row>
    <row r="77825" spans="17:17">
      <c r="Q77825" s="39"/>
    </row>
    <row r="77826" spans="17:17">
      <c r="Q77826" s="39"/>
    </row>
    <row r="77827" spans="17:17">
      <c r="Q77827" s="39"/>
    </row>
    <row r="77828" spans="17:17">
      <c r="Q77828" s="39"/>
    </row>
    <row r="77829" spans="17:17">
      <c r="Q77829" s="39"/>
    </row>
    <row r="77830" spans="17:17">
      <c r="Q77830" s="39"/>
    </row>
    <row r="77831" spans="17:17">
      <c r="Q77831" s="39"/>
    </row>
    <row r="77832" spans="17:17">
      <c r="Q77832" s="39"/>
    </row>
    <row r="77833" spans="17:17">
      <c r="Q77833" s="39"/>
    </row>
    <row r="77834" spans="17:17">
      <c r="Q77834" s="39"/>
    </row>
    <row r="77835" spans="17:17">
      <c r="Q77835" s="39"/>
    </row>
    <row r="77836" spans="17:17">
      <c r="Q77836" s="39"/>
    </row>
    <row r="77837" spans="17:17">
      <c r="Q77837" s="39"/>
    </row>
    <row r="77838" spans="17:17">
      <c r="Q77838" s="39"/>
    </row>
    <row r="77839" spans="17:17">
      <c r="Q77839" s="39"/>
    </row>
    <row r="77840" spans="17:17">
      <c r="Q77840" s="39"/>
    </row>
    <row r="77841" spans="17:17">
      <c r="Q77841" s="39"/>
    </row>
    <row r="77842" spans="17:17">
      <c r="Q77842" s="39"/>
    </row>
    <row r="77843" spans="17:17">
      <c r="Q77843" s="39"/>
    </row>
    <row r="77844" spans="17:17">
      <c r="Q77844" s="39"/>
    </row>
    <row r="77845" spans="17:17">
      <c r="Q77845" s="39"/>
    </row>
    <row r="77846" spans="17:17">
      <c r="Q77846" s="39"/>
    </row>
    <row r="77847" spans="17:17">
      <c r="Q77847" s="39"/>
    </row>
    <row r="77848" spans="17:17">
      <c r="Q77848" s="39"/>
    </row>
    <row r="77849" spans="17:17">
      <c r="Q77849" s="39"/>
    </row>
    <row r="77850" spans="17:17">
      <c r="Q77850" s="39"/>
    </row>
    <row r="77851" spans="17:17">
      <c r="Q77851" s="39"/>
    </row>
    <row r="77852" spans="17:17">
      <c r="Q77852" s="39"/>
    </row>
    <row r="77853" spans="17:17">
      <c r="Q77853" s="39"/>
    </row>
    <row r="77854" spans="17:17">
      <c r="Q77854" s="39"/>
    </row>
    <row r="77855" spans="17:17">
      <c r="Q77855" s="39"/>
    </row>
    <row r="77856" spans="17:17">
      <c r="Q77856" s="39"/>
    </row>
    <row r="77857" spans="17:17">
      <c r="Q77857" s="39"/>
    </row>
    <row r="77858" spans="17:17">
      <c r="Q77858" s="39"/>
    </row>
    <row r="77859" spans="17:17">
      <c r="Q77859" s="39"/>
    </row>
    <row r="77860" spans="17:17">
      <c r="Q77860" s="39"/>
    </row>
    <row r="77861" spans="17:17">
      <c r="Q77861" s="39"/>
    </row>
    <row r="77862" spans="17:17">
      <c r="Q77862" s="39"/>
    </row>
    <row r="77863" spans="17:17">
      <c r="Q77863" s="39"/>
    </row>
    <row r="77864" spans="17:17">
      <c r="Q77864" s="39"/>
    </row>
    <row r="77865" spans="17:17">
      <c r="Q77865" s="39"/>
    </row>
    <row r="77866" spans="17:17">
      <c r="Q77866" s="39"/>
    </row>
    <row r="77867" spans="17:17">
      <c r="Q77867" s="39"/>
    </row>
    <row r="77868" spans="17:17">
      <c r="Q77868" s="39"/>
    </row>
    <row r="77869" spans="17:17">
      <c r="Q77869" s="39"/>
    </row>
    <row r="77870" spans="17:17">
      <c r="Q77870" s="39"/>
    </row>
    <row r="77871" spans="17:17">
      <c r="Q77871" s="39"/>
    </row>
    <row r="77872" spans="17:17">
      <c r="Q77872" s="39"/>
    </row>
    <row r="77873" spans="17:17">
      <c r="Q77873" s="39"/>
    </row>
    <row r="77874" spans="17:17">
      <c r="Q77874" s="39"/>
    </row>
    <row r="77875" spans="17:17">
      <c r="Q77875" s="39"/>
    </row>
    <row r="77876" spans="17:17">
      <c r="Q77876" s="39"/>
    </row>
    <row r="77877" spans="17:17">
      <c r="Q77877" s="39"/>
    </row>
    <row r="77878" spans="17:17">
      <c r="Q77878" s="39"/>
    </row>
    <row r="77879" spans="17:17">
      <c r="Q77879" s="39"/>
    </row>
    <row r="77880" spans="17:17">
      <c r="Q77880" s="39"/>
    </row>
    <row r="77881" spans="17:17">
      <c r="Q77881" s="39"/>
    </row>
    <row r="77882" spans="17:17">
      <c r="Q77882" s="39"/>
    </row>
    <row r="77883" spans="17:17">
      <c r="Q77883" s="39"/>
    </row>
    <row r="77884" spans="17:17">
      <c r="Q77884" s="39"/>
    </row>
    <row r="77885" spans="17:17">
      <c r="Q77885" s="39"/>
    </row>
    <row r="77886" spans="17:17">
      <c r="Q77886" s="39"/>
    </row>
    <row r="77887" spans="17:17">
      <c r="Q77887" s="39"/>
    </row>
    <row r="77888" spans="17:17">
      <c r="Q77888" s="39"/>
    </row>
    <row r="77889" spans="17:17">
      <c r="Q77889" s="39"/>
    </row>
    <row r="77890" spans="17:17">
      <c r="Q77890" s="39"/>
    </row>
    <row r="77891" spans="17:17">
      <c r="Q77891" s="39"/>
    </row>
    <row r="77892" spans="17:17">
      <c r="Q77892" s="39"/>
    </row>
    <row r="77893" spans="17:17">
      <c r="Q77893" s="39"/>
    </row>
    <row r="77894" spans="17:17">
      <c r="Q77894" s="39"/>
    </row>
    <row r="77895" spans="17:17">
      <c r="Q77895" s="39"/>
    </row>
    <row r="77896" spans="17:17">
      <c r="Q77896" s="39"/>
    </row>
    <row r="77897" spans="17:17">
      <c r="Q77897" s="39"/>
    </row>
    <row r="77898" spans="17:17">
      <c r="Q77898" s="39"/>
    </row>
    <row r="77899" spans="17:17">
      <c r="Q77899" s="39"/>
    </row>
    <row r="77900" spans="17:17">
      <c r="Q77900" s="39"/>
    </row>
    <row r="77901" spans="17:17">
      <c r="Q77901" s="39"/>
    </row>
    <row r="77902" spans="17:17">
      <c r="Q77902" s="39"/>
    </row>
    <row r="77903" spans="17:17">
      <c r="Q77903" s="39"/>
    </row>
    <row r="77904" spans="17:17">
      <c r="Q77904" s="39"/>
    </row>
    <row r="77905" spans="17:17">
      <c r="Q77905" s="39"/>
    </row>
    <row r="77906" spans="17:17">
      <c r="Q77906" s="39"/>
    </row>
    <row r="77907" spans="17:17">
      <c r="Q77907" s="39"/>
    </row>
    <row r="77908" spans="17:17">
      <c r="Q77908" s="39"/>
    </row>
    <row r="77909" spans="17:17">
      <c r="Q77909" s="39"/>
    </row>
    <row r="77910" spans="17:17">
      <c r="Q77910" s="39"/>
    </row>
    <row r="77911" spans="17:17">
      <c r="Q77911" s="39"/>
    </row>
    <row r="77912" spans="17:17">
      <c r="Q77912" s="39"/>
    </row>
    <row r="77913" spans="17:17">
      <c r="Q77913" s="39"/>
    </row>
    <row r="77914" spans="17:17">
      <c r="Q77914" s="39"/>
    </row>
    <row r="77915" spans="17:17">
      <c r="Q77915" s="39"/>
    </row>
    <row r="77916" spans="17:17">
      <c r="Q77916" s="39"/>
    </row>
    <row r="77917" spans="17:17">
      <c r="Q77917" s="39"/>
    </row>
    <row r="77918" spans="17:17">
      <c r="Q77918" s="39"/>
    </row>
    <row r="77919" spans="17:17">
      <c r="Q77919" s="39"/>
    </row>
    <row r="77920" spans="17:17">
      <c r="Q77920" s="39"/>
    </row>
    <row r="77921" spans="17:17">
      <c r="Q77921" s="39"/>
    </row>
    <row r="77922" spans="17:17">
      <c r="Q77922" s="39"/>
    </row>
    <row r="77923" spans="17:17">
      <c r="Q77923" s="39"/>
    </row>
    <row r="77924" spans="17:17">
      <c r="Q77924" s="39"/>
    </row>
    <row r="77925" spans="17:17">
      <c r="Q77925" s="39"/>
    </row>
    <row r="77926" spans="17:17">
      <c r="Q77926" s="39"/>
    </row>
    <row r="77927" spans="17:17">
      <c r="Q77927" s="39"/>
    </row>
    <row r="77928" spans="17:17">
      <c r="Q77928" s="39"/>
    </row>
    <row r="77929" spans="17:17">
      <c r="Q77929" s="39"/>
    </row>
    <row r="77930" spans="17:17">
      <c r="Q77930" s="39"/>
    </row>
    <row r="77931" spans="17:17">
      <c r="Q77931" s="39"/>
    </row>
    <row r="77932" spans="17:17">
      <c r="Q77932" s="39"/>
    </row>
    <row r="77933" spans="17:17">
      <c r="Q77933" s="39"/>
    </row>
    <row r="77934" spans="17:17">
      <c r="Q77934" s="39"/>
    </row>
    <row r="77935" spans="17:17">
      <c r="Q77935" s="39"/>
    </row>
    <row r="77936" spans="17:17">
      <c r="Q77936" s="39"/>
    </row>
    <row r="77937" spans="17:17">
      <c r="Q77937" s="39"/>
    </row>
    <row r="77938" spans="17:17">
      <c r="Q77938" s="39"/>
    </row>
    <row r="77939" spans="17:17">
      <c r="Q77939" s="39"/>
    </row>
    <row r="77940" spans="17:17">
      <c r="Q77940" s="39"/>
    </row>
    <row r="77941" spans="17:17">
      <c r="Q77941" s="39"/>
    </row>
    <row r="77942" spans="17:17">
      <c r="Q77942" s="39"/>
    </row>
    <row r="77943" spans="17:17">
      <c r="Q77943" s="39"/>
    </row>
    <row r="77944" spans="17:17">
      <c r="Q77944" s="39"/>
    </row>
    <row r="77945" spans="17:17">
      <c r="Q77945" s="39"/>
    </row>
    <row r="77946" spans="17:17">
      <c r="Q77946" s="39"/>
    </row>
    <row r="77947" spans="17:17">
      <c r="Q77947" s="39"/>
    </row>
    <row r="77948" spans="17:17">
      <c r="Q77948" s="39"/>
    </row>
    <row r="77949" spans="17:17">
      <c r="Q77949" s="39"/>
    </row>
    <row r="77950" spans="17:17">
      <c r="Q77950" s="39"/>
    </row>
    <row r="77951" spans="17:17">
      <c r="Q77951" s="39"/>
    </row>
    <row r="77952" spans="17:17">
      <c r="Q77952" s="39"/>
    </row>
    <row r="77953" spans="17:17">
      <c r="Q77953" s="39"/>
    </row>
    <row r="77954" spans="17:17">
      <c r="Q77954" s="39"/>
    </row>
    <row r="77955" spans="17:17">
      <c r="Q77955" s="39"/>
    </row>
    <row r="77956" spans="17:17">
      <c r="Q77956" s="39"/>
    </row>
    <row r="77957" spans="17:17">
      <c r="Q77957" s="39"/>
    </row>
    <row r="77958" spans="17:17">
      <c r="Q77958" s="39"/>
    </row>
    <row r="77959" spans="17:17">
      <c r="Q77959" s="39"/>
    </row>
    <row r="77960" spans="17:17">
      <c r="Q77960" s="39"/>
    </row>
    <row r="77961" spans="17:17">
      <c r="Q77961" s="39"/>
    </row>
    <row r="77962" spans="17:17">
      <c r="Q77962" s="39"/>
    </row>
    <row r="77963" spans="17:17">
      <c r="Q77963" s="39"/>
    </row>
    <row r="77964" spans="17:17">
      <c r="Q77964" s="39"/>
    </row>
    <row r="77965" spans="17:17">
      <c r="Q77965" s="39"/>
    </row>
    <row r="77966" spans="17:17">
      <c r="Q77966" s="39"/>
    </row>
    <row r="77967" spans="17:17">
      <c r="Q77967" s="39"/>
    </row>
    <row r="77968" spans="17:17">
      <c r="Q77968" s="39"/>
    </row>
    <row r="77969" spans="17:17">
      <c r="Q77969" s="39"/>
    </row>
    <row r="77970" spans="17:17">
      <c r="Q77970" s="39"/>
    </row>
    <row r="77971" spans="17:17">
      <c r="Q77971" s="39"/>
    </row>
    <row r="77972" spans="17:17">
      <c r="Q77972" s="39"/>
    </row>
    <row r="77973" spans="17:17">
      <c r="Q77973" s="39"/>
    </row>
    <row r="77974" spans="17:17">
      <c r="Q77974" s="39"/>
    </row>
    <row r="77975" spans="17:17">
      <c r="Q77975" s="39"/>
    </row>
    <row r="77976" spans="17:17">
      <c r="Q77976" s="39"/>
    </row>
    <row r="77977" spans="17:17">
      <c r="Q77977" s="39"/>
    </row>
    <row r="77978" spans="17:17">
      <c r="Q77978" s="39"/>
    </row>
    <row r="77979" spans="17:17">
      <c r="Q77979" s="39"/>
    </row>
    <row r="77980" spans="17:17">
      <c r="Q77980" s="39"/>
    </row>
    <row r="77981" spans="17:17">
      <c r="Q77981" s="39"/>
    </row>
    <row r="77982" spans="17:17">
      <c r="Q77982" s="39"/>
    </row>
    <row r="77983" spans="17:17">
      <c r="Q77983" s="39"/>
    </row>
    <row r="77984" spans="17:17">
      <c r="Q77984" s="39"/>
    </row>
    <row r="77985" spans="17:17">
      <c r="Q77985" s="39"/>
    </row>
    <row r="77986" spans="17:17">
      <c r="Q77986" s="39"/>
    </row>
    <row r="77987" spans="17:17">
      <c r="Q77987" s="39"/>
    </row>
    <row r="77988" spans="17:17">
      <c r="Q77988" s="39"/>
    </row>
    <row r="77989" spans="17:17">
      <c r="Q77989" s="39"/>
    </row>
    <row r="77990" spans="17:17">
      <c r="Q77990" s="39"/>
    </row>
    <row r="77991" spans="17:17">
      <c r="Q77991" s="39"/>
    </row>
    <row r="77992" spans="17:17">
      <c r="Q77992" s="39"/>
    </row>
    <row r="77993" spans="17:17">
      <c r="Q77993" s="39"/>
    </row>
    <row r="77994" spans="17:17">
      <c r="Q77994" s="39"/>
    </row>
    <row r="77995" spans="17:17">
      <c r="Q77995" s="39"/>
    </row>
    <row r="77996" spans="17:17">
      <c r="Q77996" s="39"/>
    </row>
    <row r="77997" spans="17:17">
      <c r="Q77997" s="39"/>
    </row>
    <row r="77998" spans="17:17">
      <c r="Q77998" s="39"/>
    </row>
    <row r="77999" spans="17:17">
      <c r="Q77999" s="39"/>
    </row>
    <row r="78000" spans="17:17">
      <c r="Q78000" s="39"/>
    </row>
    <row r="78001" spans="17:17">
      <c r="Q78001" s="39"/>
    </row>
    <row r="78002" spans="17:17">
      <c r="Q78002" s="39"/>
    </row>
    <row r="78003" spans="17:17">
      <c r="Q78003" s="39"/>
    </row>
    <row r="78004" spans="17:17">
      <c r="Q78004" s="39"/>
    </row>
    <row r="78005" spans="17:17">
      <c r="Q78005" s="39"/>
    </row>
    <row r="78006" spans="17:17">
      <c r="Q78006" s="39"/>
    </row>
    <row r="78007" spans="17:17">
      <c r="Q78007" s="39"/>
    </row>
    <row r="78008" spans="17:17">
      <c r="Q78008" s="39"/>
    </row>
    <row r="78009" spans="17:17">
      <c r="Q78009" s="39"/>
    </row>
    <row r="78010" spans="17:17">
      <c r="Q78010" s="39"/>
    </row>
    <row r="78011" spans="17:17">
      <c r="Q78011" s="39"/>
    </row>
    <row r="78012" spans="17:17">
      <c r="Q78012" s="39"/>
    </row>
    <row r="78013" spans="17:17">
      <c r="Q78013" s="39"/>
    </row>
    <row r="78014" spans="17:17">
      <c r="Q78014" s="39"/>
    </row>
    <row r="78015" spans="17:17">
      <c r="Q78015" s="39"/>
    </row>
    <row r="78016" spans="17:17">
      <c r="Q78016" s="39"/>
    </row>
    <row r="78017" spans="17:17">
      <c r="Q78017" s="39"/>
    </row>
    <row r="78018" spans="17:17">
      <c r="Q78018" s="39"/>
    </row>
    <row r="78019" spans="17:17">
      <c r="Q78019" s="39"/>
    </row>
    <row r="78020" spans="17:17">
      <c r="Q78020" s="39"/>
    </row>
    <row r="78021" spans="17:17">
      <c r="Q78021" s="39"/>
    </row>
    <row r="78022" spans="17:17">
      <c r="Q78022" s="39"/>
    </row>
    <row r="78023" spans="17:17">
      <c r="Q78023" s="39"/>
    </row>
    <row r="78024" spans="17:17">
      <c r="Q78024" s="39"/>
    </row>
    <row r="78025" spans="17:17">
      <c r="Q78025" s="39"/>
    </row>
    <row r="78026" spans="17:17">
      <c r="Q78026" s="39"/>
    </row>
    <row r="78027" spans="17:17">
      <c r="Q78027" s="39"/>
    </row>
    <row r="78028" spans="17:17">
      <c r="Q78028" s="39"/>
    </row>
    <row r="78029" spans="17:17">
      <c r="Q78029" s="39"/>
    </row>
    <row r="78030" spans="17:17">
      <c r="Q78030" s="39"/>
    </row>
    <row r="78031" spans="17:17">
      <c r="Q78031" s="39"/>
    </row>
    <row r="78032" spans="17:17">
      <c r="Q78032" s="39"/>
    </row>
    <row r="78033" spans="17:17">
      <c r="Q78033" s="39"/>
    </row>
    <row r="78034" spans="17:17">
      <c r="Q78034" s="39"/>
    </row>
    <row r="78035" spans="17:17">
      <c r="Q78035" s="39"/>
    </row>
    <row r="78036" spans="17:17">
      <c r="Q78036" s="39"/>
    </row>
    <row r="78037" spans="17:17">
      <c r="Q78037" s="39"/>
    </row>
    <row r="78038" spans="17:17">
      <c r="Q78038" s="39"/>
    </row>
    <row r="78039" spans="17:17">
      <c r="Q78039" s="39"/>
    </row>
    <row r="78040" spans="17:17">
      <c r="Q78040" s="39"/>
    </row>
    <row r="78041" spans="17:17">
      <c r="Q78041" s="39"/>
    </row>
    <row r="78042" spans="17:17">
      <c r="Q78042" s="39"/>
    </row>
    <row r="78043" spans="17:17">
      <c r="Q78043" s="39"/>
    </row>
    <row r="78044" spans="17:17">
      <c r="Q78044" s="39"/>
    </row>
    <row r="78045" spans="17:17">
      <c r="Q78045" s="39"/>
    </row>
    <row r="78046" spans="17:17">
      <c r="Q78046" s="39"/>
    </row>
    <row r="78047" spans="17:17">
      <c r="Q78047" s="39"/>
    </row>
    <row r="78048" spans="17:17">
      <c r="Q78048" s="39"/>
    </row>
    <row r="78049" spans="17:17">
      <c r="Q78049" s="39"/>
    </row>
    <row r="78050" spans="17:17">
      <c r="Q78050" s="39"/>
    </row>
    <row r="78051" spans="17:17">
      <c r="Q78051" s="39"/>
    </row>
    <row r="78052" spans="17:17">
      <c r="Q78052" s="39"/>
    </row>
    <row r="78053" spans="17:17">
      <c r="Q78053" s="39"/>
    </row>
    <row r="78054" spans="17:17">
      <c r="Q78054" s="39"/>
    </row>
    <row r="78055" spans="17:17">
      <c r="Q78055" s="39"/>
    </row>
    <row r="78056" spans="17:17">
      <c r="Q78056" s="39"/>
    </row>
    <row r="78057" spans="17:17">
      <c r="Q78057" s="39"/>
    </row>
    <row r="78058" spans="17:17">
      <c r="Q78058" s="39"/>
    </row>
    <row r="78059" spans="17:17">
      <c r="Q78059" s="39"/>
    </row>
    <row r="78060" spans="17:17">
      <c r="Q78060" s="39"/>
    </row>
    <row r="78061" spans="17:17">
      <c r="Q78061" s="39"/>
    </row>
    <row r="78062" spans="17:17">
      <c r="Q78062" s="39"/>
    </row>
    <row r="78063" spans="17:17">
      <c r="Q78063" s="39"/>
    </row>
    <row r="78064" spans="17:17">
      <c r="Q78064" s="39"/>
    </row>
    <row r="78065" spans="17:17">
      <c r="Q78065" s="39"/>
    </row>
    <row r="78066" spans="17:17">
      <c r="Q78066" s="39"/>
    </row>
    <row r="78067" spans="17:17">
      <c r="Q78067" s="39"/>
    </row>
    <row r="78068" spans="17:17">
      <c r="Q78068" s="39"/>
    </row>
    <row r="78069" spans="17:17">
      <c r="Q78069" s="39"/>
    </row>
    <row r="78070" spans="17:17">
      <c r="Q78070" s="39"/>
    </row>
    <row r="78071" spans="17:17">
      <c r="Q78071" s="39"/>
    </row>
    <row r="78072" spans="17:17">
      <c r="Q78072" s="39"/>
    </row>
    <row r="78073" spans="17:17">
      <c r="Q78073" s="39"/>
    </row>
    <row r="78074" spans="17:17">
      <c r="Q78074" s="39"/>
    </row>
    <row r="78075" spans="17:17">
      <c r="Q78075" s="39"/>
    </row>
    <row r="78076" spans="17:17">
      <c r="Q78076" s="39"/>
    </row>
    <row r="78077" spans="17:17">
      <c r="Q78077" s="39"/>
    </row>
    <row r="78078" spans="17:17">
      <c r="Q78078" s="39"/>
    </row>
    <row r="78079" spans="17:17">
      <c r="Q78079" s="39"/>
    </row>
    <row r="78080" spans="17:17">
      <c r="Q78080" s="39"/>
    </row>
    <row r="78081" spans="17:17">
      <c r="Q78081" s="39"/>
    </row>
    <row r="78082" spans="17:17">
      <c r="Q78082" s="39"/>
    </row>
    <row r="78083" spans="17:17">
      <c r="Q78083" s="39"/>
    </row>
    <row r="78084" spans="17:17">
      <c r="Q78084" s="39"/>
    </row>
    <row r="78085" spans="17:17">
      <c r="Q78085" s="39"/>
    </row>
    <row r="78086" spans="17:17">
      <c r="Q78086" s="39"/>
    </row>
    <row r="78087" spans="17:17">
      <c r="Q78087" s="39"/>
    </row>
    <row r="78088" spans="17:17">
      <c r="Q78088" s="39"/>
    </row>
    <row r="78089" spans="17:17">
      <c r="Q78089" s="39"/>
    </row>
    <row r="78090" spans="17:17">
      <c r="Q78090" s="39"/>
    </row>
    <row r="78091" spans="17:17">
      <c r="Q78091" s="39"/>
    </row>
    <row r="78092" spans="17:17">
      <c r="Q78092" s="39"/>
    </row>
    <row r="78093" spans="17:17">
      <c r="Q78093" s="39"/>
    </row>
    <row r="78094" spans="17:17">
      <c r="Q78094" s="39"/>
    </row>
    <row r="78095" spans="17:17">
      <c r="Q78095" s="39"/>
    </row>
    <row r="78096" spans="17:17">
      <c r="Q78096" s="39"/>
    </row>
    <row r="78097" spans="17:17">
      <c r="Q78097" s="39"/>
    </row>
    <row r="78098" spans="17:17">
      <c r="Q78098" s="39"/>
    </row>
    <row r="78099" spans="17:17">
      <c r="Q78099" s="39"/>
    </row>
    <row r="78100" spans="17:17">
      <c r="Q78100" s="39"/>
    </row>
    <row r="78101" spans="17:17">
      <c r="Q78101" s="39"/>
    </row>
    <row r="78102" spans="17:17">
      <c r="Q78102" s="39"/>
    </row>
    <row r="78103" spans="17:17">
      <c r="Q78103" s="39"/>
    </row>
    <row r="78104" spans="17:17">
      <c r="Q78104" s="39"/>
    </row>
    <row r="78105" spans="17:17">
      <c r="Q78105" s="39"/>
    </row>
    <row r="78106" spans="17:17">
      <c r="Q78106" s="39"/>
    </row>
    <row r="78107" spans="17:17">
      <c r="Q78107" s="39"/>
    </row>
    <row r="78108" spans="17:17">
      <c r="Q78108" s="39"/>
    </row>
    <row r="78109" spans="17:17">
      <c r="Q78109" s="39"/>
    </row>
    <row r="78110" spans="17:17">
      <c r="Q78110" s="39"/>
    </row>
    <row r="78111" spans="17:17">
      <c r="Q78111" s="39"/>
    </row>
    <row r="78112" spans="17:17">
      <c r="Q78112" s="39"/>
    </row>
    <row r="78113" spans="17:17">
      <c r="Q78113" s="39"/>
    </row>
    <row r="78114" spans="17:17">
      <c r="Q78114" s="39"/>
    </row>
    <row r="78115" spans="17:17">
      <c r="Q78115" s="39"/>
    </row>
    <row r="78116" spans="17:17">
      <c r="Q78116" s="39"/>
    </row>
    <row r="78117" spans="17:17">
      <c r="Q78117" s="39"/>
    </row>
    <row r="78118" spans="17:17">
      <c r="Q78118" s="39"/>
    </row>
    <row r="78119" spans="17:17">
      <c r="Q78119" s="39"/>
    </row>
    <row r="78120" spans="17:17">
      <c r="Q78120" s="39"/>
    </row>
    <row r="78121" spans="17:17">
      <c r="Q78121" s="39"/>
    </row>
    <row r="78122" spans="17:17">
      <c r="Q78122" s="39"/>
    </row>
    <row r="78123" spans="17:17">
      <c r="Q78123" s="39"/>
    </row>
    <row r="78124" spans="17:17">
      <c r="Q78124" s="39"/>
    </row>
    <row r="78125" spans="17:17">
      <c r="Q78125" s="39"/>
    </row>
    <row r="78126" spans="17:17">
      <c r="Q78126" s="39"/>
    </row>
    <row r="78127" spans="17:17">
      <c r="Q78127" s="39"/>
    </row>
    <row r="78128" spans="17:17">
      <c r="Q78128" s="39"/>
    </row>
    <row r="78129" spans="17:17">
      <c r="Q78129" s="39"/>
    </row>
    <row r="78130" spans="17:17">
      <c r="Q78130" s="39"/>
    </row>
    <row r="78131" spans="17:17">
      <c r="Q78131" s="39"/>
    </row>
    <row r="78132" spans="17:17">
      <c r="Q78132" s="39"/>
    </row>
    <row r="78133" spans="17:17">
      <c r="Q78133" s="39"/>
    </row>
    <row r="78134" spans="17:17">
      <c r="Q78134" s="39"/>
    </row>
    <row r="78135" spans="17:17">
      <c r="Q78135" s="39"/>
    </row>
    <row r="78136" spans="17:17">
      <c r="Q78136" s="39"/>
    </row>
    <row r="78137" spans="17:17">
      <c r="Q78137" s="39"/>
    </row>
    <row r="78138" spans="17:17">
      <c r="Q78138" s="39"/>
    </row>
    <row r="78139" spans="17:17">
      <c r="Q78139" s="39"/>
    </row>
    <row r="78140" spans="17:17">
      <c r="Q78140" s="39"/>
    </row>
    <row r="78141" spans="17:17">
      <c r="Q78141" s="39"/>
    </row>
    <row r="78142" spans="17:17">
      <c r="Q78142" s="39"/>
    </row>
    <row r="78143" spans="17:17">
      <c r="Q78143" s="39"/>
    </row>
    <row r="78144" spans="17:17">
      <c r="Q78144" s="39"/>
    </row>
    <row r="78145" spans="17:17">
      <c r="Q78145" s="39"/>
    </row>
    <row r="78146" spans="17:17">
      <c r="Q78146" s="39"/>
    </row>
    <row r="78147" spans="17:17">
      <c r="Q78147" s="39"/>
    </row>
    <row r="78148" spans="17:17">
      <c r="Q78148" s="39"/>
    </row>
    <row r="78149" spans="17:17">
      <c r="Q78149" s="39"/>
    </row>
    <row r="78150" spans="17:17">
      <c r="Q78150" s="39"/>
    </row>
    <row r="78151" spans="17:17">
      <c r="Q78151" s="39"/>
    </row>
    <row r="78152" spans="17:17">
      <c r="Q78152" s="39"/>
    </row>
    <row r="78153" spans="17:17">
      <c r="Q78153" s="39"/>
    </row>
    <row r="78154" spans="17:17">
      <c r="Q78154" s="39"/>
    </row>
    <row r="78155" spans="17:17">
      <c r="Q78155" s="39"/>
    </row>
    <row r="78156" spans="17:17">
      <c r="Q78156" s="39"/>
    </row>
    <row r="78157" spans="17:17">
      <c r="Q78157" s="39"/>
    </row>
    <row r="78158" spans="17:17">
      <c r="Q78158" s="39"/>
    </row>
    <row r="78159" spans="17:17">
      <c r="Q78159" s="39"/>
    </row>
    <row r="78160" spans="17:17">
      <c r="Q78160" s="39"/>
    </row>
    <row r="78161" spans="17:17">
      <c r="Q78161" s="39"/>
    </row>
    <row r="78162" spans="17:17">
      <c r="Q78162" s="39"/>
    </row>
    <row r="78163" spans="17:17">
      <c r="Q78163" s="39"/>
    </row>
    <row r="78164" spans="17:17">
      <c r="Q78164" s="39"/>
    </row>
    <row r="78165" spans="17:17">
      <c r="Q78165" s="39"/>
    </row>
    <row r="78166" spans="17:17">
      <c r="Q78166" s="39"/>
    </row>
    <row r="78167" spans="17:17">
      <c r="Q78167" s="39"/>
    </row>
    <row r="78168" spans="17:17">
      <c r="Q78168" s="39"/>
    </row>
    <row r="78169" spans="17:17">
      <c r="Q78169" s="39"/>
    </row>
    <row r="78170" spans="17:17">
      <c r="Q78170" s="39"/>
    </row>
    <row r="78171" spans="17:17">
      <c r="Q78171" s="39"/>
    </row>
    <row r="78172" spans="17:17">
      <c r="Q78172" s="39"/>
    </row>
    <row r="78173" spans="17:17">
      <c r="Q78173" s="39"/>
    </row>
    <row r="78174" spans="17:17">
      <c r="Q78174" s="39"/>
    </row>
    <row r="78175" spans="17:17">
      <c r="Q78175" s="39"/>
    </row>
    <row r="78176" spans="17:17">
      <c r="Q78176" s="39"/>
    </row>
    <row r="78177" spans="17:17">
      <c r="Q78177" s="39"/>
    </row>
    <row r="78178" spans="17:17">
      <c r="Q78178" s="39"/>
    </row>
    <row r="78179" spans="17:17">
      <c r="Q78179" s="39"/>
    </row>
    <row r="78180" spans="17:17">
      <c r="Q78180" s="39"/>
    </row>
    <row r="78181" spans="17:17">
      <c r="Q78181" s="39"/>
    </row>
    <row r="78182" spans="17:17">
      <c r="Q78182" s="39"/>
    </row>
    <row r="78183" spans="17:17">
      <c r="Q78183" s="39"/>
    </row>
    <row r="78184" spans="17:17">
      <c r="Q78184" s="39"/>
    </row>
    <row r="78185" spans="17:17">
      <c r="Q78185" s="39"/>
    </row>
    <row r="78186" spans="17:17">
      <c r="Q78186" s="39"/>
    </row>
    <row r="78187" spans="17:17">
      <c r="Q78187" s="39"/>
    </row>
    <row r="78188" spans="17:17">
      <c r="Q78188" s="39"/>
    </row>
    <row r="78189" spans="17:17">
      <c r="Q78189" s="39"/>
    </row>
    <row r="78190" spans="17:17">
      <c r="Q78190" s="39"/>
    </row>
    <row r="78191" spans="17:17">
      <c r="Q78191" s="39"/>
    </row>
    <row r="78192" spans="17:17">
      <c r="Q78192" s="39"/>
    </row>
    <row r="78193" spans="17:17">
      <c r="Q78193" s="39"/>
    </row>
    <row r="78194" spans="17:17">
      <c r="Q78194" s="39"/>
    </row>
    <row r="78195" spans="17:17">
      <c r="Q78195" s="39"/>
    </row>
    <row r="78196" spans="17:17">
      <c r="Q78196" s="39"/>
    </row>
    <row r="78197" spans="17:17">
      <c r="Q78197" s="39"/>
    </row>
    <row r="78198" spans="17:17">
      <c r="Q78198" s="39"/>
    </row>
    <row r="78199" spans="17:17">
      <c r="Q78199" s="39"/>
    </row>
    <row r="78200" spans="17:17">
      <c r="Q78200" s="39"/>
    </row>
    <row r="78201" spans="17:17">
      <c r="Q78201" s="39"/>
    </row>
    <row r="78202" spans="17:17">
      <c r="Q78202" s="39"/>
    </row>
    <row r="78203" spans="17:17">
      <c r="Q78203" s="39"/>
    </row>
    <row r="78204" spans="17:17">
      <c r="Q78204" s="39"/>
    </row>
    <row r="78205" spans="17:17">
      <c r="Q78205" s="39"/>
    </row>
    <row r="78206" spans="17:17">
      <c r="Q78206" s="39"/>
    </row>
    <row r="78207" spans="17:17">
      <c r="Q78207" s="39"/>
    </row>
    <row r="78208" spans="17:17">
      <c r="Q78208" s="39"/>
    </row>
    <row r="78209" spans="17:17">
      <c r="Q78209" s="39"/>
    </row>
    <row r="78210" spans="17:17">
      <c r="Q78210" s="39"/>
    </row>
    <row r="78211" spans="17:17">
      <c r="Q78211" s="39"/>
    </row>
    <row r="78212" spans="17:17">
      <c r="Q78212" s="39"/>
    </row>
    <row r="78213" spans="17:17">
      <c r="Q78213" s="39"/>
    </row>
    <row r="78214" spans="17:17">
      <c r="Q78214" s="39"/>
    </row>
    <row r="78215" spans="17:17">
      <c r="Q78215" s="39"/>
    </row>
    <row r="78216" spans="17:17">
      <c r="Q78216" s="39"/>
    </row>
    <row r="78217" spans="17:17">
      <c r="Q78217" s="39"/>
    </row>
    <row r="78218" spans="17:17">
      <c r="Q78218" s="39"/>
    </row>
    <row r="78219" spans="17:17">
      <c r="Q78219" s="39"/>
    </row>
    <row r="78220" spans="17:17">
      <c r="Q78220" s="39"/>
    </row>
    <row r="78221" spans="17:17">
      <c r="Q78221" s="39"/>
    </row>
    <row r="78222" spans="17:17">
      <c r="Q78222" s="39"/>
    </row>
    <row r="78223" spans="17:17">
      <c r="Q78223" s="39"/>
    </row>
    <row r="78224" spans="17:17">
      <c r="Q78224" s="39"/>
    </row>
    <row r="78225" spans="17:17">
      <c r="Q78225" s="39"/>
    </row>
    <row r="78226" spans="17:17">
      <c r="Q78226" s="39"/>
    </row>
    <row r="78227" spans="17:17">
      <c r="Q78227" s="39"/>
    </row>
    <row r="78228" spans="17:17">
      <c r="Q78228" s="39"/>
    </row>
    <row r="78229" spans="17:17">
      <c r="Q78229" s="39"/>
    </row>
    <row r="78230" spans="17:17">
      <c r="Q78230" s="39"/>
    </row>
    <row r="78231" spans="17:17">
      <c r="Q78231" s="39"/>
    </row>
    <row r="78232" spans="17:17">
      <c r="Q78232" s="39"/>
    </row>
    <row r="78233" spans="17:17">
      <c r="Q78233" s="39"/>
    </row>
    <row r="78234" spans="17:17">
      <c r="Q78234" s="39"/>
    </row>
    <row r="78235" spans="17:17">
      <c r="Q78235" s="39"/>
    </row>
    <row r="78236" spans="17:17">
      <c r="Q78236" s="39"/>
    </row>
    <row r="78237" spans="17:17">
      <c r="Q78237" s="39"/>
    </row>
    <row r="78238" spans="17:17">
      <c r="Q78238" s="39"/>
    </row>
    <row r="78239" spans="17:17">
      <c r="Q78239" s="39"/>
    </row>
    <row r="78240" spans="17:17">
      <c r="Q78240" s="39"/>
    </row>
    <row r="78241" spans="17:17">
      <c r="Q78241" s="39"/>
    </row>
    <row r="78242" spans="17:17">
      <c r="Q78242" s="39"/>
    </row>
    <row r="78243" spans="17:17">
      <c r="Q78243" s="39"/>
    </row>
    <row r="78244" spans="17:17">
      <c r="Q78244" s="39"/>
    </row>
    <row r="78245" spans="17:17">
      <c r="Q78245" s="39"/>
    </row>
    <row r="78246" spans="17:17">
      <c r="Q78246" s="39"/>
    </row>
    <row r="78247" spans="17:17">
      <c r="Q78247" s="39"/>
    </row>
    <row r="78248" spans="17:17">
      <c r="Q78248" s="39"/>
    </row>
    <row r="78249" spans="17:17">
      <c r="Q78249" s="39"/>
    </row>
    <row r="78250" spans="17:17">
      <c r="Q78250" s="39"/>
    </row>
    <row r="78251" spans="17:17">
      <c r="Q78251" s="39"/>
    </row>
    <row r="78252" spans="17:17">
      <c r="Q78252" s="39"/>
    </row>
    <row r="78253" spans="17:17">
      <c r="Q78253" s="39"/>
    </row>
    <row r="78254" spans="17:17">
      <c r="Q78254" s="39"/>
    </row>
    <row r="78255" spans="17:17">
      <c r="Q78255" s="39"/>
    </row>
    <row r="78256" spans="17:17">
      <c r="Q78256" s="39"/>
    </row>
    <row r="78257" spans="17:17">
      <c r="Q78257" s="39"/>
    </row>
    <row r="78258" spans="17:17">
      <c r="Q78258" s="39"/>
    </row>
    <row r="78259" spans="17:17">
      <c r="Q78259" s="39"/>
    </row>
    <row r="78260" spans="17:17">
      <c r="Q78260" s="39"/>
    </row>
    <row r="78261" spans="17:17">
      <c r="Q78261" s="39"/>
    </row>
    <row r="78262" spans="17:17">
      <c r="Q78262" s="39"/>
    </row>
    <row r="78263" spans="17:17">
      <c r="Q78263" s="39"/>
    </row>
    <row r="78264" spans="17:17">
      <c r="Q78264" s="39"/>
    </row>
    <row r="78265" spans="17:17">
      <c r="Q78265" s="39"/>
    </row>
    <row r="78266" spans="17:17">
      <c r="Q78266" s="39"/>
    </row>
    <row r="78267" spans="17:17">
      <c r="Q78267" s="39"/>
    </row>
    <row r="78268" spans="17:17">
      <c r="Q78268" s="39"/>
    </row>
    <row r="78269" spans="17:17">
      <c r="Q78269" s="39"/>
    </row>
    <row r="78270" spans="17:17">
      <c r="Q78270" s="39"/>
    </row>
    <row r="78271" spans="17:17">
      <c r="Q78271" s="39"/>
    </row>
    <row r="78272" spans="17:17">
      <c r="Q78272" s="39"/>
    </row>
    <row r="78273" spans="17:17">
      <c r="Q78273" s="39"/>
    </row>
    <row r="78274" spans="17:17">
      <c r="Q78274" s="39"/>
    </row>
    <row r="78275" spans="17:17">
      <c r="Q78275" s="39"/>
    </row>
    <row r="78276" spans="17:17">
      <c r="Q78276" s="39"/>
    </row>
    <row r="78277" spans="17:17">
      <c r="Q78277" s="39"/>
    </row>
    <row r="78278" spans="17:17">
      <c r="Q78278" s="39"/>
    </row>
    <row r="78279" spans="17:17">
      <c r="Q78279" s="39"/>
    </row>
    <row r="78280" spans="17:17">
      <c r="Q78280" s="39"/>
    </row>
    <row r="78281" spans="17:17">
      <c r="Q78281" s="39"/>
    </row>
    <row r="78282" spans="17:17">
      <c r="Q78282" s="39"/>
    </row>
    <row r="78283" spans="17:17">
      <c r="Q78283" s="39"/>
    </row>
    <row r="78284" spans="17:17">
      <c r="Q78284" s="39"/>
    </row>
    <row r="78285" spans="17:17">
      <c r="Q78285" s="39"/>
    </row>
    <row r="78286" spans="17:17">
      <c r="Q78286" s="39"/>
    </row>
    <row r="78287" spans="17:17">
      <c r="Q78287" s="39"/>
    </row>
    <row r="78288" spans="17:17">
      <c r="Q78288" s="39"/>
    </row>
    <row r="78289" spans="17:17">
      <c r="Q78289" s="39"/>
    </row>
    <row r="78290" spans="17:17">
      <c r="Q78290" s="39"/>
    </row>
    <row r="78291" spans="17:17">
      <c r="Q78291" s="39"/>
    </row>
    <row r="78292" spans="17:17">
      <c r="Q78292" s="39"/>
    </row>
    <row r="78293" spans="17:17">
      <c r="Q78293" s="39"/>
    </row>
    <row r="78294" spans="17:17">
      <c r="Q78294" s="39"/>
    </row>
    <row r="78295" spans="17:17">
      <c r="Q78295" s="39"/>
    </row>
    <row r="78296" spans="17:17">
      <c r="Q78296" s="39"/>
    </row>
    <row r="78297" spans="17:17">
      <c r="Q78297" s="39"/>
    </row>
    <row r="78298" spans="17:17">
      <c r="Q78298" s="39"/>
    </row>
    <row r="78299" spans="17:17">
      <c r="Q78299" s="39"/>
    </row>
    <row r="78300" spans="17:17">
      <c r="Q78300" s="39"/>
    </row>
    <row r="78301" spans="17:17">
      <c r="Q78301" s="39"/>
    </row>
    <row r="78302" spans="17:17">
      <c r="Q78302" s="39"/>
    </row>
    <row r="78303" spans="17:17">
      <c r="Q78303" s="39"/>
    </row>
    <row r="78304" spans="17:17">
      <c r="Q78304" s="39"/>
    </row>
    <row r="78305" spans="17:17">
      <c r="Q78305" s="39"/>
    </row>
    <row r="78306" spans="17:17">
      <c r="Q78306" s="39"/>
    </row>
    <row r="78307" spans="17:17">
      <c r="Q78307" s="39"/>
    </row>
    <row r="78308" spans="17:17">
      <c r="Q78308" s="39"/>
    </row>
    <row r="78309" spans="17:17">
      <c r="Q78309" s="39"/>
    </row>
    <row r="78310" spans="17:17">
      <c r="Q78310" s="39"/>
    </row>
    <row r="78311" spans="17:17">
      <c r="Q78311" s="39"/>
    </row>
    <row r="78312" spans="17:17">
      <c r="Q78312" s="39"/>
    </row>
    <row r="78313" spans="17:17">
      <c r="Q78313" s="39"/>
    </row>
    <row r="78314" spans="17:17">
      <c r="Q78314" s="39"/>
    </row>
    <row r="78315" spans="17:17">
      <c r="Q78315" s="39"/>
    </row>
    <row r="78316" spans="17:17">
      <c r="Q78316" s="39"/>
    </row>
    <row r="78317" spans="17:17">
      <c r="Q78317" s="39"/>
    </row>
    <row r="78318" spans="17:17">
      <c r="Q78318" s="39"/>
    </row>
    <row r="78319" spans="17:17">
      <c r="Q78319" s="39"/>
    </row>
    <row r="78320" spans="17:17">
      <c r="Q78320" s="39"/>
    </row>
    <row r="78321" spans="17:17">
      <c r="Q78321" s="39"/>
    </row>
    <row r="78322" spans="17:17">
      <c r="Q78322" s="39"/>
    </row>
    <row r="78323" spans="17:17">
      <c r="Q78323" s="39"/>
    </row>
    <row r="78324" spans="17:17">
      <c r="Q78324" s="39"/>
    </row>
    <row r="78325" spans="17:17">
      <c r="Q78325" s="39"/>
    </row>
    <row r="78326" spans="17:17">
      <c r="Q78326" s="39"/>
    </row>
    <row r="78327" spans="17:17">
      <c r="Q78327" s="39"/>
    </row>
    <row r="78328" spans="17:17">
      <c r="Q78328" s="39"/>
    </row>
    <row r="78329" spans="17:17">
      <c r="Q78329" s="39"/>
    </row>
    <row r="78330" spans="17:17">
      <c r="Q78330" s="39"/>
    </row>
    <row r="78331" spans="17:17">
      <c r="Q78331" s="39"/>
    </row>
    <row r="78332" spans="17:17">
      <c r="Q78332" s="39"/>
    </row>
    <row r="78333" spans="17:17">
      <c r="Q78333" s="39"/>
    </row>
    <row r="78334" spans="17:17">
      <c r="Q78334" s="39"/>
    </row>
    <row r="78335" spans="17:17">
      <c r="Q78335" s="39"/>
    </row>
    <row r="78336" spans="17:17">
      <c r="Q78336" s="39"/>
    </row>
    <row r="78337" spans="17:17">
      <c r="Q78337" s="39"/>
    </row>
    <row r="78338" spans="17:17">
      <c r="Q78338" s="39"/>
    </row>
    <row r="78339" spans="17:17">
      <c r="Q78339" s="39"/>
    </row>
    <row r="78340" spans="17:17">
      <c r="Q78340" s="39"/>
    </row>
    <row r="78341" spans="17:17">
      <c r="Q78341" s="39"/>
    </row>
    <row r="78342" spans="17:17">
      <c r="Q78342" s="39"/>
    </row>
    <row r="78343" spans="17:17">
      <c r="Q78343" s="39"/>
    </row>
    <row r="78344" spans="17:17">
      <c r="Q78344" s="39"/>
    </row>
    <row r="78345" spans="17:17">
      <c r="Q78345" s="39"/>
    </row>
    <row r="78346" spans="17:17">
      <c r="Q78346" s="39"/>
    </row>
    <row r="78347" spans="17:17">
      <c r="Q78347" s="39"/>
    </row>
    <row r="78348" spans="17:17">
      <c r="Q78348" s="39"/>
    </row>
    <row r="78349" spans="17:17">
      <c r="Q78349" s="39"/>
    </row>
    <row r="78350" spans="17:17">
      <c r="Q78350" s="39"/>
    </row>
    <row r="78351" spans="17:17">
      <c r="Q78351" s="39"/>
    </row>
    <row r="78352" spans="17:17">
      <c r="Q78352" s="39"/>
    </row>
    <row r="78353" spans="17:17">
      <c r="Q78353" s="39"/>
    </row>
    <row r="78354" spans="17:17">
      <c r="Q78354" s="39"/>
    </row>
    <row r="78355" spans="17:17">
      <c r="Q78355" s="39"/>
    </row>
    <row r="78356" spans="17:17">
      <c r="Q78356" s="39"/>
    </row>
    <row r="78357" spans="17:17">
      <c r="Q78357" s="39"/>
    </row>
    <row r="78358" spans="17:17">
      <c r="Q78358" s="39"/>
    </row>
    <row r="78359" spans="17:17">
      <c r="Q78359" s="39"/>
    </row>
    <row r="78360" spans="17:17">
      <c r="Q78360" s="39"/>
    </row>
    <row r="78361" spans="17:17">
      <c r="Q78361" s="39"/>
    </row>
    <row r="78362" spans="17:17">
      <c r="Q78362" s="39"/>
    </row>
    <row r="78363" spans="17:17">
      <c r="Q78363" s="39"/>
    </row>
    <row r="78364" spans="17:17">
      <c r="Q78364" s="39"/>
    </row>
    <row r="78365" spans="17:17">
      <c r="Q78365" s="39"/>
    </row>
    <row r="78366" spans="17:17">
      <c r="Q78366" s="39"/>
    </row>
    <row r="78367" spans="17:17">
      <c r="Q78367" s="39"/>
    </row>
    <row r="78368" spans="17:17">
      <c r="Q78368" s="39"/>
    </row>
    <row r="78369" spans="17:17">
      <c r="Q78369" s="39"/>
    </row>
    <row r="78370" spans="17:17">
      <c r="Q78370" s="39"/>
    </row>
    <row r="78371" spans="17:17">
      <c r="Q78371" s="39"/>
    </row>
    <row r="78372" spans="17:17">
      <c r="Q78372" s="39"/>
    </row>
    <row r="78373" spans="17:17">
      <c r="Q78373" s="39"/>
    </row>
    <row r="78374" spans="17:17">
      <c r="Q78374" s="39"/>
    </row>
    <row r="78375" spans="17:17">
      <c r="Q78375" s="39"/>
    </row>
    <row r="78376" spans="17:17">
      <c r="Q78376" s="39"/>
    </row>
    <row r="78377" spans="17:17">
      <c r="Q78377" s="39"/>
    </row>
    <row r="78378" spans="17:17">
      <c r="Q78378" s="39"/>
    </row>
    <row r="78379" spans="17:17">
      <c r="Q78379" s="39"/>
    </row>
    <row r="78380" spans="17:17">
      <c r="Q78380" s="39"/>
    </row>
    <row r="78381" spans="17:17">
      <c r="Q78381" s="39"/>
    </row>
    <row r="78382" spans="17:17">
      <c r="Q78382" s="39"/>
    </row>
    <row r="78383" spans="17:17">
      <c r="Q78383" s="39"/>
    </row>
    <row r="78384" spans="17:17">
      <c r="Q78384" s="39"/>
    </row>
    <row r="78385" spans="17:17">
      <c r="Q78385" s="39"/>
    </row>
    <row r="78386" spans="17:17">
      <c r="Q78386" s="39"/>
    </row>
    <row r="78387" spans="17:17">
      <c r="Q78387" s="39"/>
    </row>
    <row r="78388" spans="17:17">
      <c r="Q78388" s="39"/>
    </row>
    <row r="78389" spans="17:17">
      <c r="Q78389" s="39"/>
    </row>
    <row r="78390" spans="17:17">
      <c r="Q78390" s="39"/>
    </row>
    <row r="78391" spans="17:17">
      <c r="Q78391" s="39"/>
    </row>
    <row r="78392" spans="17:17">
      <c r="Q78392" s="39"/>
    </row>
    <row r="78393" spans="17:17">
      <c r="Q78393" s="39"/>
    </row>
    <row r="78394" spans="17:17">
      <c r="Q78394" s="39"/>
    </row>
    <row r="78395" spans="17:17">
      <c r="Q78395" s="39"/>
    </row>
    <row r="78396" spans="17:17">
      <c r="Q78396" s="39"/>
    </row>
    <row r="78397" spans="17:17">
      <c r="Q78397" s="39"/>
    </row>
    <row r="78398" spans="17:17">
      <c r="Q78398" s="39"/>
    </row>
    <row r="78399" spans="17:17">
      <c r="Q78399" s="39"/>
    </row>
    <row r="78400" spans="17:17">
      <c r="Q78400" s="39"/>
    </row>
    <row r="78401" spans="17:17">
      <c r="Q78401" s="39"/>
    </row>
    <row r="78402" spans="17:17">
      <c r="Q78402" s="39"/>
    </row>
    <row r="78403" spans="17:17">
      <c r="Q78403" s="39"/>
    </row>
    <row r="78404" spans="17:17">
      <c r="Q78404" s="39"/>
    </row>
    <row r="78405" spans="17:17">
      <c r="Q78405" s="39"/>
    </row>
    <row r="78406" spans="17:17">
      <c r="Q78406" s="39"/>
    </row>
    <row r="78407" spans="17:17">
      <c r="Q78407" s="39"/>
    </row>
    <row r="78408" spans="17:17">
      <c r="Q78408" s="39"/>
    </row>
    <row r="78409" spans="17:17">
      <c r="Q78409" s="39"/>
    </row>
    <row r="78410" spans="17:17">
      <c r="Q78410" s="39"/>
    </row>
    <row r="78411" spans="17:17">
      <c r="Q78411" s="39"/>
    </row>
    <row r="78412" spans="17:17">
      <c r="Q78412" s="39"/>
    </row>
    <row r="78413" spans="17:17">
      <c r="Q78413" s="39"/>
    </row>
    <row r="78414" spans="17:17">
      <c r="Q78414" s="39"/>
    </row>
    <row r="78415" spans="17:17">
      <c r="Q78415" s="39"/>
    </row>
    <row r="78416" spans="17:17">
      <c r="Q78416" s="39"/>
    </row>
    <row r="78417" spans="17:17">
      <c r="Q78417" s="39"/>
    </row>
    <row r="78418" spans="17:17">
      <c r="Q78418" s="39"/>
    </row>
    <row r="78419" spans="17:17">
      <c r="Q78419" s="39"/>
    </row>
    <row r="78420" spans="17:17">
      <c r="Q78420" s="39"/>
    </row>
    <row r="78421" spans="17:17">
      <c r="Q78421" s="39"/>
    </row>
    <row r="78422" spans="17:17">
      <c r="Q78422" s="39"/>
    </row>
    <row r="78423" spans="17:17">
      <c r="Q78423" s="39"/>
    </row>
    <row r="78424" spans="17:17">
      <c r="Q78424" s="39"/>
    </row>
    <row r="78425" spans="17:17">
      <c r="Q78425" s="39"/>
    </row>
    <row r="78426" spans="17:17">
      <c r="Q78426" s="39"/>
    </row>
    <row r="78427" spans="17:17">
      <c r="Q78427" s="39"/>
    </row>
    <row r="78428" spans="17:17">
      <c r="Q78428" s="39"/>
    </row>
    <row r="78429" spans="17:17">
      <c r="Q78429" s="39"/>
    </row>
    <row r="78430" spans="17:17">
      <c r="Q78430" s="39"/>
    </row>
    <row r="78431" spans="17:17">
      <c r="Q78431" s="39"/>
    </row>
    <row r="78432" spans="17:17">
      <c r="Q78432" s="39"/>
    </row>
    <row r="78433" spans="17:17">
      <c r="Q78433" s="39"/>
    </row>
    <row r="78434" spans="17:17">
      <c r="Q78434" s="39"/>
    </row>
    <row r="78435" spans="17:17">
      <c r="Q78435" s="39"/>
    </row>
    <row r="78436" spans="17:17">
      <c r="Q78436" s="39"/>
    </row>
    <row r="78437" spans="17:17">
      <c r="Q78437" s="39"/>
    </row>
    <row r="78438" spans="17:17">
      <c r="Q78438" s="39"/>
    </row>
    <row r="78439" spans="17:17">
      <c r="Q78439" s="39"/>
    </row>
    <row r="78440" spans="17:17">
      <c r="Q78440" s="39"/>
    </row>
    <row r="78441" spans="17:17">
      <c r="Q78441" s="39"/>
    </row>
    <row r="78442" spans="17:17">
      <c r="Q78442" s="39"/>
    </row>
    <row r="78443" spans="17:17">
      <c r="Q78443" s="39"/>
    </row>
    <row r="78444" spans="17:17">
      <c r="Q78444" s="39"/>
    </row>
    <row r="78445" spans="17:17">
      <c r="Q78445" s="39"/>
    </row>
    <row r="78446" spans="17:17">
      <c r="Q78446" s="39"/>
    </row>
    <row r="78447" spans="17:17">
      <c r="Q78447" s="39"/>
    </row>
    <row r="78448" spans="17:17">
      <c r="Q78448" s="39"/>
    </row>
    <row r="78449" spans="17:17">
      <c r="Q78449" s="39"/>
    </row>
    <row r="78450" spans="17:17">
      <c r="Q78450" s="39"/>
    </row>
    <row r="78451" spans="17:17">
      <c r="Q78451" s="39"/>
    </row>
    <row r="78452" spans="17:17">
      <c r="Q78452" s="39"/>
    </row>
    <row r="78453" spans="17:17">
      <c r="Q78453" s="39"/>
    </row>
    <row r="78454" spans="17:17">
      <c r="Q78454" s="39"/>
    </row>
    <row r="78455" spans="17:17">
      <c r="Q78455" s="39"/>
    </row>
    <row r="78456" spans="17:17">
      <c r="Q78456" s="39"/>
    </row>
    <row r="78457" spans="17:17">
      <c r="Q78457" s="39"/>
    </row>
    <row r="78458" spans="17:17">
      <c r="Q78458" s="39"/>
    </row>
    <row r="78459" spans="17:17">
      <c r="Q78459" s="39"/>
    </row>
    <row r="78460" spans="17:17">
      <c r="Q78460" s="39"/>
    </row>
    <row r="78461" spans="17:17">
      <c r="Q78461" s="39"/>
    </row>
    <row r="78462" spans="17:17">
      <c r="Q78462" s="39"/>
    </row>
    <row r="78463" spans="17:17">
      <c r="Q78463" s="39"/>
    </row>
    <row r="78464" spans="17:17">
      <c r="Q78464" s="39"/>
    </row>
    <row r="78465" spans="17:17">
      <c r="Q78465" s="39"/>
    </row>
    <row r="78466" spans="17:17">
      <c r="Q78466" s="39"/>
    </row>
    <row r="78467" spans="17:17">
      <c r="Q78467" s="39"/>
    </row>
    <row r="78468" spans="17:17">
      <c r="Q78468" s="39"/>
    </row>
    <row r="78469" spans="17:17">
      <c r="Q78469" s="39"/>
    </row>
    <row r="78470" spans="17:17">
      <c r="Q78470" s="39"/>
    </row>
    <row r="78471" spans="17:17">
      <c r="Q78471" s="39"/>
    </row>
    <row r="78472" spans="17:17">
      <c r="Q78472" s="39"/>
    </row>
    <row r="78473" spans="17:17">
      <c r="Q78473" s="39"/>
    </row>
    <row r="78474" spans="17:17">
      <c r="Q78474" s="39"/>
    </row>
    <row r="78475" spans="17:17">
      <c r="Q78475" s="39"/>
    </row>
    <row r="78476" spans="17:17">
      <c r="Q78476" s="39"/>
    </row>
    <row r="78477" spans="17:17">
      <c r="Q78477" s="39"/>
    </row>
    <row r="78478" spans="17:17">
      <c r="Q78478" s="39"/>
    </row>
    <row r="78479" spans="17:17">
      <c r="Q78479" s="39"/>
    </row>
    <row r="78480" spans="17:17">
      <c r="Q78480" s="39"/>
    </row>
    <row r="78481" spans="17:17">
      <c r="Q78481" s="39"/>
    </row>
    <row r="78482" spans="17:17">
      <c r="Q78482" s="39"/>
    </row>
    <row r="78483" spans="17:17">
      <c r="Q78483" s="39"/>
    </row>
    <row r="78484" spans="17:17">
      <c r="Q78484" s="39"/>
    </row>
    <row r="78485" spans="17:17">
      <c r="Q78485" s="39"/>
    </row>
    <row r="78486" spans="17:17">
      <c r="Q78486" s="39"/>
    </row>
    <row r="78487" spans="17:17">
      <c r="Q78487" s="39"/>
    </row>
    <row r="78488" spans="17:17">
      <c r="Q78488" s="39"/>
    </row>
    <row r="78489" spans="17:17">
      <c r="Q78489" s="39"/>
    </row>
    <row r="78490" spans="17:17">
      <c r="Q78490" s="39"/>
    </row>
    <row r="78491" spans="17:17">
      <c r="Q78491" s="39"/>
    </row>
    <row r="78492" spans="17:17">
      <c r="Q78492" s="39"/>
    </row>
    <row r="78493" spans="17:17">
      <c r="Q78493" s="39"/>
    </row>
    <row r="78494" spans="17:17">
      <c r="Q78494" s="39"/>
    </row>
    <row r="78495" spans="17:17">
      <c r="Q78495" s="39"/>
    </row>
    <row r="78496" spans="17:17">
      <c r="Q78496" s="39"/>
    </row>
    <row r="78497" spans="17:17">
      <c r="Q78497" s="39"/>
    </row>
    <row r="78498" spans="17:17">
      <c r="Q78498" s="39"/>
    </row>
    <row r="78499" spans="17:17">
      <c r="Q78499" s="39"/>
    </row>
    <row r="78500" spans="17:17">
      <c r="Q78500" s="39"/>
    </row>
    <row r="78501" spans="17:17">
      <c r="Q78501" s="39"/>
    </row>
    <row r="78502" spans="17:17">
      <c r="Q78502" s="39"/>
    </row>
    <row r="78503" spans="17:17">
      <c r="Q78503" s="39"/>
    </row>
    <row r="78504" spans="17:17">
      <c r="Q78504" s="39"/>
    </row>
    <row r="78505" spans="17:17">
      <c r="Q78505" s="39"/>
    </row>
    <row r="78506" spans="17:17">
      <c r="Q78506" s="39"/>
    </row>
    <row r="78507" spans="17:17">
      <c r="Q78507" s="39"/>
    </row>
    <row r="78508" spans="17:17">
      <c r="Q78508" s="39"/>
    </row>
    <row r="78509" spans="17:17">
      <c r="Q78509" s="39"/>
    </row>
    <row r="78510" spans="17:17">
      <c r="Q78510" s="39"/>
    </row>
    <row r="78511" spans="17:17">
      <c r="Q78511" s="39"/>
    </row>
    <row r="78512" spans="17:17">
      <c r="Q78512" s="39"/>
    </row>
    <row r="78513" spans="17:17">
      <c r="Q78513" s="39"/>
    </row>
    <row r="78514" spans="17:17">
      <c r="Q78514" s="39"/>
    </row>
    <row r="78515" spans="17:17">
      <c r="Q78515" s="39"/>
    </row>
    <row r="78516" spans="17:17">
      <c r="Q78516" s="39"/>
    </row>
    <row r="78517" spans="17:17">
      <c r="Q78517" s="39"/>
    </row>
    <row r="78518" spans="17:17">
      <c r="Q78518" s="39"/>
    </row>
    <row r="78519" spans="17:17">
      <c r="Q78519" s="39"/>
    </row>
    <row r="78520" spans="17:17">
      <c r="Q78520" s="39"/>
    </row>
    <row r="78521" spans="17:17">
      <c r="Q78521" s="39"/>
    </row>
    <row r="78522" spans="17:17">
      <c r="Q78522" s="39"/>
    </row>
    <row r="78523" spans="17:17">
      <c r="Q78523" s="39"/>
    </row>
    <row r="78524" spans="17:17">
      <c r="Q78524" s="39"/>
    </row>
    <row r="78525" spans="17:17">
      <c r="Q78525" s="39"/>
    </row>
    <row r="78526" spans="17:17">
      <c r="Q78526" s="39"/>
    </row>
    <row r="78527" spans="17:17">
      <c r="Q78527" s="39"/>
    </row>
    <row r="78528" spans="17:17">
      <c r="Q78528" s="39"/>
    </row>
    <row r="78529" spans="17:17">
      <c r="Q78529" s="39"/>
    </row>
    <row r="78530" spans="17:17">
      <c r="Q78530" s="39"/>
    </row>
    <row r="78531" spans="17:17">
      <c r="Q78531" s="39"/>
    </row>
    <row r="78532" spans="17:17">
      <c r="Q78532" s="39"/>
    </row>
    <row r="78533" spans="17:17">
      <c r="Q78533" s="39"/>
    </row>
    <row r="78534" spans="17:17">
      <c r="Q78534" s="39"/>
    </row>
    <row r="78535" spans="17:17">
      <c r="Q78535" s="39"/>
    </row>
    <row r="78536" spans="17:17">
      <c r="Q78536" s="39"/>
    </row>
    <row r="78537" spans="17:17">
      <c r="Q78537" s="39"/>
    </row>
    <row r="78538" spans="17:17">
      <c r="Q78538" s="39"/>
    </row>
    <row r="78539" spans="17:17">
      <c r="Q78539" s="39"/>
    </row>
    <row r="78540" spans="17:17">
      <c r="Q78540" s="39"/>
    </row>
    <row r="78541" spans="17:17">
      <c r="Q78541" s="39"/>
    </row>
    <row r="78542" spans="17:17">
      <c r="Q78542" s="39"/>
    </row>
    <row r="78543" spans="17:17">
      <c r="Q78543" s="39"/>
    </row>
    <row r="78544" spans="17:17">
      <c r="Q78544" s="39"/>
    </row>
    <row r="78545" spans="17:17">
      <c r="Q78545" s="39"/>
    </row>
    <row r="78546" spans="17:17">
      <c r="Q78546" s="39"/>
    </row>
    <row r="78547" spans="17:17">
      <c r="Q78547" s="39"/>
    </row>
    <row r="78548" spans="17:17">
      <c r="Q78548" s="39"/>
    </row>
    <row r="78549" spans="17:17">
      <c r="Q78549" s="39"/>
    </row>
    <row r="78550" spans="17:17">
      <c r="Q78550" s="39"/>
    </row>
    <row r="78551" spans="17:17">
      <c r="Q78551" s="39"/>
    </row>
    <row r="78552" spans="17:17">
      <c r="Q78552" s="39"/>
    </row>
    <row r="78553" spans="17:17">
      <c r="Q78553" s="39"/>
    </row>
    <row r="78554" spans="17:17">
      <c r="Q78554" s="39"/>
    </row>
    <row r="78555" spans="17:17">
      <c r="Q78555" s="39"/>
    </row>
    <row r="78556" spans="17:17">
      <c r="Q78556" s="39"/>
    </row>
    <row r="78557" spans="17:17">
      <c r="Q78557" s="39"/>
    </row>
    <row r="78558" spans="17:17">
      <c r="Q78558" s="39"/>
    </row>
    <row r="78559" spans="17:17">
      <c r="Q78559" s="39"/>
    </row>
    <row r="78560" spans="17:17">
      <c r="Q78560" s="39"/>
    </row>
    <row r="78561" spans="17:17">
      <c r="Q78561" s="39"/>
    </row>
    <row r="78562" spans="17:17">
      <c r="Q78562" s="39"/>
    </row>
    <row r="78563" spans="17:17">
      <c r="Q78563" s="39"/>
    </row>
    <row r="78564" spans="17:17">
      <c r="Q78564" s="39"/>
    </row>
    <row r="78565" spans="17:17">
      <c r="Q78565" s="39"/>
    </row>
    <row r="78566" spans="17:17">
      <c r="Q78566" s="39"/>
    </row>
    <row r="78567" spans="17:17">
      <c r="Q78567" s="39"/>
    </row>
    <row r="78568" spans="17:17">
      <c r="Q78568" s="39"/>
    </row>
    <row r="78569" spans="17:17">
      <c r="Q78569" s="39"/>
    </row>
    <row r="78570" spans="17:17">
      <c r="Q78570" s="39"/>
    </row>
    <row r="78571" spans="17:17">
      <c r="Q78571" s="39"/>
    </row>
    <row r="78572" spans="17:17">
      <c r="Q78572" s="39"/>
    </row>
    <row r="78573" spans="17:17">
      <c r="Q78573" s="39"/>
    </row>
    <row r="78574" spans="17:17">
      <c r="Q78574" s="39"/>
    </row>
    <row r="78575" spans="17:17">
      <c r="Q78575" s="39"/>
    </row>
    <row r="78576" spans="17:17">
      <c r="Q78576" s="39"/>
    </row>
    <row r="78577" spans="17:17">
      <c r="Q78577" s="39"/>
    </row>
    <row r="78578" spans="17:17">
      <c r="Q78578" s="39"/>
    </row>
    <row r="78579" spans="17:17">
      <c r="Q78579" s="39"/>
    </row>
    <row r="78580" spans="17:17">
      <c r="Q78580" s="39"/>
    </row>
    <row r="78581" spans="17:17">
      <c r="Q78581" s="39"/>
    </row>
    <row r="78582" spans="17:17">
      <c r="Q78582" s="39"/>
    </row>
    <row r="78583" spans="17:17">
      <c r="Q78583" s="39"/>
    </row>
    <row r="78584" spans="17:17">
      <c r="Q78584" s="39"/>
    </row>
    <row r="78585" spans="17:17">
      <c r="Q78585" s="39"/>
    </row>
    <row r="78586" spans="17:17">
      <c r="Q78586" s="39"/>
    </row>
    <row r="78587" spans="17:17">
      <c r="Q78587" s="39"/>
    </row>
    <row r="78588" spans="17:17">
      <c r="Q78588" s="39"/>
    </row>
    <row r="78589" spans="17:17">
      <c r="Q78589" s="39"/>
    </row>
    <row r="78590" spans="17:17">
      <c r="Q78590" s="39"/>
    </row>
    <row r="78591" spans="17:17">
      <c r="Q78591" s="39"/>
    </row>
    <row r="78592" spans="17:17">
      <c r="Q78592" s="39"/>
    </row>
    <row r="78593" spans="17:17">
      <c r="Q78593" s="39"/>
    </row>
    <row r="78594" spans="17:17">
      <c r="Q78594" s="39"/>
    </row>
    <row r="78595" spans="17:17">
      <c r="Q78595" s="39"/>
    </row>
    <row r="78596" spans="17:17">
      <c r="Q78596" s="39"/>
    </row>
    <row r="78597" spans="17:17">
      <c r="Q78597" s="39"/>
    </row>
    <row r="78598" spans="17:17">
      <c r="Q78598" s="39"/>
    </row>
    <row r="78599" spans="17:17">
      <c r="Q78599" s="39"/>
    </row>
    <row r="78600" spans="17:17">
      <c r="Q78600" s="39"/>
    </row>
    <row r="78601" spans="17:17">
      <c r="Q78601" s="39"/>
    </row>
    <row r="78602" spans="17:17">
      <c r="Q78602" s="39"/>
    </row>
    <row r="78603" spans="17:17">
      <c r="Q78603" s="39"/>
    </row>
    <row r="78604" spans="17:17">
      <c r="Q78604" s="39"/>
    </row>
    <row r="78605" spans="17:17">
      <c r="Q78605" s="39"/>
    </row>
    <row r="78606" spans="17:17">
      <c r="Q78606" s="39"/>
    </row>
    <row r="78607" spans="17:17">
      <c r="Q78607" s="39"/>
    </row>
    <row r="78608" spans="17:17">
      <c r="Q78608" s="39"/>
    </row>
    <row r="78609" spans="17:17">
      <c r="Q78609" s="39"/>
    </row>
    <row r="78610" spans="17:17">
      <c r="Q78610" s="39"/>
    </row>
    <row r="78611" spans="17:17">
      <c r="Q78611" s="39"/>
    </row>
    <row r="78612" spans="17:17">
      <c r="Q78612" s="39"/>
    </row>
    <row r="78613" spans="17:17">
      <c r="Q78613" s="39"/>
    </row>
    <row r="78614" spans="17:17">
      <c r="Q78614" s="39"/>
    </row>
    <row r="78615" spans="17:17">
      <c r="Q78615" s="39"/>
    </row>
    <row r="78616" spans="17:17">
      <c r="Q78616" s="39"/>
    </row>
    <row r="78617" spans="17:17">
      <c r="Q78617" s="39"/>
    </row>
    <row r="78618" spans="17:17">
      <c r="Q78618" s="39"/>
    </row>
    <row r="78619" spans="17:17">
      <c r="Q78619" s="39"/>
    </row>
    <row r="78620" spans="17:17">
      <c r="Q78620" s="39"/>
    </row>
    <row r="78621" spans="17:17">
      <c r="Q78621" s="39"/>
    </row>
    <row r="78622" spans="17:17">
      <c r="Q78622" s="39"/>
    </row>
    <row r="78623" spans="17:17">
      <c r="Q78623" s="39"/>
    </row>
    <row r="78624" spans="17:17">
      <c r="Q78624" s="39"/>
    </row>
    <row r="78625" spans="17:17">
      <c r="Q78625" s="39"/>
    </row>
    <row r="78626" spans="17:17">
      <c r="Q78626" s="39"/>
    </row>
    <row r="78627" spans="17:17">
      <c r="Q78627" s="39"/>
    </row>
    <row r="78628" spans="17:17">
      <c r="Q78628" s="39"/>
    </row>
    <row r="78629" spans="17:17">
      <c r="Q78629" s="39"/>
    </row>
    <row r="78630" spans="17:17">
      <c r="Q78630" s="39"/>
    </row>
    <row r="78631" spans="17:17">
      <c r="Q78631" s="39"/>
    </row>
    <row r="78632" spans="17:17">
      <c r="Q78632" s="39"/>
    </row>
    <row r="78633" spans="17:17">
      <c r="Q78633" s="39"/>
    </row>
    <row r="78634" spans="17:17">
      <c r="Q78634" s="39"/>
    </row>
    <row r="78635" spans="17:17">
      <c r="Q78635" s="39"/>
    </row>
    <row r="78636" spans="17:17">
      <c r="Q78636" s="39"/>
    </row>
    <row r="78637" spans="17:17">
      <c r="Q78637" s="39"/>
    </row>
    <row r="78638" spans="17:17">
      <c r="Q78638" s="39"/>
    </row>
    <row r="78639" spans="17:17">
      <c r="Q78639" s="39"/>
    </row>
    <row r="78640" spans="17:17">
      <c r="Q78640" s="39"/>
    </row>
    <row r="78641" spans="17:17">
      <c r="Q78641" s="39"/>
    </row>
    <row r="78642" spans="17:17">
      <c r="Q78642" s="39"/>
    </row>
    <row r="78643" spans="17:17">
      <c r="Q78643" s="39"/>
    </row>
    <row r="78644" spans="17:17">
      <c r="Q78644" s="39"/>
    </row>
    <row r="78645" spans="17:17">
      <c r="Q78645" s="39"/>
    </row>
    <row r="78646" spans="17:17">
      <c r="Q78646" s="39"/>
    </row>
    <row r="78647" spans="17:17">
      <c r="Q78647" s="39"/>
    </row>
    <row r="78648" spans="17:17">
      <c r="Q78648" s="39"/>
    </row>
    <row r="78649" spans="17:17">
      <c r="Q78649" s="39"/>
    </row>
    <row r="78650" spans="17:17">
      <c r="Q78650" s="39"/>
    </row>
    <row r="78651" spans="17:17">
      <c r="Q78651" s="39"/>
    </row>
    <row r="78652" spans="17:17">
      <c r="Q78652" s="39"/>
    </row>
    <row r="78653" spans="17:17">
      <c r="Q78653" s="39"/>
    </row>
    <row r="78654" spans="17:17">
      <c r="Q78654" s="39"/>
    </row>
    <row r="78655" spans="17:17">
      <c r="Q78655" s="39"/>
    </row>
    <row r="78656" spans="17:17">
      <c r="Q78656" s="39"/>
    </row>
    <row r="78657" spans="17:17">
      <c r="Q78657" s="39"/>
    </row>
    <row r="78658" spans="17:17">
      <c r="Q78658" s="39"/>
    </row>
    <row r="78659" spans="17:17">
      <c r="Q78659" s="39"/>
    </row>
    <row r="78660" spans="17:17">
      <c r="Q78660" s="39"/>
    </row>
    <row r="78661" spans="17:17">
      <c r="Q78661" s="39"/>
    </row>
    <row r="78662" spans="17:17">
      <c r="Q78662" s="39"/>
    </row>
    <row r="78663" spans="17:17">
      <c r="Q78663" s="39"/>
    </row>
    <row r="78664" spans="17:17">
      <c r="Q78664" s="39"/>
    </row>
    <row r="78665" spans="17:17">
      <c r="Q78665" s="39"/>
    </row>
    <row r="78666" spans="17:17">
      <c r="Q78666" s="39"/>
    </row>
    <row r="78667" spans="17:17">
      <c r="Q78667" s="39"/>
    </row>
    <row r="78668" spans="17:17">
      <c r="Q78668" s="39"/>
    </row>
    <row r="78669" spans="17:17">
      <c r="Q78669" s="39"/>
    </row>
    <row r="78670" spans="17:17">
      <c r="Q78670" s="39"/>
    </row>
    <row r="78671" spans="17:17">
      <c r="Q78671" s="39"/>
    </row>
    <row r="78672" spans="17:17">
      <c r="Q78672" s="39"/>
    </row>
    <row r="78673" spans="17:17">
      <c r="Q78673" s="39"/>
    </row>
    <row r="78674" spans="17:17">
      <c r="Q78674" s="39"/>
    </row>
    <row r="78675" spans="17:17">
      <c r="Q78675" s="39"/>
    </row>
    <row r="78676" spans="17:17">
      <c r="Q78676" s="39"/>
    </row>
    <row r="78677" spans="17:17">
      <c r="Q78677" s="39"/>
    </row>
    <row r="78678" spans="17:17">
      <c r="Q78678" s="39"/>
    </row>
    <row r="78679" spans="17:17">
      <c r="Q78679" s="39"/>
    </row>
    <row r="78680" spans="17:17">
      <c r="Q78680" s="39"/>
    </row>
    <row r="78681" spans="17:17">
      <c r="Q78681" s="39"/>
    </row>
    <row r="78682" spans="17:17">
      <c r="Q78682" s="39"/>
    </row>
    <row r="78683" spans="17:17">
      <c r="Q78683" s="39"/>
    </row>
    <row r="78684" spans="17:17">
      <c r="Q78684" s="39"/>
    </row>
    <row r="78685" spans="17:17">
      <c r="Q78685" s="39"/>
    </row>
    <row r="78686" spans="17:17">
      <c r="Q78686" s="39"/>
    </row>
    <row r="78687" spans="17:17">
      <c r="Q78687" s="39"/>
    </row>
    <row r="78688" spans="17:17">
      <c r="Q78688" s="39"/>
    </row>
    <row r="78689" spans="17:17">
      <c r="Q78689" s="39"/>
    </row>
    <row r="78690" spans="17:17">
      <c r="Q78690" s="39"/>
    </row>
    <row r="78691" spans="17:17">
      <c r="Q78691" s="39"/>
    </row>
    <row r="78692" spans="17:17">
      <c r="Q78692" s="39"/>
    </row>
    <row r="78693" spans="17:17">
      <c r="Q78693" s="39"/>
    </row>
    <row r="78694" spans="17:17">
      <c r="Q78694" s="39"/>
    </row>
    <row r="78695" spans="17:17">
      <c r="Q78695" s="39"/>
    </row>
    <row r="78696" spans="17:17">
      <c r="Q78696" s="39"/>
    </row>
    <row r="78697" spans="17:17">
      <c r="Q78697" s="39"/>
    </row>
    <row r="78698" spans="17:17">
      <c r="Q78698" s="39"/>
    </row>
    <row r="78699" spans="17:17">
      <c r="Q78699" s="39"/>
    </row>
    <row r="78700" spans="17:17">
      <c r="Q78700" s="39"/>
    </row>
    <row r="78701" spans="17:17">
      <c r="Q78701" s="39"/>
    </row>
    <row r="78702" spans="17:17">
      <c r="Q78702" s="39"/>
    </row>
    <row r="78703" spans="17:17">
      <c r="Q78703" s="39"/>
    </row>
    <row r="78704" spans="17:17">
      <c r="Q78704" s="39"/>
    </row>
    <row r="78705" spans="17:17">
      <c r="Q78705" s="39"/>
    </row>
    <row r="78706" spans="17:17">
      <c r="Q78706" s="39"/>
    </row>
    <row r="78707" spans="17:17">
      <c r="Q78707" s="39"/>
    </row>
    <row r="78708" spans="17:17">
      <c r="Q78708" s="39"/>
    </row>
    <row r="78709" spans="17:17">
      <c r="Q78709" s="39"/>
    </row>
    <row r="78710" spans="17:17">
      <c r="Q78710" s="39"/>
    </row>
    <row r="78711" spans="17:17">
      <c r="Q78711" s="39"/>
    </row>
    <row r="78712" spans="17:17">
      <c r="Q78712" s="39"/>
    </row>
    <row r="78713" spans="17:17">
      <c r="Q78713" s="39"/>
    </row>
    <row r="78714" spans="17:17">
      <c r="Q78714" s="39"/>
    </row>
    <row r="78715" spans="17:17">
      <c r="Q78715" s="39"/>
    </row>
    <row r="78716" spans="17:17">
      <c r="Q78716" s="39"/>
    </row>
    <row r="78717" spans="17:17">
      <c r="Q78717" s="39"/>
    </row>
    <row r="78718" spans="17:17">
      <c r="Q78718" s="39"/>
    </row>
    <row r="78719" spans="17:17">
      <c r="Q78719" s="39"/>
    </row>
    <row r="78720" spans="17:17">
      <c r="Q78720" s="39"/>
    </row>
    <row r="78721" spans="17:17">
      <c r="Q78721" s="39"/>
    </row>
    <row r="78722" spans="17:17">
      <c r="Q78722" s="39"/>
    </row>
    <row r="78723" spans="17:17">
      <c r="Q78723" s="39"/>
    </row>
    <row r="78724" spans="17:17">
      <c r="Q78724" s="39"/>
    </row>
    <row r="78725" spans="17:17">
      <c r="Q78725" s="39"/>
    </row>
    <row r="78726" spans="17:17">
      <c r="Q78726" s="39"/>
    </row>
    <row r="78727" spans="17:17">
      <c r="Q78727" s="39"/>
    </row>
    <row r="78728" spans="17:17">
      <c r="Q78728" s="39"/>
    </row>
    <row r="78729" spans="17:17">
      <c r="Q78729" s="39"/>
    </row>
    <row r="78730" spans="17:17">
      <c r="Q78730" s="39"/>
    </row>
    <row r="78731" spans="17:17">
      <c r="Q78731" s="39"/>
    </row>
    <row r="78732" spans="17:17">
      <c r="Q78732" s="39"/>
    </row>
    <row r="78733" spans="17:17">
      <c r="Q78733" s="39"/>
    </row>
    <row r="78734" spans="17:17">
      <c r="Q78734" s="39"/>
    </row>
    <row r="78735" spans="17:17">
      <c r="Q78735" s="39"/>
    </row>
    <row r="78736" spans="17:17">
      <c r="Q78736" s="39"/>
    </row>
    <row r="78737" spans="17:17">
      <c r="Q78737" s="39"/>
    </row>
    <row r="78738" spans="17:17">
      <c r="Q78738" s="39"/>
    </row>
    <row r="78739" spans="17:17">
      <c r="Q78739" s="39"/>
    </row>
    <row r="78740" spans="17:17">
      <c r="Q78740" s="39"/>
    </row>
    <row r="78741" spans="17:17">
      <c r="Q78741" s="39"/>
    </row>
    <row r="78742" spans="17:17">
      <c r="Q78742" s="39"/>
    </row>
    <row r="78743" spans="17:17">
      <c r="Q78743" s="39"/>
    </row>
    <row r="78744" spans="17:17">
      <c r="Q78744" s="39"/>
    </row>
    <row r="78745" spans="17:17">
      <c r="Q78745" s="39"/>
    </row>
    <row r="78746" spans="17:17">
      <c r="Q78746" s="39"/>
    </row>
    <row r="78747" spans="17:17">
      <c r="Q78747" s="39"/>
    </row>
    <row r="78748" spans="17:17">
      <c r="Q78748" s="39"/>
    </row>
    <row r="78749" spans="17:17">
      <c r="Q78749" s="39"/>
    </row>
    <row r="78750" spans="17:17">
      <c r="Q78750" s="39"/>
    </row>
    <row r="78751" spans="17:17">
      <c r="Q78751" s="39"/>
    </row>
    <row r="78752" spans="17:17">
      <c r="Q78752" s="39"/>
    </row>
    <row r="78753" spans="17:17">
      <c r="Q78753" s="39"/>
    </row>
    <row r="78754" spans="17:17">
      <c r="Q78754" s="39"/>
    </row>
    <row r="78755" spans="17:17">
      <c r="Q78755" s="39"/>
    </row>
    <row r="78756" spans="17:17">
      <c r="Q78756" s="39"/>
    </row>
    <row r="78757" spans="17:17">
      <c r="Q78757" s="39"/>
    </row>
    <row r="78758" spans="17:17">
      <c r="Q78758" s="39"/>
    </row>
    <row r="78759" spans="17:17">
      <c r="Q78759" s="39"/>
    </row>
    <row r="78760" spans="17:17">
      <c r="Q78760" s="39"/>
    </row>
    <row r="78761" spans="17:17">
      <c r="Q78761" s="39"/>
    </row>
    <row r="78762" spans="17:17">
      <c r="Q78762" s="39"/>
    </row>
    <row r="78763" spans="17:17">
      <c r="Q78763" s="39"/>
    </row>
    <row r="78764" spans="17:17">
      <c r="Q78764" s="39"/>
    </row>
    <row r="78765" spans="17:17">
      <c r="Q78765" s="39"/>
    </row>
    <row r="78766" spans="17:17">
      <c r="Q78766" s="39"/>
    </row>
    <row r="78767" spans="17:17">
      <c r="Q78767" s="39"/>
    </row>
    <row r="78768" spans="17:17">
      <c r="Q78768" s="39"/>
    </row>
    <row r="78769" spans="17:17">
      <c r="Q78769" s="39"/>
    </row>
    <row r="78770" spans="17:17">
      <c r="Q78770" s="39"/>
    </row>
    <row r="78771" spans="17:17">
      <c r="Q78771" s="39"/>
    </row>
    <row r="78772" spans="17:17">
      <c r="Q78772" s="39"/>
    </row>
    <row r="78773" spans="17:17">
      <c r="Q78773" s="39"/>
    </row>
    <row r="78774" spans="17:17">
      <c r="Q78774" s="39"/>
    </row>
    <row r="78775" spans="17:17">
      <c r="Q78775" s="39"/>
    </row>
    <row r="78776" spans="17:17">
      <c r="Q78776" s="39"/>
    </row>
    <row r="78777" spans="17:17">
      <c r="Q78777" s="39"/>
    </row>
    <row r="78778" spans="17:17">
      <c r="Q78778" s="39"/>
    </row>
    <row r="78779" spans="17:17">
      <c r="Q78779" s="39"/>
    </row>
    <row r="78780" spans="17:17">
      <c r="Q78780" s="39"/>
    </row>
    <row r="78781" spans="17:17">
      <c r="Q78781" s="39"/>
    </row>
    <row r="78782" spans="17:17">
      <c r="Q78782" s="39"/>
    </row>
    <row r="78783" spans="17:17">
      <c r="Q78783" s="39"/>
    </row>
    <row r="78784" spans="17:17">
      <c r="Q78784" s="39"/>
    </row>
    <row r="78785" spans="17:17">
      <c r="Q78785" s="39"/>
    </row>
    <row r="78786" spans="17:17">
      <c r="Q78786" s="39"/>
    </row>
    <row r="78787" spans="17:17">
      <c r="Q78787" s="39"/>
    </row>
    <row r="78788" spans="17:17">
      <c r="Q78788" s="39"/>
    </row>
    <row r="78789" spans="17:17">
      <c r="Q78789" s="39"/>
    </row>
    <row r="78790" spans="17:17">
      <c r="Q78790" s="39"/>
    </row>
    <row r="78791" spans="17:17">
      <c r="Q78791" s="39"/>
    </row>
    <row r="78792" spans="17:17">
      <c r="Q78792" s="39"/>
    </row>
    <row r="78793" spans="17:17">
      <c r="Q78793" s="39"/>
    </row>
    <row r="78794" spans="17:17">
      <c r="Q78794" s="39"/>
    </row>
    <row r="78795" spans="17:17">
      <c r="Q78795" s="39"/>
    </row>
    <row r="78796" spans="17:17">
      <c r="Q78796" s="39"/>
    </row>
    <row r="78797" spans="17:17">
      <c r="Q78797" s="39"/>
    </row>
    <row r="78798" spans="17:17">
      <c r="Q78798" s="39"/>
    </row>
    <row r="78799" spans="17:17">
      <c r="Q78799" s="39"/>
    </row>
    <row r="78800" spans="17:17">
      <c r="Q78800" s="39"/>
    </row>
    <row r="78801" spans="17:17">
      <c r="Q78801" s="39"/>
    </row>
    <row r="78802" spans="17:17">
      <c r="Q78802" s="39"/>
    </row>
    <row r="78803" spans="17:17">
      <c r="Q78803" s="39"/>
    </row>
    <row r="78804" spans="17:17">
      <c r="Q78804" s="39"/>
    </row>
    <row r="78805" spans="17:17">
      <c r="Q78805" s="39"/>
    </row>
    <row r="78806" spans="17:17">
      <c r="Q78806" s="39"/>
    </row>
    <row r="78807" spans="17:17">
      <c r="Q78807" s="39"/>
    </row>
    <row r="78808" spans="17:17">
      <c r="Q78808" s="39"/>
    </row>
    <row r="78809" spans="17:17">
      <c r="Q78809" s="39"/>
    </row>
    <row r="78810" spans="17:17">
      <c r="Q78810" s="39"/>
    </row>
    <row r="78811" spans="17:17">
      <c r="Q78811" s="39"/>
    </row>
    <row r="78812" spans="17:17">
      <c r="Q78812" s="39"/>
    </row>
    <row r="78813" spans="17:17">
      <c r="Q78813" s="39"/>
    </row>
    <row r="78814" spans="17:17">
      <c r="Q78814" s="39"/>
    </row>
    <row r="78815" spans="17:17">
      <c r="Q78815" s="39"/>
    </row>
    <row r="78816" spans="17:17">
      <c r="Q78816" s="39"/>
    </row>
    <row r="78817" spans="17:17">
      <c r="Q78817" s="39"/>
    </row>
    <row r="78818" spans="17:17">
      <c r="Q78818" s="39"/>
    </row>
    <row r="78819" spans="17:17">
      <c r="Q78819" s="39"/>
    </row>
    <row r="78820" spans="17:17">
      <c r="Q78820" s="39"/>
    </row>
    <row r="78821" spans="17:17">
      <c r="Q78821" s="39"/>
    </row>
    <row r="78822" spans="17:17">
      <c r="Q78822" s="39"/>
    </row>
    <row r="78823" spans="17:17">
      <c r="Q78823" s="39"/>
    </row>
    <row r="78824" spans="17:17">
      <c r="Q78824" s="39"/>
    </row>
    <row r="78825" spans="17:17">
      <c r="Q78825" s="39"/>
    </row>
    <row r="78826" spans="17:17">
      <c r="Q78826" s="39"/>
    </row>
    <row r="78827" spans="17:17">
      <c r="Q78827" s="39"/>
    </row>
    <row r="78828" spans="17:17">
      <c r="Q78828" s="39"/>
    </row>
    <row r="78829" spans="17:17">
      <c r="Q78829" s="39"/>
    </row>
    <row r="78830" spans="17:17">
      <c r="Q78830" s="39"/>
    </row>
    <row r="78831" spans="17:17">
      <c r="Q78831" s="39"/>
    </row>
    <row r="78832" spans="17:17">
      <c r="Q78832" s="39"/>
    </row>
    <row r="78833" spans="17:17">
      <c r="Q78833" s="39"/>
    </row>
    <row r="78834" spans="17:17">
      <c r="Q78834" s="39"/>
    </row>
    <row r="78835" spans="17:17">
      <c r="Q78835" s="39"/>
    </row>
    <row r="78836" spans="17:17">
      <c r="Q78836" s="39"/>
    </row>
    <row r="78837" spans="17:17">
      <c r="Q78837" s="39"/>
    </row>
    <row r="78838" spans="17:17">
      <c r="Q78838" s="39"/>
    </row>
    <row r="78839" spans="17:17">
      <c r="Q78839" s="39"/>
    </row>
    <row r="78840" spans="17:17">
      <c r="Q78840" s="39"/>
    </row>
    <row r="78841" spans="17:17">
      <c r="Q78841" s="39"/>
    </row>
    <row r="78842" spans="17:17">
      <c r="Q78842" s="39"/>
    </row>
    <row r="78843" spans="17:17">
      <c r="Q78843" s="39"/>
    </row>
    <row r="78844" spans="17:17">
      <c r="Q78844" s="39"/>
    </row>
    <row r="78845" spans="17:17">
      <c r="Q78845" s="39"/>
    </row>
    <row r="78846" spans="17:17">
      <c r="Q78846" s="39"/>
    </row>
    <row r="78847" spans="17:17">
      <c r="Q78847" s="39"/>
    </row>
    <row r="78848" spans="17:17">
      <c r="Q78848" s="39"/>
    </row>
    <row r="78849" spans="17:17">
      <c r="Q78849" s="39"/>
    </row>
    <row r="78850" spans="17:17">
      <c r="Q78850" s="39"/>
    </row>
    <row r="78851" spans="17:17">
      <c r="Q78851" s="39"/>
    </row>
    <row r="78852" spans="17:17">
      <c r="Q78852" s="39"/>
    </row>
    <row r="78853" spans="17:17">
      <c r="Q78853" s="39"/>
    </row>
    <row r="78854" spans="17:17">
      <c r="Q78854" s="39"/>
    </row>
    <row r="78855" spans="17:17">
      <c r="Q78855" s="39"/>
    </row>
    <row r="78856" spans="17:17">
      <c r="Q78856" s="39"/>
    </row>
    <row r="78857" spans="17:17">
      <c r="Q78857" s="39"/>
    </row>
    <row r="78858" spans="17:17">
      <c r="Q78858" s="39"/>
    </row>
    <row r="78859" spans="17:17">
      <c r="Q78859" s="39"/>
    </row>
    <row r="78860" spans="17:17">
      <c r="Q78860" s="39"/>
    </row>
    <row r="78861" spans="17:17">
      <c r="Q78861" s="39"/>
    </row>
    <row r="78862" spans="17:17">
      <c r="Q78862" s="39"/>
    </row>
    <row r="78863" spans="17:17">
      <c r="Q78863" s="39"/>
    </row>
    <row r="78864" spans="17:17">
      <c r="Q78864" s="39"/>
    </row>
    <row r="78865" spans="17:17">
      <c r="Q78865" s="39"/>
    </row>
    <row r="78866" spans="17:17">
      <c r="Q78866" s="39"/>
    </row>
    <row r="78867" spans="17:17">
      <c r="Q78867" s="39"/>
    </row>
    <row r="78868" spans="17:17">
      <c r="Q78868" s="39"/>
    </row>
    <row r="78869" spans="17:17">
      <c r="Q78869" s="39"/>
    </row>
    <row r="78870" spans="17:17">
      <c r="Q78870" s="39"/>
    </row>
    <row r="78871" spans="17:17">
      <c r="Q78871" s="39"/>
    </row>
    <row r="78872" spans="17:17">
      <c r="Q78872" s="39"/>
    </row>
    <row r="78873" spans="17:17">
      <c r="Q78873" s="39"/>
    </row>
    <row r="78874" spans="17:17">
      <c r="Q78874" s="39"/>
    </row>
    <row r="78875" spans="17:17">
      <c r="Q78875" s="39"/>
    </row>
    <row r="78876" spans="17:17">
      <c r="Q78876" s="39"/>
    </row>
    <row r="78877" spans="17:17">
      <c r="Q78877" s="39"/>
    </row>
    <row r="78878" spans="17:17">
      <c r="Q78878" s="39"/>
    </row>
    <row r="78879" spans="17:17">
      <c r="Q78879" s="39"/>
    </row>
    <row r="78880" spans="17:17">
      <c r="Q78880" s="39"/>
    </row>
    <row r="78881" spans="17:17">
      <c r="Q78881" s="39"/>
    </row>
    <row r="78882" spans="17:17">
      <c r="Q78882" s="39"/>
    </row>
    <row r="78883" spans="17:17">
      <c r="Q78883" s="39"/>
    </row>
    <row r="78884" spans="17:17">
      <c r="Q78884" s="39"/>
    </row>
    <row r="78885" spans="17:17">
      <c r="Q78885" s="39"/>
    </row>
    <row r="78886" spans="17:17">
      <c r="Q78886" s="39"/>
    </row>
    <row r="78887" spans="17:17">
      <c r="Q78887" s="39"/>
    </row>
    <row r="78888" spans="17:17">
      <c r="Q78888" s="39"/>
    </row>
    <row r="78889" spans="17:17">
      <c r="Q78889" s="39"/>
    </row>
    <row r="78890" spans="17:17">
      <c r="Q78890" s="39"/>
    </row>
    <row r="78891" spans="17:17">
      <c r="Q78891" s="39"/>
    </row>
    <row r="78892" spans="17:17">
      <c r="Q78892" s="39"/>
    </row>
    <row r="78893" spans="17:17">
      <c r="Q78893" s="39"/>
    </row>
    <row r="78894" spans="17:17">
      <c r="Q78894" s="39"/>
    </row>
    <row r="78895" spans="17:17">
      <c r="Q78895" s="39"/>
    </row>
    <row r="78896" spans="17:17">
      <c r="Q78896" s="39"/>
    </row>
    <row r="78897" spans="17:17">
      <c r="Q78897" s="39"/>
    </row>
    <row r="78898" spans="17:17">
      <c r="Q78898" s="39"/>
    </row>
    <row r="78899" spans="17:17">
      <c r="Q78899" s="39"/>
    </row>
    <row r="78900" spans="17:17">
      <c r="Q78900" s="39"/>
    </row>
    <row r="78901" spans="17:17">
      <c r="Q78901" s="39"/>
    </row>
    <row r="78902" spans="17:17">
      <c r="Q78902" s="39"/>
    </row>
    <row r="78903" spans="17:17">
      <c r="Q78903" s="39"/>
    </row>
    <row r="78904" spans="17:17">
      <c r="Q78904" s="39"/>
    </row>
    <row r="78905" spans="17:17">
      <c r="Q78905" s="39"/>
    </row>
    <row r="78906" spans="17:17">
      <c r="Q78906" s="39"/>
    </row>
    <row r="78907" spans="17:17">
      <c r="Q78907" s="39"/>
    </row>
    <row r="78908" spans="17:17">
      <c r="Q78908" s="39"/>
    </row>
    <row r="78909" spans="17:17">
      <c r="Q78909" s="39"/>
    </row>
    <row r="78910" spans="17:17">
      <c r="Q78910" s="39"/>
    </row>
    <row r="78911" spans="17:17">
      <c r="Q78911" s="39"/>
    </row>
    <row r="78912" spans="17:17">
      <c r="Q78912" s="39"/>
    </row>
    <row r="78913" spans="17:17">
      <c r="Q78913" s="39"/>
    </row>
    <row r="78914" spans="17:17">
      <c r="Q78914" s="39"/>
    </row>
    <row r="78915" spans="17:17">
      <c r="Q78915" s="39"/>
    </row>
    <row r="78916" spans="17:17">
      <c r="Q78916" s="39"/>
    </row>
    <row r="78917" spans="17:17">
      <c r="Q78917" s="39"/>
    </row>
    <row r="78918" spans="17:17">
      <c r="Q78918" s="39"/>
    </row>
    <row r="78919" spans="17:17">
      <c r="Q78919" s="39"/>
    </row>
    <row r="78920" spans="17:17">
      <c r="Q78920" s="39"/>
    </row>
    <row r="78921" spans="17:17">
      <c r="Q78921" s="39"/>
    </row>
    <row r="78922" spans="17:17">
      <c r="Q78922" s="39"/>
    </row>
    <row r="78923" spans="17:17">
      <c r="Q78923" s="39"/>
    </row>
    <row r="78924" spans="17:17">
      <c r="Q78924" s="39"/>
    </row>
    <row r="78925" spans="17:17">
      <c r="Q78925" s="39"/>
    </row>
    <row r="78926" spans="17:17">
      <c r="Q78926" s="39"/>
    </row>
    <row r="78927" spans="17:17">
      <c r="Q78927" s="39"/>
    </row>
    <row r="78928" spans="17:17">
      <c r="Q78928" s="39"/>
    </row>
    <row r="78929" spans="17:17">
      <c r="Q78929" s="39"/>
    </row>
    <row r="78930" spans="17:17">
      <c r="Q78930" s="39"/>
    </row>
    <row r="78931" spans="17:17">
      <c r="Q78931" s="39"/>
    </row>
    <row r="78932" spans="17:17">
      <c r="Q78932" s="39"/>
    </row>
    <row r="78933" spans="17:17">
      <c r="Q78933" s="39"/>
    </row>
    <row r="78934" spans="17:17">
      <c r="Q78934" s="39"/>
    </row>
    <row r="78935" spans="17:17">
      <c r="Q78935" s="39"/>
    </row>
    <row r="78936" spans="17:17">
      <c r="Q78936" s="39"/>
    </row>
    <row r="78937" spans="17:17">
      <c r="Q78937" s="39"/>
    </row>
    <row r="78938" spans="17:17">
      <c r="Q78938" s="39"/>
    </row>
    <row r="78939" spans="17:17">
      <c r="Q78939" s="39"/>
    </row>
    <row r="78940" spans="17:17">
      <c r="Q78940" s="39"/>
    </row>
    <row r="78941" spans="17:17">
      <c r="Q78941" s="39"/>
    </row>
    <row r="78942" spans="17:17">
      <c r="Q78942" s="39"/>
    </row>
    <row r="78943" spans="17:17">
      <c r="Q78943" s="39"/>
    </row>
    <row r="78944" spans="17:17">
      <c r="Q78944" s="39"/>
    </row>
    <row r="78945" spans="17:17">
      <c r="Q78945" s="39"/>
    </row>
    <row r="78946" spans="17:17">
      <c r="Q78946" s="39"/>
    </row>
    <row r="78947" spans="17:17">
      <c r="Q78947" s="39"/>
    </row>
    <row r="78948" spans="17:17">
      <c r="Q78948" s="39"/>
    </row>
    <row r="78949" spans="17:17">
      <c r="Q78949" s="39"/>
    </row>
    <row r="78950" spans="17:17">
      <c r="Q78950" s="39"/>
    </row>
    <row r="78951" spans="17:17">
      <c r="Q78951" s="39"/>
    </row>
    <row r="78952" spans="17:17">
      <c r="Q78952" s="39"/>
    </row>
    <row r="78953" spans="17:17">
      <c r="Q78953" s="39"/>
    </row>
    <row r="78954" spans="17:17">
      <c r="Q78954" s="39"/>
    </row>
    <row r="78955" spans="17:17">
      <c r="Q78955" s="39"/>
    </row>
    <row r="78956" spans="17:17">
      <c r="Q78956" s="39"/>
    </row>
    <row r="78957" spans="17:17">
      <c r="Q78957" s="39"/>
    </row>
    <row r="78958" spans="17:17">
      <c r="Q78958" s="39"/>
    </row>
    <row r="78959" spans="17:17">
      <c r="Q78959" s="39"/>
    </row>
    <row r="78960" spans="17:17">
      <c r="Q78960" s="39"/>
    </row>
    <row r="78961" spans="17:17">
      <c r="Q78961" s="39"/>
    </row>
    <row r="78962" spans="17:17">
      <c r="Q78962" s="39"/>
    </row>
    <row r="78963" spans="17:17">
      <c r="Q78963" s="39"/>
    </row>
    <row r="78964" spans="17:17">
      <c r="Q78964" s="39"/>
    </row>
    <row r="78965" spans="17:17">
      <c r="Q78965" s="39"/>
    </row>
    <row r="78966" spans="17:17">
      <c r="Q78966" s="39"/>
    </row>
    <row r="78967" spans="17:17">
      <c r="Q78967" s="39"/>
    </row>
    <row r="78968" spans="17:17">
      <c r="Q78968" s="39"/>
    </row>
    <row r="78969" spans="17:17">
      <c r="Q78969" s="39"/>
    </row>
    <row r="78970" spans="17:17">
      <c r="Q78970" s="39"/>
    </row>
    <row r="78971" spans="17:17">
      <c r="Q78971" s="39"/>
    </row>
    <row r="78972" spans="17:17">
      <c r="Q78972" s="39"/>
    </row>
    <row r="78973" spans="17:17">
      <c r="Q78973" s="39"/>
    </row>
    <row r="78974" spans="17:17">
      <c r="Q78974" s="39"/>
    </row>
    <row r="78975" spans="17:17">
      <c r="Q78975" s="39"/>
    </row>
    <row r="78976" spans="17:17">
      <c r="Q78976" s="39"/>
    </row>
    <row r="78977" spans="17:17">
      <c r="Q78977" s="39"/>
    </row>
    <row r="78978" spans="17:17">
      <c r="Q78978" s="39"/>
    </row>
    <row r="78979" spans="17:17">
      <c r="Q78979" s="39"/>
    </row>
    <row r="78980" spans="17:17">
      <c r="Q78980" s="39"/>
    </row>
    <row r="78981" spans="17:17">
      <c r="Q78981" s="39"/>
    </row>
    <row r="78982" spans="17:17">
      <c r="Q78982" s="39"/>
    </row>
    <row r="78983" spans="17:17">
      <c r="Q78983" s="39"/>
    </row>
    <row r="78984" spans="17:17">
      <c r="Q78984" s="39"/>
    </row>
    <row r="78985" spans="17:17">
      <c r="Q78985" s="39"/>
    </row>
    <row r="78986" spans="17:17">
      <c r="Q78986" s="39"/>
    </row>
    <row r="78987" spans="17:17">
      <c r="Q78987" s="39"/>
    </row>
    <row r="78988" spans="17:17">
      <c r="Q78988" s="39"/>
    </row>
    <row r="78989" spans="17:17">
      <c r="Q78989" s="39"/>
    </row>
    <row r="78990" spans="17:17">
      <c r="Q78990" s="39"/>
    </row>
    <row r="78991" spans="17:17">
      <c r="Q78991" s="39"/>
    </row>
    <row r="78992" spans="17:17">
      <c r="Q78992" s="39"/>
    </row>
    <row r="78993" spans="17:17">
      <c r="Q78993" s="39"/>
    </row>
    <row r="78994" spans="17:17">
      <c r="Q78994" s="39"/>
    </row>
    <row r="78995" spans="17:17">
      <c r="Q78995" s="39"/>
    </row>
    <row r="78996" spans="17:17">
      <c r="Q78996" s="39"/>
    </row>
    <row r="78997" spans="17:17">
      <c r="Q78997" s="39"/>
    </row>
    <row r="78998" spans="17:17">
      <c r="Q78998" s="39"/>
    </row>
    <row r="78999" spans="17:17">
      <c r="Q78999" s="39"/>
    </row>
    <row r="79000" spans="17:17">
      <c r="Q79000" s="39"/>
    </row>
    <row r="79001" spans="17:17">
      <c r="Q79001" s="39"/>
    </row>
    <row r="79002" spans="17:17">
      <c r="Q79002" s="39"/>
    </row>
    <row r="79003" spans="17:17">
      <c r="Q79003" s="39"/>
    </row>
    <row r="79004" spans="17:17">
      <c r="Q79004" s="39"/>
    </row>
    <row r="79005" spans="17:17">
      <c r="Q79005" s="39"/>
    </row>
    <row r="79006" spans="17:17">
      <c r="Q79006" s="39"/>
    </row>
    <row r="79007" spans="17:17">
      <c r="Q79007" s="39"/>
    </row>
    <row r="79008" spans="17:17">
      <c r="Q79008" s="39"/>
    </row>
    <row r="79009" spans="17:17">
      <c r="Q79009" s="39"/>
    </row>
    <row r="79010" spans="17:17">
      <c r="Q79010" s="39"/>
    </row>
    <row r="79011" spans="17:17">
      <c r="Q79011" s="39"/>
    </row>
    <row r="79012" spans="17:17">
      <c r="Q79012" s="39"/>
    </row>
    <row r="79013" spans="17:17">
      <c r="Q79013" s="39"/>
    </row>
    <row r="79014" spans="17:17">
      <c r="Q79014" s="39"/>
    </row>
    <row r="79015" spans="17:17">
      <c r="Q79015" s="39"/>
    </row>
    <row r="79016" spans="17:17">
      <c r="Q79016" s="39"/>
    </row>
    <row r="79017" spans="17:17">
      <c r="Q79017" s="39"/>
    </row>
    <row r="79018" spans="17:17">
      <c r="Q79018" s="39"/>
    </row>
    <row r="79019" spans="17:17">
      <c r="Q79019" s="39"/>
    </row>
    <row r="79020" spans="17:17">
      <c r="Q79020" s="39"/>
    </row>
    <row r="79021" spans="17:17">
      <c r="Q79021" s="39"/>
    </row>
    <row r="79022" spans="17:17">
      <c r="Q79022" s="39"/>
    </row>
    <row r="79023" spans="17:17">
      <c r="Q79023" s="39"/>
    </row>
    <row r="79024" spans="17:17">
      <c r="Q79024" s="39"/>
    </row>
    <row r="79025" spans="17:17">
      <c r="Q79025" s="39"/>
    </row>
    <row r="79026" spans="17:17">
      <c r="Q79026" s="39"/>
    </row>
    <row r="79027" spans="17:17">
      <c r="Q79027" s="39"/>
    </row>
    <row r="79028" spans="17:17">
      <c r="Q79028" s="39"/>
    </row>
    <row r="79029" spans="17:17">
      <c r="Q79029" s="39"/>
    </row>
    <row r="79030" spans="17:17">
      <c r="Q79030" s="39"/>
    </row>
    <row r="79031" spans="17:17">
      <c r="Q79031" s="39"/>
    </row>
    <row r="79032" spans="17:17">
      <c r="Q79032" s="39"/>
    </row>
    <row r="79033" spans="17:17">
      <c r="Q79033" s="39"/>
    </row>
    <row r="79034" spans="17:17">
      <c r="Q79034" s="39"/>
    </row>
    <row r="79035" spans="17:17">
      <c r="Q79035" s="39"/>
    </row>
    <row r="79036" spans="17:17">
      <c r="Q79036" s="39"/>
    </row>
    <row r="79037" spans="17:17">
      <c r="Q79037" s="39"/>
    </row>
    <row r="79038" spans="17:17">
      <c r="Q79038" s="39"/>
    </row>
    <row r="79039" spans="17:17">
      <c r="Q79039" s="39"/>
    </row>
    <row r="79040" spans="17:17">
      <c r="Q79040" s="39"/>
    </row>
    <row r="79041" spans="17:17">
      <c r="Q79041" s="39"/>
    </row>
    <row r="79042" spans="17:17">
      <c r="Q79042" s="39"/>
    </row>
    <row r="79043" spans="17:17">
      <c r="Q79043" s="39"/>
    </row>
    <row r="79044" spans="17:17">
      <c r="Q79044" s="39"/>
    </row>
    <row r="79045" spans="17:17">
      <c r="Q79045" s="39"/>
    </row>
    <row r="79046" spans="17:17">
      <c r="Q79046" s="39"/>
    </row>
    <row r="79047" spans="17:17">
      <c r="Q79047" s="39"/>
    </row>
    <row r="79048" spans="17:17">
      <c r="Q79048" s="39"/>
    </row>
    <row r="79049" spans="17:17">
      <c r="Q79049" s="39"/>
    </row>
    <row r="79050" spans="17:17">
      <c r="Q79050" s="39"/>
    </row>
    <row r="79051" spans="17:17">
      <c r="Q79051" s="39"/>
    </row>
    <row r="79052" spans="17:17">
      <c r="Q79052" s="39"/>
    </row>
    <row r="79053" spans="17:17">
      <c r="Q79053" s="39"/>
    </row>
    <row r="79054" spans="17:17">
      <c r="Q79054" s="39"/>
    </row>
    <row r="79055" spans="17:17">
      <c r="Q79055" s="39"/>
    </row>
    <row r="79056" spans="17:17">
      <c r="Q79056" s="39"/>
    </row>
    <row r="79057" spans="17:17">
      <c r="Q79057" s="39"/>
    </row>
    <row r="79058" spans="17:17">
      <c r="Q79058" s="39"/>
    </row>
    <row r="79059" spans="17:17">
      <c r="Q79059" s="39"/>
    </row>
    <row r="79060" spans="17:17">
      <c r="Q79060" s="39"/>
    </row>
    <row r="79061" spans="17:17">
      <c r="Q79061" s="39"/>
    </row>
    <row r="79062" spans="17:17">
      <c r="Q79062" s="39"/>
    </row>
    <row r="79063" spans="17:17">
      <c r="Q79063" s="39"/>
    </row>
    <row r="79064" spans="17:17">
      <c r="Q79064" s="39"/>
    </row>
    <row r="79065" spans="17:17">
      <c r="Q79065" s="39"/>
    </row>
    <row r="79066" spans="17:17">
      <c r="Q79066" s="39"/>
    </row>
    <row r="79067" spans="17:17">
      <c r="Q79067" s="39"/>
    </row>
    <row r="79068" spans="17:17">
      <c r="Q79068" s="39"/>
    </row>
    <row r="79069" spans="17:17">
      <c r="Q79069" s="39"/>
    </row>
    <row r="79070" spans="17:17">
      <c r="Q79070" s="39"/>
    </row>
    <row r="79071" spans="17:17">
      <c r="Q79071" s="39"/>
    </row>
    <row r="79072" spans="17:17">
      <c r="Q79072" s="39"/>
    </row>
    <row r="79073" spans="17:17">
      <c r="Q79073" s="39"/>
    </row>
    <row r="79074" spans="17:17">
      <c r="Q79074" s="39"/>
    </row>
    <row r="79075" spans="17:17">
      <c r="Q79075" s="39"/>
    </row>
    <row r="79076" spans="17:17">
      <c r="Q79076" s="39"/>
    </row>
    <row r="79077" spans="17:17">
      <c r="Q79077" s="39"/>
    </row>
    <row r="79078" spans="17:17">
      <c r="Q79078" s="39"/>
    </row>
    <row r="79079" spans="17:17">
      <c r="Q79079" s="39"/>
    </row>
    <row r="79080" spans="17:17">
      <c r="Q79080" s="39"/>
    </row>
    <row r="79081" spans="17:17">
      <c r="Q79081" s="39"/>
    </row>
    <row r="79082" spans="17:17">
      <c r="Q79082" s="39"/>
    </row>
    <row r="79083" spans="17:17">
      <c r="Q79083" s="39"/>
    </row>
    <row r="79084" spans="17:17">
      <c r="Q79084" s="39"/>
    </row>
    <row r="79085" spans="17:17">
      <c r="Q79085" s="39"/>
    </row>
    <row r="79086" spans="17:17">
      <c r="Q79086" s="39"/>
    </row>
    <row r="79087" spans="17:17">
      <c r="Q79087" s="39"/>
    </row>
    <row r="79088" spans="17:17">
      <c r="Q79088" s="39"/>
    </row>
    <row r="79089" spans="17:17">
      <c r="Q79089" s="39"/>
    </row>
    <row r="79090" spans="17:17">
      <c r="Q79090" s="39"/>
    </row>
    <row r="79091" spans="17:17">
      <c r="Q79091" s="39"/>
    </row>
    <row r="79092" spans="17:17">
      <c r="Q79092" s="39"/>
    </row>
    <row r="79093" spans="17:17">
      <c r="Q79093" s="39"/>
    </row>
    <row r="79094" spans="17:17">
      <c r="Q79094" s="39"/>
    </row>
    <row r="79095" spans="17:17">
      <c r="Q79095" s="39"/>
    </row>
    <row r="79096" spans="17:17">
      <c r="Q79096" s="39"/>
    </row>
    <row r="79097" spans="17:17">
      <c r="Q79097" s="39"/>
    </row>
    <row r="79098" spans="17:17">
      <c r="Q79098" s="39"/>
    </row>
    <row r="79099" spans="17:17">
      <c r="Q79099" s="39"/>
    </row>
    <row r="79100" spans="17:17">
      <c r="Q79100" s="39"/>
    </row>
    <row r="79101" spans="17:17">
      <c r="Q79101" s="39"/>
    </row>
    <row r="79102" spans="17:17">
      <c r="Q79102" s="39"/>
    </row>
    <row r="79103" spans="17:17">
      <c r="Q79103" s="39"/>
    </row>
    <row r="79104" spans="17:17">
      <c r="Q79104" s="39"/>
    </row>
    <row r="79105" spans="17:17">
      <c r="Q79105" s="39"/>
    </row>
    <row r="79106" spans="17:17">
      <c r="Q79106" s="39"/>
    </row>
    <row r="79107" spans="17:17">
      <c r="Q79107" s="39"/>
    </row>
    <row r="79108" spans="17:17">
      <c r="Q79108" s="39"/>
    </row>
    <row r="79109" spans="17:17">
      <c r="Q79109" s="39"/>
    </row>
    <row r="79110" spans="17:17">
      <c r="Q79110" s="39"/>
    </row>
    <row r="79111" spans="17:17">
      <c r="Q79111" s="39"/>
    </row>
    <row r="79112" spans="17:17">
      <c r="Q79112" s="39"/>
    </row>
    <row r="79113" spans="17:17">
      <c r="Q79113" s="39"/>
    </row>
    <row r="79114" spans="17:17">
      <c r="Q79114" s="39"/>
    </row>
    <row r="79115" spans="17:17">
      <c r="Q79115" s="39"/>
    </row>
    <row r="79116" spans="17:17">
      <c r="Q79116" s="39"/>
    </row>
    <row r="79117" spans="17:17">
      <c r="Q79117" s="39"/>
    </row>
    <row r="79118" spans="17:17">
      <c r="Q79118" s="39"/>
    </row>
    <row r="79119" spans="17:17">
      <c r="Q79119" s="39"/>
    </row>
    <row r="79120" spans="17:17">
      <c r="Q79120" s="39"/>
    </row>
    <row r="79121" spans="17:17">
      <c r="Q79121" s="39"/>
    </row>
    <row r="79122" spans="17:17">
      <c r="Q79122" s="39"/>
    </row>
    <row r="79123" spans="17:17">
      <c r="Q79123" s="39"/>
    </row>
    <row r="79124" spans="17:17">
      <c r="Q79124" s="39"/>
    </row>
    <row r="79125" spans="17:17">
      <c r="Q79125" s="39"/>
    </row>
    <row r="79126" spans="17:17">
      <c r="Q79126" s="39"/>
    </row>
    <row r="79127" spans="17:17">
      <c r="Q79127" s="39"/>
    </row>
    <row r="79128" spans="17:17">
      <c r="Q79128" s="39"/>
    </row>
    <row r="79129" spans="17:17">
      <c r="Q79129" s="39"/>
    </row>
    <row r="79130" spans="17:17">
      <c r="Q79130" s="39"/>
    </row>
    <row r="79131" spans="17:17">
      <c r="Q79131" s="39"/>
    </row>
    <row r="79132" spans="17:17">
      <c r="Q79132" s="39"/>
    </row>
    <row r="79133" spans="17:17">
      <c r="Q79133" s="39"/>
    </row>
    <row r="79134" spans="17:17">
      <c r="Q79134" s="39"/>
    </row>
    <row r="79135" spans="17:17">
      <c r="Q79135" s="39"/>
    </row>
    <row r="79136" spans="17:17">
      <c r="Q79136" s="39"/>
    </row>
    <row r="79137" spans="17:17">
      <c r="Q79137" s="39"/>
    </row>
    <row r="79138" spans="17:17">
      <c r="Q79138" s="39"/>
    </row>
    <row r="79139" spans="17:17">
      <c r="Q79139" s="39"/>
    </row>
    <row r="79140" spans="17:17">
      <c r="Q79140" s="39"/>
    </row>
    <row r="79141" spans="17:17">
      <c r="Q79141" s="39"/>
    </row>
    <row r="79142" spans="17:17">
      <c r="Q79142" s="39"/>
    </row>
    <row r="79143" spans="17:17">
      <c r="Q79143" s="39"/>
    </row>
    <row r="79144" spans="17:17">
      <c r="Q79144" s="39"/>
    </row>
    <row r="79145" spans="17:17">
      <c r="Q79145" s="39"/>
    </row>
    <row r="79146" spans="17:17">
      <c r="Q79146" s="39"/>
    </row>
    <row r="79147" spans="17:17">
      <c r="Q79147" s="39"/>
    </row>
    <row r="79148" spans="17:17">
      <c r="Q79148" s="39"/>
    </row>
    <row r="79149" spans="17:17">
      <c r="Q79149" s="39"/>
    </row>
    <row r="79150" spans="17:17">
      <c r="Q79150" s="39"/>
    </row>
    <row r="79151" spans="17:17">
      <c r="Q79151" s="39"/>
    </row>
    <row r="79152" spans="17:17">
      <c r="Q79152" s="39"/>
    </row>
    <row r="79153" spans="17:17">
      <c r="Q79153" s="39"/>
    </row>
    <row r="79154" spans="17:17">
      <c r="Q79154" s="39"/>
    </row>
    <row r="79155" spans="17:17">
      <c r="Q79155" s="39"/>
    </row>
    <row r="79156" spans="17:17">
      <c r="Q79156" s="39"/>
    </row>
    <row r="79157" spans="17:17">
      <c r="Q79157" s="39"/>
    </row>
    <row r="79158" spans="17:17">
      <c r="Q79158" s="39"/>
    </row>
    <row r="79159" spans="17:17">
      <c r="Q79159" s="39"/>
    </row>
    <row r="79160" spans="17:17">
      <c r="Q79160" s="39"/>
    </row>
    <row r="79161" spans="17:17">
      <c r="Q79161" s="39"/>
    </row>
    <row r="79162" spans="17:17">
      <c r="Q79162" s="39"/>
    </row>
    <row r="79163" spans="17:17">
      <c r="Q79163" s="39"/>
    </row>
    <row r="79164" spans="17:17">
      <c r="Q79164" s="39"/>
    </row>
    <row r="79165" spans="17:17">
      <c r="Q79165" s="39"/>
    </row>
    <row r="79166" spans="17:17">
      <c r="Q79166" s="39"/>
    </row>
    <row r="79167" spans="17:17">
      <c r="Q79167" s="39"/>
    </row>
    <row r="79168" spans="17:17">
      <c r="Q79168" s="39"/>
    </row>
    <row r="79169" spans="17:17">
      <c r="Q79169" s="39"/>
    </row>
    <row r="79170" spans="17:17">
      <c r="Q79170" s="39"/>
    </row>
    <row r="79171" spans="17:17">
      <c r="Q79171" s="39"/>
    </row>
    <row r="79172" spans="17:17">
      <c r="Q79172" s="39"/>
    </row>
    <row r="79173" spans="17:17">
      <c r="Q79173" s="39"/>
    </row>
    <row r="79174" spans="17:17">
      <c r="Q79174" s="39"/>
    </row>
    <row r="79175" spans="17:17">
      <c r="Q79175" s="39"/>
    </row>
    <row r="79176" spans="17:17">
      <c r="Q79176" s="39"/>
    </row>
    <row r="79177" spans="17:17">
      <c r="Q79177" s="39"/>
    </row>
    <row r="79178" spans="17:17">
      <c r="Q79178" s="39"/>
    </row>
    <row r="79179" spans="17:17">
      <c r="Q79179" s="39"/>
    </row>
    <row r="79180" spans="17:17">
      <c r="Q79180" s="39"/>
    </row>
    <row r="79181" spans="17:17">
      <c r="Q79181" s="39"/>
    </row>
    <row r="79182" spans="17:17">
      <c r="Q79182" s="39"/>
    </row>
    <row r="79183" spans="17:17">
      <c r="Q79183" s="39"/>
    </row>
    <row r="79184" spans="17:17">
      <c r="Q79184" s="39"/>
    </row>
    <row r="79185" spans="17:17">
      <c r="Q79185" s="39"/>
    </row>
    <row r="79186" spans="17:17">
      <c r="Q79186" s="39"/>
    </row>
    <row r="79187" spans="17:17">
      <c r="Q79187" s="39"/>
    </row>
    <row r="79188" spans="17:17">
      <c r="Q79188" s="39"/>
    </row>
    <row r="79189" spans="17:17">
      <c r="Q79189" s="39"/>
    </row>
    <row r="79190" spans="17:17">
      <c r="Q79190" s="39"/>
    </row>
    <row r="79191" spans="17:17">
      <c r="Q79191" s="39"/>
    </row>
    <row r="79192" spans="17:17">
      <c r="Q79192" s="39"/>
    </row>
    <row r="79193" spans="17:17">
      <c r="Q79193" s="39"/>
    </row>
    <row r="79194" spans="17:17">
      <c r="Q79194" s="39"/>
    </row>
    <row r="79195" spans="17:17">
      <c r="Q79195" s="39"/>
    </row>
    <row r="79196" spans="17:17">
      <c r="Q79196" s="39"/>
    </row>
    <row r="79197" spans="17:17">
      <c r="Q79197" s="39"/>
    </row>
    <row r="79198" spans="17:17">
      <c r="Q79198" s="39"/>
    </row>
    <row r="79199" spans="17:17">
      <c r="Q79199" s="39"/>
    </row>
    <row r="79200" spans="17:17">
      <c r="Q79200" s="39"/>
    </row>
    <row r="79201" spans="17:17">
      <c r="Q79201" s="39"/>
    </row>
    <row r="79202" spans="17:17">
      <c r="Q79202" s="39"/>
    </row>
    <row r="79203" spans="17:17">
      <c r="Q79203" s="39"/>
    </row>
    <row r="79204" spans="17:17">
      <c r="Q79204" s="39"/>
    </row>
    <row r="79205" spans="17:17">
      <c r="Q79205" s="39"/>
    </row>
    <row r="79206" spans="17:17">
      <c r="Q79206" s="39"/>
    </row>
    <row r="79207" spans="17:17">
      <c r="Q79207" s="39"/>
    </row>
    <row r="79208" spans="17:17">
      <c r="Q79208" s="39"/>
    </row>
    <row r="79209" spans="17:17">
      <c r="Q79209" s="39"/>
    </row>
    <row r="79210" spans="17:17">
      <c r="Q79210" s="39"/>
    </row>
    <row r="79211" spans="17:17">
      <c r="Q79211" s="39"/>
    </row>
    <row r="79212" spans="17:17">
      <c r="Q79212" s="39"/>
    </row>
    <row r="79213" spans="17:17">
      <c r="Q79213" s="39"/>
    </row>
    <row r="79214" spans="17:17">
      <c r="Q79214" s="39"/>
    </row>
    <row r="79215" spans="17:17">
      <c r="Q79215" s="39"/>
    </row>
    <row r="79216" spans="17:17">
      <c r="Q79216" s="39"/>
    </row>
    <row r="79217" spans="17:17">
      <c r="Q79217" s="39"/>
    </row>
    <row r="79218" spans="17:17">
      <c r="Q79218" s="39"/>
    </row>
    <row r="79219" spans="17:17">
      <c r="Q79219" s="39"/>
    </row>
    <row r="79220" spans="17:17">
      <c r="Q79220" s="39"/>
    </row>
    <row r="79221" spans="17:17">
      <c r="Q79221" s="39"/>
    </row>
    <row r="79222" spans="17:17">
      <c r="Q79222" s="39"/>
    </row>
    <row r="79223" spans="17:17">
      <c r="Q79223" s="39"/>
    </row>
    <row r="79224" spans="17:17">
      <c r="Q79224" s="39"/>
    </row>
    <row r="79225" spans="17:17">
      <c r="Q79225" s="39"/>
    </row>
    <row r="79226" spans="17:17">
      <c r="Q79226" s="39"/>
    </row>
    <row r="79227" spans="17:17">
      <c r="Q79227" s="39"/>
    </row>
    <row r="79228" spans="17:17">
      <c r="Q79228" s="39"/>
    </row>
    <row r="79229" spans="17:17">
      <c r="Q79229" s="39"/>
    </row>
    <row r="79230" spans="17:17">
      <c r="Q79230" s="39"/>
    </row>
    <row r="79231" spans="17:17">
      <c r="Q79231" s="39"/>
    </row>
    <row r="79232" spans="17:17">
      <c r="Q79232" s="39"/>
    </row>
    <row r="79233" spans="17:17">
      <c r="Q79233" s="39"/>
    </row>
    <row r="79234" spans="17:17">
      <c r="Q79234" s="39"/>
    </row>
    <row r="79235" spans="17:17">
      <c r="Q79235" s="39"/>
    </row>
    <row r="79236" spans="17:17">
      <c r="Q79236" s="39"/>
    </row>
    <row r="79237" spans="17:17">
      <c r="Q79237" s="39"/>
    </row>
    <row r="79238" spans="17:17">
      <c r="Q79238" s="39"/>
    </row>
    <row r="79239" spans="17:17">
      <c r="Q79239" s="39"/>
    </row>
    <row r="79240" spans="17:17">
      <c r="Q79240" s="39"/>
    </row>
    <row r="79241" spans="17:17">
      <c r="Q79241" s="39"/>
    </row>
    <row r="79242" spans="17:17">
      <c r="Q79242" s="39"/>
    </row>
    <row r="79243" spans="17:17">
      <c r="Q79243" s="39"/>
    </row>
    <row r="79244" spans="17:17">
      <c r="Q79244" s="39"/>
    </row>
    <row r="79245" spans="17:17">
      <c r="Q79245" s="39"/>
    </row>
    <row r="79246" spans="17:17">
      <c r="Q79246" s="39"/>
    </row>
    <row r="79247" spans="17:17">
      <c r="Q79247" s="39"/>
    </row>
    <row r="79248" spans="17:17">
      <c r="Q79248" s="39"/>
    </row>
    <row r="79249" spans="17:17">
      <c r="Q79249" s="39"/>
    </row>
    <row r="79250" spans="17:17">
      <c r="Q79250" s="39"/>
    </row>
    <row r="79251" spans="17:17">
      <c r="Q79251" s="39"/>
    </row>
    <row r="79252" spans="17:17">
      <c r="Q79252" s="39"/>
    </row>
    <row r="79253" spans="17:17">
      <c r="Q79253" s="39"/>
    </row>
    <row r="79254" spans="17:17">
      <c r="Q79254" s="39"/>
    </row>
    <row r="79255" spans="17:17">
      <c r="Q79255" s="39"/>
    </row>
    <row r="79256" spans="17:17">
      <c r="Q79256" s="39"/>
    </row>
    <row r="79257" spans="17:17">
      <c r="Q79257" s="39"/>
    </row>
    <row r="79258" spans="17:17">
      <c r="Q79258" s="39"/>
    </row>
    <row r="79259" spans="17:17">
      <c r="Q79259" s="39"/>
    </row>
    <row r="79260" spans="17:17">
      <c r="Q79260" s="39"/>
    </row>
    <row r="79261" spans="17:17">
      <c r="Q79261" s="39"/>
    </row>
    <row r="79262" spans="17:17">
      <c r="Q79262" s="39"/>
    </row>
    <row r="79263" spans="17:17">
      <c r="Q79263" s="39"/>
    </row>
    <row r="79264" spans="17:17">
      <c r="Q79264" s="39"/>
    </row>
    <row r="79265" spans="17:17">
      <c r="Q79265" s="39"/>
    </row>
    <row r="79266" spans="17:17">
      <c r="Q79266" s="39"/>
    </row>
    <row r="79267" spans="17:17">
      <c r="Q79267" s="39"/>
    </row>
    <row r="79268" spans="17:17">
      <c r="Q79268" s="39"/>
    </row>
    <row r="79269" spans="17:17">
      <c r="Q79269" s="39"/>
    </row>
    <row r="79270" spans="17:17">
      <c r="Q79270" s="39"/>
    </row>
    <row r="79271" spans="17:17">
      <c r="Q79271" s="39"/>
    </row>
    <row r="79272" spans="17:17">
      <c r="Q79272" s="39"/>
    </row>
    <row r="79273" spans="17:17">
      <c r="Q79273" s="39"/>
    </row>
    <row r="79274" spans="17:17">
      <c r="Q79274" s="39"/>
    </row>
    <row r="79275" spans="17:17">
      <c r="Q79275" s="39"/>
    </row>
    <row r="79276" spans="17:17">
      <c r="Q79276" s="39"/>
    </row>
    <row r="79277" spans="17:17">
      <c r="Q79277" s="39"/>
    </row>
    <row r="79278" spans="17:17">
      <c r="Q79278" s="39"/>
    </row>
    <row r="79279" spans="17:17">
      <c r="Q79279" s="39"/>
    </row>
    <row r="79280" spans="17:17">
      <c r="Q79280" s="39"/>
    </row>
    <row r="79281" spans="17:17">
      <c r="Q79281" s="39"/>
    </row>
    <row r="79282" spans="17:17">
      <c r="Q79282" s="39"/>
    </row>
    <row r="79283" spans="17:17">
      <c r="Q79283" s="39"/>
    </row>
    <row r="79284" spans="17:17">
      <c r="Q79284" s="39"/>
    </row>
    <row r="79285" spans="17:17">
      <c r="Q79285" s="39"/>
    </row>
    <row r="79286" spans="17:17">
      <c r="Q79286" s="39"/>
    </row>
    <row r="79287" spans="17:17">
      <c r="Q79287" s="39"/>
    </row>
    <row r="79288" spans="17:17">
      <c r="Q79288" s="39"/>
    </row>
    <row r="79289" spans="17:17">
      <c r="Q79289" s="39"/>
    </row>
    <row r="79290" spans="17:17">
      <c r="Q79290" s="39"/>
    </row>
    <row r="79291" spans="17:17">
      <c r="Q79291" s="39"/>
    </row>
    <row r="79292" spans="17:17">
      <c r="Q79292" s="39"/>
    </row>
    <row r="79293" spans="17:17">
      <c r="Q79293" s="39"/>
    </row>
    <row r="79294" spans="17:17">
      <c r="Q79294" s="39"/>
    </row>
    <row r="79295" spans="17:17">
      <c r="Q79295" s="39"/>
    </row>
    <row r="79296" spans="17:17">
      <c r="Q79296" s="39"/>
    </row>
    <row r="79297" spans="17:17">
      <c r="Q79297" s="39"/>
    </row>
    <row r="79298" spans="17:17">
      <c r="Q79298" s="39"/>
    </row>
    <row r="79299" spans="17:17">
      <c r="Q79299" s="39"/>
    </row>
    <row r="79300" spans="17:17">
      <c r="Q79300" s="39"/>
    </row>
    <row r="79301" spans="17:17">
      <c r="Q79301" s="39"/>
    </row>
    <row r="79302" spans="17:17">
      <c r="Q79302" s="39"/>
    </row>
    <row r="79303" spans="17:17">
      <c r="Q79303" s="39"/>
    </row>
    <row r="79304" spans="17:17">
      <c r="Q79304" s="39"/>
    </row>
    <row r="79305" spans="17:17">
      <c r="Q79305" s="39"/>
    </row>
    <row r="79306" spans="17:17">
      <c r="Q79306" s="39"/>
    </row>
    <row r="79307" spans="17:17">
      <c r="Q79307" s="39"/>
    </row>
    <row r="79308" spans="17:17">
      <c r="Q79308" s="39"/>
    </row>
    <row r="79309" spans="17:17">
      <c r="Q79309" s="39"/>
    </row>
    <row r="79310" spans="17:17">
      <c r="Q79310" s="39"/>
    </row>
    <row r="79311" spans="17:17">
      <c r="Q79311" s="39"/>
    </row>
    <row r="79312" spans="17:17">
      <c r="Q79312" s="39"/>
    </row>
    <row r="79313" spans="17:17">
      <c r="Q79313" s="39"/>
    </row>
    <row r="79314" spans="17:17">
      <c r="Q79314" s="39"/>
    </row>
    <row r="79315" spans="17:17">
      <c r="Q79315" s="39"/>
    </row>
    <row r="79316" spans="17:17">
      <c r="Q79316" s="39"/>
    </row>
    <row r="79317" spans="17:17">
      <c r="Q79317" s="39"/>
    </row>
    <row r="79318" spans="17:17">
      <c r="Q79318" s="39"/>
    </row>
    <row r="79319" spans="17:17">
      <c r="Q79319" s="39"/>
    </row>
    <row r="79320" spans="17:17">
      <c r="Q79320" s="39"/>
    </row>
    <row r="79321" spans="17:17">
      <c r="Q79321" s="39"/>
    </row>
    <row r="79322" spans="17:17">
      <c r="Q79322" s="39"/>
    </row>
    <row r="79323" spans="17:17">
      <c r="Q79323" s="39"/>
    </row>
    <row r="79324" spans="17:17">
      <c r="Q79324" s="39"/>
    </row>
    <row r="79325" spans="17:17">
      <c r="Q79325" s="39"/>
    </row>
    <row r="79326" spans="17:17">
      <c r="Q79326" s="39"/>
    </row>
    <row r="79327" spans="17:17">
      <c r="Q79327" s="39"/>
    </row>
    <row r="79328" spans="17:17">
      <c r="Q79328" s="39"/>
    </row>
    <row r="79329" spans="17:17">
      <c r="Q79329" s="39"/>
    </row>
    <row r="79330" spans="17:17">
      <c r="Q79330" s="39"/>
    </row>
    <row r="79331" spans="17:17">
      <c r="Q79331" s="39"/>
    </row>
    <row r="79332" spans="17:17">
      <c r="Q79332" s="39"/>
    </row>
    <row r="79333" spans="17:17">
      <c r="Q79333" s="39"/>
    </row>
    <row r="79334" spans="17:17">
      <c r="Q79334" s="39"/>
    </row>
    <row r="79335" spans="17:17">
      <c r="Q79335" s="39"/>
    </row>
    <row r="79336" spans="17:17">
      <c r="Q79336" s="39"/>
    </row>
    <row r="79337" spans="17:17">
      <c r="Q79337" s="39"/>
    </row>
    <row r="79338" spans="17:17">
      <c r="Q79338" s="39"/>
    </row>
    <row r="79339" spans="17:17">
      <c r="Q79339" s="39"/>
    </row>
    <row r="79340" spans="17:17">
      <c r="Q79340" s="39"/>
    </row>
    <row r="79341" spans="17:17">
      <c r="Q79341" s="39"/>
    </row>
    <row r="79342" spans="17:17">
      <c r="Q79342" s="39"/>
    </row>
    <row r="79343" spans="17:17">
      <c r="Q79343" s="39"/>
    </row>
    <row r="79344" spans="17:17">
      <c r="Q79344" s="39"/>
    </row>
    <row r="79345" spans="17:17">
      <c r="Q79345" s="39"/>
    </row>
    <row r="79346" spans="17:17">
      <c r="Q79346" s="39"/>
    </row>
    <row r="79347" spans="17:17">
      <c r="Q79347" s="39"/>
    </row>
    <row r="79348" spans="17:17">
      <c r="Q79348" s="39"/>
    </row>
    <row r="79349" spans="17:17">
      <c r="Q79349" s="39"/>
    </row>
    <row r="79350" spans="17:17">
      <c r="Q79350" s="39"/>
    </row>
    <row r="79351" spans="17:17">
      <c r="Q79351" s="39"/>
    </row>
    <row r="79352" spans="17:17">
      <c r="Q79352" s="39"/>
    </row>
    <row r="79353" spans="17:17">
      <c r="Q79353" s="39"/>
    </row>
    <row r="79354" spans="17:17">
      <c r="Q79354" s="39"/>
    </row>
    <row r="79355" spans="17:17">
      <c r="Q79355" s="39"/>
    </row>
    <row r="79356" spans="17:17">
      <c r="Q79356" s="39"/>
    </row>
    <row r="79357" spans="17:17">
      <c r="Q79357" s="39"/>
    </row>
    <row r="79358" spans="17:17">
      <c r="Q79358" s="39"/>
    </row>
    <row r="79359" spans="17:17">
      <c r="Q79359" s="39"/>
    </row>
    <row r="79360" spans="17:17">
      <c r="Q79360" s="39"/>
    </row>
    <row r="79361" spans="17:17">
      <c r="Q79361" s="39"/>
    </row>
    <row r="79362" spans="17:17">
      <c r="Q79362" s="39"/>
    </row>
    <row r="79363" spans="17:17">
      <c r="Q79363" s="39"/>
    </row>
    <row r="79364" spans="17:17">
      <c r="Q79364" s="39"/>
    </row>
    <row r="79365" spans="17:17">
      <c r="Q79365" s="39"/>
    </row>
    <row r="79366" spans="17:17">
      <c r="Q79366" s="39"/>
    </row>
    <row r="79367" spans="17:17">
      <c r="Q79367" s="39"/>
    </row>
    <row r="79368" spans="17:17">
      <c r="Q79368" s="39"/>
    </row>
    <row r="79369" spans="17:17">
      <c r="Q79369" s="39"/>
    </row>
    <row r="79370" spans="17:17">
      <c r="Q79370" s="39"/>
    </row>
    <row r="79371" spans="17:17">
      <c r="Q79371" s="39"/>
    </row>
    <row r="79372" spans="17:17">
      <c r="Q79372" s="39"/>
    </row>
    <row r="79373" spans="17:17">
      <c r="Q79373" s="39"/>
    </row>
    <row r="79374" spans="17:17">
      <c r="Q79374" s="39"/>
    </row>
    <row r="79375" spans="17:17">
      <c r="Q79375" s="39"/>
    </row>
    <row r="79376" spans="17:17">
      <c r="Q79376" s="39"/>
    </row>
    <row r="79377" spans="17:17">
      <c r="Q79377" s="39"/>
    </row>
    <row r="79378" spans="17:17">
      <c r="Q79378" s="39"/>
    </row>
    <row r="79379" spans="17:17">
      <c r="Q79379" s="39"/>
    </row>
    <row r="79380" spans="17:17">
      <c r="Q79380" s="39"/>
    </row>
    <row r="79381" spans="17:17">
      <c r="Q79381" s="39"/>
    </row>
    <row r="79382" spans="17:17">
      <c r="Q79382" s="39"/>
    </row>
    <row r="79383" spans="17:17">
      <c r="Q79383" s="39"/>
    </row>
    <row r="79384" spans="17:17">
      <c r="Q79384" s="39"/>
    </row>
    <row r="79385" spans="17:17">
      <c r="Q79385" s="39"/>
    </row>
    <row r="79386" spans="17:17">
      <c r="Q79386" s="39"/>
    </row>
    <row r="79387" spans="17:17">
      <c r="Q79387" s="39"/>
    </row>
    <row r="79388" spans="17:17">
      <c r="Q79388" s="39"/>
    </row>
    <row r="79389" spans="17:17">
      <c r="Q79389" s="39"/>
    </row>
    <row r="79390" spans="17:17">
      <c r="Q79390" s="39"/>
    </row>
    <row r="79391" spans="17:17">
      <c r="Q79391" s="39"/>
    </row>
    <row r="79392" spans="17:17">
      <c r="Q79392" s="39"/>
    </row>
    <row r="79393" spans="17:17">
      <c r="Q79393" s="39"/>
    </row>
    <row r="79394" spans="17:17">
      <c r="Q79394" s="39"/>
    </row>
    <row r="79395" spans="17:17">
      <c r="Q79395" s="39"/>
    </row>
    <row r="79396" spans="17:17">
      <c r="Q79396" s="39"/>
    </row>
    <row r="79397" spans="17:17">
      <c r="Q79397" s="39"/>
    </row>
    <row r="79398" spans="17:17">
      <c r="Q79398" s="39"/>
    </row>
    <row r="79399" spans="17:17">
      <c r="Q79399" s="39"/>
    </row>
    <row r="79400" spans="17:17">
      <c r="Q79400" s="39"/>
    </row>
    <row r="79401" spans="17:17">
      <c r="Q79401" s="39"/>
    </row>
    <row r="79402" spans="17:17">
      <c r="Q79402" s="39"/>
    </row>
    <row r="79403" spans="17:17">
      <c r="Q79403" s="39"/>
    </row>
    <row r="79404" spans="17:17">
      <c r="Q79404" s="39"/>
    </row>
    <row r="79405" spans="17:17">
      <c r="Q79405" s="39"/>
    </row>
    <row r="79406" spans="17:17">
      <c r="Q79406" s="39"/>
    </row>
    <row r="79407" spans="17:17">
      <c r="Q79407" s="39"/>
    </row>
    <row r="79408" spans="17:17">
      <c r="Q79408" s="39"/>
    </row>
    <row r="79409" spans="17:17">
      <c r="Q79409" s="39"/>
    </row>
    <row r="79410" spans="17:17">
      <c r="Q79410" s="39"/>
    </row>
    <row r="79411" spans="17:17">
      <c r="Q79411" s="39"/>
    </row>
    <row r="79412" spans="17:17">
      <c r="Q79412" s="39"/>
    </row>
    <row r="79413" spans="17:17">
      <c r="Q79413" s="39"/>
    </row>
    <row r="79414" spans="17:17">
      <c r="Q79414" s="39"/>
    </row>
    <row r="79415" spans="17:17">
      <c r="Q79415" s="39"/>
    </row>
    <row r="79416" spans="17:17">
      <c r="Q79416" s="39"/>
    </row>
    <row r="79417" spans="17:17">
      <c r="Q79417" s="39"/>
    </row>
    <row r="79418" spans="17:17">
      <c r="Q79418" s="39"/>
    </row>
    <row r="79419" spans="17:17">
      <c r="Q79419" s="39"/>
    </row>
    <row r="79420" spans="17:17">
      <c r="Q79420" s="39"/>
    </row>
    <row r="79421" spans="17:17">
      <c r="Q79421" s="39"/>
    </row>
    <row r="79422" spans="17:17">
      <c r="Q79422" s="39"/>
    </row>
    <row r="79423" spans="17:17">
      <c r="Q79423" s="39"/>
    </row>
    <row r="79424" spans="17:17">
      <c r="Q79424" s="39"/>
    </row>
    <row r="79425" spans="17:17">
      <c r="Q79425" s="39"/>
    </row>
    <row r="79426" spans="17:17">
      <c r="Q79426" s="39"/>
    </row>
    <row r="79427" spans="17:17">
      <c r="Q79427" s="39"/>
    </row>
    <row r="79428" spans="17:17">
      <c r="Q79428" s="39"/>
    </row>
    <row r="79429" spans="17:17">
      <c r="Q79429" s="39"/>
    </row>
    <row r="79430" spans="17:17">
      <c r="Q79430" s="39"/>
    </row>
    <row r="79431" spans="17:17">
      <c r="Q79431" s="39"/>
    </row>
    <row r="79432" spans="17:17">
      <c r="Q79432" s="39"/>
    </row>
    <row r="79433" spans="17:17">
      <c r="Q79433" s="39"/>
    </row>
    <row r="79434" spans="17:17">
      <c r="Q79434" s="39"/>
    </row>
    <row r="79435" spans="17:17">
      <c r="Q79435" s="39"/>
    </row>
    <row r="79436" spans="17:17">
      <c r="Q79436" s="39"/>
    </row>
    <row r="79437" spans="17:17">
      <c r="Q79437" s="39"/>
    </row>
    <row r="79438" spans="17:17">
      <c r="Q79438" s="39"/>
    </row>
    <row r="79439" spans="17:17">
      <c r="Q79439" s="39"/>
    </row>
    <row r="79440" spans="17:17">
      <c r="Q79440" s="39"/>
    </row>
    <row r="79441" spans="17:17">
      <c r="Q79441" s="39"/>
    </row>
    <row r="79442" spans="17:17">
      <c r="Q79442" s="39"/>
    </row>
    <row r="79443" spans="17:17">
      <c r="Q79443" s="39"/>
    </row>
    <row r="79444" spans="17:17">
      <c r="Q79444" s="39"/>
    </row>
    <row r="79445" spans="17:17">
      <c r="Q79445" s="39"/>
    </row>
    <row r="79446" spans="17:17">
      <c r="Q79446" s="39"/>
    </row>
    <row r="79447" spans="17:17">
      <c r="Q79447" s="39"/>
    </row>
    <row r="79448" spans="17:17">
      <c r="Q79448" s="39"/>
    </row>
    <row r="79449" spans="17:17">
      <c r="Q79449" s="39"/>
    </row>
    <row r="79450" spans="17:17">
      <c r="Q79450" s="39"/>
    </row>
    <row r="79451" spans="17:17">
      <c r="Q79451" s="39"/>
    </row>
    <row r="79452" spans="17:17">
      <c r="Q79452" s="39"/>
    </row>
    <row r="79453" spans="17:17">
      <c r="Q79453" s="39"/>
    </row>
    <row r="79454" spans="17:17">
      <c r="Q79454" s="39"/>
    </row>
    <row r="79455" spans="17:17">
      <c r="Q79455" s="39"/>
    </row>
    <row r="79456" spans="17:17">
      <c r="Q79456" s="39"/>
    </row>
    <row r="79457" spans="17:17">
      <c r="Q79457" s="39"/>
    </row>
    <row r="79458" spans="17:17">
      <c r="Q79458" s="39"/>
    </row>
    <row r="79459" spans="17:17">
      <c r="Q79459" s="39"/>
    </row>
    <row r="79460" spans="17:17">
      <c r="Q79460" s="39"/>
    </row>
    <row r="79461" spans="17:17">
      <c r="Q79461" s="39"/>
    </row>
    <row r="79462" spans="17:17">
      <c r="Q79462" s="39"/>
    </row>
    <row r="79463" spans="17:17">
      <c r="Q79463" s="39"/>
    </row>
    <row r="79464" spans="17:17">
      <c r="Q79464" s="39"/>
    </row>
    <row r="79465" spans="17:17">
      <c r="Q79465" s="39"/>
    </row>
    <row r="79466" spans="17:17">
      <c r="Q79466" s="39"/>
    </row>
    <row r="79467" spans="17:17">
      <c r="Q79467" s="39"/>
    </row>
    <row r="79468" spans="17:17">
      <c r="Q79468" s="39"/>
    </row>
    <row r="79469" spans="17:17">
      <c r="Q79469" s="39"/>
    </row>
    <row r="79470" spans="17:17">
      <c r="Q79470" s="39"/>
    </row>
    <row r="79471" spans="17:17">
      <c r="Q79471" s="39"/>
    </row>
    <row r="79472" spans="17:17">
      <c r="Q79472" s="39"/>
    </row>
    <row r="79473" spans="17:17">
      <c r="Q79473" s="39"/>
    </row>
    <row r="79474" spans="17:17">
      <c r="Q79474" s="39"/>
    </row>
    <row r="79475" spans="17:17">
      <c r="Q79475" s="39"/>
    </row>
    <row r="79476" spans="17:17">
      <c r="Q79476" s="39"/>
    </row>
    <row r="79477" spans="17:17">
      <c r="Q79477" s="39"/>
    </row>
    <row r="79478" spans="17:17">
      <c r="Q79478" s="39"/>
    </row>
    <row r="79479" spans="17:17">
      <c r="Q79479" s="39"/>
    </row>
    <row r="79480" spans="17:17">
      <c r="Q79480" s="39"/>
    </row>
    <row r="79481" spans="17:17">
      <c r="Q79481" s="39"/>
    </row>
    <row r="79482" spans="17:17">
      <c r="Q79482" s="39"/>
    </row>
    <row r="79483" spans="17:17">
      <c r="Q79483" s="39"/>
    </row>
    <row r="79484" spans="17:17">
      <c r="Q79484" s="39"/>
    </row>
    <row r="79485" spans="17:17">
      <c r="Q79485" s="39"/>
    </row>
    <row r="79486" spans="17:17">
      <c r="Q79486" s="39"/>
    </row>
    <row r="79487" spans="17:17">
      <c r="Q79487" s="39"/>
    </row>
    <row r="79488" spans="17:17">
      <c r="Q79488" s="39"/>
    </row>
    <row r="79489" spans="17:17">
      <c r="Q79489" s="39"/>
    </row>
    <row r="79490" spans="17:17">
      <c r="Q79490" s="39"/>
    </row>
    <row r="79491" spans="17:17">
      <c r="Q79491" s="39"/>
    </row>
    <row r="79492" spans="17:17">
      <c r="Q79492" s="39"/>
    </row>
    <row r="79493" spans="17:17">
      <c r="Q79493" s="39"/>
    </row>
    <row r="79494" spans="17:17">
      <c r="Q79494" s="39"/>
    </row>
    <row r="79495" spans="17:17">
      <c r="Q79495" s="39"/>
    </row>
    <row r="79496" spans="17:17">
      <c r="Q79496" s="39"/>
    </row>
    <row r="79497" spans="17:17">
      <c r="Q79497" s="39"/>
    </row>
    <row r="79498" spans="17:17">
      <c r="Q79498" s="39"/>
    </row>
    <row r="79499" spans="17:17">
      <c r="Q79499" s="39"/>
    </row>
    <row r="79500" spans="17:17">
      <c r="Q79500" s="39"/>
    </row>
    <row r="79501" spans="17:17">
      <c r="Q79501" s="39"/>
    </row>
    <row r="79502" spans="17:17">
      <c r="Q79502" s="39"/>
    </row>
    <row r="79503" spans="17:17">
      <c r="Q79503" s="39"/>
    </row>
    <row r="79504" spans="17:17">
      <c r="Q79504" s="39"/>
    </row>
    <row r="79505" spans="17:17">
      <c r="Q79505" s="39"/>
    </row>
    <row r="79506" spans="17:17">
      <c r="Q79506" s="39"/>
    </row>
    <row r="79507" spans="17:17">
      <c r="Q79507" s="39"/>
    </row>
    <row r="79508" spans="17:17">
      <c r="Q79508" s="39"/>
    </row>
    <row r="79509" spans="17:17">
      <c r="Q79509" s="39"/>
    </row>
    <row r="79510" spans="17:17">
      <c r="Q79510" s="39"/>
    </row>
    <row r="79511" spans="17:17">
      <c r="Q79511" s="39"/>
    </row>
    <row r="79512" spans="17:17">
      <c r="Q79512" s="39"/>
    </row>
    <row r="79513" spans="17:17">
      <c r="Q79513" s="39"/>
    </row>
    <row r="79514" spans="17:17">
      <c r="Q79514" s="39"/>
    </row>
    <row r="79515" spans="17:17">
      <c r="Q79515" s="39"/>
    </row>
    <row r="79516" spans="17:17">
      <c r="Q79516" s="39"/>
    </row>
    <row r="79517" spans="17:17">
      <c r="Q79517" s="39"/>
    </row>
    <row r="79518" spans="17:17">
      <c r="Q79518" s="39"/>
    </row>
    <row r="79519" spans="17:17">
      <c r="Q79519" s="39"/>
    </row>
    <row r="79520" spans="17:17">
      <c r="Q79520" s="39"/>
    </row>
    <row r="79521" spans="17:17">
      <c r="Q79521" s="39"/>
    </row>
    <row r="79522" spans="17:17">
      <c r="Q79522" s="39"/>
    </row>
    <row r="79523" spans="17:17">
      <c r="Q79523" s="39"/>
    </row>
    <row r="79524" spans="17:17">
      <c r="Q79524" s="39"/>
    </row>
    <row r="79525" spans="17:17">
      <c r="Q79525" s="39"/>
    </row>
    <row r="79526" spans="17:17">
      <c r="Q79526" s="39"/>
    </row>
    <row r="79527" spans="17:17">
      <c r="Q79527" s="39"/>
    </row>
    <row r="79528" spans="17:17">
      <c r="Q79528" s="39"/>
    </row>
    <row r="79529" spans="17:17">
      <c r="Q79529" s="39"/>
    </row>
    <row r="79530" spans="17:17">
      <c r="Q79530" s="39"/>
    </row>
    <row r="79531" spans="17:17">
      <c r="Q79531" s="39"/>
    </row>
    <row r="79532" spans="17:17">
      <c r="Q79532" s="39"/>
    </row>
    <row r="79533" spans="17:17">
      <c r="Q79533" s="39"/>
    </row>
    <row r="79534" spans="17:17">
      <c r="Q79534" s="39"/>
    </row>
    <row r="79535" spans="17:17">
      <c r="Q79535" s="39"/>
    </row>
    <row r="79536" spans="17:17">
      <c r="Q79536" s="39"/>
    </row>
    <row r="79537" spans="17:17">
      <c r="Q79537" s="39"/>
    </row>
    <row r="79538" spans="17:17">
      <c r="Q79538" s="39"/>
    </row>
    <row r="79539" spans="17:17">
      <c r="Q79539" s="39"/>
    </row>
    <row r="79540" spans="17:17">
      <c r="Q79540" s="39"/>
    </row>
    <row r="79541" spans="17:17">
      <c r="Q79541" s="39"/>
    </row>
    <row r="79542" spans="17:17">
      <c r="Q79542" s="39"/>
    </row>
    <row r="79543" spans="17:17">
      <c r="Q79543" s="39"/>
    </row>
    <row r="79544" spans="17:17">
      <c r="Q79544" s="39"/>
    </row>
    <row r="79545" spans="17:17">
      <c r="Q79545" s="39"/>
    </row>
    <row r="79546" spans="17:17">
      <c r="Q79546" s="39"/>
    </row>
    <row r="79547" spans="17:17">
      <c r="Q79547" s="39"/>
    </row>
    <row r="79548" spans="17:17">
      <c r="Q79548" s="39"/>
    </row>
    <row r="79549" spans="17:17">
      <c r="Q79549" s="39"/>
    </row>
    <row r="79550" spans="17:17">
      <c r="Q79550" s="39"/>
    </row>
    <row r="79551" spans="17:17">
      <c r="Q79551" s="39"/>
    </row>
    <row r="79552" spans="17:17">
      <c r="Q79552" s="39"/>
    </row>
    <row r="79553" spans="17:17">
      <c r="Q79553" s="39"/>
    </row>
    <row r="79554" spans="17:17">
      <c r="Q79554" s="39"/>
    </row>
    <row r="79555" spans="17:17">
      <c r="Q79555" s="39"/>
    </row>
    <row r="79556" spans="17:17">
      <c r="Q79556" s="39"/>
    </row>
    <row r="79557" spans="17:17">
      <c r="Q79557" s="39"/>
    </row>
    <row r="79558" spans="17:17">
      <c r="Q79558" s="39"/>
    </row>
    <row r="79559" spans="17:17">
      <c r="Q79559" s="39"/>
    </row>
    <row r="79560" spans="17:17">
      <c r="Q79560" s="39"/>
    </row>
    <row r="79561" spans="17:17">
      <c r="Q79561" s="39"/>
    </row>
    <row r="79562" spans="17:17">
      <c r="Q79562" s="39"/>
    </row>
    <row r="79563" spans="17:17">
      <c r="Q79563" s="39"/>
    </row>
    <row r="79564" spans="17:17">
      <c r="Q79564" s="39"/>
    </row>
    <row r="79565" spans="17:17">
      <c r="Q79565" s="39"/>
    </row>
    <row r="79566" spans="17:17">
      <c r="Q79566" s="39"/>
    </row>
    <row r="79567" spans="17:17">
      <c r="Q79567" s="39"/>
    </row>
    <row r="79568" spans="17:17">
      <c r="Q79568" s="39"/>
    </row>
    <row r="79569" spans="17:17">
      <c r="Q79569" s="39"/>
    </row>
    <row r="79570" spans="17:17">
      <c r="Q79570" s="39"/>
    </row>
    <row r="79571" spans="17:17">
      <c r="Q79571" s="39"/>
    </row>
    <row r="79572" spans="17:17">
      <c r="Q79572" s="39"/>
    </row>
    <row r="79573" spans="17:17">
      <c r="Q79573" s="39"/>
    </row>
    <row r="79574" spans="17:17">
      <c r="Q79574" s="39"/>
    </row>
    <row r="79575" spans="17:17">
      <c r="Q79575" s="39"/>
    </row>
    <row r="79576" spans="17:17">
      <c r="Q79576" s="39"/>
    </row>
    <row r="79577" spans="17:17">
      <c r="Q79577" s="39"/>
    </row>
    <row r="79578" spans="17:17">
      <c r="Q79578" s="39"/>
    </row>
    <row r="79579" spans="17:17">
      <c r="Q79579" s="39"/>
    </row>
    <row r="79580" spans="17:17">
      <c r="Q79580" s="39"/>
    </row>
    <row r="79581" spans="17:17">
      <c r="Q79581" s="39"/>
    </row>
    <row r="79582" spans="17:17">
      <c r="Q79582" s="39"/>
    </row>
    <row r="79583" spans="17:17">
      <c r="Q79583" s="39"/>
    </row>
    <row r="79584" spans="17:17">
      <c r="Q79584" s="39"/>
    </row>
    <row r="79585" spans="17:17">
      <c r="Q79585" s="39"/>
    </row>
    <row r="79586" spans="17:17">
      <c r="Q79586" s="39"/>
    </row>
    <row r="79587" spans="17:17">
      <c r="Q79587" s="39"/>
    </row>
    <row r="79588" spans="17:17">
      <c r="Q79588" s="39"/>
    </row>
    <row r="79589" spans="17:17">
      <c r="Q79589" s="39"/>
    </row>
    <row r="79590" spans="17:17">
      <c r="Q79590" s="39"/>
    </row>
    <row r="79591" spans="17:17">
      <c r="Q79591" s="39"/>
    </row>
    <row r="79592" spans="17:17">
      <c r="Q79592" s="39"/>
    </row>
    <row r="79593" spans="17:17">
      <c r="Q79593" s="39"/>
    </row>
    <row r="79594" spans="17:17">
      <c r="Q79594" s="39"/>
    </row>
    <row r="79595" spans="17:17">
      <c r="Q79595" s="39"/>
    </row>
    <row r="79596" spans="17:17">
      <c r="Q79596" s="39"/>
    </row>
    <row r="79597" spans="17:17">
      <c r="Q79597" s="39"/>
    </row>
    <row r="79598" spans="17:17">
      <c r="Q79598" s="39"/>
    </row>
    <row r="79599" spans="17:17">
      <c r="Q79599" s="39"/>
    </row>
    <row r="79600" spans="17:17">
      <c r="Q79600" s="39"/>
    </row>
    <row r="79601" spans="17:17">
      <c r="Q79601" s="39"/>
    </row>
    <row r="79602" spans="17:17">
      <c r="Q79602" s="39"/>
    </row>
    <row r="79603" spans="17:17">
      <c r="Q79603" s="39"/>
    </row>
    <row r="79604" spans="17:17">
      <c r="Q79604" s="39"/>
    </row>
    <row r="79605" spans="17:17">
      <c r="Q79605" s="39"/>
    </row>
    <row r="79606" spans="17:17">
      <c r="Q79606" s="39"/>
    </row>
    <row r="79607" spans="17:17">
      <c r="Q79607" s="39"/>
    </row>
    <row r="79608" spans="17:17">
      <c r="Q79608" s="39"/>
    </row>
    <row r="79609" spans="17:17">
      <c r="Q79609" s="39"/>
    </row>
    <row r="79610" spans="17:17">
      <c r="Q79610" s="39"/>
    </row>
    <row r="79611" spans="17:17">
      <c r="Q79611" s="39"/>
    </row>
    <row r="79612" spans="17:17">
      <c r="Q79612" s="39"/>
    </row>
    <row r="79613" spans="17:17">
      <c r="Q79613" s="39"/>
    </row>
    <row r="79614" spans="17:17">
      <c r="Q79614" s="39"/>
    </row>
    <row r="79615" spans="17:17">
      <c r="Q79615" s="39"/>
    </row>
    <row r="79616" spans="17:17">
      <c r="Q79616" s="39"/>
    </row>
    <row r="79617" spans="17:17">
      <c r="Q79617" s="39"/>
    </row>
    <row r="79618" spans="17:17">
      <c r="Q79618" s="39"/>
    </row>
    <row r="79619" spans="17:17">
      <c r="Q79619" s="39"/>
    </row>
    <row r="79620" spans="17:17">
      <c r="Q79620" s="39"/>
    </row>
    <row r="79621" spans="17:17">
      <c r="Q79621" s="39"/>
    </row>
    <row r="79622" spans="17:17">
      <c r="Q79622" s="39"/>
    </row>
    <row r="79623" spans="17:17">
      <c r="Q79623" s="39"/>
    </row>
    <row r="79624" spans="17:17">
      <c r="Q79624" s="39"/>
    </row>
    <row r="79625" spans="17:17">
      <c r="Q79625" s="39"/>
    </row>
    <row r="79626" spans="17:17">
      <c r="Q79626" s="39"/>
    </row>
    <row r="79627" spans="17:17">
      <c r="Q79627" s="39"/>
    </row>
    <row r="79628" spans="17:17">
      <c r="Q79628" s="39"/>
    </row>
    <row r="79629" spans="17:17">
      <c r="Q79629" s="39"/>
    </row>
    <row r="79630" spans="17:17">
      <c r="Q79630" s="39"/>
    </row>
    <row r="79631" spans="17:17">
      <c r="Q79631" s="39"/>
    </row>
    <row r="79632" spans="17:17">
      <c r="Q79632" s="39"/>
    </row>
    <row r="79633" spans="17:17">
      <c r="Q79633" s="39"/>
    </row>
    <row r="79634" spans="17:17">
      <c r="Q79634" s="39"/>
    </row>
    <row r="79635" spans="17:17">
      <c r="Q79635" s="39"/>
    </row>
    <row r="79636" spans="17:17">
      <c r="Q79636" s="39"/>
    </row>
    <row r="79637" spans="17:17">
      <c r="Q79637" s="39"/>
    </row>
    <row r="79638" spans="17:17">
      <c r="Q79638" s="39"/>
    </row>
    <row r="79639" spans="17:17">
      <c r="Q79639" s="39"/>
    </row>
    <row r="79640" spans="17:17">
      <c r="Q79640" s="39"/>
    </row>
    <row r="79641" spans="17:17">
      <c r="Q79641" s="39"/>
    </row>
    <row r="79642" spans="17:17">
      <c r="Q79642" s="39"/>
    </row>
    <row r="79643" spans="17:17">
      <c r="Q79643" s="39"/>
    </row>
    <row r="79644" spans="17:17">
      <c r="Q79644" s="39"/>
    </row>
    <row r="79645" spans="17:17">
      <c r="Q79645" s="39"/>
    </row>
    <row r="79646" spans="17:17">
      <c r="Q79646" s="39"/>
    </row>
    <row r="79647" spans="17:17">
      <c r="Q79647" s="39"/>
    </row>
    <row r="79648" spans="17:17">
      <c r="Q79648" s="39"/>
    </row>
    <row r="79649" spans="17:17">
      <c r="Q79649" s="39"/>
    </row>
    <row r="79650" spans="17:17">
      <c r="Q79650" s="39"/>
    </row>
    <row r="79651" spans="17:17">
      <c r="Q79651" s="39"/>
    </row>
    <row r="79652" spans="17:17">
      <c r="Q79652" s="39"/>
    </row>
    <row r="79653" spans="17:17">
      <c r="Q79653" s="39"/>
    </row>
    <row r="79654" spans="17:17">
      <c r="Q79654" s="39"/>
    </row>
    <row r="79655" spans="17:17">
      <c r="Q79655" s="39"/>
    </row>
    <row r="79656" spans="17:17">
      <c r="Q79656" s="39"/>
    </row>
    <row r="79657" spans="17:17">
      <c r="Q79657" s="39"/>
    </row>
    <row r="79658" spans="17:17">
      <c r="Q79658" s="39"/>
    </row>
    <row r="79659" spans="17:17">
      <c r="Q79659" s="39"/>
    </row>
    <row r="79660" spans="17:17">
      <c r="Q79660" s="39"/>
    </row>
    <row r="79661" spans="17:17">
      <c r="Q79661" s="39"/>
    </row>
    <row r="79662" spans="17:17">
      <c r="Q79662" s="39"/>
    </row>
    <row r="79663" spans="17:17">
      <c r="Q79663" s="39"/>
    </row>
    <row r="79664" spans="17:17">
      <c r="Q79664" s="39"/>
    </row>
    <row r="79665" spans="17:17">
      <c r="Q79665" s="39"/>
    </row>
    <row r="79666" spans="17:17">
      <c r="Q79666" s="39"/>
    </row>
    <row r="79667" spans="17:17">
      <c r="Q79667" s="39"/>
    </row>
    <row r="79668" spans="17:17">
      <c r="Q79668" s="39"/>
    </row>
    <row r="79669" spans="17:17">
      <c r="Q79669" s="39"/>
    </row>
    <row r="79670" spans="17:17">
      <c r="Q79670" s="39"/>
    </row>
    <row r="79671" spans="17:17">
      <c r="Q79671" s="39"/>
    </row>
    <row r="79672" spans="17:17">
      <c r="Q79672" s="39"/>
    </row>
    <row r="79673" spans="17:17">
      <c r="Q79673" s="39"/>
    </row>
    <row r="79674" spans="17:17">
      <c r="Q79674" s="39"/>
    </row>
    <row r="79675" spans="17:17">
      <c r="Q79675" s="39"/>
    </row>
    <row r="79676" spans="17:17">
      <c r="Q79676" s="39"/>
    </row>
    <row r="79677" spans="17:17">
      <c r="Q79677" s="39"/>
    </row>
    <row r="79678" spans="17:17">
      <c r="Q79678" s="39"/>
    </row>
    <row r="79679" spans="17:17">
      <c r="Q79679" s="39"/>
    </row>
    <row r="79680" spans="17:17">
      <c r="Q79680" s="39"/>
    </row>
    <row r="79681" spans="17:17">
      <c r="Q79681" s="39"/>
    </row>
    <row r="79682" spans="17:17">
      <c r="Q79682" s="39"/>
    </row>
    <row r="79683" spans="17:17">
      <c r="Q79683" s="39"/>
    </row>
    <row r="79684" spans="17:17">
      <c r="Q79684" s="39"/>
    </row>
    <row r="79685" spans="17:17">
      <c r="Q79685" s="39"/>
    </row>
    <row r="79686" spans="17:17">
      <c r="Q79686" s="39"/>
    </row>
    <row r="79687" spans="17:17">
      <c r="Q79687" s="39"/>
    </row>
    <row r="79688" spans="17:17">
      <c r="Q79688" s="39"/>
    </row>
    <row r="79689" spans="17:17">
      <c r="Q79689" s="39"/>
    </row>
    <row r="79690" spans="17:17">
      <c r="Q79690" s="39"/>
    </row>
    <row r="79691" spans="17:17">
      <c r="Q79691" s="39"/>
    </row>
    <row r="79692" spans="17:17">
      <c r="Q79692" s="39"/>
    </row>
    <row r="79693" spans="17:17">
      <c r="Q79693" s="39"/>
    </row>
    <row r="79694" spans="17:17">
      <c r="Q79694" s="39"/>
    </row>
    <row r="79695" spans="17:17">
      <c r="Q79695" s="39"/>
    </row>
    <row r="79696" spans="17:17">
      <c r="Q79696" s="39"/>
    </row>
    <row r="79697" spans="17:17">
      <c r="Q79697" s="39"/>
    </row>
    <row r="79698" spans="17:17">
      <c r="Q79698" s="39"/>
    </row>
    <row r="79699" spans="17:17">
      <c r="Q79699" s="39"/>
    </row>
    <row r="79700" spans="17:17">
      <c r="Q79700" s="39"/>
    </row>
    <row r="79701" spans="17:17">
      <c r="Q79701" s="39"/>
    </row>
    <row r="79702" spans="17:17">
      <c r="Q79702" s="39"/>
    </row>
    <row r="79703" spans="17:17">
      <c r="Q79703" s="39"/>
    </row>
    <row r="79704" spans="17:17">
      <c r="Q79704" s="39"/>
    </row>
    <row r="79705" spans="17:17">
      <c r="Q79705" s="39"/>
    </row>
    <row r="79706" spans="17:17">
      <c r="Q79706" s="39"/>
    </row>
    <row r="79707" spans="17:17">
      <c r="Q79707" s="39"/>
    </row>
    <row r="79708" spans="17:17">
      <c r="Q79708" s="39"/>
    </row>
    <row r="79709" spans="17:17">
      <c r="Q79709" s="39"/>
    </row>
    <row r="79710" spans="17:17">
      <c r="Q79710" s="39"/>
    </row>
    <row r="79711" spans="17:17">
      <c r="Q79711" s="39"/>
    </row>
    <row r="79712" spans="17:17">
      <c r="Q79712" s="39"/>
    </row>
    <row r="79713" spans="17:17">
      <c r="Q79713" s="39"/>
    </row>
    <row r="79714" spans="17:17">
      <c r="Q79714" s="39"/>
    </row>
    <row r="79715" spans="17:17">
      <c r="Q79715" s="39"/>
    </row>
    <row r="79716" spans="17:17">
      <c r="Q79716" s="39"/>
    </row>
    <row r="79717" spans="17:17">
      <c r="Q79717" s="39"/>
    </row>
    <row r="79718" spans="17:17">
      <c r="Q79718" s="39"/>
    </row>
    <row r="79719" spans="17:17">
      <c r="Q79719" s="39"/>
    </row>
    <row r="79720" spans="17:17">
      <c r="Q79720" s="39"/>
    </row>
    <row r="79721" spans="17:17">
      <c r="Q79721" s="39"/>
    </row>
    <row r="79722" spans="17:17">
      <c r="Q79722" s="39"/>
    </row>
    <row r="79723" spans="17:17">
      <c r="Q79723" s="39"/>
    </row>
    <row r="79724" spans="17:17">
      <c r="Q79724" s="39"/>
    </row>
    <row r="79725" spans="17:17">
      <c r="Q79725" s="39"/>
    </row>
    <row r="79726" spans="17:17">
      <c r="Q79726" s="39"/>
    </row>
    <row r="79727" spans="17:17">
      <c r="Q79727" s="39"/>
    </row>
    <row r="79728" spans="17:17">
      <c r="Q79728" s="39"/>
    </row>
    <row r="79729" spans="17:17">
      <c r="Q79729" s="39"/>
    </row>
    <row r="79730" spans="17:17">
      <c r="Q79730" s="39"/>
    </row>
    <row r="79731" spans="17:17">
      <c r="Q79731" s="39"/>
    </row>
    <row r="79732" spans="17:17">
      <c r="Q79732" s="39"/>
    </row>
    <row r="79733" spans="17:17">
      <c r="Q79733" s="39"/>
    </row>
    <row r="79734" spans="17:17">
      <c r="Q79734" s="39"/>
    </row>
    <row r="79735" spans="17:17">
      <c r="Q79735" s="39"/>
    </row>
    <row r="79736" spans="17:17">
      <c r="Q79736" s="39"/>
    </row>
    <row r="79737" spans="17:17">
      <c r="Q79737" s="39"/>
    </row>
    <row r="79738" spans="17:17">
      <c r="Q79738" s="39"/>
    </row>
    <row r="79739" spans="17:17">
      <c r="Q79739" s="39"/>
    </row>
    <row r="79740" spans="17:17">
      <c r="Q79740" s="39"/>
    </row>
    <row r="79741" spans="17:17">
      <c r="Q79741" s="39"/>
    </row>
    <row r="79742" spans="17:17">
      <c r="Q79742" s="39"/>
    </row>
    <row r="79743" spans="17:17">
      <c r="Q79743" s="39"/>
    </row>
    <row r="79744" spans="17:17">
      <c r="Q79744" s="39"/>
    </row>
    <row r="79745" spans="17:17">
      <c r="Q79745" s="39"/>
    </row>
    <row r="79746" spans="17:17">
      <c r="Q79746" s="39"/>
    </row>
    <row r="79747" spans="17:17">
      <c r="Q79747" s="39"/>
    </row>
    <row r="79748" spans="17:17">
      <c r="Q79748" s="39"/>
    </row>
    <row r="79749" spans="17:17">
      <c r="Q79749" s="39"/>
    </row>
    <row r="79750" spans="17:17">
      <c r="Q79750" s="39"/>
    </row>
    <row r="79751" spans="17:17">
      <c r="Q79751" s="39"/>
    </row>
    <row r="79752" spans="17:17">
      <c r="Q79752" s="39"/>
    </row>
    <row r="79753" spans="17:17">
      <c r="Q79753" s="39"/>
    </row>
    <row r="79754" spans="17:17">
      <c r="Q79754" s="39"/>
    </row>
    <row r="79755" spans="17:17">
      <c r="Q79755" s="39"/>
    </row>
    <row r="79756" spans="17:17">
      <c r="Q79756" s="39"/>
    </row>
    <row r="79757" spans="17:17">
      <c r="Q79757" s="39"/>
    </row>
    <row r="79758" spans="17:17">
      <c r="Q79758" s="39"/>
    </row>
    <row r="79759" spans="17:17">
      <c r="Q79759" s="39"/>
    </row>
    <row r="79760" spans="17:17">
      <c r="Q79760" s="39"/>
    </row>
    <row r="79761" spans="17:17">
      <c r="Q79761" s="39"/>
    </row>
    <row r="79762" spans="17:17">
      <c r="Q79762" s="39"/>
    </row>
    <row r="79763" spans="17:17">
      <c r="Q79763" s="39"/>
    </row>
    <row r="79764" spans="17:17">
      <c r="Q79764" s="39"/>
    </row>
    <row r="79765" spans="17:17">
      <c r="Q79765" s="39"/>
    </row>
    <row r="79766" spans="17:17">
      <c r="Q79766" s="39"/>
    </row>
    <row r="79767" spans="17:17">
      <c r="Q79767" s="39"/>
    </row>
    <row r="79768" spans="17:17">
      <c r="Q79768" s="39"/>
    </row>
    <row r="79769" spans="17:17">
      <c r="Q79769" s="39"/>
    </row>
    <row r="79770" spans="17:17">
      <c r="Q79770" s="39"/>
    </row>
    <row r="79771" spans="17:17">
      <c r="Q79771" s="39"/>
    </row>
    <row r="79772" spans="17:17">
      <c r="Q79772" s="39"/>
    </row>
    <row r="79773" spans="17:17">
      <c r="Q79773" s="39"/>
    </row>
    <row r="79774" spans="17:17">
      <c r="Q79774" s="39"/>
    </row>
    <row r="79775" spans="17:17">
      <c r="Q79775" s="39"/>
    </row>
    <row r="79776" spans="17:17">
      <c r="Q79776" s="39"/>
    </row>
    <row r="79777" spans="17:17">
      <c r="Q79777" s="39"/>
    </row>
    <row r="79778" spans="17:17">
      <c r="Q79778" s="39"/>
    </row>
    <row r="79779" spans="17:17">
      <c r="Q79779" s="39"/>
    </row>
    <row r="79780" spans="17:17">
      <c r="Q79780" s="39"/>
    </row>
    <row r="79781" spans="17:17">
      <c r="Q79781" s="39"/>
    </row>
    <row r="79782" spans="17:17">
      <c r="Q79782" s="39"/>
    </row>
    <row r="79783" spans="17:17">
      <c r="Q79783" s="39"/>
    </row>
    <row r="79784" spans="17:17">
      <c r="Q79784" s="39"/>
    </row>
    <row r="79785" spans="17:17">
      <c r="Q79785" s="39"/>
    </row>
    <row r="79786" spans="17:17">
      <c r="Q79786" s="39"/>
    </row>
    <row r="79787" spans="17:17">
      <c r="Q79787" s="39"/>
    </row>
    <row r="79788" spans="17:17">
      <c r="Q79788" s="39"/>
    </row>
    <row r="79789" spans="17:17">
      <c r="Q79789" s="39"/>
    </row>
    <row r="79790" spans="17:17">
      <c r="Q79790" s="39"/>
    </row>
    <row r="79791" spans="17:17">
      <c r="Q79791" s="39"/>
    </row>
    <row r="79792" spans="17:17">
      <c r="Q79792" s="39"/>
    </row>
    <row r="79793" spans="17:17">
      <c r="Q79793" s="39"/>
    </row>
    <row r="79794" spans="17:17">
      <c r="Q79794" s="39"/>
    </row>
    <row r="79795" spans="17:17">
      <c r="Q79795" s="39"/>
    </row>
    <row r="79796" spans="17:17">
      <c r="Q79796" s="39"/>
    </row>
    <row r="79797" spans="17:17">
      <c r="Q79797" s="39"/>
    </row>
    <row r="79798" spans="17:17">
      <c r="Q79798" s="39"/>
    </row>
    <row r="79799" spans="17:17">
      <c r="Q79799" s="39"/>
    </row>
    <row r="79800" spans="17:17">
      <c r="Q79800" s="39"/>
    </row>
    <row r="79801" spans="17:17">
      <c r="Q79801" s="39"/>
    </row>
    <row r="79802" spans="17:17">
      <c r="Q79802" s="39"/>
    </row>
    <row r="79803" spans="17:17">
      <c r="Q79803" s="39"/>
    </row>
    <row r="79804" spans="17:17">
      <c r="Q79804" s="39"/>
    </row>
    <row r="79805" spans="17:17">
      <c r="Q79805" s="39"/>
    </row>
    <row r="79806" spans="17:17">
      <c r="Q79806" s="39"/>
    </row>
    <row r="79807" spans="17:17">
      <c r="Q79807" s="39"/>
    </row>
    <row r="79808" spans="17:17">
      <c r="Q79808" s="39"/>
    </row>
    <row r="79809" spans="17:17">
      <c r="Q79809" s="39"/>
    </row>
    <row r="79810" spans="17:17">
      <c r="Q79810" s="39"/>
    </row>
    <row r="79811" spans="17:17">
      <c r="Q79811" s="39"/>
    </row>
    <row r="79812" spans="17:17">
      <c r="Q79812" s="39"/>
    </row>
    <row r="79813" spans="17:17">
      <c r="Q79813" s="39"/>
    </row>
    <row r="79814" spans="17:17">
      <c r="Q79814" s="39"/>
    </row>
    <row r="79815" spans="17:17">
      <c r="Q79815" s="39"/>
    </row>
    <row r="79816" spans="17:17">
      <c r="Q79816" s="39"/>
    </row>
    <row r="79817" spans="17:17">
      <c r="Q79817" s="39"/>
    </row>
    <row r="79818" spans="17:17">
      <c r="Q79818" s="39"/>
    </row>
    <row r="79819" spans="17:17">
      <c r="Q79819" s="39"/>
    </row>
    <row r="79820" spans="17:17">
      <c r="Q79820" s="39"/>
    </row>
    <row r="79821" spans="17:17">
      <c r="Q79821" s="39"/>
    </row>
    <row r="79822" spans="17:17">
      <c r="Q79822" s="39"/>
    </row>
    <row r="79823" spans="17:17">
      <c r="Q79823" s="39"/>
    </row>
    <row r="79824" spans="17:17">
      <c r="Q79824" s="39"/>
    </row>
    <row r="79825" spans="17:17">
      <c r="Q79825" s="39"/>
    </row>
    <row r="79826" spans="17:17">
      <c r="Q79826" s="39"/>
    </row>
    <row r="79827" spans="17:17">
      <c r="Q79827" s="39"/>
    </row>
    <row r="79828" spans="17:17">
      <c r="Q79828" s="39"/>
    </row>
    <row r="79829" spans="17:17">
      <c r="Q79829" s="39"/>
    </row>
    <row r="79830" spans="17:17">
      <c r="Q79830" s="39"/>
    </row>
    <row r="79831" spans="17:17">
      <c r="Q79831" s="39"/>
    </row>
    <row r="79832" spans="17:17">
      <c r="Q79832" s="39"/>
    </row>
    <row r="79833" spans="17:17">
      <c r="Q79833" s="39"/>
    </row>
    <row r="79834" spans="17:17">
      <c r="Q79834" s="39"/>
    </row>
    <row r="79835" spans="17:17">
      <c r="Q79835" s="39"/>
    </row>
    <row r="79836" spans="17:17">
      <c r="Q79836" s="39"/>
    </row>
    <row r="79837" spans="17:17">
      <c r="Q79837" s="39"/>
    </row>
    <row r="79838" spans="17:17">
      <c r="Q79838" s="39"/>
    </row>
    <row r="79839" spans="17:17">
      <c r="Q79839" s="39"/>
    </row>
    <row r="79840" spans="17:17">
      <c r="Q79840" s="39"/>
    </row>
    <row r="79841" spans="17:17">
      <c r="Q79841" s="39"/>
    </row>
    <row r="79842" spans="17:17">
      <c r="Q79842" s="39"/>
    </row>
    <row r="79843" spans="17:17">
      <c r="Q79843" s="39"/>
    </row>
    <row r="79844" spans="17:17">
      <c r="Q79844" s="39"/>
    </row>
    <row r="79845" spans="17:17">
      <c r="Q79845" s="39"/>
    </row>
    <row r="79846" spans="17:17">
      <c r="Q79846" s="39"/>
    </row>
    <row r="79847" spans="17:17">
      <c r="Q79847" s="39"/>
    </row>
    <row r="79848" spans="17:17">
      <c r="Q79848" s="39"/>
    </row>
    <row r="79849" spans="17:17">
      <c r="Q79849" s="39"/>
    </row>
    <row r="79850" spans="17:17">
      <c r="Q79850" s="39"/>
    </row>
    <row r="79851" spans="17:17">
      <c r="Q79851" s="39"/>
    </row>
    <row r="79852" spans="17:17">
      <c r="Q79852" s="39"/>
    </row>
    <row r="79853" spans="17:17">
      <c r="Q79853" s="39"/>
    </row>
    <row r="79854" spans="17:17">
      <c r="Q79854" s="39"/>
    </row>
    <row r="79855" spans="17:17">
      <c r="Q79855" s="39"/>
    </row>
    <row r="79856" spans="17:17">
      <c r="Q79856" s="39"/>
    </row>
    <row r="79857" spans="17:17">
      <c r="Q79857" s="39"/>
    </row>
    <row r="79858" spans="17:17">
      <c r="Q79858" s="39"/>
    </row>
    <row r="79859" spans="17:17">
      <c r="Q79859" s="39"/>
    </row>
    <row r="79860" spans="17:17">
      <c r="Q79860" s="39"/>
    </row>
    <row r="79861" spans="17:17">
      <c r="Q79861" s="39"/>
    </row>
    <row r="79862" spans="17:17">
      <c r="Q79862" s="39"/>
    </row>
    <row r="79863" spans="17:17">
      <c r="Q79863" s="39"/>
    </row>
    <row r="79864" spans="17:17">
      <c r="Q79864" s="39"/>
    </row>
    <row r="79865" spans="17:17">
      <c r="Q79865" s="39"/>
    </row>
    <row r="79866" spans="17:17">
      <c r="Q79866" s="39"/>
    </row>
    <row r="79867" spans="17:17">
      <c r="Q79867" s="39"/>
    </row>
    <row r="79868" spans="17:17">
      <c r="Q79868" s="39"/>
    </row>
    <row r="79869" spans="17:17">
      <c r="Q79869" s="39"/>
    </row>
    <row r="79870" spans="17:17">
      <c r="Q79870" s="39"/>
    </row>
    <row r="79871" spans="17:17">
      <c r="Q79871" s="39"/>
    </row>
    <row r="79872" spans="17:17">
      <c r="Q79872" s="39"/>
    </row>
    <row r="79873" spans="17:17">
      <c r="Q79873" s="39"/>
    </row>
    <row r="79874" spans="17:17">
      <c r="Q79874" s="39"/>
    </row>
    <row r="79875" spans="17:17">
      <c r="Q79875" s="39"/>
    </row>
    <row r="79876" spans="17:17">
      <c r="Q79876" s="39"/>
    </row>
    <row r="79877" spans="17:17">
      <c r="Q79877" s="39"/>
    </row>
    <row r="79878" spans="17:17">
      <c r="Q79878" s="39"/>
    </row>
    <row r="79879" spans="17:17">
      <c r="Q79879" s="39"/>
    </row>
    <row r="79880" spans="17:17">
      <c r="Q79880" s="39"/>
    </row>
    <row r="79881" spans="17:17">
      <c r="Q79881" s="39"/>
    </row>
    <row r="79882" spans="17:17">
      <c r="Q79882" s="39"/>
    </row>
    <row r="79883" spans="17:17">
      <c r="Q79883" s="39"/>
    </row>
    <row r="79884" spans="17:17">
      <c r="Q79884" s="39"/>
    </row>
    <row r="79885" spans="17:17">
      <c r="Q79885" s="39"/>
    </row>
    <row r="79886" spans="17:17">
      <c r="Q79886" s="39"/>
    </row>
    <row r="79887" spans="17:17">
      <c r="Q79887" s="39"/>
    </row>
    <row r="79888" spans="17:17">
      <c r="Q79888" s="39"/>
    </row>
    <row r="79889" spans="17:17">
      <c r="Q79889" s="39"/>
    </row>
    <row r="79890" spans="17:17">
      <c r="Q79890" s="39"/>
    </row>
    <row r="79891" spans="17:17">
      <c r="Q79891" s="39"/>
    </row>
    <row r="79892" spans="17:17">
      <c r="Q79892" s="39"/>
    </row>
    <row r="79893" spans="17:17">
      <c r="Q79893" s="39"/>
    </row>
    <row r="79894" spans="17:17">
      <c r="Q79894" s="39"/>
    </row>
    <row r="79895" spans="17:17">
      <c r="Q79895" s="39"/>
    </row>
    <row r="79896" spans="17:17">
      <c r="Q79896" s="39"/>
    </row>
    <row r="79897" spans="17:17">
      <c r="Q79897" s="39"/>
    </row>
    <row r="79898" spans="17:17">
      <c r="Q79898" s="39"/>
    </row>
    <row r="79899" spans="17:17">
      <c r="Q79899" s="39"/>
    </row>
    <row r="79900" spans="17:17">
      <c r="Q79900" s="39"/>
    </row>
    <row r="79901" spans="17:17">
      <c r="Q79901" s="39"/>
    </row>
    <row r="79902" spans="17:17">
      <c r="Q79902" s="39"/>
    </row>
    <row r="79903" spans="17:17">
      <c r="Q79903" s="39"/>
    </row>
    <row r="79904" spans="17:17">
      <c r="Q79904" s="39"/>
    </row>
    <row r="79905" spans="17:17">
      <c r="Q79905" s="39"/>
    </row>
    <row r="79906" spans="17:17">
      <c r="Q79906" s="39"/>
    </row>
    <row r="79907" spans="17:17">
      <c r="Q79907" s="39"/>
    </row>
    <row r="79908" spans="17:17">
      <c r="Q79908" s="39"/>
    </row>
    <row r="79909" spans="17:17">
      <c r="Q79909" s="39"/>
    </row>
    <row r="79910" spans="17:17">
      <c r="Q79910" s="39"/>
    </row>
    <row r="79911" spans="17:17">
      <c r="Q79911" s="39"/>
    </row>
    <row r="79912" spans="17:17">
      <c r="Q79912" s="39"/>
    </row>
    <row r="79913" spans="17:17">
      <c r="Q79913" s="39"/>
    </row>
    <row r="79914" spans="17:17">
      <c r="Q79914" s="39"/>
    </row>
    <row r="79915" spans="17:17">
      <c r="Q79915" s="39"/>
    </row>
    <row r="79916" spans="17:17">
      <c r="Q79916" s="39"/>
    </row>
    <row r="79917" spans="17:17">
      <c r="Q79917" s="39"/>
    </row>
    <row r="79918" spans="17:17">
      <c r="Q79918" s="39"/>
    </row>
    <row r="79919" spans="17:17">
      <c r="Q79919" s="39"/>
    </row>
    <row r="79920" spans="17:17">
      <c r="Q79920" s="39"/>
    </row>
    <row r="79921" spans="17:17">
      <c r="Q79921" s="39"/>
    </row>
    <row r="79922" spans="17:17">
      <c r="Q79922" s="39"/>
    </row>
    <row r="79923" spans="17:17">
      <c r="Q79923" s="39"/>
    </row>
    <row r="79924" spans="17:17">
      <c r="Q79924" s="39"/>
    </row>
    <row r="79925" spans="17:17">
      <c r="Q79925" s="39"/>
    </row>
    <row r="79926" spans="17:17">
      <c r="Q79926" s="39"/>
    </row>
    <row r="79927" spans="17:17">
      <c r="Q79927" s="39"/>
    </row>
    <row r="79928" spans="17:17">
      <c r="Q79928" s="39"/>
    </row>
    <row r="79929" spans="17:17">
      <c r="Q79929" s="39"/>
    </row>
    <row r="79930" spans="17:17">
      <c r="Q79930" s="39"/>
    </row>
    <row r="79931" spans="17:17">
      <c r="Q79931" s="39"/>
    </row>
    <row r="79932" spans="17:17">
      <c r="Q79932" s="39"/>
    </row>
    <row r="79933" spans="17:17">
      <c r="Q79933" s="39"/>
    </row>
    <row r="79934" spans="17:17">
      <c r="Q79934" s="39"/>
    </row>
    <row r="79935" spans="17:17">
      <c r="Q79935" s="39"/>
    </row>
    <row r="79936" spans="17:17">
      <c r="Q79936" s="39"/>
    </row>
    <row r="79937" spans="17:17">
      <c r="Q79937" s="39"/>
    </row>
    <row r="79938" spans="17:17">
      <c r="Q79938" s="39"/>
    </row>
    <row r="79939" spans="17:17">
      <c r="Q79939" s="39"/>
    </row>
    <row r="79940" spans="17:17">
      <c r="Q79940" s="39"/>
    </row>
    <row r="79941" spans="17:17">
      <c r="Q79941" s="39"/>
    </row>
    <row r="79942" spans="17:17">
      <c r="Q79942" s="39"/>
    </row>
    <row r="79943" spans="17:17">
      <c r="Q79943" s="39"/>
    </row>
    <row r="79944" spans="17:17">
      <c r="Q79944" s="39"/>
    </row>
    <row r="79945" spans="17:17">
      <c r="Q79945" s="39"/>
    </row>
    <row r="79946" spans="17:17">
      <c r="Q79946" s="39"/>
    </row>
    <row r="79947" spans="17:17">
      <c r="Q79947" s="39"/>
    </row>
    <row r="79948" spans="17:17">
      <c r="Q79948" s="39"/>
    </row>
    <row r="79949" spans="17:17">
      <c r="Q79949" s="39"/>
    </row>
    <row r="79950" spans="17:17">
      <c r="Q79950" s="39"/>
    </row>
    <row r="79951" spans="17:17">
      <c r="Q79951" s="39"/>
    </row>
    <row r="79952" spans="17:17">
      <c r="Q79952" s="39"/>
    </row>
    <row r="79953" spans="17:17">
      <c r="Q79953" s="39"/>
    </row>
    <row r="79954" spans="17:17">
      <c r="Q79954" s="39"/>
    </row>
    <row r="79955" spans="17:17">
      <c r="Q79955" s="39"/>
    </row>
    <row r="79956" spans="17:17">
      <c r="Q79956" s="39"/>
    </row>
    <row r="79957" spans="17:17">
      <c r="Q79957" s="39"/>
    </row>
    <row r="79958" spans="17:17">
      <c r="Q79958" s="39"/>
    </row>
    <row r="79959" spans="17:17">
      <c r="Q79959" s="39"/>
    </row>
    <row r="79960" spans="17:17">
      <c r="Q79960" s="39"/>
    </row>
    <row r="79961" spans="17:17">
      <c r="Q79961" s="39"/>
    </row>
    <row r="79962" spans="17:17">
      <c r="Q79962" s="39"/>
    </row>
    <row r="79963" spans="17:17">
      <c r="Q79963" s="39"/>
    </row>
    <row r="79964" spans="17:17">
      <c r="Q79964" s="39"/>
    </row>
    <row r="79965" spans="17:17">
      <c r="Q79965" s="39"/>
    </row>
    <row r="79966" spans="17:17">
      <c r="Q79966" s="39"/>
    </row>
    <row r="79967" spans="17:17">
      <c r="Q79967" s="39"/>
    </row>
    <row r="79968" spans="17:17">
      <c r="Q79968" s="39"/>
    </row>
    <row r="79969" spans="17:17">
      <c r="Q79969" s="39"/>
    </row>
    <row r="79970" spans="17:17">
      <c r="Q79970" s="39"/>
    </row>
    <row r="79971" spans="17:17">
      <c r="Q79971" s="39"/>
    </row>
    <row r="79972" spans="17:17">
      <c r="Q79972" s="39"/>
    </row>
    <row r="79973" spans="17:17">
      <c r="Q79973" s="39"/>
    </row>
    <row r="79974" spans="17:17">
      <c r="Q79974" s="39"/>
    </row>
    <row r="79975" spans="17:17">
      <c r="Q79975" s="39"/>
    </row>
    <row r="79976" spans="17:17">
      <c r="Q79976" s="39"/>
    </row>
    <row r="79977" spans="17:17">
      <c r="Q79977" s="39"/>
    </row>
    <row r="79978" spans="17:17">
      <c r="Q79978" s="39"/>
    </row>
    <row r="79979" spans="17:17">
      <c r="Q79979" s="39"/>
    </row>
    <row r="79980" spans="17:17">
      <c r="Q79980" s="39"/>
    </row>
    <row r="79981" spans="17:17">
      <c r="Q79981" s="39"/>
    </row>
    <row r="79982" spans="17:17">
      <c r="Q79982" s="39"/>
    </row>
    <row r="79983" spans="17:17">
      <c r="Q79983" s="39"/>
    </row>
    <row r="79984" spans="17:17">
      <c r="Q79984" s="39"/>
    </row>
    <row r="79985" spans="17:17">
      <c r="Q79985" s="39"/>
    </row>
    <row r="79986" spans="17:17">
      <c r="Q79986" s="39"/>
    </row>
    <row r="79987" spans="17:17">
      <c r="Q79987" s="39"/>
    </row>
    <row r="79988" spans="17:17">
      <c r="Q79988" s="39"/>
    </row>
    <row r="79989" spans="17:17">
      <c r="Q79989" s="39"/>
    </row>
    <row r="79990" spans="17:17">
      <c r="Q79990" s="39"/>
    </row>
    <row r="79991" spans="17:17">
      <c r="Q79991" s="39"/>
    </row>
    <row r="79992" spans="17:17">
      <c r="Q79992" s="39"/>
    </row>
    <row r="79993" spans="17:17">
      <c r="Q79993" s="39"/>
    </row>
    <row r="79994" spans="17:17">
      <c r="Q79994" s="39"/>
    </row>
    <row r="79995" spans="17:17">
      <c r="Q79995" s="39"/>
    </row>
    <row r="79996" spans="17:17">
      <c r="Q79996" s="39"/>
    </row>
    <row r="79997" spans="17:17">
      <c r="Q79997" s="39"/>
    </row>
    <row r="79998" spans="17:17">
      <c r="Q79998" s="39"/>
    </row>
    <row r="79999" spans="17:17">
      <c r="Q79999" s="39"/>
    </row>
    <row r="80000" spans="17:17">
      <c r="Q80000" s="39"/>
    </row>
    <row r="80001" spans="17:17">
      <c r="Q80001" s="39"/>
    </row>
    <row r="80002" spans="17:17">
      <c r="Q80002" s="39"/>
    </row>
    <row r="80003" spans="17:17">
      <c r="Q80003" s="39"/>
    </row>
    <row r="80004" spans="17:17">
      <c r="Q80004" s="39"/>
    </row>
    <row r="80005" spans="17:17">
      <c r="Q80005" s="39"/>
    </row>
    <row r="80006" spans="17:17">
      <c r="Q80006" s="39"/>
    </row>
    <row r="80007" spans="17:17">
      <c r="Q80007" s="39"/>
    </row>
    <row r="80008" spans="17:17">
      <c r="Q80008" s="39"/>
    </row>
    <row r="80009" spans="17:17">
      <c r="Q80009" s="39"/>
    </row>
    <row r="80010" spans="17:17">
      <c r="Q80010" s="39"/>
    </row>
    <row r="80011" spans="17:17">
      <c r="Q80011" s="39"/>
    </row>
    <row r="80012" spans="17:17">
      <c r="Q80012" s="39"/>
    </row>
    <row r="80013" spans="17:17">
      <c r="Q80013" s="39"/>
    </row>
    <row r="80014" spans="17:17">
      <c r="Q80014" s="39"/>
    </row>
    <row r="80015" spans="17:17">
      <c r="Q80015" s="39"/>
    </row>
    <row r="80016" spans="17:17">
      <c r="Q80016" s="39"/>
    </row>
    <row r="80017" spans="17:17">
      <c r="Q80017" s="39"/>
    </row>
    <row r="80018" spans="17:17">
      <c r="Q80018" s="39"/>
    </row>
    <row r="80019" spans="17:17">
      <c r="Q80019" s="39"/>
    </row>
    <row r="80020" spans="17:17">
      <c r="Q80020" s="39"/>
    </row>
    <row r="80021" spans="17:17">
      <c r="Q80021" s="39"/>
    </row>
    <row r="80022" spans="17:17">
      <c r="Q80022" s="39"/>
    </row>
    <row r="80023" spans="17:17">
      <c r="Q80023" s="39"/>
    </row>
    <row r="80024" spans="17:17">
      <c r="Q80024" s="39"/>
    </row>
    <row r="80025" spans="17:17">
      <c r="Q80025" s="39"/>
    </row>
    <row r="80026" spans="17:17">
      <c r="Q80026" s="39"/>
    </row>
    <row r="80027" spans="17:17">
      <c r="Q80027" s="39"/>
    </row>
    <row r="80028" spans="17:17">
      <c r="Q80028" s="39"/>
    </row>
    <row r="80029" spans="17:17">
      <c r="Q80029" s="39"/>
    </row>
    <row r="80030" spans="17:17">
      <c r="Q80030" s="39"/>
    </row>
    <row r="80031" spans="17:17">
      <c r="Q80031" s="39"/>
    </row>
    <row r="80032" spans="17:17">
      <c r="Q80032" s="39"/>
    </row>
    <row r="80033" spans="17:17">
      <c r="Q80033" s="39"/>
    </row>
    <row r="80034" spans="17:17">
      <c r="Q80034" s="39"/>
    </row>
    <row r="80035" spans="17:17">
      <c r="Q80035" s="39"/>
    </row>
    <row r="80036" spans="17:17">
      <c r="Q80036" s="39"/>
    </row>
    <row r="80037" spans="17:17">
      <c r="Q80037" s="39"/>
    </row>
    <row r="80038" spans="17:17">
      <c r="Q80038" s="39"/>
    </row>
    <row r="80039" spans="17:17">
      <c r="Q80039" s="39"/>
    </row>
    <row r="80040" spans="17:17">
      <c r="Q80040" s="39"/>
    </row>
    <row r="80041" spans="17:17">
      <c r="Q80041" s="39"/>
    </row>
    <row r="80042" spans="17:17">
      <c r="Q80042" s="39"/>
    </row>
    <row r="80043" spans="17:17">
      <c r="Q80043" s="39"/>
    </row>
    <row r="80044" spans="17:17">
      <c r="Q80044" s="39"/>
    </row>
    <row r="80045" spans="17:17">
      <c r="Q80045" s="39"/>
    </row>
    <row r="80046" spans="17:17">
      <c r="Q80046" s="39"/>
    </row>
    <row r="80047" spans="17:17">
      <c r="Q80047" s="39"/>
    </row>
    <row r="80048" spans="17:17">
      <c r="Q80048" s="39"/>
    </row>
    <row r="80049" spans="17:17">
      <c r="Q80049" s="39"/>
    </row>
    <row r="80050" spans="17:17">
      <c r="Q80050" s="39"/>
    </row>
    <row r="80051" spans="17:17">
      <c r="Q80051" s="39"/>
    </row>
    <row r="80052" spans="17:17">
      <c r="Q80052" s="39"/>
    </row>
    <row r="80053" spans="17:17">
      <c r="Q80053" s="39"/>
    </row>
    <row r="80054" spans="17:17">
      <c r="Q80054" s="39"/>
    </row>
    <row r="80055" spans="17:17">
      <c r="Q80055" s="39"/>
    </row>
    <row r="80056" spans="17:17">
      <c r="Q80056" s="39"/>
    </row>
    <row r="80057" spans="17:17">
      <c r="Q80057" s="39"/>
    </row>
    <row r="80058" spans="17:17">
      <c r="Q80058" s="39"/>
    </row>
    <row r="80059" spans="17:17">
      <c r="Q80059" s="39"/>
    </row>
    <row r="80060" spans="17:17">
      <c r="Q80060" s="39"/>
    </row>
    <row r="80061" spans="17:17">
      <c r="Q80061" s="39"/>
    </row>
    <row r="80062" spans="17:17">
      <c r="Q80062" s="39"/>
    </row>
    <row r="80063" spans="17:17">
      <c r="Q80063" s="39"/>
    </row>
    <row r="80064" spans="17:17">
      <c r="Q80064" s="39"/>
    </row>
    <row r="80065" spans="17:17">
      <c r="Q80065" s="39"/>
    </row>
    <row r="80066" spans="17:17">
      <c r="Q80066" s="39"/>
    </row>
    <row r="80067" spans="17:17">
      <c r="Q80067" s="39"/>
    </row>
    <row r="80068" spans="17:17">
      <c r="Q80068" s="39"/>
    </row>
    <row r="80069" spans="17:17">
      <c r="Q80069" s="39"/>
    </row>
    <row r="80070" spans="17:17">
      <c r="Q80070" s="39"/>
    </row>
    <row r="80071" spans="17:17">
      <c r="Q80071" s="39"/>
    </row>
    <row r="80072" spans="17:17">
      <c r="Q80072" s="39"/>
    </row>
    <row r="80073" spans="17:17">
      <c r="Q80073" s="39"/>
    </row>
    <row r="80074" spans="17:17">
      <c r="Q80074" s="39"/>
    </row>
    <row r="80075" spans="17:17">
      <c r="Q80075" s="39"/>
    </row>
    <row r="80076" spans="17:17">
      <c r="Q80076" s="39"/>
    </row>
    <row r="80077" spans="17:17">
      <c r="Q80077" s="39"/>
    </row>
    <row r="80078" spans="17:17">
      <c r="Q80078" s="39"/>
    </row>
    <row r="80079" spans="17:17">
      <c r="Q80079" s="39"/>
    </row>
    <row r="80080" spans="17:17">
      <c r="Q80080" s="39"/>
    </row>
    <row r="80081" spans="17:17">
      <c r="Q80081" s="39"/>
    </row>
    <row r="80082" spans="17:17">
      <c r="Q80082" s="39"/>
    </row>
    <row r="80083" spans="17:17">
      <c r="Q80083" s="39"/>
    </row>
    <row r="80084" spans="17:17">
      <c r="Q80084" s="39"/>
    </row>
    <row r="80085" spans="17:17">
      <c r="Q80085" s="39"/>
    </row>
    <row r="80086" spans="17:17">
      <c r="Q80086" s="39"/>
    </row>
    <row r="80087" spans="17:17">
      <c r="Q80087" s="39"/>
    </row>
    <row r="80088" spans="17:17">
      <c r="Q80088" s="39"/>
    </row>
    <row r="80089" spans="17:17">
      <c r="Q80089" s="39"/>
    </row>
    <row r="80090" spans="17:17">
      <c r="Q80090" s="39"/>
    </row>
    <row r="80091" spans="17:17">
      <c r="Q80091" s="39"/>
    </row>
    <row r="80092" spans="17:17">
      <c r="Q80092" s="39"/>
    </row>
    <row r="80093" spans="17:17">
      <c r="Q80093" s="39"/>
    </row>
    <row r="80094" spans="17:17">
      <c r="Q80094" s="39"/>
    </row>
    <row r="80095" spans="17:17">
      <c r="Q80095" s="39"/>
    </row>
    <row r="80096" spans="17:17">
      <c r="Q80096" s="39"/>
    </row>
    <row r="80097" spans="17:17">
      <c r="Q80097" s="39"/>
    </row>
    <row r="80098" spans="17:17">
      <c r="Q80098" s="39"/>
    </row>
    <row r="80099" spans="17:17">
      <c r="Q80099" s="39"/>
    </row>
    <row r="80100" spans="17:17">
      <c r="Q80100" s="39"/>
    </row>
    <row r="80101" spans="17:17">
      <c r="Q80101" s="39"/>
    </row>
    <row r="80102" spans="17:17">
      <c r="Q80102" s="39"/>
    </row>
    <row r="80103" spans="17:17">
      <c r="Q80103" s="39"/>
    </row>
    <row r="80104" spans="17:17">
      <c r="Q80104" s="39"/>
    </row>
    <row r="80105" spans="17:17">
      <c r="Q80105" s="39"/>
    </row>
    <row r="80106" spans="17:17">
      <c r="Q80106" s="39"/>
    </row>
    <row r="80107" spans="17:17">
      <c r="Q80107" s="39"/>
    </row>
    <row r="80108" spans="17:17">
      <c r="Q80108" s="39"/>
    </row>
    <row r="80109" spans="17:17">
      <c r="Q80109" s="39"/>
    </row>
    <row r="80110" spans="17:17">
      <c r="Q80110" s="39"/>
    </row>
    <row r="80111" spans="17:17">
      <c r="Q80111" s="39"/>
    </row>
    <row r="80112" spans="17:17">
      <c r="Q80112" s="39"/>
    </row>
    <row r="80113" spans="17:17">
      <c r="Q80113" s="39"/>
    </row>
    <row r="80114" spans="17:17">
      <c r="Q80114" s="39"/>
    </row>
    <row r="80115" spans="17:17">
      <c r="Q80115" s="39"/>
    </row>
    <row r="80116" spans="17:17">
      <c r="Q80116" s="39"/>
    </row>
    <row r="80117" spans="17:17">
      <c r="Q80117" s="39"/>
    </row>
    <row r="80118" spans="17:17">
      <c r="Q80118" s="39"/>
    </row>
    <row r="80119" spans="17:17">
      <c r="Q80119" s="39"/>
    </row>
    <row r="80120" spans="17:17">
      <c r="Q80120" s="39"/>
    </row>
    <row r="80121" spans="17:17">
      <c r="Q80121" s="39"/>
    </row>
    <row r="80122" spans="17:17">
      <c r="Q80122" s="39"/>
    </row>
    <row r="80123" spans="17:17">
      <c r="Q80123" s="39"/>
    </row>
    <row r="80124" spans="17:17">
      <c r="Q80124" s="39"/>
    </row>
    <row r="80125" spans="17:17">
      <c r="Q80125" s="39"/>
    </row>
    <row r="80126" spans="17:17">
      <c r="Q80126" s="39"/>
    </row>
    <row r="80127" spans="17:17">
      <c r="Q80127" s="39"/>
    </row>
    <row r="80128" spans="17:17">
      <c r="Q80128" s="39"/>
    </row>
    <row r="80129" spans="17:17">
      <c r="Q80129" s="39"/>
    </row>
    <row r="80130" spans="17:17">
      <c r="Q80130" s="39"/>
    </row>
    <row r="80131" spans="17:17">
      <c r="Q80131" s="39"/>
    </row>
    <row r="80132" spans="17:17">
      <c r="Q80132" s="39"/>
    </row>
    <row r="80133" spans="17:17">
      <c r="Q80133" s="39"/>
    </row>
    <row r="80134" spans="17:17">
      <c r="Q80134" s="39"/>
    </row>
    <row r="80135" spans="17:17">
      <c r="Q80135" s="39"/>
    </row>
    <row r="80136" spans="17:17">
      <c r="Q80136" s="39"/>
    </row>
    <row r="80137" spans="17:17">
      <c r="Q80137" s="39"/>
    </row>
    <row r="80138" spans="17:17">
      <c r="Q80138" s="39"/>
    </row>
    <row r="80139" spans="17:17">
      <c r="Q80139" s="39"/>
    </row>
    <row r="80140" spans="17:17">
      <c r="Q80140" s="39"/>
    </row>
    <row r="80141" spans="17:17">
      <c r="Q80141" s="39"/>
    </row>
    <row r="80142" spans="17:17">
      <c r="Q80142" s="39"/>
    </row>
    <row r="80143" spans="17:17">
      <c r="Q80143" s="39"/>
    </row>
    <row r="80144" spans="17:17">
      <c r="Q80144" s="39"/>
    </row>
    <row r="80145" spans="17:17">
      <c r="Q80145" s="39"/>
    </row>
    <row r="80146" spans="17:17">
      <c r="Q80146" s="39"/>
    </row>
    <row r="80147" spans="17:17">
      <c r="Q80147" s="39"/>
    </row>
    <row r="80148" spans="17:17">
      <c r="Q80148" s="39"/>
    </row>
    <row r="80149" spans="17:17">
      <c r="Q80149" s="39"/>
    </row>
    <row r="80150" spans="17:17">
      <c r="Q80150" s="39"/>
    </row>
    <row r="80151" spans="17:17">
      <c r="Q80151" s="39"/>
    </row>
    <row r="80152" spans="17:17">
      <c r="Q80152" s="39"/>
    </row>
    <row r="80153" spans="17:17">
      <c r="Q80153" s="39"/>
    </row>
    <row r="80154" spans="17:17">
      <c r="Q80154" s="39"/>
    </row>
    <row r="80155" spans="17:17">
      <c r="Q80155" s="39"/>
    </row>
    <row r="80156" spans="17:17">
      <c r="Q80156" s="39"/>
    </row>
    <row r="80157" spans="17:17">
      <c r="Q80157" s="39"/>
    </row>
    <row r="80158" spans="17:17">
      <c r="Q80158" s="39"/>
    </row>
    <row r="80159" spans="17:17">
      <c r="Q80159" s="39"/>
    </row>
    <row r="80160" spans="17:17">
      <c r="Q80160" s="39"/>
    </row>
    <row r="80161" spans="17:17">
      <c r="Q80161" s="39"/>
    </row>
    <row r="80162" spans="17:17">
      <c r="Q80162" s="39"/>
    </row>
    <row r="80163" spans="17:17">
      <c r="Q80163" s="39"/>
    </row>
    <row r="80164" spans="17:17">
      <c r="Q80164" s="39"/>
    </row>
    <row r="80165" spans="17:17">
      <c r="Q80165" s="39"/>
    </row>
    <row r="80166" spans="17:17">
      <c r="Q80166" s="39"/>
    </row>
    <row r="80167" spans="17:17">
      <c r="Q80167" s="39"/>
    </row>
    <row r="80168" spans="17:17">
      <c r="Q80168" s="39"/>
    </row>
    <row r="80169" spans="17:17">
      <c r="Q80169" s="39"/>
    </row>
    <row r="80170" spans="17:17">
      <c r="Q80170" s="39"/>
    </row>
    <row r="80171" spans="17:17">
      <c r="Q80171" s="39"/>
    </row>
    <row r="80172" spans="17:17">
      <c r="Q80172" s="39"/>
    </row>
    <row r="80173" spans="17:17">
      <c r="Q80173" s="39"/>
    </row>
    <row r="80174" spans="17:17">
      <c r="Q80174" s="39"/>
    </row>
    <row r="80175" spans="17:17">
      <c r="Q80175" s="39"/>
    </row>
    <row r="80176" spans="17:17">
      <c r="Q80176" s="39"/>
    </row>
    <row r="80177" spans="17:17">
      <c r="Q80177" s="39"/>
    </row>
    <row r="80178" spans="17:17">
      <c r="Q80178" s="39"/>
    </row>
    <row r="80179" spans="17:17">
      <c r="Q80179" s="39"/>
    </row>
    <row r="80180" spans="17:17">
      <c r="Q80180" s="39"/>
    </row>
    <row r="80181" spans="17:17">
      <c r="Q80181" s="39"/>
    </row>
    <row r="80182" spans="17:17">
      <c r="Q80182" s="39"/>
    </row>
    <row r="80183" spans="17:17">
      <c r="Q80183" s="39"/>
    </row>
    <row r="80184" spans="17:17">
      <c r="Q80184" s="39"/>
    </row>
    <row r="80185" spans="17:17">
      <c r="Q80185" s="39"/>
    </row>
    <row r="80186" spans="17:17">
      <c r="Q80186" s="39"/>
    </row>
    <row r="80187" spans="17:17">
      <c r="Q80187" s="39"/>
    </row>
    <row r="80188" spans="17:17">
      <c r="Q80188" s="39"/>
    </row>
    <row r="80189" spans="17:17">
      <c r="Q80189" s="39"/>
    </row>
    <row r="80190" spans="17:17">
      <c r="Q80190" s="39"/>
    </row>
    <row r="80191" spans="17:17">
      <c r="Q80191" s="39"/>
    </row>
    <row r="80192" spans="17:17">
      <c r="Q80192" s="39"/>
    </row>
    <row r="80193" spans="17:17">
      <c r="Q80193" s="39"/>
    </row>
    <row r="80194" spans="17:17">
      <c r="Q80194" s="39"/>
    </row>
    <row r="80195" spans="17:17">
      <c r="Q80195" s="39"/>
    </row>
    <row r="80196" spans="17:17">
      <c r="Q80196" s="39"/>
    </row>
    <row r="80197" spans="17:17">
      <c r="Q80197" s="39"/>
    </row>
    <row r="80198" spans="17:17">
      <c r="Q80198" s="39"/>
    </row>
    <row r="80199" spans="17:17">
      <c r="Q80199" s="39"/>
    </row>
    <row r="80200" spans="17:17">
      <c r="Q80200" s="39"/>
    </row>
    <row r="80201" spans="17:17">
      <c r="Q80201" s="39"/>
    </row>
    <row r="80202" spans="17:17">
      <c r="Q80202" s="39"/>
    </row>
    <row r="80203" spans="17:17">
      <c r="Q80203" s="39"/>
    </row>
    <row r="80204" spans="17:17">
      <c r="Q80204" s="39"/>
    </row>
    <row r="80205" spans="17:17">
      <c r="Q80205" s="39"/>
    </row>
    <row r="80206" spans="17:17">
      <c r="Q80206" s="39"/>
    </row>
    <row r="80207" spans="17:17">
      <c r="Q80207" s="39"/>
    </row>
    <row r="80208" spans="17:17">
      <c r="Q80208" s="39"/>
    </row>
    <row r="80209" spans="17:17">
      <c r="Q80209" s="39"/>
    </row>
    <row r="80210" spans="17:17">
      <c r="Q80210" s="39"/>
    </row>
    <row r="80211" spans="17:17">
      <c r="Q80211" s="39"/>
    </row>
    <row r="80212" spans="17:17">
      <c r="Q80212" s="39"/>
    </row>
    <row r="80213" spans="17:17">
      <c r="Q80213" s="39"/>
    </row>
    <row r="80214" spans="17:17">
      <c r="Q80214" s="39"/>
    </row>
    <row r="80215" spans="17:17">
      <c r="Q80215" s="39"/>
    </row>
    <row r="80216" spans="17:17">
      <c r="Q80216" s="39"/>
    </row>
    <row r="80217" spans="17:17">
      <c r="Q80217" s="39"/>
    </row>
    <row r="80218" spans="17:17">
      <c r="Q80218" s="39"/>
    </row>
    <row r="80219" spans="17:17">
      <c r="Q80219" s="39"/>
    </row>
    <row r="80220" spans="17:17">
      <c r="Q80220" s="39"/>
    </row>
    <row r="80221" spans="17:17">
      <c r="Q80221" s="39"/>
    </row>
    <row r="80222" spans="17:17">
      <c r="Q80222" s="39"/>
    </row>
    <row r="80223" spans="17:17">
      <c r="Q80223" s="39"/>
    </row>
    <row r="80224" spans="17:17">
      <c r="Q80224" s="39"/>
    </row>
    <row r="80225" spans="17:17">
      <c r="Q80225" s="39"/>
    </row>
    <row r="80226" spans="17:17">
      <c r="Q80226" s="39"/>
    </row>
    <row r="80227" spans="17:17">
      <c r="Q80227" s="39"/>
    </row>
    <row r="80228" spans="17:17">
      <c r="Q80228" s="39"/>
    </row>
    <row r="80229" spans="17:17">
      <c r="Q80229" s="39"/>
    </row>
    <row r="80230" spans="17:17">
      <c r="Q80230" s="39"/>
    </row>
    <row r="80231" spans="17:17">
      <c r="Q80231" s="39"/>
    </row>
    <row r="80232" spans="17:17">
      <c r="Q80232" s="39"/>
    </row>
    <row r="80233" spans="17:17">
      <c r="Q80233" s="39"/>
    </row>
    <row r="80234" spans="17:17">
      <c r="Q80234" s="39"/>
    </row>
    <row r="80235" spans="17:17">
      <c r="Q80235" s="39"/>
    </row>
    <row r="80236" spans="17:17">
      <c r="Q80236" s="39"/>
    </row>
    <row r="80237" spans="17:17">
      <c r="Q80237" s="39"/>
    </row>
    <row r="80238" spans="17:17">
      <c r="Q80238" s="39"/>
    </row>
    <row r="80239" spans="17:17">
      <c r="Q80239" s="39"/>
    </row>
    <row r="80240" spans="17:17">
      <c r="Q80240" s="39"/>
    </row>
    <row r="80241" spans="17:17">
      <c r="Q80241" s="39"/>
    </row>
    <row r="80242" spans="17:17">
      <c r="Q80242" s="39"/>
    </row>
    <row r="80243" spans="17:17">
      <c r="Q80243" s="39"/>
    </row>
    <row r="80244" spans="17:17">
      <c r="Q80244" s="39"/>
    </row>
    <row r="80245" spans="17:17">
      <c r="Q80245" s="39"/>
    </row>
    <row r="80246" spans="17:17">
      <c r="Q80246" s="39"/>
    </row>
    <row r="80247" spans="17:17">
      <c r="Q80247" s="39"/>
    </row>
    <row r="80248" spans="17:17">
      <c r="Q80248" s="39"/>
    </row>
    <row r="80249" spans="17:17">
      <c r="Q80249" s="39"/>
    </row>
    <row r="80250" spans="17:17">
      <c r="Q80250" s="39"/>
    </row>
    <row r="80251" spans="17:17">
      <c r="Q80251" s="39"/>
    </row>
    <row r="80252" spans="17:17">
      <c r="Q80252" s="39"/>
    </row>
    <row r="80253" spans="17:17">
      <c r="Q80253" s="39"/>
    </row>
    <row r="80254" spans="17:17">
      <c r="Q80254" s="39"/>
    </row>
    <row r="80255" spans="17:17">
      <c r="Q80255" s="39"/>
    </row>
    <row r="80256" spans="17:17">
      <c r="Q80256" s="39"/>
    </row>
    <row r="80257" spans="17:17">
      <c r="Q80257" s="39"/>
    </row>
    <row r="80258" spans="17:17">
      <c r="Q80258" s="39"/>
    </row>
    <row r="80259" spans="17:17">
      <c r="Q80259" s="39"/>
    </row>
    <row r="80260" spans="17:17">
      <c r="Q80260" s="39"/>
    </row>
    <row r="80261" spans="17:17">
      <c r="Q80261" s="39"/>
    </row>
    <row r="80262" spans="17:17">
      <c r="Q80262" s="39"/>
    </row>
    <row r="80263" spans="17:17">
      <c r="Q80263" s="39"/>
    </row>
    <row r="80264" spans="17:17">
      <c r="Q80264" s="39"/>
    </row>
    <row r="80265" spans="17:17">
      <c r="Q80265" s="39"/>
    </row>
    <row r="80266" spans="17:17">
      <c r="Q80266" s="39"/>
    </row>
    <row r="80267" spans="17:17">
      <c r="Q80267" s="39"/>
    </row>
    <row r="80268" spans="17:17">
      <c r="Q80268" s="39"/>
    </row>
    <row r="80269" spans="17:17">
      <c r="Q80269" s="39"/>
    </row>
    <row r="80270" spans="17:17">
      <c r="Q80270" s="39"/>
    </row>
    <row r="80271" spans="17:17">
      <c r="Q80271" s="39"/>
    </row>
    <row r="80272" spans="17:17">
      <c r="Q80272" s="39"/>
    </row>
    <row r="80273" spans="17:17">
      <c r="Q80273" s="39"/>
    </row>
    <row r="80274" spans="17:17">
      <c r="Q80274" s="39"/>
    </row>
    <row r="80275" spans="17:17">
      <c r="Q80275" s="39"/>
    </row>
    <row r="80276" spans="17:17">
      <c r="Q80276" s="39"/>
    </row>
    <row r="80277" spans="17:17">
      <c r="Q80277" s="39"/>
    </row>
    <row r="80278" spans="17:17">
      <c r="Q80278" s="39"/>
    </row>
    <row r="80279" spans="17:17">
      <c r="Q80279" s="39"/>
    </row>
    <row r="80280" spans="17:17">
      <c r="Q80280" s="39"/>
    </row>
    <row r="80281" spans="17:17">
      <c r="Q80281" s="39"/>
    </row>
    <row r="80282" spans="17:17">
      <c r="Q80282" s="39"/>
    </row>
    <row r="80283" spans="17:17">
      <c r="Q80283" s="39"/>
    </row>
    <row r="80284" spans="17:17">
      <c r="Q80284" s="39"/>
    </row>
    <row r="80285" spans="17:17">
      <c r="Q80285" s="39"/>
    </row>
    <row r="80286" spans="17:17">
      <c r="Q80286" s="39"/>
    </row>
    <row r="80287" spans="17:17">
      <c r="Q80287" s="39"/>
    </row>
    <row r="80288" spans="17:17">
      <c r="Q80288" s="39"/>
    </row>
    <row r="80289" spans="17:17">
      <c r="Q80289" s="39"/>
    </row>
    <row r="80290" spans="17:17">
      <c r="Q80290" s="39"/>
    </row>
    <row r="80291" spans="17:17">
      <c r="Q80291" s="39"/>
    </row>
    <row r="80292" spans="17:17">
      <c r="Q80292" s="39"/>
    </row>
    <row r="80293" spans="17:17">
      <c r="Q80293" s="39"/>
    </row>
    <row r="80294" spans="17:17">
      <c r="Q80294" s="39"/>
    </row>
    <row r="80295" spans="17:17">
      <c r="Q80295" s="39"/>
    </row>
    <row r="80296" spans="17:17">
      <c r="Q80296" s="39"/>
    </row>
    <row r="80297" spans="17:17">
      <c r="Q80297" s="39"/>
    </row>
    <row r="80298" spans="17:17">
      <c r="Q80298" s="39"/>
    </row>
    <row r="80299" spans="17:17">
      <c r="Q80299" s="39"/>
    </row>
    <row r="80300" spans="17:17">
      <c r="Q80300" s="39"/>
    </row>
    <row r="80301" spans="17:17">
      <c r="Q80301" s="39"/>
    </row>
    <row r="80302" spans="17:17">
      <c r="Q80302" s="39"/>
    </row>
    <row r="80303" spans="17:17">
      <c r="Q80303" s="39"/>
    </row>
    <row r="80304" spans="17:17">
      <c r="Q80304" s="39"/>
    </row>
    <row r="80305" spans="17:17">
      <c r="Q80305" s="39"/>
    </row>
    <row r="80306" spans="17:17">
      <c r="Q80306" s="39"/>
    </row>
    <row r="80307" spans="17:17">
      <c r="Q80307" s="39"/>
    </row>
    <row r="80308" spans="17:17">
      <c r="Q80308" s="39"/>
    </row>
    <row r="80309" spans="17:17">
      <c r="Q80309" s="39"/>
    </row>
    <row r="80310" spans="17:17">
      <c r="Q80310" s="39"/>
    </row>
    <row r="80311" spans="17:17">
      <c r="Q80311" s="39"/>
    </row>
    <row r="80312" spans="17:17">
      <c r="Q80312" s="39"/>
    </row>
    <row r="80313" spans="17:17">
      <c r="Q80313" s="39"/>
    </row>
    <row r="80314" spans="17:17">
      <c r="Q80314" s="39"/>
    </row>
    <row r="80315" spans="17:17">
      <c r="Q80315" s="39"/>
    </row>
    <row r="80316" spans="17:17">
      <c r="Q80316" s="39"/>
    </row>
    <row r="80317" spans="17:17">
      <c r="Q80317" s="39"/>
    </row>
    <row r="80318" spans="17:17">
      <c r="Q80318" s="39"/>
    </row>
    <row r="80319" spans="17:17">
      <c r="Q80319" s="39"/>
    </row>
    <row r="80320" spans="17:17">
      <c r="Q80320" s="39"/>
    </row>
    <row r="80321" spans="17:17">
      <c r="Q80321" s="39"/>
    </row>
    <row r="80322" spans="17:17">
      <c r="Q80322" s="39"/>
    </row>
    <row r="80323" spans="17:17">
      <c r="Q80323" s="39"/>
    </row>
    <row r="80324" spans="17:17">
      <c r="Q80324" s="39"/>
    </row>
    <row r="80325" spans="17:17">
      <c r="Q80325" s="39"/>
    </row>
    <row r="80326" spans="17:17">
      <c r="Q80326" s="39"/>
    </row>
    <row r="80327" spans="17:17">
      <c r="Q80327" s="39"/>
    </row>
    <row r="80328" spans="17:17">
      <c r="Q80328" s="39"/>
    </row>
    <row r="80329" spans="17:17">
      <c r="Q80329" s="39"/>
    </row>
    <row r="80330" spans="17:17">
      <c r="Q80330" s="39"/>
    </row>
    <row r="80331" spans="17:17">
      <c r="Q80331" s="39"/>
    </row>
    <row r="80332" spans="17:17">
      <c r="Q80332" s="39"/>
    </row>
    <row r="80333" spans="17:17">
      <c r="Q80333" s="39"/>
    </row>
    <row r="80334" spans="17:17">
      <c r="Q80334" s="39"/>
    </row>
    <row r="80335" spans="17:17">
      <c r="Q80335" s="39"/>
    </row>
    <row r="80336" spans="17:17">
      <c r="Q80336" s="39"/>
    </row>
    <row r="80337" spans="17:17">
      <c r="Q80337" s="39"/>
    </row>
    <row r="80338" spans="17:17">
      <c r="Q80338" s="39"/>
    </row>
    <row r="80339" spans="17:17">
      <c r="Q80339" s="39"/>
    </row>
    <row r="80340" spans="17:17">
      <c r="Q80340" s="39"/>
    </row>
    <row r="80341" spans="17:17">
      <c r="Q80341" s="39"/>
    </row>
    <row r="80342" spans="17:17">
      <c r="Q80342" s="39"/>
    </row>
    <row r="80343" spans="17:17">
      <c r="Q80343" s="39"/>
    </row>
    <row r="80344" spans="17:17">
      <c r="Q80344" s="39"/>
    </row>
    <row r="80345" spans="17:17">
      <c r="Q80345" s="39"/>
    </row>
    <row r="80346" spans="17:17">
      <c r="Q80346" s="39"/>
    </row>
    <row r="80347" spans="17:17">
      <c r="Q80347" s="39"/>
    </row>
    <row r="80348" spans="17:17">
      <c r="Q80348" s="39"/>
    </row>
    <row r="80349" spans="17:17">
      <c r="Q80349" s="39"/>
    </row>
    <row r="80350" spans="17:17">
      <c r="Q80350" s="39"/>
    </row>
    <row r="80351" spans="17:17">
      <c r="Q80351" s="39"/>
    </row>
    <row r="80352" spans="17:17">
      <c r="Q80352" s="39"/>
    </row>
    <row r="80353" spans="17:17">
      <c r="Q80353" s="39"/>
    </row>
    <row r="80354" spans="17:17">
      <c r="Q80354" s="39"/>
    </row>
    <row r="80355" spans="17:17">
      <c r="Q80355" s="39"/>
    </row>
    <row r="80356" spans="17:17">
      <c r="Q80356" s="39"/>
    </row>
    <row r="80357" spans="17:17">
      <c r="Q80357" s="39"/>
    </row>
    <row r="80358" spans="17:17">
      <c r="Q80358" s="39"/>
    </row>
    <row r="80359" spans="17:17">
      <c r="Q80359" s="39"/>
    </row>
    <row r="80360" spans="17:17">
      <c r="Q80360" s="39"/>
    </row>
    <row r="80361" spans="17:17">
      <c r="Q80361" s="39"/>
    </row>
    <row r="80362" spans="17:17">
      <c r="Q80362" s="39"/>
    </row>
    <row r="80363" spans="17:17">
      <c r="Q80363" s="39"/>
    </row>
    <row r="80364" spans="17:17">
      <c r="Q80364" s="39"/>
    </row>
    <row r="80365" spans="17:17">
      <c r="Q80365" s="39"/>
    </row>
    <row r="80366" spans="17:17">
      <c r="Q80366" s="39"/>
    </row>
    <row r="80367" spans="17:17">
      <c r="Q80367" s="39"/>
    </row>
    <row r="80368" spans="17:17">
      <c r="Q80368" s="39"/>
    </row>
    <row r="80369" spans="17:17">
      <c r="Q80369" s="39"/>
    </row>
    <row r="80370" spans="17:17">
      <c r="Q80370" s="39"/>
    </row>
    <row r="80371" spans="17:17">
      <c r="Q80371" s="39"/>
    </row>
    <row r="80372" spans="17:17">
      <c r="Q80372" s="39"/>
    </row>
    <row r="80373" spans="17:17">
      <c r="Q80373" s="39"/>
    </row>
    <row r="80374" spans="17:17">
      <c r="Q80374" s="39"/>
    </row>
    <row r="80375" spans="17:17">
      <c r="Q80375" s="39"/>
    </row>
    <row r="80376" spans="17:17">
      <c r="Q80376" s="39"/>
    </row>
    <row r="80377" spans="17:17">
      <c r="Q80377" s="39"/>
    </row>
    <row r="80378" spans="17:17">
      <c r="Q80378" s="39"/>
    </row>
    <row r="80379" spans="17:17">
      <c r="Q80379" s="39"/>
    </row>
    <row r="80380" spans="17:17">
      <c r="Q80380" s="39"/>
    </row>
    <row r="80381" spans="17:17">
      <c r="Q80381" s="39"/>
    </row>
    <row r="80382" spans="17:17">
      <c r="Q80382" s="39"/>
    </row>
    <row r="80383" spans="17:17">
      <c r="Q80383" s="39"/>
    </row>
    <row r="80384" spans="17:17">
      <c r="Q80384" s="39"/>
    </row>
    <row r="80385" spans="17:17">
      <c r="Q80385" s="39"/>
    </row>
    <row r="80386" spans="17:17">
      <c r="Q80386" s="39"/>
    </row>
    <row r="80387" spans="17:17">
      <c r="Q80387" s="39"/>
    </row>
    <row r="80388" spans="17:17">
      <c r="Q80388" s="39"/>
    </row>
    <row r="80389" spans="17:17">
      <c r="Q80389" s="39"/>
    </row>
    <row r="80390" spans="17:17">
      <c r="Q80390" s="39"/>
    </row>
    <row r="80391" spans="17:17">
      <c r="Q80391" s="39"/>
    </row>
    <row r="80392" spans="17:17">
      <c r="Q80392" s="39"/>
    </row>
    <row r="80393" spans="17:17">
      <c r="Q80393" s="39"/>
    </row>
    <row r="80394" spans="17:17">
      <c r="Q80394" s="39"/>
    </row>
    <row r="80395" spans="17:17">
      <c r="Q80395" s="39"/>
    </row>
    <row r="80396" spans="17:17">
      <c r="Q80396" s="39"/>
    </row>
    <row r="80397" spans="17:17">
      <c r="Q80397" s="39"/>
    </row>
    <row r="80398" spans="17:17">
      <c r="Q80398" s="39"/>
    </row>
    <row r="80399" spans="17:17">
      <c r="Q80399" s="39"/>
    </row>
    <row r="80400" spans="17:17">
      <c r="Q80400" s="39"/>
    </row>
    <row r="80401" spans="17:17">
      <c r="Q80401" s="39"/>
    </row>
    <row r="80402" spans="17:17">
      <c r="Q80402" s="39"/>
    </row>
    <row r="80403" spans="17:17">
      <c r="Q80403" s="39"/>
    </row>
    <row r="80404" spans="17:17">
      <c r="Q80404" s="39"/>
    </row>
    <row r="80405" spans="17:17">
      <c r="Q80405" s="39"/>
    </row>
    <row r="80406" spans="17:17">
      <c r="Q80406" s="39"/>
    </row>
    <row r="80407" spans="17:17">
      <c r="Q80407" s="39"/>
    </row>
    <row r="80408" spans="17:17">
      <c r="Q80408" s="39"/>
    </row>
    <row r="80409" spans="17:17">
      <c r="Q80409" s="39"/>
    </row>
    <row r="80410" spans="17:17">
      <c r="Q80410" s="39"/>
    </row>
    <row r="80411" spans="17:17">
      <c r="Q80411" s="39"/>
    </row>
    <row r="80412" spans="17:17">
      <c r="Q80412" s="39"/>
    </row>
    <row r="80413" spans="17:17">
      <c r="Q80413" s="39"/>
    </row>
    <row r="80414" spans="17:17">
      <c r="Q80414" s="39"/>
    </row>
    <row r="80415" spans="17:17">
      <c r="Q80415" s="39"/>
    </row>
    <row r="80416" spans="17:17">
      <c r="Q80416" s="39"/>
    </row>
    <row r="80417" spans="17:17">
      <c r="Q80417" s="39"/>
    </row>
    <row r="80418" spans="17:17">
      <c r="Q80418" s="39"/>
    </row>
    <row r="80419" spans="17:17">
      <c r="Q80419" s="39"/>
    </row>
    <row r="80420" spans="17:17">
      <c r="Q80420" s="39"/>
    </row>
    <row r="80421" spans="17:17">
      <c r="Q80421" s="39"/>
    </row>
    <row r="80422" spans="17:17">
      <c r="Q80422" s="39"/>
    </row>
    <row r="80423" spans="17:17">
      <c r="Q80423" s="39"/>
    </row>
    <row r="80424" spans="17:17">
      <c r="Q80424" s="39"/>
    </row>
    <row r="80425" spans="17:17">
      <c r="Q80425" s="39"/>
    </row>
    <row r="80426" spans="17:17">
      <c r="Q80426" s="39"/>
    </row>
    <row r="80427" spans="17:17">
      <c r="Q80427" s="39"/>
    </row>
    <row r="80428" spans="17:17">
      <c r="Q80428" s="39"/>
    </row>
    <row r="80429" spans="17:17">
      <c r="Q80429" s="39"/>
    </row>
    <row r="80430" spans="17:17">
      <c r="Q80430" s="39"/>
    </row>
    <row r="80431" spans="17:17">
      <c r="Q80431" s="39"/>
    </row>
    <row r="80432" spans="17:17">
      <c r="Q80432" s="39"/>
    </row>
    <row r="80433" spans="17:17">
      <c r="Q80433" s="39"/>
    </row>
    <row r="80434" spans="17:17">
      <c r="Q80434" s="39"/>
    </row>
    <row r="80435" spans="17:17">
      <c r="Q80435" s="39"/>
    </row>
    <row r="80436" spans="17:17">
      <c r="Q80436" s="39"/>
    </row>
    <row r="80437" spans="17:17">
      <c r="Q80437" s="39"/>
    </row>
    <row r="80438" spans="17:17">
      <c r="Q80438" s="39"/>
    </row>
    <row r="80439" spans="17:17">
      <c r="Q80439" s="39"/>
    </row>
    <row r="80440" spans="17:17">
      <c r="Q80440" s="39"/>
    </row>
    <row r="80441" spans="17:17">
      <c r="Q80441" s="39"/>
    </row>
    <row r="80442" spans="17:17">
      <c r="Q80442" s="39"/>
    </row>
    <row r="80443" spans="17:17">
      <c r="Q80443" s="39"/>
    </row>
    <row r="80444" spans="17:17">
      <c r="Q80444" s="39"/>
    </row>
    <row r="80445" spans="17:17">
      <c r="Q80445" s="39"/>
    </row>
    <row r="80446" spans="17:17">
      <c r="Q80446" s="39"/>
    </row>
    <row r="80447" spans="17:17">
      <c r="Q80447" s="39"/>
    </row>
    <row r="80448" spans="17:17">
      <c r="Q80448" s="39"/>
    </row>
    <row r="80449" spans="17:17">
      <c r="Q80449" s="39"/>
    </row>
    <row r="80450" spans="17:17">
      <c r="Q80450" s="39"/>
    </row>
    <row r="80451" spans="17:17">
      <c r="Q80451" s="39"/>
    </row>
    <row r="80452" spans="17:17">
      <c r="Q80452" s="39"/>
    </row>
    <row r="80453" spans="17:17">
      <c r="Q80453" s="39"/>
    </row>
    <row r="80454" spans="17:17">
      <c r="Q80454" s="39"/>
    </row>
    <row r="80455" spans="17:17">
      <c r="Q80455" s="39"/>
    </row>
    <row r="80456" spans="17:17">
      <c r="Q80456" s="39"/>
    </row>
    <row r="80457" spans="17:17">
      <c r="Q80457" s="39"/>
    </row>
    <row r="80458" spans="17:17">
      <c r="Q80458" s="39"/>
    </row>
    <row r="80459" spans="17:17">
      <c r="Q80459" s="39"/>
    </row>
    <row r="80460" spans="17:17">
      <c r="Q80460" s="39"/>
    </row>
    <row r="80461" spans="17:17">
      <c r="Q80461" s="39"/>
    </row>
    <row r="80462" spans="17:17">
      <c r="Q80462" s="39"/>
    </row>
    <row r="80463" spans="17:17">
      <c r="Q80463" s="39"/>
    </row>
    <row r="80464" spans="17:17">
      <c r="Q80464" s="39"/>
    </row>
    <row r="80465" spans="17:17">
      <c r="Q80465" s="39"/>
    </row>
    <row r="80466" spans="17:17">
      <c r="Q80466" s="39"/>
    </row>
    <row r="80467" spans="17:17">
      <c r="Q80467" s="39"/>
    </row>
    <row r="80468" spans="17:17">
      <c r="Q80468" s="39"/>
    </row>
    <row r="80469" spans="17:17">
      <c r="Q80469" s="39"/>
    </row>
    <row r="80470" spans="17:17">
      <c r="Q80470" s="39"/>
    </row>
    <row r="80471" spans="17:17">
      <c r="Q80471" s="39"/>
    </row>
    <row r="80472" spans="17:17">
      <c r="Q80472" s="39"/>
    </row>
    <row r="80473" spans="17:17">
      <c r="Q80473" s="39"/>
    </row>
    <row r="80474" spans="17:17">
      <c r="Q80474" s="39"/>
    </row>
    <row r="80475" spans="17:17">
      <c r="Q80475" s="39"/>
    </row>
    <row r="80476" spans="17:17">
      <c r="Q80476" s="39"/>
    </row>
    <row r="80477" spans="17:17">
      <c r="Q80477" s="39"/>
    </row>
    <row r="80478" spans="17:17">
      <c r="Q80478" s="39"/>
    </row>
    <row r="80479" spans="17:17">
      <c r="Q80479" s="39"/>
    </row>
    <row r="80480" spans="17:17">
      <c r="Q80480" s="39"/>
    </row>
    <row r="80481" spans="17:17">
      <c r="Q80481" s="39"/>
    </row>
    <row r="80482" spans="17:17">
      <c r="Q80482" s="39"/>
    </row>
    <row r="80483" spans="17:17">
      <c r="Q80483" s="39"/>
    </row>
    <row r="80484" spans="17:17">
      <c r="Q80484" s="39"/>
    </row>
    <row r="80485" spans="17:17">
      <c r="Q80485" s="39"/>
    </row>
    <row r="80486" spans="17:17">
      <c r="Q80486" s="39"/>
    </row>
    <row r="80487" spans="17:17">
      <c r="Q80487" s="39"/>
    </row>
    <row r="80488" spans="17:17">
      <c r="Q80488" s="39"/>
    </row>
    <row r="80489" spans="17:17">
      <c r="Q80489" s="39"/>
    </row>
    <row r="80490" spans="17:17">
      <c r="Q80490" s="39"/>
    </row>
    <row r="80491" spans="17:17">
      <c r="Q80491" s="39"/>
    </row>
    <row r="80492" spans="17:17">
      <c r="Q80492" s="39"/>
    </row>
    <row r="80493" spans="17:17">
      <c r="Q80493" s="39"/>
    </row>
    <row r="80494" spans="17:17">
      <c r="Q80494" s="39"/>
    </row>
    <row r="80495" spans="17:17">
      <c r="Q80495" s="39"/>
    </row>
    <row r="80496" spans="17:17">
      <c r="Q80496" s="39"/>
    </row>
    <row r="80497" spans="17:17">
      <c r="Q80497" s="39"/>
    </row>
    <row r="80498" spans="17:17">
      <c r="Q80498" s="39"/>
    </row>
    <row r="80499" spans="17:17">
      <c r="Q80499" s="39"/>
    </row>
    <row r="80500" spans="17:17">
      <c r="Q80500" s="39"/>
    </row>
    <row r="80501" spans="17:17">
      <c r="Q80501" s="39"/>
    </row>
    <row r="80502" spans="17:17">
      <c r="Q80502" s="39"/>
    </row>
    <row r="80503" spans="17:17">
      <c r="Q80503" s="39"/>
    </row>
    <row r="80504" spans="17:17">
      <c r="Q80504" s="39"/>
    </row>
    <row r="80505" spans="17:17">
      <c r="Q80505" s="39"/>
    </row>
    <row r="80506" spans="17:17">
      <c r="Q80506" s="39"/>
    </row>
    <row r="80507" spans="17:17">
      <c r="Q80507" s="39"/>
    </row>
    <row r="80508" spans="17:17">
      <c r="Q80508" s="39"/>
    </row>
    <row r="80509" spans="17:17">
      <c r="Q80509" s="39"/>
    </row>
    <row r="80510" spans="17:17">
      <c r="Q80510" s="39"/>
    </row>
    <row r="80511" spans="17:17">
      <c r="Q80511" s="39"/>
    </row>
    <row r="80512" spans="17:17">
      <c r="Q80512" s="39"/>
    </row>
    <row r="80513" spans="17:17">
      <c r="Q80513" s="39"/>
    </row>
    <row r="80514" spans="17:17">
      <c r="Q80514" s="39"/>
    </row>
    <row r="80515" spans="17:17">
      <c r="Q80515" s="39"/>
    </row>
    <row r="80516" spans="17:17">
      <c r="Q80516" s="39"/>
    </row>
    <row r="80517" spans="17:17">
      <c r="Q80517" s="39"/>
    </row>
    <row r="80518" spans="17:17">
      <c r="Q80518" s="39"/>
    </row>
    <row r="80519" spans="17:17">
      <c r="Q80519" s="39"/>
    </row>
    <row r="80520" spans="17:17">
      <c r="Q80520" s="39"/>
    </row>
    <row r="80521" spans="17:17">
      <c r="Q80521" s="39"/>
    </row>
    <row r="80522" spans="17:17">
      <c r="Q80522" s="39"/>
    </row>
    <row r="80523" spans="17:17">
      <c r="Q80523" s="39"/>
    </row>
    <row r="80524" spans="17:17">
      <c r="Q80524" s="39"/>
    </row>
    <row r="80525" spans="17:17">
      <c r="Q80525" s="39"/>
    </row>
    <row r="80526" spans="17:17">
      <c r="Q80526" s="39"/>
    </row>
    <row r="80527" spans="17:17">
      <c r="Q80527" s="39"/>
    </row>
    <row r="80528" spans="17:17">
      <c r="Q80528" s="39"/>
    </row>
    <row r="80529" spans="17:17">
      <c r="Q80529" s="39"/>
    </row>
    <row r="80530" spans="17:17">
      <c r="Q80530" s="39"/>
    </row>
    <row r="80531" spans="17:17">
      <c r="Q80531" s="39"/>
    </row>
    <row r="80532" spans="17:17">
      <c r="Q80532" s="39"/>
    </row>
    <row r="80533" spans="17:17">
      <c r="Q80533" s="39"/>
    </row>
    <row r="80534" spans="17:17">
      <c r="Q80534" s="39"/>
    </row>
    <row r="80535" spans="17:17">
      <c r="Q80535" s="39"/>
    </row>
    <row r="80536" spans="17:17">
      <c r="Q80536" s="39"/>
    </row>
    <row r="80537" spans="17:17">
      <c r="Q80537" s="39"/>
    </row>
    <row r="80538" spans="17:17">
      <c r="Q80538" s="39"/>
    </row>
    <row r="80539" spans="17:17">
      <c r="Q80539" s="39"/>
    </row>
    <row r="80540" spans="17:17">
      <c r="Q80540" s="39"/>
    </row>
    <row r="80541" spans="17:17">
      <c r="Q80541" s="39"/>
    </row>
    <row r="80542" spans="17:17">
      <c r="Q80542" s="39"/>
    </row>
    <row r="80543" spans="17:17">
      <c r="Q80543" s="39"/>
    </row>
    <row r="80544" spans="17:17">
      <c r="Q80544" s="39"/>
    </row>
    <row r="80545" spans="17:17">
      <c r="Q80545" s="39"/>
    </row>
    <row r="80546" spans="17:17">
      <c r="Q80546" s="39"/>
    </row>
    <row r="80547" spans="17:17">
      <c r="Q80547" s="39"/>
    </row>
    <row r="80548" spans="17:17">
      <c r="Q80548" s="39"/>
    </row>
    <row r="80549" spans="17:17">
      <c r="Q80549" s="39"/>
    </row>
    <row r="80550" spans="17:17">
      <c r="Q80550" s="39"/>
    </row>
    <row r="80551" spans="17:17">
      <c r="Q80551" s="39"/>
    </row>
    <row r="80552" spans="17:17">
      <c r="Q80552" s="39"/>
    </row>
    <row r="80553" spans="17:17">
      <c r="Q80553" s="39"/>
    </row>
    <row r="80554" spans="17:17">
      <c r="Q80554" s="39"/>
    </row>
    <row r="80555" spans="17:17">
      <c r="Q80555" s="39"/>
    </row>
    <row r="80556" spans="17:17">
      <c r="Q80556" s="39"/>
    </row>
    <row r="80557" spans="17:17">
      <c r="Q80557" s="39"/>
    </row>
    <row r="80558" spans="17:17">
      <c r="Q80558" s="39"/>
    </row>
    <row r="80559" spans="17:17">
      <c r="Q80559" s="39"/>
    </row>
    <row r="80560" spans="17:17">
      <c r="Q80560" s="39"/>
    </row>
    <row r="80561" spans="17:17">
      <c r="Q80561" s="39"/>
    </row>
    <row r="80562" spans="17:17">
      <c r="Q80562" s="39"/>
    </row>
    <row r="80563" spans="17:17">
      <c r="Q80563" s="39"/>
    </row>
    <row r="80564" spans="17:17">
      <c r="Q80564" s="39"/>
    </row>
    <row r="80565" spans="17:17">
      <c r="Q80565" s="39"/>
    </row>
    <row r="80566" spans="17:17">
      <c r="Q80566" s="39"/>
    </row>
    <row r="80567" spans="17:17">
      <c r="Q80567" s="39"/>
    </row>
    <row r="80568" spans="17:17">
      <c r="Q80568" s="39"/>
    </row>
    <row r="80569" spans="17:17">
      <c r="Q80569" s="39"/>
    </row>
    <row r="80570" spans="17:17">
      <c r="Q80570" s="39"/>
    </row>
    <row r="80571" spans="17:17">
      <c r="Q80571" s="39"/>
    </row>
    <row r="80572" spans="17:17">
      <c r="Q80572" s="39"/>
    </row>
    <row r="80573" spans="17:17">
      <c r="Q80573" s="39"/>
    </row>
    <row r="80574" spans="17:17">
      <c r="Q80574" s="39"/>
    </row>
    <row r="80575" spans="17:17">
      <c r="Q80575" s="39"/>
    </row>
    <row r="80576" spans="17:17">
      <c r="Q80576" s="39"/>
    </row>
    <row r="80577" spans="17:17">
      <c r="Q80577" s="39"/>
    </row>
    <row r="80578" spans="17:17">
      <c r="Q80578" s="39"/>
    </row>
    <row r="80579" spans="17:17">
      <c r="Q80579" s="39"/>
    </row>
    <row r="80580" spans="17:17">
      <c r="Q80580" s="39"/>
    </row>
    <row r="80581" spans="17:17">
      <c r="Q80581" s="39"/>
    </row>
    <row r="80582" spans="17:17">
      <c r="Q80582" s="39"/>
    </row>
    <row r="80583" spans="17:17">
      <c r="Q80583" s="39"/>
    </row>
    <row r="80584" spans="17:17">
      <c r="Q80584" s="39"/>
    </row>
    <row r="80585" spans="17:17">
      <c r="Q80585" s="39"/>
    </row>
    <row r="80586" spans="17:17">
      <c r="Q80586" s="39"/>
    </row>
    <row r="80587" spans="17:17">
      <c r="Q80587" s="39"/>
    </row>
    <row r="80588" spans="17:17">
      <c r="Q80588" s="39"/>
    </row>
    <row r="80589" spans="17:17">
      <c r="Q80589" s="39"/>
    </row>
    <row r="80590" spans="17:17">
      <c r="Q80590" s="39"/>
    </row>
    <row r="80591" spans="17:17">
      <c r="Q80591" s="39"/>
    </row>
    <row r="80592" spans="17:17">
      <c r="Q80592" s="39"/>
    </row>
    <row r="80593" spans="17:17">
      <c r="Q80593" s="39"/>
    </row>
    <row r="80594" spans="17:17">
      <c r="Q80594" s="39"/>
    </row>
    <row r="80595" spans="17:17">
      <c r="Q80595" s="39"/>
    </row>
    <row r="80596" spans="17:17">
      <c r="Q80596" s="39"/>
    </row>
    <row r="80597" spans="17:17">
      <c r="Q80597" s="39"/>
    </row>
    <row r="80598" spans="17:17">
      <c r="Q80598" s="39"/>
    </row>
    <row r="80599" spans="17:17">
      <c r="Q80599" s="39"/>
    </row>
    <row r="80600" spans="17:17">
      <c r="Q80600" s="39"/>
    </row>
    <row r="80601" spans="17:17">
      <c r="Q80601" s="39"/>
    </row>
    <row r="80602" spans="17:17">
      <c r="Q80602" s="39"/>
    </row>
    <row r="80603" spans="17:17">
      <c r="Q80603" s="39"/>
    </row>
    <row r="80604" spans="17:17">
      <c r="Q80604" s="39"/>
    </row>
    <row r="80605" spans="17:17">
      <c r="Q80605" s="39"/>
    </row>
    <row r="80606" spans="17:17">
      <c r="Q80606" s="39"/>
    </row>
    <row r="80607" spans="17:17">
      <c r="Q80607" s="39"/>
    </row>
    <row r="80608" spans="17:17">
      <c r="Q80608" s="39"/>
    </row>
    <row r="80609" spans="17:17">
      <c r="Q80609" s="39"/>
    </row>
    <row r="80610" spans="17:17">
      <c r="Q80610" s="39"/>
    </row>
    <row r="80611" spans="17:17">
      <c r="Q80611" s="39"/>
    </row>
    <row r="80612" spans="17:17">
      <c r="Q80612" s="39"/>
    </row>
    <row r="80613" spans="17:17">
      <c r="Q80613" s="39"/>
    </row>
    <row r="80614" spans="17:17">
      <c r="Q80614" s="39"/>
    </row>
    <row r="80615" spans="17:17">
      <c r="Q80615" s="39"/>
    </row>
    <row r="80616" spans="17:17">
      <c r="Q80616" s="39"/>
    </row>
    <row r="80617" spans="17:17">
      <c r="Q80617" s="39"/>
    </row>
    <row r="80618" spans="17:17">
      <c r="Q80618" s="39"/>
    </row>
    <row r="80619" spans="17:17">
      <c r="Q80619" s="39"/>
    </row>
    <row r="80620" spans="17:17">
      <c r="Q80620" s="39"/>
    </row>
    <row r="80621" spans="17:17">
      <c r="Q80621" s="39"/>
    </row>
    <row r="80622" spans="17:17">
      <c r="Q80622" s="39"/>
    </row>
    <row r="80623" spans="17:17">
      <c r="Q80623" s="39"/>
    </row>
    <row r="80624" spans="17:17">
      <c r="Q80624" s="39"/>
    </row>
    <row r="80625" spans="17:17">
      <c r="Q80625" s="39"/>
    </row>
    <row r="80626" spans="17:17">
      <c r="Q80626" s="39"/>
    </row>
    <row r="80627" spans="17:17">
      <c r="Q80627" s="39"/>
    </row>
    <row r="80628" spans="17:17">
      <c r="Q80628" s="39"/>
    </row>
    <row r="80629" spans="17:17">
      <c r="Q80629" s="39"/>
    </row>
    <row r="80630" spans="17:17">
      <c r="Q80630" s="39"/>
    </row>
    <row r="80631" spans="17:17">
      <c r="Q80631" s="39"/>
    </row>
    <row r="80632" spans="17:17">
      <c r="Q80632" s="39"/>
    </row>
    <row r="80633" spans="17:17">
      <c r="Q80633" s="39"/>
    </row>
    <row r="80634" spans="17:17">
      <c r="Q80634" s="39"/>
    </row>
    <row r="80635" spans="17:17">
      <c r="Q80635" s="39"/>
    </row>
    <row r="80636" spans="17:17">
      <c r="Q80636" s="39"/>
    </row>
    <row r="80637" spans="17:17">
      <c r="Q80637" s="39"/>
    </row>
    <row r="80638" spans="17:17">
      <c r="Q80638" s="39"/>
    </row>
    <row r="80639" spans="17:17">
      <c r="Q80639" s="39"/>
    </row>
    <row r="80640" spans="17:17">
      <c r="Q80640" s="39"/>
    </row>
    <row r="80641" spans="17:17">
      <c r="Q80641" s="39"/>
    </row>
    <row r="80642" spans="17:17">
      <c r="Q80642" s="39"/>
    </row>
    <row r="80643" spans="17:17">
      <c r="Q80643" s="39"/>
    </row>
    <row r="80644" spans="17:17">
      <c r="Q80644" s="39"/>
    </row>
    <row r="80645" spans="17:17">
      <c r="Q80645" s="39"/>
    </row>
    <row r="80646" spans="17:17">
      <c r="Q80646" s="39"/>
    </row>
    <row r="80647" spans="17:17">
      <c r="Q80647" s="39"/>
    </row>
    <row r="80648" spans="17:17">
      <c r="Q80648" s="39"/>
    </row>
    <row r="80649" spans="17:17">
      <c r="Q80649" s="39"/>
    </row>
    <row r="80650" spans="17:17">
      <c r="Q80650" s="39"/>
    </row>
    <row r="80651" spans="17:17">
      <c r="Q80651" s="39"/>
    </row>
    <row r="80652" spans="17:17">
      <c r="Q80652" s="39"/>
    </row>
    <row r="80653" spans="17:17">
      <c r="Q80653" s="39"/>
    </row>
    <row r="80654" spans="17:17">
      <c r="Q80654" s="39"/>
    </row>
    <row r="80655" spans="17:17">
      <c r="Q80655" s="39"/>
    </row>
    <row r="80656" spans="17:17">
      <c r="Q80656" s="39"/>
    </row>
    <row r="80657" spans="17:17">
      <c r="Q80657" s="39"/>
    </row>
    <row r="80658" spans="17:17">
      <c r="Q80658" s="39"/>
    </row>
    <row r="80659" spans="17:17">
      <c r="Q80659" s="39"/>
    </row>
    <row r="80660" spans="17:17">
      <c r="Q80660" s="39"/>
    </row>
    <row r="80661" spans="17:17">
      <c r="Q80661" s="39"/>
    </row>
    <row r="80662" spans="17:17">
      <c r="Q80662" s="39"/>
    </row>
    <row r="80663" spans="17:17">
      <c r="Q80663" s="39"/>
    </row>
    <row r="80664" spans="17:17">
      <c r="Q80664" s="39"/>
    </row>
    <row r="80665" spans="17:17">
      <c r="Q80665" s="39"/>
    </row>
    <row r="80666" spans="17:17">
      <c r="Q80666" s="39"/>
    </row>
    <row r="80667" spans="17:17">
      <c r="Q80667" s="39"/>
    </row>
    <row r="80668" spans="17:17">
      <c r="Q80668" s="39"/>
    </row>
    <row r="80669" spans="17:17">
      <c r="Q80669" s="39"/>
    </row>
    <row r="80670" spans="17:17">
      <c r="Q80670" s="39"/>
    </row>
    <row r="80671" spans="17:17">
      <c r="Q80671" s="39"/>
    </row>
    <row r="80672" spans="17:17">
      <c r="Q80672" s="39"/>
    </row>
    <row r="80673" spans="17:17">
      <c r="Q80673" s="39"/>
    </row>
    <row r="80674" spans="17:17">
      <c r="Q80674" s="39"/>
    </row>
    <row r="80675" spans="17:17">
      <c r="Q80675" s="39"/>
    </row>
    <row r="80676" spans="17:17">
      <c r="Q80676" s="39"/>
    </row>
    <row r="80677" spans="17:17">
      <c r="Q80677" s="39"/>
    </row>
    <row r="80678" spans="17:17">
      <c r="Q80678" s="39"/>
    </row>
    <row r="80679" spans="17:17">
      <c r="Q80679" s="39"/>
    </row>
    <row r="80680" spans="17:17">
      <c r="Q80680" s="39"/>
    </row>
    <row r="80681" spans="17:17">
      <c r="Q80681" s="39"/>
    </row>
    <row r="80682" spans="17:17">
      <c r="Q80682" s="39"/>
    </row>
    <row r="80683" spans="17:17">
      <c r="Q80683" s="39"/>
    </row>
    <row r="80684" spans="17:17">
      <c r="Q80684" s="39"/>
    </row>
    <row r="80685" spans="17:17">
      <c r="Q80685" s="39"/>
    </row>
    <row r="80686" spans="17:17">
      <c r="Q80686" s="39"/>
    </row>
    <row r="80687" spans="17:17">
      <c r="Q80687" s="39"/>
    </row>
    <row r="80688" spans="17:17">
      <c r="Q80688" s="39"/>
    </row>
    <row r="80689" spans="17:17">
      <c r="Q80689" s="39"/>
    </row>
    <row r="80690" spans="17:17">
      <c r="Q80690" s="39"/>
    </row>
    <row r="80691" spans="17:17">
      <c r="Q80691" s="39"/>
    </row>
    <row r="80692" spans="17:17">
      <c r="Q80692" s="39"/>
    </row>
    <row r="80693" spans="17:17">
      <c r="Q80693" s="39"/>
    </row>
    <row r="80694" spans="17:17">
      <c r="Q80694" s="39"/>
    </row>
    <row r="80695" spans="17:17">
      <c r="Q80695" s="39"/>
    </row>
    <row r="80696" spans="17:17">
      <c r="Q80696" s="39"/>
    </row>
    <row r="80697" spans="17:17">
      <c r="Q80697" s="39"/>
    </row>
    <row r="80698" spans="17:17">
      <c r="Q80698" s="39"/>
    </row>
    <row r="80699" spans="17:17">
      <c r="Q80699" s="39"/>
    </row>
    <row r="80700" spans="17:17">
      <c r="Q80700" s="39"/>
    </row>
    <row r="80701" spans="17:17">
      <c r="Q80701" s="39"/>
    </row>
    <row r="80702" spans="17:17">
      <c r="Q80702" s="39"/>
    </row>
    <row r="80703" spans="17:17">
      <c r="Q80703" s="39"/>
    </row>
    <row r="80704" spans="17:17">
      <c r="Q80704" s="39"/>
    </row>
    <row r="80705" spans="17:17">
      <c r="Q80705" s="39"/>
    </row>
    <row r="80706" spans="17:17">
      <c r="Q80706" s="39"/>
    </row>
    <row r="80707" spans="17:17">
      <c r="Q80707" s="39"/>
    </row>
    <row r="80708" spans="17:17">
      <c r="Q80708" s="39"/>
    </row>
    <row r="80709" spans="17:17">
      <c r="Q80709" s="39"/>
    </row>
    <row r="80710" spans="17:17">
      <c r="Q80710" s="39"/>
    </row>
    <row r="80711" spans="17:17">
      <c r="Q80711" s="39"/>
    </row>
    <row r="80712" spans="17:17">
      <c r="Q80712" s="39"/>
    </row>
    <row r="80713" spans="17:17">
      <c r="Q80713" s="39"/>
    </row>
    <row r="80714" spans="17:17">
      <c r="Q80714" s="39"/>
    </row>
    <row r="80715" spans="17:17">
      <c r="Q80715" s="39"/>
    </row>
    <row r="80716" spans="17:17">
      <c r="Q80716" s="39"/>
    </row>
    <row r="80717" spans="17:17">
      <c r="Q80717" s="39"/>
    </row>
    <row r="80718" spans="17:17">
      <c r="Q80718" s="39"/>
    </row>
    <row r="80719" spans="17:17">
      <c r="Q80719" s="39"/>
    </row>
    <row r="80720" spans="17:17">
      <c r="Q80720" s="39"/>
    </row>
    <row r="80721" spans="17:17">
      <c r="Q80721" s="39"/>
    </row>
    <row r="80722" spans="17:17">
      <c r="Q80722" s="39"/>
    </row>
    <row r="80723" spans="17:17">
      <c r="Q80723" s="39"/>
    </row>
    <row r="80724" spans="17:17">
      <c r="Q80724" s="39"/>
    </row>
    <row r="80725" spans="17:17">
      <c r="Q80725" s="39"/>
    </row>
    <row r="80726" spans="17:17">
      <c r="Q80726" s="39"/>
    </row>
    <row r="80727" spans="17:17">
      <c r="Q80727" s="39"/>
    </row>
    <row r="80728" spans="17:17">
      <c r="Q80728" s="39"/>
    </row>
    <row r="80729" spans="17:17">
      <c r="Q80729" s="39"/>
    </row>
    <row r="80730" spans="17:17">
      <c r="Q80730" s="39"/>
    </row>
    <row r="80731" spans="17:17">
      <c r="Q80731" s="39"/>
    </row>
    <row r="80732" spans="17:17">
      <c r="Q80732" s="39"/>
    </row>
    <row r="80733" spans="17:17">
      <c r="Q80733" s="39"/>
    </row>
    <row r="80734" spans="17:17">
      <c r="Q80734" s="39"/>
    </row>
    <row r="80735" spans="17:17">
      <c r="Q80735" s="39"/>
    </row>
    <row r="80736" spans="17:17">
      <c r="Q80736" s="39"/>
    </row>
    <row r="80737" spans="17:17">
      <c r="Q80737" s="39"/>
    </row>
    <row r="80738" spans="17:17">
      <c r="Q80738" s="39"/>
    </row>
    <row r="80739" spans="17:17">
      <c r="Q80739" s="39"/>
    </row>
    <row r="80740" spans="17:17">
      <c r="Q80740" s="39"/>
    </row>
    <row r="80741" spans="17:17">
      <c r="Q80741" s="39"/>
    </row>
    <row r="80742" spans="17:17">
      <c r="Q80742" s="39"/>
    </row>
    <row r="80743" spans="17:17">
      <c r="Q80743" s="39"/>
    </row>
    <row r="80744" spans="17:17">
      <c r="Q80744" s="39"/>
    </row>
    <row r="80745" spans="17:17">
      <c r="Q80745" s="39"/>
    </row>
    <row r="80746" spans="17:17">
      <c r="Q80746" s="39"/>
    </row>
    <row r="80747" spans="17:17">
      <c r="Q80747" s="39"/>
    </row>
    <row r="80748" spans="17:17">
      <c r="Q80748" s="39"/>
    </row>
    <row r="80749" spans="17:17">
      <c r="Q80749" s="39"/>
    </row>
    <row r="80750" spans="17:17">
      <c r="Q80750" s="39"/>
    </row>
    <row r="80751" spans="17:17">
      <c r="Q80751" s="39"/>
    </row>
    <row r="80752" spans="17:17">
      <c r="Q80752" s="39"/>
    </row>
    <row r="80753" spans="17:17">
      <c r="Q80753" s="39"/>
    </row>
    <row r="80754" spans="17:17">
      <c r="Q80754" s="39"/>
    </row>
    <row r="80755" spans="17:17">
      <c r="Q80755" s="39"/>
    </row>
    <row r="80756" spans="17:17">
      <c r="Q80756" s="39"/>
    </row>
    <row r="80757" spans="17:17">
      <c r="Q80757" s="39"/>
    </row>
    <row r="80758" spans="17:17">
      <c r="Q80758" s="39"/>
    </row>
    <row r="80759" spans="17:17">
      <c r="Q80759" s="39"/>
    </row>
    <row r="80760" spans="17:17">
      <c r="Q80760" s="39"/>
    </row>
    <row r="80761" spans="17:17">
      <c r="Q80761" s="39"/>
    </row>
    <row r="80762" spans="17:17">
      <c r="Q80762" s="39"/>
    </row>
    <row r="80763" spans="17:17">
      <c r="Q80763" s="39"/>
    </row>
    <row r="80764" spans="17:17">
      <c r="Q80764" s="39"/>
    </row>
    <row r="80765" spans="17:17">
      <c r="Q80765" s="39"/>
    </row>
    <row r="80766" spans="17:17">
      <c r="Q80766" s="39"/>
    </row>
    <row r="80767" spans="17:17">
      <c r="Q80767" s="39"/>
    </row>
    <row r="80768" spans="17:17">
      <c r="Q80768" s="39"/>
    </row>
    <row r="80769" spans="17:17">
      <c r="Q80769" s="39"/>
    </row>
    <row r="80770" spans="17:17">
      <c r="Q80770" s="39"/>
    </row>
    <row r="80771" spans="17:17">
      <c r="Q80771" s="39"/>
    </row>
    <row r="80772" spans="17:17">
      <c r="Q80772" s="39"/>
    </row>
    <row r="80773" spans="17:17">
      <c r="Q80773" s="39"/>
    </row>
    <row r="80774" spans="17:17">
      <c r="Q80774" s="39"/>
    </row>
    <row r="80775" spans="17:17">
      <c r="Q80775" s="39"/>
    </row>
    <row r="80776" spans="17:17">
      <c r="Q80776" s="39"/>
    </row>
    <row r="80777" spans="17:17">
      <c r="Q80777" s="39"/>
    </row>
    <row r="80778" spans="17:17">
      <c r="Q80778" s="39"/>
    </row>
    <row r="80779" spans="17:17">
      <c r="Q80779" s="39"/>
    </row>
    <row r="80780" spans="17:17">
      <c r="Q80780" s="39"/>
    </row>
    <row r="80781" spans="17:17">
      <c r="Q80781" s="39"/>
    </row>
    <row r="80782" spans="17:17">
      <c r="Q80782" s="39"/>
    </row>
    <row r="80783" spans="17:17">
      <c r="Q80783" s="39"/>
    </row>
    <row r="80784" spans="17:17">
      <c r="Q80784" s="39"/>
    </row>
    <row r="80785" spans="17:17">
      <c r="Q80785" s="39"/>
    </row>
    <row r="80786" spans="17:17">
      <c r="Q80786" s="39"/>
    </row>
    <row r="80787" spans="17:17">
      <c r="Q80787" s="39"/>
    </row>
    <row r="80788" spans="17:17">
      <c r="Q80788" s="39"/>
    </row>
    <row r="80789" spans="17:17">
      <c r="Q80789" s="39"/>
    </row>
    <row r="80790" spans="17:17">
      <c r="Q80790" s="39"/>
    </row>
    <row r="80791" spans="17:17">
      <c r="Q80791" s="39"/>
    </row>
    <row r="80792" spans="17:17">
      <c r="Q80792" s="39"/>
    </row>
    <row r="80793" spans="17:17">
      <c r="Q80793" s="39"/>
    </row>
    <row r="80794" spans="17:17">
      <c r="Q80794" s="39"/>
    </row>
    <row r="80795" spans="17:17">
      <c r="Q80795" s="39"/>
    </row>
    <row r="80796" spans="17:17">
      <c r="Q80796" s="39"/>
    </row>
    <row r="80797" spans="17:17">
      <c r="Q80797" s="39"/>
    </row>
    <row r="80798" spans="17:17">
      <c r="Q80798" s="39"/>
    </row>
    <row r="80799" spans="17:17">
      <c r="Q80799" s="39"/>
    </row>
    <row r="80800" spans="17:17">
      <c r="Q80800" s="39"/>
    </row>
    <row r="80801" spans="17:17">
      <c r="Q80801" s="39"/>
    </row>
    <row r="80802" spans="17:17">
      <c r="Q80802" s="39"/>
    </row>
    <row r="80803" spans="17:17">
      <c r="Q80803" s="39"/>
    </row>
    <row r="80804" spans="17:17">
      <c r="Q80804" s="39"/>
    </row>
    <row r="80805" spans="17:17">
      <c r="Q80805" s="39"/>
    </row>
    <row r="80806" spans="17:17">
      <c r="Q80806" s="39"/>
    </row>
    <row r="80807" spans="17:17">
      <c r="Q80807" s="39"/>
    </row>
    <row r="80808" spans="17:17">
      <c r="Q80808" s="39"/>
    </row>
    <row r="80809" spans="17:17">
      <c r="Q80809" s="39"/>
    </row>
    <row r="80810" spans="17:17">
      <c r="Q80810" s="39"/>
    </row>
    <row r="80811" spans="17:17">
      <c r="Q80811" s="39"/>
    </row>
    <row r="80812" spans="17:17">
      <c r="Q80812" s="39"/>
    </row>
    <row r="80813" spans="17:17">
      <c r="Q80813" s="39"/>
    </row>
    <row r="80814" spans="17:17">
      <c r="Q80814" s="39"/>
    </row>
    <row r="80815" spans="17:17">
      <c r="Q80815" s="39"/>
    </row>
    <row r="80816" spans="17:17">
      <c r="Q80816" s="39"/>
    </row>
    <row r="80817" spans="17:17">
      <c r="Q80817" s="39"/>
    </row>
    <row r="80818" spans="17:17">
      <c r="Q80818" s="39"/>
    </row>
    <row r="80819" spans="17:17">
      <c r="Q80819" s="39"/>
    </row>
    <row r="80820" spans="17:17">
      <c r="Q80820" s="39"/>
    </row>
    <row r="80821" spans="17:17">
      <c r="Q80821" s="39"/>
    </row>
    <row r="80822" spans="17:17">
      <c r="Q80822" s="39"/>
    </row>
    <row r="80823" spans="17:17">
      <c r="Q80823" s="39"/>
    </row>
    <row r="80824" spans="17:17">
      <c r="Q80824" s="39"/>
    </row>
    <row r="80825" spans="17:17">
      <c r="Q80825" s="39"/>
    </row>
    <row r="80826" spans="17:17">
      <c r="Q80826" s="39"/>
    </row>
    <row r="80827" spans="17:17">
      <c r="Q80827" s="39"/>
    </row>
    <row r="80828" spans="17:17">
      <c r="Q80828" s="39"/>
    </row>
    <row r="80829" spans="17:17">
      <c r="Q80829" s="39"/>
    </row>
    <row r="80830" spans="17:17">
      <c r="Q80830" s="39"/>
    </row>
    <row r="80831" spans="17:17">
      <c r="Q80831" s="39"/>
    </row>
    <row r="80832" spans="17:17">
      <c r="Q80832" s="39"/>
    </row>
    <row r="80833" spans="17:17">
      <c r="Q80833" s="39"/>
    </row>
    <row r="80834" spans="17:17">
      <c r="Q80834" s="39"/>
    </row>
    <row r="80835" spans="17:17">
      <c r="Q80835" s="39"/>
    </row>
    <row r="80836" spans="17:17">
      <c r="Q80836" s="39"/>
    </row>
    <row r="80837" spans="17:17">
      <c r="Q80837" s="39"/>
    </row>
    <row r="80838" spans="17:17">
      <c r="Q80838" s="39"/>
    </row>
    <row r="80839" spans="17:17">
      <c r="Q80839" s="39"/>
    </row>
    <row r="80840" spans="17:17">
      <c r="Q80840" s="39"/>
    </row>
    <row r="80841" spans="17:17">
      <c r="Q80841" s="39"/>
    </row>
    <row r="80842" spans="17:17">
      <c r="Q80842" s="39"/>
    </row>
    <row r="80843" spans="17:17">
      <c r="Q80843" s="39"/>
    </row>
    <row r="80844" spans="17:17">
      <c r="Q80844" s="39"/>
    </row>
    <row r="80845" spans="17:17">
      <c r="Q80845" s="39"/>
    </row>
    <row r="80846" spans="17:17">
      <c r="Q80846" s="39"/>
    </row>
    <row r="80847" spans="17:17">
      <c r="Q80847" s="39"/>
    </row>
    <row r="80848" spans="17:17">
      <c r="Q80848" s="39"/>
    </row>
    <row r="80849" spans="17:17">
      <c r="Q80849" s="39"/>
    </row>
    <row r="80850" spans="17:17">
      <c r="Q80850" s="39"/>
    </row>
    <row r="80851" spans="17:17">
      <c r="Q80851" s="39"/>
    </row>
    <row r="80852" spans="17:17">
      <c r="Q80852" s="39"/>
    </row>
    <row r="80853" spans="17:17">
      <c r="Q80853" s="39"/>
    </row>
    <row r="80854" spans="17:17">
      <c r="Q80854" s="39"/>
    </row>
    <row r="80855" spans="17:17">
      <c r="Q80855" s="39"/>
    </row>
    <row r="80856" spans="17:17">
      <c r="Q80856" s="39"/>
    </row>
    <row r="80857" spans="17:17">
      <c r="Q80857" s="39"/>
    </row>
    <row r="80858" spans="17:17">
      <c r="Q80858" s="39"/>
    </row>
    <row r="80859" spans="17:17">
      <c r="Q80859" s="39"/>
    </row>
    <row r="80860" spans="17:17">
      <c r="Q80860" s="39"/>
    </row>
    <row r="80861" spans="17:17">
      <c r="Q80861" s="39"/>
    </row>
    <row r="80862" spans="17:17">
      <c r="Q80862" s="39"/>
    </row>
    <row r="80863" spans="17:17">
      <c r="Q80863" s="39"/>
    </row>
    <row r="80864" spans="17:17">
      <c r="Q80864" s="39"/>
    </row>
    <row r="80865" spans="17:17">
      <c r="Q80865" s="39"/>
    </row>
    <row r="80866" spans="17:17">
      <c r="Q80866" s="39"/>
    </row>
    <row r="80867" spans="17:17">
      <c r="Q80867" s="39"/>
    </row>
    <row r="80868" spans="17:17">
      <c r="Q80868" s="39"/>
    </row>
    <row r="80869" spans="17:17">
      <c r="Q80869" s="39"/>
    </row>
    <row r="80870" spans="17:17">
      <c r="Q80870" s="39"/>
    </row>
    <row r="80871" spans="17:17">
      <c r="Q80871" s="39"/>
    </row>
    <row r="80872" spans="17:17">
      <c r="Q80872" s="39"/>
    </row>
    <row r="80873" spans="17:17">
      <c r="Q80873" s="39"/>
    </row>
    <row r="80874" spans="17:17">
      <c r="Q80874" s="39"/>
    </row>
    <row r="80875" spans="17:17">
      <c r="Q80875" s="39"/>
    </row>
    <row r="80876" spans="17:17">
      <c r="Q80876" s="39"/>
    </row>
    <row r="80877" spans="17:17">
      <c r="Q80877" s="39"/>
    </row>
    <row r="80878" spans="17:17">
      <c r="Q80878" s="39"/>
    </row>
    <row r="80879" spans="17:17">
      <c r="Q80879" s="39"/>
    </row>
    <row r="80880" spans="17:17">
      <c r="Q80880" s="39"/>
    </row>
    <row r="80881" spans="17:17">
      <c r="Q80881" s="39"/>
    </row>
    <row r="80882" spans="17:17">
      <c r="Q80882" s="39"/>
    </row>
    <row r="80883" spans="17:17">
      <c r="Q80883" s="39"/>
    </row>
    <row r="80884" spans="17:17">
      <c r="Q80884" s="39"/>
    </row>
    <row r="80885" spans="17:17">
      <c r="Q80885" s="39"/>
    </row>
    <row r="80886" spans="17:17">
      <c r="Q80886" s="39"/>
    </row>
    <row r="80887" spans="17:17">
      <c r="Q80887" s="39"/>
    </row>
    <row r="80888" spans="17:17">
      <c r="Q80888" s="39"/>
    </row>
    <row r="80889" spans="17:17">
      <c r="Q80889" s="39"/>
    </row>
    <row r="80890" spans="17:17">
      <c r="Q80890" s="39"/>
    </row>
    <row r="80891" spans="17:17">
      <c r="Q80891" s="39"/>
    </row>
    <row r="80892" spans="17:17">
      <c r="Q80892" s="39"/>
    </row>
    <row r="80893" spans="17:17">
      <c r="Q80893" s="39"/>
    </row>
    <row r="80894" spans="17:17">
      <c r="Q80894" s="39"/>
    </row>
    <row r="80895" spans="17:17">
      <c r="Q80895" s="39"/>
    </row>
    <row r="80896" spans="17:17">
      <c r="Q80896" s="39"/>
    </row>
    <row r="80897" spans="17:17">
      <c r="Q80897" s="39"/>
    </row>
    <row r="80898" spans="17:17">
      <c r="Q80898" s="39"/>
    </row>
    <row r="80899" spans="17:17">
      <c r="Q80899" s="39"/>
    </row>
    <row r="80900" spans="17:17">
      <c r="Q80900" s="39"/>
    </row>
    <row r="80901" spans="17:17">
      <c r="Q80901" s="39"/>
    </row>
    <row r="80902" spans="17:17">
      <c r="Q80902" s="39"/>
    </row>
    <row r="80903" spans="17:17">
      <c r="Q80903" s="39"/>
    </row>
    <row r="80904" spans="17:17">
      <c r="Q80904" s="39"/>
    </row>
    <row r="80905" spans="17:17">
      <c r="Q80905" s="39"/>
    </row>
    <row r="80906" spans="17:17">
      <c r="Q80906" s="39"/>
    </row>
    <row r="80907" spans="17:17">
      <c r="Q80907" s="39"/>
    </row>
    <row r="80908" spans="17:17">
      <c r="Q80908" s="39"/>
    </row>
    <row r="80909" spans="17:17">
      <c r="Q80909" s="39"/>
    </row>
    <row r="80910" spans="17:17">
      <c r="Q80910" s="39"/>
    </row>
    <row r="80911" spans="17:17">
      <c r="Q80911" s="39"/>
    </row>
    <row r="80912" spans="17:17">
      <c r="Q80912" s="39"/>
    </row>
    <row r="80913" spans="17:17">
      <c r="Q80913" s="39"/>
    </row>
    <row r="80914" spans="17:17">
      <c r="Q80914" s="39"/>
    </row>
    <row r="80915" spans="17:17">
      <c r="Q80915" s="39"/>
    </row>
    <row r="80916" spans="17:17">
      <c r="Q80916" s="39"/>
    </row>
    <row r="80917" spans="17:17">
      <c r="Q80917" s="39"/>
    </row>
    <row r="80918" spans="17:17">
      <c r="Q80918" s="39"/>
    </row>
    <row r="80919" spans="17:17">
      <c r="Q80919" s="39"/>
    </row>
    <row r="80920" spans="17:17">
      <c r="Q80920" s="39"/>
    </row>
    <row r="80921" spans="17:17">
      <c r="Q80921" s="39"/>
    </row>
    <row r="80922" spans="17:17">
      <c r="Q80922" s="39"/>
    </row>
    <row r="80923" spans="17:17">
      <c r="Q80923" s="39"/>
    </row>
    <row r="80924" spans="17:17">
      <c r="Q80924" s="39"/>
    </row>
    <row r="80925" spans="17:17">
      <c r="Q80925" s="39"/>
    </row>
    <row r="80926" spans="17:17">
      <c r="Q80926" s="39"/>
    </row>
    <row r="80927" spans="17:17">
      <c r="Q80927" s="39"/>
    </row>
    <row r="80928" spans="17:17">
      <c r="Q80928" s="39"/>
    </row>
    <row r="80929" spans="17:17">
      <c r="Q80929" s="39"/>
    </row>
    <row r="80930" spans="17:17">
      <c r="Q80930" s="39"/>
    </row>
    <row r="80931" spans="17:17">
      <c r="Q80931" s="39"/>
    </row>
    <row r="80932" spans="17:17">
      <c r="Q80932" s="39"/>
    </row>
    <row r="80933" spans="17:17">
      <c r="Q80933" s="39"/>
    </row>
    <row r="80934" spans="17:17">
      <c r="Q80934" s="39"/>
    </row>
    <row r="80935" spans="17:17">
      <c r="Q80935" s="39"/>
    </row>
    <row r="80936" spans="17:17">
      <c r="Q80936" s="39"/>
    </row>
    <row r="80937" spans="17:17">
      <c r="Q80937" s="39"/>
    </row>
    <row r="80938" spans="17:17">
      <c r="Q80938" s="39"/>
    </row>
    <row r="80939" spans="17:17">
      <c r="Q80939" s="39"/>
    </row>
    <row r="80940" spans="17:17">
      <c r="Q80940" s="39"/>
    </row>
    <row r="80941" spans="17:17">
      <c r="Q80941" s="39"/>
    </row>
    <row r="80942" spans="17:17">
      <c r="Q80942" s="39"/>
    </row>
    <row r="80943" spans="17:17">
      <c r="Q80943" s="39"/>
    </row>
    <row r="80944" spans="17:17">
      <c r="Q80944" s="39"/>
    </row>
    <row r="80945" spans="17:17">
      <c r="Q80945" s="39"/>
    </row>
    <row r="80946" spans="17:17">
      <c r="Q80946" s="39"/>
    </row>
    <row r="80947" spans="17:17">
      <c r="Q80947" s="39"/>
    </row>
    <row r="80948" spans="17:17">
      <c r="Q80948" s="39"/>
    </row>
    <row r="80949" spans="17:17">
      <c r="Q80949" s="39"/>
    </row>
    <row r="80950" spans="17:17">
      <c r="Q80950" s="39"/>
    </row>
    <row r="80951" spans="17:17">
      <c r="Q80951" s="39"/>
    </row>
    <row r="80952" spans="17:17">
      <c r="Q80952" s="39"/>
    </row>
    <row r="80953" spans="17:17">
      <c r="Q80953" s="39"/>
    </row>
    <row r="80954" spans="17:17">
      <c r="Q80954" s="39"/>
    </row>
    <row r="80955" spans="17:17">
      <c r="Q80955" s="39"/>
    </row>
    <row r="80956" spans="17:17">
      <c r="Q80956" s="39"/>
    </row>
    <row r="80957" spans="17:17">
      <c r="Q80957" s="39"/>
    </row>
    <row r="80958" spans="17:17">
      <c r="Q80958" s="39"/>
    </row>
    <row r="80959" spans="17:17">
      <c r="Q80959" s="39"/>
    </row>
    <row r="80960" spans="17:17">
      <c r="Q80960" s="39"/>
    </row>
    <row r="80961" spans="17:17">
      <c r="Q80961" s="39"/>
    </row>
    <row r="80962" spans="17:17">
      <c r="Q80962" s="39"/>
    </row>
    <row r="80963" spans="17:17">
      <c r="Q80963" s="39"/>
    </row>
    <row r="80964" spans="17:17">
      <c r="Q80964" s="39"/>
    </row>
    <row r="80965" spans="17:17">
      <c r="Q80965" s="39"/>
    </row>
    <row r="80966" spans="17:17">
      <c r="Q80966" s="39"/>
    </row>
    <row r="80967" spans="17:17">
      <c r="Q80967" s="39"/>
    </row>
    <row r="80968" spans="17:17">
      <c r="Q80968" s="39"/>
    </row>
    <row r="80969" spans="17:17">
      <c r="Q80969" s="39"/>
    </row>
    <row r="80970" spans="17:17">
      <c r="Q80970" s="39"/>
    </row>
    <row r="80971" spans="17:17">
      <c r="Q80971" s="39"/>
    </row>
    <row r="80972" spans="17:17">
      <c r="Q80972" s="39"/>
    </row>
    <row r="80973" spans="17:17">
      <c r="Q80973" s="39"/>
    </row>
    <row r="80974" spans="17:17">
      <c r="Q80974" s="39"/>
    </row>
    <row r="80975" spans="17:17">
      <c r="Q80975" s="39"/>
    </row>
    <row r="80976" spans="17:17">
      <c r="Q80976" s="39"/>
    </row>
    <row r="80977" spans="17:17">
      <c r="Q80977" s="39"/>
    </row>
    <row r="80978" spans="17:17">
      <c r="Q80978" s="39"/>
    </row>
    <row r="80979" spans="17:17">
      <c r="Q80979" s="39"/>
    </row>
    <row r="80980" spans="17:17">
      <c r="Q80980" s="39"/>
    </row>
    <row r="80981" spans="17:17">
      <c r="Q80981" s="39"/>
    </row>
    <row r="80982" spans="17:17">
      <c r="Q80982" s="39"/>
    </row>
    <row r="80983" spans="17:17">
      <c r="Q80983" s="39"/>
    </row>
    <row r="80984" spans="17:17">
      <c r="Q80984" s="39"/>
    </row>
    <row r="80985" spans="17:17">
      <c r="Q80985" s="39"/>
    </row>
    <row r="80986" spans="17:17">
      <c r="Q80986" s="39"/>
    </row>
    <row r="80987" spans="17:17">
      <c r="Q80987" s="39"/>
    </row>
    <row r="80988" spans="17:17">
      <c r="Q80988" s="39"/>
    </row>
    <row r="80989" spans="17:17">
      <c r="Q80989" s="39"/>
    </row>
    <row r="80990" spans="17:17">
      <c r="Q80990" s="39"/>
    </row>
    <row r="80991" spans="17:17">
      <c r="Q80991" s="39"/>
    </row>
    <row r="80992" spans="17:17">
      <c r="Q80992" s="39"/>
    </row>
    <row r="80993" spans="17:17">
      <c r="Q80993" s="39"/>
    </row>
    <row r="80994" spans="17:17">
      <c r="Q80994" s="39"/>
    </row>
    <row r="80995" spans="17:17">
      <c r="Q80995" s="39"/>
    </row>
    <row r="80996" spans="17:17">
      <c r="Q80996" s="39"/>
    </row>
    <row r="80997" spans="17:17">
      <c r="Q80997" s="39"/>
    </row>
    <row r="80998" spans="17:17">
      <c r="Q80998" s="39"/>
    </row>
    <row r="80999" spans="17:17">
      <c r="Q80999" s="39"/>
    </row>
    <row r="81000" spans="17:17">
      <c r="Q81000" s="39"/>
    </row>
    <row r="81001" spans="17:17">
      <c r="Q81001" s="39"/>
    </row>
    <row r="81002" spans="17:17">
      <c r="Q81002" s="39"/>
    </row>
    <row r="81003" spans="17:17">
      <c r="Q81003" s="39"/>
    </row>
    <row r="81004" spans="17:17">
      <c r="Q81004" s="39"/>
    </row>
    <row r="81005" spans="17:17">
      <c r="Q81005" s="39"/>
    </row>
    <row r="81006" spans="17:17">
      <c r="Q81006" s="39"/>
    </row>
    <row r="81007" spans="17:17">
      <c r="Q81007" s="39"/>
    </row>
    <row r="81008" spans="17:17">
      <c r="Q81008" s="39"/>
    </row>
    <row r="81009" spans="17:17">
      <c r="Q81009" s="39"/>
    </row>
    <row r="81010" spans="17:17">
      <c r="Q81010" s="39"/>
    </row>
    <row r="81011" spans="17:17">
      <c r="Q81011" s="39"/>
    </row>
    <row r="81012" spans="17:17">
      <c r="Q81012" s="39"/>
    </row>
    <row r="81013" spans="17:17">
      <c r="Q81013" s="39"/>
    </row>
    <row r="81014" spans="17:17">
      <c r="Q81014" s="39"/>
    </row>
    <row r="81015" spans="17:17">
      <c r="Q81015" s="39"/>
    </row>
    <row r="81016" spans="17:17">
      <c r="Q81016" s="39"/>
    </row>
    <row r="81017" spans="17:17">
      <c r="Q81017" s="39"/>
    </row>
    <row r="81018" spans="17:17">
      <c r="Q81018" s="39"/>
    </row>
    <row r="81019" spans="17:17">
      <c r="Q81019" s="39"/>
    </row>
    <row r="81020" spans="17:17">
      <c r="Q81020" s="39"/>
    </row>
    <row r="81021" spans="17:17">
      <c r="Q81021" s="39"/>
    </row>
    <row r="81022" spans="17:17">
      <c r="Q81022" s="39"/>
    </row>
    <row r="81023" spans="17:17">
      <c r="Q81023" s="39"/>
    </row>
    <row r="81024" spans="17:17">
      <c r="Q81024" s="39"/>
    </row>
    <row r="81025" spans="17:17">
      <c r="Q81025" s="39"/>
    </row>
    <row r="81026" spans="17:17">
      <c r="Q81026" s="39"/>
    </row>
    <row r="81027" spans="17:17">
      <c r="Q81027" s="39"/>
    </row>
    <row r="81028" spans="17:17">
      <c r="Q81028" s="39"/>
    </row>
    <row r="81029" spans="17:17">
      <c r="Q81029" s="39"/>
    </row>
    <row r="81030" spans="17:17">
      <c r="Q81030" s="39"/>
    </row>
    <row r="81031" spans="17:17">
      <c r="Q81031" s="39"/>
    </row>
    <row r="81032" spans="17:17">
      <c r="Q81032" s="39"/>
    </row>
    <row r="81033" spans="17:17">
      <c r="Q81033" s="39"/>
    </row>
    <row r="81034" spans="17:17">
      <c r="Q81034" s="39"/>
    </row>
    <row r="81035" spans="17:17">
      <c r="Q81035" s="39"/>
    </row>
    <row r="81036" spans="17:17">
      <c r="Q81036" s="39"/>
    </row>
    <row r="81037" spans="17:17">
      <c r="Q81037" s="39"/>
    </row>
    <row r="81038" spans="17:17">
      <c r="Q81038" s="39"/>
    </row>
    <row r="81039" spans="17:17">
      <c r="Q81039" s="39"/>
    </row>
    <row r="81040" spans="17:17">
      <c r="Q81040" s="39"/>
    </row>
    <row r="81041" spans="17:17">
      <c r="Q81041" s="39"/>
    </row>
    <row r="81042" spans="17:17">
      <c r="Q81042" s="39"/>
    </row>
    <row r="81043" spans="17:17">
      <c r="Q81043" s="39"/>
    </row>
    <row r="81044" spans="17:17">
      <c r="Q81044" s="39"/>
    </row>
    <row r="81045" spans="17:17">
      <c r="Q81045" s="39"/>
    </row>
    <row r="81046" spans="17:17">
      <c r="Q81046" s="39"/>
    </row>
    <row r="81047" spans="17:17">
      <c r="Q81047" s="39"/>
    </row>
    <row r="81048" spans="17:17">
      <c r="Q81048" s="39"/>
    </row>
    <row r="81049" spans="17:17">
      <c r="Q81049" s="39"/>
    </row>
    <row r="81050" spans="17:17">
      <c r="Q81050" s="39"/>
    </row>
    <row r="81051" spans="17:17">
      <c r="Q81051" s="39"/>
    </row>
    <row r="81052" spans="17:17">
      <c r="Q81052" s="39"/>
    </row>
    <row r="81053" spans="17:17">
      <c r="Q81053" s="39"/>
    </row>
    <row r="81054" spans="17:17">
      <c r="Q81054" s="39"/>
    </row>
    <row r="81055" spans="17:17">
      <c r="Q81055" s="39"/>
    </row>
    <row r="81056" spans="17:17">
      <c r="Q81056" s="39"/>
    </row>
    <row r="81057" spans="17:17">
      <c r="Q81057" s="39"/>
    </row>
    <row r="81058" spans="17:17">
      <c r="Q81058" s="39"/>
    </row>
    <row r="81059" spans="17:17">
      <c r="Q81059" s="39"/>
    </row>
    <row r="81060" spans="17:17">
      <c r="Q81060" s="39"/>
    </row>
    <row r="81061" spans="17:17">
      <c r="Q81061" s="39"/>
    </row>
    <row r="81062" spans="17:17">
      <c r="Q81062" s="39"/>
    </row>
    <row r="81063" spans="17:17">
      <c r="Q81063" s="39"/>
    </row>
    <row r="81064" spans="17:17">
      <c r="Q81064" s="39"/>
    </row>
    <row r="81065" spans="17:17">
      <c r="Q81065" s="39"/>
    </row>
    <row r="81066" spans="17:17">
      <c r="Q81066" s="39"/>
    </row>
    <row r="81067" spans="17:17">
      <c r="Q81067" s="39"/>
    </row>
    <row r="81068" spans="17:17">
      <c r="Q81068" s="39"/>
    </row>
    <row r="81069" spans="17:17">
      <c r="Q81069" s="39"/>
    </row>
    <row r="81070" spans="17:17">
      <c r="Q81070" s="39"/>
    </row>
    <row r="81071" spans="17:17">
      <c r="Q81071" s="39"/>
    </row>
    <row r="81072" spans="17:17">
      <c r="Q81072" s="39"/>
    </row>
    <row r="81073" spans="17:17">
      <c r="Q81073" s="39"/>
    </row>
    <row r="81074" spans="17:17">
      <c r="Q81074" s="39"/>
    </row>
    <row r="81075" spans="17:17">
      <c r="Q81075" s="39"/>
    </row>
    <row r="81076" spans="17:17">
      <c r="Q81076" s="39"/>
    </row>
    <row r="81077" spans="17:17">
      <c r="Q81077" s="39"/>
    </row>
    <row r="81078" spans="17:17">
      <c r="Q81078" s="39"/>
    </row>
    <row r="81079" spans="17:17">
      <c r="Q81079" s="39"/>
    </row>
    <row r="81080" spans="17:17">
      <c r="Q81080" s="39"/>
    </row>
    <row r="81081" spans="17:17">
      <c r="Q81081" s="39"/>
    </row>
    <row r="81082" spans="17:17">
      <c r="Q81082" s="39"/>
    </row>
    <row r="81083" spans="17:17">
      <c r="Q81083" s="39"/>
    </row>
    <row r="81084" spans="17:17">
      <c r="Q81084" s="39"/>
    </row>
    <row r="81085" spans="17:17">
      <c r="Q81085" s="39"/>
    </row>
    <row r="81086" spans="17:17">
      <c r="Q81086" s="39"/>
    </row>
    <row r="81087" spans="17:17">
      <c r="Q81087" s="39"/>
    </row>
    <row r="81088" spans="17:17">
      <c r="Q81088" s="39"/>
    </row>
    <row r="81089" spans="17:17">
      <c r="Q81089" s="39"/>
    </row>
    <row r="81090" spans="17:17">
      <c r="Q81090" s="39"/>
    </row>
    <row r="81091" spans="17:17">
      <c r="Q81091" s="39"/>
    </row>
    <row r="81092" spans="17:17">
      <c r="Q81092" s="39"/>
    </row>
    <row r="81093" spans="17:17">
      <c r="Q81093" s="39"/>
    </row>
    <row r="81094" spans="17:17">
      <c r="Q81094" s="39"/>
    </row>
    <row r="81095" spans="17:17">
      <c r="Q81095" s="39"/>
    </row>
    <row r="81096" spans="17:17">
      <c r="Q81096" s="39"/>
    </row>
    <row r="81097" spans="17:17">
      <c r="Q81097" s="39"/>
    </row>
    <row r="81098" spans="17:17">
      <c r="Q81098" s="39"/>
    </row>
    <row r="81099" spans="17:17">
      <c r="Q81099" s="39"/>
    </row>
    <row r="81100" spans="17:17">
      <c r="Q81100" s="39"/>
    </row>
    <row r="81101" spans="17:17">
      <c r="Q81101" s="39"/>
    </row>
    <row r="81102" spans="17:17">
      <c r="Q81102" s="39"/>
    </row>
    <row r="81103" spans="17:17">
      <c r="Q81103" s="39"/>
    </row>
    <row r="81104" spans="17:17">
      <c r="Q81104" s="39"/>
    </row>
    <row r="81105" spans="17:17">
      <c r="Q81105" s="39"/>
    </row>
    <row r="81106" spans="17:17">
      <c r="Q81106" s="39"/>
    </row>
    <row r="81107" spans="17:17">
      <c r="Q81107" s="39"/>
    </row>
    <row r="81108" spans="17:17">
      <c r="Q81108" s="39"/>
    </row>
    <row r="81109" spans="17:17">
      <c r="Q81109" s="39"/>
    </row>
    <row r="81110" spans="17:17">
      <c r="Q81110" s="39"/>
    </row>
    <row r="81111" spans="17:17">
      <c r="Q81111" s="39"/>
    </row>
    <row r="81112" spans="17:17">
      <c r="Q81112" s="39"/>
    </row>
    <row r="81113" spans="17:17">
      <c r="Q81113" s="39"/>
    </row>
    <row r="81114" spans="17:17">
      <c r="Q81114" s="39"/>
    </row>
    <row r="81115" spans="17:17">
      <c r="Q81115" s="39"/>
    </row>
    <row r="81116" spans="17:17">
      <c r="Q81116" s="39"/>
    </row>
    <row r="81117" spans="17:17">
      <c r="Q81117" s="39"/>
    </row>
    <row r="81118" spans="17:17">
      <c r="Q81118" s="39"/>
    </row>
    <row r="81119" spans="17:17">
      <c r="Q81119" s="39"/>
    </row>
    <row r="81120" spans="17:17">
      <c r="Q81120" s="39"/>
    </row>
    <row r="81121" spans="17:17">
      <c r="Q81121" s="39"/>
    </row>
    <row r="81122" spans="17:17">
      <c r="Q81122" s="39"/>
    </row>
    <row r="81123" spans="17:17">
      <c r="Q81123" s="39"/>
    </row>
    <row r="81124" spans="17:17">
      <c r="Q81124" s="39"/>
    </row>
    <row r="81125" spans="17:17">
      <c r="Q81125" s="39"/>
    </row>
    <row r="81126" spans="17:17">
      <c r="Q81126" s="39"/>
    </row>
    <row r="81127" spans="17:17">
      <c r="Q81127" s="39"/>
    </row>
    <row r="81128" spans="17:17">
      <c r="Q81128" s="39"/>
    </row>
    <row r="81129" spans="17:17">
      <c r="Q81129" s="39"/>
    </row>
    <row r="81130" spans="17:17">
      <c r="Q81130" s="39"/>
    </row>
    <row r="81131" spans="17:17">
      <c r="Q81131" s="39"/>
    </row>
    <row r="81132" spans="17:17">
      <c r="Q81132" s="39"/>
    </row>
    <row r="81133" spans="17:17">
      <c r="Q81133" s="39"/>
    </row>
    <row r="81134" spans="17:17">
      <c r="Q81134" s="39"/>
    </row>
    <row r="81135" spans="17:17">
      <c r="Q81135" s="39"/>
    </row>
    <row r="81136" spans="17:17">
      <c r="Q81136" s="39"/>
    </row>
    <row r="81137" spans="17:17">
      <c r="Q81137" s="39"/>
    </row>
    <row r="81138" spans="17:17">
      <c r="Q81138" s="39"/>
    </row>
    <row r="81139" spans="17:17">
      <c r="Q81139" s="39"/>
    </row>
    <row r="81140" spans="17:17">
      <c r="Q81140" s="39"/>
    </row>
    <row r="81141" spans="17:17">
      <c r="Q81141" s="39"/>
    </row>
    <row r="81142" spans="17:17">
      <c r="Q81142" s="39"/>
    </row>
    <row r="81143" spans="17:17">
      <c r="Q81143" s="39"/>
    </row>
    <row r="81144" spans="17:17">
      <c r="Q81144" s="39"/>
    </row>
    <row r="81145" spans="17:17">
      <c r="Q81145" s="39"/>
    </row>
    <row r="81146" spans="17:17">
      <c r="Q81146" s="39"/>
    </row>
    <row r="81147" spans="17:17">
      <c r="Q81147" s="39"/>
    </row>
    <row r="81148" spans="17:17">
      <c r="Q81148" s="39"/>
    </row>
    <row r="81149" spans="17:17">
      <c r="Q81149" s="39"/>
    </row>
    <row r="81150" spans="17:17">
      <c r="Q81150" s="39"/>
    </row>
    <row r="81151" spans="17:17">
      <c r="Q81151" s="39"/>
    </row>
    <row r="81152" spans="17:17">
      <c r="Q81152" s="39"/>
    </row>
    <row r="81153" spans="17:17">
      <c r="Q81153" s="39"/>
    </row>
    <row r="81154" spans="17:17">
      <c r="Q81154" s="39"/>
    </row>
    <row r="81155" spans="17:17">
      <c r="Q81155" s="39"/>
    </row>
    <row r="81156" spans="17:17">
      <c r="Q81156" s="39"/>
    </row>
    <row r="81157" spans="17:17">
      <c r="Q81157" s="39"/>
    </row>
    <row r="81158" spans="17:17">
      <c r="Q81158" s="39"/>
    </row>
    <row r="81159" spans="17:17">
      <c r="Q81159" s="39"/>
    </row>
    <row r="81160" spans="17:17">
      <c r="Q81160" s="39"/>
    </row>
    <row r="81161" spans="17:17">
      <c r="Q81161" s="39"/>
    </row>
    <row r="81162" spans="17:17">
      <c r="Q81162" s="39"/>
    </row>
    <row r="81163" spans="17:17">
      <c r="Q81163" s="39"/>
    </row>
    <row r="81164" spans="17:17">
      <c r="Q81164" s="39"/>
    </row>
    <row r="81165" spans="17:17">
      <c r="Q81165" s="39"/>
    </row>
    <row r="81166" spans="17:17">
      <c r="Q81166" s="39"/>
    </row>
    <row r="81167" spans="17:17">
      <c r="Q81167" s="39"/>
    </row>
    <row r="81168" spans="17:17">
      <c r="Q81168" s="39"/>
    </row>
    <row r="81169" spans="17:17">
      <c r="Q81169" s="39"/>
    </row>
    <row r="81170" spans="17:17">
      <c r="Q81170" s="39"/>
    </row>
    <row r="81171" spans="17:17">
      <c r="Q81171" s="39"/>
    </row>
    <row r="81172" spans="17:17">
      <c r="Q81172" s="39"/>
    </row>
    <row r="81173" spans="17:17">
      <c r="Q81173" s="39"/>
    </row>
    <row r="81174" spans="17:17">
      <c r="Q81174" s="39"/>
    </row>
    <row r="81175" spans="17:17">
      <c r="Q81175" s="39"/>
    </row>
    <row r="81176" spans="17:17">
      <c r="Q81176" s="39"/>
    </row>
    <row r="81177" spans="17:17">
      <c r="Q81177" s="39"/>
    </row>
    <row r="81178" spans="17:17">
      <c r="Q81178" s="39"/>
    </row>
    <row r="81179" spans="17:17">
      <c r="Q81179" s="39"/>
    </row>
    <row r="81180" spans="17:17">
      <c r="Q81180" s="39"/>
    </row>
    <row r="81181" spans="17:17">
      <c r="Q81181" s="39"/>
    </row>
    <row r="81182" spans="17:17">
      <c r="Q81182" s="39"/>
    </row>
    <row r="81183" spans="17:17">
      <c r="Q81183" s="39"/>
    </row>
    <row r="81184" spans="17:17">
      <c r="Q81184" s="39"/>
    </row>
    <row r="81185" spans="17:17">
      <c r="Q81185" s="39"/>
    </row>
    <row r="81186" spans="17:17">
      <c r="Q81186" s="39"/>
    </row>
    <row r="81187" spans="17:17">
      <c r="Q81187" s="39"/>
    </row>
    <row r="81188" spans="17:17">
      <c r="Q81188" s="39"/>
    </row>
    <row r="81189" spans="17:17">
      <c r="Q81189" s="39"/>
    </row>
    <row r="81190" spans="17:17">
      <c r="Q81190" s="39"/>
    </row>
    <row r="81191" spans="17:17">
      <c r="Q81191" s="39"/>
    </row>
    <row r="81192" spans="17:17">
      <c r="Q81192" s="39"/>
    </row>
    <row r="81193" spans="17:17">
      <c r="Q81193" s="39"/>
    </row>
    <row r="81194" spans="17:17">
      <c r="Q81194" s="39"/>
    </row>
    <row r="81195" spans="17:17">
      <c r="Q81195" s="39"/>
    </row>
    <row r="81196" spans="17:17">
      <c r="Q81196" s="39"/>
    </row>
    <row r="81197" spans="17:17">
      <c r="Q81197" s="39"/>
    </row>
    <row r="81198" spans="17:17">
      <c r="Q81198" s="39"/>
    </row>
    <row r="81199" spans="17:17">
      <c r="Q81199" s="39"/>
    </row>
    <row r="81200" spans="17:17">
      <c r="Q81200" s="39"/>
    </row>
    <row r="81201" spans="17:17">
      <c r="Q81201" s="39"/>
    </row>
    <row r="81202" spans="17:17">
      <c r="Q81202" s="39"/>
    </row>
    <row r="81203" spans="17:17">
      <c r="Q81203" s="39"/>
    </row>
    <row r="81204" spans="17:17">
      <c r="Q81204" s="39"/>
    </row>
    <row r="81205" spans="17:17">
      <c r="Q81205" s="39"/>
    </row>
    <row r="81206" spans="17:17">
      <c r="Q81206" s="39"/>
    </row>
    <row r="81207" spans="17:17">
      <c r="Q81207" s="39"/>
    </row>
    <row r="81208" spans="17:17">
      <c r="Q81208" s="39"/>
    </row>
    <row r="81209" spans="17:17">
      <c r="Q81209" s="39"/>
    </row>
    <row r="81210" spans="17:17">
      <c r="Q81210" s="39"/>
    </row>
    <row r="81211" spans="17:17">
      <c r="Q81211" s="39"/>
    </row>
    <row r="81212" spans="17:17">
      <c r="Q81212" s="39"/>
    </row>
    <row r="81213" spans="17:17">
      <c r="Q81213" s="39"/>
    </row>
    <row r="81214" spans="17:17">
      <c r="Q81214" s="39"/>
    </row>
    <row r="81215" spans="17:17">
      <c r="Q81215" s="39"/>
    </row>
    <row r="81216" spans="17:17">
      <c r="Q81216" s="39"/>
    </row>
    <row r="81217" spans="17:17">
      <c r="Q81217" s="39"/>
    </row>
    <row r="81218" spans="17:17">
      <c r="Q81218" s="39"/>
    </row>
    <row r="81219" spans="17:17">
      <c r="Q81219" s="39"/>
    </row>
    <row r="81220" spans="17:17">
      <c r="Q81220" s="39"/>
    </row>
    <row r="81221" spans="17:17">
      <c r="Q81221" s="39"/>
    </row>
    <row r="81222" spans="17:17">
      <c r="Q81222" s="39"/>
    </row>
    <row r="81223" spans="17:17">
      <c r="Q81223" s="39"/>
    </row>
    <row r="81224" spans="17:17">
      <c r="Q81224" s="39"/>
    </row>
    <row r="81225" spans="17:17">
      <c r="Q81225" s="39"/>
    </row>
    <row r="81226" spans="17:17">
      <c r="Q81226" s="39"/>
    </row>
    <row r="81227" spans="17:17">
      <c r="Q81227" s="39"/>
    </row>
    <row r="81228" spans="17:17">
      <c r="Q81228" s="39"/>
    </row>
    <row r="81229" spans="17:17">
      <c r="Q81229" s="39"/>
    </row>
    <row r="81230" spans="17:17">
      <c r="Q81230" s="39"/>
    </row>
    <row r="81231" spans="17:17">
      <c r="Q81231" s="39"/>
    </row>
    <row r="81232" spans="17:17">
      <c r="Q81232" s="39"/>
    </row>
    <row r="81233" spans="17:17">
      <c r="Q81233" s="39"/>
    </row>
    <row r="81234" spans="17:17">
      <c r="Q81234" s="39"/>
    </row>
    <row r="81235" spans="17:17">
      <c r="Q81235" s="39"/>
    </row>
    <row r="81236" spans="17:17">
      <c r="Q81236" s="39"/>
    </row>
    <row r="81237" spans="17:17">
      <c r="Q81237" s="39"/>
    </row>
    <row r="81238" spans="17:17">
      <c r="Q81238" s="39"/>
    </row>
    <row r="81239" spans="17:17">
      <c r="Q81239" s="39"/>
    </row>
    <row r="81240" spans="17:17">
      <c r="Q81240" s="39"/>
    </row>
    <row r="81241" spans="17:17">
      <c r="Q81241" s="39"/>
    </row>
    <row r="81242" spans="17:17">
      <c r="Q81242" s="39"/>
    </row>
    <row r="81243" spans="17:17">
      <c r="Q81243" s="39"/>
    </row>
    <row r="81244" spans="17:17">
      <c r="Q81244" s="39"/>
    </row>
    <row r="81245" spans="17:17">
      <c r="Q81245" s="39"/>
    </row>
    <row r="81246" spans="17:17">
      <c r="Q81246" s="39"/>
    </row>
    <row r="81247" spans="17:17">
      <c r="Q81247" s="39"/>
    </row>
    <row r="81248" spans="17:17">
      <c r="Q81248" s="39"/>
    </row>
    <row r="81249" spans="17:17">
      <c r="Q81249" s="39"/>
    </row>
    <row r="81250" spans="17:17">
      <c r="Q81250" s="39"/>
    </row>
    <row r="81251" spans="17:17">
      <c r="Q81251" s="39"/>
    </row>
    <row r="81252" spans="17:17">
      <c r="Q81252" s="39"/>
    </row>
    <row r="81253" spans="17:17">
      <c r="Q81253" s="39"/>
    </row>
    <row r="81254" spans="17:17">
      <c r="Q81254" s="39"/>
    </row>
    <row r="81255" spans="17:17">
      <c r="Q81255" s="39"/>
    </row>
    <row r="81256" spans="17:17">
      <c r="Q81256" s="39"/>
    </row>
    <row r="81257" spans="17:17">
      <c r="Q81257" s="39"/>
    </row>
    <row r="81258" spans="17:17">
      <c r="Q81258" s="39"/>
    </row>
    <row r="81259" spans="17:17">
      <c r="Q81259" s="39"/>
    </row>
    <row r="81260" spans="17:17">
      <c r="Q81260" s="39"/>
    </row>
    <row r="81261" spans="17:17">
      <c r="Q81261" s="39"/>
    </row>
    <row r="81262" spans="17:17">
      <c r="Q81262" s="39"/>
    </row>
    <row r="81263" spans="17:17">
      <c r="Q81263" s="39"/>
    </row>
    <row r="81264" spans="17:17">
      <c r="Q81264" s="39"/>
    </row>
    <row r="81265" spans="17:17">
      <c r="Q81265" s="39"/>
    </row>
    <row r="81266" spans="17:17">
      <c r="Q81266" s="39"/>
    </row>
    <row r="81267" spans="17:17">
      <c r="Q81267" s="39"/>
    </row>
    <row r="81268" spans="17:17">
      <c r="Q81268" s="39"/>
    </row>
    <row r="81269" spans="17:17">
      <c r="Q81269" s="39"/>
    </row>
    <row r="81270" spans="17:17">
      <c r="Q81270" s="39"/>
    </row>
    <row r="81271" spans="17:17">
      <c r="Q81271" s="39"/>
    </row>
    <row r="81272" spans="17:17">
      <c r="Q81272" s="39"/>
    </row>
    <row r="81273" spans="17:17">
      <c r="Q81273" s="39"/>
    </row>
    <row r="81274" spans="17:17">
      <c r="Q81274" s="39"/>
    </row>
    <row r="81275" spans="17:17">
      <c r="Q81275" s="39"/>
    </row>
    <row r="81276" spans="17:17">
      <c r="Q81276" s="39"/>
    </row>
    <row r="81277" spans="17:17">
      <c r="Q81277" s="39"/>
    </row>
    <row r="81278" spans="17:17">
      <c r="Q81278" s="39"/>
    </row>
    <row r="81279" spans="17:17">
      <c r="Q81279" s="39"/>
    </row>
    <row r="81280" spans="17:17">
      <c r="Q81280" s="39"/>
    </row>
    <row r="81281" spans="17:17">
      <c r="Q81281" s="39"/>
    </row>
    <row r="81282" spans="17:17">
      <c r="Q81282" s="39"/>
    </row>
    <row r="81283" spans="17:17">
      <c r="Q81283" s="39"/>
    </row>
    <row r="81284" spans="17:17">
      <c r="Q81284" s="39"/>
    </row>
    <row r="81285" spans="17:17">
      <c r="Q81285" s="39"/>
    </row>
    <row r="81286" spans="17:17">
      <c r="Q81286" s="39"/>
    </row>
    <row r="81287" spans="17:17">
      <c r="Q81287" s="39"/>
    </row>
    <row r="81288" spans="17:17">
      <c r="Q81288" s="39"/>
    </row>
    <row r="81289" spans="17:17">
      <c r="Q81289" s="39"/>
    </row>
    <row r="81290" spans="17:17">
      <c r="Q81290" s="39"/>
    </row>
    <row r="81291" spans="17:17">
      <c r="Q81291" s="39"/>
    </row>
    <row r="81292" spans="17:17">
      <c r="Q81292" s="39"/>
    </row>
    <row r="81293" spans="17:17">
      <c r="Q81293" s="39"/>
    </row>
    <row r="81294" spans="17:17">
      <c r="Q81294" s="39"/>
    </row>
    <row r="81295" spans="17:17">
      <c r="Q81295" s="39"/>
    </row>
    <row r="81296" spans="17:17">
      <c r="Q81296" s="39"/>
    </row>
    <row r="81297" spans="17:17">
      <c r="Q81297" s="39"/>
    </row>
    <row r="81298" spans="17:17">
      <c r="Q81298" s="39"/>
    </row>
    <row r="81299" spans="17:17">
      <c r="Q81299" s="39"/>
    </row>
    <row r="81300" spans="17:17">
      <c r="Q81300" s="39"/>
    </row>
    <row r="81301" spans="17:17">
      <c r="Q81301" s="39"/>
    </row>
    <row r="81302" spans="17:17">
      <c r="Q81302" s="39"/>
    </row>
    <row r="81303" spans="17:17">
      <c r="Q81303" s="39"/>
    </row>
    <row r="81304" spans="17:17">
      <c r="Q81304" s="39"/>
    </row>
    <row r="81305" spans="17:17">
      <c r="Q81305" s="39"/>
    </row>
    <row r="81306" spans="17:17">
      <c r="Q81306" s="39"/>
    </row>
    <row r="81307" spans="17:17">
      <c r="Q81307" s="39"/>
    </row>
    <row r="81308" spans="17:17">
      <c r="Q81308" s="39"/>
    </row>
    <row r="81309" spans="17:17">
      <c r="Q81309" s="39"/>
    </row>
    <row r="81310" spans="17:17">
      <c r="Q81310" s="39"/>
    </row>
    <row r="81311" spans="17:17">
      <c r="Q81311" s="39"/>
    </row>
    <row r="81312" spans="17:17">
      <c r="Q81312" s="39"/>
    </row>
    <row r="81313" spans="17:17">
      <c r="Q81313" s="39"/>
    </row>
    <row r="81314" spans="17:17">
      <c r="Q81314" s="39"/>
    </row>
    <row r="81315" spans="17:17">
      <c r="Q81315" s="39"/>
    </row>
    <row r="81316" spans="17:17">
      <c r="Q81316" s="39"/>
    </row>
    <row r="81317" spans="17:17">
      <c r="Q81317" s="39"/>
    </row>
    <row r="81318" spans="17:17">
      <c r="Q81318" s="39"/>
    </row>
    <row r="81319" spans="17:17">
      <c r="Q81319" s="39"/>
    </row>
    <row r="81320" spans="17:17">
      <c r="Q81320" s="39"/>
    </row>
    <row r="81321" spans="17:17">
      <c r="Q81321" s="39"/>
    </row>
    <row r="81322" spans="17:17">
      <c r="Q81322" s="39"/>
    </row>
    <row r="81323" spans="17:17">
      <c r="Q81323" s="39"/>
    </row>
    <row r="81324" spans="17:17">
      <c r="Q81324" s="39"/>
    </row>
    <row r="81325" spans="17:17">
      <c r="Q81325" s="39"/>
    </row>
    <row r="81326" spans="17:17">
      <c r="Q81326" s="39"/>
    </row>
    <row r="81327" spans="17:17">
      <c r="Q81327" s="39"/>
    </row>
    <row r="81328" spans="17:17">
      <c r="Q81328" s="39"/>
    </row>
    <row r="81329" spans="17:17">
      <c r="Q81329" s="39"/>
    </row>
    <row r="81330" spans="17:17">
      <c r="Q81330" s="39"/>
    </row>
    <row r="81331" spans="17:17">
      <c r="Q81331" s="39"/>
    </row>
    <row r="81332" spans="17:17">
      <c r="Q81332" s="39"/>
    </row>
    <row r="81333" spans="17:17">
      <c r="Q81333" s="39"/>
    </row>
    <row r="81334" spans="17:17">
      <c r="Q81334" s="39"/>
    </row>
    <row r="81335" spans="17:17">
      <c r="Q81335" s="39"/>
    </row>
    <row r="81336" spans="17:17">
      <c r="Q81336" s="39"/>
    </row>
    <row r="81337" spans="17:17">
      <c r="Q81337" s="39"/>
    </row>
    <row r="81338" spans="17:17">
      <c r="Q81338" s="39"/>
    </row>
    <row r="81339" spans="17:17">
      <c r="Q81339" s="39"/>
    </row>
    <row r="81340" spans="17:17">
      <c r="Q81340" s="39"/>
    </row>
    <row r="81341" spans="17:17">
      <c r="Q81341" s="39"/>
    </row>
    <row r="81342" spans="17:17">
      <c r="Q81342" s="39"/>
    </row>
    <row r="81343" spans="17:17">
      <c r="Q81343" s="39"/>
    </row>
    <row r="81344" spans="17:17">
      <c r="Q81344" s="39"/>
    </row>
    <row r="81345" spans="17:17">
      <c r="Q81345" s="39"/>
    </row>
    <row r="81346" spans="17:17">
      <c r="Q81346" s="39"/>
    </row>
    <row r="81347" spans="17:17">
      <c r="Q81347" s="39"/>
    </row>
    <row r="81348" spans="17:17">
      <c r="Q81348" s="39"/>
    </row>
    <row r="81349" spans="17:17">
      <c r="Q81349" s="39"/>
    </row>
    <row r="81350" spans="17:17">
      <c r="Q81350" s="39"/>
    </row>
    <row r="81351" spans="17:17">
      <c r="Q81351" s="39"/>
    </row>
    <row r="81352" spans="17:17">
      <c r="Q81352" s="39"/>
    </row>
    <row r="81353" spans="17:17">
      <c r="Q81353" s="39"/>
    </row>
    <row r="81354" spans="17:17">
      <c r="Q81354" s="39"/>
    </row>
    <row r="81355" spans="17:17">
      <c r="Q81355" s="39"/>
    </row>
    <row r="81356" spans="17:17">
      <c r="Q81356" s="39"/>
    </row>
    <row r="81357" spans="17:17">
      <c r="Q81357" s="39"/>
    </row>
    <row r="81358" spans="17:17">
      <c r="Q81358" s="39"/>
    </row>
    <row r="81359" spans="17:17">
      <c r="Q81359" s="39"/>
    </row>
    <row r="81360" spans="17:17">
      <c r="Q81360" s="39"/>
    </row>
    <row r="81361" spans="17:17">
      <c r="Q81361" s="39"/>
    </row>
    <row r="81362" spans="17:17">
      <c r="Q81362" s="39"/>
    </row>
    <row r="81363" spans="17:17">
      <c r="Q81363" s="39"/>
    </row>
    <row r="81364" spans="17:17">
      <c r="Q81364" s="39"/>
    </row>
    <row r="81365" spans="17:17">
      <c r="Q81365" s="39"/>
    </row>
    <row r="81366" spans="17:17">
      <c r="Q81366" s="39"/>
    </row>
    <row r="81367" spans="17:17">
      <c r="Q81367" s="39"/>
    </row>
    <row r="81368" spans="17:17">
      <c r="Q81368" s="39"/>
    </row>
    <row r="81369" spans="17:17">
      <c r="Q81369" s="39"/>
    </row>
    <row r="81370" spans="17:17">
      <c r="Q81370" s="39"/>
    </row>
    <row r="81371" spans="17:17">
      <c r="Q81371" s="39"/>
    </row>
    <row r="81372" spans="17:17">
      <c r="Q81372" s="39"/>
    </row>
    <row r="81373" spans="17:17">
      <c r="Q81373" s="39"/>
    </row>
    <row r="81374" spans="17:17">
      <c r="Q81374" s="39"/>
    </row>
    <row r="81375" spans="17:17">
      <c r="Q81375" s="39"/>
    </row>
    <row r="81376" spans="17:17">
      <c r="Q81376" s="39"/>
    </row>
    <row r="81377" spans="17:17">
      <c r="Q81377" s="39"/>
    </row>
    <row r="81378" spans="17:17">
      <c r="Q81378" s="39"/>
    </row>
    <row r="81379" spans="17:17">
      <c r="Q81379" s="39"/>
    </row>
    <row r="81380" spans="17:17">
      <c r="Q81380" s="39"/>
    </row>
    <row r="81381" spans="17:17">
      <c r="Q81381" s="39"/>
    </row>
    <row r="81382" spans="17:17">
      <c r="Q81382" s="39"/>
    </row>
    <row r="81383" spans="17:17">
      <c r="Q81383" s="39"/>
    </row>
    <row r="81384" spans="17:17">
      <c r="Q81384" s="39"/>
    </row>
    <row r="81385" spans="17:17">
      <c r="Q81385" s="39"/>
    </row>
    <row r="81386" spans="17:17">
      <c r="Q81386" s="39"/>
    </row>
    <row r="81387" spans="17:17">
      <c r="Q81387" s="39"/>
    </row>
    <row r="81388" spans="17:17">
      <c r="Q81388" s="39"/>
    </row>
    <row r="81389" spans="17:17">
      <c r="Q81389" s="39"/>
    </row>
    <row r="81390" spans="17:17">
      <c r="Q81390" s="39"/>
    </row>
    <row r="81391" spans="17:17">
      <c r="Q81391" s="39"/>
    </row>
    <row r="81392" spans="17:17">
      <c r="Q81392" s="39"/>
    </row>
    <row r="81393" spans="17:17">
      <c r="Q81393" s="39"/>
    </row>
    <row r="81394" spans="17:17">
      <c r="Q81394" s="39"/>
    </row>
    <row r="81395" spans="17:17">
      <c r="Q81395" s="39"/>
    </row>
    <row r="81396" spans="17:17">
      <c r="Q81396" s="39"/>
    </row>
    <row r="81397" spans="17:17">
      <c r="Q81397" s="39"/>
    </row>
    <row r="81398" spans="17:17">
      <c r="Q81398" s="39"/>
    </row>
    <row r="81399" spans="17:17">
      <c r="Q81399" s="39"/>
    </row>
    <row r="81400" spans="17:17">
      <c r="Q81400" s="39"/>
    </row>
    <row r="81401" spans="17:17">
      <c r="Q81401" s="39"/>
    </row>
    <row r="81402" spans="17:17">
      <c r="Q81402" s="39"/>
    </row>
    <row r="81403" spans="17:17">
      <c r="Q81403" s="39"/>
    </row>
    <row r="81404" spans="17:17">
      <c r="Q81404" s="39"/>
    </row>
    <row r="81405" spans="17:17">
      <c r="Q81405" s="39"/>
    </row>
    <row r="81406" spans="17:17">
      <c r="Q81406" s="39"/>
    </row>
    <row r="81407" spans="17:17">
      <c r="Q81407" s="39"/>
    </row>
    <row r="81408" spans="17:17">
      <c r="Q81408" s="39"/>
    </row>
    <row r="81409" spans="17:17">
      <c r="Q81409" s="39"/>
    </row>
    <row r="81410" spans="17:17">
      <c r="Q81410" s="39"/>
    </row>
    <row r="81411" spans="17:17">
      <c r="Q81411" s="39"/>
    </row>
    <row r="81412" spans="17:17">
      <c r="Q81412" s="39"/>
    </row>
    <row r="81413" spans="17:17">
      <c r="Q81413" s="39"/>
    </row>
    <row r="81414" spans="17:17">
      <c r="Q81414" s="39"/>
    </row>
    <row r="81415" spans="17:17">
      <c r="Q81415" s="39"/>
    </row>
    <row r="81416" spans="17:17">
      <c r="Q81416" s="39"/>
    </row>
    <row r="81417" spans="17:17">
      <c r="Q81417" s="39"/>
    </row>
    <row r="81418" spans="17:17">
      <c r="Q81418" s="39"/>
    </row>
    <row r="81419" spans="17:17">
      <c r="Q81419" s="39"/>
    </row>
    <row r="81420" spans="17:17">
      <c r="Q81420" s="39"/>
    </row>
    <row r="81421" spans="17:17">
      <c r="Q81421" s="39"/>
    </row>
    <row r="81422" spans="17:17">
      <c r="Q81422" s="39"/>
    </row>
    <row r="81423" spans="17:17">
      <c r="Q81423" s="39"/>
    </row>
    <row r="81424" spans="17:17">
      <c r="Q81424" s="39"/>
    </row>
    <row r="81425" spans="17:17">
      <c r="Q81425" s="39"/>
    </row>
    <row r="81426" spans="17:17">
      <c r="Q81426" s="39"/>
    </row>
    <row r="81427" spans="17:17">
      <c r="Q81427" s="39"/>
    </row>
    <row r="81428" spans="17:17">
      <c r="Q81428" s="39"/>
    </row>
    <row r="81429" spans="17:17">
      <c r="Q81429" s="39"/>
    </row>
    <row r="81430" spans="17:17">
      <c r="Q81430" s="39"/>
    </row>
    <row r="81431" spans="17:17">
      <c r="Q81431" s="39"/>
    </row>
    <row r="81432" spans="17:17">
      <c r="Q81432" s="39"/>
    </row>
    <row r="81433" spans="17:17">
      <c r="Q81433" s="39"/>
    </row>
    <row r="81434" spans="17:17">
      <c r="Q81434" s="39"/>
    </row>
    <row r="81435" spans="17:17">
      <c r="Q81435" s="39"/>
    </row>
    <row r="81436" spans="17:17">
      <c r="Q81436" s="39"/>
    </row>
    <row r="81437" spans="17:17">
      <c r="Q81437" s="39"/>
    </row>
    <row r="81438" spans="17:17">
      <c r="Q81438" s="39"/>
    </row>
    <row r="81439" spans="17:17">
      <c r="Q81439" s="39"/>
    </row>
    <row r="81440" spans="17:17">
      <c r="Q81440" s="39"/>
    </row>
    <row r="81441" spans="17:17">
      <c r="Q81441" s="39"/>
    </row>
    <row r="81442" spans="17:17">
      <c r="Q81442" s="39"/>
    </row>
    <row r="81443" spans="17:17">
      <c r="Q81443" s="39"/>
    </row>
    <row r="81444" spans="17:17">
      <c r="Q81444" s="39"/>
    </row>
    <row r="81445" spans="17:17">
      <c r="Q81445" s="39"/>
    </row>
    <row r="81446" spans="17:17">
      <c r="Q81446" s="39"/>
    </row>
    <row r="81447" spans="17:17">
      <c r="Q81447" s="39"/>
    </row>
    <row r="81448" spans="17:17">
      <c r="Q81448" s="39"/>
    </row>
    <row r="81449" spans="17:17">
      <c r="Q81449" s="39"/>
    </row>
    <row r="81450" spans="17:17">
      <c r="Q81450" s="39"/>
    </row>
    <row r="81451" spans="17:17">
      <c r="Q81451" s="39"/>
    </row>
    <row r="81452" spans="17:17">
      <c r="Q81452" s="39"/>
    </row>
    <row r="81453" spans="17:17">
      <c r="Q81453" s="39"/>
    </row>
    <row r="81454" spans="17:17">
      <c r="Q81454" s="39"/>
    </row>
    <row r="81455" spans="17:17">
      <c r="Q81455" s="39"/>
    </row>
    <row r="81456" spans="17:17">
      <c r="Q81456" s="39"/>
    </row>
    <row r="81457" spans="17:17">
      <c r="Q81457" s="39"/>
    </row>
    <row r="81458" spans="17:17">
      <c r="Q81458" s="39"/>
    </row>
    <row r="81459" spans="17:17">
      <c r="Q81459" s="39"/>
    </row>
    <row r="81460" spans="17:17">
      <c r="Q81460" s="39"/>
    </row>
    <row r="81461" spans="17:17">
      <c r="Q81461" s="39"/>
    </row>
    <row r="81462" spans="17:17">
      <c r="Q81462" s="39"/>
    </row>
    <row r="81463" spans="17:17">
      <c r="Q81463" s="39"/>
    </row>
    <row r="81464" spans="17:17">
      <c r="Q81464" s="39"/>
    </row>
    <row r="81465" spans="17:17">
      <c r="Q81465" s="39"/>
    </row>
    <row r="81466" spans="17:17">
      <c r="Q81466" s="39"/>
    </row>
    <row r="81467" spans="17:17">
      <c r="Q81467" s="39"/>
    </row>
    <row r="81468" spans="17:17">
      <c r="Q81468" s="39"/>
    </row>
    <row r="81469" spans="17:17">
      <c r="Q81469" s="39"/>
    </row>
    <row r="81470" spans="17:17">
      <c r="Q81470" s="39"/>
    </row>
    <row r="81471" spans="17:17">
      <c r="Q81471" s="39"/>
    </row>
    <row r="81472" spans="17:17">
      <c r="Q81472" s="39"/>
    </row>
    <row r="81473" spans="17:17">
      <c r="Q81473" s="39"/>
    </row>
    <row r="81474" spans="17:17">
      <c r="Q81474" s="39"/>
    </row>
    <row r="81475" spans="17:17">
      <c r="Q81475" s="39"/>
    </row>
    <row r="81476" spans="17:17">
      <c r="Q81476" s="39"/>
    </row>
    <row r="81477" spans="17:17">
      <c r="Q81477" s="39"/>
    </row>
    <row r="81478" spans="17:17">
      <c r="Q81478" s="39"/>
    </row>
    <row r="81479" spans="17:17">
      <c r="Q81479" s="39"/>
    </row>
    <row r="81480" spans="17:17">
      <c r="Q81480" s="39"/>
    </row>
    <row r="81481" spans="17:17">
      <c r="Q81481" s="39"/>
    </row>
    <row r="81482" spans="17:17">
      <c r="Q81482" s="39"/>
    </row>
    <row r="81483" spans="17:17">
      <c r="Q81483" s="39"/>
    </row>
    <row r="81484" spans="17:17">
      <c r="Q81484" s="39"/>
    </row>
    <row r="81485" spans="17:17">
      <c r="Q81485" s="39"/>
    </row>
    <row r="81486" spans="17:17">
      <c r="Q81486" s="39"/>
    </row>
    <row r="81487" spans="17:17">
      <c r="Q81487" s="39"/>
    </row>
    <row r="81488" spans="17:17">
      <c r="Q81488" s="39"/>
    </row>
    <row r="81489" spans="17:17">
      <c r="Q81489" s="39"/>
    </row>
    <row r="81490" spans="17:17">
      <c r="Q81490" s="39"/>
    </row>
    <row r="81491" spans="17:17">
      <c r="Q81491" s="39"/>
    </row>
    <row r="81492" spans="17:17">
      <c r="Q81492" s="39"/>
    </row>
    <row r="81493" spans="17:17">
      <c r="Q81493" s="39"/>
    </row>
    <row r="81494" spans="17:17">
      <c r="Q81494" s="39"/>
    </row>
    <row r="81495" spans="17:17">
      <c r="Q81495" s="39"/>
    </row>
    <row r="81496" spans="17:17">
      <c r="Q81496" s="39"/>
    </row>
    <row r="81497" spans="17:17">
      <c r="Q81497" s="39"/>
    </row>
    <row r="81498" spans="17:17">
      <c r="Q81498" s="39"/>
    </row>
    <row r="81499" spans="17:17">
      <c r="Q81499" s="39"/>
    </row>
    <row r="81500" spans="17:17">
      <c r="Q81500" s="39"/>
    </row>
    <row r="81501" spans="17:17">
      <c r="Q81501" s="39"/>
    </row>
    <row r="81502" spans="17:17">
      <c r="Q81502" s="39"/>
    </row>
    <row r="81503" spans="17:17">
      <c r="Q81503" s="39"/>
    </row>
    <row r="81504" spans="17:17">
      <c r="Q81504" s="39"/>
    </row>
    <row r="81505" spans="17:17">
      <c r="Q81505" s="39"/>
    </row>
    <row r="81506" spans="17:17">
      <c r="Q81506" s="39"/>
    </row>
    <row r="81507" spans="17:17">
      <c r="Q81507" s="39"/>
    </row>
    <row r="81508" spans="17:17">
      <c r="Q81508" s="39"/>
    </row>
    <row r="81509" spans="17:17">
      <c r="Q81509" s="39"/>
    </row>
    <row r="81510" spans="17:17">
      <c r="Q81510" s="39"/>
    </row>
    <row r="81511" spans="17:17">
      <c r="Q81511" s="39"/>
    </row>
    <row r="81512" spans="17:17">
      <c r="Q81512" s="39"/>
    </row>
    <row r="81513" spans="17:17">
      <c r="Q81513" s="39"/>
    </row>
    <row r="81514" spans="17:17">
      <c r="Q81514" s="39"/>
    </row>
    <row r="81515" spans="17:17">
      <c r="Q81515" s="39"/>
    </row>
    <row r="81516" spans="17:17">
      <c r="Q81516" s="39"/>
    </row>
    <row r="81517" spans="17:17">
      <c r="Q81517" s="39"/>
    </row>
    <row r="81518" spans="17:17">
      <c r="Q81518" s="39"/>
    </row>
    <row r="81519" spans="17:17">
      <c r="Q81519" s="39"/>
    </row>
    <row r="81520" spans="17:17">
      <c r="Q81520" s="39"/>
    </row>
    <row r="81521" spans="17:17">
      <c r="Q81521" s="39"/>
    </row>
    <row r="81522" spans="17:17">
      <c r="Q81522" s="39"/>
    </row>
    <row r="81523" spans="17:17">
      <c r="Q81523" s="39"/>
    </row>
    <row r="81524" spans="17:17">
      <c r="Q81524" s="39"/>
    </row>
    <row r="81525" spans="17:17">
      <c r="Q81525" s="39"/>
    </row>
    <row r="81526" spans="17:17">
      <c r="Q81526" s="39"/>
    </row>
    <row r="81527" spans="17:17">
      <c r="Q81527" s="39"/>
    </row>
    <row r="81528" spans="17:17">
      <c r="Q81528" s="39"/>
    </row>
    <row r="81529" spans="17:17">
      <c r="Q81529" s="39"/>
    </row>
    <row r="81530" spans="17:17">
      <c r="Q81530" s="39"/>
    </row>
    <row r="81531" spans="17:17">
      <c r="Q81531" s="39"/>
    </row>
    <row r="81532" spans="17:17">
      <c r="Q81532" s="39"/>
    </row>
    <row r="81533" spans="17:17">
      <c r="Q81533" s="39"/>
    </row>
    <row r="81534" spans="17:17">
      <c r="Q81534" s="39"/>
    </row>
    <row r="81535" spans="17:17">
      <c r="Q81535" s="39"/>
    </row>
    <row r="81536" spans="17:17">
      <c r="Q81536" s="39"/>
    </row>
    <row r="81537" spans="17:17">
      <c r="Q81537" s="39"/>
    </row>
    <row r="81538" spans="17:17">
      <c r="Q81538" s="39"/>
    </row>
    <row r="81539" spans="17:17">
      <c r="Q81539" s="39"/>
    </row>
    <row r="81540" spans="17:17">
      <c r="Q81540" s="39"/>
    </row>
    <row r="81541" spans="17:17">
      <c r="Q81541" s="39"/>
    </row>
    <row r="81542" spans="17:17">
      <c r="Q81542" s="39"/>
    </row>
    <row r="81543" spans="17:17">
      <c r="Q81543" s="39"/>
    </row>
    <row r="81544" spans="17:17">
      <c r="Q81544" s="39"/>
    </row>
    <row r="81545" spans="17:17">
      <c r="Q81545" s="39"/>
    </row>
    <row r="81546" spans="17:17">
      <c r="Q81546" s="39"/>
    </row>
    <row r="81547" spans="17:17">
      <c r="Q81547" s="39"/>
    </row>
    <row r="81548" spans="17:17">
      <c r="Q81548" s="39"/>
    </row>
    <row r="81549" spans="17:17">
      <c r="Q81549" s="39"/>
    </row>
    <row r="81550" spans="17:17">
      <c r="Q81550" s="39"/>
    </row>
    <row r="81551" spans="17:17">
      <c r="Q81551" s="39"/>
    </row>
    <row r="81552" spans="17:17">
      <c r="Q81552" s="39"/>
    </row>
    <row r="81553" spans="17:17">
      <c r="Q81553" s="39"/>
    </row>
    <row r="81554" spans="17:17">
      <c r="Q81554" s="39"/>
    </row>
    <row r="81555" spans="17:17">
      <c r="Q81555" s="39"/>
    </row>
    <row r="81556" spans="17:17">
      <c r="Q81556" s="39"/>
    </row>
    <row r="81557" spans="17:17">
      <c r="Q81557" s="39"/>
    </row>
    <row r="81558" spans="17:17">
      <c r="Q81558" s="39"/>
    </row>
    <row r="81559" spans="17:17">
      <c r="Q81559" s="39"/>
    </row>
    <row r="81560" spans="17:17">
      <c r="Q81560" s="39"/>
    </row>
    <row r="81561" spans="17:17">
      <c r="Q81561" s="39"/>
    </row>
    <row r="81562" spans="17:17">
      <c r="Q81562" s="39"/>
    </row>
    <row r="81563" spans="17:17">
      <c r="Q81563" s="39"/>
    </row>
    <row r="81564" spans="17:17">
      <c r="Q81564" s="39"/>
    </row>
    <row r="81565" spans="17:17">
      <c r="Q81565" s="39"/>
    </row>
    <row r="81566" spans="17:17">
      <c r="Q81566" s="39"/>
    </row>
    <row r="81567" spans="17:17">
      <c r="Q81567" s="39"/>
    </row>
    <row r="81568" spans="17:17">
      <c r="Q81568" s="39"/>
    </row>
    <row r="81569" spans="17:17">
      <c r="Q81569" s="39"/>
    </row>
    <row r="81570" spans="17:17">
      <c r="Q81570" s="39"/>
    </row>
    <row r="81571" spans="17:17">
      <c r="Q81571" s="39"/>
    </row>
    <row r="81572" spans="17:17">
      <c r="Q81572" s="39"/>
    </row>
    <row r="81573" spans="17:17">
      <c r="Q81573" s="39"/>
    </row>
    <row r="81574" spans="17:17">
      <c r="Q81574" s="39"/>
    </row>
    <row r="81575" spans="17:17">
      <c r="Q81575" s="39"/>
    </row>
    <row r="81576" spans="17:17">
      <c r="Q81576" s="39"/>
    </row>
    <row r="81577" spans="17:17">
      <c r="Q81577" s="39"/>
    </row>
    <row r="81578" spans="17:17">
      <c r="Q81578" s="39"/>
    </row>
    <row r="81579" spans="17:17">
      <c r="Q81579" s="39"/>
    </row>
    <row r="81580" spans="17:17">
      <c r="Q81580" s="39"/>
    </row>
    <row r="81581" spans="17:17">
      <c r="Q81581" s="39"/>
    </row>
    <row r="81582" spans="17:17">
      <c r="Q81582" s="39"/>
    </row>
    <row r="81583" spans="17:17">
      <c r="Q81583" s="39"/>
    </row>
    <row r="81584" spans="17:17">
      <c r="Q81584" s="39"/>
    </row>
    <row r="81585" spans="17:17">
      <c r="Q81585" s="39"/>
    </row>
    <row r="81586" spans="17:17">
      <c r="Q81586" s="39"/>
    </row>
    <row r="81587" spans="17:17">
      <c r="Q81587" s="39"/>
    </row>
    <row r="81588" spans="17:17">
      <c r="Q81588" s="39"/>
    </row>
    <row r="81589" spans="17:17">
      <c r="Q81589" s="39"/>
    </row>
    <row r="81590" spans="17:17">
      <c r="Q81590" s="39"/>
    </row>
    <row r="81591" spans="17:17">
      <c r="Q81591" s="39"/>
    </row>
    <row r="81592" spans="17:17">
      <c r="Q81592" s="39"/>
    </row>
    <row r="81593" spans="17:17">
      <c r="Q81593" s="39"/>
    </row>
    <row r="81594" spans="17:17">
      <c r="Q81594" s="39"/>
    </row>
    <row r="81595" spans="17:17">
      <c r="Q81595" s="39"/>
    </row>
    <row r="81596" spans="17:17">
      <c r="Q81596" s="39"/>
    </row>
    <row r="81597" spans="17:17">
      <c r="Q81597" s="39"/>
    </row>
    <row r="81598" spans="17:17">
      <c r="Q81598" s="39"/>
    </row>
    <row r="81599" spans="17:17">
      <c r="Q81599" s="39"/>
    </row>
    <row r="81600" spans="17:17">
      <c r="Q81600" s="39"/>
    </row>
    <row r="81601" spans="17:17">
      <c r="Q81601" s="39"/>
    </row>
    <row r="81602" spans="17:17">
      <c r="Q81602" s="39"/>
    </row>
    <row r="81603" spans="17:17">
      <c r="Q81603" s="39"/>
    </row>
    <row r="81604" spans="17:17">
      <c r="Q81604" s="39"/>
    </row>
    <row r="81605" spans="17:17">
      <c r="Q81605" s="39"/>
    </row>
    <row r="81606" spans="17:17">
      <c r="Q81606" s="39"/>
    </row>
    <row r="81607" spans="17:17">
      <c r="Q81607" s="39"/>
    </row>
    <row r="81608" spans="17:17">
      <c r="Q81608" s="39"/>
    </row>
    <row r="81609" spans="17:17">
      <c r="Q81609" s="39"/>
    </row>
    <row r="81610" spans="17:17">
      <c r="Q81610" s="39"/>
    </row>
    <row r="81611" spans="17:17">
      <c r="Q81611" s="39"/>
    </row>
    <row r="81612" spans="17:17">
      <c r="Q81612" s="39"/>
    </row>
    <row r="81613" spans="17:17">
      <c r="Q81613" s="39"/>
    </row>
    <row r="81614" spans="17:17">
      <c r="Q81614" s="39"/>
    </row>
    <row r="81615" spans="17:17">
      <c r="Q81615" s="39"/>
    </row>
    <row r="81616" spans="17:17">
      <c r="Q81616" s="39"/>
    </row>
    <row r="81617" spans="17:17">
      <c r="Q81617" s="39"/>
    </row>
    <row r="81618" spans="17:17">
      <c r="Q81618" s="39"/>
    </row>
    <row r="81619" spans="17:17">
      <c r="Q81619" s="39"/>
    </row>
    <row r="81620" spans="17:17">
      <c r="Q81620" s="39"/>
    </row>
    <row r="81621" spans="17:17">
      <c r="Q81621" s="39"/>
    </row>
    <row r="81622" spans="17:17">
      <c r="Q81622" s="39"/>
    </row>
    <row r="81623" spans="17:17">
      <c r="Q81623" s="39"/>
    </row>
    <row r="81624" spans="17:17">
      <c r="Q81624" s="39"/>
    </row>
    <row r="81625" spans="17:17">
      <c r="Q81625" s="39"/>
    </row>
    <row r="81626" spans="17:17">
      <c r="Q81626" s="39"/>
    </row>
    <row r="81627" spans="17:17">
      <c r="Q81627" s="39"/>
    </row>
    <row r="81628" spans="17:17">
      <c r="Q81628" s="39"/>
    </row>
    <row r="81629" spans="17:17">
      <c r="Q81629" s="39"/>
    </row>
    <row r="81630" spans="17:17">
      <c r="Q81630" s="39"/>
    </row>
    <row r="81631" spans="17:17">
      <c r="Q81631" s="39"/>
    </row>
    <row r="81632" spans="17:17">
      <c r="Q81632" s="39"/>
    </row>
    <row r="81633" spans="17:17">
      <c r="Q81633" s="39"/>
    </row>
    <row r="81634" spans="17:17">
      <c r="Q81634" s="39"/>
    </row>
    <row r="81635" spans="17:17">
      <c r="Q81635" s="39"/>
    </row>
    <row r="81636" spans="17:17">
      <c r="Q81636" s="39"/>
    </row>
    <row r="81637" spans="17:17">
      <c r="Q81637" s="39"/>
    </row>
    <row r="81638" spans="17:17">
      <c r="Q81638" s="39"/>
    </row>
    <row r="81639" spans="17:17">
      <c r="Q81639" s="39"/>
    </row>
    <row r="81640" spans="17:17">
      <c r="Q81640" s="39"/>
    </row>
    <row r="81641" spans="17:17">
      <c r="Q81641" s="39"/>
    </row>
    <row r="81642" spans="17:17">
      <c r="Q81642" s="39"/>
    </row>
    <row r="81643" spans="17:17">
      <c r="Q81643" s="39"/>
    </row>
    <row r="81644" spans="17:17">
      <c r="Q81644" s="39"/>
    </row>
    <row r="81645" spans="17:17">
      <c r="Q81645" s="39"/>
    </row>
    <row r="81646" spans="17:17">
      <c r="Q81646" s="39"/>
    </row>
    <row r="81647" spans="17:17">
      <c r="Q81647" s="39"/>
    </row>
    <row r="81648" spans="17:17">
      <c r="Q81648" s="39"/>
    </row>
    <row r="81649" spans="17:17">
      <c r="Q81649" s="39"/>
    </row>
    <row r="81650" spans="17:17">
      <c r="Q81650" s="39"/>
    </row>
    <row r="81651" spans="17:17">
      <c r="Q81651" s="39"/>
    </row>
    <row r="81652" spans="17:17">
      <c r="Q81652" s="39"/>
    </row>
    <row r="81653" spans="17:17">
      <c r="Q81653" s="39"/>
    </row>
    <row r="81654" spans="17:17">
      <c r="Q81654" s="39"/>
    </row>
    <row r="81655" spans="17:17">
      <c r="Q81655" s="39"/>
    </row>
    <row r="81656" spans="17:17">
      <c r="Q81656" s="39"/>
    </row>
    <row r="81657" spans="17:17">
      <c r="Q81657" s="39"/>
    </row>
    <row r="81658" spans="17:17">
      <c r="Q81658" s="39"/>
    </row>
    <row r="81659" spans="17:17">
      <c r="Q81659" s="39"/>
    </row>
    <row r="81660" spans="17:17">
      <c r="Q81660" s="39"/>
    </row>
    <row r="81661" spans="17:17">
      <c r="Q81661" s="39"/>
    </row>
    <row r="81662" spans="17:17">
      <c r="Q81662" s="39"/>
    </row>
    <row r="81663" spans="17:17">
      <c r="Q81663" s="39"/>
    </row>
    <row r="81664" spans="17:17">
      <c r="Q81664" s="39"/>
    </row>
    <row r="81665" spans="17:17">
      <c r="Q81665" s="39"/>
    </row>
    <row r="81666" spans="17:17">
      <c r="Q81666" s="39"/>
    </row>
    <row r="81667" spans="17:17">
      <c r="Q81667" s="39"/>
    </row>
    <row r="81668" spans="17:17">
      <c r="Q81668" s="39"/>
    </row>
    <row r="81669" spans="17:17">
      <c r="Q81669" s="39"/>
    </row>
    <row r="81670" spans="17:17">
      <c r="Q81670" s="39"/>
    </row>
    <row r="81671" spans="17:17">
      <c r="Q81671" s="39"/>
    </row>
    <row r="81672" spans="17:17">
      <c r="Q81672" s="39"/>
    </row>
    <row r="81673" spans="17:17">
      <c r="Q81673" s="39"/>
    </row>
    <row r="81674" spans="17:17">
      <c r="Q81674" s="39"/>
    </row>
    <row r="81675" spans="17:17">
      <c r="Q81675" s="39"/>
    </row>
    <row r="81676" spans="17:17">
      <c r="Q81676" s="39"/>
    </row>
    <row r="81677" spans="17:17">
      <c r="Q81677" s="39"/>
    </row>
    <row r="81678" spans="17:17">
      <c r="Q81678" s="39"/>
    </row>
    <row r="81679" spans="17:17">
      <c r="Q81679" s="39"/>
    </row>
    <row r="81680" spans="17:17">
      <c r="Q81680" s="39"/>
    </row>
    <row r="81681" spans="17:17">
      <c r="Q81681" s="39"/>
    </row>
    <row r="81682" spans="17:17">
      <c r="Q81682" s="39"/>
    </row>
    <row r="81683" spans="17:17">
      <c r="Q81683" s="39"/>
    </row>
    <row r="81684" spans="17:17">
      <c r="Q81684" s="39"/>
    </row>
    <row r="81685" spans="17:17">
      <c r="Q81685" s="39"/>
    </row>
    <row r="81686" spans="17:17">
      <c r="Q81686" s="39"/>
    </row>
    <row r="81687" spans="17:17">
      <c r="Q81687" s="39"/>
    </row>
    <row r="81688" spans="17:17">
      <c r="Q81688" s="39"/>
    </row>
    <row r="81689" spans="17:17">
      <c r="Q81689" s="39"/>
    </row>
    <row r="81690" spans="17:17">
      <c r="Q81690" s="39"/>
    </row>
    <row r="81691" spans="17:17">
      <c r="Q81691" s="39"/>
    </row>
    <row r="81692" spans="17:17">
      <c r="Q81692" s="39"/>
    </row>
    <row r="81693" spans="17:17">
      <c r="Q81693" s="39"/>
    </row>
    <row r="81694" spans="17:17">
      <c r="Q81694" s="39"/>
    </row>
    <row r="81695" spans="17:17">
      <c r="Q81695" s="39"/>
    </row>
    <row r="81696" spans="17:17">
      <c r="Q81696" s="39"/>
    </row>
    <row r="81697" spans="17:17">
      <c r="Q81697" s="39"/>
    </row>
    <row r="81698" spans="17:17">
      <c r="Q81698" s="39"/>
    </row>
    <row r="81699" spans="17:17">
      <c r="Q81699" s="39"/>
    </row>
    <row r="81700" spans="17:17">
      <c r="Q81700" s="39"/>
    </row>
    <row r="81701" spans="17:17">
      <c r="Q81701" s="39"/>
    </row>
    <row r="81702" spans="17:17">
      <c r="Q81702" s="39"/>
    </row>
    <row r="81703" spans="17:17">
      <c r="Q81703" s="39"/>
    </row>
    <row r="81704" spans="17:17">
      <c r="Q81704" s="39"/>
    </row>
    <row r="81705" spans="17:17">
      <c r="Q81705" s="39"/>
    </row>
    <row r="81706" spans="17:17">
      <c r="Q81706" s="39"/>
    </row>
    <row r="81707" spans="17:17">
      <c r="Q81707" s="39"/>
    </row>
    <row r="81708" spans="17:17">
      <c r="Q81708" s="39"/>
    </row>
    <row r="81709" spans="17:17">
      <c r="Q81709" s="39"/>
    </row>
    <row r="81710" spans="17:17">
      <c r="Q81710" s="39"/>
    </row>
    <row r="81711" spans="17:17">
      <c r="Q81711" s="39"/>
    </row>
    <row r="81712" spans="17:17">
      <c r="Q81712" s="39"/>
    </row>
    <row r="81713" spans="17:17">
      <c r="Q81713" s="39"/>
    </row>
    <row r="81714" spans="17:17">
      <c r="Q81714" s="39"/>
    </row>
    <row r="81715" spans="17:17">
      <c r="Q81715" s="39"/>
    </row>
    <row r="81716" spans="17:17">
      <c r="Q81716" s="39"/>
    </row>
    <row r="81717" spans="17:17">
      <c r="Q81717" s="39"/>
    </row>
    <row r="81718" spans="17:17">
      <c r="Q81718" s="39"/>
    </row>
    <row r="81719" spans="17:17">
      <c r="Q81719" s="39"/>
    </row>
    <row r="81720" spans="17:17">
      <c r="Q81720" s="39"/>
    </row>
    <row r="81721" spans="17:17">
      <c r="Q81721" s="39"/>
    </row>
    <row r="81722" spans="17:17">
      <c r="Q81722" s="39"/>
    </row>
    <row r="81723" spans="17:17">
      <c r="Q81723" s="39"/>
    </row>
    <row r="81724" spans="17:17">
      <c r="Q81724" s="39"/>
    </row>
    <row r="81725" spans="17:17">
      <c r="Q81725" s="39"/>
    </row>
    <row r="81726" spans="17:17">
      <c r="Q81726" s="39"/>
    </row>
    <row r="81727" spans="17:17">
      <c r="Q81727" s="39"/>
    </row>
    <row r="81728" spans="17:17">
      <c r="Q81728" s="39"/>
    </row>
    <row r="81729" spans="17:17">
      <c r="Q81729" s="39"/>
    </row>
    <row r="81730" spans="17:17">
      <c r="Q81730" s="39"/>
    </row>
    <row r="81731" spans="17:17">
      <c r="Q81731" s="39"/>
    </row>
    <row r="81732" spans="17:17">
      <c r="Q81732" s="39"/>
    </row>
    <row r="81733" spans="17:17">
      <c r="Q81733" s="39"/>
    </row>
    <row r="81734" spans="17:17">
      <c r="Q81734" s="39"/>
    </row>
    <row r="81735" spans="17:17">
      <c r="Q81735" s="39"/>
    </row>
    <row r="81736" spans="17:17">
      <c r="Q81736" s="39"/>
    </row>
    <row r="81737" spans="17:17">
      <c r="Q81737" s="39"/>
    </row>
    <row r="81738" spans="17:17">
      <c r="Q81738" s="39"/>
    </row>
    <row r="81739" spans="17:17">
      <c r="Q81739" s="39"/>
    </row>
    <row r="81740" spans="17:17">
      <c r="Q81740" s="39"/>
    </row>
    <row r="81741" spans="17:17">
      <c r="Q81741" s="39"/>
    </row>
    <row r="81742" spans="17:17">
      <c r="Q81742" s="39"/>
    </row>
    <row r="81743" spans="17:17">
      <c r="Q81743" s="39"/>
    </row>
    <row r="81744" spans="17:17">
      <c r="Q81744" s="39"/>
    </row>
    <row r="81745" spans="17:17">
      <c r="Q81745" s="39"/>
    </row>
    <row r="81746" spans="17:17">
      <c r="Q81746" s="39"/>
    </row>
    <row r="81747" spans="17:17">
      <c r="Q81747" s="39"/>
    </row>
    <row r="81748" spans="17:17">
      <c r="Q81748" s="39"/>
    </row>
    <row r="81749" spans="17:17">
      <c r="Q81749" s="39"/>
    </row>
    <row r="81750" spans="17:17">
      <c r="Q81750" s="39"/>
    </row>
    <row r="81751" spans="17:17">
      <c r="Q81751" s="39"/>
    </row>
    <row r="81752" spans="17:17">
      <c r="Q81752" s="39"/>
    </row>
    <row r="81753" spans="17:17">
      <c r="Q81753" s="39"/>
    </row>
    <row r="81754" spans="17:17">
      <c r="Q81754" s="39"/>
    </row>
    <row r="81755" spans="17:17">
      <c r="Q81755" s="39"/>
    </row>
    <row r="81756" spans="17:17">
      <c r="Q81756" s="39"/>
    </row>
    <row r="81757" spans="17:17">
      <c r="Q81757" s="39"/>
    </row>
    <row r="81758" spans="17:17">
      <c r="Q81758" s="39"/>
    </row>
    <row r="81759" spans="17:17">
      <c r="Q81759" s="39"/>
    </row>
    <row r="81760" spans="17:17">
      <c r="Q81760" s="39"/>
    </row>
    <row r="81761" spans="17:17">
      <c r="Q81761" s="39"/>
    </row>
    <row r="81762" spans="17:17">
      <c r="Q81762" s="39"/>
    </row>
    <row r="81763" spans="17:17">
      <c r="Q81763" s="39"/>
    </row>
    <row r="81764" spans="17:17">
      <c r="Q81764" s="39"/>
    </row>
    <row r="81765" spans="17:17">
      <c r="Q81765" s="39"/>
    </row>
    <row r="81766" spans="17:17">
      <c r="Q81766" s="39"/>
    </row>
    <row r="81767" spans="17:17">
      <c r="Q81767" s="39"/>
    </row>
    <row r="81768" spans="17:17">
      <c r="Q81768" s="39"/>
    </row>
    <row r="81769" spans="17:17">
      <c r="Q81769" s="39"/>
    </row>
    <row r="81770" spans="17:17">
      <c r="Q81770" s="39"/>
    </row>
    <row r="81771" spans="17:17">
      <c r="Q81771" s="39"/>
    </row>
    <row r="81772" spans="17:17">
      <c r="Q81772" s="39"/>
    </row>
    <row r="81773" spans="17:17">
      <c r="Q81773" s="39"/>
    </row>
    <row r="81774" spans="17:17">
      <c r="Q81774" s="39"/>
    </row>
    <row r="81775" spans="17:17">
      <c r="Q81775" s="39"/>
    </row>
    <row r="81776" spans="17:17">
      <c r="Q81776" s="39"/>
    </row>
    <row r="81777" spans="17:17">
      <c r="Q81777" s="39"/>
    </row>
    <row r="81778" spans="17:17">
      <c r="Q81778" s="39"/>
    </row>
    <row r="81779" spans="17:17">
      <c r="Q81779" s="39"/>
    </row>
    <row r="81780" spans="17:17">
      <c r="Q81780" s="39"/>
    </row>
    <row r="81781" spans="17:17">
      <c r="Q81781" s="39"/>
    </row>
    <row r="81782" spans="17:17">
      <c r="Q81782" s="39"/>
    </row>
    <row r="81783" spans="17:17">
      <c r="Q81783" s="39"/>
    </row>
    <row r="81784" spans="17:17">
      <c r="Q81784" s="39"/>
    </row>
    <row r="81785" spans="17:17">
      <c r="Q81785" s="39"/>
    </row>
    <row r="81786" spans="17:17">
      <c r="Q81786" s="39"/>
    </row>
    <row r="81787" spans="17:17">
      <c r="Q81787" s="39"/>
    </row>
    <row r="81788" spans="17:17">
      <c r="Q81788" s="39"/>
    </row>
    <row r="81789" spans="17:17">
      <c r="Q81789" s="39"/>
    </row>
    <row r="81790" spans="17:17">
      <c r="Q81790" s="39"/>
    </row>
    <row r="81791" spans="17:17">
      <c r="Q81791" s="39"/>
    </row>
    <row r="81792" spans="17:17">
      <c r="Q81792" s="39"/>
    </row>
    <row r="81793" spans="17:17">
      <c r="Q81793" s="39"/>
    </row>
    <row r="81794" spans="17:17">
      <c r="Q81794" s="39"/>
    </row>
    <row r="81795" spans="17:17">
      <c r="Q81795" s="39"/>
    </row>
    <row r="81796" spans="17:17">
      <c r="Q81796" s="39"/>
    </row>
    <row r="81797" spans="17:17">
      <c r="Q81797" s="39"/>
    </row>
    <row r="81798" spans="17:17">
      <c r="Q81798" s="39"/>
    </row>
    <row r="81799" spans="17:17">
      <c r="Q81799" s="39"/>
    </row>
    <row r="81800" spans="17:17">
      <c r="Q81800" s="39"/>
    </row>
    <row r="81801" spans="17:17">
      <c r="Q81801" s="39"/>
    </row>
    <row r="81802" spans="17:17">
      <c r="Q81802" s="39"/>
    </row>
    <row r="81803" spans="17:17">
      <c r="Q81803" s="39"/>
    </row>
    <row r="81804" spans="17:17">
      <c r="Q81804" s="39"/>
    </row>
    <row r="81805" spans="17:17">
      <c r="Q81805" s="39"/>
    </row>
    <row r="81806" spans="17:17">
      <c r="Q81806" s="39"/>
    </row>
    <row r="81807" spans="17:17">
      <c r="Q81807" s="39"/>
    </row>
    <row r="81808" spans="17:17">
      <c r="Q81808" s="39"/>
    </row>
    <row r="81809" spans="17:17">
      <c r="Q81809" s="39"/>
    </row>
    <row r="81810" spans="17:17">
      <c r="Q81810" s="39"/>
    </row>
    <row r="81811" spans="17:17">
      <c r="Q81811" s="39"/>
    </row>
    <row r="81812" spans="17:17">
      <c r="Q81812" s="39"/>
    </row>
    <row r="81813" spans="17:17">
      <c r="Q81813" s="39"/>
    </row>
    <row r="81814" spans="17:17">
      <c r="Q81814" s="39"/>
    </row>
    <row r="81815" spans="17:17">
      <c r="Q81815" s="39"/>
    </row>
    <row r="81816" spans="17:17">
      <c r="Q81816" s="39"/>
    </row>
    <row r="81817" spans="17:17">
      <c r="Q81817" s="39"/>
    </row>
    <row r="81818" spans="17:17">
      <c r="Q81818" s="39"/>
    </row>
    <row r="81819" spans="17:17">
      <c r="Q81819" s="39"/>
    </row>
    <row r="81820" spans="17:17">
      <c r="Q81820" s="39"/>
    </row>
    <row r="81821" spans="17:17">
      <c r="Q81821" s="39"/>
    </row>
    <row r="81822" spans="17:17">
      <c r="Q81822" s="39"/>
    </row>
    <row r="81823" spans="17:17">
      <c r="Q81823" s="39"/>
    </row>
    <row r="81824" spans="17:17">
      <c r="Q81824" s="39"/>
    </row>
    <row r="81825" spans="17:17">
      <c r="Q81825" s="39"/>
    </row>
    <row r="81826" spans="17:17">
      <c r="Q81826" s="39"/>
    </row>
    <row r="81827" spans="17:17">
      <c r="Q81827" s="39"/>
    </row>
    <row r="81828" spans="17:17">
      <c r="Q81828" s="39"/>
    </row>
    <row r="81829" spans="17:17">
      <c r="Q81829" s="39"/>
    </row>
    <row r="81830" spans="17:17">
      <c r="Q81830" s="39"/>
    </row>
    <row r="81831" spans="17:17">
      <c r="Q81831" s="39"/>
    </row>
    <row r="81832" spans="17:17">
      <c r="Q81832" s="39"/>
    </row>
    <row r="81833" spans="17:17">
      <c r="Q81833" s="39"/>
    </row>
    <row r="81834" spans="17:17">
      <c r="Q81834" s="39"/>
    </row>
    <row r="81835" spans="17:17">
      <c r="Q81835" s="39"/>
    </row>
    <row r="81836" spans="17:17">
      <c r="Q81836" s="39"/>
    </row>
    <row r="81837" spans="17:17">
      <c r="Q81837" s="39"/>
    </row>
    <row r="81838" spans="17:17">
      <c r="Q81838" s="39"/>
    </row>
    <row r="81839" spans="17:17">
      <c r="Q81839" s="39"/>
    </row>
    <row r="81840" spans="17:17">
      <c r="Q81840" s="39"/>
    </row>
    <row r="81841" spans="17:17">
      <c r="Q81841" s="39"/>
    </row>
    <row r="81842" spans="17:17">
      <c r="Q81842" s="39"/>
    </row>
    <row r="81843" spans="17:17">
      <c r="Q81843" s="39"/>
    </row>
    <row r="81844" spans="17:17">
      <c r="Q81844" s="39"/>
    </row>
    <row r="81845" spans="17:17">
      <c r="Q81845" s="39"/>
    </row>
    <row r="81846" spans="17:17">
      <c r="Q81846" s="39"/>
    </row>
    <row r="81847" spans="17:17">
      <c r="Q81847" s="39"/>
    </row>
    <row r="81848" spans="17:17">
      <c r="Q81848" s="39"/>
    </row>
    <row r="81849" spans="17:17">
      <c r="Q81849" s="39"/>
    </row>
    <row r="81850" spans="17:17">
      <c r="Q81850" s="39"/>
    </row>
    <row r="81851" spans="17:17">
      <c r="Q81851" s="39"/>
    </row>
    <row r="81852" spans="17:17">
      <c r="Q81852" s="39"/>
    </row>
    <row r="81853" spans="17:17">
      <c r="Q81853" s="39"/>
    </row>
    <row r="81854" spans="17:17">
      <c r="Q81854" s="39"/>
    </row>
    <row r="81855" spans="17:17">
      <c r="Q81855" s="39"/>
    </row>
    <row r="81856" spans="17:17">
      <c r="Q81856" s="39"/>
    </row>
    <row r="81857" spans="17:17">
      <c r="Q81857" s="39"/>
    </row>
    <row r="81858" spans="17:17">
      <c r="Q81858" s="39"/>
    </row>
    <row r="81859" spans="17:17">
      <c r="Q81859" s="39"/>
    </row>
    <row r="81860" spans="17:17">
      <c r="Q81860" s="39"/>
    </row>
    <row r="81861" spans="17:17">
      <c r="Q81861" s="39"/>
    </row>
    <row r="81862" spans="17:17">
      <c r="Q81862" s="39"/>
    </row>
    <row r="81863" spans="17:17">
      <c r="Q81863" s="39"/>
    </row>
    <row r="81864" spans="17:17">
      <c r="Q81864" s="39"/>
    </row>
    <row r="81865" spans="17:17">
      <c r="Q81865" s="39"/>
    </row>
    <row r="81866" spans="17:17">
      <c r="Q81866" s="39"/>
    </row>
    <row r="81867" spans="17:17">
      <c r="Q81867" s="39"/>
    </row>
    <row r="81868" spans="17:17">
      <c r="Q81868" s="39"/>
    </row>
    <row r="81869" spans="17:17">
      <c r="Q81869" s="39"/>
    </row>
    <row r="81870" spans="17:17">
      <c r="Q81870" s="39"/>
    </row>
    <row r="81871" spans="17:17">
      <c r="Q81871" s="39"/>
    </row>
    <row r="81872" spans="17:17">
      <c r="Q81872" s="39"/>
    </row>
    <row r="81873" spans="17:17">
      <c r="Q81873" s="39"/>
    </row>
    <row r="81874" spans="17:17">
      <c r="Q81874" s="39"/>
    </row>
    <row r="81875" spans="17:17">
      <c r="Q81875" s="39"/>
    </row>
    <row r="81876" spans="17:17">
      <c r="Q81876" s="39"/>
    </row>
    <row r="81877" spans="17:17">
      <c r="Q81877" s="39"/>
    </row>
    <row r="81878" spans="17:17">
      <c r="Q81878" s="39"/>
    </row>
    <row r="81879" spans="17:17">
      <c r="Q81879" s="39"/>
    </row>
    <row r="81880" spans="17:17">
      <c r="Q81880" s="39"/>
    </row>
    <row r="81881" spans="17:17">
      <c r="Q81881" s="39"/>
    </row>
    <row r="81882" spans="17:17">
      <c r="Q81882" s="39"/>
    </row>
    <row r="81883" spans="17:17">
      <c r="Q81883" s="39"/>
    </row>
    <row r="81884" spans="17:17">
      <c r="Q81884" s="39"/>
    </row>
    <row r="81885" spans="17:17">
      <c r="Q81885" s="39"/>
    </row>
    <row r="81886" spans="17:17">
      <c r="Q81886" s="39"/>
    </row>
    <row r="81887" spans="17:17">
      <c r="Q81887" s="39"/>
    </row>
    <row r="81888" spans="17:17">
      <c r="Q81888" s="39"/>
    </row>
    <row r="81889" spans="17:17">
      <c r="Q81889" s="39"/>
    </row>
    <row r="81890" spans="17:17">
      <c r="Q81890" s="39"/>
    </row>
    <row r="81891" spans="17:17">
      <c r="Q81891" s="39"/>
    </row>
    <row r="81892" spans="17:17">
      <c r="Q81892" s="39"/>
    </row>
    <row r="81893" spans="17:17">
      <c r="Q81893" s="39"/>
    </row>
    <row r="81894" spans="17:17">
      <c r="Q81894" s="39"/>
    </row>
    <row r="81895" spans="17:17">
      <c r="Q81895" s="39"/>
    </row>
    <row r="81896" spans="17:17">
      <c r="Q81896" s="39"/>
    </row>
    <row r="81897" spans="17:17">
      <c r="Q81897" s="39"/>
    </row>
    <row r="81898" spans="17:17">
      <c r="Q81898" s="39"/>
    </row>
    <row r="81899" spans="17:17">
      <c r="Q81899" s="39"/>
    </row>
    <row r="81900" spans="17:17">
      <c r="Q81900" s="39"/>
    </row>
    <row r="81901" spans="17:17">
      <c r="Q81901" s="39"/>
    </row>
    <row r="81902" spans="17:17">
      <c r="Q81902" s="39"/>
    </row>
    <row r="81903" spans="17:17">
      <c r="Q81903" s="39"/>
    </row>
    <row r="81904" spans="17:17">
      <c r="Q81904" s="39"/>
    </row>
    <row r="81905" spans="17:17">
      <c r="Q81905" s="39"/>
    </row>
    <row r="81906" spans="17:17">
      <c r="Q81906" s="39"/>
    </row>
    <row r="81907" spans="17:17">
      <c r="Q81907" s="39"/>
    </row>
    <row r="81908" spans="17:17">
      <c r="Q81908" s="39"/>
    </row>
    <row r="81909" spans="17:17">
      <c r="Q81909" s="39"/>
    </row>
    <row r="81910" spans="17:17">
      <c r="Q81910" s="39"/>
    </row>
    <row r="81911" spans="17:17">
      <c r="Q81911" s="39"/>
    </row>
    <row r="81912" spans="17:17">
      <c r="Q81912" s="39"/>
    </row>
    <row r="81913" spans="17:17">
      <c r="Q81913" s="39"/>
    </row>
    <row r="81914" spans="17:17">
      <c r="Q81914" s="39"/>
    </row>
    <row r="81915" spans="17:17">
      <c r="Q81915" s="39"/>
    </row>
    <row r="81916" spans="17:17">
      <c r="Q81916" s="39"/>
    </row>
    <row r="81917" spans="17:17">
      <c r="Q81917" s="39"/>
    </row>
    <row r="81918" spans="17:17">
      <c r="Q81918" s="39"/>
    </row>
    <row r="81919" spans="17:17">
      <c r="Q81919" s="39"/>
    </row>
    <row r="81920" spans="17:17">
      <c r="Q81920" s="39"/>
    </row>
    <row r="81921" spans="17:17">
      <c r="Q81921" s="39"/>
    </row>
    <row r="81922" spans="17:17">
      <c r="Q81922" s="39"/>
    </row>
    <row r="81923" spans="17:17">
      <c r="Q81923" s="39"/>
    </row>
    <row r="81924" spans="17:17">
      <c r="Q81924" s="39"/>
    </row>
    <row r="81925" spans="17:17">
      <c r="Q81925" s="39"/>
    </row>
    <row r="81926" spans="17:17">
      <c r="Q81926" s="39"/>
    </row>
    <row r="81927" spans="17:17">
      <c r="Q81927" s="39"/>
    </row>
    <row r="81928" spans="17:17">
      <c r="Q81928" s="39"/>
    </row>
    <row r="81929" spans="17:17">
      <c r="Q81929" s="39"/>
    </row>
    <row r="81930" spans="17:17">
      <c r="Q81930" s="39"/>
    </row>
    <row r="81931" spans="17:17">
      <c r="Q81931" s="39"/>
    </row>
    <row r="81932" spans="17:17">
      <c r="Q81932" s="39"/>
    </row>
    <row r="81933" spans="17:17">
      <c r="Q81933" s="39"/>
    </row>
    <row r="81934" spans="17:17">
      <c r="Q81934" s="39"/>
    </row>
    <row r="81935" spans="17:17">
      <c r="Q81935" s="39"/>
    </row>
    <row r="81936" spans="17:17">
      <c r="Q81936" s="39"/>
    </row>
    <row r="81937" spans="17:17">
      <c r="Q81937" s="39"/>
    </row>
    <row r="81938" spans="17:17">
      <c r="Q81938" s="39"/>
    </row>
    <row r="81939" spans="17:17">
      <c r="Q81939" s="39"/>
    </row>
    <row r="81940" spans="17:17">
      <c r="Q81940" s="39"/>
    </row>
    <row r="81941" spans="17:17">
      <c r="Q81941" s="39"/>
    </row>
    <row r="81942" spans="17:17">
      <c r="Q81942" s="39"/>
    </row>
    <row r="81943" spans="17:17">
      <c r="Q81943" s="39"/>
    </row>
    <row r="81944" spans="17:17">
      <c r="Q81944" s="39"/>
    </row>
    <row r="81945" spans="17:17">
      <c r="Q81945" s="39"/>
    </row>
    <row r="81946" spans="17:17">
      <c r="Q81946" s="39"/>
    </row>
    <row r="81947" spans="17:17">
      <c r="Q81947" s="39"/>
    </row>
    <row r="81948" spans="17:17">
      <c r="Q81948" s="39"/>
    </row>
    <row r="81949" spans="17:17">
      <c r="Q81949" s="39"/>
    </row>
    <row r="81950" spans="17:17">
      <c r="Q81950" s="39"/>
    </row>
    <row r="81951" spans="17:17">
      <c r="Q81951" s="39"/>
    </row>
    <row r="81952" spans="17:17">
      <c r="Q81952" s="39"/>
    </row>
    <row r="81953" spans="17:17">
      <c r="Q81953" s="39"/>
    </row>
    <row r="81954" spans="17:17">
      <c r="Q81954" s="39"/>
    </row>
    <row r="81955" spans="17:17">
      <c r="Q81955" s="39"/>
    </row>
    <row r="81956" spans="17:17">
      <c r="Q81956" s="39"/>
    </row>
    <row r="81957" spans="17:17">
      <c r="Q81957" s="39"/>
    </row>
    <row r="81958" spans="17:17">
      <c r="Q81958" s="39"/>
    </row>
    <row r="81959" spans="17:17">
      <c r="Q81959" s="39"/>
    </row>
    <row r="81960" spans="17:17">
      <c r="Q81960" s="39"/>
    </row>
    <row r="81961" spans="17:17">
      <c r="Q81961" s="39"/>
    </row>
    <row r="81962" spans="17:17">
      <c r="Q81962" s="39"/>
    </row>
    <row r="81963" spans="17:17">
      <c r="Q81963" s="39"/>
    </row>
    <row r="81964" spans="17:17">
      <c r="Q81964" s="39"/>
    </row>
    <row r="81965" spans="17:17">
      <c r="Q81965" s="39"/>
    </row>
    <row r="81966" spans="17:17">
      <c r="Q81966" s="39"/>
    </row>
    <row r="81967" spans="17:17">
      <c r="Q81967" s="39"/>
    </row>
    <row r="81968" spans="17:17">
      <c r="Q81968" s="39"/>
    </row>
    <row r="81969" spans="17:17">
      <c r="Q81969" s="39"/>
    </row>
    <row r="81970" spans="17:17">
      <c r="Q81970" s="39"/>
    </row>
    <row r="81971" spans="17:17">
      <c r="Q81971" s="39"/>
    </row>
    <row r="81972" spans="17:17">
      <c r="Q81972" s="39"/>
    </row>
    <row r="81973" spans="17:17">
      <c r="Q81973" s="39"/>
    </row>
    <row r="81974" spans="17:17">
      <c r="Q81974" s="39"/>
    </row>
    <row r="81975" spans="17:17">
      <c r="Q81975" s="39"/>
    </row>
    <row r="81976" spans="17:17">
      <c r="Q81976" s="39"/>
    </row>
    <row r="81977" spans="17:17">
      <c r="Q81977" s="39"/>
    </row>
    <row r="81978" spans="17:17">
      <c r="Q81978" s="39"/>
    </row>
    <row r="81979" spans="17:17">
      <c r="Q81979" s="39"/>
    </row>
    <row r="81980" spans="17:17">
      <c r="Q81980" s="39"/>
    </row>
    <row r="81981" spans="17:17">
      <c r="Q81981" s="39"/>
    </row>
    <row r="81982" spans="17:17">
      <c r="Q81982" s="39"/>
    </row>
    <row r="81983" spans="17:17">
      <c r="Q81983" s="39"/>
    </row>
    <row r="81984" spans="17:17">
      <c r="Q81984" s="39"/>
    </row>
    <row r="81985" spans="17:17">
      <c r="Q81985" s="39"/>
    </row>
    <row r="81986" spans="17:17">
      <c r="Q81986" s="39"/>
    </row>
    <row r="81987" spans="17:17">
      <c r="Q81987" s="39"/>
    </row>
    <row r="81988" spans="17:17">
      <c r="Q81988" s="39"/>
    </row>
    <row r="81989" spans="17:17">
      <c r="Q81989" s="39"/>
    </row>
    <row r="81990" spans="17:17">
      <c r="Q81990" s="39"/>
    </row>
    <row r="81991" spans="17:17">
      <c r="Q81991" s="39"/>
    </row>
    <row r="81992" spans="17:17">
      <c r="Q81992" s="39"/>
    </row>
    <row r="81993" spans="17:17">
      <c r="Q81993" s="39"/>
    </row>
    <row r="81994" spans="17:17">
      <c r="Q81994" s="39"/>
    </row>
    <row r="81995" spans="17:17">
      <c r="Q81995" s="39"/>
    </row>
    <row r="81996" spans="17:17">
      <c r="Q81996" s="39"/>
    </row>
    <row r="81997" spans="17:17">
      <c r="Q81997" s="39"/>
    </row>
    <row r="81998" spans="17:17">
      <c r="Q81998" s="39"/>
    </row>
    <row r="81999" spans="17:17">
      <c r="Q81999" s="39"/>
    </row>
    <row r="82000" spans="17:17">
      <c r="Q82000" s="39"/>
    </row>
    <row r="82001" spans="17:17">
      <c r="Q82001" s="39"/>
    </row>
    <row r="82002" spans="17:17">
      <c r="Q82002" s="39"/>
    </row>
    <row r="82003" spans="17:17">
      <c r="Q82003" s="39"/>
    </row>
    <row r="82004" spans="17:17">
      <c r="Q82004" s="39"/>
    </row>
    <row r="82005" spans="17:17">
      <c r="Q82005" s="39"/>
    </row>
    <row r="82006" spans="17:17">
      <c r="Q82006" s="39"/>
    </row>
    <row r="82007" spans="17:17">
      <c r="Q82007" s="39"/>
    </row>
    <row r="82008" spans="17:17">
      <c r="Q82008" s="39"/>
    </row>
    <row r="82009" spans="17:17">
      <c r="Q82009" s="39"/>
    </row>
    <row r="82010" spans="17:17">
      <c r="Q82010" s="39"/>
    </row>
    <row r="82011" spans="17:17">
      <c r="Q82011" s="39"/>
    </row>
    <row r="82012" spans="17:17">
      <c r="Q82012" s="39"/>
    </row>
    <row r="82013" spans="17:17">
      <c r="Q82013" s="39"/>
    </row>
    <row r="82014" spans="17:17">
      <c r="Q82014" s="39"/>
    </row>
    <row r="82015" spans="17:17">
      <c r="Q82015" s="39"/>
    </row>
    <row r="82016" spans="17:17">
      <c r="Q82016" s="39"/>
    </row>
    <row r="82017" spans="17:17">
      <c r="Q82017" s="39"/>
    </row>
    <row r="82018" spans="17:17">
      <c r="Q82018" s="39"/>
    </row>
    <row r="82019" spans="17:17">
      <c r="Q82019" s="39"/>
    </row>
    <row r="82020" spans="17:17">
      <c r="Q82020" s="39"/>
    </row>
    <row r="82021" spans="17:17">
      <c r="Q82021" s="39"/>
    </row>
    <row r="82022" spans="17:17">
      <c r="Q82022" s="39"/>
    </row>
    <row r="82023" spans="17:17">
      <c r="Q82023" s="39"/>
    </row>
    <row r="82024" spans="17:17">
      <c r="Q82024" s="39"/>
    </row>
    <row r="82025" spans="17:17">
      <c r="Q82025" s="39"/>
    </row>
    <row r="82026" spans="17:17">
      <c r="Q82026" s="39"/>
    </row>
    <row r="82027" spans="17:17">
      <c r="Q82027" s="39"/>
    </row>
    <row r="82028" spans="17:17">
      <c r="Q82028" s="39"/>
    </row>
    <row r="82029" spans="17:17">
      <c r="Q82029" s="39"/>
    </row>
    <row r="82030" spans="17:17">
      <c r="Q82030" s="39"/>
    </row>
    <row r="82031" spans="17:17">
      <c r="Q82031" s="39"/>
    </row>
    <row r="82032" spans="17:17">
      <c r="Q82032" s="39"/>
    </row>
    <row r="82033" spans="17:17">
      <c r="Q82033" s="39"/>
    </row>
    <row r="82034" spans="17:17">
      <c r="Q82034" s="39"/>
    </row>
    <row r="82035" spans="17:17">
      <c r="Q82035" s="39"/>
    </row>
    <row r="82036" spans="17:17">
      <c r="Q82036" s="39"/>
    </row>
    <row r="82037" spans="17:17">
      <c r="Q82037" s="39"/>
    </row>
    <row r="82038" spans="17:17">
      <c r="Q82038" s="39"/>
    </row>
    <row r="82039" spans="17:17">
      <c r="Q82039" s="39"/>
    </row>
    <row r="82040" spans="17:17">
      <c r="Q82040" s="39"/>
    </row>
    <row r="82041" spans="17:17">
      <c r="Q82041" s="39"/>
    </row>
    <row r="82042" spans="17:17">
      <c r="Q82042" s="39"/>
    </row>
    <row r="82043" spans="17:17">
      <c r="Q82043" s="39"/>
    </row>
    <row r="82044" spans="17:17">
      <c r="Q82044" s="39"/>
    </row>
    <row r="82045" spans="17:17">
      <c r="Q82045" s="39"/>
    </row>
    <row r="82046" spans="17:17">
      <c r="Q82046" s="39"/>
    </row>
    <row r="82047" spans="17:17">
      <c r="Q82047" s="39"/>
    </row>
    <row r="82048" spans="17:17">
      <c r="Q82048" s="39"/>
    </row>
    <row r="82049" spans="17:17">
      <c r="Q82049" s="39"/>
    </row>
    <row r="82050" spans="17:17">
      <c r="Q82050" s="39"/>
    </row>
    <row r="82051" spans="17:17">
      <c r="Q82051" s="39"/>
    </row>
    <row r="82052" spans="17:17">
      <c r="Q82052" s="39"/>
    </row>
    <row r="82053" spans="17:17">
      <c r="Q82053" s="39"/>
    </row>
    <row r="82054" spans="17:17">
      <c r="Q82054" s="39"/>
    </row>
    <row r="82055" spans="17:17">
      <c r="Q82055" s="39"/>
    </row>
    <row r="82056" spans="17:17">
      <c r="Q82056" s="39"/>
    </row>
    <row r="82057" spans="17:17">
      <c r="Q82057" s="39"/>
    </row>
    <row r="82058" spans="17:17">
      <c r="Q82058" s="39"/>
    </row>
    <row r="82059" spans="17:17">
      <c r="Q82059" s="39"/>
    </row>
    <row r="82060" spans="17:17">
      <c r="Q82060" s="39"/>
    </row>
    <row r="82061" spans="17:17">
      <c r="Q82061" s="39"/>
    </row>
    <row r="82062" spans="17:17">
      <c r="Q82062" s="39"/>
    </row>
    <row r="82063" spans="17:17">
      <c r="Q82063" s="39"/>
    </row>
    <row r="82064" spans="17:17">
      <c r="Q82064" s="39"/>
    </row>
    <row r="82065" spans="17:17">
      <c r="Q82065" s="39"/>
    </row>
    <row r="82066" spans="17:17">
      <c r="Q82066" s="39"/>
    </row>
    <row r="82067" spans="17:17">
      <c r="Q82067" s="39"/>
    </row>
    <row r="82068" spans="17:17">
      <c r="Q82068" s="39"/>
    </row>
    <row r="82069" spans="17:17">
      <c r="Q82069" s="39"/>
    </row>
    <row r="82070" spans="17:17">
      <c r="Q82070" s="39"/>
    </row>
    <row r="82071" spans="17:17">
      <c r="Q82071" s="39"/>
    </row>
    <row r="82072" spans="17:17">
      <c r="Q82072" s="39"/>
    </row>
    <row r="82073" spans="17:17">
      <c r="Q82073" s="39"/>
    </row>
    <row r="82074" spans="17:17">
      <c r="Q82074" s="39"/>
    </row>
    <row r="82075" spans="17:17">
      <c r="Q82075" s="39"/>
    </row>
    <row r="82076" spans="17:17">
      <c r="Q82076" s="39"/>
    </row>
    <row r="82077" spans="17:17">
      <c r="Q82077" s="39"/>
    </row>
    <row r="82078" spans="17:17">
      <c r="Q82078" s="39"/>
    </row>
    <row r="82079" spans="17:17">
      <c r="Q82079" s="39"/>
    </row>
    <row r="82080" spans="17:17">
      <c r="Q82080" s="39"/>
    </row>
    <row r="82081" spans="17:17">
      <c r="Q82081" s="39"/>
    </row>
    <row r="82082" spans="17:17">
      <c r="Q82082" s="39"/>
    </row>
    <row r="82083" spans="17:17">
      <c r="Q82083" s="39"/>
    </row>
    <row r="82084" spans="17:17">
      <c r="Q82084" s="39"/>
    </row>
    <row r="82085" spans="17:17">
      <c r="Q82085" s="39"/>
    </row>
    <row r="82086" spans="17:17">
      <c r="Q82086" s="39"/>
    </row>
    <row r="82087" spans="17:17">
      <c r="Q82087" s="39"/>
    </row>
    <row r="82088" spans="17:17">
      <c r="Q82088" s="39"/>
    </row>
    <row r="82089" spans="17:17">
      <c r="Q82089" s="39"/>
    </row>
    <row r="82090" spans="17:17">
      <c r="Q82090" s="39"/>
    </row>
    <row r="82091" spans="17:17">
      <c r="Q82091" s="39"/>
    </row>
    <row r="82092" spans="17:17">
      <c r="Q82092" s="39"/>
    </row>
    <row r="82093" spans="17:17">
      <c r="Q82093" s="39"/>
    </row>
    <row r="82094" spans="17:17">
      <c r="Q82094" s="39"/>
    </row>
    <row r="82095" spans="17:17">
      <c r="Q82095" s="39"/>
    </row>
    <row r="82096" spans="17:17">
      <c r="Q82096" s="39"/>
    </row>
    <row r="82097" spans="17:17">
      <c r="Q82097" s="39"/>
    </row>
    <row r="82098" spans="17:17">
      <c r="Q82098" s="39"/>
    </row>
    <row r="82099" spans="17:17">
      <c r="Q82099" s="39"/>
    </row>
    <row r="82100" spans="17:17">
      <c r="Q82100" s="39"/>
    </row>
    <row r="82101" spans="17:17">
      <c r="Q82101" s="39"/>
    </row>
    <row r="82102" spans="17:17">
      <c r="Q82102" s="39"/>
    </row>
    <row r="82103" spans="17:17">
      <c r="Q82103" s="39"/>
    </row>
    <row r="82104" spans="17:17">
      <c r="Q82104" s="39"/>
    </row>
    <row r="82105" spans="17:17">
      <c r="Q82105" s="39"/>
    </row>
    <row r="82106" spans="17:17">
      <c r="Q82106" s="39"/>
    </row>
    <row r="82107" spans="17:17">
      <c r="Q82107" s="39"/>
    </row>
    <row r="82108" spans="17:17">
      <c r="Q82108" s="39"/>
    </row>
    <row r="82109" spans="17:17">
      <c r="Q82109" s="39"/>
    </row>
    <row r="82110" spans="17:17">
      <c r="Q82110" s="39"/>
    </row>
    <row r="82111" spans="17:17">
      <c r="Q82111" s="39"/>
    </row>
    <row r="82112" spans="17:17">
      <c r="Q82112" s="39"/>
    </row>
    <row r="82113" spans="17:17">
      <c r="Q82113" s="39"/>
    </row>
    <row r="82114" spans="17:17">
      <c r="Q82114" s="39"/>
    </row>
    <row r="82115" spans="17:17">
      <c r="Q82115" s="39"/>
    </row>
    <row r="82116" spans="17:17">
      <c r="Q82116" s="39"/>
    </row>
    <row r="82117" spans="17:17">
      <c r="Q82117" s="39"/>
    </row>
    <row r="82118" spans="17:17">
      <c r="Q82118" s="39"/>
    </row>
    <row r="82119" spans="17:17">
      <c r="Q82119" s="39"/>
    </row>
    <row r="82120" spans="17:17">
      <c r="Q82120" s="39"/>
    </row>
    <row r="82121" spans="17:17">
      <c r="Q82121" s="39"/>
    </row>
    <row r="82122" spans="17:17">
      <c r="Q82122" s="39"/>
    </row>
    <row r="82123" spans="17:17">
      <c r="Q82123" s="39"/>
    </row>
    <row r="82124" spans="17:17">
      <c r="Q82124" s="39"/>
    </row>
    <row r="82125" spans="17:17">
      <c r="Q82125" s="39"/>
    </row>
    <row r="82126" spans="17:17">
      <c r="Q82126" s="39"/>
    </row>
    <row r="82127" spans="17:17">
      <c r="Q82127" s="39"/>
    </row>
    <row r="82128" spans="17:17">
      <c r="Q82128" s="39"/>
    </row>
    <row r="82129" spans="17:17">
      <c r="Q82129" s="39"/>
    </row>
    <row r="82130" spans="17:17">
      <c r="Q82130" s="39"/>
    </row>
    <row r="82131" spans="17:17">
      <c r="Q82131" s="39"/>
    </row>
    <row r="82132" spans="17:17">
      <c r="Q82132" s="39"/>
    </row>
    <row r="82133" spans="17:17">
      <c r="Q82133" s="39"/>
    </row>
    <row r="82134" spans="17:17">
      <c r="Q82134" s="39"/>
    </row>
    <row r="82135" spans="17:17">
      <c r="Q82135" s="39"/>
    </row>
    <row r="82136" spans="17:17">
      <c r="Q82136" s="39"/>
    </row>
    <row r="82137" spans="17:17">
      <c r="Q82137" s="39"/>
    </row>
    <row r="82138" spans="17:17">
      <c r="Q82138" s="39"/>
    </row>
    <row r="82139" spans="17:17">
      <c r="Q82139" s="39"/>
    </row>
    <row r="82140" spans="17:17">
      <c r="Q82140" s="39"/>
    </row>
    <row r="82141" spans="17:17">
      <c r="Q82141" s="39"/>
    </row>
    <row r="82142" spans="17:17">
      <c r="Q82142" s="39"/>
    </row>
    <row r="82143" spans="17:17">
      <c r="Q82143" s="39"/>
    </row>
    <row r="82144" spans="17:17">
      <c r="Q82144" s="39"/>
    </row>
    <row r="82145" spans="17:17">
      <c r="Q82145" s="39"/>
    </row>
    <row r="82146" spans="17:17">
      <c r="Q82146" s="39"/>
    </row>
    <row r="82147" spans="17:17">
      <c r="Q82147" s="39"/>
    </row>
    <row r="82148" spans="17:17">
      <c r="Q82148" s="39"/>
    </row>
    <row r="82149" spans="17:17">
      <c r="Q82149" s="39"/>
    </row>
    <row r="82150" spans="17:17">
      <c r="Q82150" s="39"/>
    </row>
    <row r="82151" spans="17:17">
      <c r="Q82151" s="39"/>
    </row>
    <row r="82152" spans="17:17">
      <c r="Q82152" s="39"/>
    </row>
    <row r="82153" spans="17:17">
      <c r="Q82153" s="39"/>
    </row>
    <row r="82154" spans="17:17">
      <c r="Q82154" s="39"/>
    </row>
    <row r="82155" spans="17:17">
      <c r="Q82155" s="39"/>
    </row>
    <row r="82156" spans="17:17">
      <c r="Q82156" s="39"/>
    </row>
    <row r="82157" spans="17:17">
      <c r="Q82157" s="39"/>
    </row>
    <row r="82158" spans="17:17">
      <c r="Q82158" s="39"/>
    </row>
    <row r="82159" spans="17:17">
      <c r="Q82159" s="39"/>
    </row>
    <row r="82160" spans="17:17">
      <c r="Q82160" s="39"/>
    </row>
    <row r="82161" spans="17:17">
      <c r="Q82161" s="39"/>
    </row>
    <row r="82162" spans="17:17">
      <c r="Q82162" s="39"/>
    </row>
    <row r="82163" spans="17:17">
      <c r="Q82163" s="39"/>
    </row>
    <row r="82164" spans="17:17">
      <c r="Q82164" s="39"/>
    </row>
    <row r="82165" spans="17:17">
      <c r="Q82165" s="39"/>
    </row>
    <row r="82166" spans="17:17">
      <c r="Q82166" s="39"/>
    </row>
    <row r="82167" spans="17:17">
      <c r="Q82167" s="39"/>
    </row>
    <row r="82168" spans="17:17">
      <c r="Q82168" s="39"/>
    </row>
    <row r="82169" spans="17:17">
      <c r="Q82169" s="39"/>
    </row>
    <row r="82170" spans="17:17">
      <c r="Q82170" s="39"/>
    </row>
    <row r="82171" spans="17:17">
      <c r="Q82171" s="39"/>
    </row>
    <row r="82172" spans="17:17">
      <c r="Q82172" s="39"/>
    </row>
    <row r="82173" spans="17:17">
      <c r="Q82173" s="39"/>
    </row>
    <row r="82174" spans="17:17">
      <c r="Q82174" s="39"/>
    </row>
    <row r="82175" spans="17:17">
      <c r="Q82175" s="39"/>
    </row>
    <row r="82176" spans="17:17">
      <c r="Q82176" s="39"/>
    </row>
    <row r="82177" spans="17:17">
      <c r="Q82177" s="39"/>
    </row>
    <row r="82178" spans="17:17">
      <c r="Q82178" s="39"/>
    </row>
    <row r="82179" spans="17:17">
      <c r="Q82179" s="39"/>
    </row>
    <row r="82180" spans="17:17">
      <c r="Q82180" s="39"/>
    </row>
    <row r="82181" spans="17:17">
      <c r="Q82181" s="39"/>
    </row>
    <row r="82182" spans="17:17">
      <c r="Q82182" s="39"/>
    </row>
    <row r="82183" spans="17:17">
      <c r="Q82183" s="39"/>
    </row>
    <row r="82184" spans="17:17">
      <c r="Q82184" s="39"/>
    </row>
    <row r="82185" spans="17:17">
      <c r="Q82185" s="39"/>
    </row>
    <row r="82186" spans="17:17">
      <c r="Q82186" s="39"/>
    </row>
    <row r="82187" spans="17:17">
      <c r="Q82187" s="39"/>
    </row>
    <row r="82188" spans="17:17">
      <c r="Q82188" s="39"/>
    </row>
    <row r="82189" spans="17:17">
      <c r="Q82189" s="39"/>
    </row>
    <row r="82190" spans="17:17">
      <c r="Q82190" s="39"/>
    </row>
    <row r="82191" spans="17:17">
      <c r="Q82191" s="39"/>
    </row>
    <row r="82192" spans="17:17">
      <c r="Q82192" s="39"/>
    </row>
    <row r="82193" spans="17:17">
      <c r="Q82193" s="39"/>
    </row>
    <row r="82194" spans="17:17">
      <c r="Q82194" s="39"/>
    </row>
    <row r="82195" spans="17:17">
      <c r="Q82195" s="39"/>
    </row>
    <row r="82196" spans="17:17">
      <c r="Q82196" s="39"/>
    </row>
    <row r="82197" spans="17:17">
      <c r="Q82197" s="39"/>
    </row>
    <row r="82198" spans="17:17">
      <c r="Q82198" s="39"/>
    </row>
    <row r="82199" spans="17:17">
      <c r="Q82199" s="39"/>
    </row>
    <row r="82200" spans="17:17">
      <c r="Q82200" s="39"/>
    </row>
    <row r="82201" spans="17:17">
      <c r="Q82201" s="39"/>
    </row>
    <row r="82202" spans="17:17">
      <c r="Q82202" s="39"/>
    </row>
    <row r="82203" spans="17:17">
      <c r="Q82203" s="39"/>
    </row>
    <row r="82204" spans="17:17">
      <c r="Q82204" s="39"/>
    </row>
    <row r="82205" spans="17:17">
      <c r="Q82205" s="39"/>
    </row>
    <row r="82206" spans="17:17">
      <c r="Q82206" s="39"/>
    </row>
    <row r="82207" spans="17:17">
      <c r="Q82207" s="39"/>
    </row>
    <row r="82208" spans="17:17">
      <c r="Q82208" s="39"/>
    </row>
    <row r="82209" spans="17:17">
      <c r="Q82209" s="39"/>
    </row>
    <row r="82210" spans="17:17">
      <c r="Q82210" s="39"/>
    </row>
    <row r="82211" spans="17:17">
      <c r="Q82211" s="39"/>
    </row>
    <row r="82212" spans="17:17">
      <c r="Q82212" s="39"/>
    </row>
    <row r="82213" spans="17:17">
      <c r="Q82213" s="39"/>
    </row>
    <row r="82214" spans="17:17">
      <c r="Q82214" s="39"/>
    </row>
    <row r="82215" spans="17:17">
      <c r="Q82215" s="39"/>
    </row>
    <row r="82216" spans="17:17">
      <c r="Q82216" s="39"/>
    </row>
    <row r="82217" spans="17:17">
      <c r="Q82217" s="39"/>
    </row>
    <row r="82218" spans="17:17">
      <c r="Q82218" s="39"/>
    </row>
    <row r="82219" spans="17:17">
      <c r="Q82219" s="39"/>
    </row>
    <row r="82220" spans="17:17">
      <c r="Q82220" s="39"/>
    </row>
    <row r="82221" spans="17:17">
      <c r="Q82221" s="39"/>
    </row>
    <row r="82222" spans="17:17">
      <c r="Q82222" s="39"/>
    </row>
    <row r="82223" spans="17:17">
      <c r="Q82223" s="39"/>
    </row>
    <row r="82224" spans="17:17">
      <c r="Q82224" s="39"/>
    </row>
    <row r="82225" spans="17:17">
      <c r="Q82225" s="39"/>
    </row>
    <row r="82226" spans="17:17">
      <c r="Q82226" s="39"/>
    </row>
    <row r="82227" spans="17:17">
      <c r="Q82227" s="39"/>
    </row>
    <row r="82228" spans="17:17">
      <c r="Q82228" s="39"/>
    </row>
    <row r="82229" spans="17:17">
      <c r="Q82229" s="39"/>
    </row>
    <row r="82230" spans="17:17">
      <c r="Q82230" s="39"/>
    </row>
    <row r="82231" spans="17:17">
      <c r="Q82231" s="39"/>
    </row>
    <row r="82232" spans="17:17">
      <c r="Q82232" s="39"/>
    </row>
    <row r="82233" spans="17:17">
      <c r="Q82233" s="39"/>
    </row>
    <row r="82234" spans="17:17">
      <c r="Q82234" s="39"/>
    </row>
    <row r="82235" spans="17:17">
      <c r="Q82235" s="39"/>
    </row>
    <row r="82236" spans="17:17">
      <c r="Q82236" s="39"/>
    </row>
    <row r="82237" spans="17:17">
      <c r="Q82237" s="39"/>
    </row>
    <row r="82238" spans="17:17">
      <c r="Q82238" s="39"/>
    </row>
    <row r="82239" spans="17:17">
      <c r="Q82239" s="39"/>
    </row>
    <row r="82240" spans="17:17">
      <c r="Q82240" s="39"/>
    </row>
    <row r="82241" spans="17:17">
      <c r="Q82241" s="39"/>
    </row>
    <row r="82242" spans="17:17">
      <c r="Q82242" s="39"/>
    </row>
    <row r="82243" spans="17:17">
      <c r="Q82243" s="39"/>
    </row>
    <row r="82244" spans="17:17">
      <c r="Q82244" s="39"/>
    </row>
    <row r="82245" spans="17:17">
      <c r="Q82245" s="39"/>
    </row>
    <row r="82246" spans="17:17">
      <c r="Q82246" s="39"/>
    </row>
    <row r="82247" spans="17:17">
      <c r="Q82247" s="39"/>
    </row>
    <row r="82248" spans="17:17">
      <c r="Q82248" s="39"/>
    </row>
    <row r="82249" spans="17:17">
      <c r="Q82249" s="39"/>
    </row>
    <row r="82250" spans="17:17">
      <c r="Q82250" s="39"/>
    </row>
    <row r="82251" spans="17:17">
      <c r="Q82251" s="39"/>
    </row>
    <row r="82252" spans="17:17">
      <c r="Q82252" s="39"/>
    </row>
    <row r="82253" spans="17:17">
      <c r="Q82253" s="39"/>
    </row>
    <row r="82254" spans="17:17">
      <c r="Q82254" s="39"/>
    </row>
    <row r="82255" spans="17:17">
      <c r="Q82255" s="39"/>
    </row>
    <row r="82256" spans="17:17">
      <c r="Q82256" s="39"/>
    </row>
    <row r="82257" spans="17:17">
      <c r="Q82257" s="39"/>
    </row>
    <row r="82258" spans="17:17">
      <c r="Q82258" s="39"/>
    </row>
    <row r="82259" spans="17:17">
      <c r="Q82259" s="39"/>
    </row>
    <row r="82260" spans="17:17">
      <c r="Q82260" s="39"/>
    </row>
    <row r="82261" spans="17:17">
      <c r="Q82261" s="39"/>
    </row>
    <row r="82262" spans="17:17">
      <c r="Q82262" s="39"/>
    </row>
    <row r="82263" spans="17:17">
      <c r="Q82263" s="39"/>
    </row>
    <row r="82264" spans="17:17">
      <c r="Q82264" s="39"/>
    </row>
    <row r="82265" spans="17:17">
      <c r="Q82265" s="39"/>
    </row>
    <row r="82266" spans="17:17">
      <c r="Q82266" s="39"/>
    </row>
    <row r="82267" spans="17:17">
      <c r="Q82267" s="39"/>
    </row>
    <row r="82268" spans="17:17">
      <c r="Q82268" s="39"/>
    </row>
    <row r="82269" spans="17:17">
      <c r="Q82269" s="39"/>
    </row>
    <row r="82270" spans="17:17">
      <c r="Q82270" s="39"/>
    </row>
    <row r="82271" spans="17:17">
      <c r="Q82271" s="39"/>
    </row>
    <row r="82272" spans="17:17">
      <c r="Q82272" s="39"/>
    </row>
    <row r="82273" spans="17:17">
      <c r="Q82273" s="39"/>
    </row>
    <row r="82274" spans="17:17">
      <c r="Q82274" s="39"/>
    </row>
    <row r="82275" spans="17:17">
      <c r="Q82275" s="39"/>
    </row>
    <row r="82276" spans="17:17">
      <c r="Q82276" s="39"/>
    </row>
    <row r="82277" spans="17:17">
      <c r="Q82277" s="39"/>
    </row>
    <row r="82278" spans="17:17">
      <c r="Q82278" s="39"/>
    </row>
    <row r="82279" spans="17:17">
      <c r="Q82279" s="39"/>
    </row>
    <row r="82280" spans="17:17">
      <c r="Q82280" s="39"/>
    </row>
    <row r="82281" spans="17:17">
      <c r="Q82281" s="39"/>
    </row>
    <row r="82282" spans="17:17">
      <c r="Q82282" s="39"/>
    </row>
    <row r="82283" spans="17:17">
      <c r="Q82283" s="39"/>
    </row>
    <row r="82284" spans="17:17">
      <c r="Q82284" s="39"/>
    </row>
    <row r="82285" spans="17:17">
      <c r="Q82285" s="39"/>
    </row>
    <row r="82286" spans="17:17">
      <c r="Q82286" s="39"/>
    </row>
    <row r="82287" spans="17:17">
      <c r="Q82287" s="39"/>
    </row>
    <row r="82288" spans="17:17">
      <c r="Q82288" s="39"/>
    </row>
    <row r="82289" spans="17:17">
      <c r="Q82289" s="39"/>
    </row>
    <row r="82290" spans="17:17">
      <c r="Q82290" s="39"/>
    </row>
    <row r="82291" spans="17:17">
      <c r="Q82291" s="39"/>
    </row>
    <row r="82292" spans="17:17">
      <c r="Q82292" s="39"/>
    </row>
    <row r="82293" spans="17:17">
      <c r="Q82293" s="39"/>
    </row>
    <row r="82294" spans="17:17">
      <c r="Q82294" s="39"/>
    </row>
    <row r="82295" spans="17:17">
      <c r="Q82295" s="39"/>
    </row>
    <row r="82296" spans="17:17">
      <c r="Q82296" s="39"/>
    </row>
    <row r="82297" spans="17:17">
      <c r="Q82297" s="39"/>
    </row>
    <row r="82298" spans="17:17">
      <c r="Q82298" s="39"/>
    </row>
    <row r="82299" spans="17:17">
      <c r="Q82299" s="39"/>
    </row>
    <row r="82300" spans="17:17">
      <c r="Q82300" s="39"/>
    </row>
    <row r="82301" spans="17:17">
      <c r="Q82301" s="39"/>
    </row>
    <row r="82302" spans="17:17">
      <c r="Q82302" s="39"/>
    </row>
    <row r="82303" spans="17:17">
      <c r="Q82303" s="39"/>
    </row>
    <row r="82304" spans="17:17">
      <c r="Q82304" s="39"/>
    </row>
    <row r="82305" spans="17:17">
      <c r="Q82305" s="39"/>
    </row>
    <row r="82306" spans="17:17">
      <c r="Q82306" s="39"/>
    </row>
    <row r="82307" spans="17:17">
      <c r="Q82307" s="39"/>
    </row>
    <row r="82308" spans="17:17">
      <c r="Q82308" s="39"/>
    </row>
    <row r="82309" spans="17:17">
      <c r="Q82309" s="39"/>
    </row>
    <row r="82310" spans="17:17">
      <c r="Q82310" s="39"/>
    </row>
    <row r="82311" spans="17:17">
      <c r="Q82311" s="39"/>
    </row>
    <row r="82312" spans="17:17">
      <c r="Q82312" s="39"/>
    </row>
    <row r="82313" spans="17:17">
      <c r="Q82313" s="39"/>
    </row>
    <row r="82314" spans="17:17">
      <c r="Q82314" s="39"/>
    </row>
    <row r="82315" spans="17:17">
      <c r="Q82315" s="39"/>
    </row>
    <row r="82316" spans="17:17">
      <c r="Q82316" s="39"/>
    </row>
    <row r="82317" spans="17:17">
      <c r="Q82317" s="39"/>
    </row>
    <row r="82318" spans="17:17">
      <c r="Q82318" s="39"/>
    </row>
    <row r="82319" spans="17:17">
      <c r="Q82319" s="39"/>
    </row>
    <row r="82320" spans="17:17">
      <c r="Q82320" s="39"/>
    </row>
    <row r="82321" spans="17:17">
      <c r="Q82321" s="39"/>
    </row>
    <row r="82322" spans="17:17">
      <c r="Q82322" s="39"/>
    </row>
    <row r="82323" spans="17:17">
      <c r="Q82323" s="39"/>
    </row>
    <row r="82324" spans="17:17">
      <c r="Q82324" s="39"/>
    </row>
    <row r="82325" spans="17:17">
      <c r="Q82325" s="39"/>
    </row>
    <row r="82326" spans="17:17">
      <c r="Q82326" s="39"/>
    </row>
    <row r="82327" spans="17:17">
      <c r="Q82327" s="39"/>
    </row>
    <row r="82328" spans="17:17">
      <c r="Q82328" s="39"/>
    </row>
    <row r="82329" spans="17:17">
      <c r="Q82329" s="39"/>
    </row>
    <row r="82330" spans="17:17">
      <c r="Q82330" s="39"/>
    </row>
    <row r="82331" spans="17:17">
      <c r="Q82331" s="39"/>
    </row>
    <row r="82332" spans="17:17">
      <c r="Q82332" s="39"/>
    </row>
    <row r="82333" spans="17:17">
      <c r="Q82333" s="39"/>
    </row>
    <row r="82334" spans="17:17">
      <c r="Q82334" s="39"/>
    </row>
    <row r="82335" spans="17:17">
      <c r="Q82335" s="39"/>
    </row>
    <row r="82336" spans="17:17">
      <c r="Q82336" s="39"/>
    </row>
    <row r="82337" spans="17:17">
      <c r="Q82337" s="39"/>
    </row>
    <row r="82338" spans="17:17">
      <c r="Q82338" s="39"/>
    </row>
    <row r="82339" spans="17:17">
      <c r="Q82339" s="39"/>
    </row>
    <row r="82340" spans="17:17">
      <c r="Q82340" s="39"/>
    </row>
    <row r="82341" spans="17:17">
      <c r="Q82341" s="39"/>
    </row>
    <row r="82342" spans="17:17">
      <c r="Q82342" s="39"/>
    </row>
    <row r="82343" spans="17:17">
      <c r="Q82343" s="39"/>
    </row>
    <row r="82344" spans="17:17">
      <c r="Q82344" s="39"/>
    </row>
    <row r="82345" spans="17:17">
      <c r="Q82345" s="39"/>
    </row>
    <row r="82346" spans="17:17">
      <c r="Q82346" s="39"/>
    </row>
    <row r="82347" spans="17:17">
      <c r="Q82347" s="39"/>
    </row>
    <row r="82348" spans="17:17">
      <c r="Q82348" s="39"/>
    </row>
    <row r="82349" spans="17:17">
      <c r="Q82349" s="39"/>
    </row>
    <row r="82350" spans="17:17">
      <c r="Q82350" s="39"/>
    </row>
    <row r="82351" spans="17:17">
      <c r="Q82351" s="39"/>
    </row>
    <row r="82352" spans="17:17">
      <c r="Q82352" s="39"/>
    </row>
    <row r="82353" spans="17:17">
      <c r="Q82353" s="39"/>
    </row>
    <row r="82354" spans="17:17">
      <c r="Q82354" s="39"/>
    </row>
    <row r="82355" spans="17:17">
      <c r="Q82355" s="39"/>
    </row>
    <row r="82356" spans="17:17">
      <c r="Q82356" s="39"/>
    </row>
    <row r="82357" spans="17:17">
      <c r="Q82357" s="39"/>
    </row>
    <row r="82358" spans="17:17">
      <c r="Q82358" s="39"/>
    </row>
    <row r="82359" spans="17:17">
      <c r="Q82359" s="39"/>
    </row>
    <row r="82360" spans="17:17">
      <c r="Q82360" s="39"/>
    </row>
    <row r="82361" spans="17:17">
      <c r="Q82361" s="39"/>
    </row>
    <row r="82362" spans="17:17">
      <c r="Q82362" s="39"/>
    </row>
    <row r="82363" spans="17:17">
      <c r="Q82363" s="39"/>
    </row>
    <row r="82364" spans="17:17">
      <c r="Q82364" s="39"/>
    </row>
    <row r="82365" spans="17:17">
      <c r="Q82365" s="39"/>
    </row>
    <row r="82366" spans="17:17">
      <c r="Q82366" s="39"/>
    </row>
    <row r="82367" spans="17:17">
      <c r="Q82367" s="39"/>
    </row>
    <row r="82368" spans="17:17">
      <c r="Q82368" s="39"/>
    </row>
    <row r="82369" spans="17:17">
      <c r="Q82369" s="39"/>
    </row>
    <row r="82370" spans="17:17">
      <c r="Q82370" s="39"/>
    </row>
    <row r="82371" spans="17:17">
      <c r="Q82371" s="39"/>
    </row>
    <row r="82372" spans="17:17">
      <c r="Q82372" s="39"/>
    </row>
    <row r="82373" spans="17:17">
      <c r="Q82373" s="39"/>
    </row>
    <row r="82374" spans="17:17">
      <c r="Q82374" s="39"/>
    </row>
    <row r="82375" spans="17:17">
      <c r="Q82375" s="39"/>
    </row>
    <row r="82376" spans="17:17">
      <c r="Q82376" s="39"/>
    </row>
    <row r="82377" spans="17:17">
      <c r="Q82377" s="39"/>
    </row>
    <row r="82378" spans="17:17">
      <c r="Q82378" s="39"/>
    </row>
    <row r="82379" spans="17:17">
      <c r="Q82379" s="39"/>
    </row>
    <row r="82380" spans="17:17">
      <c r="Q82380" s="39"/>
    </row>
    <row r="82381" spans="17:17">
      <c r="Q82381" s="39"/>
    </row>
    <row r="82382" spans="17:17">
      <c r="Q82382" s="39"/>
    </row>
    <row r="82383" spans="17:17">
      <c r="Q82383" s="39"/>
    </row>
    <row r="82384" spans="17:17">
      <c r="Q82384" s="39"/>
    </row>
    <row r="82385" spans="17:17">
      <c r="Q82385" s="39"/>
    </row>
    <row r="82386" spans="17:17">
      <c r="Q82386" s="39"/>
    </row>
    <row r="82387" spans="17:17">
      <c r="Q82387" s="39"/>
    </row>
    <row r="82388" spans="17:17">
      <c r="Q82388" s="39"/>
    </row>
    <row r="82389" spans="17:17">
      <c r="Q82389" s="39"/>
    </row>
    <row r="82390" spans="17:17">
      <c r="Q82390" s="39"/>
    </row>
    <row r="82391" spans="17:17">
      <c r="Q82391" s="39"/>
    </row>
    <row r="82392" spans="17:17">
      <c r="Q82392" s="39"/>
    </row>
    <row r="82393" spans="17:17">
      <c r="Q82393" s="39"/>
    </row>
    <row r="82394" spans="17:17">
      <c r="Q82394" s="39"/>
    </row>
    <row r="82395" spans="17:17">
      <c r="Q82395" s="39"/>
    </row>
    <row r="82396" spans="17:17">
      <c r="Q82396" s="39"/>
    </row>
    <row r="82397" spans="17:17">
      <c r="Q82397" s="39"/>
    </row>
    <row r="82398" spans="17:17">
      <c r="Q82398" s="39"/>
    </row>
    <row r="82399" spans="17:17">
      <c r="Q82399" s="39"/>
    </row>
    <row r="82400" spans="17:17">
      <c r="Q82400" s="39"/>
    </row>
    <row r="82401" spans="17:17">
      <c r="Q82401" s="39"/>
    </row>
    <row r="82402" spans="17:17">
      <c r="Q82402" s="39"/>
    </row>
    <row r="82403" spans="17:17">
      <c r="Q82403" s="39"/>
    </row>
    <row r="82404" spans="17:17">
      <c r="Q82404" s="39"/>
    </row>
    <row r="82405" spans="17:17">
      <c r="Q82405" s="39"/>
    </row>
    <row r="82406" spans="17:17">
      <c r="Q82406" s="39"/>
    </row>
    <row r="82407" spans="17:17">
      <c r="Q82407" s="39"/>
    </row>
    <row r="82408" spans="17:17">
      <c r="Q82408" s="39"/>
    </row>
    <row r="82409" spans="17:17">
      <c r="Q82409" s="39"/>
    </row>
    <row r="82410" spans="17:17">
      <c r="Q82410" s="39"/>
    </row>
    <row r="82411" spans="17:17">
      <c r="Q82411" s="39"/>
    </row>
    <row r="82412" spans="17:17">
      <c r="Q82412" s="39"/>
    </row>
    <row r="82413" spans="17:17">
      <c r="Q82413" s="39"/>
    </row>
    <row r="82414" spans="17:17">
      <c r="Q82414" s="39"/>
    </row>
    <row r="82415" spans="17:17">
      <c r="Q82415" s="39"/>
    </row>
    <row r="82416" spans="17:17">
      <c r="Q82416" s="39"/>
    </row>
    <row r="82417" spans="17:17">
      <c r="Q82417" s="39"/>
    </row>
    <row r="82418" spans="17:17">
      <c r="Q82418" s="39"/>
    </row>
    <row r="82419" spans="17:17">
      <c r="Q82419" s="39"/>
    </row>
    <row r="82420" spans="17:17">
      <c r="Q82420" s="39"/>
    </row>
    <row r="82421" spans="17:17">
      <c r="Q82421" s="39"/>
    </row>
    <row r="82422" spans="17:17">
      <c r="Q82422" s="39"/>
    </row>
    <row r="82423" spans="17:17">
      <c r="Q82423" s="39"/>
    </row>
    <row r="82424" spans="17:17">
      <c r="Q82424" s="39"/>
    </row>
    <row r="82425" spans="17:17">
      <c r="Q82425" s="39"/>
    </row>
    <row r="82426" spans="17:17">
      <c r="Q82426" s="39"/>
    </row>
    <row r="82427" spans="17:17">
      <c r="Q82427" s="39"/>
    </row>
    <row r="82428" spans="17:17">
      <c r="Q82428" s="39"/>
    </row>
    <row r="82429" spans="17:17">
      <c r="Q82429" s="39"/>
    </row>
    <row r="82430" spans="17:17">
      <c r="Q82430" s="39"/>
    </row>
    <row r="82431" spans="17:17">
      <c r="Q82431" s="39"/>
    </row>
    <row r="82432" spans="17:17">
      <c r="Q82432" s="39"/>
    </row>
    <row r="82433" spans="17:17">
      <c r="Q82433" s="39"/>
    </row>
    <row r="82434" spans="17:17">
      <c r="Q82434" s="39"/>
    </row>
    <row r="82435" spans="17:17">
      <c r="Q82435" s="39"/>
    </row>
    <row r="82436" spans="17:17">
      <c r="Q82436" s="39"/>
    </row>
    <row r="82437" spans="17:17">
      <c r="Q82437" s="39"/>
    </row>
    <row r="82438" spans="17:17">
      <c r="Q82438" s="39"/>
    </row>
    <row r="82439" spans="17:17">
      <c r="Q82439" s="39"/>
    </row>
    <row r="82440" spans="17:17">
      <c r="Q82440" s="39"/>
    </row>
    <row r="82441" spans="17:17">
      <c r="Q82441" s="39"/>
    </row>
    <row r="82442" spans="17:17">
      <c r="Q82442" s="39"/>
    </row>
    <row r="82443" spans="17:17">
      <c r="Q82443" s="39"/>
    </row>
    <row r="82444" spans="17:17">
      <c r="Q82444" s="39"/>
    </row>
    <row r="82445" spans="17:17">
      <c r="Q82445" s="39"/>
    </row>
    <row r="82446" spans="17:17">
      <c r="Q82446" s="39"/>
    </row>
    <row r="82447" spans="17:17">
      <c r="Q82447" s="39"/>
    </row>
    <row r="82448" spans="17:17">
      <c r="Q82448" s="39"/>
    </row>
    <row r="82449" spans="17:17">
      <c r="Q82449" s="39"/>
    </row>
    <row r="82450" spans="17:17">
      <c r="Q82450" s="39"/>
    </row>
    <row r="82451" spans="17:17">
      <c r="Q82451" s="39"/>
    </row>
    <row r="82452" spans="17:17">
      <c r="Q82452" s="39"/>
    </row>
    <row r="82453" spans="17:17">
      <c r="Q82453" s="39"/>
    </row>
    <row r="82454" spans="17:17">
      <c r="Q82454" s="39"/>
    </row>
    <row r="82455" spans="17:17">
      <c r="Q82455" s="39"/>
    </row>
    <row r="82456" spans="17:17">
      <c r="Q82456" s="39"/>
    </row>
    <row r="82457" spans="17:17">
      <c r="Q82457" s="39"/>
    </row>
    <row r="82458" spans="17:17">
      <c r="Q82458" s="39"/>
    </row>
    <row r="82459" spans="17:17">
      <c r="Q82459" s="39"/>
    </row>
    <row r="82460" spans="17:17">
      <c r="Q82460" s="39"/>
    </row>
    <row r="82461" spans="17:17">
      <c r="Q82461" s="39"/>
    </row>
    <row r="82462" spans="17:17">
      <c r="Q82462" s="39"/>
    </row>
    <row r="82463" spans="17:17">
      <c r="Q82463" s="39"/>
    </row>
    <row r="82464" spans="17:17">
      <c r="Q82464" s="39"/>
    </row>
    <row r="82465" spans="17:17">
      <c r="Q82465" s="39"/>
    </row>
    <row r="82466" spans="17:17">
      <c r="Q82466" s="39"/>
    </row>
    <row r="82467" spans="17:17">
      <c r="Q82467" s="39"/>
    </row>
    <row r="82468" spans="17:17">
      <c r="Q82468" s="39"/>
    </row>
    <row r="82469" spans="17:17">
      <c r="Q82469" s="39"/>
    </row>
    <row r="82470" spans="17:17">
      <c r="Q82470" s="39"/>
    </row>
    <row r="82471" spans="17:17">
      <c r="Q82471" s="39"/>
    </row>
    <row r="82472" spans="17:17">
      <c r="Q82472" s="39"/>
    </row>
    <row r="82473" spans="17:17">
      <c r="Q82473" s="39"/>
    </row>
    <row r="82474" spans="17:17">
      <c r="Q82474" s="39"/>
    </row>
    <row r="82475" spans="17:17">
      <c r="Q82475" s="39"/>
    </row>
    <row r="82476" spans="17:17">
      <c r="Q82476" s="39"/>
    </row>
    <row r="82477" spans="17:17">
      <c r="Q82477" s="39"/>
    </row>
    <row r="82478" spans="17:17">
      <c r="Q82478" s="39"/>
    </row>
    <row r="82479" spans="17:17">
      <c r="Q82479" s="39"/>
    </row>
    <row r="82480" spans="17:17">
      <c r="Q82480" s="39"/>
    </row>
    <row r="82481" spans="17:17">
      <c r="Q82481" s="39"/>
    </row>
    <row r="82482" spans="17:17">
      <c r="Q82482" s="39"/>
    </row>
    <row r="82483" spans="17:17">
      <c r="Q82483" s="39"/>
    </row>
    <row r="82484" spans="17:17">
      <c r="Q82484" s="39"/>
    </row>
    <row r="82485" spans="17:17">
      <c r="Q82485" s="39"/>
    </row>
    <row r="82486" spans="17:17">
      <c r="Q82486" s="39"/>
    </row>
    <row r="82487" spans="17:17">
      <c r="Q82487" s="39"/>
    </row>
    <row r="82488" spans="17:17">
      <c r="Q82488" s="39"/>
    </row>
    <row r="82489" spans="17:17">
      <c r="Q82489" s="39"/>
    </row>
    <row r="82490" spans="17:17">
      <c r="Q82490" s="39"/>
    </row>
    <row r="82491" spans="17:17">
      <c r="Q82491" s="39"/>
    </row>
    <row r="82492" spans="17:17">
      <c r="Q82492" s="39"/>
    </row>
    <row r="82493" spans="17:17">
      <c r="Q82493" s="39"/>
    </row>
    <row r="82494" spans="17:17">
      <c r="Q82494" s="39"/>
    </row>
    <row r="82495" spans="17:17">
      <c r="Q82495" s="39"/>
    </row>
    <row r="82496" spans="17:17">
      <c r="Q82496" s="39"/>
    </row>
    <row r="82497" spans="17:17">
      <c r="Q82497" s="39"/>
    </row>
    <row r="82498" spans="17:17">
      <c r="Q82498" s="39"/>
    </row>
    <row r="82499" spans="17:17">
      <c r="Q82499" s="39"/>
    </row>
    <row r="82500" spans="17:17">
      <c r="Q82500" s="39"/>
    </row>
    <row r="82501" spans="17:17">
      <c r="Q82501" s="39"/>
    </row>
    <row r="82502" spans="17:17">
      <c r="Q82502" s="39"/>
    </row>
    <row r="82503" spans="17:17">
      <c r="Q82503" s="39"/>
    </row>
    <row r="82504" spans="17:17">
      <c r="Q82504" s="39"/>
    </row>
    <row r="82505" spans="17:17">
      <c r="Q82505" s="39"/>
    </row>
    <row r="82506" spans="17:17">
      <c r="Q82506" s="39"/>
    </row>
    <row r="82507" spans="17:17">
      <c r="Q82507" s="39"/>
    </row>
    <row r="82508" spans="17:17">
      <c r="Q82508" s="39"/>
    </row>
    <row r="82509" spans="17:17">
      <c r="Q82509" s="39"/>
    </row>
    <row r="82510" spans="17:17">
      <c r="Q82510" s="39"/>
    </row>
    <row r="82511" spans="17:17">
      <c r="Q82511" s="39"/>
    </row>
    <row r="82512" spans="17:17">
      <c r="Q82512" s="39"/>
    </row>
    <row r="82513" spans="17:17">
      <c r="Q82513" s="39"/>
    </row>
    <row r="82514" spans="17:17">
      <c r="Q82514" s="39"/>
    </row>
    <row r="82515" spans="17:17">
      <c r="Q82515" s="39"/>
    </row>
    <row r="82516" spans="17:17">
      <c r="Q82516" s="39"/>
    </row>
    <row r="82517" spans="17:17">
      <c r="Q82517" s="39"/>
    </row>
    <row r="82518" spans="17:17">
      <c r="Q82518" s="39"/>
    </row>
    <row r="82519" spans="17:17">
      <c r="Q82519" s="39"/>
    </row>
    <row r="82520" spans="17:17">
      <c r="Q82520" s="39"/>
    </row>
    <row r="82521" spans="17:17">
      <c r="Q82521" s="39"/>
    </row>
    <row r="82522" spans="17:17">
      <c r="Q82522" s="39"/>
    </row>
    <row r="82523" spans="17:17">
      <c r="Q82523" s="39"/>
    </row>
    <row r="82524" spans="17:17">
      <c r="Q82524" s="39"/>
    </row>
    <row r="82525" spans="17:17">
      <c r="Q82525" s="39"/>
    </row>
    <row r="82526" spans="17:17">
      <c r="Q82526" s="39"/>
    </row>
    <row r="82527" spans="17:17">
      <c r="Q82527" s="39"/>
    </row>
    <row r="82528" spans="17:17">
      <c r="Q82528" s="39"/>
    </row>
    <row r="82529" spans="17:17">
      <c r="Q82529" s="39"/>
    </row>
    <row r="82530" spans="17:17">
      <c r="Q82530" s="39"/>
    </row>
    <row r="82531" spans="17:17">
      <c r="Q82531" s="39"/>
    </row>
    <row r="82532" spans="17:17">
      <c r="Q82532" s="39"/>
    </row>
    <row r="82533" spans="17:17">
      <c r="Q82533" s="39"/>
    </row>
    <row r="82534" spans="17:17">
      <c r="Q82534" s="39"/>
    </row>
    <row r="82535" spans="17:17">
      <c r="Q82535" s="39"/>
    </row>
    <row r="82536" spans="17:17">
      <c r="Q82536" s="39"/>
    </row>
    <row r="82537" spans="17:17">
      <c r="Q82537" s="39"/>
    </row>
    <row r="82538" spans="17:17">
      <c r="Q82538" s="39"/>
    </row>
    <row r="82539" spans="17:17">
      <c r="Q82539" s="39"/>
    </row>
    <row r="82540" spans="17:17">
      <c r="Q82540" s="39"/>
    </row>
    <row r="82541" spans="17:17">
      <c r="Q82541" s="39"/>
    </row>
    <row r="82542" spans="17:17">
      <c r="Q82542" s="39"/>
    </row>
    <row r="82543" spans="17:17">
      <c r="Q82543" s="39"/>
    </row>
    <row r="82544" spans="17:17">
      <c r="Q82544" s="39"/>
    </row>
    <row r="82545" spans="17:17">
      <c r="Q82545" s="39"/>
    </row>
    <row r="82546" spans="17:17">
      <c r="Q82546" s="39"/>
    </row>
    <row r="82547" spans="17:17">
      <c r="Q82547" s="39"/>
    </row>
    <row r="82548" spans="17:17">
      <c r="Q82548" s="39"/>
    </row>
    <row r="82549" spans="17:17">
      <c r="Q82549" s="39"/>
    </row>
    <row r="82550" spans="17:17">
      <c r="Q82550" s="39"/>
    </row>
    <row r="82551" spans="17:17">
      <c r="Q82551" s="39"/>
    </row>
    <row r="82552" spans="17:17">
      <c r="Q82552" s="39"/>
    </row>
    <row r="82553" spans="17:17">
      <c r="Q82553" s="39"/>
    </row>
    <row r="82554" spans="17:17">
      <c r="Q82554" s="39"/>
    </row>
    <row r="82555" spans="17:17">
      <c r="Q82555" s="39"/>
    </row>
    <row r="82556" spans="17:17">
      <c r="Q82556" s="39"/>
    </row>
    <row r="82557" spans="17:17">
      <c r="Q82557" s="39"/>
    </row>
    <row r="82558" spans="17:17">
      <c r="Q82558" s="39"/>
    </row>
    <row r="82559" spans="17:17">
      <c r="Q82559" s="39"/>
    </row>
    <row r="82560" spans="17:17">
      <c r="Q82560" s="39"/>
    </row>
    <row r="82561" spans="17:17">
      <c r="Q82561" s="39"/>
    </row>
    <row r="82562" spans="17:17">
      <c r="Q82562" s="39"/>
    </row>
    <row r="82563" spans="17:17">
      <c r="Q82563" s="39"/>
    </row>
    <row r="82564" spans="17:17">
      <c r="Q82564" s="39"/>
    </row>
    <row r="82565" spans="17:17">
      <c r="Q82565" s="39"/>
    </row>
    <row r="82566" spans="17:17">
      <c r="Q82566" s="39"/>
    </row>
    <row r="82567" spans="17:17">
      <c r="Q82567" s="39"/>
    </row>
    <row r="82568" spans="17:17">
      <c r="Q82568" s="39"/>
    </row>
    <row r="82569" spans="17:17">
      <c r="Q82569" s="39"/>
    </row>
    <row r="82570" spans="17:17">
      <c r="Q82570" s="39"/>
    </row>
    <row r="82571" spans="17:17">
      <c r="Q82571" s="39"/>
    </row>
    <row r="82572" spans="17:17">
      <c r="Q82572" s="39"/>
    </row>
    <row r="82573" spans="17:17">
      <c r="Q82573" s="39"/>
    </row>
    <row r="82574" spans="17:17">
      <c r="Q82574" s="39"/>
    </row>
    <row r="82575" spans="17:17">
      <c r="Q82575" s="39"/>
    </row>
    <row r="82576" spans="17:17">
      <c r="Q82576" s="39"/>
    </row>
    <row r="82577" spans="17:17">
      <c r="Q82577" s="39"/>
    </row>
    <row r="82578" spans="17:17">
      <c r="Q82578" s="39"/>
    </row>
    <row r="82579" spans="17:17">
      <c r="Q82579" s="39"/>
    </row>
    <row r="82580" spans="17:17">
      <c r="Q82580" s="39"/>
    </row>
    <row r="82581" spans="17:17">
      <c r="Q82581" s="39"/>
    </row>
    <row r="82582" spans="17:17">
      <c r="Q82582" s="39"/>
    </row>
    <row r="82583" spans="17:17">
      <c r="Q82583" s="39"/>
    </row>
    <row r="82584" spans="17:17">
      <c r="Q82584" s="39"/>
    </row>
    <row r="82585" spans="17:17">
      <c r="Q82585" s="39"/>
    </row>
    <row r="82586" spans="17:17">
      <c r="Q82586" s="39"/>
    </row>
    <row r="82587" spans="17:17">
      <c r="Q82587" s="39"/>
    </row>
    <row r="82588" spans="17:17">
      <c r="Q82588" s="39"/>
    </row>
    <row r="82589" spans="17:17">
      <c r="Q82589" s="39"/>
    </row>
    <row r="82590" spans="17:17">
      <c r="Q82590" s="39"/>
    </row>
    <row r="82591" spans="17:17">
      <c r="Q82591" s="39"/>
    </row>
    <row r="82592" spans="17:17">
      <c r="Q82592" s="39"/>
    </row>
    <row r="82593" spans="17:17">
      <c r="Q82593" s="39"/>
    </row>
    <row r="82594" spans="17:17">
      <c r="Q82594" s="39"/>
    </row>
    <row r="82595" spans="17:17">
      <c r="Q82595" s="39"/>
    </row>
    <row r="82596" spans="17:17">
      <c r="Q82596" s="39"/>
    </row>
    <row r="82597" spans="17:17">
      <c r="Q82597" s="39"/>
    </row>
    <row r="82598" spans="17:17">
      <c r="Q82598" s="39"/>
    </row>
    <row r="82599" spans="17:17">
      <c r="Q82599" s="39"/>
    </row>
    <row r="82600" spans="17:17">
      <c r="Q82600" s="39"/>
    </row>
    <row r="82601" spans="17:17">
      <c r="Q82601" s="39"/>
    </row>
    <row r="82602" spans="17:17">
      <c r="Q82602" s="39"/>
    </row>
    <row r="82603" spans="17:17">
      <c r="Q82603" s="39"/>
    </row>
    <row r="82604" spans="17:17">
      <c r="Q82604" s="39"/>
    </row>
    <row r="82605" spans="17:17">
      <c r="Q82605" s="39"/>
    </row>
    <row r="82606" spans="17:17">
      <c r="Q82606" s="39"/>
    </row>
    <row r="82607" spans="17:17">
      <c r="Q82607" s="39"/>
    </row>
    <row r="82608" spans="17:17">
      <c r="Q82608" s="39"/>
    </row>
    <row r="82609" spans="17:17">
      <c r="Q82609" s="39"/>
    </row>
    <row r="82610" spans="17:17">
      <c r="Q82610" s="39"/>
    </row>
    <row r="82611" spans="17:17">
      <c r="Q82611" s="39"/>
    </row>
    <row r="82612" spans="17:17">
      <c r="Q82612" s="39"/>
    </row>
    <row r="82613" spans="17:17">
      <c r="Q82613" s="39"/>
    </row>
    <row r="82614" spans="17:17">
      <c r="Q82614" s="39"/>
    </row>
    <row r="82615" spans="17:17">
      <c r="Q82615" s="39"/>
    </row>
    <row r="82616" spans="17:17">
      <c r="Q82616" s="39"/>
    </row>
    <row r="82617" spans="17:17">
      <c r="Q82617" s="39"/>
    </row>
    <row r="82618" spans="17:17">
      <c r="Q82618" s="39"/>
    </row>
    <row r="82619" spans="17:17">
      <c r="Q82619" s="39"/>
    </row>
    <row r="82620" spans="17:17">
      <c r="Q82620" s="39"/>
    </row>
    <row r="82621" spans="17:17">
      <c r="Q82621" s="39"/>
    </row>
    <row r="82622" spans="17:17">
      <c r="Q82622" s="39"/>
    </row>
    <row r="82623" spans="17:17">
      <c r="Q82623" s="39"/>
    </row>
    <row r="82624" spans="17:17">
      <c r="Q82624" s="39"/>
    </row>
    <row r="82625" spans="17:17">
      <c r="Q82625" s="39"/>
    </row>
    <row r="82626" spans="17:17">
      <c r="Q82626" s="39"/>
    </row>
    <row r="82627" spans="17:17">
      <c r="Q82627" s="39"/>
    </row>
    <row r="82628" spans="17:17">
      <c r="Q82628" s="39"/>
    </row>
    <row r="82629" spans="17:17">
      <c r="Q82629" s="39"/>
    </row>
    <row r="82630" spans="17:17">
      <c r="Q82630" s="39"/>
    </row>
    <row r="82631" spans="17:17">
      <c r="Q82631" s="39"/>
    </row>
    <row r="82632" spans="17:17">
      <c r="Q82632" s="39"/>
    </row>
    <row r="82633" spans="17:17">
      <c r="Q82633" s="39"/>
    </row>
    <row r="82634" spans="17:17">
      <c r="Q82634" s="39"/>
    </row>
    <row r="82635" spans="17:17">
      <c r="Q82635" s="39"/>
    </row>
    <row r="82636" spans="17:17">
      <c r="Q82636" s="39"/>
    </row>
    <row r="82637" spans="17:17">
      <c r="Q82637" s="39"/>
    </row>
    <row r="82638" spans="17:17">
      <c r="Q82638" s="39"/>
    </row>
    <row r="82639" spans="17:17">
      <c r="Q82639" s="39"/>
    </row>
    <row r="82640" spans="17:17">
      <c r="Q82640" s="39"/>
    </row>
    <row r="82641" spans="17:17">
      <c r="Q82641" s="39"/>
    </row>
    <row r="82642" spans="17:17">
      <c r="Q82642" s="39"/>
    </row>
    <row r="82643" spans="17:17">
      <c r="Q82643" s="39"/>
    </row>
    <row r="82644" spans="17:17">
      <c r="Q82644" s="39"/>
    </row>
    <row r="82645" spans="17:17">
      <c r="Q82645" s="39"/>
    </row>
    <row r="82646" spans="17:17">
      <c r="Q82646" s="39"/>
    </row>
    <row r="82647" spans="17:17">
      <c r="Q82647" s="39"/>
    </row>
    <row r="82648" spans="17:17">
      <c r="Q82648" s="39"/>
    </row>
    <row r="82649" spans="17:17">
      <c r="Q82649" s="39"/>
    </row>
    <row r="82650" spans="17:17">
      <c r="Q82650" s="39"/>
    </row>
    <row r="82651" spans="17:17">
      <c r="Q82651" s="39"/>
    </row>
    <row r="82652" spans="17:17">
      <c r="Q82652" s="39"/>
    </row>
    <row r="82653" spans="17:17">
      <c r="Q82653" s="39"/>
    </row>
    <row r="82654" spans="17:17">
      <c r="Q82654" s="39"/>
    </row>
    <row r="82655" spans="17:17">
      <c r="Q82655" s="39"/>
    </row>
    <row r="82656" spans="17:17">
      <c r="Q82656" s="39"/>
    </row>
    <row r="82657" spans="17:17">
      <c r="Q82657" s="39"/>
    </row>
    <row r="82658" spans="17:17">
      <c r="Q82658" s="39"/>
    </row>
    <row r="82659" spans="17:17">
      <c r="Q82659" s="39"/>
    </row>
    <row r="82660" spans="17:17">
      <c r="Q82660" s="39"/>
    </row>
    <row r="82661" spans="17:17">
      <c r="Q82661" s="39"/>
    </row>
    <row r="82662" spans="17:17">
      <c r="Q82662" s="39"/>
    </row>
    <row r="82663" spans="17:17">
      <c r="Q82663" s="39"/>
    </row>
    <row r="82664" spans="17:17">
      <c r="Q82664" s="39"/>
    </row>
    <row r="82665" spans="17:17">
      <c r="Q82665" s="39"/>
    </row>
    <row r="82666" spans="17:17">
      <c r="Q82666" s="39"/>
    </row>
    <row r="82667" spans="17:17">
      <c r="Q82667" s="39"/>
    </row>
    <row r="82668" spans="17:17">
      <c r="Q82668" s="39"/>
    </row>
    <row r="82669" spans="17:17">
      <c r="Q82669" s="39"/>
    </row>
    <row r="82670" spans="17:17">
      <c r="Q82670" s="39"/>
    </row>
    <row r="82671" spans="17:17">
      <c r="Q82671" s="39"/>
    </row>
    <row r="82672" spans="17:17">
      <c r="Q82672" s="39"/>
    </row>
    <row r="82673" spans="17:17">
      <c r="Q82673" s="39"/>
    </row>
    <row r="82674" spans="17:17">
      <c r="Q82674" s="39"/>
    </row>
    <row r="82675" spans="17:17">
      <c r="Q82675" s="39"/>
    </row>
    <row r="82676" spans="17:17">
      <c r="Q82676" s="39"/>
    </row>
    <row r="82677" spans="17:17">
      <c r="Q82677" s="39"/>
    </row>
    <row r="82678" spans="17:17">
      <c r="Q82678" s="39"/>
    </row>
    <row r="82679" spans="17:17">
      <c r="Q82679" s="39"/>
    </row>
    <row r="82680" spans="17:17">
      <c r="Q82680" s="39"/>
    </row>
    <row r="82681" spans="17:17">
      <c r="Q82681" s="39"/>
    </row>
    <row r="82682" spans="17:17">
      <c r="Q82682" s="39"/>
    </row>
    <row r="82683" spans="17:17">
      <c r="Q82683" s="39"/>
    </row>
    <row r="82684" spans="17:17">
      <c r="Q82684" s="39"/>
    </row>
    <row r="82685" spans="17:17">
      <c r="Q82685" s="39"/>
    </row>
    <row r="82686" spans="17:17">
      <c r="Q82686" s="39"/>
    </row>
    <row r="82687" spans="17:17">
      <c r="Q82687" s="39"/>
    </row>
    <row r="82688" spans="17:17">
      <c r="Q82688" s="39"/>
    </row>
    <row r="82689" spans="17:17">
      <c r="Q82689" s="39"/>
    </row>
    <row r="82690" spans="17:17">
      <c r="Q82690" s="39"/>
    </row>
    <row r="82691" spans="17:17">
      <c r="Q82691" s="39"/>
    </row>
    <row r="82692" spans="17:17">
      <c r="Q82692" s="39"/>
    </row>
    <row r="82693" spans="17:17">
      <c r="Q82693" s="39"/>
    </row>
    <row r="82694" spans="17:17">
      <c r="Q82694" s="39"/>
    </row>
    <row r="82695" spans="17:17">
      <c r="Q82695" s="39"/>
    </row>
    <row r="82696" spans="17:17">
      <c r="Q82696" s="39"/>
    </row>
    <row r="82697" spans="17:17">
      <c r="Q82697" s="39"/>
    </row>
    <row r="82698" spans="17:17">
      <c r="Q82698" s="39"/>
    </row>
    <row r="82699" spans="17:17">
      <c r="Q82699" s="39"/>
    </row>
    <row r="82700" spans="17:17">
      <c r="Q82700" s="39"/>
    </row>
    <row r="82701" spans="17:17">
      <c r="Q82701" s="39"/>
    </row>
    <row r="82702" spans="17:17">
      <c r="Q82702" s="39"/>
    </row>
    <row r="82703" spans="17:17">
      <c r="Q82703" s="39"/>
    </row>
    <row r="82704" spans="17:17">
      <c r="Q82704" s="39"/>
    </row>
    <row r="82705" spans="17:17">
      <c r="Q82705" s="39"/>
    </row>
    <row r="82706" spans="17:17">
      <c r="Q82706" s="39"/>
    </row>
    <row r="82707" spans="17:17">
      <c r="Q82707" s="39"/>
    </row>
    <row r="82708" spans="17:17">
      <c r="Q82708" s="39"/>
    </row>
    <row r="82709" spans="17:17">
      <c r="Q82709" s="39"/>
    </row>
    <row r="82710" spans="17:17">
      <c r="Q82710" s="39"/>
    </row>
    <row r="82711" spans="17:17">
      <c r="Q82711" s="39"/>
    </row>
    <row r="82712" spans="17:17">
      <c r="Q82712" s="39"/>
    </row>
    <row r="82713" spans="17:17">
      <c r="Q82713" s="39"/>
    </row>
    <row r="82714" spans="17:17">
      <c r="Q82714" s="39"/>
    </row>
    <row r="82715" spans="17:17">
      <c r="Q82715" s="39"/>
    </row>
    <row r="82716" spans="17:17">
      <c r="Q82716" s="39"/>
    </row>
    <row r="82717" spans="17:17">
      <c r="Q82717" s="39"/>
    </row>
    <row r="82718" spans="17:17">
      <c r="Q82718" s="39"/>
    </row>
    <row r="82719" spans="17:17">
      <c r="Q82719" s="39"/>
    </row>
    <row r="82720" spans="17:17">
      <c r="Q82720" s="39"/>
    </row>
    <row r="82721" spans="17:17">
      <c r="Q82721" s="39"/>
    </row>
    <row r="82722" spans="17:17">
      <c r="Q82722" s="39"/>
    </row>
    <row r="82723" spans="17:17">
      <c r="Q82723" s="39"/>
    </row>
    <row r="82724" spans="17:17">
      <c r="Q82724" s="39"/>
    </row>
    <row r="82725" spans="17:17">
      <c r="Q82725" s="39"/>
    </row>
    <row r="82726" spans="17:17">
      <c r="Q82726" s="39"/>
    </row>
    <row r="82727" spans="17:17">
      <c r="Q82727" s="39"/>
    </row>
    <row r="82728" spans="17:17">
      <c r="Q82728" s="39"/>
    </row>
    <row r="82729" spans="17:17">
      <c r="Q82729" s="39"/>
    </row>
    <row r="82730" spans="17:17">
      <c r="Q82730" s="39"/>
    </row>
    <row r="82731" spans="17:17">
      <c r="Q82731" s="39"/>
    </row>
    <row r="82732" spans="17:17">
      <c r="Q82732" s="39"/>
    </row>
    <row r="82733" spans="17:17">
      <c r="Q82733" s="39"/>
    </row>
    <row r="82734" spans="17:17">
      <c r="Q82734" s="39"/>
    </row>
    <row r="82735" spans="17:17">
      <c r="Q82735" s="39"/>
    </row>
    <row r="82736" spans="17:17">
      <c r="Q82736" s="39"/>
    </row>
    <row r="82737" spans="17:17">
      <c r="Q82737" s="39"/>
    </row>
    <row r="82738" spans="17:17">
      <c r="Q82738" s="39"/>
    </row>
    <row r="82739" spans="17:17">
      <c r="Q82739" s="39"/>
    </row>
    <row r="82740" spans="17:17">
      <c r="Q82740" s="39"/>
    </row>
    <row r="82741" spans="17:17">
      <c r="Q82741" s="39"/>
    </row>
    <row r="82742" spans="17:17">
      <c r="Q82742" s="39"/>
    </row>
    <row r="82743" spans="17:17">
      <c r="Q82743" s="39"/>
    </row>
    <row r="82744" spans="17:17">
      <c r="Q82744" s="39"/>
    </row>
    <row r="82745" spans="17:17">
      <c r="Q82745" s="39"/>
    </row>
    <row r="82746" spans="17:17">
      <c r="Q82746" s="39"/>
    </row>
    <row r="82747" spans="17:17">
      <c r="Q82747" s="39"/>
    </row>
    <row r="82748" spans="17:17">
      <c r="Q82748" s="39"/>
    </row>
    <row r="82749" spans="17:17">
      <c r="Q82749" s="39"/>
    </row>
    <row r="82750" spans="17:17">
      <c r="Q82750" s="39"/>
    </row>
    <row r="82751" spans="17:17">
      <c r="Q82751" s="39"/>
    </row>
    <row r="82752" spans="17:17">
      <c r="Q82752" s="39"/>
    </row>
    <row r="82753" spans="17:17">
      <c r="Q82753" s="39"/>
    </row>
    <row r="82754" spans="17:17">
      <c r="Q82754" s="39"/>
    </row>
    <row r="82755" spans="17:17">
      <c r="Q82755" s="39"/>
    </row>
    <row r="82756" spans="17:17">
      <c r="Q82756" s="39"/>
    </row>
    <row r="82757" spans="17:17">
      <c r="Q82757" s="39"/>
    </row>
    <row r="82758" spans="17:17">
      <c r="Q82758" s="39"/>
    </row>
    <row r="82759" spans="17:17">
      <c r="Q82759" s="39"/>
    </row>
    <row r="82760" spans="17:17">
      <c r="Q82760" s="39"/>
    </row>
    <row r="82761" spans="17:17">
      <c r="Q82761" s="39"/>
    </row>
    <row r="82762" spans="17:17">
      <c r="Q82762" s="39"/>
    </row>
    <row r="82763" spans="17:17">
      <c r="Q82763" s="39"/>
    </row>
    <row r="82764" spans="17:17">
      <c r="Q82764" s="39"/>
    </row>
    <row r="82765" spans="17:17">
      <c r="Q82765" s="39"/>
    </row>
    <row r="82766" spans="17:17">
      <c r="Q82766" s="39"/>
    </row>
    <row r="82767" spans="17:17">
      <c r="Q82767" s="39"/>
    </row>
    <row r="82768" spans="17:17">
      <c r="Q82768" s="39"/>
    </row>
    <row r="82769" spans="17:17">
      <c r="Q82769" s="39"/>
    </row>
    <row r="82770" spans="17:17">
      <c r="Q82770" s="39"/>
    </row>
    <row r="82771" spans="17:17">
      <c r="Q82771" s="39"/>
    </row>
    <row r="82772" spans="17:17">
      <c r="Q82772" s="39"/>
    </row>
    <row r="82773" spans="17:17">
      <c r="Q82773" s="39"/>
    </row>
    <row r="82774" spans="17:17">
      <c r="Q82774" s="39"/>
    </row>
    <row r="82775" spans="17:17">
      <c r="Q82775" s="39"/>
    </row>
    <row r="82776" spans="17:17">
      <c r="Q82776" s="39"/>
    </row>
    <row r="82777" spans="17:17">
      <c r="Q82777" s="39"/>
    </row>
    <row r="82778" spans="17:17">
      <c r="Q82778" s="39"/>
    </row>
    <row r="82779" spans="17:17">
      <c r="Q82779" s="39"/>
    </row>
    <row r="82780" spans="17:17">
      <c r="Q82780" s="39"/>
    </row>
    <row r="82781" spans="17:17">
      <c r="Q82781" s="39"/>
    </row>
    <row r="82782" spans="17:17">
      <c r="Q82782" s="39"/>
    </row>
    <row r="82783" spans="17:17">
      <c r="Q82783" s="39"/>
    </row>
    <row r="82784" spans="17:17">
      <c r="Q82784" s="39"/>
    </row>
    <row r="82785" spans="17:17">
      <c r="Q82785" s="39"/>
    </row>
    <row r="82786" spans="17:17">
      <c r="Q82786" s="39"/>
    </row>
    <row r="82787" spans="17:17">
      <c r="Q82787" s="39"/>
    </row>
    <row r="82788" spans="17:17">
      <c r="Q82788" s="39"/>
    </row>
    <row r="82789" spans="17:17">
      <c r="Q82789" s="39"/>
    </row>
    <row r="82790" spans="17:17">
      <c r="Q82790" s="39"/>
    </row>
    <row r="82791" spans="17:17">
      <c r="Q82791" s="39"/>
    </row>
    <row r="82792" spans="17:17">
      <c r="Q82792" s="39"/>
    </row>
    <row r="82793" spans="17:17">
      <c r="Q82793" s="39"/>
    </row>
    <row r="82794" spans="17:17">
      <c r="Q82794" s="39"/>
    </row>
    <row r="82795" spans="17:17">
      <c r="Q82795" s="39"/>
    </row>
    <row r="82796" spans="17:17">
      <c r="Q82796" s="39"/>
    </row>
    <row r="82797" spans="17:17">
      <c r="Q82797" s="39"/>
    </row>
    <row r="82798" spans="17:17">
      <c r="Q82798" s="39"/>
    </row>
    <row r="82799" spans="17:17">
      <c r="Q82799" s="39"/>
    </row>
    <row r="82800" spans="17:17">
      <c r="Q82800" s="39"/>
    </row>
    <row r="82801" spans="17:17">
      <c r="Q82801" s="39"/>
    </row>
    <row r="82802" spans="17:17">
      <c r="Q82802" s="39"/>
    </row>
    <row r="82803" spans="17:17">
      <c r="Q82803" s="39"/>
    </row>
    <row r="82804" spans="17:17">
      <c r="Q82804" s="39"/>
    </row>
    <row r="82805" spans="17:17">
      <c r="Q82805" s="39"/>
    </row>
    <row r="82806" spans="17:17">
      <c r="Q82806" s="39"/>
    </row>
    <row r="82807" spans="17:17">
      <c r="Q82807" s="39"/>
    </row>
    <row r="82808" spans="17:17">
      <c r="Q82808" s="39"/>
    </row>
    <row r="82809" spans="17:17">
      <c r="Q82809" s="39"/>
    </row>
    <row r="82810" spans="17:17">
      <c r="Q82810" s="39"/>
    </row>
    <row r="82811" spans="17:17">
      <c r="Q82811" s="39"/>
    </row>
    <row r="82812" spans="17:17">
      <c r="Q82812" s="39"/>
    </row>
    <row r="82813" spans="17:17">
      <c r="Q82813" s="39"/>
    </row>
    <row r="82814" spans="17:17">
      <c r="Q82814" s="39"/>
    </row>
    <row r="82815" spans="17:17">
      <c r="Q82815" s="39"/>
    </row>
    <row r="82816" spans="17:17">
      <c r="Q82816" s="39"/>
    </row>
    <row r="82817" spans="17:17">
      <c r="Q82817" s="39"/>
    </row>
    <row r="82818" spans="17:17">
      <c r="Q82818" s="39"/>
    </row>
    <row r="82819" spans="17:17">
      <c r="Q82819" s="39"/>
    </row>
    <row r="82820" spans="17:17">
      <c r="Q82820" s="39"/>
    </row>
    <row r="82821" spans="17:17">
      <c r="Q82821" s="39"/>
    </row>
    <row r="82822" spans="17:17">
      <c r="Q82822" s="39"/>
    </row>
    <row r="82823" spans="17:17">
      <c r="Q82823" s="39"/>
    </row>
    <row r="82824" spans="17:17">
      <c r="Q82824" s="39"/>
    </row>
    <row r="82825" spans="17:17">
      <c r="Q82825" s="39"/>
    </row>
    <row r="82826" spans="17:17">
      <c r="Q82826" s="39"/>
    </row>
    <row r="82827" spans="17:17">
      <c r="Q82827" s="39"/>
    </row>
    <row r="82828" spans="17:17">
      <c r="Q82828" s="39"/>
    </row>
    <row r="82829" spans="17:17">
      <c r="Q82829" s="39"/>
    </row>
    <row r="82830" spans="17:17">
      <c r="Q82830" s="39"/>
    </row>
    <row r="82831" spans="17:17">
      <c r="Q82831" s="39"/>
    </row>
    <row r="82832" spans="17:17">
      <c r="Q82832" s="39"/>
    </row>
    <row r="82833" spans="17:17">
      <c r="Q82833" s="39"/>
    </row>
    <row r="82834" spans="17:17">
      <c r="Q82834" s="39"/>
    </row>
    <row r="82835" spans="17:17">
      <c r="Q82835" s="39"/>
    </row>
    <row r="82836" spans="17:17">
      <c r="Q82836" s="39"/>
    </row>
    <row r="82837" spans="17:17">
      <c r="Q82837" s="39"/>
    </row>
    <row r="82838" spans="17:17">
      <c r="Q82838" s="39"/>
    </row>
    <row r="82839" spans="17:17">
      <c r="Q82839" s="39"/>
    </row>
    <row r="82840" spans="17:17">
      <c r="Q82840" s="39"/>
    </row>
    <row r="82841" spans="17:17">
      <c r="Q82841" s="39"/>
    </row>
    <row r="82842" spans="17:17">
      <c r="Q82842" s="39"/>
    </row>
    <row r="82843" spans="17:17">
      <c r="Q82843" s="39"/>
    </row>
    <row r="82844" spans="17:17">
      <c r="Q82844" s="39"/>
    </row>
    <row r="82845" spans="17:17">
      <c r="Q82845" s="39"/>
    </row>
    <row r="82846" spans="17:17">
      <c r="Q82846" s="39"/>
    </row>
    <row r="82847" spans="17:17">
      <c r="Q82847" s="39"/>
    </row>
    <row r="82848" spans="17:17">
      <c r="Q82848" s="39"/>
    </row>
    <row r="82849" spans="17:17">
      <c r="Q82849" s="39"/>
    </row>
    <row r="82850" spans="17:17">
      <c r="Q82850" s="39"/>
    </row>
    <row r="82851" spans="17:17">
      <c r="Q82851" s="39"/>
    </row>
    <row r="82852" spans="17:17">
      <c r="Q82852" s="39"/>
    </row>
    <row r="82853" spans="17:17">
      <c r="Q82853" s="39"/>
    </row>
    <row r="82854" spans="17:17">
      <c r="Q82854" s="39"/>
    </row>
    <row r="82855" spans="17:17">
      <c r="Q82855" s="39"/>
    </row>
    <row r="82856" spans="17:17">
      <c r="Q82856" s="39"/>
    </row>
    <row r="82857" spans="17:17">
      <c r="Q82857" s="39"/>
    </row>
    <row r="82858" spans="17:17">
      <c r="Q82858" s="39"/>
    </row>
    <row r="82859" spans="17:17">
      <c r="Q82859" s="39"/>
    </row>
    <row r="82860" spans="17:17">
      <c r="Q82860" s="39"/>
    </row>
    <row r="82861" spans="17:17">
      <c r="Q82861" s="39"/>
    </row>
    <row r="82862" spans="17:17">
      <c r="Q82862" s="39"/>
    </row>
    <row r="82863" spans="17:17">
      <c r="Q82863" s="39"/>
    </row>
    <row r="82864" spans="17:17">
      <c r="Q82864" s="39"/>
    </row>
    <row r="82865" spans="17:17">
      <c r="Q82865" s="39"/>
    </row>
    <row r="82866" spans="17:17">
      <c r="Q82866" s="39"/>
    </row>
    <row r="82867" spans="17:17">
      <c r="Q82867" s="39"/>
    </row>
    <row r="82868" spans="17:17">
      <c r="Q82868" s="39"/>
    </row>
    <row r="82869" spans="17:17">
      <c r="Q82869" s="39"/>
    </row>
    <row r="82870" spans="17:17">
      <c r="Q82870" s="39"/>
    </row>
    <row r="82871" spans="17:17">
      <c r="Q82871" s="39"/>
    </row>
    <row r="82872" spans="17:17">
      <c r="Q82872" s="39"/>
    </row>
    <row r="82873" spans="17:17">
      <c r="Q82873" s="39"/>
    </row>
    <row r="82874" spans="17:17">
      <c r="Q82874" s="39"/>
    </row>
    <row r="82875" spans="17:17">
      <c r="Q82875" s="39"/>
    </row>
    <row r="82876" spans="17:17">
      <c r="Q82876" s="39"/>
    </row>
    <row r="82877" spans="17:17">
      <c r="Q82877" s="39"/>
    </row>
    <row r="82878" spans="17:17">
      <c r="Q82878" s="39"/>
    </row>
    <row r="82879" spans="17:17">
      <c r="Q82879" s="39"/>
    </row>
    <row r="82880" spans="17:17">
      <c r="Q82880" s="39"/>
    </row>
    <row r="82881" spans="17:17">
      <c r="Q82881" s="39"/>
    </row>
    <row r="82882" spans="17:17">
      <c r="Q82882" s="39"/>
    </row>
    <row r="82883" spans="17:17">
      <c r="Q82883" s="39"/>
    </row>
    <row r="82884" spans="17:17">
      <c r="Q82884" s="39"/>
    </row>
    <row r="82885" spans="17:17">
      <c r="Q82885" s="39"/>
    </row>
    <row r="82886" spans="17:17">
      <c r="Q82886" s="39"/>
    </row>
    <row r="82887" spans="17:17">
      <c r="Q82887" s="39"/>
    </row>
    <row r="82888" spans="17:17">
      <c r="Q82888" s="39"/>
    </row>
    <row r="82889" spans="17:17">
      <c r="Q82889" s="39"/>
    </row>
    <row r="82890" spans="17:17">
      <c r="Q82890" s="39"/>
    </row>
    <row r="82891" spans="17:17">
      <c r="Q82891" s="39"/>
    </row>
    <row r="82892" spans="17:17">
      <c r="Q82892" s="39"/>
    </row>
    <row r="82893" spans="17:17">
      <c r="Q82893" s="39"/>
    </row>
    <row r="82894" spans="17:17">
      <c r="Q82894" s="39"/>
    </row>
    <row r="82895" spans="17:17">
      <c r="Q82895" s="39"/>
    </row>
    <row r="82896" spans="17:17">
      <c r="Q82896" s="39"/>
    </row>
    <row r="82897" spans="17:17">
      <c r="Q82897" s="39"/>
    </row>
    <row r="82898" spans="17:17">
      <c r="Q82898" s="39"/>
    </row>
    <row r="82899" spans="17:17">
      <c r="Q82899" s="39"/>
    </row>
    <row r="82900" spans="17:17">
      <c r="Q82900" s="39"/>
    </row>
    <row r="82901" spans="17:17">
      <c r="Q82901" s="39"/>
    </row>
    <row r="82902" spans="17:17">
      <c r="Q82902" s="39"/>
    </row>
    <row r="82903" spans="17:17">
      <c r="Q82903" s="39"/>
    </row>
    <row r="82904" spans="17:17">
      <c r="Q82904" s="39"/>
    </row>
    <row r="82905" spans="17:17">
      <c r="Q82905" s="39"/>
    </row>
    <row r="82906" spans="17:17">
      <c r="Q82906" s="39"/>
    </row>
    <row r="82907" spans="17:17">
      <c r="Q82907" s="39"/>
    </row>
    <row r="82908" spans="17:17">
      <c r="Q82908" s="39"/>
    </row>
    <row r="82909" spans="17:17">
      <c r="Q82909" s="39"/>
    </row>
    <row r="82910" spans="17:17">
      <c r="Q82910" s="39"/>
    </row>
    <row r="82911" spans="17:17">
      <c r="Q82911" s="39"/>
    </row>
    <row r="82912" spans="17:17">
      <c r="Q82912" s="39"/>
    </row>
    <row r="82913" spans="17:17">
      <c r="Q82913" s="39"/>
    </row>
    <row r="82914" spans="17:17">
      <c r="Q82914" s="39"/>
    </row>
    <row r="82915" spans="17:17">
      <c r="Q82915" s="39"/>
    </row>
    <row r="82916" spans="17:17">
      <c r="Q82916" s="39"/>
    </row>
    <row r="82917" spans="17:17">
      <c r="Q82917" s="39"/>
    </row>
    <row r="82918" spans="17:17">
      <c r="Q82918" s="39"/>
    </row>
    <row r="82919" spans="17:17">
      <c r="Q82919" s="39"/>
    </row>
    <row r="82920" spans="17:17">
      <c r="Q82920" s="39"/>
    </row>
    <row r="82921" spans="17:17">
      <c r="Q82921" s="39"/>
    </row>
    <row r="82922" spans="17:17">
      <c r="Q82922" s="39"/>
    </row>
    <row r="82923" spans="17:17">
      <c r="Q82923" s="39"/>
    </row>
    <row r="82924" spans="17:17">
      <c r="Q82924" s="39"/>
    </row>
    <row r="82925" spans="17:17">
      <c r="Q82925" s="39"/>
    </row>
    <row r="82926" spans="17:17">
      <c r="Q82926" s="39"/>
    </row>
    <row r="82927" spans="17:17">
      <c r="Q82927" s="39"/>
    </row>
    <row r="82928" spans="17:17">
      <c r="Q82928" s="39"/>
    </row>
    <row r="82929" spans="17:17">
      <c r="Q82929" s="39"/>
    </row>
    <row r="82930" spans="17:17">
      <c r="Q82930" s="39"/>
    </row>
    <row r="82931" spans="17:17">
      <c r="Q82931" s="39"/>
    </row>
    <row r="82932" spans="17:17">
      <c r="Q82932" s="39"/>
    </row>
    <row r="82933" spans="17:17">
      <c r="Q82933" s="39"/>
    </row>
    <row r="82934" spans="17:17">
      <c r="Q82934" s="39"/>
    </row>
    <row r="82935" spans="17:17">
      <c r="Q82935" s="39"/>
    </row>
    <row r="82936" spans="17:17">
      <c r="Q82936" s="39"/>
    </row>
    <row r="82937" spans="17:17">
      <c r="Q82937" s="39"/>
    </row>
    <row r="82938" spans="17:17">
      <c r="Q82938" s="39"/>
    </row>
    <row r="82939" spans="17:17">
      <c r="Q82939" s="39"/>
    </row>
    <row r="82940" spans="17:17">
      <c r="Q82940" s="39"/>
    </row>
    <row r="82941" spans="17:17">
      <c r="Q82941" s="39"/>
    </row>
    <row r="82942" spans="17:17">
      <c r="Q82942" s="39"/>
    </row>
    <row r="82943" spans="17:17">
      <c r="Q82943" s="39"/>
    </row>
    <row r="82944" spans="17:17">
      <c r="Q82944" s="39"/>
    </row>
    <row r="82945" spans="17:17">
      <c r="Q82945" s="39"/>
    </row>
    <row r="82946" spans="17:17">
      <c r="Q82946" s="39"/>
    </row>
    <row r="82947" spans="17:17">
      <c r="Q82947" s="39"/>
    </row>
    <row r="82948" spans="17:17">
      <c r="Q82948" s="39"/>
    </row>
    <row r="82949" spans="17:17">
      <c r="Q82949" s="39"/>
    </row>
    <row r="82950" spans="17:17">
      <c r="Q82950" s="39"/>
    </row>
    <row r="82951" spans="17:17">
      <c r="Q82951" s="39"/>
    </row>
    <row r="82952" spans="17:17">
      <c r="Q82952" s="39"/>
    </row>
    <row r="82953" spans="17:17">
      <c r="Q82953" s="39"/>
    </row>
    <row r="82954" spans="17:17">
      <c r="Q82954" s="39"/>
    </row>
    <row r="82955" spans="17:17">
      <c r="Q82955" s="39"/>
    </row>
    <row r="82956" spans="17:17">
      <c r="Q82956" s="39"/>
    </row>
    <row r="82957" spans="17:17">
      <c r="Q82957" s="39"/>
    </row>
    <row r="82958" spans="17:17">
      <c r="Q82958" s="39"/>
    </row>
    <row r="82959" spans="17:17">
      <c r="Q82959" s="39"/>
    </row>
    <row r="82960" spans="17:17">
      <c r="Q82960" s="39"/>
    </row>
    <row r="82961" spans="17:17">
      <c r="Q82961" s="39"/>
    </row>
    <row r="82962" spans="17:17">
      <c r="Q82962" s="39"/>
    </row>
    <row r="82963" spans="17:17">
      <c r="Q82963" s="39"/>
    </row>
    <row r="82964" spans="17:17">
      <c r="Q82964" s="39"/>
    </row>
    <row r="82965" spans="17:17">
      <c r="Q82965" s="39"/>
    </row>
    <row r="82966" spans="17:17">
      <c r="Q82966" s="39"/>
    </row>
    <row r="82967" spans="17:17">
      <c r="Q82967" s="39"/>
    </row>
    <row r="82968" spans="17:17">
      <c r="Q82968" s="39"/>
    </row>
    <row r="82969" spans="17:17">
      <c r="Q82969" s="39"/>
    </row>
    <row r="82970" spans="17:17">
      <c r="Q82970" s="39"/>
    </row>
    <row r="82971" spans="17:17">
      <c r="Q82971" s="39"/>
    </row>
    <row r="82972" spans="17:17">
      <c r="Q82972" s="39"/>
    </row>
    <row r="82973" spans="17:17">
      <c r="Q82973" s="39"/>
    </row>
    <row r="82974" spans="17:17">
      <c r="Q82974" s="39"/>
    </row>
    <row r="82975" spans="17:17">
      <c r="Q82975" s="39"/>
    </row>
    <row r="82976" spans="17:17">
      <c r="Q82976" s="39"/>
    </row>
    <row r="82977" spans="17:17">
      <c r="Q82977" s="39"/>
    </row>
    <row r="82978" spans="17:17">
      <c r="Q82978" s="39"/>
    </row>
    <row r="82979" spans="17:17">
      <c r="Q82979" s="39"/>
    </row>
    <row r="82980" spans="17:17">
      <c r="Q82980" s="39"/>
    </row>
    <row r="82981" spans="17:17">
      <c r="Q82981" s="39"/>
    </row>
    <row r="82982" spans="17:17">
      <c r="Q82982" s="39"/>
    </row>
    <row r="82983" spans="17:17">
      <c r="Q82983" s="39"/>
    </row>
    <row r="82984" spans="17:17">
      <c r="Q82984" s="39"/>
    </row>
    <row r="82985" spans="17:17">
      <c r="Q82985" s="39"/>
    </row>
    <row r="82986" spans="17:17">
      <c r="Q82986" s="39"/>
    </row>
    <row r="82987" spans="17:17">
      <c r="Q82987" s="39"/>
    </row>
    <row r="82988" spans="17:17">
      <c r="Q82988" s="39"/>
    </row>
    <row r="82989" spans="17:17">
      <c r="Q82989" s="39"/>
    </row>
    <row r="82990" spans="17:17">
      <c r="Q82990" s="39"/>
    </row>
    <row r="82991" spans="17:17">
      <c r="Q82991" s="39"/>
    </row>
    <row r="82992" spans="17:17">
      <c r="Q82992" s="39"/>
    </row>
    <row r="82993" spans="17:17">
      <c r="Q82993" s="39"/>
    </row>
    <row r="82994" spans="17:17">
      <c r="Q82994" s="39"/>
    </row>
    <row r="82995" spans="17:17">
      <c r="Q82995" s="39"/>
    </row>
    <row r="82996" spans="17:17">
      <c r="Q82996" s="39"/>
    </row>
    <row r="82997" spans="17:17">
      <c r="Q82997" s="39"/>
    </row>
    <row r="82998" spans="17:17">
      <c r="Q82998" s="39"/>
    </row>
    <row r="82999" spans="17:17">
      <c r="Q82999" s="39"/>
    </row>
    <row r="83000" spans="17:17">
      <c r="Q83000" s="39"/>
    </row>
    <row r="83001" spans="17:17">
      <c r="Q83001" s="39"/>
    </row>
    <row r="83002" spans="17:17">
      <c r="Q83002" s="39"/>
    </row>
    <row r="83003" spans="17:17">
      <c r="Q83003" s="39"/>
    </row>
    <row r="83004" spans="17:17">
      <c r="Q83004" s="39"/>
    </row>
    <row r="83005" spans="17:17">
      <c r="Q83005" s="39"/>
    </row>
    <row r="83006" spans="17:17">
      <c r="Q83006" s="39"/>
    </row>
    <row r="83007" spans="17:17">
      <c r="Q83007" s="39"/>
    </row>
    <row r="83008" spans="17:17">
      <c r="Q83008" s="39"/>
    </row>
    <row r="83009" spans="17:17">
      <c r="Q83009" s="39"/>
    </row>
    <row r="83010" spans="17:17">
      <c r="Q83010" s="39"/>
    </row>
    <row r="83011" spans="17:17">
      <c r="Q83011" s="39"/>
    </row>
    <row r="83012" spans="17:17">
      <c r="Q83012" s="39"/>
    </row>
    <row r="83013" spans="17:17">
      <c r="Q83013" s="39"/>
    </row>
    <row r="83014" spans="17:17">
      <c r="Q83014" s="39"/>
    </row>
    <row r="83015" spans="17:17">
      <c r="Q83015" s="39"/>
    </row>
    <row r="83016" spans="17:17">
      <c r="Q83016" s="39"/>
    </row>
    <row r="83017" spans="17:17">
      <c r="Q83017" s="39"/>
    </row>
    <row r="83018" spans="17:17">
      <c r="Q83018" s="39"/>
    </row>
    <row r="83019" spans="17:17">
      <c r="Q83019" s="39"/>
    </row>
    <row r="83020" spans="17:17">
      <c r="Q83020" s="39"/>
    </row>
    <row r="83021" spans="17:17">
      <c r="Q83021" s="39"/>
    </row>
    <row r="83022" spans="17:17">
      <c r="Q83022" s="39"/>
    </row>
    <row r="83023" spans="17:17">
      <c r="Q83023" s="39"/>
    </row>
    <row r="83024" spans="17:17">
      <c r="Q83024" s="39"/>
    </row>
    <row r="83025" spans="17:17">
      <c r="Q83025" s="39"/>
    </row>
    <row r="83026" spans="17:17">
      <c r="Q83026" s="39"/>
    </row>
    <row r="83027" spans="17:17">
      <c r="Q83027" s="39"/>
    </row>
    <row r="83028" spans="17:17">
      <c r="Q83028" s="39"/>
    </row>
    <row r="83029" spans="17:17">
      <c r="Q83029" s="39"/>
    </row>
    <row r="83030" spans="17:17">
      <c r="Q83030" s="39"/>
    </row>
    <row r="83031" spans="17:17">
      <c r="Q83031" s="39"/>
    </row>
    <row r="83032" spans="17:17">
      <c r="Q83032" s="39"/>
    </row>
    <row r="83033" spans="17:17">
      <c r="Q83033" s="39"/>
    </row>
    <row r="83034" spans="17:17">
      <c r="Q83034" s="39"/>
    </row>
    <row r="83035" spans="17:17">
      <c r="Q83035" s="39"/>
    </row>
    <row r="83036" spans="17:17">
      <c r="Q83036" s="39"/>
    </row>
    <row r="83037" spans="17:17">
      <c r="Q83037" s="39"/>
    </row>
    <row r="83038" spans="17:17">
      <c r="Q83038" s="39"/>
    </row>
    <row r="83039" spans="17:17">
      <c r="Q83039" s="39"/>
    </row>
    <row r="83040" spans="17:17">
      <c r="Q83040" s="39"/>
    </row>
    <row r="83041" spans="17:17">
      <c r="Q83041" s="39"/>
    </row>
    <row r="83042" spans="17:17">
      <c r="Q83042" s="39"/>
    </row>
    <row r="83043" spans="17:17">
      <c r="Q83043" s="39"/>
    </row>
    <row r="83044" spans="17:17">
      <c r="Q83044" s="39"/>
    </row>
    <row r="83045" spans="17:17">
      <c r="Q83045" s="39"/>
    </row>
    <row r="83046" spans="17:17">
      <c r="Q83046" s="39"/>
    </row>
    <row r="83047" spans="17:17">
      <c r="Q83047" s="39"/>
    </row>
    <row r="83048" spans="17:17">
      <c r="Q83048" s="39"/>
    </row>
    <row r="83049" spans="17:17">
      <c r="Q83049" s="39"/>
    </row>
    <row r="83050" spans="17:17">
      <c r="Q83050" s="39"/>
    </row>
    <row r="83051" spans="17:17">
      <c r="Q83051" s="39"/>
    </row>
    <row r="83052" spans="17:17">
      <c r="Q83052" s="39"/>
    </row>
    <row r="83053" spans="17:17">
      <c r="Q83053" s="39"/>
    </row>
    <row r="83054" spans="17:17">
      <c r="Q83054" s="39"/>
    </row>
    <row r="83055" spans="17:17">
      <c r="Q83055" s="39"/>
    </row>
    <row r="83056" spans="17:17">
      <c r="Q83056" s="39"/>
    </row>
    <row r="83057" spans="17:17">
      <c r="Q83057" s="39"/>
    </row>
    <row r="83058" spans="17:17">
      <c r="Q83058" s="39"/>
    </row>
    <row r="83059" spans="17:17">
      <c r="Q83059" s="39"/>
    </row>
    <row r="83060" spans="17:17">
      <c r="Q83060" s="39"/>
    </row>
    <row r="83061" spans="17:17">
      <c r="Q83061" s="39"/>
    </row>
    <row r="83062" spans="17:17">
      <c r="Q83062" s="39"/>
    </row>
    <row r="83063" spans="17:17">
      <c r="Q83063" s="39"/>
    </row>
    <row r="83064" spans="17:17">
      <c r="Q83064" s="39"/>
    </row>
    <row r="83065" spans="17:17">
      <c r="Q83065" s="39"/>
    </row>
    <row r="83066" spans="17:17">
      <c r="Q83066" s="39"/>
    </row>
    <row r="83067" spans="17:17">
      <c r="Q83067" s="39"/>
    </row>
    <row r="83068" spans="17:17">
      <c r="Q83068" s="39"/>
    </row>
    <row r="83069" spans="17:17">
      <c r="Q83069" s="39"/>
    </row>
    <row r="83070" spans="17:17">
      <c r="Q83070" s="39"/>
    </row>
    <row r="83071" spans="17:17">
      <c r="Q83071" s="39"/>
    </row>
    <row r="83072" spans="17:17">
      <c r="Q83072" s="39"/>
    </row>
    <row r="83073" spans="17:17">
      <c r="Q83073" s="39"/>
    </row>
    <row r="83074" spans="17:17">
      <c r="Q83074" s="39"/>
    </row>
    <row r="83075" spans="17:17">
      <c r="Q83075" s="39"/>
    </row>
    <row r="83076" spans="17:17">
      <c r="Q83076" s="39"/>
    </row>
    <row r="83077" spans="17:17">
      <c r="Q83077" s="39"/>
    </row>
    <row r="83078" spans="17:17">
      <c r="Q83078" s="39"/>
    </row>
    <row r="83079" spans="17:17">
      <c r="Q83079" s="39"/>
    </row>
    <row r="83080" spans="17:17">
      <c r="Q83080" s="39"/>
    </row>
    <row r="83081" spans="17:17">
      <c r="Q83081" s="39"/>
    </row>
    <row r="83082" spans="17:17">
      <c r="Q83082" s="39"/>
    </row>
    <row r="83083" spans="17:17">
      <c r="Q83083" s="39"/>
    </row>
    <row r="83084" spans="17:17">
      <c r="Q83084" s="39"/>
    </row>
    <row r="83085" spans="17:17">
      <c r="Q83085" s="39"/>
    </row>
    <row r="83086" spans="17:17">
      <c r="Q83086" s="39"/>
    </row>
    <row r="83087" spans="17:17">
      <c r="Q83087" s="39"/>
    </row>
    <row r="83088" spans="17:17">
      <c r="Q83088" s="39"/>
    </row>
    <row r="83089" spans="17:17">
      <c r="Q83089" s="39"/>
    </row>
    <row r="83090" spans="17:17">
      <c r="Q83090" s="39"/>
    </row>
    <row r="83091" spans="17:17">
      <c r="Q83091" s="39"/>
    </row>
    <row r="83092" spans="17:17">
      <c r="Q83092" s="39"/>
    </row>
    <row r="83093" spans="17:17">
      <c r="Q83093" s="39"/>
    </row>
    <row r="83094" spans="17:17">
      <c r="Q83094" s="39"/>
    </row>
    <row r="83095" spans="17:17">
      <c r="Q83095" s="39"/>
    </row>
    <row r="83096" spans="17:17">
      <c r="Q83096" s="39"/>
    </row>
    <row r="83097" spans="17:17">
      <c r="Q83097" s="39"/>
    </row>
    <row r="83098" spans="17:17">
      <c r="Q83098" s="39"/>
    </row>
    <row r="83099" spans="17:17">
      <c r="Q83099" s="39"/>
    </row>
    <row r="83100" spans="17:17">
      <c r="Q83100" s="39"/>
    </row>
    <row r="83101" spans="17:17">
      <c r="Q83101" s="39"/>
    </row>
    <row r="83102" spans="17:17">
      <c r="Q83102" s="39"/>
    </row>
    <row r="83103" spans="17:17">
      <c r="Q83103" s="39"/>
    </row>
    <row r="83104" spans="17:17">
      <c r="Q83104" s="39"/>
    </row>
    <row r="83105" spans="17:17">
      <c r="Q83105" s="39"/>
    </row>
    <row r="83106" spans="17:17">
      <c r="Q83106" s="39"/>
    </row>
    <row r="83107" spans="17:17">
      <c r="Q83107" s="39"/>
    </row>
    <row r="83108" spans="17:17">
      <c r="Q83108" s="39"/>
    </row>
    <row r="83109" spans="17:17">
      <c r="Q83109" s="39"/>
    </row>
    <row r="83110" spans="17:17">
      <c r="Q83110" s="39"/>
    </row>
    <row r="83111" spans="17:17">
      <c r="Q83111" s="39"/>
    </row>
    <row r="83112" spans="17:17">
      <c r="Q83112" s="39"/>
    </row>
    <row r="83113" spans="17:17">
      <c r="Q83113" s="39"/>
    </row>
    <row r="83114" spans="17:17">
      <c r="Q83114" s="39"/>
    </row>
    <row r="83115" spans="17:17">
      <c r="Q83115" s="39"/>
    </row>
    <row r="83116" spans="17:17">
      <c r="Q83116" s="39"/>
    </row>
    <row r="83117" spans="17:17">
      <c r="Q83117" s="39"/>
    </row>
    <row r="83118" spans="17:17">
      <c r="Q83118" s="39"/>
    </row>
    <row r="83119" spans="17:17">
      <c r="Q83119" s="39"/>
    </row>
    <row r="83120" spans="17:17">
      <c r="Q83120" s="39"/>
    </row>
    <row r="83121" spans="17:17">
      <c r="Q83121" s="39"/>
    </row>
    <row r="83122" spans="17:17">
      <c r="Q83122" s="39"/>
    </row>
    <row r="83123" spans="17:17">
      <c r="Q83123" s="39"/>
    </row>
    <row r="83124" spans="17:17">
      <c r="Q83124" s="39"/>
    </row>
    <row r="83125" spans="17:17">
      <c r="Q83125" s="39"/>
    </row>
    <row r="83126" spans="17:17">
      <c r="Q83126" s="39"/>
    </row>
    <row r="83127" spans="17:17">
      <c r="Q83127" s="39"/>
    </row>
    <row r="83128" spans="17:17">
      <c r="Q83128" s="39"/>
    </row>
    <row r="83129" spans="17:17">
      <c r="Q83129" s="39"/>
    </row>
    <row r="83130" spans="17:17">
      <c r="Q83130" s="39"/>
    </row>
    <row r="83131" spans="17:17">
      <c r="Q83131" s="39"/>
    </row>
    <row r="83132" spans="17:17">
      <c r="Q83132" s="39"/>
    </row>
    <row r="83133" spans="17:17">
      <c r="Q83133" s="39"/>
    </row>
    <row r="83134" spans="17:17">
      <c r="Q83134" s="39"/>
    </row>
    <row r="83135" spans="17:17">
      <c r="Q83135" s="39"/>
    </row>
    <row r="83136" spans="17:17">
      <c r="Q83136" s="39"/>
    </row>
    <row r="83137" spans="17:17">
      <c r="Q83137" s="39"/>
    </row>
    <row r="83138" spans="17:17">
      <c r="Q83138" s="39"/>
    </row>
    <row r="83139" spans="17:17">
      <c r="Q83139" s="39"/>
    </row>
    <row r="83140" spans="17:17">
      <c r="Q83140" s="39"/>
    </row>
    <row r="83141" spans="17:17">
      <c r="Q83141" s="39"/>
    </row>
    <row r="83142" spans="17:17">
      <c r="Q83142" s="39"/>
    </row>
    <row r="83143" spans="17:17">
      <c r="Q83143" s="39"/>
    </row>
    <row r="83144" spans="17:17">
      <c r="Q83144" s="39"/>
    </row>
    <row r="83145" spans="17:17">
      <c r="Q83145" s="39"/>
    </row>
    <row r="83146" spans="17:17">
      <c r="Q83146" s="39"/>
    </row>
    <row r="83147" spans="17:17">
      <c r="Q83147" s="39"/>
    </row>
    <row r="83148" spans="17:17">
      <c r="Q83148" s="39"/>
    </row>
    <row r="83149" spans="17:17">
      <c r="Q83149" s="39"/>
    </row>
    <row r="83150" spans="17:17">
      <c r="Q83150" s="39"/>
    </row>
    <row r="83151" spans="17:17">
      <c r="Q83151" s="39"/>
    </row>
    <row r="83152" spans="17:17">
      <c r="Q83152" s="39"/>
    </row>
    <row r="83153" spans="17:17">
      <c r="Q83153" s="39"/>
    </row>
    <row r="83154" spans="17:17">
      <c r="Q83154" s="39"/>
    </row>
    <row r="83155" spans="17:17">
      <c r="Q83155" s="39"/>
    </row>
    <row r="83156" spans="17:17">
      <c r="Q83156" s="39"/>
    </row>
    <row r="83157" spans="17:17">
      <c r="Q83157" s="39"/>
    </row>
    <row r="83158" spans="17:17">
      <c r="Q83158" s="39"/>
    </row>
    <row r="83159" spans="17:17">
      <c r="Q83159" s="39"/>
    </row>
    <row r="83160" spans="17:17">
      <c r="Q83160" s="39"/>
    </row>
    <row r="83161" spans="17:17">
      <c r="Q83161" s="39"/>
    </row>
    <row r="83162" spans="17:17">
      <c r="Q83162" s="39"/>
    </row>
    <row r="83163" spans="17:17">
      <c r="Q83163" s="39"/>
    </row>
    <row r="83164" spans="17:17">
      <c r="Q83164" s="39"/>
    </row>
    <row r="83165" spans="17:17">
      <c r="Q83165" s="39"/>
    </row>
    <row r="83166" spans="17:17">
      <c r="Q83166" s="39"/>
    </row>
    <row r="83167" spans="17:17">
      <c r="Q83167" s="39"/>
    </row>
    <row r="83168" spans="17:17">
      <c r="Q83168" s="39"/>
    </row>
    <row r="83169" spans="17:17">
      <c r="Q83169" s="39"/>
    </row>
    <row r="83170" spans="17:17">
      <c r="Q83170" s="39"/>
    </row>
    <row r="83171" spans="17:17">
      <c r="Q83171" s="39"/>
    </row>
    <row r="83172" spans="17:17">
      <c r="Q83172" s="39"/>
    </row>
    <row r="83173" spans="17:17">
      <c r="Q83173" s="39"/>
    </row>
    <row r="83174" spans="17:17">
      <c r="Q83174" s="39"/>
    </row>
    <row r="83175" spans="17:17">
      <c r="Q83175" s="39"/>
    </row>
    <row r="83176" spans="17:17">
      <c r="Q83176" s="39"/>
    </row>
    <row r="83177" spans="17:17">
      <c r="Q83177" s="39"/>
    </row>
    <row r="83178" spans="17:17">
      <c r="Q83178" s="39"/>
    </row>
    <row r="83179" spans="17:17">
      <c r="Q83179" s="39"/>
    </row>
    <row r="83180" spans="17:17">
      <c r="Q83180" s="39"/>
    </row>
    <row r="83181" spans="17:17">
      <c r="Q83181" s="39"/>
    </row>
    <row r="83182" spans="17:17">
      <c r="Q83182" s="39"/>
    </row>
    <row r="83183" spans="17:17">
      <c r="Q83183" s="39"/>
    </row>
    <row r="83184" spans="17:17">
      <c r="Q83184" s="39"/>
    </row>
    <row r="83185" spans="17:17">
      <c r="Q83185" s="39"/>
    </row>
    <row r="83186" spans="17:17">
      <c r="Q83186" s="39"/>
    </row>
    <row r="83187" spans="17:17">
      <c r="Q83187" s="39"/>
    </row>
    <row r="83188" spans="17:17">
      <c r="Q83188" s="39"/>
    </row>
    <row r="83189" spans="17:17">
      <c r="Q83189" s="39"/>
    </row>
    <row r="83190" spans="17:17">
      <c r="Q83190" s="39"/>
    </row>
    <row r="83191" spans="17:17">
      <c r="Q83191" s="39"/>
    </row>
    <row r="83192" spans="17:17">
      <c r="Q83192" s="39"/>
    </row>
    <row r="83193" spans="17:17">
      <c r="Q83193" s="39"/>
    </row>
    <row r="83194" spans="17:17">
      <c r="Q83194" s="39"/>
    </row>
    <row r="83195" spans="17:17">
      <c r="Q83195" s="39"/>
    </row>
    <row r="83196" spans="17:17">
      <c r="Q83196" s="39"/>
    </row>
    <row r="83197" spans="17:17">
      <c r="Q83197" s="39"/>
    </row>
    <row r="83198" spans="17:17">
      <c r="Q83198" s="39"/>
    </row>
    <row r="83199" spans="17:17">
      <c r="Q83199" s="39"/>
    </row>
    <row r="83200" spans="17:17">
      <c r="Q83200" s="39"/>
    </row>
    <row r="83201" spans="17:17">
      <c r="Q83201" s="39"/>
    </row>
    <row r="83202" spans="17:17">
      <c r="Q83202" s="39"/>
    </row>
    <row r="83203" spans="17:17">
      <c r="Q83203" s="39"/>
    </row>
    <row r="83204" spans="17:17">
      <c r="Q83204" s="39"/>
    </row>
    <row r="83205" spans="17:17">
      <c r="Q83205" s="39"/>
    </row>
    <row r="83206" spans="17:17">
      <c r="Q83206" s="39"/>
    </row>
    <row r="83207" spans="17:17">
      <c r="Q83207" s="39"/>
    </row>
    <row r="83208" spans="17:17">
      <c r="Q83208" s="39"/>
    </row>
    <row r="83209" spans="17:17">
      <c r="Q83209" s="39"/>
    </row>
    <row r="83210" spans="17:17">
      <c r="Q83210" s="39"/>
    </row>
    <row r="83211" spans="17:17">
      <c r="Q83211" s="39"/>
    </row>
    <row r="83212" spans="17:17">
      <c r="Q83212" s="39"/>
    </row>
    <row r="83213" spans="17:17">
      <c r="Q83213" s="39"/>
    </row>
    <row r="83214" spans="17:17">
      <c r="Q83214" s="39"/>
    </row>
    <row r="83215" spans="17:17">
      <c r="Q83215" s="39"/>
    </row>
    <row r="83216" spans="17:17">
      <c r="Q83216" s="39"/>
    </row>
    <row r="83217" spans="17:17">
      <c r="Q83217" s="39"/>
    </row>
    <row r="83218" spans="17:17">
      <c r="Q83218" s="39"/>
    </row>
    <row r="83219" spans="17:17">
      <c r="Q83219" s="39"/>
    </row>
    <row r="83220" spans="17:17">
      <c r="Q83220" s="39"/>
    </row>
    <row r="83221" spans="17:17">
      <c r="Q83221" s="39"/>
    </row>
    <row r="83222" spans="17:17">
      <c r="Q83222" s="39"/>
    </row>
    <row r="83223" spans="17:17">
      <c r="Q83223" s="39"/>
    </row>
    <row r="83224" spans="17:17">
      <c r="Q83224" s="39"/>
    </row>
    <row r="83225" spans="17:17">
      <c r="Q83225" s="39"/>
    </row>
    <row r="83226" spans="17:17">
      <c r="Q83226" s="39"/>
    </row>
    <row r="83227" spans="17:17">
      <c r="Q83227" s="39"/>
    </row>
    <row r="83228" spans="17:17">
      <c r="Q83228" s="39"/>
    </row>
    <row r="83229" spans="17:17">
      <c r="Q83229" s="39"/>
    </row>
    <row r="83230" spans="17:17">
      <c r="Q83230" s="39"/>
    </row>
    <row r="83231" spans="17:17">
      <c r="Q83231" s="39"/>
    </row>
    <row r="83232" spans="17:17">
      <c r="Q83232" s="39"/>
    </row>
    <row r="83233" spans="17:17">
      <c r="Q83233" s="39"/>
    </row>
    <row r="83234" spans="17:17">
      <c r="Q83234" s="39"/>
    </row>
    <row r="83235" spans="17:17">
      <c r="Q83235" s="39"/>
    </row>
    <row r="83236" spans="17:17">
      <c r="Q83236" s="39"/>
    </row>
    <row r="83237" spans="17:17">
      <c r="Q83237" s="39"/>
    </row>
    <row r="83238" spans="17:17">
      <c r="Q83238" s="39"/>
    </row>
    <row r="83239" spans="17:17">
      <c r="Q83239" s="39"/>
    </row>
    <row r="83240" spans="17:17">
      <c r="Q83240" s="39"/>
    </row>
    <row r="83241" spans="17:17">
      <c r="Q83241" s="39"/>
    </row>
    <row r="83242" spans="17:17">
      <c r="Q83242" s="39"/>
    </row>
    <row r="83243" spans="17:17">
      <c r="Q83243" s="39"/>
    </row>
    <row r="83244" spans="17:17">
      <c r="Q83244" s="39"/>
    </row>
    <row r="83245" spans="17:17">
      <c r="Q83245" s="39"/>
    </row>
    <row r="83246" spans="17:17">
      <c r="Q83246" s="39"/>
    </row>
    <row r="83247" spans="17:17">
      <c r="Q83247" s="39"/>
    </row>
    <row r="83248" spans="17:17">
      <c r="Q83248" s="39"/>
    </row>
    <row r="83249" spans="17:17">
      <c r="Q83249" s="39"/>
    </row>
    <row r="83250" spans="17:17">
      <c r="Q83250" s="39"/>
    </row>
    <row r="83251" spans="17:17">
      <c r="Q83251" s="39"/>
    </row>
    <row r="83252" spans="17:17">
      <c r="Q83252" s="39"/>
    </row>
    <row r="83253" spans="17:17">
      <c r="Q83253" s="39"/>
    </row>
    <row r="83254" spans="17:17">
      <c r="Q83254" s="39"/>
    </row>
    <row r="83255" spans="17:17">
      <c r="Q83255" s="39"/>
    </row>
    <row r="83256" spans="17:17">
      <c r="Q83256" s="39"/>
    </row>
    <row r="83257" spans="17:17">
      <c r="Q83257" s="39"/>
    </row>
    <row r="83258" spans="17:17">
      <c r="Q83258" s="39"/>
    </row>
    <row r="83259" spans="17:17">
      <c r="Q83259" s="39"/>
    </row>
    <row r="83260" spans="17:17">
      <c r="Q83260" s="39"/>
    </row>
    <row r="83261" spans="17:17">
      <c r="Q83261" s="39"/>
    </row>
    <row r="83262" spans="17:17">
      <c r="Q83262" s="39"/>
    </row>
    <row r="83263" spans="17:17">
      <c r="Q83263" s="39"/>
    </row>
    <row r="83264" spans="17:17">
      <c r="Q83264" s="39"/>
    </row>
    <row r="83265" spans="17:17">
      <c r="Q83265" s="39"/>
    </row>
    <row r="83266" spans="17:17">
      <c r="Q83266" s="39"/>
    </row>
    <row r="83267" spans="17:17">
      <c r="Q83267" s="39"/>
    </row>
    <row r="83268" spans="17:17">
      <c r="Q83268" s="39"/>
    </row>
    <row r="83269" spans="17:17">
      <c r="Q83269" s="39"/>
    </row>
    <row r="83270" spans="17:17">
      <c r="Q83270" s="39"/>
    </row>
    <row r="83271" spans="17:17">
      <c r="Q83271" s="39"/>
    </row>
    <row r="83272" spans="17:17">
      <c r="Q83272" s="39"/>
    </row>
    <row r="83273" spans="17:17">
      <c r="Q83273" s="39"/>
    </row>
    <row r="83274" spans="17:17">
      <c r="Q83274" s="39"/>
    </row>
    <row r="83275" spans="17:17">
      <c r="Q83275" s="39"/>
    </row>
    <row r="83276" spans="17:17">
      <c r="Q83276" s="39"/>
    </row>
    <row r="83277" spans="17:17">
      <c r="Q83277" s="39"/>
    </row>
    <row r="83278" spans="17:17">
      <c r="Q83278" s="39"/>
    </row>
    <row r="83279" spans="17:17">
      <c r="Q83279" s="39"/>
    </row>
    <row r="83280" spans="17:17">
      <c r="Q83280" s="39"/>
    </row>
    <row r="83281" spans="17:17">
      <c r="Q83281" s="39"/>
    </row>
    <row r="83282" spans="17:17">
      <c r="Q83282" s="39"/>
    </row>
    <row r="83283" spans="17:17">
      <c r="Q83283" s="39"/>
    </row>
    <row r="83284" spans="17:17">
      <c r="Q83284" s="39"/>
    </row>
    <row r="83285" spans="17:17">
      <c r="Q83285" s="39"/>
    </row>
    <row r="83286" spans="17:17">
      <c r="Q83286" s="39"/>
    </row>
    <row r="83287" spans="17:17">
      <c r="Q83287" s="39"/>
    </row>
    <row r="83288" spans="17:17">
      <c r="Q83288" s="39"/>
    </row>
    <row r="83289" spans="17:17">
      <c r="Q83289" s="39"/>
    </row>
    <row r="83290" spans="17:17">
      <c r="Q83290" s="39"/>
    </row>
    <row r="83291" spans="17:17">
      <c r="Q83291" s="39"/>
    </row>
    <row r="83292" spans="17:17">
      <c r="Q83292" s="39"/>
    </row>
    <row r="83293" spans="17:17">
      <c r="Q83293" s="39"/>
    </row>
    <row r="83294" spans="17:17">
      <c r="Q83294" s="39"/>
    </row>
    <row r="83295" spans="17:17">
      <c r="Q83295" s="39"/>
    </row>
    <row r="83296" spans="17:17">
      <c r="Q83296" s="39"/>
    </row>
    <row r="83297" spans="17:17">
      <c r="Q83297" s="39"/>
    </row>
    <row r="83298" spans="17:17">
      <c r="Q83298" s="39"/>
    </row>
    <row r="83299" spans="17:17">
      <c r="Q83299" s="39"/>
    </row>
    <row r="83300" spans="17:17">
      <c r="Q83300" s="39"/>
    </row>
    <row r="83301" spans="17:17">
      <c r="Q83301" s="39"/>
    </row>
    <row r="83302" spans="17:17">
      <c r="Q83302" s="39"/>
    </row>
    <row r="83303" spans="17:17">
      <c r="Q83303" s="39"/>
    </row>
    <row r="83304" spans="17:17">
      <c r="Q83304" s="39"/>
    </row>
    <row r="83305" spans="17:17">
      <c r="Q83305" s="39"/>
    </row>
    <row r="83306" spans="17:17">
      <c r="Q83306" s="39"/>
    </row>
    <row r="83307" spans="17:17">
      <c r="Q83307" s="39"/>
    </row>
    <row r="83308" spans="17:17">
      <c r="Q83308" s="39"/>
    </row>
    <row r="83309" spans="17:17">
      <c r="Q83309" s="39"/>
    </row>
    <row r="83310" spans="17:17">
      <c r="Q83310" s="39"/>
    </row>
    <row r="83311" spans="17:17">
      <c r="Q83311" s="39"/>
    </row>
    <row r="83312" spans="17:17">
      <c r="Q83312" s="39"/>
    </row>
    <row r="83313" spans="17:17">
      <c r="Q83313" s="39"/>
    </row>
    <row r="83314" spans="17:17">
      <c r="Q83314" s="39"/>
    </row>
    <row r="83315" spans="17:17">
      <c r="Q83315" s="39"/>
    </row>
    <row r="83316" spans="17:17">
      <c r="Q83316" s="39"/>
    </row>
    <row r="83317" spans="17:17">
      <c r="Q83317" s="39"/>
    </row>
    <row r="83318" spans="17:17">
      <c r="Q83318" s="39"/>
    </row>
    <row r="83319" spans="17:17">
      <c r="Q83319" s="39"/>
    </row>
    <row r="83320" spans="17:17">
      <c r="Q83320" s="39"/>
    </row>
    <row r="83321" spans="17:17">
      <c r="Q83321" s="39"/>
    </row>
    <row r="83322" spans="17:17">
      <c r="Q83322" s="39"/>
    </row>
    <row r="83323" spans="17:17">
      <c r="Q83323" s="39"/>
    </row>
    <row r="83324" spans="17:17">
      <c r="Q83324" s="39"/>
    </row>
    <row r="83325" spans="17:17">
      <c r="Q83325" s="39"/>
    </row>
    <row r="83326" spans="17:17">
      <c r="Q83326" s="39"/>
    </row>
    <row r="83327" spans="17:17">
      <c r="Q83327" s="39"/>
    </row>
    <row r="83328" spans="17:17">
      <c r="Q83328" s="39"/>
    </row>
    <row r="83329" spans="17:17">
      <c r="Q83329" s="39"/>
    </row>
    <row r="83330" spans="17:17">
      <c r="Q83330" s="39"/>
    </row>
    <row r="83331" spans="17:17">
      <c r="Q83331" s="39"/>
    </row>
    <row r="83332" spans="17:17">
      <c r="Q83332" s="39"/>
    </row>
    <row r="83333" spans="17:17">
      <c r="Q83333" s="39"/>
    </row>
    <row r="83334" spans="17:17">
      <c r="Q83334" s="39"/>
    </row>
    <row r="83335" spans="17:17">
      <c r="Q83335" s="39"/>
    </row>
    <row r="83336" spans="17:17">
      <c r="Q83336" s="39"/>
    </row>
    <row r="83337" spans="17:17">
      <c r="Q83337" s="39"/>
    </row>
    <row r="83338" spans="17:17">
      <c r="Q83338" s="39"/>
    </row>
    <row r="83339" spans="17:17">
      <c r="Q83339" s="39"/>
    </row>
    <row r="83340" spans="17:17">
      <c r="Q83340" s="39"/>
    </row>
    <row r="83341" spans="17:17">
      <c r="Q83341" s="39"/>
    </row>
    <row r="83342" spans="17:17">
      <c r="Q83342" s="39"/>
    </row>
    <row r="83343" spans="17:17">
      <c r="Q83343" s="39"/>
    </row>
    <row r="83344" spans="17:17">
      <c r="Q83344" s="39"/>
    </row>
    <row r="83345" spans="17:17">
      <c r="Q83345" s="39"/>
    </row>
    <row r="83346" spans="17:17">
      <c r="Q83346" s="39"/>
    </row>
    <row r="83347" spans="17:17">
      <c r="Q83347" s="39"/>
    </row>
    <row r="83348" spans="17:17">
      <c r="Q83348" s="39"/>
    </row>
    <row r="83349" spans="17:17">
      <c r="Q83349" s="39"/>
    </row>
    <row r="83350" spans="17:17">
      <c r="Q83350" s="39"/>
    </row>
    <row r="83351" spans="17:17">
      <c r="Q83351" s="39"/>
    </row>
    <row r="83352" spans="17:17">
      <c r="Q83352" s="39"/>
    </row>
    <row r="83353" spans="17:17">
      <c r="Q83353" s="39"/>
    </row>
    <row r="83354" spans="17:17">
      <c r="Q83354" s="39"/>
    </row>
    <row r="83355" spans="17:17">
      <c r="Q83355" s="39"/>
    </row>
    <row r="83356" spans="17:17">
      <c r="Q83356" s="39"/>
    </row>
    <row r="83357" spans="17:17">
      <c r="Q83357" s="39"/>
    </row>
    <row r="83358" spans="17:17">
      <c r="Q83358" s="39"/>
    </row>
    <row r="83359" spans="17:17">
      <c r="Q83359" s="39"/>
    </row>
    <row r="83360" spans="17:17">
      <c r="Q83360" s="39"/>
    </row>
    <row r="83361" spans="17:17">
      <c r="Q83361" s="39"/>
    </row>
    <row r="83362" spans="17:17">
      <c r="Q83362" s="39"/>
    </row>
    <row r="83363" spans="17:17">
      <c r="Q83363" s="39"/>
    </row>
    <row r="83364" spans="17:17">
      <c r="Q83364" s="39"/>
    </row>
    <row r="83365" spans="17:17">
      <c r="Q83365" s="39"/>
    </row>
    <row r="83366" spans="17:17">
      <c r="Q83366" s="39"/>
    </row>
    <row r="83367" spans="17:17">
      <c r="Q83367" s="39"/>
    </row>
    <row r="83368" spans="17:17">
      <c r="Q83368" s="39"/>
    </row>
    <row r="83369" spans="17:17">
      <c r="Q83369" s="39"/>
    </row>
    <row r="83370" spans="17:17">
      <c r="Q83370" s="39"/>
    </row>
    <row r="83371" spans="17:17">
      <c r="Q83371" s="39"/>
    </row>
    <row r="83372" spans="17:17">
      <c r="Q83372" s="39"/>
    </row>
    <row r="83373" spans="17:17">
      <c r="Q83373" s="39"/>
    </row>
    <row r="83374" spans="17:17">
      <c r="Q83374" s="39"/>
    </row>
    <row r="83375" spans="17:17">
      <c r="Q83375" s="39"/>
    </row>
    <row r="83376" spans="17:17">
      <c r="Q83376" s="39"/>
    </row>
    <row r="83377" spans="17:17">
      <c r="Q83377" s="39"/>
    </row>
    <row r="83378" spans="17:17">
      <c r="Q83378" s="39"/>
    </row>
    <row r="83379" spans="17:17">
      <c r="Q83379" s="39"/>
    </row>
    <row r="83380" spans="17:17">
      <c r="Q83380" s="39"/>
    </row>
    <row r="83381" spans="17:17">
      <c r="Q83381" s="39"/>
    </row>
    <row r="83382" spans="17:17">
      <c r="Q83382" s="39"/>
    </row>
    <row r="83383" spans="17:17">
      <c r="Q83383" s="39"/>
    </row>
    <row r="83384" spans="17:17">
      <c r="Q83384" s="39"/>
    </row>
    <row r="83385" spans="17:17">
      <c r="Q83385" s="39"/>
    </row>
    <row r="83386" spans="17:17">
      <c r="Q83386" s="39"/>
    </row>
    <row r="83387" spans="17:17">
      <c r="Q83387" s="39"/>
    </row>
    <row r="83388" spans="17:17">
      <c r="Q83388" s="39"/>
    </row>
    <row r="83389" spans="17:17">
      <c r="Q83389" s="39"/>
    </row>
    <row r="83390" spans="17:17">
      <c r="Q83390" s="39"/>
    </row>
    <row r="83391" spans="17:17">
      <c r="Q83391" s="39"/>
    </row>
    <row r="83392" spans="17:17">
      <c r="Q83392" s="39"/>
    </row>
    <row r="83393" spans="17:17">
      <c r="Q83393" s="39"/>
    </row>
    <row r="83394" spans="17:17">
      <c r="Q83394" s="39"/>
    </row>
    <row r="83395" spans="17:17">
      <c r="Q83395" s="39"/>
    </row>
    <row r="83396" spans="17:17">
      <c r="Q83396" s="39"/>
    </row>
    <row r="83397" spans="17:17">
      <c r="Q83397" s="39"/>
    </row>
    <row r="83398" spans="17:17">
      <c r="Q83398" s="39"/>
    </row>
    <row r="83399" spans="17:17">
      <c r="Q83399" s="39"/>
    </row>
    <row r="83400" spans="17:17">
      <c r="Q83400" s="39"/>
    </row>
    <row r="83401" spans="17:17">
      <c r="Q83401" s="39"/>
    </row>
    <row r="83402" spans="17:17">
      <c r="Q83402" s="39"/>
    </row>
    <row r="83403" spans="17:17">
      <c r="Q83403" s="39"/>
    </row>
    <row r="83404" spans="17:17">
      <c r="Q83404" s="39"/>
    </row>
    <row r="83405" spans="17:17">
      <c r="Q83405" s="39"/>
    </row>
    <row r="83406" spans="17:17">
      <c r="Q83406" s="39"/>
    </row>
    <row r="83407" spans="17:17">
      <c r="Q83407" s="39"/>
    </row>
    <row r="83408" spans="17:17">
      <c r="Q83408" s="39"/>
    </row>
    <row r="83409" spans="17:17">
      <c r="Q83409" s="39"/>
    </row>
    <row r="83410" spans="17:17">
      <c r="Q83410" s="39"/>
    </row>
    <row r="83411" spans="17:17">
      <c r="Q83411" s="39"/>
    </row>
    <row r="83412" spans="17:17">
      <c r="Q83412" s="39"/>
    </row>
    <row r="83413" spans="17:17">
      <c r="Q83413" s="39"/>
    </row>
    <row r="83414" spans="17:17">
      <c r="Q83414" s="39"/>
    </row>
    <row r="83415" spans="17:17">
      <c r="Q83415" s="39"/>
    </row>
    <row r="83416" spans="17:17">
      <c r="Q83416" s="39"/>
    </row>
    <row r="83417" spans="17:17">
      <c r="Q83417" s="39"/>
    </row>
    <row r="83418" spans="17:17">
      <c r="Q83418" s="39"/>
    </row>
    <row r="83419" spans="17:17">
      <c r="Q83419" s="39"/>
    </row>
    <row r="83420" spans="17:17">
      <c r="Q83420" s="39"/>
    </row>
    <row r="83421" spans="17:17">
      <c r="Q83421" s="39"/>
    </row>
    <row r="83422" spans="17:17">
      <c r="Q83422" s="39"/>
    </row>
    <row r="83423" spans="17:17">
      <c r="Q83423" s="39"/>
    </row>
    <row r="83424" spans="17:17">
      <c r="Q83424" s="39"/>
    </row>
    <row r="83425" spans="17:17">
      <c r="Q83425" s="39"/>
    </row>
    <row r="83426" spans="17:17">
      <c r="Q83426" s="39"/>
    </row>
    <row r="83427" spans="17:17">
      <c r="Q83427" s="39"/>
    </row>
    <row r="83428" spans="17:17">
      <c r="Q83428" s="39"/>
    </row>
    <row r="83429" spans="17:17">
      <c r="Q83429" s="39"/>
    </row>
    <row r="83430" spans="17:17">
      <c r="Q83430" s="39"/>
    </row>
    <row r="83431" spans="17:17">
      <c r="Q83431" s="39"/>
    </row>
    <row r="83432" spans="17:17">
      <c r="Q83432" s="39"/>
    </row>
    <row r="83433" spans="17:17">
      <c r="Q83433" s="39"/>
    </row>
    <row r="83434" spans="17:17">
      <c r="Q83434" s="39"/>
    </row>
    <row r="83435" spans="17:17">
      <c r="Q83435" s="39"/>
    </row>
    <row r="83436" spans="17:17">
      <c r="Q83436" s="39"/>
    </row>
    <row r="83437" spans="17:17">
      <c r="Q83437" s="39"/>
    </row>
    <row r="83438" spans="17:17">
      <c r="Q83438" s="39"/>
    </row>
    <row r="83439" spans="17:17">
      <c r="Q83439" s="39"/>
    </row>
    <row r="83440" spans="17:17">
      <c r="Q83440" s="39"/>
    </row>
    <row r="83441" spans="17:17">
      <c r="Q83441" s="39"/>
    </row>
    <row r="83442" spans="17:17">
      <c r="Q83442" s="39"/>
    </row>
    <row r="83443" spans="17:17">
      <c r="Q83443" s="39"/>
    </row>
    <row r="83444" spans="17:17">
      <c r="Q83444" s="39"/>
    </row>
    <row r="83445" spans="17:17">
      <c r="Q83445" s="39"/>
    </row>
    <row r="83446" spans="17:17">
      <c r="Q83446" s="39"/>
    </row>
    <row r="83447" spans="17:17">
      <c r="Q83447" s="39"/>
    </row>
    <row r="83448" spans="17:17">
      <c r="Q83448" s="39"/>
    </row>
    <row r="83449" spans="17:17">
      <c r="Q83449" s="39"/>
    </row>
    <row r="83450" spans="17:17">
      <c r="Q83450" s="39"/>
    </row>
    <row r="83451" spans="17:17">
      <c r="Q83451" s="39"/>
    </row>
    <row r="83452" spans="17:17">
      <c r="Q83452" s="39"/>
    </row>
    <row r="83453" spans="17:17">
      <c r="Q83453" s="39"/>
    </row>
    <row r="83454" spans="17:17">
      <c r="Q83454" s="39"/>
    </row>
    <row r="83455" spans="17:17">
      <c r="Q83455" s="39"/>
    </row>
    <row r="83456" spans="17:17">
      <c r="Q83456" s="39"/>
    </row>
    <row r="83457" spans="17:17">
      <c r="Q83457" s="39"/>
    </row>
    <row r="83458" spans="17:17">
      <c r="Q83458" s="39"/>
    </row>
    <row r="83459" spans="17:17">
      <c r="Q83459" s="39"/>
    </row>
    <row r="83460" spans="17:17">
      <c r="Q83460" s="39"/>
    </row>
    <row r="83461" spans="17:17">
      <c r="Q83461" s="39"/>
    </row>
    <row r="83462" spans="17:17">
      <c r="Q83462" s="39"/>
    </row>
    <row r="83463" spans="17:17">
      <c r="Q83463" s="39"/>
    </row>
    <row r="83464" spans="17:17">
      <c r="Q83464" s="39"/>
    </row>
    <row r="83465" spans="17:17">
      <c r="Q83465" s="39"/>
    </row>
    <row r="83466" spans="17:17">
      <c r="Q83466" s="39"/>
    </row>
    <row r="83467" spans="17:17">
      <c r="Q83467" s="39"/>
    </row>
    <row r="83468" spans="17:17">
      <c r="Q83468" s="39"/>
    </row>
    <row r="83469" spans="17:17">
      <c r="Q83469" s="39"/>
    </row>
    <row r="83470" spans="17:17">
      <c r="Q83470" s="39"/>
    </row>
    <row r="83471" spans="17:17">
      <c r="Q83471" s="39"/>
    </row>
    <row r="83472" spans="17:17">
      <c r="Q83472" s="39"/>
    </row>
    <row r="83473" spans="17:17">
      <c r="Q83473" s="39"/>
    </row>
    <row r="83474" spans="17:17">
      <c r="Q83474" s="39"/>
    </row>
    <row r="83475" spans="17:17">
      <c r="Q83475" s="39"/>
    </row>
    <row r="83476" spans="17:17">
      <c r="Q83476" s="39"/>
    </row>
    <row r="83477" spans="17:17">
      <c r="Q83477" s="39"/>
    </row>
    <row r="83478" spans="17:17">
      <c r="Q83478" s="39"/>
    </row>
    <row r="83479" spans="17:17">
      <c r="Q83479" s="39"/>
    </row>
    <row r="83480" spans="17:17">
      <c r="Q83480" s="39"/>
    </row>
    <row r="83481" spans="17:17">
      <c r="Q83481" s="39"/>
    </row>
    <row r="83482" spans="17:17">
      <c r="Q83482" s="39"/>
    </row>
    <row r="83483" spans="17:17">
      <c r="Q83483" s="39"/>
    </row>
    <row r="83484" spans="17:17">
      <c r="Q83484" s="39"/>
    </row>
    <row r="83485" spans="17:17">
      <c r="Q83485" s="39"/>
    </row>
    <row r="83486" spans="17:17">
      <c r="Q83486" s="39"/>
    </row>
    <row r="83487" spans="17:17">
      <c r="Q83487" s="39"/>
    </row>
    <row r="83488" spans="17:17">
      <c r="Q83488" s="39"/>
    </row>
    <row r="83489" spans="17:17">
      <c r="Q83489" s="39"/>
    </row>
    <row r="83490" spans="17:17">
      <c r="Q83490" s="39"/>
    </row>
    <row r="83491" spans="17:17">
      <c r="Q83491" s="39"/>
    </row>
    <row r="83492" spans="17:17">
      <c r="Q83492" s="39"/>
    </row>
    <row r="83493" spans="17:17">
      <c r="Q83493" s="39"/>
    </row>
    <row r="83494" spans="17:17">
      <c r="Q83494" s="39"/>
    </row>
    <row r="83495" spans="17:17">
      <c r="Q83495" s="39"/>
    </row>
    <row r="83496" spans="17:17">
      <c r="Q83496" s="39"/>
    </row>
    <row r="83497" spans="17:17">
      <c r="Q83497" s="39"/>
    </row>
    <row r="83498" spans="17:17">
      <c r="Q83498" s="39"/>
    </row>
    <row r="83499" spans="17:17">
      <c r="Q83499" s="39"/>
    </row>
    <row r="83500" spans="17:17">
      <c r="Q83500" s="39"/>
    </row>
    <row r="83501" spans="17:17">
      <c r="Q83501" s="39"/>
    </row>
    <row r="83502" spans="17:17">
      <c r="Q83502" s="39"/>
    </row>
    <row r="83503" spans="17:17">
      <c r="Q83503" s="39"/>
    </row>
    <row r="83504" spans="17:17">
      <c r="Q83504" s="39"/>
    </row>
    <row r="83505" spans="17:17">
      <c r="Q83505" s="39"/>
    </row>
    <row r="83506" spans="17:17">
      <c r="Q83506" s="39"/>
    </row>
    <row r="83507" spans="17:17">
      <c r="Q83507" s="39"/>
    </row>
    <row r="83508" spans="17:17">
      <c r="Q83508" s="39"/>
    </row>
    <row r="83509" spans="17:17">
      <c r="Q83509" s="39"/>
    </row>
    <row r="83510" spans="17:17">
      <c r="Q83510" s="39"/>
    </row>
    <row r="83511" spans="17:17">
      <c r="Q83511" s="39"/>
    </row>
    <row r="83512" spans="17:17">
      <c r="Q83512" s="39"/>
    </row>
    <row r="83513" spans="17:17">
      <c r="Q83513" s="39"/>
    </row>
    <row r="83514" spans="17:17">
      <c r="Q83514" s="39"/>
    </row>
    <row r="83515" spans="17:17">
      <c r="Q83515" s="39"/>
    </row>
    <row r="83516" spans="17:17">
      <c r="Q83516" s="39"/>
    </row>
    <row r="83517" spans="17:17">
      <c r="Q83517" s="39"/>
    </row>
    <row r="83518" spans="17:17">
      <c r="Q83518" s="39"/>
    </row>
    <row r="83519" spans="17:17">
      <c r="Q83519" s="39"/>
    </row>
    <row r="83520" spans="17:17">
      <c r="Q83520" s="39"/>
    </row>
    <row r="83521" spans="17:17">
      <c r="Q83521" s="39"/>
    </row>
    <row r="83522" spans="17:17">
      <c r="Q83522" s="39"/>
    </row>
    <row r="83523" spans="17:17">
      <c r="Q83523" s="39"/>
    </row>
    <row r="83524" spans="17:17">
      <c r="Q83524" s="39"/>
    </row>
    <row r="83525" spans="17:17">
      <c r="Q83525" s="39"/>
    </row>
    <row r="83526" spans="17:17">
      <c r="Q83526" s="39"/>
    </row>
    <row r="83527" spans="17:17">
      <c r="Q83527" s="39"/>
    </row>
    <row r="83528" spans="17:17">
      <c r="Q83528" s="39"/>
    </row>
    <row r="83529" spans="17:17">
      <c r="Q83529" s="39"/>
    </row>
    <row r="83530" spans="17:17">
      <c r="Q83530" s="39"/>
    </row>
    <row r="83531" spans="17:17">
      <c r="Q83531" s="39"/>
    </row>
    <row r="83532" spans="17:17">
      <c r="Q83532" s="39"/>
    </row>
    <row r="83533" spans="17:17">
      <c r="Q83533" s="39"/>
    </row>
    <row r="83534" spans="17:17">
      <c r="Q83534" s="39"/>
    </row>
    <row r="83535" spans="17:17">
      <c r="Q83535" s="39"/>
    </row>
    <row r="83536" spans="17:17">
      <c r="Q83536" s="39"/>
    </row>
    <row r="83537" spans="17:17">
      <c r="Q83537" s="39"/>
    </row>
    <row r="83538" spans="17:17">
      <c r="Q83538" s="39"/>
    </row>
    <row r="83539" spans="17:17">
      <c r="Q83539" s="39"/>
    </row>
    <row r="83540" spans="17:17">
      <c r="Q83540" s="39"/>
    </row>
    <row r="83541" spans="17:17">
      <c r="Q83541" s="39"/>
    </row>
    <row r="83542" spans="17:17">
      <c r="Q83542" s="39"/>
    </row>
    <row r="83543" spans="17:17">
      <c r="Q83543" s="39"/>
    </row>
    <row r="83544" spans="17:17">
      <c r="Q83544" s="39"/>
    </row>
    <row r="83545" spans="17:17">
      <c r="Q83545" s="39"/>
    </row>
    <row r="83546" spans="17:17">
      <c r="Q83546" s="39"/>
    </row>
    <row r="83547" spans="17:17">
      <c r="Q83547" s="39"/>
    </row>
    <row r="83548" spans="17:17">
      <c r="Q83548" s="39"/>
    </row>
    <row r="83549" spans="17:17">
      <c r="Q83549" s="39"/>
    </row>
    <row r="83550" spans="17:17">
      <c r="Q83550" s="39"/>
    </row>
    <row r="83551" spans="17:17">
      <c r="Q83551" s="39"/>
    </row>
    <row r="83552" spans="17:17">
      <c r="Q83552" s="39"/>
    </row>
    <row r="83553" spans="17:17">
      <c r="Q83553" s="39"/>
    </row>
    <row r="83554" spans="17:17">
      <c r="Q83554" s="39"/>
    </row>
    <row r="83555" spans="17:17">
      <c r="Q83555" s="39"/>
    </row>
    <row r="83556" spans="17:17">
      <c r="Q83556" s="39"/>
    </row>
    <row r="83557" spans="17:17">
      <c r="Q83557" s="39"/>
    </row>
    <row r="83558" spans="17:17">
      <c r="Q83558" s="39"/>
    </row>
    <row r="83559" spans="17:17">
      <c r="Q83559" s="39"/>
    </row>
    <row r="83560" spans="17:17">
      <c r="Q83560" s="39"/>
    </row>
    <row r="83561" spans="17:17">
      <c r="Q83561" s="39"/>
    </row>
    <row r="83562" spans="17:17">
      <c r="Q83562" s="39"/>
    </row>
    <row r="83563" spans="17:17">
      <c r="Q83563" s="39"/>
    </row>
    <row r="83564" spans="17:17">
      <c r="Q83564" s="39"/>
    </row>
    <row r="83565" spans="17:17">
      <c r="Q83565" s="39"/>
    </row>
    <row r="83566" spans="17:17">
      <c r="Q83566" s="39"/>
    </row>
    <row r="83567" spans="17:17">
      <c r="Q83567" s="39"/>
    </row>
    <row r="83568" spans="17:17">
      <c r="Q83568" s="39"/>
    </row>
    <row r="83569" spans="17:17">
      <c r="Q83569" s="39"/>
    </row>
    <row r="83570" spans="17:17">
      <c r="Q83570" s="39"/>
    </row>
    <row r="83571" spans="17:17">
      <c r="Q83571" s="39"/>
    </row>
    <row r="83572" spans="17:17">
      <c r="Q83572" s="39"/>
    </row>
    <row r="83573" spans="17:17">
      <c r="Q83573" s="39"/>
    </row>
    <row r="83574" spans="17:17">
      <c r="Q83574" s="39"/>
    </row>
    <row r="83575" spans="17:17">
      <c r="Q83575" s="39"/>
    </row>
    <row r="83576" spans="17:17">
      <c r="Q83576" s="39"/>
    </row>
    <row r="83577" spans="17:17">
      <c r="Q83577" s="39"/>
    </row>
    <row r="83578" spans="17:17">
      <c r="Q83578" s="39"/>
    </row>
    <row r="83579" spans="17:17">
      <c r="Q83579" s="39"/>
    </row>
    <row r="83580" spans="17:17">
      <c r="Q83580" s="39"/>
    </row>
    <row r="83581" spans="17:17">
      <c r="Q83581" s="39"/>
    </row>
    <row r="83582" spans="17:17">
      <c r="Q83582" s="39"/>
    </row>
    <row r="83583" spans="17:17">
      <c r="Q83583" s="39"/>
    </row>
    <row r="83584" spans="17:17">
      <c r="Q83584" s="39"/>
    </row>
    <row r="83585" spans="17:17">
      <c r="Q83585" s="39"/>
    </row>
    <row r="83586" spans="17:17">
      <c r="Q83586" s="39"/>
    </row>
    <row r="83587" spans="17:17">
      <c r="Q83587" s="39"/>
    </row>
    <row r="83588" spans="17:17">
      <c r="Q83588" s="39"/>
    </row>
    <row r="83589" spans="17:17">
      <c r="Q83589" s="39"/>
    </row>
    <row r="83590" spans="17:17">
      <c r="Q83590" s="39"/>
    </row>
    <row r="83591" spans="17:17">
      <c r="Q83591" s="39"/>
    </row>
    <row r="83592" spans="17:17">
      <c r="Q83592" s="39"/>
    </row>
    <row r="83593" spans="17:17">
      <c r="Q83593" s="39"/>
    </row>
    <row r="83594" spans="17:17">
      <c r="Q83594" s="39"/>
    </row>
    <row r="83595" spans="17:17">
      <c r="Q83595" s="39"/>
    </row>
    <row r="83596" spans="17:17">
      <c r="Q83596" s="39"/>
    </row>
    <row r="83597" spans="17:17">
      <c r="Q83597" s="39"/>
    </row>
    <row r="83598" spans="17:17">
      <c r="Q83598" s="39"/>
    </row>
    <row r="83599" spans="17:17">
      <c r="Q83599" s="39"/>
    </row>
    <row r="83600" spans="17:17">
      <c r="Q83600" s="39"/>
    </row>
    <row r="83601" spans="17:17">
      <c r="Q83601" s="39"/>
    </row>
    <row r="83602" spans="17:17">
      <c r="Q83602" s="39"/>
    </row>
    <row r="83603" spans="17:17">
      <c r="Q83603" s="39"/>
    </row>
    <row r="83604" spans="17:17">
      <c r="Q83604" s="39"/>
    </row>
    <row r="83605" spans="17:17">
      <c r="Q83605" s="39"/>
    </row>
    <row r="83606" spans="17:17">
      <c r="Q83606" s="39"/>
    </row>
    <row r="83607" spans="17:17">
      <c r="Q83607" s="39"/>
    </row>
    <row r="83608" spans="17:17">
      <c r="Q83608" s="39"/>
    </row>
    <row r="83609" spans="17:17">
      <c r="Q83609" s="39"/>
    </row>
    <row r="83610" spans="17:17">
      <c r="Q83610" s="39"/>
    </row>
    <row r="83611" spans="17:17">
      <c r="Q83611" s="39"/>
    </row>
    <row r="83612" spans="17:17">
      <c r="Q83612" s="39"/>
    </row>
    <row r="83613" spans="17:17">
      <c r="Q83613" s="39"/>
    </row>
    <row r="83614" spans="17:17">
      <c r="Q83614" s="39"/>
    </row>
    <row r="83615" spans="17:17">
      <c r="Q83615" s="39"/>
    </row>
    <row r="83616" spans="17:17">
      <c r="Q83616" s="39"/>
    </row>
    <row r="83617" spans="17:17">
      <c r="Q83617" s="39"/>
    </row>
    <row r="83618" spans="17:17">
      <c r="Q83618" s="39"/>
    </row>
    <row r="83619" spans="17:17">
      <c r="Q83619" s="39"/>
    </row>
    <row r="83620" spans="17:17">
      <c r="Q83620" s="39"/>
    </row>
    <row r="83621" spans="17:17">
      <c r="Q83621" s="39"/>
    </row>
    <row r="83622" spans="17:17">
      <c r="Q83622" s="39"/>
    </row>
    <row r="83623" spans="17:17">
      <c r="Q83623" s="39"/>
    </row>
    <row r="83624" spans="17:17">
      <c r="Q83624" s="39"/>
    </row>
    <row r="83625" spans="17:17">
      <c r="Q83625" s="39"/>
    </row>
    <row r="83626" spans="17:17">
      <c r="Q83626" s="39"/>
    </row>
    <row r="83627" spans="17:17">
      <c r="Q83627" s="39"/>
    </row>
    <row r="83628" spans="17:17">
      <c r="Q83628" s="39"/>
    </row>
    <row r="83629" spans="17:17">
      <c r="Q83629" s="39"/>
    </row>
    <row r="83630" spans="17:17">
      <c r="Q83630" s="39"/>
    </row>
    <row r="83631" spans="17:17">
      <c r="Q83631" s="39"/>
    </row>
    <row r="83632" spans="17:17">
      <c r="Q83632" s="39"/>
    </row>
    <row r="83633" spans="17:17">
      <c r="Q83633" s="39"/>
    </row>
    <row r="83634" spans="17:17">
      <c r="Q83634" s="39"/>
    </row>
    <row r="83635" spans="17:17">
      <c r="Q83635" s="39"/>
    </row>
    <row r="83636" spans="17:17">
      <c r="Q83636" s="39"/>
    </row>
    <row r="83637" spans="17:17">
      <c r="Q83637" s="39"/>
    </row>
    <row r="83638" spans="17:17">
      <c r="Q83638" s="39"/>
    </row>
    <row r="83639" spans="17:17">
      <c r="Q83639" s="39"/>
    </row>
    <row r="83640" spans="17:17">
      <c r="Q83640" s="39"/>
    </row>
    <row r="83641" spans="17:17">
      <c r="Q83641" s="39"/>
    </row>
    <row r="83642" spans="17:17">
      <c r="Q83642" s="39"/>
    </row>
    <row r="83643" spans="17:17">
      <c r="Q83643" s="39"/>
    </row>
    <row r="83644" spans="17:17">
      <c r="Q83644" s="39"/>
    </row>
    <row r="83645" spans="17:17">
      <c r="Q83645" s="39"/>
    </row>
    <row r="83646" spans="17:17">
      <c r="Q83646" s="39"/>
    </row>
    <row r="83647" spans="17:17">
      <c r="Q83647" s="39"/>
    </row>
    <row r="83648" spans="17:17">
      <c r="Q83648" s="39"/>
    </row>
    <row r="83649" spans="17:17">
      <c r="Q83649" s="39"/>
    </row>
    <row r="83650" spans="17:17">
      <c r="Q83650" s="39"/>
    </row>
    <row r="83651" spans="17:17">
      <c r="Q83651" s="39"/>
    </row>
    <row r="83652" spans="17:17">
      <c r="Q83652" s="39"/>
    </row>
    <row r="83653" spans="17:17">
      <c r="Q83653" s="39"/>
    </row>
    <row r="83654" spans="17:17">
      <c r="Q83654" s="39"/>
    </row>
    <row r="83655" spans="17:17">
      <c r="Q83655" s="39"/>
    </row>
    <row r="83656" spans="17:17">
      <c r="Q83656" s="39"/>
    </row>
    <row r="83657" spans="17:17">
      <c r="Q83657" s="39"/>
    </row>
    <row r="83658" spans="17:17">
      <c r="Q83658" s="39"/>
    </row>
    <row r="83659" spans="17:17">
      <c r="Q83659" s="39"/>
    </row>
    <row r="83660" spans="17:17">
      <c r="Q83660" s="39"/>
    </row>
    <row r="83661" spans="17:17">
      <c r="Q83661" s="39"/>
    </row>
    <row r="83662" spans="17:17">
      <c r="Q83662" s="39"/>
    </row>
    <row r="83663" spans="17:17">
      <c r="Q83663" s="39"/>
    </row>
    <row r="83664" spans="17:17">
      <c r="Q83664" s="39"/>
    </row>
    <row r="83665" spans="17:17">
      <c r="Q83665" s="39"/>
    </row>
    <row r="83666" spans="17:17">
      <c r="Q83666" s="39"/>
    </row>
    <row r="83667" spans="17:17">
      <c r="Q83667" s="39"/>
    </row>
    <row r="83668" spans="17:17">
      <c r="Q83668" s="39"/>
    </row>
    <row r="83669" spans="17:17">
      <c r="Q83669" s="39"/>
    </row>
    <row r="83670" spans="17:17">
      <c r="Q83670" s="39"/>
    </row>
    <row r="83671" spans="17:17">
      <c r="Q83671" s="39"/>
    </row>
    <row r="83672" spans="17:17">
      <c r="Q83672" s="39"/>
    </row>
    <row r="83673" spans="17:17">
      <c r="Q83673" s="39"/>
    </row>
    <row r="83674" spans="17:17">
      <c r="Q83674" s="39"/>
    </row>
    <row r="83675" spans="17:17">
      <c r="Q83675" s="39"/>
    </row>
    <row r="83676" spans="17:17">
      <c r="Q83676" s="39"/>
    </row>
    <row r="83677" spans="17:17">
      <c r="Q83677" s="39"/>
    </row>
    <row r="83678" spans="17:17">
      <c r="Q83678" s="39"/>
    </row>
    <row r="83679" spans="17:17">
      <c r="Q83679" s="39"/>
    </row>
    <row r="83680" spans="17:17">
      <c r="Q83680" s="39"/>
    </row>
    <row r="83681" spans="17:17">
      <c r="Q83681" s="39"/>
    </row>
    <row r="83682" spans="17:17">
      <c r="Q83682" s="39"/>
    </row>
    <row r="83683" spans="17:17">
      <c r="Q83683" s="39"/>
    </row>
    <row r="83684" spans="17:17">
      <c r="Q83684" s="39"/>
    </row>
    <row r="83685" spans="17:17">
      <c r="Q83685" s="39"/>
    </row>
    <row r="83686" spans="17:17">
      <c r="Q83686" s="39"/>
    </row>
    <row r="83687" spans="17:17">
      <c r="Q83687" s="39"/>
    </row>
    <row r="83688" spans="17:17">
      <c r="Q83688" s="39"/>
    </row>
    <row r="83689" spans="17:17">
      <c r="Q83689" s="39"/>
    </row>
    <row r="83690" spans="17:17">
      <c r="Q83690" s="39"/>
    </row>
    <row r="83691" spans="17:17">
      <c r="Q83691" s="39"/>
    </row>
    <row r="83692" spans="17:17">
      <c r="Q83692" s="39"/>
    </row>
    <row r="83693" spans="17:17">
      <c r="Q83693" s="39"/>
    </row>
    <row r="83694" spans="17:17">
      <c r="Q83694" s="39"/>
    </row>
    <row r="83695" spans="17:17">
      <c r="Q83695" s="39"/>
    </row>
    <row r="83696" spans="17:17">
      <c r="Q83696" s="39"/>
    </row>
    <row r="83697" spans="17:17">
      <c r="Q83697" s="39"/>
    </row>
    <row r="83698" spans="17:17">
      <c r="Q83698" s="39"/>
    </row>
    <row r="83699" spans="17:17">
      <c r="Q83699" s="39"/>
    </row>
    <row r="83700" spans="17:17">
      <c r="Q83700" s="39"/>
    </row>
    <row r="83701" spans="17:17">
      <c r="Q83701" s="39"/>
    </row>
    <row r="83702" spans="17:17">
      <c r="Q83702" s="39"/>
    </row>
    <row r="83703" spans="17:17">
      <c r="Q83703" s="39"/>
    </row>
    <row r="83704" spans="17:17">
      <c r="Q83704" s="39"/>
    </row>
    <row r="83705" spans="17:17">
      <c r="Q83705" s="39"/>
    </row>
    <row r="83706" spans="17:17">
      <c r="Q83706" s="39"/>
    </row>
    <row r="83707" spans="17:17">
      <c r="Q83707" s="39"/>
    </row>
    <row r="83708" spans="17:17">
      <c r="Q83708" s="39"/>
    </row>
    <row r="83709" spans="17:17">
      <c r="Q83709" s="39"/>
    </row>
    <row r="83710" spans="17:17">
      <c r="Q83710" s="39"/>
    </row>
    <row r="83711" spans="17:17">
      <c r="Q83711" s="39"/>
    </row>
    <row r="83712" spans="17:17">
      <c r="Q83712" s="39"/>
    </row>
    <row r="83713" spans="17:17">
      <c r="Q83713" s="39"/>
    </row>
    <row r="83714" spans="17:17">
      <c r="Q83714" s="39"/>
    </row>
    <row r="83715" spans="17:17">
      <c r="Q83715" s="39"/>
    </row>
    <row r="83716" spans="17:17">
      <c r="Q83716" s="39"/>
    </row>
    <row r="83717" spans="17:17">
      <c r="Q83717" s="39"/>
    </row>
    <row r="83718" spans="17:17">
      <c r="Q83718" s="39"/>
    </row>
    <row r="83719" spans="17:17">
      <c r="Q83719" s="39"/>
    </row>
    <row r="83720" spans="17:17">
      <c r="Q83720" s="39"/>
    </row>
    <row r="83721" spans="17:17">
      <c r="Q83721" s="39"/>
    </row>
    <row r="83722" spans="17:17">
      <c r="Q83722" s="39"/>
    </row>
    <row r="83723" spans="17:17">
      <c r="Q83723" s="39"/>
    </row>
    <row r="83724" spans="17:17">
      <c r="Q83724" s="39"/>
    </row>
    <row r="83725" spans="17:17">
      <c r="Q83725" s="39"/>
    </row>
    <row r="83726" spans="17:17">
      <c r="Q83726" s="39"/>
    </row>
    <row r="83727" spans="17:17">
      <c r="Q83727" s="39"/>
    </row>
    <row r="83728" spans="17:17">
      <c r="Q83728" s="39"/>
    </row>
    <row r="83729" spans="17:17">
      <c r="Q83729" s="39"/>
    </row>
    <row r="83730" spans="17:17">
      <c r="Q83730" s="39"/>
    </row>
    <row r="83731" spans="17:17">
      <c r="Q83731" s="39"/>
    </row>
    <row r="83732" spans="17:17">
      <c r="Q83732" s="39"/>
    </row>
    <row r="83733" spans="17:17">
      <c r="Q83733" s="39"/>
    </row>
    <row r="83734" spans="17:17">
      <c r="Q83734" s="39"/>
    </row>
    <row r="83735" spans="17:17">
      <c r="Q83735" s="39"/>
    </row>
    <row r="83736" spans="17:17">
      <c r="Q83736" s="39"/>
    </row>
    <row r="83737" spans="17:17">
      <c r="Q83737" s="39"/>
    </row>
    <row r="83738" spans="17:17">
      <c r="Q83738" s="39"/>
    </row>
    <row r="83739" spans="17:17">
      <c r="Q83739" s="39"/>
    </row>
    <row r="83740" spans="17:17">
      <c r="Q83740" s="39"/>
    </row>
    <row r="83741" spans="17:17">
      <c r="Q83741" s="39"/>
    </row>
    <row r="83742" spans="17:17">
      <c r="Q83742" s="39"/>
    </row>
    <row r="83743" spans="17:17">
      <c r="Q83743" s="39"/>
    </row>
    <row r="83744" spans="17:17">
      <c r="Q83744" s="39"/>
    </row>
    <row r="83745" spans="17:17">
      <c r="Q83745" s="39"/>
    </row>
    <row r="83746" spans="17:17">
      <c r="Q83746" s="39"/>
    </row>
    <row r="83747" spans="17:17">
      <c r="Q83747" s="39"/>
    </row>
    <row r="83748" spans="17:17">
      <c r="Q83748" s="39"/>
    </row>
    <row r="83749" spans="17:17">
      <c r="Q83749" s="39"/>
    </row>
    <row r="83750" spans="17:17">
      <c r="Q83750" s="39"/>
    </row>
    <row r="83751" spans="17:17">
      <c r="Q83751" s="39"/>
    </row>
    <row r="83752" spans="17:17">
      <c r="Q83752" s="39"/>
    </row>
    <row r="83753" spans="17:17">
      <c r="Q83753" s="39"/>
    </row>
    <row r="83754" spans="17:17">
      <c r="Q83754" s="39"/>
    </row>
    <row r="83755" spans="17:17">
      <c r="Q83755" s="39"/>
    </row>
    <row r="83756" spans="17:17">
      <c r="Q83756" s="39"/>
    </row>
    <row r="83757" spans="17:17">
      <c r="Q83757" s="39"/>
    </row>
    <row r="83758" spans="17:17">
      <c r="Q83758" s="39"/>
    </row>
    <row r="83759" spans="17:17">
      <c r="Q83759" s="39"/>
    </row>
    <row r="83760" spans="17:17">
      <c r="Q83760" s="39"/>
    </row>
    <row r="83761" spans="17:17">
      <c r="Q83761" s="39"/>
    </row>
    <row r="83762" spans="17:17">
      <c r="Q83762" s="39"/>
    </row>
    <row r="83763" spans="17:17">
      <c r="Q83763" s="39"/>
    </row>
    <row r="83764" spans="17:17">
      <c r="Q83764" s="39"/>
    </row>
    <row r="83765" spans="17:17">
      <c r="Q83765" s="39"/>
    </row>
    <row r="83766" spans="17:17">
      <c r="Q83766" s="39"/>
    </row>
    <row r="83767" spans="17:17">
      <c r="Q83767" s="39"/>
    </row>
    <row r="83768" spans="17:17">
      <c r="Q83768" s="39"/>
    </row>
    <row r="83769" spans="17:17">
      <c r="Q83769" s="39"/>
    </row>
    <row r="83770" spans="17:17">
      <c r="Q83770" s="39"/>
    </row>
    <row r="83771" spans="17:17">
      <c r="Q83771" s="39"/>
    </row>
    <row r="83772" spans="17:17">
      <c r="Q83772" s="39"/>
    </row>
    <row r="83773" spans="17:17">
      <c r="Q83773" s="39"/>
    </row>
    <row r="83774" spans="17:17">
      <c r="Q83774" s="39"/>
    </row>
    <row r="83775" spans="17:17">
      <c r="Q83775" s="39"/>
    </row>
    <row r="83776" spans="17:17">
      <c r="Q83776" s="39"/>
    </row>
    <row r="83777" spans="17:17">
      <c r="Q83777" s="39"/>
    </row>
    <row r="83778" spans="17:17">
      <c r="Q83778" s="39"/>
    </row>
    <row r="83779" spans="17:17">
      <c r="Q83779" s="39"/>
    </row>
    <row r="83780" spans="17:17">
      <c r="Q83780" s="39"/>
    </row>
    <row r="83781" spans="17:17">
      <c r="Q83781" s="39"/>
    </row>
    <row r="83782" spans="17:17">
      <c r="Q83782" s="39"/>
    </row>
    <row r="83783" spans="17:17">
      <c r="Q83783" s="39"/>
    </row>
    <row r="83784" spans="17:17">
      <c r="Q83784" s="39"/>
    </row>
    <row r="83785" spans="17:17">
      <c r="Q83785" s="39"/>
    </row>
    <row r="83786" spans="17:17">
      <c r="Q83786" s="39"/>
    </row>
    <row r="83787" spans="17:17">
      <c r="Q83787" s="39"/>
    </row>
    <row r="83788" spans="17:17">
      <c r="Q83788" s="39"/>
    </row>
    <row r="83789" spans="17:17">
      <c r="Q83789" s="39"/>
    </row>
    <row r="83790" spans="17:17">
      <c r="Q83790" s="39"/>
    </row>
    <row r="83791" spans="17:17">
      <c r="Q83791" s="39"/>
    </row>
    <row r="83792" spans="17:17">
      <c r="Q83792" s="39"/>
    </row>
    <row r="83793" spans="17:17">
      <c r="Q83793" s="39"/>
    </row>
    <row r="83794" spans="17:17">
      <c r="Q83794" s="39"/>
    </row>
    <row r="83795" spans="17:17">
      <c r="Q83795" s="39"/>
    </row>
    <row r="83796" spans="17:17">
      <c r="Q83796" s="39"/>
    </row>
    <row r="83797" spans="17:17">
      <c r="Q83797" s="39"/>
    </row>
    <row r="83798" spans="17:17">
      <c r="Q83798" s="39"/>
    </row>
    <row r="83799" spans="17:17">
      <c r="Q83799" s="39"/>
    </row>
    <row r="83800" spans="17:17">
      <c r="Q83800" s="39"/>
    </row>
    <row r="83801" spans="17:17">
      <c r="Q83801" s="39"/>
    </row>
    <row r="83802" spans="17:17">
      <c r="Q83802" s="39"/>
    </row>
    <row r="83803" spans="17:17">
      <c r="Q83803" s="39"/>
    </row>
    <row r="83804" spans="17:17">
      <c r="Q83804" s="39"/>
    </row>
    <row r="83805" spans="17:17">
      <c r="Q83805" s="39"/>
    </row>
    <row r="83806" spans="17:17">
      <c r="Q83806" s="39"/>
    </row>
    <row r="83807" spans="17:17">
      <c r="Q83807" s="39"/>
    </row>
    <row r="83808" spans="17:17">
      <c r="Q83808" s="39"/>
    </row>
    <row r="83809" spans="17:17">
      <c r="Q83809" s="39"/>
    </row>
    <row r="83810" spans="17:17">
      <c r="Q83810" s="39"/>
    </row>
    <row r="83811" spans="17:17">
      <c r="Q83811" s="39"/>
    </row>
    <row r="83812" spans="17:17">
      <c r="Q83812" s="39"/>
    </row>
    <row r="83813" spans="17:17">
      <c r="Q83813" s="39"/>
    </row>
    <row r="83814" spans="17:17">
      <c r="Q83814" s="39"/>
    </row>
    <row r="83815" spans="17:17">
      <c r="Q83815" s="39"/>
    </row>
    <row r="83816" spans="17:17">
      <c r="Q83816" s="39"/>
    </row>
    <row r="83817" spans="17:17">
      <c r="Q83817" s="39"/>
    </row>
    <row r="83818" spans="17:17">
      <c r="Q83818" s="39"/>
    </row>
    <row r="83819" spans="17:17">
      <c r="Q83819" s="39"/>
    </row>
    <row r="83820" spans="17:17">
      <c r="Q83820" s="39"/>
    </row>
    <row r="83821" spans="17:17">
      <c r="Q83821" s="39"/>
    </row>
    <row r="83822" spans="17:17">
      <c r="Q83822" s="39"/>
    </row>
    <row r="83823" spans="17:17">
      <c r="Q83823" s="39"/>
    </row>
    <row r="83824" spans="17:17">
      <c r="Q83824" s="39"/>
    </row>
    <row r="83825" spans="17:17">
      <c r="Q83825" s="39"/>
    </row>
    <row r="83826" spans="17:17">
      <c r="Q83826" s="39"/>
    </row>
    <row r="83827" spans="17:17">
      <c r="Q83827" s="39"/>
    </row>
    <row r="83828" spans="17:17">
      <c r="Q83828" s="39"/>
    </row>
    <row r="83829" spans="17:17">
      <c r="Q83829" s="39"/>
    </row>
    <row r="83830" spans="17:17">
      <c r="Q83830" s="39"/>
    </row>
    <row r="83831" spans="17:17">
      <c r="Q83831" s="39"/>
    </row>
    <row r="83832" spans="17:17">
      <c r="Q83832" s="39"/>
    </row>
    <row r="83833" spans="17:17">
      <c r="Q83833" s="39"/>
    </row>
    <row r="83834" spans="17:17">
      <c r="Q83834" s="39"/>
    </row>
    <row r="83835" spans="17:17">
      <c r="Q83835" s="39"/>
    </row>
    <row r="83836" spans="17:17">
      <c r="Q83836" s="39"/>
    </row>
    <row r="83837" spans="17:17">
      <c r="Q83837" s="39"/>
    </row>
    <row r="83838" spans="17:17">
      <c r="Q83838" s="39"/>
    </row>
    <row r="83839" spans="17:17">
      <c r="Q83839" s="39"/>
    </row>
    <row r="83840" spans="17:17">
      <c r="Q83840" s="39"/>
    </row>
    <row r="83841" spans="17:17">
      <c r="Q83841" s="39"/>
    </row>
    <row r="83842" spans="17:17">
      <c r="Q83842" s="39"/>
    </row>
    <row r="83843" spans="17:17">
      <c r="Q83843" s="39"/>
    </row>
    <row r="83844" spans="17:17">
      <c r="Q83844" s="39"/>
    </row>
    <row r="83845" spans="17:17">
      <c r="Q83845" s="39"/>
    </row>
    <row r="83846" spans="17:17">
      <c r="Q83846" s="39"/>
    </row>
    <row r="83847" spans="17:17">
      <c r="Q83847" s="39"/>
    </row>
    <row r="83848" spans="17:17">
      <c r="Q83848" s="39"/>
    </row>
    <row r="83849" spans="17:17">
      <c r="Q83849" s="39"/>
    </row>
    <row r="83850" spans="17:17">
      <c r="Q83850" s="39"/>
    </row>
    <row r="83851" spans="17:17">
      <c r="Q83851" s="39"/>
    </row>
    <row r="83852" spans="17:17">
      <c r="Q83852" s="39"/>
    </row>
    <row r="83853" spans="17:17">
      <c r="Q83853" s="39"/>
    </row>
    <row r="83854" spans="17:17">
      <c r="Q83854" s="39"/>
    </row>
    <row r="83855" spans="17:17">
      <c r="Q83855" s="39"/>
    </row>
    <row r="83856" spans="17:17">
      <c r="Q83856" s="39"/>
    </row>
    <row r="83857" spans="17:17">
      <c r="Q83857" s="39"/>
    </row>
    <row r="83858" spans="17:17">
      <c r="Q83858" s="39"/>
    </row>
    <row r="83859" spans="17:17">
      <c r="Q83859" s="39"/>
    </row>
    <row r="83860" spans="17:17">
      <c r="Q83860" s="39"/>
    </row>
    <row r="83861" spans="17:17">
      <c r="Q83861" s="39"/>
    </row>
    <row r="83862" spans="17:17">
      <c r="Q83862" s="39"/>
    </row>
    <row r="83863" spans="17:17">
      <c r="Q83863" s="39"/>
    </row>
    <row r="83864" spans="17:17">
      <c r="Q83864" s="39"/>
    </row>
    <row r="83865" spans="17:17">
      <c r="Q83865" s="39"/>
    </row>
    <row r="83866" spans="17:17">
      <c r="Q83866" s="39"/>
    </row>
    <row r="83867" spans="17:17">
      <c r="Q83867" s="39"/>
    </row>
    <row r="83868" spans="17:17">
      <c r="Q83868" s="39"/>
    </row>
    <row r="83869" spans="17:17">
      <c r="Q83869" s="39"/>
    </row>
    <row r="83870" spans="17:17">
      <c r="Q83870" s="39"/>
    </row>
    <row r="83871" spans="17:17">
      <c r="Q83871" s="39"/>
    </row>
    <row r="83872" spans="17:17">
      <c r="Q83872" s="39"/>
    </row>
    <row r="83873" spans="17:17">
      <c r="Q83873" s="39"/>
    </row>
    <row r="83874" spans="17:17">
      <c r="Q83874" s="39"/>
    </row>
    <row r="83875" spans="17:17">
      <c r="Q83875" s="39"/>
    </row>
    <row r="83876" spans="17:17">
      <c r="Q83876" s="39"/>
    </row>
    <row r="83877" spans="17:17">
      <c r="Q83877" s="39"/>
    </row>
    <row r="83878" spans="17:17">
      <c r="Q83878" s="39"/>
    </row>
    <row r="83879" spans="17:17">
      <c r="Q83879" s="39"/>
    </row>
    <row r="83880" spans="17:17">
      <c r="Q83880" s="39"/>
    </row>
    <row r="83881" spans="17:17">
      <c r="Q83881" s="39"/>
    </row>
    <row r="83882" spans="17:17">
      <c r="Q83882" s="39"/>
    </row>
    <row r="83883" spans="17:17">
      <c r="Q83883" s="39"/>
    </row>
    <row r="83884" spans="17:17">
      <c r="Q83884" s="39"/>
    </row>
    <row r="83885" spans="17:17">
      <c r="Q83885" s="39"/>
    </row>
    <row r="83886" spans="17:17">
      <c r="Q83886" s="39"/>
    </row>
    <row r="83887" spans="17:17">
      <c r="Q83887" s="39"/>
    </row>
    <row r="83888" spans="17:17">
      <c r="Q83888" s="39"/>
    </row>
    <row r="83889" spans="17:17">
      <c r="Q83889" s="39"/>
    </row>
    <row r="83890" spans="17:17">
      <c r="Q83890" s="39"/>
    </row>
    <row r="83891" spans="17:17">
      <c r="Q83891" s="39"/>
    </row>
    <row r="83892" spans="17:17">
      <c r="Q83892" s="39"/>
    </row>
    <row r="83893" spans="17:17">
      <c r="Q83893" s="39"/>
    </row>
    <row r="83894" spans="17:17">
      <c r="Q83894" s="39"/>
    </row>
    <row r="83895" spans="17:17">
      <c r="Q83895" s="39"/>
    </row>
    <row r="83896" spans="17:17">
      <c r="Q83896" s="39"/>
    </row>
    <row r="83897" spans="17:17">
      <c r="Q83897" s="39"/>
    </row>
    <row r="83898" spans="17:17">
      <c r="Q83898" s="39"/>
    </row>
    <row r="83899" spans="17:17">
      <c r="Q83899" s="39"/>
    </row>
    <row r="83900" spans="17:17">
      <c r="Q83900" s="39"/>
    </row>
    <row r="83901" spans="17:17">
      <c r="Q83901" s="39"/>
    </row>
    <row r="83902" spans="17:17">
      <c r="Q83902" s="39"/>
    </row>
    <row r="83903" spans="17:17">
      <c r="Q83903" s="39"/>
    </row>
    <row r="83904" spans="17:17">
      <c r="Q83904" s="39"/>
    </row>
    <row r="83905" spans="17:17">
      <c r="Q83905" s="39"/>
    </row>
    <row r="83906" spans="17:17">
      <c r="Q83906" s="39"/>
    </row>
    <row r="83907" spans="17:17">
      <c r="Q83907" s="39"/>
    </row>
    <row r="83908" spans="17:17">
      <c r="Q83908" s="39"/>
    </row>
    <row r="83909" spans="17:17">
      <c r="Q83909" s="39"/>
    </row>
    <row r="83910" spans="17:17">
      <c r="Q83910" s="39"/>
    </row>
    <row r="83911" spans="17:17">
      <c r="Q83911" s="39"/>
    </row>
    <row r="83912" spans="17:17">
      <c r="Q83912" s="39"/>
    </row>
    <row r="83913" spans="17:17">
      <c r="Q83913" s="39"/>
    </row>
    <row r="83914" spans="17:17">
      <c r="Q83914" s="39"/>
    </row>
    <row r="83915" spans="17:17">
      <c r="Q83915" s="39"/>
    </row>
    <row r="83916" spans="17:17">
      <c r="Q83916" s="39"/>
    </row>
    <row r="83917" spans="17:17">
      <c r="Q83917" s="39"/>
    </row>
    <row r="83918" spans="17:17">
      <c r="Q83918" s="39"/>
    </row>
    <row r="83919" spans="17:17">
      <c r="Q83919" s="39"/>
    </row>
    <row r="83920" spans="17:17">
      <c r="Q83920" s="39"/>
    </row>
    <row r="83921" spans="17:17">
      <c r="Q83921" s="39"/>
    </row>
    <row r="83922" spans="17:17">
      <c r="Q83922" s="39"/>
    </row>
    <row r="83923" spans="17:17">
      <c r="Q83923" s="39"/>
    </row>
    <row r="83924" spans="17:17">
      <c r="Q83924" s="39"/>
    </row>
    <row r="83925" spans="17:17">
      <c r="Q83925" s="39"/>
    </row>
    <row r="83926" spans="17:17">
      <c r="Q83926" s="39"/>
    </row>
    <row r="83927" spans="17:17">
      <c r="Q83927" s="39"/>
    </row>
    <row r="83928" spans="17:17">
      <c r="Q83928" s="39"/>
    </row>
    <row r="83929" spans="17:17">
      <c r="Q83929" s="39"/>
    </row>
    <row r="83930" spans="17:17">
      <c r="Q83930" s="39"/>
    </row>
    <row r="83931" spans="17:17">
      <c r="Q83931" s="39"/>
    </row>
    <row r="83932" spans="17:17">
      <c r="Q83932" s="39"/>
    </row>
    <row r="83933" spans="17:17">
      <c r="Q83933" s="39"/>
    </row>
    <row r="83934" spans="17:17">
      <c r="Q83934" s="39"/>
    </row>
    <row r="83935" spans="17:17">
      <c r="Q83935" s="39"/>
    </row>
    <row r="83936" spans="17:17">
      <c r="Q83936" s="39"/>
    </row>
    <row r="83937" spans="17:17">
      <c r="Q83937" s="39"/>
    </row>
    <row r="83938" spans="17:17">
      <c r="Q83938" s="39"/>
    </row>
    <row r="83939" spans="17:17">
      <c r="Q83939" s="39"/>
    </row>
    <row r="83940" spans="17:17">
      <c r="Q83940" s="39"/>
    </row>
    <row r="83941" spans="17:17">
      <c r="Q83941" s="39"/>
    </row>
    <row r="83942" spans="17:17">
      <c r="Q83942" s="39"/>
    </row>
    <row r="83943" spans="17:17">
      <c r="Q83943" s="39"/>
    </row>
    <row r="83944" spans="17:17">
      <c r="Q83944" s="39"/>
    </row>
    <row r="83945" spans="17:17">
      <c r="Q83945" s="39"/>
    </row>
    <row r="83946" spans="17:17">
      <c r="Q83946" s="39"/>
    </row>
    <row r="83947" spans="17:17">
      <c r="Q83947" s="39"/>
    </row>
    <row r="83948" spans="17:17">
      <c r="Q83948" s="39"/>
    </row>
    <row r="83949" spans="17:17">
      <c r="Q83949" s="39"/>
    </row>
    <row r="83950" spans="17:17">
      <c r="Q83950" s="39"/>
    </row>
    <row r="83951" spans="17:17">
      <c r="Q83951" s="39"/>
    </row>
    <row r="83952" spans="17:17">
      <c r="Q83952" s="39"/>
    </row>
    <row r="83953" spans="17:17">
      <c r="Q83953" s="39"/>
    </row>
    <row r="83954" spans="17:17">
      <c r="Q83954" s="39"/>
    </row>
    <row r="83955" spans="17:17">
      <c r="Q83955" s="39"/>
    </row>
    <row r="83956" spans="17:17">
      <c r="Q83956" s="39"/>
    </row>
    <row r="83957" spans="17:17">
      <c r="Q83957" s="39"/>
    </row>
    <row r="83958" spans="17:17">
      <c r="Q83958" s="39"/>
    </row>
    <row r="83959" spans="17:17">
      <c r="Q83959" s="39"/>
    </row>
    <row r="83960" spans="17:17">
      <c r="Q83960" s="39"/>
    </row>
    <row r="83961" spans="17:17">
      <c r="Q83961" s="39"/>
    </row>
    <row r="83962" spans="17:17">
      <c r="Q83962" s="39"/>
    </row>
    <row r="83963" spans="17:17">
      <c r="Q83963" s="39"/>
    </row>
    <row r="83964" spans="17:17">
      <c r="Q83964" s="39"/>
    </row>
    <row r="83965" spans="17:17">
      <c r="Q83965" s="39"/>
    </row>
    <row r="83966" spans="17:17">
      <c r="Q83966" s="39"/>
    </row>
    <row r="83967" spans="17:17">
      <c r="Q83967" s="39"/>
    </row>
    <row r="83968" spans="17:17">
      <c r="Q83968" s="39"/>
    </row>
    <row r="83969" spans="17:17">
      <c r="Q83969" s="39"/>
    </row>
    <row r="83970" spans="17:17">
      <c r="Q83970" s="39"/>
    </row>
    <row r="83971" spans="17:17">
      <c r="Q83971" s="39"/>
    </row>
    <row r="83972" spans="17:17">
      <c r="Q83972" s="39"/>
    </row>
    <row r="83973" spans="17:17">
      <c r="Q83973" s="39"/>
    </row>
    <row r="83974" spans="17:17">
      <c r="Q83974" s="39"/>
    </row>
    <row r="83975" spans="17:17">
      <c r="Q83975" s="39"/>
    </row>
    <row r="83976" spans="17:17">
      <c r="Q83976" s="39"/>
    </row>
    <row r="83977" spans="17:17">
      <c r="Q83977" s="39"/>
    </row>
    <row r="83978" spans="17:17">
      <c r="Q83978" s="39"/>
    </row>
    <row r="83979" spans="17:17">
      <c r="Q83979" s="39"/>
    </row>
    <row r="83980" spans="17:17">
      <c r="Q83980" s="39"/>
    </row>
    <row r="83981" spans="17:17">
      <c r="Q83981" s="39"/>
    </row>
    <row r="83982" spans="17:17">
      <c r="Q83982" s="39"/>
    </row>
    <row r="83983" spans="17:17">
      <c r="Q83983" s="39"/>
    </row>
    <row r="83984" spans="17:17">
      <c r="Q83984" s="39"/>
    </row>
    <row r="83985" spans="17:17">
      <c r="Q83985" s="39"/>
    </row>
    <row r="83986" spans="17:17">
      <c r="Q83986" s="39"/>
    </row>
    <row r="83987" spans="17:17">
      <c r="Q83987" s="39"/>
    </row>
    <row r="83988" spans="17:17">
      <c r="Q83988" s="39"/>
    </row>
    <row r="83989" spans="17:17">
      <c r="Q83989" s="39"/>
    </row>
    <row r="83990" spans="17:17">
      <c r="Q83990" s="39"/>
    </row>
    <row r="83991" spans="17:17">
      <c r="Q83991" s="39"/>
    </row>
    <row r="83992" spans="17:17">
      <c r="Q83992" s="39"/>
    </row>
    <row r="83993" spans="17:17">
      <c r="Q83993" s="39"/>
    </row>
    <row r="83994" spans="17:17">
      <c r="Q83994" s="39"/>
    </row>
    <row r="83995" spans="17:17">
      <c r="Q83995" s="39"/>
    </row>
    <row r="83996" spans="17:17">
      <c r="Q83996" s="39"/>
    </row>
    <row r="83997" spans="17:17">
      <c r="Q83997" s="39"/>
    </row>
    <row r="83998" spans="17:17">
      <c r="Q83998" s="39"/>
    </row>
    <row r="83999" spans="17:17">
      <c r="Q83999" s="39"/>
    </row>
    <row r="84000" spans="17:17">
      <c r="Q84000" s="39"/>
    </row>
    <row r="84001" spans="17:17">
      <c r="Q84001" s="39"/>
    </row>
    <row r="84002" spans="17:17">
      <c r="Q84002" s="39"/>
    </row>
    <row r="84003" spans="17:17">
      <c r="Q84003" s="39"/>
    </row>
    <row r="84004" spans="17:17">
      <c r="Q84004" s="39"/>
    </row>
    <row r="84005" spans="17:17">
      <c r="Q84005" s="39"/>
    </row>
    <row r="84006" spans="17:17">
      <c r="Q84006" s="39"/>
    </row>
    <row r="84007" spans="17:17">
      <c r="Q84007" s="39"/>
    </row>
    <row r="84008" spans="17:17">
      <c r="Q84008" s="39"/>
    </row>
    <row r="84009" spans="17:17">
      <c r="Q84009" s="39"/>
    </row>
    <row r="84010" spans="17:17">
      <c r="Q84010" s="39"/>
    </row>
    <row r="84011" spans="17:17">
      <c r="Q84011" s="39"/>
    </row>
    <row r="84012" spans="17:17">
      <c r="Q84012" s="39"/>
    </row>
    <row r="84013" spans="17:17">
      <c r="Q84013" s="39"/>
    </row>
    <row r="84014" spans="17:17">
      <c r="Q84014" s="39"/>
    </row>
    <row r="84015" spans="17:17">
      <c r="Q84015" s="39"/>
    </row>
    <row r="84016" spans="17:17">
      <c r="Q84016" s="39"/>
    </row>
    <row r="84017" spans="17:17">
      <c r="Q84017" s="39"/>
    </row>
    <row r="84018" spans="17:17">
      <c r="Q84018" s="39"/>
    </row>
    <row r="84019" spans="17:17">
      <c r="Q84019" s="39"/>
    </row>
    <row r="84020" spans="17:17">
      <c r="Q84020" s="39"/>
    </row>
    <row r="84021" spans="17:17">
      <c r="Q84021" s="39"/>
    </row>
    <row r="84022" spans="17:17">
      <c r="Q84022" s="39"/>
    </row>
    <row r="84023" spans="17:17">
      <c r="Q84023" s="39"/>
    </row>
    <row r="84024" spans="17:17">
      <c r="Q84024" s="39"/>
    </row>
    <row r="84025" spans="17:17">
      <c r="Q84025" s="39"/>
    </row>
    <row r="84026" spans="17:17">
      <c r="Q84026" s="39"/>
    </row>
    <row r="84027" spans="17:17">
      <c r="Q84027" s="39"/>
    </row>
    <row r="84028" spans="17:17">
      <c r="Q84028" s="39"/>
    </row>
    <row r="84029" spans="17:17">
      <c r="Q84029" s="39"/>
    </row>
    <row r="84030" spans="17:17">
      <c r="Q84030" s="39"/>
    </row>
    <row r="84031" spans="17:17">
      <c r="Q84031" s="39"/>
    </row>
    <row r="84032" spans="17:17">
      <c r="Q84032" s="39"/>
    </row>
    <row r="84033" spans="17:17">
      <c r="Q84033" s="39"/>
    </row>
    <row r="84034" spans="17:17">
      <c r="Q84034" s="39"/>
    </row>
    <row r="84035" spans="17:17">
      <c r="Q84035" s="39"/>
    </row>
    <row r="84036" spans="17:17">
      <c r="Q84036" s="39"/>
    </row>
    <row r="84037" spans="17:17">
      <c r="Q84037" s="39"/>
    </row>
    <row r="84038" spans="17:17">
      <c r="Q84038" s="39"/>
    </row>
    <row r="84039" spans="17:17">
      <c r="Q84039" s="39"/>
    </row>
    <row r="84040" spans="17:17">
      <c r="Q84040" s="39"/>
    </row>
    <row r="84041" spans="17:17">
      <c r="Q84041" s="39"/>
    </row>
    <row r="84042" spans="17:17">
      <c r="Q84042" s="39"/>
    </row>
    <row r="84043" spans="17:17">
      <c r="Q84043" s="39"/>
    </row>
    <row r="84044" spans="17:17">
      <c r="Q84044" s="39"/>
    </row>
    <row r="84045" spans="17:17">
      <c r="Q84045" s="39"/>
    </row>
    <row r="84046" spans="17:17">
      <c r="Q84046" s="39"/>
    </row>
    <row r="84047" spans="17:17">
      <c r="Q84047" s="39"/>
    </row>
    <row r="84048" spans="17:17">
      <c r="Q84048" s="39"/>
    </row>
    <row r="84049" spans="17:17">
      <c r="Q84049" s="39"/>
    </row>
    <row r="84050" spans="17:17">
      <c r="Q84050" s="39"/>
    </row>
    <row r="84051" spans="17:17">
      <c r="Q84051" s="39"/>
    </row>
    <row r="84052" spans="17:17">
      <c r="Q84052" s="39"/>
    </row>
    <row r="84053" spans="17:17">
      <c r="Q84053" s="39"/>
    </row>
    <row r="84054" spans="17:17">
      <c r="Q84054" s="39"/>
    </row>
    <row r="84055" spans="17:17">
      <c r="Q84055" s="39"/>
    </row>
    <row r="84056" spans="17:17">
      <c r="Q84056" s="39"/>
    </row>
    <row r="84057" spans="17:17">
      <c r="Q84057" s="39"/>
    </row>
    <row r="84058" spans="17:17">
      <c r="Q84058" s="39"/>
    </row>
    <row r="84059" spans="17:17">
      <c r="Q84059" s="39"/>
    </row>
    <row r="84060" spans="17:17">
      <c r="Q84060" s="39"/>
    </row>
    <row r="84061" spans="17:17">
      <c r="Q84061" s="39"/>
    </row>
    <row r="84062" spans="17:17">
      <c r="Q84062" s="39"/>
    </row>
    <row r="84063" spans="17:17">
      <c r="Q84063" s="39"/>
    </row>
    <row r="84064" spans="17:17">
      <c r="Q84064" s="39"/>
    </row>
    <row r="84065" spans="17:17">
      <c r="Q84065" s="39"/>
    </row>
    <row r="84066" spans="17:17">
      <c r="Q84066" s="39"/>
    </row>
    <row r="84067" spans="17:17">
      <c r="Q84067" s="39"/>
    </row>
    <row r="84068" spans="17:17">
      <c r="Q84068" s="39"/>
    </row>
    <row r="84069" spans="17:17">
      <c r="Q84069" s="39"/>
    </row>
    <row r="84070" spans="17:17">
      <c r="Q84070" s="39"/>
    </row>
    <row r="84071" spans="17:17">
      <c r="Q84071" s="39"/>
    </row>
    <row r="84072" spans="17:17">
      <c r="Q84072" s="39"/>
    </row>
    <row r="84073" spans="17:17">
      <c r="Q84073" s="39"/>
    </row>
    <row r="84074" spans="17:17">
      <c r="Q84074" s="39"/>
    </row>
    <row r="84075" spans="17:17">
      <c r="Q84075" s="39"/>
    </row>
    <row r="84076" spans="17:17">
      <c r="Q84076" s="39"/>
    </row>
    <row r="84077" spans="17:17">
      <c r="Q84077" s="39"/>
    </row>
    <row r="84078" spans="17:17">
      <c r="Q84078" s="39"/>
    </row>
    <row r="84079" spans="17:17">
      <c r="Q84079" s="39"/>
    </row>
    <row r="84080" spans="17:17">
      <c r="Q84080" s="39"/>
    </row>
    <row r="84081" spans="17:17">
      <c r="Q84081" s="39"/>
    </row>
    <row r="84082" spans="17:17">
      <c r="Q84082" s="39"/>
    </row>
    <row r="84083" spans="17:17">
      <c r="Q84083" s="39"/>
    </row>
    <row r="84084" spans="17:17">
      <c r="Q84084" s="39"/>
    </row>
    <row r="84085" spans="17:17">
      <c r="Q84085" s="39"/>
    </row>
    <row r="84086" spans="17:17">
      <c r="Q84086" s="39"/>
    </row>
    <row r="84087" spans="17:17">
      <c r="Q84087" s="39"/>
    </row>
    <row r="84088" spans="17:17">
      <c r="Q84088" s="39"/>
    </row>
    <row r="84089" spans="17:17">
      <c r="Q84089" s="39"/>
    </row>
    <row r="84090" spans="17:17">
      <c r="Q84090" s="39"/>
    </row>
    <row r="84091" spans="17:17">
      <c r="Q84091" s="39"/>
    </row>
    <row r="84092" spans="17:17">
      <c r="Q84092" s="39"/>
    </row>
    <row r="84093" spans="17:17">
      <c r="Q84093" s="39"/>
    </row>
    <row r="84094" spans="17:17">
      <c r="Q84094" s="39"/>
    </row>
    <row r="84095" spans="17:17">
      <c r="Q84095" s="39"/>
    </row>
    <row r="84096" spans="17:17">
      <c r="Q84096" s="39"/>
    </row>
    <row r="84097" spans="17:17">
      <c r="Q84097" s="39"/>
    </row>
    <row r="84098" spans="17:17">
      <c r="Q84098" s="39"/>
    </row>
    <row r="84099" spans="17:17">
      <c r="Q84099" s="39"/>
    </row>
    <row r="84100" spans="17:17">
      <c r="Q84100" s="39"/>
    </row>
    <row r="84101" spans="17:17">
      <c r="Q84101" s="39"/>
    </row>
    <row r="84102" spans="17:17">
      <c r="Q84102" s="39"/>
    </row>
    <row r="84103" spans="17:17">
      <c r="Q84103" s="39"/>
    </row>
    <row r="84104" spans="17:17">
      <c r="Q84104" s="39"/>
    </row>
    <row r="84105" spans="17:17">
      <c r="Q84105" s="39"/>
    </row>
    <row r="84106" spans="17:17">
      <c r="Q84106" s="39"/>
    </row>
    <row r="84107" spans="17:17">
      <c r="Q84107" s="39"/>
    </row>
    <row r="84108" spans="17:17">
      <c r="Q84108" s="39"/>
    </row>
    <row r="84109" spans="17:17">
      <c r="Q84109" s="39"/>
    </row>
    <row r="84110" spans="17:17">
      <c r="Q84110" s="39"/>
    </row>
    <row r="84111" spans="17:17">
      <c r="Q84111" s="39"/>
    </row>
    <row r="84112" spans="17:17">
      <c r="Q84112" s="39"/>
    </row>
    <row r="84113" spans="17:17">
      <c r="Q84113" s="39"/>
    </row>
    <row r="84114" spans="17:17">
      <c r="Q84114" s="39"/>
    </row>
    <row r="84115" spans="17:17">
      <c r="Q84115" s="39"/>
    </row>
    <row r="84116" spans="17:17">
      <c r="Q84116" s="39"/>
    </row>
    <row r="84117" spans="17:17">
      <c r="Q84117" s="39"/>
    </row>
    <row r="84118" spans="17:17">
      <c r="Q84118" s="39"/>
    </row>
    <row r="84119" spans="17:17">
      <c r="Q84119" s="39"/>
    </row>
    <row r="84120" spans="17:17">
      <c r="Q84120" s="39"/>
    </row>
    <row r="84121" spans="17:17">
      <c r="Q84121" s="39"/>
    </row>
    <row r="84122" spans="17:17">
      <c r="Q84122" s="39"/>
    </row>
    <row r="84123" spans="17:17">
      <c r="Q84123" s="39"/>
    </row>
    <row r="84124" spans="17:17">
      <c r="Q84124" s="39"/>
    </row>
    <row r="84125" spans="17:17">
      <c r="Q84125" s="39"/>
    </row>
    <row r="84126" spans="17:17">
      <c r="Q84126" s="39"/>
    </row>
    <row r="84127" spans="17:17">
      <c r="Q84127" s="39"/>
    </row>
    <row r="84128" spans="17:17">
      <c r="Q84128" s="39"/>
    </row>
    <row r="84129" spans="17:17">
      <c r="Q84129" s="39"/>
    </row>
    <row r="84130" spans="17:17">
      <c r="Q84130" s="39"/>
    </row>
    <row r="84131" spans="17:17">
      <c r="Q84131" s="39"/>
    </row>
    <row r="84132" spans="17:17">
      <c r="Q84132" s="39"/>
    </row>
    <row r="84133" spans="17:17">
      <c r="Q84133" s="39"/>
    </row>
    <row r="84134" spans="17:17">
      <c r="Q84134" s="39"/>
    </row>
    <row r="84135" spans="17:17">
      <c r="Q84135" s="39"/>
    </row>
    <row r="84136" spans="17:17">
      <c r="Q84136" s="39"/>
    </row>
    <row r="84137" spans="17:17">
      <c r="Q84137" s="39"/>
    </row>
    <row r="84138" spans="17:17">
      <c r="Q84138" s="39"/>
    </row>
    <row r="84139" spans="17:17">
      <c r="Q84139" s="39"/>
    </row>
    <row r="84140" spans="17:17">
      <c r="Q84140" s="39"/>
    </row>
    <row r="84141" spans="17:17">
      <c r="Q84141" s="39"/>
    </row>
    <row r="84142" spans="17:17">
      <c r="Q84142" s="39"/>
    </row>
    <row r="84143" spans="17:17">
      <c r="Q84143" s="39"/>
    </row>
    <row r="84144" spans="17:17">
      <c r="Q84144" s="39"/>
    </row>
    <row r="84145" spans="17:17">
      <c r="Q84145" s="39"/>
    </row>
    <row r="84146" spans="17:17">
      <c r="Q84146" s="39"/>
    </row>
    <row r="84147" spans="17:17">
      <c r="Q84147" s="39"/>
    </row>
    <row r="84148" spans="17:17">
      <c r="Q84148" s="39"/>
    </row>
    <row r="84149" spans="17:17">
      <c r="Q84149" s="39"/>
    </row>
    <row r="84150" spans="17:17">
      <c r="Q84150" s="39"/>
    </row>
    <row r="84151" spans="17:17">
      <c r="Q84151" s="39"/>
    </row>
    <row r="84152" spans="17:17">
      <c r="Q84152" s="39"/>
    </row>
    <row r="84153" spans="17:17">
      <c r="Q84153" s="39"/>
    </row>
    <row r="84154" spans="17:17">
      <c r="Q84154" s="39"/>
    </row>
    <row r="84155" spans="17:17">
      <c r="Q84155" s="39"/>
    </row>
    <row r="84156" spans="17:17">
      <c r="Q84156" s="39"/>
    </row>
    <row r="84157" spans="17:17">
      <c r="Q84157" s="39"/>
    </row>
    <row r="84158" spans="17:17">
      <c r="Q84158" s="39"/>
    </row>
    <row r="84159" spans="17:17">
      <c r="Q84159" s="39"/>
    </row>
    <row r="84160" spans="17:17">
      <c r="Q84160" s="39"/>
    </row>
    <row r="84161" spans="17:17">
      <c r="Q84161" s="39"/>
    </row>
    <row r="84162" spans="17:17">
      <c r="Q84162" s="39"/>
    </row>
    <row r="84163" spans="17:17">
      <c r="Q84163" s="39"/>
    </row>
    <row r="84164" spans="17:17">
      <c r="Q84164" s="39"/>
    </row>
    <row r="84165" spans="17:17">
      <c r="Q84165" s="39"/>
    </row>
    <row r="84166" spans="17:17">
      <c r="Q84166" s="39"/>
    </row>
    <row r="84167" spans="17:17">
      <c r="Q84167" s="39"/>
    </row>
    <row r="84168" spans="17:17">
      <c r="Q84168" s="39"/>
    </row>
    <row r="84169" spans="17:17">
      <c r="Q84169" s="39"/>
    </row>
    <row r="84170" spans="17:17">
      <c r="Q84170" s="39"/>
    </row>
    <row r="84171" spans="17:17">
      <c r="Q84171" s="39"/>
    </row>
    <row r="84172" spans="17:17">
      <c r="Q84172" s="39"/>
    </row>
    <row r="84173" spans="17:17">
      <c r="Q84173" s="39"/>
    </row>
    <row r="84174" spans="17:17">
      <c r="Q84174" s="39"/>
    </row>
    <row r="84175" spans="17:17">
      <c r="Q84175" s="39"/>
    </row>
    <row r="84176" spans="17:17">
      <c r="Q84176" s="39"/>
    </row>
    <row r="84177" spans="17:17">
      <c r="Q84177" s="39"/>
    </row>
    <row r="84178" spans="17:17">
      <c r="Q84178" s="39"/>
    </row>
    <row r="84179" spans="17:17">
      <c r="Q84179" s="39"/>
    </row>
    <row r="84180" spans="17:17">
      <c r="Q84180" s="39"/>
    </row>
    <row r="84181" spans="17:17">
      <c r="Q84181" s="39"/>
    </row>
    <row r="84182" spans="17:17">
      <c r="Q84182" s="39"/>
    </row>
    <row r="84183" spans="17:17">
      <c r="Q84183" s="39"/>
    </row>
    <row r="84184" spans="17:17">
      <c r="Q84184" s="39"/>
    </row>
    <row r="84185" spans="17:17">
      <c r="Q84185" s="39"/>
    </row>
    <row r="84186" spans="17:17">
      <c r="Q84186" s="39"/>
    </row>
    <row r="84187" spans="17:17">
      <c r="Q84187" s="39"/>
    </row>
    <row r="84188" spans="17:17">
      <c r="Q84188" s="39"/>
    </row>
    <row r="84189" spans="17:17">
      <c r="Q84189" s="39"/>
    </row>
    <row r="84190" spans="17:17">
      <c r="Q84190" s="39"/>
    </row>
    <row r="84191" spans="17:17">
      <c r="Q84191" s="39"/>
    </row>
    <row r="84192" spans="17:17">
      <c r="Q84192" s="39"/>
    </row>
    <row r="84193" spans="17:17">
      <c r="Q84193" s="39"/>
    </row>
    <row r="84194" spans="17:17">
      <c r="Q84194" s="39"/>
    </row>
    <row r="84195" spans="17:17">
      <c r="Q84195" s="39"/>
    </row>
    <row r="84196" spans="17:17">
      <c r="Q84196" s="39"/>
    </row>
    <row r="84197" spans="17:17">
      <c r="Q84197" s="39"/>
    </row>
    <row r="84198" spans="17:17">
      <c r="Q84198" s="39"/>
    </row>
    <row r="84199" spans="17:17">
      <c r="Q84199" s="39"/>
    </row>
    <row r="84200" spans="17:17">
      <c r="Q84200" s="39"/>
    </row>
    <row r="84201" spans="17:17">
      <c r="Q84201" s="39"/>
    </row>
    <row r="84202" spans="17:17">
      <c r="Q84202" s="39"/>
    </row>
    <row r="84203" spans="17:17">
      <c r="Q84203" s="39"/>
    </row>
    <row r="84204" spans="17:17">
      <c r="Q84204" s="39"/>
    </row>
    <row r="84205" spans="17:17">
      <c r="Q84205" s="39"/>
    </row>
    <row r="84206" spans="17:17">
      <c r="Q84206" s="39"/>
    </row>
    <row r="84207" spans="17:17">
      <c r="Q84207" s="39"/>
    </row>
    <row r="84208" spans="17:17">
      <c r="Q84208" s="39"/>
    </row>
    <row r="84209" spans="17:17">
      <c r="Q84209" s="39"/>
    </row>
    <row r="84210" spans="17:17">
      <c r="Q84210" s="39"/>
    </row>
    <row r="84211" spans="17:17">
      <c r="Q84211" s="39"/>
    </row>
    <row r="84212" spans="17:17">
      <c r="Q84212" s="39"/>
    </row>
    <row r="84213" spans="17:17">
      <c r="Q84213" s="39"/>
    </row>
    <row r="84214" spans="17:17">
      <c r="Q84214" s="39"/>
    </row>
    <row r="84215" spans="17:17">
      <c r="Q84215" s="39"/>
    </row>
    <row r="84216" spans="17:17">
      <c r="Q84216" s="39"/>
    </row>
    <row r="84217" spans="17:17">
      <c r="Q84217" s="39"/>
    </row>
    <row r="84218" spans="17:17">
      <c r="Q84218" s="39"/>
    </row>
    <row r="84219" spans="17:17">
      <c r="Q84219" s="39"/>
    </row>
    <row r="84220" spans="17:17">
      <c r="Q84220" s="39"/>
    </row>
    <row r="84221" spans="17:17">
      <c r="Q84221" s="39"/>
    </row>
    <row r="84222" spans="17:17">
      <c r="Q84222" s="39"/>
    </row>
    <row r="84223" spans="17:17">
      <c r="Q84223" s="39"/>
    </row>
    <row r="84224" spans="17:17">
      <c r="Q84224" s="39"/>
    </row>
    <row r="84225" spans="17:17">
      <c r="Q84225" s="39"/>
    </row>
    <row r="84226" spans="17:17">
      <c r="Q84226" s="39"/>
    </row>
    <row r="84227" spans="17:17">
      <c r="Q84227" s="39"/>
    </row>
    <row r="84228" spans="17:17">
      <c r="Q84228" s="39"/>
    </row>
    <row r="84229" spans="17:17">
      <c r="Q84229" s="39"/>
    </row>
    <row r="84230" spans="17:17">
      <c r="Q84230" s="39"/>
    </row>
    <row r="84231" spans="17:17">
      <c r="Q84231" s="39"/>
    </row>
    <row r="84232" spans="17:17">
      <c r="Q84232" s="39"/>
    </row>
    <row r="84233" spans="17:17">
      <c r="Q84233" s="39"/>
    </row>
    <row r="84234" spans="17:17">
      <c r="Q84234" s="39"/>
    </row>
    <row r="84235" spans="17:17">
      <c r="Q84235" s="39"/>
    </row>
    <row r="84236" spans="17:17">
      <c r="Q84236" s="39"/>
    </row>
    <row r="84237" spans="17:17">
      <c r="Q84237" s="39"/>
    </row>
    <row r="84238" spans="17:17">
      <c r="Q84238" s="39"/>
    </row>
    <row r="84239" spans="17:17">
      <c r="Q84239" s="39"/>
    </row>
    <row r="84240" spans="17:17">
      <c r="Q84240" s="39"/>
    </row>
    <row r="84241" spans="17:17">
      <c r="Q84241" s="39"/>
    </row>
    <row r="84242" spans="17:17">
      <c r="Q84242" s="39"/>
    </row>
    <row r="84243" spans="17:17">
      <c r="Q84243" s="39"/>
    </row>
    <row r="84244" spans="17:17">
      <c r="Q84244" s="39"/>
    </row>
    <row r="84245" spans="17:17">
      <c r="Q84245" s="39"/>
    </row>
    <row r="84246" spans="17:17">
      <c r="Q84246" s="39"/>
    </row>
    <row r="84247" spans="17:17">
      <c r="Q84247" s="39"/>
    </row>
    <row r="84248" spans="17:17">
      <c r="Q84248" s="39"/>
    </row>
    <row r="84249" spans="17:17">
      <c r="Q84249" s="39"/>
    </row>
    <row r="84250" spans="17:17">
      <c r="Q84250" s="39"/>
    </row>
    <row r="84251" spans="17:17">
      <c r="Q84251" s="39"/>
    </row>
    <row r="84252" spans="17:17">
      <c r="Q84252" s="39"/>
    </row>
    <row r="84253" spans="17:17">
      <c r="Q84253" s="39"/>
    </row>
    <row r="84254" spans="17:17">
      <c r="Q84254" s="39"/>
    </row>
    <row r="84255" spans="17:17">
      <c r="Q84255" s="39"/>
    </row>
    <row r="84256" spans="17:17">
      <c r="Q84256" s="39"/>
    </row>
    <row r="84257" spans="17:17">
      <c r="Q84257" s="39"/>
    </row>
    <row r="84258" spans="17:17">
      <c r="Q84258" s="39"/>
    </row>
    <row r="84259" spans="17:17">
      <c r="Q84259" s="39"/>
    </row>
    <row r="84260" spans="17:17">
      <c r="Q84260" s="39"/>
    </row>
    <row r="84261" spans="17:17">
      <c r="Q84261" s="39"/>
    </row>
    <row r="84262" spans="17:17">
      <c r="Q84262" s="39"/>
    </row>
    <row r="84263" spans="17:17">
      <c r="Q84263" s="39"/>
    </row>
    <row r="84264" spans="17:17">
      <c r="Q84264" s="39"/>
    </row>
    <row r="84265" spans="17:17">
      <c r="Q84265" s="39"/>
    </row>
    <row r="84266" spans="17:17">
      <c r="Q84266" s="39"/>
    </row>
    <row r="84267" spans="17:17">
      <c r="Q84267" s="39"/>
    </row>
    <row r="84268" spans="17:17">
      <c r="Q84268" s="39"/>
    </row>
    <row r="84269" spans="17:17">
      <c r="Q84269" s="39"/>
    </row>
    <row r="84270" spans="17:17">
      <c r="Q84270" s="39"/>
    </row>
    <row r="84271" spans="17:17">
      <c r="Q84271" s="39"/>
    </row>
    <row r="84272" spans="17:17">
      <c r="Q84272" s="39"/>
    </row>
    <row r="84273" spans="17:17">
      <c r="Q84273" s="39"/>
    </row>
    <row r="84274" spans="17:17">
      <c r="Q84274" s="39"/>
    </row>
    <row r="84275" spans="17:17">
      <c r="Q84275" s="39"/>
    </row>
    <row r="84276" spans="17:17">
      <c r="Q84276" s="39"/>
    </row>
    <row r="84277" spans="17:17">
      <c r="Q84277" s="39"/>
    </row>
    <row r="84278" spans="17:17">
      <c r="Q84278" s="39"/>
    </row>
    <row r="84279" spans="17:17">
      <c r="Q84279" s="39"/>
    </row>
    <row r="84280" spans="17:17">
      <c r="Q84280" s="39"/>
    </row>
    <row r="84281" spans="17:17">
      <c r="Q84281" s="39"/>
    </row>
    <row r="84282" spans="17:17">
      <c r="Q84282" s="39"/>
    </row>
    <row r="84283" spans="17:17">
      <c r="Q84283" s="39"/>
    </row>
    <row r="84284" spans="17:17">
      <c r="Q84284" s="39"/>
    </row>
    <row r="84285" spans="17:17">
      <c r="Q84285" s="39"/>
    </row>
    <row r="84286" spans="17:17">
      <c r="Q84286" s="39"/>
    </row>
    <row r="84287" spans="17:17">
      <c r="Q84287" s="39"/>
    </row>
    <row r="84288" spans="17:17">
      <c r="Q84288" s="39"/>
    </row>
    <row r="84289" spans="17:17">
      <c r="Q84289" s="39"/>
    </row>
    <row r="84290" spans="17:17">
      <c r="Q84290" s="39"/>
    </row>
    <row r="84291" spans="17:17">
      <c r="Q84291" s="39"/>
    </row>
    <row r="84292" spans="17:17">
      <c r="Q84292" s="39"/>
    </row>
    <row r="84293" spans="17:17">
      <c r="Q84293" s="39"/>
    </row>
    <row r="84294" spans="17:17">
      <c r="Q84294" s="39"/>
    </row>
    <row r="84295" spans="17:17">
      <c r="Q84295" s="39"/>
    </row>
    <row r="84296" spans="17:17">
      <c r="Q84296" s="39"/>
    </row>
    <row r="84297" spans="17:17">
      <c r="Q84297" s="39"/>
    </row>
    <row r="84298" spans="17:17">
      <c r="Q84298" s="39"/>
    </row>
    <row r="84299" spans="17:17">
      <c r="Q84299" s="39"/>
    </row>
    <row r="84300" spans="17:17">
      <c r="Q84300" s="39"/>
    </row>
    <row r="84301" spans="17:17">
      <c r="Q84301" s="39"/>
    </row>
    <row r="84302" spans="17:17">
      <c r="Q84302" s="39"/>
    </row>
    <row r="84303" spans="17:17">
      <c r="Q84303" s="39"/>
    </row>
    <row r="84304" spans="17:17">
      <c r="Q84304" s="39"/>
    </row>
    <row r="84305" spans="17:17">
      <c r="Q84305" s="39"/>
    </row>
    <row r="84306" spans="17:17">
      <c r="Q84306" s="39"/>
    </row>
    <row r="84307" spans="17:17">
      <c r="Q84307" s="39"/>
    </row>
    <row r="84308" spans="17:17">
      <c r="Q84308" s="39"/>
    </row>
    <row r="84309" spans="17:17">
      <c r="Q84309" s="39"/>
    </row>
    <row r="84310" spans="17:17">
      <c r="Q84310" s="39"/>
    </row>
    <row r="84311" spans="17:17">
      <c r="Q84311" s="39"/>
    </row>
    <row r="84312" spans="17:17">
      <c r="Q84312" s="39"/>
    </row>
    <row r="84313" spans="17:17">
      <c r="Q84313" s="39"/>
    </row>
    <row r="84314" spans="17:17">
      <c r="Q84314" s="39"/>
    </row>
    <row r="84315" spans="17:17">
      <c r="Q84315" s="39"/>
    </row>
    <row r="84316" spans="17:17">
      <c r="Q84316" s="39"/>
    </row>
    <row r="84317" spans="17:17">
      <c r="Q84317" s="39"/>
    </row>
    <row r="84318" spans="17:17">
      <c r="Q84318" s="39"/>
    </row>
    <row r="84319" spans="17:17">
      <c r="Q84319" s="39"/>
    </row>
    <row r="84320" spans="17:17">
      <c r="Q84320" s="39"/>
    </row>
    <row r="84321" spans="17:17">
      <c r="Q84321" s="39"/>
    </row>
    <row r="84322" spans="17:17">
      <c r="Q84322" s="39"/>
    </row>
    <row r="84323" spans="17:17">
      <c r="Q84323" s="39"/>
    </row>
    <row r="84324" spans="17:17">
      <c r="Q84324" s="39"/>
    </row>
    <row r="84325" spans="17:17">
      <c r="Q84325" s="39"/>
    </row>
    <row r="84326" spans="17:17">
      <c r="Q84326" s="39"/>
    </row>
    <row r="84327" spans="17:17">
      <c r="Q84327" s="39"/>
    </row>
    <row r="84328" spans="17:17">
      <c r="Q84328" s="39"/>
    </row>
    <row r="84329" spans="17:17">
      <c r="Q84329" s="39"/>
    </row>
    <row r="84330" spans="17:17">
      <c r="Q84330" s="39"/>
    </row>
    <row r="84331" spans="17:17">
      <c r="Q84331" s="39"/>
    </row>
    <row r="84332" spans="17:17">
      <c r="Q84332" s="39"/>
    </row>
    <row r="84333" spans="17:17">
      <c r="Q84333" s="39"/>
    </row>
    <row r="84334" spans="17:17">
      <c r="Q84334" s="39"/>
    </row>
    <row r="84335" spans="17:17">
      <c r="Q84335" s="39"/>
    </row>
    <row r="84336" spans="17:17">
      <c r="Q84336" s="39"/>
    </row>
    <row r="84337" spans="17:17">
      <c r="Q84337" s="39"/>
    </row>
    <row r="84338" spans="17:17">
      <c r="Q84338" s="39"/>
    </row>
    <row r="84339" spans="17:17">
      <c r="Q84339" s="39"/>
    </row>
    <row r="84340" spans="17:17">
      <c r="Q84340" s="39"/>
    </row>
    <row r="84341" spans="17:17">
      <c r="Q84341" s="39"/>
    </row>
    <row r="84342" spans="17:17">
      <c r="Q84342" s="39"/>
    </row>
    <row r="84343" spans="17:17">
      <c r="Q84343" s="39"/>
    </row>
    <row r="84344" spans="17:17">
      <c r="Q84344" s="39"/>
    </row>
    <row r="84345" spans="17:17">
      <c r="Q84345" s="39"/>
    </row>
    <row r="84346" spans="17:17">
      <c r="Q84346" s="39"/>
    </row>
    <row r="84347" spans="17:17">
      <c r="Q84347" s="39"/>
    </row>
    <row r="84348" spans="17:17">
      <c r="Q84348" s="39"/>
    </row>
    <row r="84349" spans="17:17">
      <c r="Q84349" s="39"/>
    </row>
    <row r="84350" spans="17:17">
      <c r="Q84350" s="39"/>
    </row>
    <row r="84351" spans="17:17">
      <c r="Q84351" s="39"/>
    </row>
    <row r="84352" spans="17:17">
      <c r="Q84352" s="39"/>
    </row>
    <row r="84353" spans="17:17">
      <c r="Q84353" s="39"/>
    </row>
    <row r="84354" spans="17:17">
      <c r="Q84354" s="39"/>
    </row>
    <row r="84355" spans="17:17">
      <c r="Q84355" s="39"/>
    </row>
    <row r="84356" spans="17:17">
      <c r="Q84356" s="39"/>
    </row>
    <row r="84357" spans="17:17">
      <c r="Q84357" s="39"/>
    </row>
    <row r="84358" spans="17:17">
      <c r="Q84358" s="39"/>
    </row>
    <row r="84359" spans="17:17">
      <c r="Q84359" s="39"/>
    </row>
    <row r="84360" spans="17:17">
      <c r="Q84360" s="39"/>
    </row>
    <row r="84361" spans="17:17">
      <c r="Q84361" s="39"/>
    </row>
    <row r="84362" spans="17:17">
      <c r="Q84362" s="39"/>
    </row>
    <row r="84363" spans="17:17">
      <c r="Q84363" s="39"/>
    </row>
    <row r="84364" spans="17:17">
      <c r="Q84364" s="39"/>
    </row>
    <row r="84365" spans="17:17">
      <c r="Q84365" s="39"/>
    </row>
    <row r="84366" spans="17:17">
      <c r="Q84366" s="39"/>
    </row>
    <row r="84367" spans="17:17">
      <c r="Q84367" s="39"/>
    </row>
    <row r="84368" spans="17:17">
      <c r="Q84368" s="39"/>
    </row>
    <row r="84369" spans="17:17">
      <c r="Q84369" s="39"/>
    </row>
    <row r="84370" spans="17:17">
      <c r="Q84370" s="39"/>
    </row>
    <row r="84371" spans="17:17">
      <c r="Q84371" s="39"/>
    </row>
    <row r="84372" spans="17:17">
      <c r="Q84372" s="39"/>
    </row>
    <row r="84373" spans="17:17">
      <c r="Q84373" s="39"/>
    </row>
    <row r="84374" spans="17:17">
      <c r="Q84374" s="39"/>
    </row>
    <row r="84375" spans="17:17">
      <c r="Q84375" s="39"/>
    </row>
    <row r="84376" spans="17:17">
      <c r="Q84376" s="39"/>
    </row>
    <row r="84377" spans="17:17">
      <c r="Q84377" s="39"/>
    </row>
    <row r="84378" spans="17:17">
      <c r="Q84378" s="39"/>
    </row>
    <row r="84379" spans="17:17">
      <c r="Q84379" s="39"/>
    </row>
    <row r="84380" spans="17:17">
      <c r="Q84380" s="39"/>
    </row>
    <row r="84381" spans="17:17">
      <c r="Q84381" s="39"/>
    </row>
    <row r="84382" spans="17:17">
      <c r="Q84382" s="39"/>
    </row>
    <row r="84383" spans="17:17">
      <c r="Q84383" s="39"/>
    </row>
    <row r="84384" spans="17:17">
      <c r="Q84384" s="39"/>
    </row>
    <row r="84385" spans="17:17">
      <c r="Q84385" s="39"/>
    </row>
    <row r="84386" spans="17:17">
      <c r="Q84386" s="39"/>
    </row>
    <row r="84387" spans="17:17">
      <c r="Q84387" s="39"/>
    </row>
    <row r="84388" spans="17:17">
      <c r="Q84388" s="39"/>
    </row>
    <row r="84389" spans="17:17">
      <c r="Q84389" s="39"/>
    </row>
    <row r="84390" spans="17:17">
      <c r="Q84390" s="39"/>
    </row>
    <row r="84391" spans="17:17">
      <c r="Q84391" s="39"/>
    </row>
    <row r="84392" spans="17:17">
      <c r="Q84392" s="39"/>
    </row>
    <row r="84393" spans="17:17">
      <c r="Q84393" s="39"/>
    </row>
    <row r="84394" spans="17:17">
      <c r="Q84394" s="39"/>
    </row>
    <row r="84395" spans="17:17">
      <c r="Q84395" s="39"/>
    </row>
    <row r="84396" spans="17:17">
      <c r="Q84396" s="39"/>
    </row>
    <row r="84397" spans="17:17">
      <c r="Q84397" s="39"/>
    </row>
    <row r="84398" spans="17:17">
      <c r="Q84398" s="39"/>
    </row>
    <row r="84399" spans="17:17">
      <c r="Q84399" s="39"/>
    </row>
    <row r="84400" spans="17:17">
      <c r="Q84400" s="39"/>
    </row>
    <row r="84401" spans="17:17">
      <c r="Q84401" s="39"/>
    </row>
    <row r="84402" spans="17:17">
      <c r="Q84402" s="39"/>
    </row>
    <row r="84403" spans="17:17">
      <c r="Q84403" s="39"/>
    </row>
    <row r="84404" spans="17:17">
      <c r="Q84404" s="39"/>
    </row>
    <row r="84405" spans="17:17">
      <c r="Q84405" s="39"/>
    </row>
    <row r="84406" spans="17:17">
      <c r="Q84406" s="39"/>
    </row>
    <row r="84407" spans="17:17">
      <c r="Q84407" s="39"/>
    </row>
    <row r="84408" spans="17:17">
      <c r="Q84408" s="39"/>
    </row>
    <row r="84409" spans="17:17">
      <c r="Q84409" s="39"/>
    </row>
    <row r="84410" spans="17:17">
      <c r="Q84410" s="39"/>
    </row>
    <row r="84411" spans="17:17">
      <c r="Q84411" s="39"/>
    </row>
    <row r="84412" spans="17:17">
      <c r="Q84412" s="39"/>
    </row>
    <row r="84413" spans="17:17">
      <c r="Q84413" s="39"/>
    </row>
    <row r="84414" spans="17:17">
      <c r="Q84414" s="39"/>
    </row>
    <row r="84415" spans="17:17">
      <c r="Q84415" s="39"/>
    </row>
    <row r="84416" spans="17:17">
      <c r="Q84416" s="39"/>
    </row>
    <row r="84417" spans="17:17">
      <c r="Q84417" s="39"/>
    </row>
    <row r="84418" spans="17:17">
      <c r="Q84418" s="39"/>
    </row>
    <row r="84419" spans="17:17">
      <c r="Q84419" s="39"/>
    </row>
    <row r="84420" spans="17:17">
      <c r="Q84420" s="39"/>
    </row>
    <row r="84421" spans="17:17">
      <c r="Q84421" s="39"/>
    </row>
    <row r="84422" spans="17:17">
      <c r="Q84422" s="39"/>
    </row>
    <row r="84423" spans="17:17">
      <c r="Q84423" s="39"/>
    </row>
    <row r="84424" spans="17:17">
      <c r="Q84424" s="39"/>
    </row>
    <row r="84425" spans="17:17">
      <c r="Q84425" s="39"/>
    </row>
    <row r="84426" spans="17:17">
      <c r="Q84426" s="39"/>
    </row>
    <row r="84427" spans="17:17">
      <c r="Q84427" s="39"/>
    </row>
    <row r="84428" spans="17:17">
      <c r="Q84428" s="39"/>
    </row>
    <row r="84429" spans="17:17">
      <c r="Q84429" s="39"/>
    </row>
    <row r="84430" spans="17:17">
      <c r="Q84430" s="39"/>
    </row>
    <row r="84431" spans="17:17">
      <c r="Q84431" s="39"/>
    </row>
    <row r="84432" spans="17:17">
      <c r="Q84432" s="39"/>
    </row>
    <row r="84433" spans="17:17">
      <c r="Q84433" s="39"/>
    </row>
    <row r="84434" spans="17:17">
      <c r="Q84434" s="39"/>
    </row>
    <row r="84435" spans="17:17">
      <c r="Q84435" s="39"/>
    </row>
    <row r="84436" spans="17:17">
      <c r="Q84436" s="39"/>
    </row>
    <row r="84437" spans="17:17">
      <c r="Q84437" s="39"/>
    </row>
    <row r="84438" spans="17:17">
      <c r="Q84438" s="39"/>
    </row>
    <row r="84439" spans="17:17">
      <c r="Q84439" s="39"/>
    </row>
    <row r="84440" spans="17:17">
      <c r="Q84440" s="39"/>
    </row>
    <row r="84441" spans="17:17">
      <c r="Q84441" s="39"/>
    </row>
    <row r="84442" spans="17:17">
      <c r="Q84442" s="39"/>
    </row>
    <row r="84443" spans="17:17">
      <c r="Q84443" s="39"/>
    </row>
    <row r="84444" spans="17:17">
      <c r="Q84444" s="39"/>
    </row>
    <row r="84445" spans="17:17">
      <c r="Q84445" s="39"/>
    </row>
    <row r="84446" spans="17:17">
      <c r="Q84446" s="39"/>
    </row>
    <row r="84447" spans="17:17">
      <c r="Q84447" s="39"/>
    </row>
    <row r="84448" spans="17:17">
      <c r="Q84448" s="39"/>
    </row>
    <row r="84449" spans="17:17">
      <c r="Q84449" s="39"/>
    </row>
    <row r="84450" spans="17:17">
      <c r="Q84450" s="39"/>
    </row>
    <row r="84451" spans="17:17">
      <c r="Q84451" s="39"/>
    </row>
    <row r="84452" spans="17:17">
      <c r="Q84452" s="39"/>
    </row>
    <row r="84453" spans="17:17">
      <c r="Q84453" s="39"/>
    </row>
    <row r="84454" spans="17:17">
      <c r="Q84454" s="39"/>
    </row>
    <row r="84455" spans="17:17">
      <c r="Q84455" s="39"/>
    </row>
    <row r="84456" spans="17:17">
      <c r="Q84456" s="39"/>
    </row>
    <row r="84457" spans="17:17">
      <c r="Q84457" s="39"/>
    </row>
    <row r="84458" spans="17:17">
      <c r="Q84458" s="39"/>
    </row>
    <row r="84459" spans="17:17">
      <c r="Q84459" s="39"/>
    </row>
    <row r="84460" spans="17:17">
      <c r="Q84460" s="39"/>
    </row>
    <row r="84461" spans="17:17">
      <c r="Q84461" s="39"/>
    </row>
    <row r="84462" spans="17:17">
      <c r="Q84462" s="39"/>
    </row>
    <row r="84463" spans="17:17">
      <c r="Q84463" s="39"/>
    </row>
    <row r="84464" spans="17:17">
      <c r="Q84464" s="39"/>
    </row>
    <row r="84465" spans="17:17">
      <c r="Q84465" s="39"/>
    </row>
    <row r="84466" spans="17:17">
      <c r="Q84466" s="39"/>
    </row>
    <row r="84467" spans="17:17">
      <c r="Q84467" s="39"/>
    </row>
    <row r="84468" spans="17:17">
      <c r="Q84468" s="39"/>
    </row>
    <row r="84469" spans="17:17">
      <c r="Q84469" s="39"/>
    </row>
    <row r="84470" spans="17:17">
      <c r="Q84470" s="39"/>
    </row>
    <row r="84471" spans="17:17">
      <c r="Q84471" s="39"/>
    </row>
    <row r="84472" spans="17:17">
      <c r="Q84472" s="39"/>
    </row>
    <row r="84473" spans="17:17">
      <c r="Q84473" s="39"/>
    </row>
    <row r="84474" spans="17:17">
      <c r="Q84474" s="39"/>
    </row>
    <row r="84475" spans="17:17">
      <c r="Q84475" s="39"/>
    </row>
    <row r="84476" spans="17:17">
      <c r="Q84476" s="39"/>
    </row>
    <row r="84477" spans="17:17">
      <c r="Q84477" s="39"/>
    </row>
    <row r="84478" spans="17:17">
      <c r="Q84478" s="39"/>
    </row>
    <row r="84479" spans="17:17">
      <c r="Q84479" s="39"/>
    </row>
    <row r="84480" spans="17:17">
      <c r="Q84480" s="39"/>
    </row>
    <row r="84481" spans="17:17">
      <c r="Q84481" s="39"/>
    </row>
    <row r="84482" spans="17:17">
      <c r="Q84482" s="39"/>
    </row>
    <row r="84483" spans="17:17">
      <c r="Q84483" s="39"/>
    </row>
    <row r="84484" spans="17:17">
      <c r="Q84484" s="39"/>
    </row>
    <row r="84485" spans="17:17">
      <c r="Q84485" s="39"/>
    </row>
    <row r="84486" spans="17:17">
      <c r="Q84486" s="39"/>
    </row>
    <row r="84487" spans="17:17">
      <c r="Q84487" s="39"/>
    </row>
    <row r="84488" spans="17:17">
      <c r="Q84488" s="39"/>
    </row>
    <row r="84489" spans="17:17">
      <c r="Q84489" s="39"/>
    </row>
    <row r="84490" spans="17:17">
      <c r="Q84490" s="39"/>
    </row>
    <row r="84491" spans="17:17">
      <c r="Q84491" s="39"/>
    </row>
    <row r="84492" spans="17:17">
      <c r="Q84492" s="39"/>
    </row>
    <row r="84493" spans="17:17">
      <c r="Q84493" s="39"/>
    </row>
    <row r="84494" spans="17:17">
      <c r="Q84494" s="39"/>
    </row>
    <row r="84495" spans="17:17">
      <c r="Q84495" s="39"/>
    </row>
    <row r="84496" spans="17:17">
      <c r="Q84496" s="39"/>
    </row>
    <row r="84497" spans="17:17">
      <c r="Q84497" s="39"/>
    </row>
    <row r="84498" spans="17:17">
      <c r="Q84498" s="39"/>
    </row>
    <row r="84499" spans="17:17">
      <c r="Q84499" s="39"/>
    </row>
    <row r="84500" spans="17:17">
      <c r="Q84500" s="39"/>
    </row>
    <row r="84501" spans="17:17">
      <c r="Q84501" s="39"/>
    </row>
    <row r="84502" spans="17:17">
      <c r="Q84502" s="39"/>
    </row>
    <row r="84503" spans="17:17">
      <c r="Q84503" s="39"/>
    </row>
    <row r="84504" spans="17:17">
      <c r="Q84504" s="39"/>
    </row>
    <row r="84505" spans="17:17">
      <c r="Q84505" s="39"/>
    </row>
    <row r="84506" spans="17:17">
      <c r="Q84506" s="39"/>
    </row>
    <row r="84507" spans="17:17">
      <c r="Q84507" s="39"/>
    </row>
    <row r="84508" spans="17:17">
      <c r="Q84508" s="39"/>
    </row>
    <row r="84509" spans="17:17">
      <c r="Q84509" s="39"/>
    </row>
    <row r="84510" spans="17:17">
      <c r="Q84510" s="39"/>
    </row>
    <row r="84511" spans="17:17">
      <c r="Q84511" s="39"/>
    </row>
    <row r="84512" spans="17:17">
      <c r="Q84512" s="39"/>
    </row>
    <row r="84513" spans="17:17">
      <c r="Q84513" s="39"/>
    </row>
    <row r="84514" spans="17:17">
      <c r="Q84514" s="39"/>
    </row>
    <row r="84515" spans="17:17">
      <c r="Q84515" s="39"/>
    </row>
    <row r="84516" spans="17:17">
      <c r="Q84516" s="39"/>
    </row>
    <row r="84517" spans="17:17">
      <c r="Q84517" s="39"/>
    </row>
    <row r="84518" spans="17:17">
      <c r="Q84518" s="39"/>
    </row>
    <row r="84519" spans="17:17">
      <c r="Q84519" s="39"/>
    </row>
    <row r="84520" spans="17:17">
      <c r="Q84520" s="39"/>
    </row>
    <row r="84521" spans="17:17">
      <c r="Q84521" s="39"/>
    </row>
    <row r="84522" spans="17:17">
      <c r="Q84522" s="39"/>
    </row>
    <row r="84523" spans="17:17">
      <c r="Q84523" s="39"/>
    </row>
    <row r="84524" spans="17:17">
      <c r="Q84524" s="39"/>
    </row>
    <row r="84525" spans="17:17">
      <c r="Q84525" s="39"/>
    </row>
    <row r="84526" spans="17:17">
      <c r="Q84526" s="39"/>
    </row>
    <row r="84527" spans="17:17">
      <c r="Q84527" s="39"/>
    </row>
    <row r="84528" spans="17:17">
      <c r="Q84528" s="39"/>
    </row>
    <row r="84529" spans="17:17">
      <c r="Q84529" s="39"/>
    </row>
    <row r="84530" spans="17:17">
      <c r="Q84530" s="39"/>
    </row>
    <row r="84531" spans="17:17">
      <c r="Q84531" s="39"/>
    </row>
    <row r="84532" spans="17:17">
      <c r="Q84532" s="39"/>
    </row>
    <row r="84533" spans="17:17">
      <c r="Q84533" s="39"/>
    </row>
    <row r="84534" spans="17:17">
      <c r="Q84534" s="39"/>
    </row>
    <row r="84535" spans="17:17">
      <c r="Q84535" s="39"/>
    </row>
    <row r="84536" spans="17:17">
      <c r="Q84536" s="39"/>
    </row>
    <row r="84537" spans="17:17">
      <c r="Q84537" s="39"/>
    </row>
    <row r="84538" spans="17:17">
      <c r="Q84538" s="39"/>
    </row>
    <row r="84539" spans="17:17">
      <c r="Q84539" s="39"/>
    </row>
    <row r="84540" spans="17:17">
      <c r="Q84540" s="39"/>
    </row>
    <row r="84541" spans="17:17">
      <c r="Q84541" s="39"/>
    </row>
    <row r="84542" spans="17:17">
      <c r="Q84542" s="39"/>
    </row>
    <row r="84543" spans="17:17">
      <c r="Q84543" s="39"/>
    </row>
    <row r="84544" spans="17:17">
      <c r="Q84544" s="39"/>
    </row>
    <row r="84545" spans="17:17">
      <c r="Q84545" s="39"/>
    </row>
    <row r="84546" spans="17:17">
      <c r="Q84546" s="39"/>
    </row>
    <row r="84547" spans="17:17">
      <c r="Q84547" s="39"/>
    </row>
    <row r="84548" spans="17:17">
      <c r="Q84548" s="39"/>
    </row>
    <row r="84549" spans="17:17">
      <c r="Q84549" s="39"/>
    </row>
    <row r="84550" spans="17:17">
      <c r="Q84550" s="39"/>
    </row>
    <row r="84551" spans="17:17">
      <c r="Q84551" s="39"/>
    </row>
    <row r="84552" spans="17:17">
      <c r="Q84552" s="39"/>
    </row>
    <row r="84553" spans="17:17">
      <c r="Q84553" s="39"/>
    </row>
    <row r="84554" spans="17:17">
      <c r="Q84554" s="39"/>
    </row>
    <row r="84555" spans="17:17">
      <c r="Q84555" s="39"/>
    </row>
    <row r="84556" spans="17:17">
      <c r="Q84556" s="39"/>
    </row>
    <row r="84557" spans="17:17">
      <c r="Q84557" s="39"/>
    </row>
    <row r="84558" spans="17:17">
      <c r="Q84558" s="39"/>
    </row>
    <row r="84559" spans="17:17">
      <c r="Q84559" s="39"/>
    </row>
    <row r="84560" spans="17:17">
      <c r="Q84560" s="39"/>
    </row>
    <row r="84561" spans="17:17">
      <c r="Q84561" s="39"/>
    </row>
    <row r="84562" spans="17:17">
      <c r="Q84562" s="39"/>
    </row>
    <row r="84563" spans="17:17">
      <c r="Q84563" s="39"/>
    </row>
    <row r="84564" spans="17:17">
      <c r="Q84564" s="39"/>
    </row>
    <row r="84565" spans="17:17">
      <c r="Q84565" s="39"/>
    </row>
    <row r="84566" spans="17:17">
      <c r="Q84566" s="39"/>
    </row>
    <row r="84567" spans="17:17">
      <c r="Q84567" s="39"/>
    </row>
    <row r="84568" spans="17:17">
      <c r="Q84568" s="39"/>
    </row>
    <row r="84569" spans="17:17">
      <c r="Q84569" s="39"/>
    </row>
    <row r="84570" spans="17:17">
      <c r="Q84570" s="39"/>
    </row>
    <row r="84571" spans="17:17">
      <c r="Q84571" s="39"/>
    </row>
    <row r="84572" spans="17:17">
      <c r="Q84572" s="39"/>
    </row>
    <row r="84573" spans="17:17">
      <c r="Q84573" s="39"/>
    </row>
    <row r="84574" spans="17:17">
      <c r="Q84574" s="39"/>
    </row>
    <row r="84575" spans="17:17">
      <c r="Q84575" s="39"/>
    </row>
    <row r="84576" spans="17:17">
      <c r="Q84576" s="39"/>
    </row>
    <row r="84577" spans="17:17">
      <c r="Q84577" s="39"/>
    </row>
    <row r="84578" spans="17:17">
      <c r="Q84578" s="39"/>
    </row>
    <row r="84579" spans="17:17">
      <c r="Q84579" s="39"/>
    </row>
    <row r="84580" spans="17:17">
      <c r="Q84580" s="39"/>
    </row>
    <row r="84581" spans="17:17">
      <c r="Q84581" s="39"/>
    </row>
    <row r="84582" spans="17:17">
      <c r="Q84582" s="39"/>
    </row>
    <row r="84583" spans="17:17">
      <c r="Q84583" s="39"/>
    </row>
    <row r="84584" spans="17:17">
      <c r="Q84584" s="39"/>
    </row>
    <row r="84585" spans="17:17">
      <c r="Q84585" s="39"/>
    </row>
    <row r="84586" spans="17:17">
      <c r="Q84586" s="39"/>
    </row>
    <row r="84587" spans="17:17">
      <c r="Q84587" s="39"/>
    </row>
    <row r="84588" spans="17:17">
      <c r="Q84588" s="39"/>
    </row>
    <row r="84589" spans="17:17">
      <c r="Q84589" s="39"/>
    </row>
    <row r="84590" spans="17:17">
      <c r="Q84590" s="39"/>
    </row>
    <row r="84591" spans="17:17">
      <c r="Q84591" s="39"/>
    </row>
    <row r="84592" spans="17:17">
      <c r="Q84592" s="39"/>
    </row>
    <row r="84593" spans="17:17">
      <c r="Q84593" s="39"/>
    </row>
    <row r="84594" spans="17:17">
      <c r="Q84594" s="39"/>
    </row>
    <row r="84595" spans="17:17">
      <c r="Q84595" s="39"/>
    </row>
    <row r="84596" spans="17:17">
      <c r="Q84596" s="39"/>
    </row>
    <row r="84597" spans="17:17">
      <c r="Q84597" s="39"/>
    </row>
    <row r="84598" spans="17:17">
      <c r="Q84598" s="39"/>
    </row>
    <row r="84599" spans="17:17">
      <c r="Q84599" s="39"/>
    </row>
    <row r="84600" spans="17:17">
      <c r="Q84600" s="39"/>
    </row>
    <row r="84601" spans="17:17">
      <c r="Q84601" s="39"/>
    </row>
    <row r="84602" spans="17:17">
      <c r="Q84602" s="39"/>
    </row>
    <row r="84603" spans="17:17">
      <c r="Q84603" s="39"/>
    </row>
    <row r="84604" spans="17:17">
      <c r="Q84604" s="39"/>
    </row>
    <row r="84605" spans="17:17">
      <c r="Q84605" s="39"/>
    </row>
    <row r="84606" spans="17:17">
      <c r="Q84606" s="39"/>
    </row>
    <row r="84607" spans="17:17">
      <c r="Q84607" s="39"/>
    </row>
    <row r="84608" spans="17:17">
      <c r="Q84608" s="39"/>
    </row>
    <row r="84609" spans="17:17">
      <c r="Q84609" s="39"/>
    </row>
    <row r="84610" spans="17:17">
      <c r="Q84610" s="39"/>
    </row>
    <row r="84611" spans="17:17">
      <c r="Q84611" s="39"/>
    </row>
    <row r="84612" spans="17:17">
      <c r="Q84612" s="39"/>
    </row>
    <row r="84613" spans="17:17">
      <c r="Q84613" s="39"/>
    </row>
    <row r="84614" spans="17:17">
      <c r="Q84614" s="39"/>
    </row>
    <row r="84615" spans="17:17">
      <c r="Q84615" s="39"/>
    </row>
    <row r="84616" spans="17:17">
      <c r="Q84616" s="39"/>
    </row>
    <row r="84617" spans="17:17">
      <c r="Q84617" s="39"/>
    </row>
    <row r="84618" spans="17:17">
      <c r="Q84618" s="39"/>
    </row>
    <row r="84619" spans="17:17">
      <c r="Q84619" s="39"/>
    </row>
    <row r="84620" spans="17:17">
      <c r="Q84620" s="39"/>
    </row>
    <row r="84621" spans="17:17">
      <c r="Q84621" s="39"/>
    </row>
    <row r="84622" spans="17:17">
      <c r="Q84622" s="39"/>
    </row>
    <row r="84623" spans="17:17">
      <c r="Q84623" s="39"/>
    </row>
    <row r="84624" spans="17:17">
      <c r="Q84624" s="39"/>
    </row>
    <row r="84625" spans="17:17">
      <c r="Q84625" s="39"/>
    </row>
    <row r="84626" spans="17:17">
      <c r="Q84626" s="39"/>
    </row>
    <row r="84627" spans="17:17">
      <c r="Q84627" s="39"/>
    </row>
    <row r="84628" spans="17:17">
      <c r="Q84628" s="39"/>
    </row>
    <row r="84629" spans="17:17">
      <c r="Q84629" s="39"/>
    </row>
    <row r="84630" spans="17:17">
      <c r="Q84630" s="39"/>
    </row>
    <row r="84631" spans="17:17">
      <c r="Q84631" s="39"/>
    </row>
    <row r="84632" spans="17:17">
      <c r="Q84632" s="39"/>
    </row>
    <row r="84633" spans="17:17">
      <c r="Q84633" s="39"/>
    </row>
    <row r="84634" spans="17:17">
      <c r="Q84634" s="39"/>
    </row>
    <row r="84635" spans="17:17">
      <c r="Q84635" s="39"/>
    </row>
    <row r="84636" spans="17:17">
      <c r="Q84636" s="39"/>
    </row>
    <row r="84637" spans="17:17">
      <c r="Q84637" s="39"/>
    </row>
    <row r="84638" spans="17:17">
      <c r="Q84638" s="39"/>
    </row>
    <row r="84639" spans="17:17">
      <c r="Q84639" s="39"/>
    </row>
    <row r="84640" spans="17:17">
      <c r="Q84640" s="39"/>
    </row>
    <row r="84641" spans="17:17">
      <c r="Q84641" s="39"/>
    </row>
    <row r="84642" spans="17:17">
      <c r="Q84642" s="39"/>
    </row>
    <row r="84643" spans="17:17">
      <c r="Q84643" s="39"/>
    </row>
    <row r="84644" spans="17:17">
      <c r="Q84644" s="39"/>
    </row>
    <row r="84645" spans="17:17">
      <c r="Q84645" s="39"/>
    </row>
    <row r="84646" spans="17:17">
      <c r="Q84646" s="39"/>
    </row>
    <row r="84647" spans="17:17">
      <c r="Q84647" s="39"/>
    </row>
    <row r="84648" spans="17:17">
      <c r="Q84648" s="39"/>
    </row>
    <row r="84649" spans="17:17">
      <c r="Q84649" s="39"/>
    </row>
    <row r="84650" spans="17:17">
      <c r="Q84650" s="39"/>
    </row>
    <row r="84651" spans="17:17">
      <c r="Q84651" s="39"/>
    </row>
    <row r="84652" spans="17:17">
      <c r="Q84652" s="39"/>
    </row>
    <row r="84653" spans="17:17">
      <c r="Q84653" s="39"/>
    </row>
    <row r="84654" spans="17:17">
      <c r="Q84654" s="39"/>
    </row>
    <row r="84655" spans="17:17">
      <c r="Q84655" s="39"/>
    </row>
    <row r="84656" spans="17:17">
      <c r="Q84656" s="39"/>
    </row>
    <row r="84657" spans="17:17">
      <c r="Q84657" s="39"/>
    </row>
    <row r="84658" spans="17:17">
      <c r="Q84658" s="39"/>
    </row>
    <row r="84659" spans="17:17">
      <c r="Q84659" s="39"/>
    </row>
    <row r="84660" spans="17:17">
      <c r="Q84660" s="39"/>
    </row>
    <row r="84661" spans="17:17">
      <c r="Q84661" s="39"/>
    </row>
    <row r="84662" spans="17:17">
      <c r="Q84662" s="39"/>
    </row>
    <row r="84663" spans="17:17">
      <c r="Q84663" s="39"/>
    </row>
    <row r="84664" spans="17:17">
      <c r="Q84664" s="39"/>
    </row>
    <row r="84665" spans="17:17">
      <c r="Q84665" s="39"/>
    </row>
    <row r="84666" spans="17:17">
      <c r="Q84666" s="39"/>
    </row>
    <row r="84667" spans="17:17">
      <c r="Q84667" s="39"/>
    </row>
    <row r="84668" spans="17:17">
      <c r="Q84668" s="39"/>
    </row>
    <row r="84669" spans="17:17">
      <c r="Q84669" s="39"/>
    </row>
    <row r="84670" spans="17:17">
      <c r="Q84670" s="39"/>
    </row>
    <row r="84671" spans="17:17">
      <c r="Q84671" s="39"/>
    </row>
    <row r="84672" spans="17:17">
      <c r="Q84672" s="39"/>
    </row>
    <row r="84673" spans="17:17">
      <c r="Q84673" s="39"/>
    </row>
    <row r="84674" spans="17:17">
      <c r="Q84674" s="39"/>
    </row>
    <row r="84675" spans="17:17">
      <c r="Q84675" s="39"/>
    </row>
    <row r="84676" spans="17:17">
      <c r="Q84676" s="39"/>
    </row>
    <row r="84677" spans="17:17">
      <c r="Q84677" s="39"/>
    </row>
    <row r="84678" spans="17:17">
      <c r="Q84678" s="39"/>
    </row>
    <row r="84679" spans="17:17">
      <c r="Q84679" s="39"/>
    </row>
    <row r="84680" spans="17:17">
      <c r="Q84680" s="39"/>
    </row>
    <row r="84681" spans="17:17">
      <c r="Q84681" s="39"/>
    </row>
    <row r="84682" spans="17:17">
      <c r="Q84682" s="39"/>
    </row>
    <row r="84683" spans="17:17">
      <c r="Q84683" s="39"/>
    </row>
    <row r="84684" spans="17:17">
      <c r="Q84684" s="39"/>
    </row>
    <row r="84685" spans="17:17">
      <c r="Q84685" s="39"/>
    </row>
    <row r="84686" spans="17:17">
      <c r="Q84686" s="39"/>
    </row>
    <row r="84687" spans="17:17">
      <c r="Q84687" s="39"/>
    </row>
    <row r="84688" spans="17:17">
      <c r="Q84688" s="39"/>
    </row>
    <row r="84689" spans="17:17">
      <c r="Q84689" s="39"/>
    </row>
    <row r="84690" spans="17:17">
      <c r="Q84690" s="39"/>
    </row>
    <row r="84691" spans="17:17">
      <c r="Q84691" s="39"/>
    </row>
    <row r="84692" spans="17:17">
      <c r="Q84692" s="39"/>
    </row>
    <row r="84693" spans="17:17">
      <c r="Q84693" s="39"/>
    </row>
    <row r="84694" spans="17:17">
      <c r="Q84694" s="39"/>
    </row>
    <row r="84695" spans="17:17">
      <c r="Q84695" s="39"/>
    </row>
    <row r="84696" spans="17:17">
      <c r="Q84696" s="39"/>
    </row>
    <row r="84697" spans="17:17">
      <c r="Q84697" s="39"/>
    </row>
    <row r="84698" spans="17:17">
      <c r="Q84698" s="39"/>
    </row>
    <row r="84699" spans="17:17">
      <c r="Q84699" s="39"/>
    </row>
    <row r="84700" spans="17:17">
      <c r="Q84700" s="39"/>
    </row>
    <row r="84701" spans="17:17">
      <c r="Q84701" s="39"/>
    </row>
    <row r="84702" spans="17:17">
      <c r="Q84702" s="39"/>
    </row>
    <row r="84703" spans="17:17">
      <c r="Q84703" s="39"/>
    </row>
    <row r="84704" spans="17:17">
      <c r="Q84704" s="39"/>
    </row>
    <row r="84705" spans="17:17">
      <c r="Q84705" s="39"/>
    </row>
    <row r="84706" spans="17:17">
      <c r="Q84706" s="39"/>
    </row>
    <row r="84707" spans="17:17">
      <c r="Q84707" s="39"/>
    </row>
    <row r="84708" spans="17:17">
      <c r="Q84708" s="39"/>
    </row>
    <row r="84709" spans="17:17">
      <c r="Q84709" s="39"/>
    </row>
    <row r="84710" spans="17:17">
      <c r="Q84710" s="39"/>
    </row>
    <row r="84711" spans="17:17">
      <c r="Q84711" s="39"/>
    </row>
    <row r="84712" spans="17:17">
      <c r="Q84712" s="39"/>
    </row>
    <row r="84713" spans="17:17">
      <c r="Q84713" s="39"/>
    </row>
    <row r="84714" spans="17:17">
      <c r="Q84714" s="39"/>
    </row>
    <row r="84715" spans="17:17">
      <c r="Q84715" s="39"/>
    </row>
    <row r="84716" spans="17:17">
      <c r="Q84716" s="39"/>
    </row>
    <row r="84717" spans="17:17">
      <c r="Q84717" s="39"/>
    </row>
    <row r="84718" spans="17:17">
      <c r="Q84718" s="39"/>
    </row>
    <row r="84719" spans="17:17">
      <c r="Q84719" s="39"/>
    </row>
    <row r="84720" spans="17:17">
      <c r="Q84720" s="39"/>
    </row>
    <row r="84721" spans="17:17">
      <c r="Q84721" s="39"/>
    </row>
    <row r="84722" spans="17:17">
      <c r="Q84722" s="39"/>
    </row>
    <row r="84723" spans="17:17">
      <c r="Q84723" s="39"/>
    </row>
    <row r="84724" spans="17:17">
      <c r="Q84724" s="39"/>
    </row>
    <row r="84725" spans="17:17">
      <c r="Q84725" s="39"/>
    </row>
    <row r="84726" spans="17:17">
      <c r="Q84726" s="39"/>
    </row>
    <row r="84727" spans="17:17">
      <c r="Q84727" s="39"/>
    </row>
    <row r="84728" spans="17:17">
      <c r="Q84728" s="39"/>
    </row>
    <row r="84729" spans="17:17">
      <c r="Q84729" s="39"/>
    </row>
    <row r="84730" spans="17:17">
      <c r="Q84730" s="39"/>
    </row>
    <row r="84731" spans="17:17">
      <c r="Q84731" s="39"/>
    </row>
    <row r="84732" spans="17:17">
      <c r="Q84732" s="39"/>
    </row>
    <row r="84733" spans="17:17">
      <c r="Q84733" s="39"/>
    </row>
    <row r="84734" spans="17:17">
      <c r="Q84734" s="39"/>
    </row>
    <row r="84735" spans="17:17">
      <c r="Q84735" s="39"/>
    </row>
    <row r="84736" spans="17:17">
      <c r="Q84736" s="39"/>
    </row>
    <row r="84737" spans="17:17">
      <c r="Q84737" s="39"/>
    </row>
    <row r="84738" spans="17:17">
      <c r="Q84738" s="39"/>
    </row>
    <row r="84739" spans="17:17">
      <c r="Q84739" s="39"/>
    </row>
    <row r="84740" spans="17:17">
      <c r="Q84740" s="39"/>
    </row>
    <row r="84741" spans="17:17">
      <c r="Q84741" s="39"/>
    </row>
    <row r="84742" spans="17:17">
      <c r="Q84742" s="39"/>
    </row>
    <row r="84743" spans="17:17">
      <c r="Q84743" s="39"/>
    </row>
    <row r="84744" spans="17:17">
      <c r="Q84744" s="39"/>
    </row>
    <row r="84745" spans="17:17">
      <c r="Q84745" s="39"/>
    </row>
    <row r="84746" spans="17:17">
      <c r="Q84746" s="39"/>
    </row>
    <row r="84747" spans="17:17">
      <c r="Q84747" s="39"/>
    </row>
    <row r="84748" spans="17:17">
      <c r="Q84748" s="39"/>
    </row>
    <row r="84749" spans="17:17">
      <c r="Q84749" s="39"/>
    </row>
    <row r="84750" spans="17:17">
      <c r="Q84750" s="39"/>
    </row>
    <row r="84751" spans="17:17">
      <c r="Q84751" s="39"/>
    </row>
    <row r="84752" spans="17:17">
      <c r="Q84752" s="39"/>
    </row>
    <row r="84753" spans="17:17">
      <c r="Q84753" s="39"/>
    </row>
    <row r="84754" spans="17:17">
      <c r="Q84754" s="39"/>
    </row>
    <row r="84755" spans="17:17">
      <c r="Q84755" s="39"/>
    </row>
    <row r="84756" spans="17:17">
      <c r="Q84756" s="39"/>
    </row>
    <row r="84757" spans="17:17">
      <c r="Q84757" s="39"/>
    </row>
    <row r="84758" spans="17:17">
      <c r="Q84758" s="39"/>
    </row>
    <row r="84759" spans="17:17">
      <c r="Q84759" s="39"/>
    </row>
    <row r="84760" spans="17:17">
      <c r="Q84760" s="39"/>
    </row>
    <row r="84761" spans="17:17">
      <c r="Q84761" s="39"/>
    </row>
    <row r="84762" spans="17:17">
      <c r="Q84762" s="39"/>
    </row>
    <row r="84763" spans="17:17">
      <c r="Q84763" s="39"/>
    </row>
    <row r="84764" spans="17:17">
      <c r="Q84764" s="39"/>
    </row>
    <row r="84765" spans="17:17">
      <c r="Q84765" s="39"/>
    </row>
    <row r="84766" spans="17:17">
      <c r="Q84766" s="39"/>
    </row>
    <row r="84767" spans="17:17">
      <c r="Q84767" s="39"/>
    </row>
    <row r="84768" spans="17:17">
      <c r="Q84768" s="39"/>
    </row>
    <row r="84769" spans="17:17">
      <c r="Q84769" s="39"/>
    </row>
    <row r="84770" spans="17:17">
      <c r="Q84770" s="39"/>
    </row>
    <row r="84771" spans="17:17">
      <c r="Q84771" s="39"/>
    </row>
    <row r="84772" spans="17:17">
      <c r="Q84772" s="39"/>
    </row>
    <row r="84773" spans="17:17">
      <c r="Q84773" s="39"/>
    </row>
    <row r="84774" spans="17:17">
      <c r="Q84774" s="39"/>
    </row>
    <row r="84775" spans="17:17">
      <c r="Q84775" s="39"/>
    </row>
    <row r="84776" spans="17:17">
      <c r="Q84776" s="39"/>
    </row>
    <row r="84777" spans="17:17">
      <c r="Q84777" s="39"/>
    </row>
    <row r="84778" spans="17:17">
      <c r="Q84778" s="39"/>
    </row>
    <row r="84779" spans="17:17">
      <c r="Q84779" s="39"/>
    </row>
    <row r="84780" spans="17:17">
      <c r="Q84780" s="39"/>
    </row>
    <row r="84781" spans="17:17">
      <c r="Q84781" s="39"/>
    </row>
    <row r="84782" spans="17:17">
      <c r="Q84782" s="39"/>
    </row>
    <row r="84783" spans="17:17">
      <c r="Q84783" s="39"/>
    </row>
    <row r="84784" spans="17:17">
      <c r="Q84784" s="39"/>
    </row>
    <row r="84785" spans="17:17">
      <c r="Q84785" s="39"/>
    </row>
    <row r="84786" spans="17:17">
      <c r="Q84786" s="39"/>
    </row>
    <row r="84787" spans="17:17">
      <c r="Q84787" s="39"/>
    </row>
    <row r="84788" spans="17:17">
      <c r="Q84788" s="39"/>
    </row>
    <row r="84789" spans="17:17">
      <c r="Q84789" s="39"/>
    </row>
    <row r="84790" spans="17:17">
      <c r="Q84790" s="39"/>
    </row>
    <row r="84791" spans="17:17">
      <c r="Q84791" s="39"/>
    </row>
    <row r="84792" spans="17:17">
      <c r="Q84792" s="39"/>
    </row>
    <row r="84793" spans="17:17">
      <c r="Q84793" s="39"/>
    </row>
    <row r="84794" spans="17:17">
      <c r="Q84794" s="39"/>
    </row>
    <row r="84795" spans="17:17">
      <c r="Q84795" s="39"/>
    </row>
    <row r="84796" spans="17:17">
      <c r="Q84796" s="39"/>
    </row>
    <row r="84797" spans="17:17">
      <c r="Q84797" s="39"/>
    </row>
    <row r="84798" spans="17:17">
      <c r="Q84798" s="39"/>
    </row>
    <row r="84799" spans="17:17">
      <c r="Q84799" s="39"/>
    </row>
    <row r="84800" spans="17:17">
      <c r="Q84800" s="39"/>
    </row>
    <row r="84801" spans="17:17">
      <c r="Q84801" s="39"/>
    </row>
    <row r="84802" spans="17:17">
      <c r="Q84802" s="39"/>
    </row>
    <row r="84803" spans="17:17">
      <c r="Q84803" s="39"/>
    </row>
    <row r="84804" spans="17:17">
      <c r="Q84804" s="39"/>
    </row>
    <row r="84805" spans="17:17">
      <c r="Q84805" s="39"/>
    </row>
    <row r="84806" spans="17:17">
      <c r="Q84806" s="39"/>
    </row>
    <row r="84807" spans="17:17">
      <c r="Q84807" s="39"/>
    </row>
    <row r="84808" spans="17:17">
      <c r="Q84808" s="39"/>
    </row>
    <row r="84809" spans="17:17">
      <c r="Q84809" s="39"/>
    </row>
    <row r="84810" spans="17:17">
      <c r="Q84810" s="39"/>
    </row>
    <row r="84811" spans="17:17">
      <c r="Q84811" s="39"/>
    </row>
    <row r="84812" spans="17:17">
      <c r="Q84812" s="39"/>
    </row>
    <row r="84813" spans="17:17">
      <c r="Q84813" s="39"/>
    </row>
    <row r="84814" spans="17:17">
      <c r="Q84814" s="39"/>
    </row>
    <row r="84815" spans="17:17">
      <c r="Q84815" s="39"/>
    </row>
    <row r="84816" spans="17:17">
      <c r="Q84816" s="39"/>
    </row>
    <row r="84817" spans="17:17">
      <c r="Q84817" s="39"/>
    </row>
    <row r="84818" spans="17:17">
      <c r="Q84818" s="39"/>
    </row>
    <row r="84819" spans="17:17">
      <c r="Q84819" s="39"/>
    </row>
    <row r="84820" spans="17:17">
      <c r="Q84820" s="39"/>
    </row>
    <row r="84821" spans="17:17">
      <c r="Q84821" s="39"/>
    </row>
    <row r="84822" spans="17:17">
      <c r="Q84822" s="39"/>
    </row>
    <row r="84823" spans="17:17">
      <c r="Q84823" s="39"/>
    </row>
    <row r="84824" spans="17:17">
      <c r="Q84824" s="39"/>
    </row>
    <row r="84825" spans="17:17">
      <c r="Q84825" s="39"/>
    </row>
    <row r="84826" spans="17:17">
      <c r="Q84826" s="39"/>
    </row>
    <row r="84827" spans="17:17">
      <c r="Q84827" s="39"/>
    </row>
    <row r="84828" spans="17:17">
      <c r="Q84828" s="39"/>
    </row>
    <row r="84829" spans="17:17">
      <c r="Q84829" s="39"/>
    </row>
    <row r="84830" spans="17:17">
      <c r="Q84830" s="39"/>
    </row>
    <row r="84831" spans="17:17">
      <c r="Q84831" s="39"/>
    </row>
    <row r="84832" spans="17:17">
      <c r="Q84832" s="39"/>
    </row>
    <row r="84833" spans="17:17">
      <c r="Q84833" s="39"/>
    </row>
    <row r="84834" spans="17:17">
      <c r="Q84834" s="39"/>
    </row>
    <row r="84835" spans="17:17">
      <c r="Q84835" s="39"/>
    </row>
    <row r="84836" spans="17:17">
      <c r="Q84836" s="39"/>
    </row>
    <row r="84837" spans="17:17">
      <c r="Q84837" s="39"/>
    </row>
    <row r="84838" spans="17:17">
      <c r="Q84838" s="39"/>
    </row>
    <row r="84839" spans="17:17">
      <c r="Q84839" s="39"/>
    </row>
    <row r="84840" spans="17:17">
      <c r="Q84840" s="39"/>
    </row>
    <row r="84841" spans="17:17">
      <c r="Q84841" s="39"/>
    </row>
    <row r="84842" spans="17:17">
      <c r="Q84842" s="39"/>
    </row>
    <row r="84843" spans="17:17">
      <c r="Q84843" s="39"/>
    </row>
    <row r="84844" spans="17:17">
      <c r="Q84844" s="39"/>
    </row>
    <row r="84845" spans="17:17">
      <c r="Q84845" s="39"/>
    </row>
    <row r="84846" spans="17:17">
      <c r="Q84846" s="39"/>
    </row>
    <row r="84847" spans="17:17">
      <c r="Q84847" s="39"/>
    </row>
    <row r="84848" spans="17:17">
      <c r="Q84848" s="39"/>
    </row>
    <row r="84849" spans="17:17">
      <c r="Q84849" s="39"/>
    </row>
    <row r="84850" spans="17:17">
      <c r="Q84850" s="39"/>
    </row>
    <row r="84851" spans="17:17">
      <c r="Q84851" s="39"/>
    </row>
    <row r="84852" spans="17:17">
      <c r="Q84852" s="39"/>
    </row>
    <row r="84853" spans="17:17">
      <c r="Q84853" s="39"/>
    </row>
    <row r="84854" spans="17:17">
      <c r="Q84854" s="39"/>
    </row>
    <row r="84855" spans="17:17">
      <c r="Q84855" s="39"/>
    </row>
    <row r="84856" spans="17:17">
      <c r="Q84856" s="39"/>
    </row>
    <row r="84857" spans="17:17">
      <c r="Q84857" s="39"/>
    </row>
    <row r="84858" spans="17:17">
      <c r="Q84858" s="39"/>
    </row>
    <row r="84859" spans="17:17">
      <c r="Q84859" s="39"/>
    </row>
    <row r="84860" spans="17:17">
      <c r="Q84860" s="39"/>
    </row>
    <row r="84861" spans="17:17">
      <c r="Q84861" s="39"/>
    </row>
    <row r="84862" spans="17:17">
      <c r="Q84862" s="39"/>
    </row>
    <row r="84863" spans="17:17">
      <c r="Q84863" s="39"/>
    </row>
    <row r="84864" spans="17:17">
      <c r="Q84864" s="39"/>
    </row>
    <row r="84865" spans="17:17">
      <c r="Q84865" s="39"/>
    </row>
    <row r="84866" spans="17:17">
      <c r="Q84866" s="39"/>
    </row>
    <row r="84867" spans="17:17">
      <c r="Q84867" s="39"/>
    </row>
    <row r="84868" spans="17:17">
      <c r="Q84868" s="39"/>
    </row>
    <row r="84869" spans="17:17">
      <c r="Q84869" s="39"/>
    </row>
    <row r="84870" spans="17:17">
      <c r="Q84870" s="39"/>
    </row>
    <row r="84871" spans="17:17">
      <c r="Q84871" s="39"/>
    </row>
    <row r="84872" spans="17:17">
      <c r="Q84872" s="39"/>
    </row>
    <row r="84873" spans="17:17">
      <c r="Q84873" s="39"/>
    </row>
    <row r="84874" spans="17:17">
      <c r="Q84874" s="39"/>
    </row>
    <row r="84875" spans="17:17">
      <c r="Q84875" s="39"/>
    </row>
    <row r="84876" spans="17:17">
      <c r="Q84876" s="39"/>
    </row>
    <row r="84877" spans="17:17">
      <c r="Q84877" s="39"/>
    </row>
    <row r="84878" spans="17:17">
      <c r="Q84878" s="39"/>
    </row>
    <row r="84879" spans="17:17">
      <c r="Q84879" s="39"/>
    </row>
    <row r="84880" spans="17:17">
      <c r="Q84880" s="39"/>
    </row>
    <row r="84881" spans="17:17">
      <c r="Q84881" s="39"/>
    </row>
    <row r="84882" spans="17:17">
      <c r="Q84882" s="39"/>
    </row>
    <row r="84883" spans="17:17">
      <c r="Q84883" s="39"/>
    </row>
    <row r="84884" spans="17:17">
      <c r="Q84884" s="39"/>
    </row>
    <row r="84885" spans="17:17">
      <c r="Q84885" s="39"/>
    </row>
    <row r="84886" spans="17:17">
      <c r="Q84886" s="39"/>
    </row>
    <row r="84887" spans="17:17">
      <c r="Q84887" s="39"/>
    </row>
    <row r="84888" spans="17:17">
      <c r="Q84888" s="39"/>
    </row>
    <row r="84889" spans="17:17">
      <c r="Q84889" s="39"/>
    </row>
    <row r="84890" spans="17:17">
      <c r="Q84890" s="39"/>
    </row>
    <row r="84891" spans="17:17">
      <c r="Q84891" s="39"/>
    </row>
    <row r="84892" spans="17:17">
      <c r="Q84892" s="39"/>
    </row>
    <row r="84893" spans="17:17">
      <c r="Q84893" s="39"/>
    </row>
    <row r="84894" spans="17:17">
      <c r="Q84894" s="39"/>
    </row>
    <row r="84895" spans="17:17">
      <c r="Q84895" s="39"/>
    </row>
    <row r="84896" spans="17:17">
      <c r="Q84896" s="39"/>
    </row>
    <row r="84897" spans="17:17">
      <c r="Q84897" s="39"/>
    </row>
    <row r="84898" spans="17:17">
      <c r="Q84898" s="39"/>
    </row>
    <row r="84899" spans="17:17">
      <c r="Q84899" s="39"/>
    </row>
    <row r="84900" spans="17:17">
      <c r="Q84900" s="39"/>
    </row>
    <row r="84901" spans="17:17">
      <c r="Q84901" s="39"/>
    </row>
    <row r="84902" spans="17:17">
      <c r="Q84902" s="39"/>
    </row>
    <row r="84903" spans="17:17">
      <c r="Q84903" s="39"/>
    </row>
    <row r="84904" spans="17:17">
      <c r="Q84904" s="39"/>
    </row>
    <row r="84905" spans="17:17">
      <c r="Q84905" s="39"/>
    </row>
    <row r="84906" spans="17:17">
      <c r="Q84906" s="39"/>
    </row>
    <row r="84907" spans="17:17">
      <c r="Q84907" s="39"/>
    </row>
    <row r="84908" spans="17:17">
      <c r="Q84908" s="39"/>
    </row>
    <row r="84909" spans="17:17">
      <c r="Q84909" s="39"/>
    </row>
    <row r="84910" spans="17:17">
      <c r="Q84910" s="39"/>
    </row>
    <row r="84911" spans="17:17">
      <c r="Q84911" s="39"/>
    </row>
    <row r="84912" spans="17:17">
      <c r="Q84912" s="39"/>
    </row>
    <row r="84913" spans="17:17">
      <c r="Q84913" s="39"/>
    </row>
    <row r="84914" spans="17:17">
      <c r="Q84914" s="39"/>
    </row>
    <row r="84915" spans="17:17">
      <c r="Q84915" s="39"/>
    </row>
    <row r="84916" spans="17:17">
      <c r="Q84916" s="39"/>
    </row>
    <row r="84917" spans="17:17">
      <c r="Q84917" s="39"/>
    </row>
    <row r="84918" spans="17:17">
      <c r="Q84918" s="39"/>
    </row>
    <row r="84919" spans="17:17">
      <c r="Q84919" s="39"/>
    </row>
    <row r="84920" spans="17:17">
      <c r="Q84920" s="39"/>
    </row>
    <row r="84921" spans="17:17">
      <c r="Q84921" s="39"/>
    </row>
    <row r="84922" spans="17:17">
      <c r="Q84922" s="39"/>
    </row>
    <row r="84923" spans="17:17">
      <c r="Q84923" s="39"/>
    </row>
    <row r="84924" spans="17:17">
      <c r="Q84924" s="39"/>
    </row>
    <row r="84925" spans="17:17">
      <c r="Q84925" s="39"/>
    </row>
    <row r="84926" spans="17:17">
      <c r="Q84926" s="39"/>
    </row>
    <row r="84927" spans="17:17">
      <c r="Q84927" s="39"/>
    </row>
    <row r="84928" spans="17:17">
      <c r="Q84928" s="39"/>
    </row>
    <row r="84929" spans="17:17">
      <c r="Q84929" s="39"/>
    </row>
    <row r="84930" spans="17:17">
      <c r="Q84930" s="39"/>
    </row>
    <row r="84931" spans="17:17">
      <c r="Q84931" s="39"/>
    </row>
    <row r="84932" spans="17:17">
      <c r="Q84932" s="39"/>
    </row>
    <row r="84933" spans="17:17">
      <c r="Q84933" s="39"/>
    </row>
    <row r="84934" spans="17:17">
      <c r="Q84934" s="39"/>
    </row>
    <row r="84935" spans="17:17">
      <c r="Q84935" s="39"/>
    </row>
    <row r="84936" spans="17:17">
      <c r="Q84936" s="39"/>
    </row>
    <row r="84937" spans="17:17">
      <c r="Q84937" s="39"/>
    </row>
    <row r="84938" spans="17:17">
      <c r="Q84938" s="39"/>
    </row>
    <row r="84939" spans="17:17">
      <c r="Q84939" s="39"/>
    </row>
    <row r="84940" spans="17:17">
      <c r="Q84940" s="39"/>
    </row>
    <row r="84941" spans="17:17">
      <c r="Q84941" s="39"/>
    </row>
    <row r="84942" spans="17:17">
      <c r="Q84942" s="39"/>
    </row>
    <row r="84943" spans="17:17">
      <c r="Q84943" s="39"/>
    </row>
    <row r="84944" spans="17:17">
      <c r="Q84944" s="39"/>
    </row>
    <row r="84945" spans="17:17">
      <c r="Q84945" s="39"/>
    </row>
    <row r="84946" spans="17:17">
      <c r="Q84946" s="39"/>
    </row>
    <row r="84947" spans="17:17">
      <c r="Q84947" s="39"/>
    </row>
    <row r="84948" spans="17:17">
      <c r="Q84948" s="39"/>
    </row>
    <row r="84949" spans="17:17">
      <c r="Q84949" s="39"/>
    </row>
    <row r="84950" spans="17:17">
      <c r="Q84950" s="39"/>
    </row>
    <row r="84951" spans="17:17">
      <c r="Q84951" s="39"/>
    </row>
    <row r="84952" spans="17:17">
      <c r="Q84952" s="39"/>
    </row>
    <row r="84953" spans="17:17">
      <c r="Q84953" s="39"/>
    </row>
    <row r="84954" spans="17:17">
      <c r="Q84954" s="39"/>
    </row>
    <row r="84955" spans="17:17">
      <c r="Q84955" s="39"/>
    </row>
    <row r="84956" spans="17:17">
      <c r="Q84956" s="39"/>
    </row>
    <row r="84957" spans="17:17">
      <c r="Q84957" s="39"/>
    </row>
    <row r="84958" spans="17:17">
      <c r="Q84958" s="39"/>
    </row>
    <row r="84959" spans="17:17">
      <c r="Q84959" s="39"/>
    </row>
    <row r="84960" spans="17:17">
      <c r="Q84960" s="39"/>
    </row>
    <row r="84961" spans="17:17">
      <c r="Q84961" s="39"/>
    </row>
    <row r="84962" spans="17:17">
      <c r="Q84962" s="39"/>
    </row>
    <row r="84963" spans="17:17">
      <c r="Q84963" s="39"/>
    </row>
    <row r="84964" spans="17:17">
      <c r="Q84964" s="39"/>
    </row>
    <row r="84965" spans="17:17">
      <c r="Q84965" s="39"/>
    </row>
    <row r="84966" spans="17:17">
      <c r="Q84966" s="39"/>
    </row>
    <row r="84967" spans="17:17">
      <c r="Q84967" s="39"/>
    </row>
    <row r="84968" spans="17:17">
      <c r="Q84968" s="39"/>
    </row>
    <row r="84969" spans="17:17">
      <c r="Q84969" s="39"/>
    </row>
    <row r="84970" spans="17:17">
      <c r="Q84970" s="39"/>
    </row>
    <row r="84971" spans="17:17">
      <c r="Q84971" s="39"/>
    </row>
    <row r="84972" spans="17:17">
      <c r="Q84972" s="39"/>
    </row>
    <row r="84973" spans="17:17">
      <c r="Q84973" s="39"/>
    </row>
    <row r="84974" spans="17:17">
      <c r="Q84974" s="39"/>
    </row>
    <row r="84975" spans="17:17">
      <c r="Q84975" s="39"/>
    </row>
    <row r="84976" spans="17:17">
      <c r="Q84976" s="39"/>
    </row>
    <row r="84977" spans="17:17">
      <c r="Q84977" s="39"/>
    </row>
    <row r="84978" spans="17:17">
      <c r="Q84978" s="39"/>
    </row>
    <row r="84979" spans="17:17">
      <c r="Q84979" s="39"/>
    </row>
    <row r="84980" spans="17:17">
      <c r="Q84980" s="39"/>
    </row>
    <row r="84981" spans="17:17">
      <c r="Q84981" s="39"/>
    </row>
    <row r="84982" spans="17:17">
      <c r="Q84982" s="39"/>
    </row>
    <row r="84983" spans="17:17">
      <c r="Q84983" s="39"/>
    </row>
    <row r="84984" spans="17:17">
      <c r="Q84984" s="39"/>
    </row>
    <row r="84985" spans="17:17">
      <c r="Q84985" s="39"/>
    </row>
    <row r="84986" spans="17:17">
      <c r="Q84986" s="39"/>
    </row>
    <row r="84987" spans="17:17">
      <c r="Q84987" s="39"/>
    </row>
    <row r="84988" spans="17:17">
      <c r="Q84988" s="39"/>
    </row>
    <row r="84989" spans="17:17">
      <c r="Q84989" s="39"/>
    </row>
    <row r="84990" spans="17:17">
      <c r="Q84990" s="39"/>
    </row>
    <row r="84991" spans="17:17">
      <c r="Q84991" s="39"/>
    </row>
    <row r="84992" spans="17:17">
      <c r="Q84992" s="39"/>
    </row>
    <row r="84993" spans="17:17">
      <c r="Q84993" s="39"/>
    </row>
    <row r="84994" spans="17:17">
      <c r="Q84994" s="39"/>
    </row>
    <row r="84995" spans="17:17">
      <c r="Q84995" s="39"/>
    </row>
    <row r="84996" spans="17:17">
      <c r="Q84996" s="39"/>
    </row>
    <row r="84997" spans="17:17">
      <c r="Q84997" s="39"/>
    </row>
    <row r="84998" spans="17:17">
      <c r="Q84998" s="39"/>
    </row>
    <row r="84999" spans="17:17">
      <c r="Q84999" s="39"/>
    </row>
    <row r="85000" spans="17:17">
      <c r="Q85000" s="39"/>
    </row>
    <row r="85001" spans="17:17">
      <c r="Q85001" s="39"/>
    </row>
    <row r="85002" spans="17:17">
      <c r="Q85002" s="39"/>
    </row>
    <row r="85003" spans="17:17">
      <c r="Q85003" s="39"/>
    </row>
    <row r="85004" spans="17:17">
      <c r="Q85004" s="39"/>
    </row>
    <row r="85005" spans="17:17">
      <c r="Q85005" s="39"/>
    </row>
    <row r="85006" spans="17:17">
      <c r="Q85006" s="39"/>
    </row>
    <row r="85007" spans="17:17">
      <c r="Q85007" s="39"/>
    </row>
    <row r="85008" spans="17:17">
      <c r="Q85008" s="39"/>
    </row>
    <row r="85009" spans="17:17">
      <c r="Q85009" s="39"/>
    </row>
    <row r="85010" spans="17:17">
      <c r="Q85010" s="39"/>
    </row>
    <row r="85011" spans="17:17">
      <c r="Q85011" s="39"/>
    </row>
    <row r="85012" spans="17:17">
      <c r="Q85012" s="39"/>
    </row>
    <row r="85013" spans="17:17">
      <c r="Q85013" s="39"/>
    </row>
    <row r="85014" spans="17:17">
      <c r="Q85014" s="39"/>
    </row>
    <row r="85015" spans="17:17">
      <c r="Q85015" s="39"/>
    </row>
    <row r="85016" spans="17:17">
      <c r="Q85016" s="39"/>
    </row>
    <row r="85017" spans="17:17">
      <c r="Q85017" s="39"/>
    </row>
    <row r="85018" spans="17:17">
      <c r="Q85018" s="39"/>
    </row>
    <row r="85019" spans="17:17">
      <c r="Q85019" s="39"/>
    </row>
    <row r="85020" spans="17:17">
      <c r="Q85020" s="39"/>
    </row>
    <row r="85021" spans="17:17">
      <c r="Q85021" s="39"/>
    </row>
    <row r="85022" spans="17:17">
      <c r="Q85022" s="39"/>
    </row>
    <row r="85023" spans="17:17">
      <c r="Q85023" s="39"/>
    </row>
    <row r="85024" spans="17:17">
      <c r="Q85024" s="39"/>
    </row>
    <row r="85025" spans="17:17">
      <c r="Q85025" s="39"/>
    </row>
    <row r="85026" spans="17:17">
      <c r="Q85026" s="39"/>
    </row>
    <row r="85027" spans="17:17">
      <c r="Q85027" s="39"/>
    </row>
    <row r="85028" spans="17:17">
      <c r="Q85028" s="39"/>
    </row>
    <row r="85029" spans="17:17">
      <c r="Q85029" s="39"/>
    </row>
    <row r="85030" spans="17:17">
      <c r="Q85030" s="39"/>
    </row>
    <row r="85031" spans="17:17">
      <c r="Q85031" s="39"/>
    </row>
    <row r="85032" spans="17:17">
      <c r="Q85032" s="39"/>
    </row>
    <row r="85033" spans="17:17">
      <c r="Q85033" s="39"/>
    </row>
    <row r="85034" spans="17:17">
      <c r="Q85034" s="39"/>
    </row>
    <row r="85035" spans="17:17">
      <c r="Q85035" s="39"/>
    </row>
    <row r="85036" spans="17:17">
      <c r="Q85036" s="39"/>
    </row>
    <row r="85037" spans="17:17">
      <c r="Q85037" s="39"/>
    </row>
    <row r="85038" spans="17:17">
      <c r="Q85038" s="39"/>
    </row>
    <row r="85039" spans="17:17">
      <c r="Q85039" s="39"/>
    </row>
    <row r="85040" spans="17:17">
      <c r="Q85040" s="39"/>
    </row>
    <row r="85041" spans="17:17">
      <c r="Q85041" s="39"/>
    </row>
    <row r="85042" spans="17:17">
      <c r="Q85042" s="39"/>
    </row>
    <row r="85043" spans="17:17">
      <c r="Q85043" s="39"/>
    </row>
    <row r="85044" spans="17:17">
      <c r="Q85044" s="39"/>
    </row>
    <row r="85045" spans="17:17">
      <c r="Q85045" s="39"/>
    </row>
    <row r="85046" spans="17:17">
      <c r="Q85046" s="39"/>
    </row>
    <row r="85047" spans="17:17">
      <c r="Q85047" s="39"/>
    </row>
    <row r="85048" spans="17:17">
      <c r="Q85048" s="39"/>
    </row>
    <row r="85049" spans="17:17">
      <c r="Q85049" s="39"/>
    </row>
    <row r="85050" spans="17:17">
      <c r="Q85050" s="39"/>
    </row>
    <row r="85051" spans="17:17">
      <c r="Q85051" s="39"/>
    </row>
    <row r="85052" spans="17:17">
      <c r="Q85052" s="39"/>
    </row>
    <row r="85053" spans="17:17">
      <c r="Q85053" s="39"/>
    </row>
    <row r="85054" spans="17:17">
      <c r="Q85054" s="39"/>
    </row>
    <row r="85055" spans="17:17">
      <c r="Q85055" s="39"/>
    </row>
    <row r="85056" spans="17:17">
      <c r="Q85056" s="39"/>
    </row>
    <row r="85057" spans="17:17">
      <c r="Q85057" s="39"/>
    </row>
    <row r="85058" spans="17:17">
      <c r="Q85058" s="39"/>
    </row>
    <row r="85059" spans="17:17">
      <c r="Q85059" s="39"/>
    </row>
    <row r="85060" spans="17:17">
      <c r="Q85060" s="39"/>
    </row>
    <row r="85061" spans="17:17">
      <c r="Q85061" s="39"/>
    </row>
    <row r="85062" spans="17:17">
      <c r="Q85062" s="39"/>
    </row>
    <row r="85063" spans="17:17">
      <c r="Q85063" s="39"/>
    </row>
    <row r="85064" spans="17:17">
      <c r="Q85064" s="39"/>
    </row>
    <row r="85065" spans="17:17">
      <c r="Q85065" s="39"/>
    </row>
    <row r="85066" spans="17:17">
      <c r="Q85066" s="39"/>
    </row>
    <row r="85067" spans="17:17">
      <c r="Q85067" s="39"/>
    </row>
    <row r="85068" spans="17:17">
      <c r="Q85068" s="39"/>
    </row>
    <row r="85069" spans="17:17">
      <c r="Q85069" s="39"/>
    </row>
    <row r="85070" spans="17:17">
      <c r="Q85070" s="39"/>
    </row>
    <row r="85071" spans="17:17">
      <c r="Q85071" s="39"/>
    </row>
    <row r="85072" spans="17:17">
      <c r="Q85072" s="39"/>
    </row>
    <row r="85073" spans="17:17">
      <c r="Q85073" s="39"/>
    </row>
    <row r="85074" spans="17:17">
      <c r="Q85074" s="39"/>
    </row>
    <row r="85075" spans="17:17">
      <c r="Q85075" s="39"/>
    </row>
    <row r="85076" spans="17:17">
      <c r="Q85076" s="39"/>
    </row>
    <row r="85077" spans="17:17">
      <c r="Q85077" s="39"/>
    </row>
    <row r="85078" spans="17:17">
      <c r="Q85078" s="39"/>
    </row>
    <row r="85079" spans="17:17">
      <c r="Q85079" s="39"/>
    </row>
    <row r="85080" spans="17:17">
      <c r="Q85080" s="39"/>
    </row>
    <row r="85081" spans="17:17">
      <c r="Q85081" s="39"/>
    </row>
    <row r="85082" spans="17:17">
      <c r="Q85082" s="39"/>
    </row>
    <row r="85083" spans="17:17">
      <c r="Q85083" s="39"/>
    </row>
    <row r="85084" spans="17:17">
      <c r="Q85084" s="39"/>
    </row>
    <row r="85085" spans="17:17">
      <c r="Q85085" s="39"/>
    </row>
    <row r="85086" spans="17:17">
      <c r="Q85086" s="39"/>
    </row>
    <row r="85087" spans="17:17">
      <c r="Q85087" s="39"/>
    </row>
    <row r="85088" spans="17:17">
      <c r="Q85088" s="39"/>
    </row>
    <row r="85089" spans="17:17">
      <c r="Q85089" s="39"/>
    </row>
    <row r="85090" spans="17:17">
      <c r="Q85090" s="39"/>
    </row>
    <row r="85091" spans="17:17">
      <c r="Q85091" s="39"/>
    </row>
    <row r="85092" spans="17:17">
      <c r="Q85092" s="39"/>
    </row>
    <row r="85093" spans="17:17">
      <c r="Q85093" s="39"/>
    </row>
    <row r="85094" spans="17:17">
      <c r="Q85094" s="39"/>
    </row>
    <row r="85095" spans="17:17">
      <c r="Q85095" s="39"/>
    </row>
    <row r="85096" spans="17:17">
      <c r="Q85096" s="39"/>
    </row>
    <row r="85097" spans="17:17">
      <c r="Q85097" s="39"/>
    </row>
    <row r="85098" spans="17:17">
      <c r="Q85098" s="39"/>
    </row>
    <row r="85099" spans="17:17">
      <c r="Q85099" s="39"/>
    </row>
    <row r="85100" spans="17:17">
      <c r="Q85100" s="39"/>
    </row>
    <row r="85101" spans="17:17">
      <c r="Q85101" s="39"/>
    </row>
    <row r="85102" spans="17:17">
      <c r="Q85102" s="39"/>
    </row>
    <row r="85103" spans="17:17">
      <c r="Q85103" s="39"/>
    </row>
    <row r="85104" spans="17:17">
      <c r="Q85104" s="39"/>
    </row>
    <row r="85105" spans="17:17">
      <c r="Q85105" s="39"/>
    </row>
    <row r="85106" spans="17:17">
      <c r="Q85106" s="39"/>
    </row>
    <row r="85107" spans="17:17">
      <c r="Q85107" s="39"/>
    </row>
    <row r="85108" spans="17:17">
      <c r="Q85108" s="39"/>
    </row>
    <row r="85109" spans="17:17">
      <c r="Q85109" s="39"/>
    </row>
    <row r="85110" spans="17:17">
      <c r="Q85110" s="39"/>
    </row>
    <row r="85111" spans="17:17">
      <c r="Q85111" s="39"/>
    </row>
    <row r="85112" spans="17:17">
      <c r="Q85112" s="39"/>
    </row>
    <row r="85113" spans="17:17">
      <c r="Q85113" s="39"/>
    </row>
    <row r="85114" spans="17:17">
      <c r="Q85114" s="39"/>
    </row>
    <row r="85115" spans="17:17">
      <c r="Q85115" s="39"/>
    </row>
    <row r="85116" spans="17:17">
      <c r="Q85116" s="39"/>
    </row>
    <row r="85117" spans="17:17">
      <c r="Q85117" s="39"/>
    </row>
    <row r="85118" spans="17:17">
      <c r="Q85118" s="39"/>
    </row>
    <row r="85119" spans="17:17">
      <c r="Q85119" s="39"/>
    </row>
    <row r="85120" spans="17:17">
      <c r="Q85120" s="39"/>
    </row>
    <row r="85121" spans="17:17">
      <c r="Q85121" s="39"/>
    </row>
    <row r="85122" spans="17:17">
      <c r="Q85122" s="39"/>
    </row>
    <row r="85123" spans="17:17">
      <c r="Q85123" s="39"/>
    </row>
    <row r="85124" spans="17:17">
      <c r="Q85124" s="39"/>
    </row>
    <row r="85125" spans="17:17">
      <c r="Q85125" s="39"/>
    </row>
    <row r="85126" spans="17:17">
      <c r="Q85126" s="39"/>
    </row>
    <row r="85127" spans="17:17">
      <c r="Q85127" s="39"/>
    </row>
    <row r="85128" spans="17:17">
      <c r="Q85128" s="39"/>
    </row>
    <row r="85129" spans="17:17">
      <c r="Q85129" s="39"/>
    </row>
    <row r="85130" spans="17:17">
      <c r="Q85130" s="39"/>
    </row>
    <row r="85131" spans="17:17">
      <c r="Q85131" s="39"/>
    </row>
    <row r="85132" spans="17:17">
      <c r="Q85132" s="39"/>
    </row>
    <row r="85133" spans="17:17">
      <c r="Q85133" s="39"/>
    </row>
    <row r="85134" spans="17:17">
      <c r="Q85134" s="39"/>
    </row>
    <row r="85135" spans="17:17">
      <c r="Q85135" s="39"/>
    </row>
    <row r="85136" spans="17:17">
      <c r="Q85136" s="39"/>
    </row>
    <row r="85137" spans="17:17">
      <c r="Q85137" s="39"/>
    </row>
    <row r="85138" spans="17:17">
      <c r="Q85138" s="39"/>
    </row>
    <row r="85139" spans="17:17">
      <c r="Q85139" s="39"/>
    </row>
    <row r="85140" spans="17:17">
      <c r="Q85140" s="39"/>
    </row>
    <row r="85141" spans="17:17">
      <c r="Q85141" s="39"/>
    </row>
    <row r="85142" spans="17:17">
      <c r="Q85142" s="39"/>
    </row>
    <row r="85143" spans="17:17">
      <c r="Q85143" s="39"/>
    </row>
    <row r="85144" spans="17:17">
      <c r="Q85144" s="39"/>
    </row>
    <row r="85145" spans="17:17">
      <c r="Q85145" s="39"/>
    </row>
    <row r="85146" spans="17:17">
      <c r="Q85146" s="39"/>
    </row>
    <row r="85147" spans="17:17">
      <c r="Q85147" s="39"/>
    </row>
    <row r="85148" spans="17:17">
      <c r="Q85148" s="39"/>
    </row>
    <row r="85149" spans="17:17">
      <c r="Q85149" s="39"/>
    </row>
    <row r="85150" spans="17:17">
      <c r="Q85150" s="39"/>
    </row>
    <row r="85151" spans="17:17">
      <c r="Q85151" s="39"/>
    </row>
    <row r="85152" spans="17:17">
      <c r="Q85152" s="39"/>
    </row>
    <row r="85153" spans="17:17">
      <c r="Q85153" s="39"/>
    </row>
    <row r="85154" spans="17:17">
      <c r="Q85154" s="39"/>
    </row>
    <row r="85155" spans="17:17">
      <c r="Q85155" s="39"/>
    </row>
    <row r="85156" spans="17:17">
      <c r="Q85156" s="39"/>
    </row>
    <row r="85157" spans="17:17">
      <c r="Q85157" s="39"/>
    </row>
    <row r="85158" spans="17:17">
      <c r="Q85158" s="39"/>
    </row>
    <row r="85159" spans="17:17">
      <c r="Q85159" s="39"/>
    </row>
    <row r="85160" spans="17:17">
      <c r="Q85160" s="39"/>
    </row>
    <row r="85161" spans="17:17">
      <c r="Q85161" s="39"/>
    </row>
    <row r="85162" spans="17:17">
      <c r="Q85162" s="39"/>
    </row>
    <row r="85163" spans="17:17">
      <c r="Q85163" s="39"/>
    </row>
    <row r="85164" spans="17:17">
      <c r="Q85164" s="39"/>
    </row>
    <row r="85165" spans="17:17">
      <c r="Q85165" s="39"/>
    </row>
    <row r="85166" spans="17:17">
      <c r="Q85166" s="39"/>
    </row>
    <row r="85167" spans="17:17">
      <c r="Q85167" s="39"/>
    </row>
    <row r="85168" spans="17:17">
      <c r="Q85168" s="39"/>
    </row>
    <row r="85169" spans="17:17">
      <c r="Q85169" s="39"/>
    </row>
    <row r="85170" spans="17:17">
      <c r="Q85170" s="39"/>
    </row>
    <row r="85171" spans="17:17">
      <c r="Q85171" s="39"/>
    </row>
    <row r="85172" spans="17:17">
      <c r="Q85172" s="39"/>
    </row>
    <row r="85173" spans="17:17">
      <c r="Q85173" s="39"/>
    </row>
    <row r="85174" spans="17:17">
      <c r="Q85174" s="39"/>
    </row>
    <row r="85175" spans="17:17">
      <c r="Q85175" s="39"/>
    </row>
    <row r="85176" spans="17:17">
      <c r="Q85176" s="39"/>
    </row>
    <row r="85177" spans="17:17">
      <c r="Q85177" s="39"/>
    </row>
    <row r="85178" spans="17:17">
      <c r="Q85178" s="39"/>
    </row>
    <row r="85179" spans="17:17">
      <c r="Q85179" s="39"/>
    </row>
    <row r="85180" spans="17:17">
      <c r="Q85180" s="39"/>
    </row>
    <row r="85181" spans="17:17">
      <c r="Q85181" s="39"/>
    </row>
    <row r="85182" spans="17:17">
      <c r="Q85182" s="39"/>
    </row>
    <row r="85183" spans="17:17">
      <c r="Q85183" s="39"/>
    </row>
    <row r="85184" spans="17:17">
      <c r="Q85184" s="39"/>
    </row>
    <row r="85185" spans="17:17">
      <c r="Q85185" s="39"/>
    </row>
    <row r="85186" spans="17:17">
      <c r="Q85186" s="39"/>
    </row>
    <row r="85187" spans="17:17">
      <c r="Q85187" s="39"/>
    </row>
    <row r="85188" spans="17:17">
      <c r="Q85188" s="39"/>
    </row>
    <row r="85189" spans="17:17">
      <c r="Q85189" s="39"/>
    </row>
    <row r="85190" spans="17:17">
      <c r="Q85190" s="39"/>
    </row>
    <row r="85191" spans="17:17">
      <c r="Q85191" s="39"/>
    </row>
    <row r="85192" spans="17:17">
      <c r="Q85192" s="39"/>
    </row>
    <row r="85193" spans="17:17">
      <c r="Q85193" s="39"/>
    </row>
    <row r="85194" spans="17:17">
      <c r="Q85194" s="39"/>
    </row>
    <row r="85195" spans="17:17">
      <c r="Q85195" s="39"/>
    </row>
    <row r="85196" spans="17:17">
      <c r="Q85196" s="39"/>
    </row>
    <row r="85197" spans="17:17">
      <c r="Q85197" s="39"/>
    </row>
    <row r="85198" spans="17:17">
      <c r="Q85198" s="39"/>
    </row>
    <row r="85199" spans="17:17">
      <c r="Q85199" s="39"/>
    </row>
    <row r="85200" spans="17:17">
      <c r="Q85200" s="39"/>
    </row>
    <row r="85201" spans="17:17">
      <c r="Q85201" s="39"/>
    </row>
    <row r="85202" spans="17:17">
      <c r="Q85202" s="39"/>
    </row>
    <row r="85203" spans="17:17">
      <c r="Q85203" s="39"/>
    </row>
    <row r="85204" spans="17:17">
      <c r="Q85204" s="39"/>
    </row>
    <row r="85205" spans="17:17">
      <c r="Q85205" s="39"/>
    </row>
    <row r="85206" spans="17:17">
      <c r="Q85206" s="39"/>
    </row>
    <row r="85207" spans="17:17">
      <c r="Q85207" s="39"/>
    </row>
    <row r="85208" spans="17:17">
      <c r="Q85208" s="39"/>
    </row>
    <row r="85209" spans="17:17">
      <c r="Q85209" s="39"/>
    </row>
    <row r="85210" spans="17:17">
      <c r="Q85210" s="39"/>
    </row>
    <row r="85211" spans="17:17">
      <c r="Q85211" s="39"/>
    </row>
    <row r="85212" spans="17:17">
      <c r="Q85212" s="39"/>
    </row>
    <row r="85213" spans="17:17">
      <c r="Q85213" s="39"/>
    </row>
    <row r="85214" spans="17:17">
      <c r="Q85214" s="39"/>
    </row>
    <row r="85215" spans="17:17">
      <c r="Q85215" s="39"/>
    </row>
    <row r="85216" spans="17:17">
      <c r="Q85216" s="39"/>
    </row>
    <row r="85217" spans="17:17">
      <c r="Q85217" s="39"/>
    </row>
    <row r="85218" spans="17:17">
      <c r="Q85218" s="39"/>
    </row>
    <row r="85219" spans="17:17">
      <c r="Q85219" s="39"/>
    </row>
    <row r="85220" spans="17:17">
      <c r="Q85220" s="39"/>
    </row>
    <row r="85221" spans="17:17">
      <c r="Q85221" s="39"/>
    </row>
    <row r="85222" spans="17:17">
      <c r="Q85222" s="39"/>
    </row>
    <row r="85223" spans="17:17">
      <c r="Q85223" s="39"/>
    </row>
    <row r="85224" spans="17:17">
      <c r="Q85224" s="39"/>
    </row>
    <row r="85225" spans="17:17">
      <c r="Q85225" s="39"/>
    </row>
    <row r="85226" spans="17:17">
      <c r="Q85226" s="39"/>
    </row>
    <row r="85227" spans="17:17">
      <c r="Q85227" s="39"/>
    </row>
    <row r="85228" spans="17:17">
      <c r="Q85228" s="39"/>
    </row>
    <row r="85229" spans="17:17">
      <c r="Q85229" s="39"/>
    </row>
    <row r="85230" spans="17:17">
      <c r="Q85230" s="39"/>
    </row>
    <row r="85231" spans="17:17">
      <c r="Q85231" s="39"/>
    </row>
    <row r="85232" spans="17:17">
      <c r="Q85232" s="39"/>
    </row>
    <row r="85233" spans="17:17">
      <c r="Q85233" s="39"/>
    </row>
    <row r="85234" spans="17:17">
      <c r="Q85234" s="39"/>
    </row>
    <row r="85235" spans="17:17">
      <c r="Q85235" s="39"/>
    </row>
    <row r="85236" spans="17:17">
      <c r="Q85236" s="39"/>
    </row>
    <row r="85237" spans="17:17">
      <c r="Q85237" s="39"/>
    </row>
    <row r="85238" spans="17:17">
      <c r="Q85238" s="39"/>
    </row>
    <row r="85239" spans="17:17">
      <c r="Q85239" s="39"/>
    </row>
    <row r="85240" spans="17:17">
      <c r="Q85240" s="39"/>
    </row>
    <row r="85241" spans="17:17">
      <c r="Q85241" s="39"/>
    </row>
    <row r="85242" spans="17:17">
      <c r="Q85242" s="39"/>
    </row>
    <row r="85243" spans="17:17">
      <c r="Q85243" s="39"/>
    </row>
    <row r="85244" spans="17:17">
      <c r="Q85244" s="39"/>
    </row>
    <row r="85245" spans="17:17">
      <c r="Q85245" s="39"/>
    </row>
    <row r="85246" spans="17:17">
      <c r="Q85246" s="39"/>
    </row>
    <row r="85247" spans="17:17">
      <c r="Q85247" s="39"/>
    </row>
    <row r="85248" spans="17:17">
      <c r="Q85248" s="39"/>
    </row>
    <row r="85249" spans="17:17">
      <c r="Q85249" s="39"/>
    </row>
    <row r="85250" spans="17:17">
      <c r="Q85250" s="39"/>
    </row>
    <row r="85251" spans="17:17">
      <c r="Q85251" s="39"/>
    </row>
    <row r="85252" spans="17:17">
      <c r="Q85252" s="39"/>
    </row>
    <row r="85253" spans="17:17">
      <c r="Q85253" s="39"/>
    </row>
    <row r="85254" spans="17:17">
      <c r="Q85254" s="39"/>
    </row>
    <row r="85255" spans="17:17">
      <c r="Q85255" s="39"/>
    </row>
    <row r="85256" spans="17:17">
      <c r="Q85256" s="39"/>
    </row>
    <row r="85257" spans="17:17">
      <c r="Q85257" s="39"/>
    </row>
    <row r="85258" spans="17:17">
      <c r="Q85258" s="39"/>
    </row>
    <row r="85259" spans="17:17">
      <c r="Q85259" s="39"/>
    </row>
    <row r="85260" spans="17:17">
      <c r="Q85260" s="39"/>
    </row>
    <row r="85261" spans="17:17">
      <c r="Q85261" s="39"/>
    </row>
    <row r="85262" spans="17:17">
      <c r="Q85262" s="39"/>
    </row>
    <row r="85263" spans="17:17">
      <c r="Q85263" s="39"/>
    </row>
    <row r="85264" spans="17:17">
      <c r="Q85264" s="39"/>
    </row>
    <row r="85265" spans="17:17">
      <c r="Q85265" s="39"/>
    </row>
    <row r="85266" spans="17:17">
      <c r="Q85266" s="39"/>
    </row>
    <row r="85267" spans="17:17">
      <c r="Q85267" s="39"/>
    </row>
    <row r="85268" spans="17:17">
      <c r="Q85268" s="39"/>
    </row>
    <row r="85269" spans="17:17">
      <c r="Q85269" s="39"/>
    </row>
    <row r="85270" spans="17:17">
      <c r="Q85270" s="39"/>
    </row>
    <row r="85271" spans="17:17">
      <c r="Q85271" s="39"/>
    </row>
    <row r="85272" spans="17:17">
      <c r="Q85272" s="39"/>
    </row>
    <row r="85273" spans="17:17">
      <c r="Q85273" s="39"/>
    </row>
    <row r="85274" spans="17:17">
      <c r="Q85274" s="39"/>
    </row>
    <row r="85275" spans="17:17">
      <c r="Q85275" s="39"/>
    </row>
    <row r="85276" spans="17:17">
      <c r="Q85276" s="39"/>
    </row>
    <row r="85277" spans="17:17">
      <c r="Q85277" s="39"/>
    </row>
    <row r="85278" spans="17:17">
      <c r="Q85278" s="39"/>
    </row>
    <row r="85279" spans="17:17">
      <c r="Q85279" s="39"/>
    </row>
    <row r="85280" spans="17:17">
      <c r="Q85280" s="39"/>
    </row>
    <row r="85281" spans="17:17">
      <c r="Q85281" s="39"/>
    </row>
    <row r="85282" spans="17:17">
      <c r="Q85282" s="39"/>
    </row>
    <row r="85283" spans="17:17">
      <c r="Q85283" s="39"/>
    </row>
    <row r="85284" spans="17:17">
      <c r="Q85284" s="39"/>
    </row>
    <row r="85285" spans="17:17">
      <c r="Q85285" s="39"/>
    </row>
    <row r="85286" spans="17:17">
      <c r="Q85286" s="39"/>
    </row>
    <row r="85287" spans="17:17">
      <c r="Q85287" s="39"/>
    </row>
    <row r="85288" spans="17:17">
      <c r="Q85288" s="39"/>
    </row>
    <row r="85289" spans="17:17">
      <c r="Q85289" s="39"/>
    </row>
    <row r="85290" spans="17:17">
      <c r="Q85290" s="39"/>
    </row>
    <row r="85291" spans="17:17">
      <c r="Q85291" s="39"/>
    </row>
    <row r="85292" spans="17:17">
      <c r="Q85292" s="39"/>
    </row>
    <row r="85293" spans="17:17">
      <c r="Q85293" s="39"/>
    </row>
    <row r="85294" spans="17:17">
      <c r="Q85294" s="39"/>
    </row>
    <row r="85295" spans="17:17">
      <c r="Q85295" s="39"/>
    </row>
    <row r="85296" spans="17:17">
      <c r="Q85296" s="39"/>
    </row>
    <row r="85297" spans="17:17">
      <c r="Q85297" s="39"/>
    </row>
    <row r="85298" spans="17:17">
      <c r="Q85298" s="39"/>
    </row>
    <row r="85299" spans="17:17">
      <c r="Q85299" s="39"/>
    </row>
    <row r="85300" spans="17:17">
      <c r="Q85300" s="39"/>
    </row>
    <row r="85301" spans="17:17">
      <c r="Q85301" s="39"/>
    </row>
    <row r="85302" spans="17:17">
      <c r="Q85302" s="39"/>
    </row>
    <row r="85303" spans="17:17">
      <c r="Q85303" s="39"/>
    </row>
    <row r="85304" spans="17:17">
      <c r="Q85304" s="39"/>
    </row>
    <row r="85305" spans="17:17">
      <c r="Q85305" s="39"/>
    </row>
    <row r="85306" spans="17:17">
      <c r="Q85306" s="39"/>
    </row>
    <row r="85307" spans="17:17">
      <c r="Q85307" s="39"/>
    </row>
    <row r="85308" spans="17:17">
      <c r="Q85308" s="39"/>
    </row>
    <row r="85309" spans="17:17">
      <c r="Q85309" s="39"/>
    </row>
    <row r="85310" spans="17:17">
      <c r="Q85310" s="39"/>
    </row>
    <row r="85311" spans="17:17">
      <c r="Q85311" s="39"/>
    </row>
    <row r="85312" spans="17:17">
      <c r="Q85312" s="39"/>
    </row>
    <row r="85313" spans="17:17">
      <c r="Q85313" s="39"/>
    </row>
    <row r="85314" spans="17:17">
      <c r="Q85314" s="39"/>
    </row>
    <row r="85315" spans="17:17">
      <c r="Q85315" s="39"/>
    </row>
    <row r="85316" spans="17:17">
      <c r="Q85316" s="39"/>
    </row>
    <row r="85317" spans="17:17">
      <c r="Q85317" s="39"/>
    </row>
    <row r="85318" spans="17:17">
      <c r="Q85318" s="39"/>
    </row>
    <row r="85319" spans="17:17">
      <c r="Q85319" s="39"/>
    </row>
    <row r="85320" spans="17:17">
      <c r="Q85320" s="39"/>
    </row>
    <row r="85321" spans="17:17">
      <c r="Q85321" s="39"/>
    </row>
    <row r="85322" spans="17:17">
      <c r="Q85322" s="39"/>
    </row>
    <row r="85323" spans="17:17">
      <c r="Q85323" s="39"/>
    </row>
    <row r="85324" spans="17:17">
      <c r="Q85324" s="39"/>
    </row>
    <row r="85325" spans="17:17">
      <c r="Q85325" s="39"/>
    </row>
    <row r="85326" spans="17:17">
      <c r="Q85326" s="39"/>
    </row>
    <row r="85327" spans="17:17">
      <c r="Q85327" s="39"/>
    </row>
    <row r="85328" spans="17:17">
      <c r="Q85328" s="39"/>
    </row>
    <row r="85329" spans="17:17">
      <c r="Q85329" s="39"/>
    </row>
    <row r="85330" spans="17:17">
      <c r="Q85330" s="39"/>
    </row>
    <row r="85331" spans="17:17">
      <c r="Q85331" s="39"/>
    </row>
    <row r="85332" spans="17:17">
      <c r="Q85332" s="39"/>
    </row>
    <row r="85333" spans="17:17">
      <c r="Q85333" s="39"/>
    </row>
    <row r="85334" spans="17:17">
      <c r="Q85334" s="39"/>
    </row>
    <row r="85335" spans="17:17">
      <c r="Q85335" s="39"/>
    </row>
    <row r="85336" spans="17:17">
      <c r="Q85336" s="39"/>
    </row>
    <row r="85337" spans="17:17">
      <c r="Q85337" s="39"/>
    </row>
    <row r="85338" spans="17:17">
      <c r="Q85338" s="39"/>
    </row>
    <row r="85339" spans="17:17">
      <c r="Q85339" s="39"/>
    </row>
    <row r="85340" spans="17:17">
      <c r="Q85340" s="39"/>
    </row>
    <row r="85341" spans="17:17">
      <c r="Q85341" s="39"/>
    </row>
    <row r="85342" spans="17:17">
      <c r="Q85342" s="39"/>
    </row>
    <row r="85343" spans="17:17">
      <c r="Q85343" s="39"/>
    </row>
    <row r="85344" spans="17:17">
      <c r="Q85344" s="39"/>
    </row>
    <row r="85345" spans="17:17">
      <c r="Q85345" s="39"/>
    </row>
    <row r="85346" spans="17:17">
      <c r="Q85346" s="39"/>
    </row>
    <row r="85347" spans="17:17">
      <c r="Q85347" s="39"/>
    </row>
    <row r="85348" spans="17:17">
      <c r="Q85348" s="39"/>
    </row>
    <row r="85349" spans="17:17">
      <c r="Q85349" s="39"/>
    </row>
    <row r="85350" spans="17:17">
      <c r="Q85350" s="39"/>
    </row>
    <row r="85351" spans="17:17">
      <c r="Q85351" s="39"/>
    </row>
    <row r="85352" spans="17:17">
      <c r="Q85352" s="39"/>
    </row>
    <row r="85353" spans="17:17">
      <c r="Q85353" s="39"/>
    </row>
    <row r="85354" spans="17:17">
      <c r="Q85354" s="39"/>
    </row>
    <row r="85355" spans="17:17">
      <c r="Q85355" s="39"/>
    </row>
    <row r="85356" spans="17:17">
      <c r="Q85356" s="39"/>
    </row>
    <row r="85357" spans="17:17">
      <c r="Q85357" s="39"/>
    </row>
    <row r="85358" spans="17:17">
      <c r="Q85358" s="39"/>
    </row>
    <row r="85359" spans="17:17">
      <c r="Q85359" s="39"/>
    </row>
    <row r="85360" spans="17:17">
      <c r="Q85360" s="39"/>
    </row>
    <row r="85361" spans="17:17">
      <c r="Q85361" s="39"/>
    </row>
    <row r="85362" spans="17:17">
      <c r="Q85362" s="39"/>
    </row>
    <row r="85363" spans="17:17">
      <c r="Q85363" s="39"/>
    </row>
    <row r="85364" spans="17:17">
      <c r="Q85364" s="39"/>
    </row>
    <row r="85365" spans="17:17">
      <c r="Q85365" s="39"/>
    </row>
    <row r="85366" spans="17:17">
      <c r="Q85366" s="39"/>
    </row>
    <row r="85367" spans="17:17">
      <c r="Q85367" s="39"/>
    </row>
    <row r="85368" spans="17:17">
      <c r="Q85368" s="39"/>
    </row>
    <row r="85369" spans="17:17">
      <c r="Q85369" s="39"/>
    </row>
    <row r="85370" spans="17:17">
      <c r="Q85370" s="39"/>
    </row>
    <row r="85371" spans="17:17">
      <c r="Q85371" s="39"/>
    </row>
    <row r="85372" spans="17:17">
      <c r="Q85372" s="39"/>
    </row>
    <row r="85373" spans="17:17">
      <c r="Q85373" s="39"/>
    </row>
    <row r="85374" spans="17:17">
      <c r="Q85374" s="39"/>
    </row>
    <row r="85375" spans="17:17">
      <c r="Q85375" s="39"/>
    </row>
    <row r="85376" spans="17:17">
      <c r="Q85376" s="39"/>
    </row>
    <row r="85377" spans="17:17">
      <c r="Q85377" s="39"/>
    </row>
    <row r="85378" spans="17:17">
      <c r="Q85378" s="39"/>
    </row>
    <row r="85379" spans="17:17">
      <c r="Q85379" s="39"/>
    </row>
    <row r="85380" spans="17:17">
      <c r="Q85380" s="39"/>
    </row>
    <row r="85381" spans="17:17">
      <c r="Q85381" s="39"/>
    </row>
    <row r="85382" spans="17:17">
      <c r="Q85382" s="39"/>
    </row>
    <row r="85383" spans="17:17">
      <c r="Q85383" s="39"/>
    </row>
    <row r="85384" spans="17:17">
      <c r="Q85384" s="39"/>
    </row>
    <row r="85385" spans="17:17">
      <c r="Q85385" s="39"/>
    </row>
    <row r="85386" spans="17:17">
      <c r="Q85386" s="39"/>
    </row>
    <row r="85387" spans="17:17">
      <c r="Q85387" s="39"/>
    </row>
    <row r="85388" spans="17:17">
      <c r="Q85388" s="39"/>
    </row>
    <row r="85389" spans="17:17">
      <c r="Q85389" s="39"/>
    </row>
    <row r="85390" spans="17:17">
      <c r="Q85390" s="39"/>
    </row>
    <row r="85391" spans="17:17">
      <c r="Q85391" s="39"/>
    </row>
    <row r="85392" spans="17:17">
      <c r="Q85392" s="39"/>
    </row>
    <row r="85393" spans="17:17">
      <c r="Q85393" s="39"/>
    </row>
    <row r="85394" spans="17:17">
      <c r="Q85394" s="39"/>
    </row>
    <row r="85395" spans="17:17">
      <c r="Q85395" s="39"/>
    </row>
    <row r="85396" spans="17:17">
      <c r="Q85396" s="39"/>
    </row>
    <row r="85397" spans="17:17">
      <c r="Q85397" s="39"/>
    </row>
    <row r="85398" spans="17:17">
      <c r="Q85398" s="39"/>
    </row>
    <row r="85399" spans="17:17">
      <c r="Q85399" s="39"/>
    </row>
    <row r="85400" spans="17:17">
      <c r="Q85400" s="39"/>
    </row>
    <row r="85401" spans="17:17">
      <c r="Q85401" s="39"/>
    </row>
    <row r="85402" spans="17:17">
      <c r="Q85402" s="39"/>
    </row>
    <row r="85403" spans="17:17">
      <c r="Q85403" s="39"/>
    </row>
    <row r="85404" spans="17:17">
      <c r="Q85404" s="39"/>
    </row>
    <row r="85405" spans="17:17">
      <c r="Q85405" s="39"/>
    </row>
    <row r="85406" spans="17:17">
      <c r="Q85406" s="39"/>
    </row>
    <row r="85407" spans="17:17">
      <c r="Q85407" s="39"/>
    </row>
    <row r="85408" spans="17:17">
      <c r="Q85408" s="39"/>
    </row>
    <row r="85409" spans="17:17">
      <c r="Q85409" s="39"/>
    </row>
    <row r="85410" spans="17:17">
      <c r="Q85410" s="39"/>
    </row>
    <row r="85411" spans="17:17">
      <c r="Q85411" s="39"/>
    </row>
    <row r="85412" spans="17:17">
      <c r="Q85412" s="39"/>
    </row>
    <row r="85413" spans="17:17">
      <c r="Q85413" s="39"/>
    </row>
    <row r="85414" spans="17:17">
      <c r="Q85414" s="39"/>
    </row>
    <row r="85415" spans="17:17">
      <c r="Q85415" s="39"/>
    </row>
    <row r="85416" spans="17:17">
      <c r="Q85416" s="39"/>
    </row>
    <row r="85417" spans="17:17">
      <c r="Q85417" s="39"/>
    </row>
    <row r="85418" spans="17:17">
      <c r="Q85418" s="39"/>
    </row>
    <row r="85419" spans="17:17">
      <c r="Q85419" s="39"/>
    </row>
    <row r="85420" spans="17:17">
      <c r="Q85420" s="39"/>
    </row>
    <row r="85421" spans="17:17">
      <c r="Q85421" s="39"/>
    </row>
    <row r="85422" spans="17:17">
      <c r="Q85422" s="39"/>
    </row>
    <row r="85423" spans="17:17">
      <c r="Q85423" s="39"/>
    </row>
    <row r="85424" spans="17:17">
      <c r="Q85424" s="39"/>
    </row>
    <row r="85425" spans="17:17">
      <c r="Q85425" s="39"/>
    </row>
    <row r="85426" spans="17:17">
      <c r="Q85426" s="39"/>
    </row>
    <row r="85427" spans="17:17">
      <c r="Q85427" s="39"/>
    </row>
    <row r="85428" spans="17:17">
      <c r="Q85428" s="39"/>
    </row>
    <row r="85429" spans="17:17">
      <c r="Q85429" s="39"/>
    </row>
    <row r="85430" spans="17:17">
      <c r="Q85430" s="39"/>
    </row>
    <row r="85431" spans="17:17">
      <c r="Q85431" s="39"/>
    </row>
    <row r="85432" spans="17:17">
      <c r="Q85432" s="39"/>
    </row>
    <row r="85433" spans="17:17">
      <c r="Q85433" s="39"/>
    </row>
    <row r="85434" spans="17:17">
      <c r="Q85434" s="39"/>
    </row>
    <row r="85435" spans="17:17">
      <c r="Q85435" s="39"/>
    </row>
    <row r="85436" spans="17:17">
      <c r="Q85436" s="39"/>
    </row>
    <row r="85437" spans="17:17">
      <c r="Q85437" s="39"/>
    </row>
    <row r="85438" spans="17:17">
      <c r="Q85438" s="39"/>
    </row>
    <row r="85439" spans="17:17">
      <c r="Q85439" s="39"/>
    </row>
    <row r="85440" spans="17:17">
      <c r="Q85440" s="39"/>
    </row>
    <row r="85441" spans="17:17">
      <c r="Q85441" s="39"/>
    </row>
    <row r="85442" spans="17:17">
      <c r="Q85442" s="39"/>
    </row>
    <row r="85443" spans="17:17">
      <c r="Q85443" s="39"/>
    </row>
    <row r="85444" spans="17:17">
      <c r="Q85444" s="39"/>
    </row>
    <row r="85445" spans="17:17">
      <c r="Q85445" s="39"/>
    </row>
    <row r="85446" spans="17:17">
      <c r="Q85446" s="39"/>
    </row>
    <row r="85447" spans="17:17">
      <c r="Q85447" s="39"/>
    </row>
    <row r="85448" spans="17:17">
      <c r="Q85448" s="39"/>
    </row>
    <row r="85449" spans="17:17">
      <c r="Q85449" s="39"/>
    </row>
    <row r="85450" spans="17:17">
      <c r="Q85450" s="39"/>
    </row>
    <row r="85451" spans="17:17">
      <c r="Q85451" s="39"/>
    </row>
    <row r="85452" spans="17:17">
      <c r="Q85452" s="39"/>
    </row>
    <row r="85453" spans="17:17">
      <c r="Q85453" s="39"/>
    </row>
    <row r="85454" spans="17:17">
      <c r="Q85454" s="39"/>
    </row>
    <row r="85455" spans="17:17">
      <c r="Q85455" s="39"/>
    </row>
    <row r="85456" spans="17:17">
      <c r="Q85456" s="39"/>
    </row>
    <row r="85457" spans="17:17">
      <c r="Q85457" s="39"/>
    </row>
    <row r="85458" spans="17:17">
      <c r="Q85458" s="39"/>
    </row>
    <row r="85459" spans="17:17">
      <c r="Q85459" s="39"/>
    </row>
    <row r="85460" spans="17:17">
      <c r="Q85460" s="39"/>
    </row>
    <row r="85461" spans="17:17">
      <c r="Q85461" s="39"/>
    </row>
    <row r="85462" spans="17:17">
      <c r="Q85462" s="39"/>
    </row>
    <row r="85463" spans="17:17">
      <c r="Q85463" s="39"/>
    </row>
    <row r="85464" spans="17:17">
      <c r="Q85464" s="39"/>
    </row>
    <row r="85465" spans="17:17">
      <c r="Q85465" s="39"/>
    </row>
    <row r="85466" spans="17:17">
      <c r="Q85466" s="39"/>
    </row>
    <row r="85467" spans="17:17">
      <c r="Q85467" s="39"/>
    </row>
    <row r="85468" spans="17:17">
      <c r="Q85468" s="39"/>
    </row>
    <row r="85469" spans="17:17">
      <c r="Q85469" s="39"/>
    </row>
    <row r="85470" spans="17:17">
      <c r="Q85470" s="39"/>
    </row>
    <row r="85471" spans="17:17">
      <c r="Q85471" s="39"/>
    </row>
    <row r="85472" spans="17:17">
      <c r="Q85472" s="39"/>
    </row>
    <row r="85473" spans="17:17">
      <c r="Q85473" s="39"/>
    </row>
    <row r="85474" spans="17:17">
      <c r="Q85474" s="39"/>
    </row>
    <row r="85475" spans="17:17">
      <c r="Q85475" s="39"/>
    </row>
    <row r="85476" spans="17:17">
      <c r="Q85476" s="39"/>
    </row>
    <row r="85477" spans="17:17">
      <c r="Q85477" s="39"/>
    </row>
    <row r="85478" spans="17:17">
      <c r="Q85478" s="39"/>
    </row>
    <row r="85479" spans="17:17">
      <c r="Q85479" s="39"/>
    </row>
    <row r="85480" spans="17:17">
      <c r="Q85480" s="39"/>
    </row>
    <row r="85481" spans="17:17">
      <c r="Q85481" s="39"/>
    </row>
    <row r="85482" spans="17:17">
      <c r="Q85482" s="39"/>
    </row>
    <row r="85483" spans="17:17">
      <c r="Q85483" s="39"/>
    </row>
    <row r="85484" spans="17:17">
      <c r="Q85484" s="39"/>
    </row>
    <row r="85485" spans="17:17">
      <c r="Q85485" s="39"/>
    </row>
    <row r="85486" spans="17:17">
      <c r="Q85486" s="39"/>
    </row>
    <row r="85487" spans="17:17">
      <c r="Q85487" s="39"/>
    </row>
    <row r="85488" spans="17:17">
      <c r="Q85488" s="39"/>
    </row>
    <row r="85489" spans="17:17">
      <c r="Q85489" s="39"/>
    </row>
    <row r="85490" spans="17:17">
      <c r="Q85490" s="39"/>
    </row>
    <row r="85491" spans="17:17">
      <c r="Q85491" s="39"/>
    </row>
    <row r="85492" spans="17:17">
      <c r="Q85492" s="39"/>
    </row>
    <row r="85493" spans="17:17">
      <c r="Q85493" s="39"/>
    </row>
    <row r="85494" spans="17:17">
      <c r="Q85494" s="39"/>
    </row>
    <row r="85495" spans="17:17">
      <c r="Q85495" s="39"/>
    </row>
    <row r="85496" spans="17:17">
      <c r="Q85496" s="39"/>
    </row>
    <row r="85497" spans="17:17">
      <c r="Q85497" s="39"/>
    </row>
    <row r="85498" spans="17:17">
      <c r="Q85498" s="39"/>
    </row>
    <row r="85499" spans="17:17">
      <c r="Q85499" s="39"/>
    </row>
    <row r="85500" spans="17:17">
      <c r="Q85500" s="39"/>
    </row>
    <row r="85501" spans="17:17">
      <c r="Q85501" s="39"/>
    </row>
    <row r="85502" spans="17:17">
      <c r="Q85502" s="39"/>
    </row>
    <row r="85503" spans="17:17">
      <c r="Q85503" s="39"/>
    </row>
    <row r="85504" spans="17:17">
      <c r="Q85504" s="39"/>
    </row>
    <row r="85505" spans="17:17">
      <c r="Q85505" s="39"/>
    </row>
    <row r="85506" spans="17:17">
      <c r="Q85506" s="39"/>
    </row>
    <row r="85507" spans="17:17">
      <c r="Q85507" s="39"/>
    </row>
    <row r="85508" spans="17:17">
      <c r="Q85508" s="39"/>
    </row>
    <row r="85509" spans="17:17">
      <c r="Q85509" s="39"/>
    </row>
    <row r="85510" spans="17:17">
      <c r="Q85510" s="39"/>
    </row>
    <row r="85511" spans="17:17">
      <c r="Q85511" s="39"/>
    </row>
    <row r="85512" spans="17:17">
      <c r="Q85512" s="39"/>
    </row>
    <row r="85513" spans="17:17">
      <c r="Q85513" s="39"/>
    </row>
    <row r="85514" spans="17:17">
      <c r="Q85514" s="39"/>
    </row>
    <row r="85515" spans="17:17">
      <c r="Q85515" s="39"/>
    </row>
    <row r="85516" spans="17:17">
      <c r="Q85516" s="39"/>
    </row>
    <row r="85517" spans="17:17">
      <c r="Q85517" s="39"/>
    </row>
    <row r="85518" spans="17:17">
      <c r="Q85518" s="39"/>
    </row>
    <row r="85519" spans="17:17">
      <c r="Q85519" s="39"/>
    </row>
    <row r="85520" spans="17:17">
      <c r="Q85520" s="39"/>
    </row>
    <row r="85521" spans="17:17">
      <c r="Q85521" s="39"/>
    </row>
    <row r="85522" spans="17:17">
      <c r="Q85522" s="39"/>
    </row>
    <row r="85523" spans="17:17">
      <c r="Q85523" s="39"/>
    </row>
    <row r="85524" spans="17:17">
      <c r="Q85524" s="39"/>
    </row>
    <row r="85525" spans="17:17">
      <c r="Q85525" s="39"/>
    </row>
    <row r="85526" spans="17:17">
      <c r="Q85526" s="39"/>
    </row>
    <row r="85527" spans="17:17">
      <c r="Q85527" s="39"/>
    </row>
    <row r="85528" spans="17:17">
      <c r="Q85528" s="39"/>
    </row>
    <row r="85529" spans="17:17">
      <c r="Q85529" s="39"/>
    </row>
    <row r="85530" spans="17:17">
      <c r="Q85530" s="39"/>
    </row>
    <row r="85531" spans="17:17">
      <c r="Q85531" s="39"/>
    </row>
    <row r="85532" spans="17:17">
      <c r="Q85532" s="39"/>
    </row>
    <row r="85533" spans="17:17">
      <c r="Q85533" s="39"/>
    </row>
    <row r="85534" spans="17:17">
      <c r="Q85534" s="39"/>
    </row>
    <row r="85535" spans="17:17">
      <c r="Q85535" s="39"/>
    </row>
    <row r="85536" spans="17:17">
      <c r="Q85536" s="39"/>
    </row>
    <row r="85537" spans="17:17">
      <c r="Q85537" s="39"/>
    </row>
    <row r="85538" spans="17:17">
      <c r="Q85538" s="39"/>
    </row>
    <row r="85539" spans="17:17">
      <c r="Q85539" s="39"/>
    </row>
    <row r="85540" spans="17:17">
      <c r="Q85540" s="39"/>
    </row>
    <row r="85541" spans="17:17">
      <c r="Q85541" s="39"/>
    </row>
    <row r="85542" spans="17:17">
      <c r="Q85542" s="39"/>
    </row>
    <row r="85543" spans="17:17">
      <c r="Q85543" s="39"/>
    </row>
    <row r="85544" spans="17:17">
      <c r="Q85544" s="39"/>
    </row>
    <row r="85545" spans="17:17">
      <c r="Q85545" s="39"/>
    </row>
    <row r="85546" spans="17:17">
      <c r="Q85546" s="39"/>
    </row>
    <row r="85547" spans="17:17">
      <c r="Q85547" s="39"/>
    </row>
    <row r="85548" spans="17:17">
      <c r="Q85548" s="39"/>
    </row>
    <row r="85549" spans="17:17">
      <c r="Q85549" s="39"/>
    </row>
    <row r="85550" spans="17:17">
      <c r="Q85550" s="39"/>
    </row>
    <row r="85551" spans="17:17">
      <c r="Q85551" s="39"/>
    </row>
    <row r="85552" spans="17:17">
      <c r="Q85552" s="39"/>
    </row>
    <row r="85553" spans="17:17">
      <c r="Q85553" s="39"/>
    </row>
    <row r="85554" spans="17:17">
      <c r="Q85554" s="39"/>
    </row>
    <row r="85555" spans="17:17">
      <c r="Q85555" s="39"/>
    </row>
    <row r="85556" spans="17:17">
      <c r="Q85556" s="39"/>
    </row>
    <row r="85557" spans="17:17">
      <c r="Q85557" s="39"/>
    </row>
    <row r="85558" spans="17:17">
      <c r="Q85558" s="39"/>
    </row>
    <row r="85559" spans="17:17">
      <c r="Q85559" s="39"/>
    </row>
    <row r="85560" spans="17:17">
      <c r="Q85560" s="39"/>
    </row>
    <row r="85561" spans="17:17">
      <c r="Q85561" s="39"/>
    </row>
    <row r="85562" spans="17:17">
      <c r="Q85562" s="39"/>
    </row>
    <row r="85563" spans="17:17">
      <c r="Q85563" s="39"/>
    </row>
    <row r="85564" spans="17:17">
      <c r="Q85564" s="39"/>
    </row>
    <row r="85565" spans="17:17">
      <c r="Q85565" s="39"/>
    </row>
    <row r="85566" spans="17:17">
      <c r="Q85566" s="39"/>
    </row>
    <row r="85567" spans="17:17">
      <c r="Q85567" s="39"/>
    </row>
    <row r="85568" spans="17:17">
      <c r="Q85568" s="39"/>
    </row>
    <row r="85569" spans="17:17">
      <c r="Q85569" s="39"/>
    </row>
    <row r="85570" spans="17:17">
      <c r="Q85570" s="39"/>
    </row>
    <row r="85571" spans="17:17">
      <c r="Q85571" s="39"/>
    </row>
    <row r="85572" spans="17:17">
      <c r="Q85572" s="39"/>
    </row>
    <row r="85573" spans="17:17">
      <c r="Q85573" s="39"/>
    </row>
    <row r="85574" spans="17:17">
      <c r="Q85574" s="39"/>
    </row>
    <row r="85575" spans="17:17">
      <c r="Q85575" s="39"/>
    </row>
    <row r="85576" spans="17:17">
      <c r="Q85576" s="39"/>
    </row>
    <row r="85577" spans="17:17">
      <c r="Q85577" s="39"/>
    </row>
    <row r="85578" spans="17:17">
      <c r="Q85578" s="39"/>
    </row>
    <row r="85579" spans="17:17">
      <c r="Q85579" s="39"/>
    </row>
    <row r="85580" spans="17:17">
      <c r="Q85580" s="39"/>
    </row>
    <row r="85581" spans="17:17">
      <c r="Q85581" s="39"/>
    </row>
    <row r="85582" spans="17:17">
      <c r="Q85582" s="39"/>
    </row>
    <row r="85583" spans="17:17">
      <c r="Q85583" s="39"/>
    </row>
    <row r="85584" spans="17:17">
      <c r="Q85584" s="39"/>
    </row>
    <row r="85585" spans="17:17">
      <c r="Q85585" s="39"/>
    </row>
    <row r="85586" spans="17:17">
      <c r="Q85586" s="39"/>
    </row>
    <row r="85587" spans="17:17">
      <c r="Q85587" s="39"/>
    </row>
    <row r="85588" spans="17:17">
      <c r="Q85588" s="39"/>
    </row>
    <row r="85589" spans="17:17">
      <c r="Q85589" s="39"/>
    </row>
    <row r="85590" spans="17:17">
      <c r="Q85590" s="39"/>
    </row>
    <row r="85591" spans="17:17">
      <c r="Q85591" s="39"/>
    </row>
    <row r="85592" spans="17:17">
      <c r="Q85592" s="39"/>
    </row>
    <row r="85593" spans="17:17">
      <c r="Q85593" s="39"/>
    </row>
    <row r="85594" spans="17:17">
      <c r="Q85594" s="39"/>
    </row>
    <row r="85595" spans="17:17">
      <c r="Q85595" s="39"/>
    </row>
    <row r="85596" spans="17:17">
      <c r="Q85596" s="39"/>
    </row>
    <row r="85597" spans="17:17">
      <c r="Q85597" s="39"/>
    </row>
    <row r="85598" spans="17:17">
      <c r="Q85598" s="39"/>
    </row>
    <row r="85599" spans="17:17">
      <c r="Q85599" s="39"/>
    </row>
    <row r="85600" spans="17:17">
      <c r="Q85600" s="39"/>
    </row>
    <row r="85601" spans="17:17">
      <c r="Q85601" s="39"/>
    </row>
    <row r="85602" spans="17:17">
      <c r="Q85602" s="39"/>
    </row>
    <row r="85603" spans="17:17">
      <c r="Q85603" s="39"/>
    </row>
    <row r="85604" spans="17:17">
      <c r="Q85604" s="39"/>
    </row>
    <row r="85605" spans="17:17">
      <c r="Q85605" s="39"/>
    </row>
    <row r="85606" spans="17:17">
      <c r="Q85606" s="39"/>
    </row>
    <row r="85607" spans="17:17">
      <c r="Q85607" s="39"/>
    </row>
    <row r="85608" spans="17:17">
      <c r="Q85608" s="39"/>
    </row>
    <row r="85609" spans="17:17">
      <c r="Q85609" s="39"/>
    </row>
    <row r="85610" spans="17:17">
      <c r="Q85610" s="39"/>
    </row>
    <row r="85611" spans="17:17">
      <c r="Q85611" s="39"/>
    </row>
    <row r="85612" spans="17:17">
      <c r="Q85612" s="39"/>
    </row>
    <row r="85613" spans="17:17">
      <c r="Q85613" s="39"/>
    </row>
    <row r="85614" spans="17:17">
      <c r="Q85614" s="39"/>
    </row>
    <row r="85615" spans="17:17">
      <c r="Q85615" s="39"/>
    </row>
    <row r="85616" spans="17:17">
      <c r="Q85616" s="39"/>
    </row>
    <row r="85617" spans="17:17">
      <c r="Q85617" s="39"/>
    </row>
    <row r="85618" spans="17:17">
      <c r="Q85618" s="39"/>
    </row>
    <row r="85619" spans="17:17">
      <c r="Q85619" s="39"/>
    </row>
    <row r="85620" spans="17:17">
      <c r="Q85620" s="39"/>
    </row>
    <row r="85621" spans="17:17">
      <c r="Q85621" s="39"/>
    </row>
    <row r="85622" spans="17:17">
      <c r="Q85622" s="39"/>
    </row>
    <row r="85623" spans="17:17">
      <c r="Q85623" s="39"/>
    </row>
    <row r="85624" spans="17:17">
      <c r="Q85624" s="39"/>
    </row>
    <row r="85625" spans="17:17">
      <c r="Q85625" s="39"/>
    </row>
    <row r="85626" spans="17:17">
      <c r="Q85626" s="39"/>
    </row>
    <row r="85627" spans="17:17">
      <c r="Q85627" s="39"/>
    </row>
    <row r="85628" spans="17:17">
      <c r="Q85628" s="39"/>
    </row>
    <row r="85629" spans="17:17">
      <c r="Q85629" s="39"/>
    </row>
    <row r="85630" spans="17:17">
      <c r="Q85630" s="39"/>
    </row>
    <row r="85631" spans="17:17">
      <c r="Q85631" s="39"/>
    </row>
    <row r="85632" spans="17:17">
      <c r="Q85632" s="39"/>
    </row>
    <row r="85633" spans="17:17">
      <c r="Q85633" s="39"/>
    </row>
    <row r="85634" spans="17:17">
      <c r="Q85634" s="39"/>
    </row>
    <row r="85635" spans="17:17">
      <c r="Q85635" s="39"/>
    </row>
    <row r="85636" spans="17:17">
      <c r="Q85636" s="39"/>
    </row>
    <row r="85637" spans="17:17">
      <c r="Q85637" s="39"/>
    </row>
    <row r="85638" spans="17:17">
      <c r="Q85638" s="39"/>
    </row>
    <row r="85639" spans="17:17">
      <c r="Q85639" s="39"/>
    </row>
    <row r="85640" spans="17:17">
      <c r="Q85640" s="39"/>
    </row>
    <row r="85641" spans="17:17">
      <c r="Q85641" s="39"/>
    </row>
    <row r="85642" spans="17:17">
      <c r="Q85642" s="39"/>
    </row>
    <row r="85643" spans="17:17">
      <c r="Q85643" s="39"/>
    </row>
    <row r="85644" spans="17:17">
      <c r="Q85644" s="39"/>
    </row>
    <row r="85645" spans="17:17">
      <c r="Q85645" s="39"/>
    </row>
    <row r="85646" spans="17:17">
      <c r="Q85646" s="39"/>
    </row>
    <row r="85647" spans="17:17">
      <c r="Q85647" s="39"/>
    </row>
    <row r="85648" spans="17:17">
      <c r="Q85648" s="39"/>
    </row>
    <row r="85649" spans="17:17">
      <c r="Q85649" s="39"/>
    </row>
    <row r="85650" spans="17:17">
      <c r="Q85650" s="39"/>
    </row>
    <row r="85651" spans="17:17">
      <c r="Q85651" s="39"/>
    </row>
    <row r="85652" spans="17:17">
      <c r="Q85652" s="39"/>
    </row>
    <row r="85653" spans="17:17">
      <c r="Q85653" s="39"/>
    </row>
    <row r="85654" spans="17:17">
      <c r="Q85654" s="39"/>
    </row>
    <row r="85655" spans="17:17">
      <c r="Q85655" s="39"/>
    </row>
    <row r="85656" spans="17:17">
      <c r="Q85656" s="39"/>
    </row>
    <row r="85657" spans="17:17">
      <c r="Q85657" s="39"/>
    </row>
    <row r="85658" spans="17:17">
      <c r="Q85658" s="39"/>
    </row>
    <row r="85659" spans="17:17">
      <c r="Q85659" s="39"/>
    </row>
    <row r="85660" spans="17:17">
      <c r="Q85660" s="39"/>
    </row>
    <row r="85661" spans="17:17">
      <c r="Q85661" s="39"/>
    </row>
    <row r="85662" spans="17:17">
      <c r="Q85662" s="39"/>
    </row>
    <row r="85663" spans="17:17">
      <c r="Q85663" s="39"/>
    </row>
    <row r="85664" spans="17:17">
      <c r="Q85664" s="39"/>
    </row>
    <row r="85665" spans="17:17">
      <c r="Q85665" s="39"/>
    </row>
    <row r="85666" spans="17:17">
      <c r="Q85666" s="39"/>
    </row>
    <row r="85667" spans="17:17">
      <c r="Q85667" s="39"/>
    </row>
    <row r="85668" spans="17:17">
      <c r="Q85668" s="39"/>
    </row>
    <row r="85669" spans="17:17">
      <c r="Q85669" s="39"/>
    </row>
    <row r="85670" spans="17:17">
      <c r="Q85670" s="39"/>
    </row>
    <row r="85671" spans="17:17">
      <c r="Q85671" s="39"/>
    </row>
    <row r="85672" spans="17:17">
      <c r="Q85672" s="39"/>
    </row>
    <row r="85673" spans="17:17">
      <c r="Q85673" s="39"/>
    </row>
    <row r="85674" spans="17:17">
      <c r="Q85674" s="39"/>
    </row>
    <row r="85675" spans="17:17">
      <c r="Q85675" s="39"/>
    </row>
    <row r="85676" spans="17:17">
      <c r="Q85676" s="39"/>
    </row>
    <row r="85677" spans="17:17">
      <c r="Q85677" s="39"/>
    </row>
    <row r="85678" spans="17:17">
      <c r="Q85678" s="39"/>
    </row>
    <row r="85679" spans="17:17">
      <c r="Q85679" s="39"/>
    </row>
    <row r="85680" spans="17:17">
      <c r="Q85680" s="39"/>
    </row>
    <row r="85681" spans="17:17">
      <c r="Q85681" s="39"/>
    </row>
    <row r="85682" spans="17:17">
      <c r="Q85682" s="39"/>
    </row>
    <row r="85683" spans="17:17">
      <c r="Q85683" s="39"/>
    </row>
    <row r="85684" spans="17:17">
      <c r="Q85684" s="39"/>
    </row>
    <row r="85685" spans="17:17">
      <c r="Q85685" s="39"/>
    </row>
    <row r="85686" spans="17:17">
      <c r="Q85686" s="39"/>
    </row>
    <row r="85687" spans="17:17">
      <c r="Q85687" s="39"/>
    </row>
    <row r="85688" spans="17:17">
      <c r="Q85688" s="39"/>
    </row>
    <row r="85689" spans="17:17">
      <c r="Q85689" s="39"/>
    </row>
    <row r="85690" spans="17:17">
      <c r="Q85690" s="39"/>
    </row>
    <row r="85691" spans="17:17">
      <c r="Q85691" s="39"/>
    </row>
    <row r="85692" spans="17:17">
      <c r="Q85692" s="39"/>
    </row>
    <row r="85693" spans="17:17">
      <c r="Q85693" s="39"/>
    </row>
    <row r="85694" spans="17:17">
      <c r="Q85694" s="39"/>
    </row>
    <row r="85695" spans="17:17">
      <c r="Q85695" s="39"/>
    </row>
    <row r="85696" spans="17:17">
      <c r="Q85696" s="39"/>
    </row>
    <row r="85697" spans="17:17">
      <c r="Q85697" s="39"/>
    </row>
    <row r="85698" spans="17:17">
      <c r="Q85698" s="39"/>
    </row>
    <row r="85699" spans="17:17">
      <c r="Q85699" s="39"/>
    </row>
    <row r="85700" spans="17:17">
      <c r="Q85700" s="39"/>
    </row>
    <row r="85701" spans="17:17">
      <c r="Q85701" s="39"/>
    </row>
    <row r="85702" spans="17:17">
      <c r="Q85702" s="39"/>
    </row>
    <row r="85703" spans="17:17">
      <c r="Q85703" s="39"/>
    </row>
    <row r="85704" spans="17:17">
      <c r="Q85704" s="39"/>
    </row>
    <row r="85705" spans="17:17">
      <c r="Q85705" s="39"/>
    </row>
    <row r="85706" spans="17:17">
      <c r="Q85706" s="39"/>
    </row>
    <row r="85707" spans="17:17">
      <c r="Q85707" s="39"/>
    </row>
    <row r="85708" spans="17:17">
      <c r="Q85708" s="39"/>
    </row>
    <row r="85709" spans="17:17">
      <c r="Q85709" s="39"/>
    </row>
    <row r="85710" spans="17:17">
      <c r="Q85710" s="39"/>
    </row>
    <row r="85711" spans="17:17">
      <c r="Q85711" s="39"/>
    </row>
    <row r="85712" spans="17:17">
      <c r="Q85712" s="39"/>
    </row>
    <row r="85713" spans="17:17">
      <c r="Q85713" s="39"/>
    </row>
    <row r="85714" spans="17:17">
      <c r="Q85714" s="39"/>
    </row>
    <row r="85715" spans="17:17">
      <c r="Q85715" s="39"/>
    </row>
    <row r="85716" spans="17:17">
      <c r="Q85716" s="39"/>
    </row>
    <row r="85717" spans="17:17">
      <c r="Q85717" s="39"/>
    </row>
    <row r="85718" spans="17:17">
      <c r="Q85718" s="39"/>
    </row>
    <row r="85719" spans="17:17">
      <c r="Q85719" s="39"/>
    </row>
    <row r="85720" spans="17:17">
      <c r="Q85720" s="39"/>
    </row>
    <row r="85721" spans="17:17">
      <c r="Q85721" s="39"/>
    </row>
    <row r="85722" spans="17:17">
      <c r="Q85722" s="39"/>
    </row>
    <row r="85723" spans="17:17">
      <c r="Q85723" s="39"/>
    </row>
    <row r="85724" spans="17:17">
      <c r="Q85724" s="39"/>
    </row>
    <row r="85725" spans="17:17">
      <c r="Q85725" s="39"/>
    </row>
    <row r="85726" spans="17:17">
      <c r="Q85726" s="39"/>
    </row>
    <row r="85727" spans="17:17">
      <c r="Q85727" s="39"/>
    </row>
    <row r="85728" spans="17:17">
      <c r="Q85728" s="39"/>
    </row>
    <row r="85729" spans="17:17">
      <c r="Q85729" s="39"/>
    </row>
    <row r="85730" spans="17:17">
      <c r="Q85730" s="39"/>
    </row>
    <row r="85731" spans="17:17">
      <c r="Q85731" s="39"/>
    </row>
    <row r="85732" spans="17:17">
      <c r="Q85732" s="39"/>
    </row>
    <row r="85733" spans="17:17">
      <c r="Q85733" s="39"/>
    </row>
    <row r="85734" spans="17:17">
      <c r="Q85734" s="39"/>
    </row>
    <row r="85735" spans="17:17">
      <c r="Q85735" s="39"/>
    </row>
    <row r="85736" spans="17:17">
      <c r="Q85736" s="39"/>
    </row>
    <row r="85737" spans="17:17">
      <c r="Q85737" s="39"/>
    </row>
    <row r="85738" spans="17:17">
      <c r="Q85738" s="39"/>
    </row>
    <row r="85739" spans="17:17">
      <c r="Q85739" s="39"/>
    </row>
    <row r="85740" spans="17:17">
      <c r="Q85740" s="39"/>
    </row>
    <row r="85741" spans="17:17">
      <c r="Q85741" s="39"/>
    </row>
    <row r="85742" spans="17:17">
      <c r="Q85742" s="39"/>
    </row>
    <row r="85743" spans="17:17">
      <c r="Q85743" s="39"/>
    </row>
    <row r="85744" spans="17:17">
      <c r="Q85744" s="39"/>
    </row>
    <row r="85745" spans="17:17">
      <c r="Q85745" s="39"/>
    </row>
    <row r="85746" spans="17:17">
      <c r="Q85746" s="39"/>
    </row>
    <row r="85747" spans="17:17">
      <c r="Q85747" s="39"/>
    </row>
    <row r="85748" spans="17:17">
      <c r="Q85748" s="39"/>
    </row>
    <row r="85749" spans="17:17">
      <c r="Q85749" s="39"/>
    </row>
    <row r="85750" spans="17:17">
      <c r="Q85750" s="39"/>
    </row>
    <row r="85751" spans="17:17">
      <c r="Q85751" s="39"/>
    </row>
    <row r="85752" spans="17:17">
      <c r="Q85752" s="39"/>
    </row>
    <row r="85753" spans="17:17">
      <c r="Q85753" s="39"/>
    </row>
    <row r="85754" spans="17:17">
      <c r="Q85754" s="39"/>
    </row>
    <row r="85755" spans="17:17">
      <c r="Q85755" s="39"/>
    </row>
    <row r="85756" spans="17:17">
      <c r="Q85756" s="39"/>
    </row>
    <row r="85757" spans="17:17">
      <c r="Q85757" s="39"/>
    </row>
    <row r="85758" spans="17:17">
      <c r="Q85758" s="39"/>
    </row>
    <row r="85759" spans="17:17">
      <c r="Q85759" s="39"/>
    </row>
    <row r="85760" spans="17:17">
      <c r="Q85760" s="39"/>
    </row>
    <row r="85761" spans="17:17">
      <c r="Q85761" s="39"/>
    </row>
    <row r="85762" spans="17:17">
      <c r="Q85762" s="39"/>
    </row>
    <row r="85763" spans="17:17">
      <c r="Q85763" s="39"/>
    </row>
    <row r="85764" spans="17:17">
      <c r="Q85764" s="39"/>
    </row>
    <row r="85765" spans="17:17">
      <c r="Q85765" s="39"/>
    </row>
    <row r="85766" spans="17:17">
      <c r="Q85766" s="39"/>
    </row>
    <row r="85767" spans="17:17">
      <c r="Q85767" s="39"/>
    </row>
    <row r="85768" spans="17:17">
      <c r="Q85768" s="39"/>
    </row>
    <row r="85769" spans="17:17">
      <c r="Q85769" s="39"/>
    </row>
    <row r="85770" spans="17:17">
      <c r="Q85770" s="39"/>
    </row>
    <row r="85771" spans="17:17">
      <c r="Q85771" s="39"/>
    </row>
    <row r="85772" spans="17:17">
      <c r="Q85772" s="39"/>
    </row>
    <row r="85773" spans="17:17">
      <c r="Q85773" s="39"/>
    </row>
    <row r="85774" spans="17:17">
      <c r="Q85774" s="39"/>
    </row>
    <row r="85775" spans="17:17">
      <c r="Q85775" s="39"/>
    </row>
    <row r="85776" spans="17:17">
      <c r="Q85776" s="39"/>
    </row>
    <row r="85777" spans="17:17">
      <c r="Q85777" s="39"/>
    </row>
    <row r="85778" spans="17:17">
      <c r="Q85778" s="39"/>
    </row>
    <row r="85779" spans="17:17">
      <c r="Q85779" s="39"/>
    </row>
    <row r="85780" spans="17:17">
      <c r="Q85780" s="39"/>
    </row>
    <row r="85781" spans="17:17">
      <c r="Q85781" s="39"/>
    </row>
    <row r="85782" spans="17:17">
      <c r="Q85782" s="39"/>
    </row>
    <row r="85783" spans="17:17">
      <c r="Q85783" s="39"/>
    </row>
    <row r="85784" spans="17:17">
      <c r="Q85784" s="39"/>
    </row>
    <row r="85785" spans="17:17">
      <c r="Q85785" s="39"/>
    </row>
    <row r="85786" spans="17:17">
      <c r="Q85786" s="39"/>
    </row>
    <row r="85787" spans="17:17">
      <c r="Q85787" s="39"/>
    </row>
    <row r="85788" spans="17:17">
      <c r="Q85788" s="39"/>
    </row>
    <row r="85789" spans="17:17">
      <c r="Q85789" s="39"/>
    </row>
    <row r="85790" spans="17:17">
      <c r="Q85790" s="39"/>
    </row>
    <row r="85791" spans="17:17">
      <c r="Q85791" s="39"/>
    </row>
    <row r="85792" spans="17:17">
      <c r="Q85792" s="39"/>
    </row>
    <row r="85793" spans="17:17">
      <c r="Q85793" s="39"/>
    </row>
    <row r="85794" spans="17:17">
      <c r="Q85794" s="39"/>
    </row>
    <row r="85795" spans="17:17">
      <c r="Q85795" s="39"/>
    </row>
    <row r="85796" spans="17:17">
      <c r="Q85796" s="39"/>
    </row>
    <row r="85797" spans="17:17">
      <c r="Q85797" s="39"/>
    </row>
    <row r="85798" spans="17:17">
      <c r="Q85798" s="39"/>
    </row>
    <row r="85799" spans="17:17">
      <c r="Q85799" s="39"/>
    </row>
    <row r="85800" spans="17:17">
      <c r="Q85800" s="39"/>
    </row>
    <row r="85801" spans="17:17">
      <c r="Q85801" s="39"/>
    </row>
    <row r="85802" spans="17:17">
      <c r="Q85802" s="39"/>
    </row>
    <row r="85803" spans="17:17">
      <c r="Q85803" s="39"/>
    </row>
    <row r="85804" spans="17:17">
      <c r="Q85804" s="39"/>
    </row>
    <row r="85805" spans="17:17">
      <c r="Q85805" s="39"/>
    </row>
    <row r="85806" spans="17:17">
      <c r="Q85806" s="39"/>
    </row>
    <row r="85807" spans="17:17">
      <c r="Q85807" s="39"/>
    </row>
    <row r="85808" spans="17:17">
      <c r="Q85808" s="39"/>
    </row>
    <row r="85809" spans="17:17">
      <c r="Q85809" s="39"/>
    </row>
    <row r="85810" spans="17:17">
      <c r="Q85810" s="39"/>
    </row>
    <row r="85811" spans="17:17">
      <c r="Q85811" s="39"/>
    </row>
    <row r="85812" spans="17:17">
      <c r="Q85812" s="39"/>
    </row>
    <row r="85813" spans="17:17">
      <c r="Q85813" s="39"/>
    </row>
    <row r="85814" spans="17:17">
      <c r="Q85814" s="39"/>
    </row>
    <row r="85815" spans="17:17">
      <c r="Q85815" s="39"/>
    </row>
    <row r="85816" spans="17:17">
      <c r="Q85816" s="39"/>
    </row>
    <row r="85817" spans="17:17">
      <c r="Q85817" s="39"/>
    </row>
    <row r="85818" spans="17:17">
      <c r="Q85818" s="39"/>
    </row>
    <row r="85819" spans="17:17">
      <c r="Q85819" s="39"/>
    </row>
    <row r="85820" spans="17:17">
      <c r="Q85820" s="39"/>
    </row>
    <row r="85821" spans="17:17">
      <c r="Q85821" s="39"/>
    </row>
    <row r="85822" spans="17:17">
      <c r="Q85822" s="39"/>
    </row>
    <row r="85823" spans="17:17">
      <c r="Q85823" s="39"/>
    </row>
    <row r="85824" spans="17:17">
      <c r="Q85824" s="39"/>
    </row>
    <row r="85825" spans="17:17">
      <c r="Q85825" s="39"/>
    </row>
    <row r="85826" spans="17:17">
      <c r="Q85826" s="39"/>
    </row>
    <row r="85827" spans="17:17">
      <c r="Q85827" s="39"/>
    </row>
    <row r="85828" spans="17:17">
      <c r="Q85828" s="39"/>
    </row>
    <row r="85829" spans="17:17">
      <c r="Q85829" s="39"/>
    </row>
    <row r="85830" spans="17:17">
      <c r="Q85830" s="39"/>
    </row>
    <row r="85831" spans="17:17">
      <c r="Q85831" s="39"/>
    </row>
    <row r="85832" spans="17:17">
      <c r="Q85832" s="39"/>
    </row>
    <row r="85833" spans="17:17">
      <c r="Q85833" s="39"/>
    </row>
    <row r="85834" spans="17:17">
      <c r="Q85834" s="39"/>
    </row>
    <row r="85835" spans="17:17">
      <c r="Q85835" s="39"/>
    </row>
    <row r="85836" spans="17:17">
      <c r="Q85836" s="39"/>
    </row>
    <row r="85837" spans="17:17">
      <c r="Q85837" s="39"/>
    </row>
    <row r="85838" spans="17:17">
      <c r="Q85838" s="39"/>
    </row>
    <row r="85839" spans="17:17">
      <c r="Q85839" s="39"/>
    </row>
    <row r="85840" spans="17:17">
      <c r="Q85840" s="39"/>
    </row>
    <row r="85841" spans="17:17">
      <c r="Q85841" s="39"/>
    </row>
    <row r="85842" spans="17:17">
      <c r="Q85842" s="39"/>
    </row>
    <row r="85843" spans="17:17">
      <c r="Q85843" s="39"/>
    </row>
    <row r="85844" spans="17:17">
      <c r="Q85844" s="39"/>
    </row>
    <row r="85845" spans="17:17">
      <c r="Q85845" s="39"/>
    </row>
    <row r="85846" spans="17:17">
      <c r="Q85846" s="39"/>
    </row>
    <row r="85847" spans="17:17">
      <c r="Q85847" s="39"/>
    </row>
    <row r="85848" spans="17:17">
      <c r="Q85848" s="39"/>
    </row>
    <row r="85849" spans="17:17">
      <c r="Q85849" s="39"/>
    </row>
    <row r="85850" spans="17:17">
      <c r="Q85850" s="39"/>
    </row>
    <row r="85851" spans="17:17">
      <c r="Q85851" s="39"/>
    </row>
    <row r="85852" spans="17:17">
      <c r="Q85852" s="39"/>
    </row>
    <row r="85853" spans="17:17">
      <c r="Q85853" s="39"/>
    </row>
    <row r="85854" spans="17:17">
      <c r="Q85854" s="39"/>
    </row>
    <row r="85855" spans="17:17">
      <c r="Q85855" s="39"/>
    </row>
    <row r="85856" spans="17:17">
      <c r="Q85856" s="39"/>
    </row>
    <row r="85857" spans="17:17">
      <c r="Q85857" s="39"/>
    </row>
    <row r="85858" spans="17:17">
      <c r="Q85858" s="39"/>
    </row>
    <row r="85859" spans="17:17">
      <c r="Q85859" s="39"/>
    </row>
    <row r="85860" spans="17:17">
      <c r="Q85860" s="39"/>
    </row>
    <row r="85861" spans="17:17">
      <c r="Q85861" s="39"/>
    </row>
    <row r="85862" spans="17:17">
      <c r="Q85862" s="39"/>
    </row>
    <row r="85863" spans="17:17">
      <c r="Q85863" s="39"/>
    </row>
    <row r="85864" spans="17:17">
      <c r="Q85864" s="39"/>
    </row>
    <row r="85865" spans="17:17">
      <c r="Q85865" s="39"/>
    </row>
    <row r="85866" spans="17:17">
      <c r="Q85866" s="39"/>
    </row>
    <row r="85867" spans="17:17">
      <c r="Q85867" s="39"/>
    </row>
    <row r="85868" spans="17:17">
      <c r="Q85868" s="39"/>
    </row>
    <row r="85869" spans="17:17">
      <c r="Q85869" s="39"/>
    </row>
    <row r="85870" spans="17:17">
      <c r="Q85870" s="39"/>
    </row>
    <row r="85871" spans="17:17">
      <c r="Q85871" s="39"/>
    </row>
    <row r="85872" spans="17:17">
      <c r="Q85872" s="39"/>
    </row>
    <row r="85873" spans="17:17">
      <c r="Q85873" s="39"/>
    </row>
    <row r="85874" spans="17:17">
      <c r="Q85874" s="39"/>
    </row>
    <row r="85875" spans="17:17">
      <c r="Q85875" s="39"/>
    </row>
    <row r="85876" spans="17:17">
      <c r="Q85876" s="39"/>
    </row>
    <row r="85877" spans="17:17">
      <c r="Q85877" s="39"/>
    </row>
    <row r="85878" spans="17:17">
      <c r="Q85878" s="39"/>
    </row>
    <row r="85879" spans="17:17">
      <c r="Q85879" s="39"/>
    </row>
    <row r="85880" spans="17:17">
      <c r="Q85880" s="39"/>
    </row>
    <row r="85881" spans="17:17">
      <c r="Q85881" s="39"/>
    </row>
    <row r="85882" spans="17:17">
      <c r="Q85882" s="39"/>
    </row>
    <row r="85883" spans="17:17">
      <c r="Q85883" s="39"/>
    </row>
    <row r="85884" spans="17:17">
      <c r="Q85884" s="39"/>
    </row>
    <row r="85885" spans="17:17">
      <c r="Q85885" s="39"/>
    </row>
    <row r="85886" spans="17:17">
      <c r="Q85886" s="39"/>
    </row>
    <row r="85887" spans="17:17">
      <c r="Q85887" s="39"/>
    </row>
    <row r="85888" spans="17:17">
      <c r="Q85888" s="39"/>
    </row>
    <row r="85889" spans="17:17">
      <c r="Q85889" s="39"/>
    </row>
    <row r="85890" spans="17:17">
      <c r="Q85890" s="39"/>
    </row>
    <row r="85891" spans="17:17">
      <c r="Q85891" s="39"/>
    </row>
    <row r="85892" spans="17:17">
      <c r="Q85892" s="39"/>
    </row>
    <row r="85893" spans="17:17">
      <c r="Q85893" s="39"/>
    </row>
    <row r="85894" spans="17:17">
      <c r="Q85894" s="39"/>
    </row>
    <row r="85895" spans="17:17">
      <c r="Q85895" s="39"/>
    </row>
    <row r="85896" spans="17:17">
      <c r="Q85896" s="39"/>
    </row>
    <row r="85897" spans="17:17">
      <c r="Q85897" s="39"/>
    </row>
    <row r="85898" spans="17:17">
      <c r="Q85898" s="39"/>
    </row>
    <row r="85899" spans="17:17">
      <c r="Q85899" s="39"/>
    </row>
    <row r="85900" spans="17:17">
      <c r="Q85900" s="39"/>
    </row>
    <row r="85901" spans="17:17">
      <c r="Q85901" s="39"/>
    </row>
    <row r="85902" spans="17:17">
      <c r="Q85902" s="39"/>
    </row>
    <row r="85903" spans="17:17">
      <c r="Q85903" s="39"/>
    </row>
    <row r="85904" spans="17:17">
      <c r="Q85904" s="39"/>
    </row>
    <row r="85905" spans="17:17">
      <c r="Q85905" s="39"/>
    </row>
    <row r="85906" spans="17:17">
      <c r="Q85906" s="39"/>
    </row>
    <row r="85907" spans="17:17">
      <c r="Q85907" s="39"/>
    </row>
    <row r="85908" spans="17:17">
      <c r="Q85908" s="39"/>
    </row>
    <row r="85909" spans="17:17">
      <c r="Q85909" s="39"/>
    </row>
    <row r="85910" spans="17:17">
      <c r="Q85910" s="39"/>
    </row>
    <row r="85911" spans="17:17">
      <c r="Q85911" s="39"/>
    </row>
    <row r="85912" spans="17:17">
      <c r="Q85912" s="39"/>
    </row>
    <row r="85913" spans="17:17">
      <c r="Q85913" s="39"/>
    </row>
    <row r="85914" spans="17:17">
      <c r="Q85914" s="39"/>
    </row>
    <row r="85915" spans="17:17">
      <c r="Q85915" s="39"/>
    </row>
    <row r="85916" spans="17:17">
      <c r="Q85916" s="39"/>
    </row>
    <row r="85917" spans="17:17">
      <c r="Q85917" s="39"/>
    </row>
    <row r="85918" spans="17:17">
      <c r="Q85918" s="39"/>
    </row>
    <row r="85919" spans="17:17">
      <c r="Q85919" s="39"/>
    </row>
    <row r="85920" spans="17:17">
      <c r="Q85920" s="39"/>
    </row>
    <row r="85921" spans="17:17">
      <c r="Q85921" s="39"/>
    </row>
    <row r="85922" spans="17:17">
      <c r="Q85922" s="39"/>
    </row>
    <row r="85923" spans="17:17">
      <c r="Q85923" s="39"/>
    </row>
    <row r="85924" spans="17:17">
      <c r="Q85924" s="39"/>
    </row>
    <row r="85925" spans="17:17">
      <c r="Q85925" s="39"/>
    </row>
    <row r="85926" spans="17:17">
      <c r="Q85926" s="39"/>
    </row>
    <row r="85927" spans="17:17">
      <c r="Q85927" s="39"/>
    </row>
    <row r="85928" spans="17:17">
      <c r="Q85928" s="39"/>
    </row>
    <row r="85929" spans="17:17">
      <c r="Q85929" s="39"/>
    </row>
    <row r="85930" spans="17:17">
      <c r="Q85930" s="39"/>
    </row>
    <row r="85931" spans="17:17">
      <c r="Q85931" s="39"/>
    </row>
    <row r="85932" spans="17:17">
      <c r="Q85932" s="39"/>
    </row>
    <row r="85933" spans="17:17">
      <c r="Q85933" s="39"/>
    </row>
    <row r="85934" spans="17:17">
      <c r="Q85934" s="39"/>
    </row>
    <row r="85935" spans="17:17">
      <c r="Q85935" s="39"/>
    </row>
    <row r="85936" spans="17:17">
      <c r="Q85936" s="39"/>
    </row>
    <row r="85937" spans="17:17">
      <c r="Q85937" s="39"/>
    </row>
    <row r="85938" spans="17:17">
      <c r="Q85938" s="39"/>
    </row>
    <row r="85939" spans="17:17">
      <c r="Q85939" s="39"/>
    </row>
    <row r="85940" spans="17:17">
      <c r="Q85940" s="39"/>
    </row>
    <row r="85941" spans="17:17">
      <c r="Q85941" s="39"/>
    </row>
    <row r="85942" spans="17:17">
      <c r="Q85942" s="39"/>
    </row>
    <row r="85943" spans="17:17">
      <c r="Q85943" s="39"/>
    </row>
    <row r="85944" spans="17:17">
      <c r="Q85944" s="39"/>
    </row>
    <row r="85945" spans="17:17">
      <c r="Q85945" s="39"/>
    </row>
    <row r="85946" spans="17:17">
      <c r="Q85946" s="39"/>
    </row>
    <row r="85947" spans="17:17">
      <c r="Q85947" s="39"/>
    </row>
    <row r="85948" spans="17:17">
      <c r="Q85948" s="39"/>
    </row>
    <row r="85949" spans="17:17">
      <c r="Q85949" s="39"/>
    </row>
    <row r="85950" spans="17:17">
      <c r="Q85950" s="39"/>
    </row>
    <row r="85951" spans="17:17">
      <c r="Q85951" s="39"/>
    </row>
    <row r="85952" spans="17:17">
      <c r="Q85952" s="39"/>
    </row>
    <row r="85953" spans="17:17">
      <c r="Q85953" s="39"/>
    </row>
    <row r="85954" spans="17:17">
      <c r="Q85954" s="39"/>
    </row>
    <row r="85955" spans="17:17">
      <c r="Q85955" s="39"/>
    </row>
    <row r="85956" spans="17:17">
      <c r="Q85956" s="39"/>
    </row>
    <row r="85957" spans="17:17">
      <c r="Q85957" s="39"/>
    </row>
    <row r="85958" spans="17:17">
      <c r="Q85958" s="39"/>
    </row>
    <row r="85959" spans="17:17">
      <c r="Q85959" s="39"/>
    </row>
    <row r="85960" spans="17:17">
      <c r="Q85960" s="39"/>
    </row>
    <row r="85961" spans="17:17">
      <c r="Q85961" s="39"/>
    </row>
    <row r="85962" spans="17:17">
      <c r="Q85962" s="39"/>
    </row>
    <row r="85963" spans="17:17">
      <c r="Q85963" s="39"/>
    </row>
    <row r="85964" spans="17:17">
      <c r="Q85964" s="39"/>
    </row>
    <row r="85965" spans="17:17">
      <c r="Q85965" s="39"/>
    </row>
    <row r="85966" spans="17:17">
      <c r="Q85966" s="39"/>
    </row>
    <row r="85967" spans="17:17">
      <c r="Q85967" s="39"/>
    </row>
    <row r="85968" spans="17:17">
      <c r="Q85968" s="39"/>
    </row>
    <row r="85969" spans="17:17">
      <c r="Q85969" s="39"/>
    </row>
    <row r="85970" spans="17:17">
      <c r="Q85970" s="39"/>
    </row>
    <row r="85971" spans="17:17">
      <c r="Q85971" s="39"/>
    </row>
    <row r="85972" spans="17:17">
      <c r="Q85972" s="39"/>
    </row>
    <row r="85973" spans="17:17">
      <c r="Q85973" s="39"/>
    </row>
    <row r="85974" spans="17:17">
      <c r="Q85974" s="39"/>
    </row>
    <row r="85975" spans="17:17">
      <c r="Q85975" s="39"/>
    </row>
    <row r="85976" spans="17:17">
      <c r="Q85976" s="39"/>
    </row>
    <row r="85977" spans="17:17">
      <c r="Q85977" s="39"/>
    </row>
    <row r="85978" spans="17:17">
      <c r="Q85978" s="39"/>
    </row>
    <row r="85979" spans="17:17">
      <c r="Q85979" s="39"/>
    </row>
    <row r="85980" spans="17:17">
      <c r="Q85980" s="39"/>
    </row>
    <row r="85981" spans="17:17">
      <c r="Q85981" s="39"/>
    </row>
    <row r="85982" spans="17:17">
      <c r="Q85982" s="39"/>
    </row>
    <row r="85983" spans="17:17">
      <c r="Q85983" s="39"/>
    </row>
    <row r="85984" spans="17:17">
      <c r="Q85984" s="39"/>
    </row>
    <row r="85985" spans="17:17">
      <c r="Q85985" s="39"/>
    </row>
    <row r="85986" spans="17:17">
      <c r="Q85986" s="39"/>
    </row>
    <row r="85987" spans="17:17">
      <c r="Q85987" s="39"/>
    </row>
    <row r="85988" spans="17:17">
      <c r="Q85988" s="39"/>
    </row>
    <row r="85989" spans="17:17">
      <c r="Q85989" s="39"/>
    </row>
    <row r="85990" spans="17:17">
      <c r="Q85990" s="39"/>
    </row>
    <row r="85991" spans="17:17">
      <c r="Q85991" s="39"/>
    </row>
    <row r="85992" spans="17:17">
      <c r="Q85992" s="39"/>
    </row>
    <row r="85993" spans="17:17">
      <c r="Q85993" s="39"/>
    </row>
    <row r="85994" spans="17:17">
      <c r="Q85994" s="39"/>
    </row>
    <row r="85995" spans="17:17">
      <c r="Q85995" s="39"/>
    </row>
    <row r="85996" spans="17:17">
      <c r="Q85996" s="39"/>
    </row>
    <row r="85997" spans="17:17">
      <c r="Q85997" s="39"/>
    </row>
    <row r="85998" spans="17:17">
      <c r="Q85998" s="39"/>
    </row>
    <row r="85999" spans="17:17">
      <c r="Q85999" s="39"/>
    </row>
    <row r="86000" spans="17:17">
      <c r="Q86000" s="39"/>
    </row>
    <row r="86001" spans="17:17">
      <c r="Q86001" s="39"/>
    </row>
    <row r="86002" spans="17:17">
      <c r="Q86002" s="39"/>
    </row>
    <row r="86003" spans="17:17">
      <c r="Q86003" s="39"/>
    </row>
    <row r="86004" spans="17:17">
      <c r="Q86004" s="39"/>
    </row>
    <row r="86005" spans="17:17">
      <c r="Q86005" s="39"/>
    </row>
    <row r="86006" spans="17:17">
      <c r="Q86006" s="39"/>
    </row>
    <row r="86007" spans="17:17">
      <c r="Q86007" s="39"/>
    </row>
    <row r="86008" spans="17:17">
      <c r="Q86008" s="39"/>
    </row>
    <row r="86009" spans="17:17">
      <c r="Q86009" s="39"/>
    </row>
    <row r="86010" spans="17:17">
      <c r="Q86010" s="39"/>
    </row>
    <row r="86011" spans="17:17">
      <c r="Q86011" s="39"/>
    </row>
    <row r="86012" spans="17:17">
      <c r="Q86012" s="39"/>
    </row>
    <row r="86013" spans="17:17">
      <c r="Q86013" s="39"/>
    </row>
    <row r="86014" spans="17:17">
      <c r="Q86014" s="39"/>
    </row>
    <row r="86015" spans="17:17">
      <c r="Q86015" s="39"/>
    </row>
    <row r="86016" spans="17:17">
      <c r="Q86016" s="39"/>
    </row>
    <row r="86017" spans="17:17">
      <c r="Q86017" s="39"/>
    </row>
    <row r="86018" spans="17:17">
      <c r="Q86018" s="39"/>
    </row>
    <row r="86019" spans="17:17">
      <c r="Q86019" s="39"/>
    </row>
    <row r="86020" spans="17:17">
      <c r="Q86020" s="39"/>
    </row>
    <row r="86021" spans="17:17">
      <c r="Q86021" s="39"/>
    </row>
    <row r="86022" spans="17:17">
      <c r="Q86022" s="39"/>
    </row>
    <row r="86023" spans="17:17">
      <c r="Q86023" s="39"/>
    </row>
    <row r="86024" spans="17:17">
      <c r="Q86024" s="39"/>
    </row>
    <row r="86025" spans="17:17">
      <c r="Q86025" s="39"/>
    </row>
    <row r="86026" spans="17:17">
      <c r="Q86026" s="39"/>
    </row>
    <row r="86027" spans="17:17">
      <c r="Q86027" s="39"/>
    </row>
    <row r="86028" spans="17:17">
      <c r="Q86028" s="39"/>
    </row>
    <row r="86029" spans="17:17">
      <c r="Q86029" s="39"/>
    </row>
    <row r="86030" spans="17:17">
      <c r="Q86030" s="39"/>
    </row>
    <row r="86031" spans="17:17">
      <c r="Q86031" s="39"/>
    </row>
    <row r="86032" spans="17:17">
      <c r="Q86032" s="39"/>
    </row>
    <row r="86033" spans="17:17">
      <c r="Q86033" s="39"/>
    </row>
    <row r="86034" spans="17:17">
      <c r="Q86034" s="39"/>
    </row>
    <row r="86035" spans="17:17">
      <c r="Q86035" s="39"/>
    </row>
    <row r="86036" spans="17:17">
      <c r="Q86036" s="39"/>
    </row>
    <row r="86037" spans="17:17">
      <c r="Q86037" s="39"/>
    </row>
    <row r="86038" spans="17:17">
      <c r="Q86038" s="39"/>
    </row>
    <row r="86039" spans="17:17">
      <c r="Q86039" s="39"/>
    </row>
    <row r="86040" spans="17:17">
      <c r="Q86040" s="39"/>
    </row>
    <row r="86041" spans="17:17">
      <c r="Q86041" s="39"/>
    </row>
    <row r="86042" spans="17:17">
      <c r="Q86042" s="39"/>
    </row>
    <row r="86043" spans="17:17">
      <c r="Q86043" s="39"/>
    </row>
    <row r="86044" spans="17:17">
      <c r="Q86044" s="39"/>
    </row>
    <row r="86045" spans="17:17">
      <c r="Q86045" s="39"/>
    </row>
    <row r="86046" spans="17:17">
      <c r="Q86046" s="39"/>
    </row>
    <row r="86047" spans="17:17">
      <c r="Q86047" s="39"/>
    </row>
    <row r="86048" spans="17:17">
      <c r="Q86048" s="39"/>
    </row>
    <row r="86049" spans="17:17">
      <c r="Q86049" s="39"/>
    </row>
    <row r="86050" spans="17:17">
      <c r="Q86050" s="39"/>
    </row>
    <row r="86051" spans="17:17">
      <c r="Q86051" s="39"/>
    </row>
    <row r="86052" spans="17:17">
      <c r="Q86052" s="39"/>
    </row>
    <row r="86053" spans="17:17">
      <c r="Q86053" s="39"/>
    </row>
    <row r="86054" spans="17:17">
      <c r="Q86054" s="39"/>
    </row>
    <row r="86055" spans="17:17">
      <c r="Q86055" s="39"/>
    </row>
    <row r="86056" spans="17:17">
      <c r="Q86056" s="39"/>
    </row>
    <row r="86057" spans="17:17">
      <c r="Q86057" s="39"/>
    </row>
    <row r="86058" spans="17:17">
      <c r="Q86058" s="39"/>
    </row>
    <row r="86059" spans="17:17">
      <c r="Q86059" s="39"/>
    </row>
    <row r="86060" spans="17:17">
      <c r="Q86060" s="39"/>
    </row>
    <row r="86061" spans="17:17">
      <c r="Q86061" s="39"/>
    </row>
    <row r="86062" spans="17:17">
      <c r="Q86062" s="39"/>
    </row>
    <row r="86063" spans="17:17">
      <c r="Q86063" s="39"/>
    </row>
    <row r="86064" spans="17:17">
      <c r="Q86064" s="39"/>
    </row>
    <row r="86065" spans="17:17">
      <c r="Q86065" s="39"/>
    </row>
    <row r="86066" spans="17:17">
      <c r="Q86066" s="39"/>
    </row>
    <row r="86067" spans="17:17">
      <c r="Q86067" s="39"/>
    </row>
    <row r="86068" spans="17:17">
      <c r="Q86068" s="39"/>
    </row>
    <row r="86069" spans="17:17">
      <c r="Q86069" s="39"/>
    </row>
    <row r="86070" spans="17:17">
      <c r="Q86070" s="39"/>
    </row>
    <row r="86071" spans="17:17">
      <c r="Q86071" s="39"/>
    </row>
    <row r="86072" spans="17:17">
      <c r="Q86072" s="39"/>
    </row>
    <row r="86073" spans="17:17">
      <c r="Q86073" s="39"/>
    </row>
    <row r="86074" spans="17:17">
      <c r="Q86074" s="39"/>
    </row>
    <row r="86075" spans="17:17">
      <c r="Q86075" s="39"/>
    </row>
    <row r="86076" spans="17:17">
      <c r="Q86076" s="39"/>
    </row>
    <row r="86077" spans="17:17">
      <c r="Q86077" s="39"/>
    </row>
    <row r="86078" spans="17:17">
      <c r="Q86078" s="39"/>
    </row>
    <row r="86079" spans="17:17">
      <c r="Q86079" s="39"/>
    </row>
    <row r="86080" spans="17:17">
      <c r="Q86080" s="39"/>
    </row>
    <row r="86081" spans="17:17">
      <c r="Q86081" s="39"/>
    </row>
    <row r="86082" spans="17:17">
      <c r="Q86082" s="39"/>
    </row>
    <row r="86083" spans="17:17">
      <c r="Q86083" s="39"/>
    </row>
    <row r="86084" spans="17:17">
      <c r="Q86084" s="39"/>
    </row>
    <row r="86085" spans="17:17">
      <c r="Q86085" s="39"/>
    </row>
    <row r="86086" spans="17:17">
      <c r="Q86086" s="39"/>
    </row>
    <row r="86087" spans="17:17">
      <c r="Q86087" s="39"/>
    </row>
    <row r="86088" spans="17:17">
      <c r="Q86088" s="39"/>
    </row>
    <row r="86089" spans="17:17">
      <c r="Q86089" s="39"/>
    </row>
    <row r="86090" spans="17:17">
      <c r="Q86090" s="39"/>
    </row>
    <row r="86091" spans="17:17">
      <c r="Q86091" s="39"/>
    </row>
    <row r="86092" spans="17:17">
      <c r="Q86092" s="39"/>
    </row>
    <row r="86093" spans="17:17">
      <c r="Q86093" s="39"/>
    </row>
    <row r="86094" spans="17:17">
      <c r="Q86094" s="39"/>
    </row>
    <row r="86095" spans="17:17">
      <c r="Q86095" s="39"/>
    </row>
    <row r="86096" spans="17:17">
      <c r="Q86096" s="39"/>
    </row>
    <row r="86097" spans="17:17">
      <c r="Q86097" s="39"/>
    </row>
    <row r="86098" spans="17:17">
      <c r="Q86098" s="39"/>
    </row>
    <row r="86099" spans="17:17">
      <c r="Q86099" s="39"/>
    </row>
    <row r="86100" spans="17:17">
      <c r="Q86100" s="39"/>
    </row>
    <row r="86101" spans="17:17">
      <c r="Q86101" s="39"/>
    </row>
    <row r="86102" spans="17:17">
      <c r="Q86102" s="39"/>
    </row>
    <row r="86103" spans="17:17">
      <c r="Q86103" s="39"/>
    </row>
    <row r="86104" spans="17:17">
      <c r="Q86104" s="39"/>
    </row>
    <row r="86105" spans="17:17">
      <c r="Q86105" s="39"/>
    </row>
    <row r="86106" spans="17:17">
      <c r="Q86106" s="39"/>
    </row>
    <row r="86107" spans="17:17">
      <c r="Q86107" s="39"/>
    </row>
    <row r="86108" spans="17:17">
      <c r="Q86108" s="39"/>
    </row>
    <row r="86109" spans="17:17">
      <c r="Q86109" s="39"/>
    </row>
    <row r="86110" spans="17:17">
      <c r="Q86110" s="39"/>
    </row>
    <row r="86111" spans="17:17">
      <c r="Q86111" s="39"/>
    </row>
    <row r="86112" spans="17:17">
      <c r="Q86112" s="39"/>
    </row>
    <row r="86113" spans="17:17">
      <c r="Q86113" s="39"/>
    </row>
    <row r="86114" spans="17:17">
      <c r="Q86114" s="39"/>
    </row>
    <row r="86115" spans="17:17">
      <c r="Q86115" s="39"/>
    </row>
    <row r="86116" spans="17:17">
      <c r="Q86116" s="39"/>
    </row>
    <row r="86117" spans="17:17">
      <c r="Q86117" s="39"/>
    </row>
    <row r="86118" spans="17:17">
      <c r="Q86118" s="39"/>
    </row>
    <row r="86119" spans="17:17">
      <c r="Q86119" s="39"/>
    </row>
    <row r="86120" spans="17:17">
      <c r="Q86120" s="39"/>
    </row>
    <row r="86121" spans="17:17">
      <c r="Q86121" s="39"/>
    </row>
    <row r="86122" spans="17:17">
      <c r="Q86122" s="39"/>
    </row>
    <row r="86123" spans="17:17">
      <c r="Q86123" s="39"/>
    </row>
    <row r="86124" spans="17:17">
      <c r="Q86124" s="39"/>
    </row>
    <row r="86125" spans="17:17">
      <c r="Q86125" s="39"/>
    </row>
    <row r="86126" spans="17:17">
      <c r="Q86126" s="39"/>
    </row>
    <row r="86127" spans="17:17">
      <c r="Q86127" s="39"/>
    </row>
    <row r="86128" spans="17:17">
      <c r="Q86128" s="39"/>
    </row>
    <row r="86129" spans="17:17">
      <c r="Q86129" s="39"/>
    </row>
    <row r="86130" spans="17:17">
      <c r="Q86130" s="39"/>
    </row>
    <row r="86131" spans="17:17">
      <c r="Q86131" s="39"/>
    </row>
    <row r="86132" spans="17:17">
      <c r="Q86132" s="39"/>
    </row>
    <row r="86133" spans="17:17">
      <c r="Q86133" s="39"/>
    </row>
    <row r="86134" spans="17:17">
      <c r="Q86134" s="39"/>
    </row>
    <row r="86135" spans="17:17">
      <c r="Q86135" s="39"/>
    </row>
    <row r="86136" spans="17:17">
      <c r="Q86136" s="39"/>
    </row>
    <row r="86137" spans="17:17">
      <c r="Q86137" s="39"/>
    </row>
    <row r="86138" spans="17:17">
      <c r="Q86138" s="39"/>
    </row>
    <row r="86139" spans="17:17">
      <c r="Q86139" s="39"/>
    </row>
    <row r="86140" spans="17:17">
      <c r="Q86140" s="39"/>
    </row>
    <row r="86141" spans="17:17">
      <c r="Q86141" s="39"/>
    </row>
    <row r="86142" spans="17:17">
      <c r="Q86142" s="39"/>
    </row>
    <row r="86143" spans="17:17">
      <c r="Q86143" s="39"/>
    </row>
    <row r="86144" spans="17:17">
      <c r="Q86144" s="39"/>
    </row>
    <row r="86145" spans="17:17">
      <c r="Q86145" s="39"/>
    </row>
    <row r="86146" spans="17:17">
      <c r="Q86146" s="39"/>
    </row>
    <row r="86147" spans="17:17">
      <c r="Q86147" s="39"/>
    </row>
    <row r="86148" spans="17:17">
      <c r="Q86148" s="39"/>
    </row>
    <row r="86149" spans="17:17">
      <c r="Q86149" s="39"/>
    </row>
    <row r="86150" spans="17:17">
      <c r="Q86150" s="39"/>
    </row>
    <row r="86151" spans="17:17">
      <c r="Q86151" s="39"/>
    </row>
    <row r="86152" spans="17:17">
      <c r="Q86152" s="39"/>
    </row>
    <row r="86153" spans="17:17">
      <c r="Q86153" s="39"/>
    </row>
    <row r="86154" spans="17:17">
      <c r="Q86154" s="39"/>
    </row>
    <row r="86155" spans="17:17">
      <c r="Q86155" s="39"/>
    </row>
    <row r="86156" spans="17:17">
      <c r="Q86156" s="39"/>
    </row>
    <row r="86157" spans="17:17">
      <c r="Q86157" s="39"/>
    </row>
    <row r="86158" spans="17:17">
      <c r="Q86158" s="39"/>
    </row>
    <row r="86159" spans="17:17">
      <c r="Q86159" s="39"/>
    </row>
    <row r="86160" spans="17:17">
      <c r="Q86160" s="39"/>
    </row>
    <row r="86161" spans="17:17">
      <c r="Q86161" s="39"/>
    </row>
    <row r="86162" spans="17:17">
      <c r="Q86162" s="39"/>
    </row>
    <row r="86163" spans="17:17">
      <c r="Q86163" s="39"/>
    </row>
    <row r="86164" spans="17:17">
      <c r="Q86164" s="39"/>
    </row>
    <row r="86165" spans="17:17">
      <c r="Q86165" s="39"/>
    </row>
    <row r="86166" spans="17:17">
      <c r="Q86166" s="39"/>
    </row>
    <row r="86167" spans="17:17">
      <c r="Q86167" s="39"/>
    </row>
    <row r="86168" spans="17:17">
      <c r="Q86168" s="39"/>
    </row>
    <row r="86169" spans="17:17">
      <c r="Q86169" s="39"/>
    </row>
    <row r="86170" spans="17:17">
      <c r="Q86170" s="39"/>
    </row>
    <row r="86171" spans="17:17">
      <c r="Q86171" s="39"/>
    </row>
    <row r="86172" spans="17:17">
      <c r="Q86172" s="39"/>
    </row>
    <row r="86173" spans="17:17">
      <c r="Q86173" s="39"/>
    </row>
    <row r="86174" spans="17:17">
      <c r="Q86174" s="39"/>
    </row>
    <row r="86175" spans="17:17">
      <c r="Q86175" s="39"/>
    </row>
    <row r="86176" spans="17:17">
      <c r="Q86176" s="39"/>
    </row>
    <row r="86177" spans="17:17">
      <c r="Q86177" s="39"/>
    </row>
    <row r="86178" spans="17:17">
      <c r="Q86178" s="39"/>
    </row>
    <row r="86179" spans="17:17">
      <c r="Q86179" s="39"/>
    </row>
    <row r="86180" spans="17:17">
      <c r="Q86180" s="39"/>
    </row>
    <row r="86181" spans="17:17">
      <c r="Q86181" s="39"/>
    </row>
    <row r="86182" spans="17:17">
      <c r="Q86182" s="39"/>
    </row>
    <row r="86183" spans="17:17">
      <c r="Q86183" s="39"/>
    </row>
    <row r="86184" spans="17:17">
      <c r="Q86184" s="39"/>
    </row>
    <row r="86185" spans="17:17">
      <c r="Q86185" s="39"/>
    </row>
    <row r="86186" spans="17:17">
      <c r="Q86186" s="39"/>
    </row>
    <row r="86187" spans="17:17">
      <c r="Q86187" s="39"/>
    </row>
    <row r="86188" spans="17:17">
      <c r="Q86188" s="39"/>
    </row>
    <row r="86189" spans="17:17">
      <c r="Q86189" s="39"/>
    </row>
    <row r="86190" spans="17:17">
      <c r="Q86190" s="39"/>
    </row>
    <row r="86191" spans="17:17">
      <c r="Q86191" s="39"/>
    </row>
    <row r="86192" spans="17:17">
      <c r="Q86192" s="39"/>
    </row>
    <row r="86193" spans="17:17">
      <c r="Q86193" s="39"/>
    </row>
    <row r="86194" spans="17:17">
      <c r="Q86194" s="39"/>
    </row>
    <row r="86195" spans="17:17">
      <c r="Q86195" s="39"/>
    </row>
    <row r="86196" spans="17:17">
      <c r="Q86196" s="39"/>
    </row>
    <row r="86197" spans="17:17">
      <c r="Q86197" s="39"/>
    </row>
    <row r="86198" spans="17:17">
      <c r="Q86198" s="39"/>
    </row>
    <row r="86199" spans="17:17">
      <c r="Q86199" s="39"/>
    </row>
    <row r="86200" spans="17:17">
      <c r="Q86200" s="39"/>
    </row>
    <row r="86201" spans="17:17">
      <c r="Q86201" s="39"/>
    </row>
    <row r="86202" spans="17:17">
      <c r="Q86202" s="39"/>
    </row>
    <row r="86203" spans="17:17">
      <c r="Q86203" s="39"/>
    </row>
    <row r="86204" spans="17:17">
      <c r="Q86204" s="39"/>
    </row>
    <row r="86205" spans="17:17">
      <c r="Q86205" s="39"/>
    </row>
    <row r="86206" spans="17:17">
      <c r="Q86206" s="39"/>
    </row>
    <row r="86207" spans="17:17">
      <c r="Q86207" s="39"/>
    </row>
    <row r="86208" spans="17:17">
      <c r="Q86208" s="39"/>
    </row>
    <row r="86209" spans="17:17">
      <c r="Q86209" s="39"/>
    </row>
    <row r="86210" spans="17:17">
      <c r="Q86210" s="39"/>
    </row>
    <row r="86211" spans="17:17">
      <c r="Q86211" s="39"/>
    </row>
    <row r="86212" spans="17:17">
      <c r="Q86212" s="39"/>
    </row>
    <row r="86213" spans="17:17">
      <c r="Q86213" s="39"/>
    </row>
    <row r="86214" spans="17:17">
      <c r="Q86214" s="39"/>
    </row>
    <row r="86215" spans="17:17">
      <c r="Q86215" s="39"/>
    </row>
    <row r="86216" spans="17:17">
      <c r="Q86216" s="39"/>
    </row>
    <row r="86217" spans="17:17">
      <c r="Q86217" s="39"/>
    </row>
    <row r="86218" spans="17:17">
      <c r="Q86218" s="39"/>
    </row>
    <row r="86219" spans="17:17">
      <c r="Q86219" s="39"/>
    </row>
    <row r="86220" spans="17:17">
      <c r="Q86220" s="39"/>
    </row>
    <row r="86221" spans="17:17">
      <c r="Q86221" s="39"/>
    </row>
    <row r="86222" spans="17:17">
      <c r="Q86222" s="39"/>
    </row>
    <row r="86223" spans="17:17">
      <c r="Q86223" s="39"/>
    </row>
    <row r="86224" spans="17:17">
      <c r="Q86224" s="39"/>
    </row>
    <row r="86225" spans="17:17">
      <c r="Q86225" s="39"/>
    </row>
    <row r="86226" spans="17:17">
      <c r="Q86226" s="39"/>
    </row>
    <row r="86227" spans="17:17">
      <c r="Q86227" s="39"/>
    </row>
    <row r="86228" spans="17:17">
      <c r="Q86228" s="39"/>
    </row>
    <row r="86229" spans="17:17">
      <c r="Q86229" s="39"/>
    </row>
    <row r="86230" spans="17:17">
      <c r="Q86230" s="39"/>
    </row>
    <row r="86231" spans="17:17">
      <c r="Q86231" s="39"/>
    </row>
    <row r="86232" spans="17:17">
      <c r="Q86232" s="39"/>
    </row>
    <row r="86233" spans="17:17">
      <c r="Q86233" s="39"/>
    </row>
    <row r="86234" spans="17:17">
      <c r="Q86234" s="39"/>
    </row>
    <row r="86235" spans="17:17">
      <c r="Q86235" s="39"/>
    </row>
    <row r="86236" spans="17:17">
      <c r="Q86236" s="39"/>
    </row>
    <row r="86237" spans="17:17">
      <c r="Q86237" s="39"/>
    </row>
    <row r="86238" spans="17:17">
      <c r="Q86238" s="39"/>
    </row>
    <row r="86239" spans="17:17">
      <c r="Q86239" s="39"/>
    </row>
    <row r="86240" spans="17:17">
      <c r="Q86240" s="39"/>
    </row>
    <row r="86241" spans="17:17">
      <c r="Q86241" s="39"/>
    </row>
    <row r="86242" spans="17:17">
      <c r="Q86242" s="39"/>
    </row>
    <row r="86243" spans="17:17">
      <c r="Q86243" s="39"/>
    </row>
    <row r="86244" spans="17:17">
      <c r="Q86244" s="39"/>
    </row>
    <row r="86245" spans="17:17">
      <c r="Q86245" s="39"/>
    </row>
    <row r="86246" spans="17:17">
      <c r="Q86246" s="39"/>
    </row>
    <row r="86247" spans="17:17">
      <c r="Q86247" s="39"/>
    </row>
    <row r="86248" spans="17:17">
      <c r="Q86248" s="39"/>
    </row>
    <row r="86249" spans="17:17">
      <c r="Q86249" s="39"/>
    </row>
    <row r="86250" spans="17:17">
      <c r="Q86250" s="39"/>
    </row>
    <row r="86251" spans="17:17">
      <c r="Q86251" s="39"/>
    </row>
    <row r="86252" spans="17:17">
      <c r="Q86252" s="39"/>
    </row>
    <row r="86253" spans="17:17">
      <c r="Q86253" s="39"/>
    </row>
    <row r="86254" spans="17:17">
      <c r="Q86254" s="39"/>
    </row>
    <row r="86255" spans="17:17">
      <c r="Q86255" s="39"/>
    </row>
    <row r="86256" spans="17:17">
      <c r="Q86256" s="39"/>
    </row>
    <row r="86257" spans="17:17">
      <c r="Q86257" s="39"/>
    </row>
    <row r="86258" spans="17:17">
      <c r="Q86258" s="39"/>
    </row>
    <row r="86259" spans="17:17">
      <c r="Q86259" s="39"/>
    </row>
    <row r="86260" spans="17:17">
      <c r="Q86260" s="39"/>
    </row>
    <row r="86261" spans="17:17">
      <c r="Q86261" s="39"/>
    </row>
    <row r="86262" spans="17:17">
      <c r="Q86262" s="39"/>
    </row>
    <row r="86263" spans="17:17">
      <c r="Q86263" s="39"/>
    </row>
    <row r="86264" spans="17:17">
      <c r="Q86264" s="39"/>
    </row>
    <row r="86265" spans="17:17">
      <c r="Q86265" s="39"/>
    </row>
    <row r="86266" spans="17:17">
      <c r="Q86266" s="39"/>
    </row>
    <row r="86267" spans="17:17">
      <c r="Q86267" s="39"/>
    </row>
    <row r="86268" spans="17:17">
      <c r="Q86268" s="39"/>
    </row>
    <row r="86269" spans="17:17">
      <c r="Q86269" s="39"/>
    </row>
    <row r="86270" spans="17:17">
      <c r="Q86270" s="39"/>
    </row>
    <row r="86271" spans="17:17">
      <c r="Q86271" s="39"/>
    </row>
    <row r="86272" spans="17:17">
      <c r="Q86272" s="39"/>
    </row>
    <row r="86273" spans="17:17">
      <c r="Q86273" s="39"/>
    </row>
    <row r="86274" spans="17:17">
      <c r="Q86274" s="39"/>
    </row>
    <row r="86275" spans="17:17">
      <c r="Q86275" s="39"/>
    </row>
    <row r="86276" spans="17:17">
      <c r="Q86276" s="39"/>
    </row>
    <row r="86277" spans="17:17">
      <c r="Q86277" s="39"/>
    </row>
    <row r="86278" spans="17:17">
      <c r="Q86278" s="39"/>
    </row>
    <row r="86279" spans="17:17">
      <c r="Q86279" s="39"/>
    </row>
    <row r="86280" spans="17:17">
      <c r="Q86280" s="39"/>
    </row>
    <row r="86281" spans="17:17">
      <c r="Q86281" s="39"/>
    </row>
    <row r="86282" spans="17:17">
      <c r="Q86282" s="39"/>
    </row>
    <row r="86283" spans="17:17">
      <c r="Q86283" s="39"/>
    </row>
    <row r="86284" spans="17:17">
      <c r="Q86284" s="39"/>
    </row>
    <row r="86285" spans="17:17">
      <c r="Q86285" s="39"/>
    </row>
    <row r="86286" spans="17:17">
      <c r="Q86286" s="39"/>
    </row>
    <row r="86287" spans="17:17">
      <c r="Q86287" s="39"/>
    </row>
    <row r="86288" spans="17:17">
      <c r="Q86288" s="39"/>
    </row>
    <row r="86289" spans="17:17">
      <c r="Q86289" s="39"/>
    </row>
    <row r="86290" spans="17:17">
      <c r="Q86290" s="39"/>
    </row>
    <row r="86291" spans="17:17">
      <c r="Q86291" s="39"/>
    </row>
    <row r="86292" spans="17:17">
      <c r="Q86292" s="39"/>
    </row>
    <row r="86293" spans="17:17">
      <c r="Q86293" s="39"/>
    </row>
    <row r="86294" spans="17:17">
      <c r="Q86294" s="39"/>
    </row>
    <row r="86295" spans="17:17">
      <c r="Q86295" s="39"/>
    </row>
    <row r="86296" spans="17:17">
      <c r="Q86296" s="39"/>
    </row>
    <row r="86297" spans="17:17">
      <c r="Q86297" s="39"/>
    </row>
    <row r="86298" spans="17:17">
      <c r="Q86298" s="39"/>
    </row>
    <row r="86299" spans="17:17">
      <c r="Q86299" s="39"/>
    </row>
    <row r="86300" spans="17:17">
      <c r="Q86300" s="39"/>
    </row>
    <row r="86301" spans="17:17">
      <c r="Q86301" s="39"/>
    </row>
    <row r="86302" spans="17:17">
      <c r="Q86302" s="39"/>
    </row>
    <row r="86303" spans="17:17">
      <c r="Q86303" s="39"/>
    </row>
    <row r="86304" spans="17:17">
      <c r="Q86304" s="39"/>
    </row>
    <row r="86305" spans="17:17">
      <c r="Q86305" s="39"/>
    </row>
    <row r="86306" spans="17:17">
      <c r="Q86306" s="39"/>
    </row>
    <row r="86307" spans="17:17">
      <c r="Q86307" s="39"/>
    </row>
    <row r="86308" spans="17:17">
      <c r="Q86308" s="39"/>
    </row>
    <row r="86309" spans="17:17">
      <c r="Q86309" s="39"/>
    </row>
    <row r="86310" spans="17:17">
      <c r="Q86310" s="39"/>
    </row>
    <row r="86311" spans="17:17">
      <c r="Q86311" s="39"/>
    </row>
    <row r="86312" spans="17:17">
      <c r="Q86312" s="39"/>
    </row>
    <row r="86313" spans="17:17">
      <c r="Q86313" s="39"/>
    </row>
    <row r="86314" spans="17:17">
      <c r="Q86314" s="39"/>
    </row>
    <row r="86315" spans="17:17">
      <c r="Q86315" s="39"/>
    </row>
    <row r="86316" spans="17:17">
      <c r="Q86316" s="39"/>
    </row>
    <row r="86317" spans="17:17">
      <c r="Q86317" s="39"/>
    </row>
    <row r="86318" spans="17:17">
      <c r="Q86318" s="39"/>
    </row>
    <row r="86319" spans="17:17">
      <c r="Q86319" s="39"/>
    </row>
    <row r="86320" spans="17:17">
      <c r="Q86320" s="39"/>
    </row>
    <row r="86321" spans="17:17">
      <c r="Q86321" s="39"/>
    </row>
    <row r="86322" spans="17:17">
      <c r="Q86322" s="39"/>
    </row>
    <row r="86323" spans="17:17">
      <c r="Q86323" s="39"/>
    </row>
    <row r="86324" spans="17:17">
      <c r="Q86324" s="39"/>
    </row>
    <row r="86325" spans="17:17">
      <c r="Q86325" s="39"/>
    </row>
    <row r="86326" spans="17:17">
      <c r="Q86326" s="39"/>
    </row>
    <row r="86327" spans="17:17">
      <c r="Q86327" s="39"/>
    </row>
    <row r="86328" spans="17:17">
      <c r="Q86328" s="39"/>
    </row>
    <row r="86329" spans="17:17">
      <c r="Q86329" s="39"/>
    </row>
    <row r="86330" spans="17:17">
      <c r="Q86330" s="39"/>
    </row>
    <row r="86331" spans="17:17">
      <c r="Q86331" s="39"/>
    </row>
    <row r="86332" spans="17:17">
      <c r="Q86332" s="39"/>
    </row>
    <row r="86333" spans="17:17">
      <c r="Q86333" s="39"/>
    </row>
    <row r="86334" spans="17:17">
      <c r="Q86334" s="39"/>
    </row>
    <row r="86335" spans="17:17">
      <c r="Q86335" s="39"/>
    </row>
    <row r="86336" spans="17:17">
      <c r="Q86336" s="39"/>
    </row>
    <row r="86337" spans="17:17">
      <c r="Q86337" s="39"/>
    </row>
    <row r="86338" spans="17:17">
      <c r="Q86338" s="39"/>
    </row>
    <row r="86339" spans="17:17">
      <c r="Q86339" s="39"/>
    </row>
    <row r="86340" spans="17:17">
      <c r="Q86340" s="39"/>
    </row>
    <row r="86341" spans="17:17">
      <c r="Q86341" s="39"/>
    </row>
    <row r="86342" spans="17:17">
      <c r="Q86342" s="39"/>
    </row>
    <row r="86343" spans="17:17">
      <c r="Q86343" s="39"/>
    </row>
    <row r="86344" spans="17:17">
      <c r="Q86344" s="39"/>
    </row>
    <row r="86345" spans="17:17">
      <c r="Q86345" s="39"/>
    </row>
    <row r="86346" spans="17:17">
      <c r="Q86346" s="39"/>
    </row>
    <row r="86347" spans="17:17">
      <c r="Q86347" s="39"/>
    </row>
    <row r="86348" spans="17:17">
      <c r="Q86348" s="39"/>
    </row>
    <row r="86349" spans="17:17">
      <c r="Q86349" s="39"/>
    </row>
    <row r="86350" spans="17:17">
      <c r="Q86350" s="39"/>
    </row>
    <row r="86351" spans="17:17">
      <c r="Q86351" s="39"/>
    </row>
    <row r="86352" spans="17:17">
      <c r="Q86352" s="39"/>
    </row>
    <row r="86353" spans="17:17">
      <c r="Q86353" s="39"/>
    </row>
    <row r="86354" spans="17:17">
      <c r="Q86354" s="39"/>
    </row>
    <row r="86355" spans="17:17">
      <c r="Q86355" s="39"/>
    </row>
    <row r="86356" spans="17:17">
      <c r="Q86356" s="39"/>
    </row>
    <row r="86357" spans="17:17">
      <c r="Q86357" s="39"/>
    </row>
    <row r="86358" spans="17:17">
      <c r="Q86358" s="39"/>
    </row>
    <row r="86359" spans="17:17">
      <c r="Q86359" s="39"/>
    </row>
    <row r="86360" spans="17:17">
      <c r="Q86360" s="39"/>
    </row>
    <row r="86361" spans="17:17">
      <c r="Q86361" s="39"/>
    </row>
    <row r="86362" spans="17:17">
      <c r="Q86362" s="39"/>
    </row>
    <row r="86363" spans="17:17">
      <c r="Q86363" s="39"/>
    </row>
    <row r="86364" spans="17:17">
      <c r="Q86364" s="39"/>
    </row>
    <row r="86365" spans="17:17">
      <c r="Q86365" s="39"/>
    </row>
    <row r="86366" spans="17:17">
      <c r="Q86366" s="39"/>
    </row>
    <row r="86367" spans="17:17">
      <c r="Q86367" s="39"/>
    </row>
    <row r="86368" spans="17:17">
      <c r="Q86368" s="39"/>
    </row>
    <row r="86369" spans="17:17">
      <c r="Q86369" s="39"/>
    </row>
    <row r="86370" spans="17:17">
      <c r="Q86370" s="39"/>
    </row>
    <row r="86371" spans="17:17">
      <c r="Q86371" s="39"/>
    </row>
    <row r="86372" spans="17:17">
      <c r="Q86372" s="39"/>
    </row>
    <row r="86373" spans="17:17">
      <c r="Q86373" s="39"/>
    </row>
    <row r="86374" spans="17:17">
      <c r="Q86374" s="39"/>
    </row>
    <row r="86375" spans="17:17">
      <c r="Q86375" s="39"/>
    </row>
    <row r="86376" spans="17:17">
      <c r="Q86376" s="39"/>
    </row>
    <row r="86377" spans="17:17">
      <c r="Q86377" s="39"/>
    </row>
    <row r="86378" spans="17:17">
      <c r="Q86378" s="39"/>
    </row>
    <row r="86379" spans="17:17">
      <c r="Q86379" s="39"/>
    </row>
    <row r="86380" spans="17:17">
      <c r="Q86380" s="39"/>
    </row>
    <row r="86381" spans="17:17">
      <c r="Q86381" s="39"/>
    </row>
    <row r="86382" spans="17:17">
      <c r="Q86382" s="39"/>
    </row>
    <row r="86383" spans="17:17">
      <c r="Q86383" s="39"/>
    </row>
    <row r="86384" spans="17:17">
      <c r="Q86384" s="39"/>
    </row>
    <row r="86385" spans="17:17">
      <c r="Q86385" s="39"/>
    </row>
    <row r="86386" spans="17:17">
      <c r="Q86386" s="39"/>
    </row>
    <row r="86387" spans="17:17">
      <c r="Q86387" s="39"/>
    </row>
    <row r="86388" spans="17:17">
      <c r="Q86388" s="39"/>
    </row>
    <row r="86389" spans="17:17">
      <c r="Q86389" s="39"/>
    </row>
    <row r="86390" spans="17:17">
      <c r="Q86390" s="39"/>
    </row>
    <row r="86391" spans="17:17">
      <c r="Q86391" s="39"/>
    </row>
    <row r="86392" spans="17:17">
      <c r="Q86392" s="39"/>
    </row>
    <row r="86393" spans="17:17">
      <c r="Q86393" s="39"/>
    </row>
    <row r="86394" spans="17:17">
      <c r="Q86394" s="39"/>
    </row>
    <row r="86395" spans="17:17">
      <c r="Q86395" s="39"/>
    </row>
    <row r="86396" spans="17:17">
      <c r="Q86396" s="39"/>
    </row>
    <row r="86397" spans="17:17">
      <c r="Q86397" s="39"/>
    </row>
    <row r="86398" spans="17:17">
      <c r="Q86398" s="39"/>
    </row>
    <row r="86399" spans="17:17">
      <c r="Q86399" s="39"/>
    </row>
    <row r="86400" spans="17:17">
      <c r="Q86400" s="39"/>
    </row>
    <row r="86401" spans="17:17">
      <c r="Q86401" s="39"/>
    </row>
    <row r="86402" spans="17:17">
      <c r="Q86402" s="39"/>
    </row>
    <row r="86403" spans="17:17">
      <c r="Q86403" s="39"/>
    </row>
    <row r="86404" spans="17:17">
      <c r="Q86404" s="39"/>
    </row>
    <row r="86405" spans="17:17">
      <c r="Q86405" s="39"/>
    </row>
    <row r="86406" spans="17:17">
      <c r="Q86406" s="39"/>
    </row>
    <row r="86407" spans="17:17">
      <c r="Q86407" s="39"/>
    </row>
    <row r="86408" spans="17:17">
      <c r="Q86408" s="39"/>
    </row>
    <row r="86409" spans="17:17">
      <c r="Q86409" s="39"/>
    </row>
    <row r="86410" spans="17:17">
      <c r="Q86410" s="39"/>
    </row>
    <row r="86411" spans="17:17">
      <c r="Q86411" s="39"/>
    </row>
    <row r="86412" spans="17:17">
      <c r="Q86412" s="39"/>
    </row>
    <row r="86413" spans="17:17">
      <c r="Q86413" s="39"/>
    </row>
    <row r="86414" spans="17:17">
      <c r="Q86414" s="39"/>
    </row>
    <row r="86415" spans="17:17">
      <c r="Q86415" s="39"/>
    </row>
    <row r="86416" spans="17:17">
      <c r="Q86416" s="39"/>
    </row>
    <row r="86417" spans="17:17">
      <c r="Q86417" s="39"/>
    </row>
    <row r="86418" spans="17:17">
      <c r="Q86418" s="39"/>
    </row>
    <row r="86419" spans="17:17">
      <c r="Q86419" s="39"/>
    </row>
    <row r="86420" spans="17:17">
      <c r="Q86420" s="39"/>
    </row>
    <row r="86421" spans="17:17">
      <c r="Q86421" s="39"/>
    </row>
    <row r="86422" spans="17:17">
      <c r="Q86422" s="39"/>
    </row>
    <row r="86423" spans="17:17">
      <c r="Q86423" s="39"/>
    </row>
    <row r="86424" spans="17:17">
      <c r="Q86424" s="39"/>
    </row>
    <row r="86425" spans="17:17">
      <c r="Q86425" s="39"/>
    </row>
    <row r="86426" spans="17:17">
      <c r="Q86426" s="39"/>
    </row>
    <row r="86427" spans="17:17">
      <c r="Q86427" s="39"/>
    </row>
    <row r="86428" spans="17:17">
      <c r="Q86428" s="39"/>
    </row>
    <row r="86429" spans="17:17">
      <c r="Q86429" s="39"/>
    </row>
    <row r="86430" spans="17:17">
      <c r="Q86430" s="39"/>
    </row>
    <row r="86431" spans="17:17">
      <c r="Q86431" s="39"/>
    </row>
    <row r="86432" spans="17:17">
      <c r="Q86432" s="39"/>
    </row>
    <row r="86433" spans="17:17">
      <c r="Q86433" s="39"/>
    </row>
    <row r="86434" spans="17:17">
      <c r="Q86434" s="39"/>
    </row>
    <row r="86435" spans="17:17">
      <c r="Q86435" s="39"/>
    </row>
    <row r="86436" spans="17:17">
      <c r="Q86436" s="39"/>
    </row>
    <row r="86437" spans="17:17">
      <c r="Q86437" s="39"/>
    </row>
    <row r="86438" spans="17:17">
      <c r="Q86438" s="39"/>
    </row>
    <row r="86439" spans="17:17">
      <c r="Q86439" s="39"/>
    </row>
    <row r="86440" spans="17:17">
      <c r="Q86440" s="39"/>
    </row>
    <row r="86441" spans="17:17">
      <c r="Q86441" s="39"/>
    </row>
    <row r="86442" spans="17:17">
      <c r="Q86442" s="39"/>
    </row>
    <row r="86443" spans="17:17">
      <c r="Q86443" s="39"/>
    </row>
    <row r="86444" spans="17:17">
      <c r="Q86444" s="39"/>
    </row>
    <row r="86445" spans="17:17">
      <c r="Q86445" s="39"/>
    </row>
    <row r="86446" spans="17:17">
      <c r="Q86446" s="39"/>
    </row>
    <row r="86447" spans="17:17">
      <c r="Q86447" s="39"/>
    </row>
    <row r="86448" spans="17:17">
      <c r="Q86448" s="39"/>
    </row>
    <row r="86449" spans="17:17">
      <c r="Q86449" s="39"/>
    </row>
    <row r="86450" spans="17:17">
      <c r="Q86450" s="39"/>
    </row>
    <row r="86451" spans="17:17">
      <c r="Q86451" s="39"/>
    </row>
    <row r="86452" spans="17:17">
      <c r="Q86452" s="39"/>
    </row>
    <row r="86453" spans="17:17">
      <c r="Q86453" s="39"/>
    </row>
    <row r="86454" spans="17:17">
      <c r="Q86454" s="39"/>
    </row>
    <row r="86455" spans="17:17">
      <c r="Q86455" s="39"/>
    </row>
    <row r="86456" spans="17:17">
      <c r="Q86456" s="39"/>
    </row>
    <row r="86457" spans="17:17">
      <c r="Q86457" s="39"/>
    </row>
    <row r="86458" spans="17:17">
      <c r="Q86458" s="39"/>
    </row>
    <row r="86459" spans="17:17">
      <c r="Q86459" s="39"/>
    </row>
    <row r="86460" spans="17:17">
      <c r="Q86460" s="39"/>
    </row>
    <row r="86461" spans="17:17">
      <c r="Q86461" s="39"/>
    </row>
    <row r="86462" spans="17:17">
      <c r="Q86462" s="39"/>
    </row>
    <row r="86463" spans="17:17">
      <c r="Q86463" s="39"/>
    </row>
    <row r="86464" spans="17:17">
      <c r="Q86464" s="39"/>
    </row>
    <row r="86465" spans="17:17">
      <c r="Q86465" s="39"/>
    </row>
    <row r="86466" spans="17:17">
      <c r="Q86466" s="39"/>
    </row>
    <row r="86467" spans="17:17">
      <c r="Q86467" s="39"/>
    </row>
    <row r="86468" spans="17:17">
      <c r="Q86468" s="39"/>
    </row>
    <row r="86469" spans="17:17">
      <c r="Q86469" s="39"/>
    </row>
    <row r="86470" spans="17:17">
      <c r="Q86470" s="39"/>
    </row>
    <row r="86471" spans="17:17">
      <c r="Q86471" s="39"/>
    </row>
    <row r="86472" spans="17:17">
      <c r="Q86472" s="39"/>
    </row>
    <row r="86473" spans="17:17">
      <c r="Q86473" s="39"/>
    </row>
    <row r="86474" spans="17:17">
      <c r="Q86474" s="39"/>
    </row>
    <row r="86475" spans="17:17">
      <c r="Q86475" s="39"/>
    </row>
    <row r="86476" spans="17:17">
      <c r="Q86476" s="39"/>
    </row>
    <row r="86477" spans="17:17">
      <c r="Q86477" s="39"/>
    </row>
    <row r="86478" spans="17:17">
      <c r="Q86478" s="39"/>
    </row>
    <row r="86479" spans="17:17">
      <c r="Q86479" s="39"/>
    </row>
    <row r="86480" spans="17:17">
      <c r="Q86480" s="39"/>
    </row>
    <row r="86481" spans="17:17">
      <c r="Q86481" s="39"/>
    </row>
    <row r="86482" spans="17:17">
      <c r="Q86482" s="39"/>
    </row>
    <row r="86483" spans="17:17">
      <c r="Q86483" s="39"/>
    </row>
    <row r="86484" spans="17:17">
      <c r="Q86484" s="39"/>
    </row>
    <row r="86485" spans="17:17">
      <c r="Q86485" s="39"/>
    </row>
    <row r="86486" spans="17:17">
      <c r="Q86486" s="39"/>
    </row>
    <row r="86487" spans="17:17">
      <c r="Q86487" s="39"/>
    </row>
    <row r="86488" spans="17:17">
      <c r="Q86488" s="39"/>
    </row>
    <row r="86489" spans="17:17">
      <c r="Q86489" s="39"/>
    </row>
    <row r="86490" spans="17:17">
      <c r="Q86490" s="39"/>
    </row>
    <row r="86491" spans="17:17">
      <c r="Q86491" s="39"/>
    </row>
    <row r="86492" spans="17:17">
      <c r="Q86492" s="39"/>
    </row>
    <row r="86493" spans="17:17">
      <c r="Q86493" s="39"/>
    </row>
    <row r="86494" spans="17:17">
      <c r="Q86494" s="39"/>
    </row>
    <row r="86495" spans="17:17">
      <c r="Q86495" s="39"/>
    </row>
    <row r="86496" spans="17:17">
      <c r="Q86496" s="39"/>
    </row>
    <row r="86497" spans="17:17">
      <c r="Q86497" s="39"/>
    </row>
    <row r="86498" spans="17:17">
      <c r="Q86498" s="39"/>
    </row>
    <row r="86499" spans="17:17">
      <c r="Q86499" s="39"/>
    </row>
    <row r="86500" spans="17:17">
      <c r="Q86500" s="39"/>
    </row>
    <row r="86501" spans="17:17">
      <c r="Q86501" s="39"/>
    </row>
    <row r="86502" spans="17:17">
      <c r="Q86502" s="39"/>
    </row>
    <row r="86503" spans="17:17">
      <c r="Q86503" s="39"/>
    </row>
    <row r="86504" spans="17:17">
      <c r="Q86504" s="39"/>
    </row>
    <row r="86505" spans="17:17">
      <c r="Q86505" s="39"/>
    </row>
    <row r="86506" spans="17:17">
      <c r="Q86506" s="39"/>
    </row>
    <row r="86507" spans="17:17">
      <c r="Q86507" s="39"/>
    </row>
    <row r="86508" spans="17:17">
      <c r="Q86508" s="39"/>
    </row>
    <row r="86509" spans="17:17">
      <c r="Q86509" s="39"/>
    </row>
    <row r="86510" spans="17:17">
      <c r="Q86510" s="39"/>
    </row>
    <row r="86511" spans="17:17">
      <c r="Q86511" s="39"/>
    </row>
    <row r="86512" spans="17:17">
      <c r="Q86512" s="39"/>
    </row>
    <row r="86513" spans="17:17">
      <c r="Q86513" s="39"/>
    </row>
    <row r="86514" spans="17:17">
      <c r="Q86514" s="39"/>
    </row>
    <row r="86515" spans="17:17">
      <c r="Q86515" s="39"/>
    </row>
    <row r="86516" spans="17:17">
      <c r="Q86516" s="39"/>
    </row>
    <row r="86517" spans="17:17">
      <c r="Q86517" s="39"/>
    </row>
    <row r="86518" spans="17:17">
      <c r="Q86518" s="39"/>
    </row>
    <row r="86519" spans="17:17">
      <c r="Q86519" s="39"/>
    </row>
    <row r="86520" spans="17:17">
      <c r="Q86520" s="39"/>
    </row>
    <row r="86521" spans="17:17">
      <c r="Q86521" s="39"/>
    </row>
    <row r="86522" spans="17:17">
      <c r="Q86522" s="39"/>
    </row>
    <row r="86523" spans="17:17">
      <c r="Q86523" s="39"/>
    </row>
    <row r="86524" spans="17:17">
      <c r="Q86524" s="39"/>
    </row>
    <row r="86525" spans="17:17">
      <c r="Q86525" s="39"/>
    </row>
    <row r="86526" spans="17:17">
      <c r="Q86526" s="39"/>
    </row>
    <row r="86527" spans="17:17">
      <c r="Q86527" s="39"/>
    </row>
    <row r="86528" spans="17:17">
      <c r="Q86528" s="39"/>
    </row>
    <row r="86529" spans="17:17">
      <c r="Q86529" s="39"/>
    </row>
    <row r="86530" spans="17:17">
      <c r="Q86530" s="39"/>
    </row>
    <row r="86531" spans="17:17">
      <c r="Q86531" s="39"/>
    </row>
    <row r="86532" spans="17:17">
      <c r="Q86532" s="39"/>
    </row>
    <row r="86533" spans="17:17">
      <c r="Q86533" s="39"/>
    </row>
    <row r="86534" spans="17:17">
      <c r="Q86534" s="39"/>
    </row>
    <row r="86535" spans="17:17">
      <c r="Q86535" s="39"/>
    </row>
    <row r="86536" spans="17:17">
      <c r="Q86536" s="39"/>
    </row>
    <row r="86537" spans="17:17">
      <c r="Q86537" s="39"/>
    </row>
    <row r="86538" spans="17:17">
      <c r="Q86538" s="39"/>
    </row>
    <row r="86539" spans="17:17">
      <c r="Q86539" s="39"/>
    </row>
    <row r="86540" spans="17:17">
      <c r="Q86540" s="39"/>
    </row>
    <row r="86541" spans="17:17">
      <c r="Q86541" s="39"/>
    </row>
    <row r="86542" spans="17:17">
      <c r="Q86542" s="39"/>
    </row>
    <row r="86543" spans="17:17">
      <c r="Q86543" s="39"/>
    </row>
    <row r="86544" spans="17:17">
      <c r="Q86544" s="39"/>
    </row>
    <row r="86545" spans="17:17">
      <c r="Q86545" s="39"/>
    </row>
    <row r="86546" spans="17:17">
      <c r="Q86546" s="39"/>
    </row>
    <row r="86547" spans="17:17">
      <c r="Q86547" s="39"/>
    </row>
    <row r="86548" spans="17:17">
      <c r="Q86548" s="39"/>
    </row>
    <row r="86549" spans="17:17">
      <c r="Q86549" s="39"/>
    </row>
    <row r="86550" spans="17:17">
      <c r="Q86550" s="39"/>
    </row>
    <row r="86551" spans="17:17">
      <c r="Q86551" s="39"/>
    </row>
    <row r="86552" spans="17:17">
      <c r="Q86552" s="39"/>
    </row>
    <row r="86553" spans="17:17">
      <c r="Q86553" s="39"/>
    </row>
    <row r="86554" spans="17:17">
      <c r="Q86554" s="39"/>
    </row>
    <row r="86555" spans="17:17">
      <c r="Q86555" s="39"/>
    </row>
    <row r="86556" spans="17:17">
      <c r="Q86556" s="39"/>
    </row>
    <row r="86557" spans="17:17">
      <c r="Q86557" s="39"/>
    </row>
    <row r="86558" spans="17:17">
      <c r="Q86558" s="39"/>
    </row>
    <row r="86559" spans="17:17">
      <c r="Q86559" s="39"/>
    </row>
    <row r="86560" spans="17:17">
      <c r="Q86560" s="39"/>
    </row>
    <row r="86561" spans="17:17">
      <c r="Q86561" s="39"/>
    </row>
    <row r="86562" spans="17:17">
      <c r="Q86562" s="39"/>
    </row>
    <row r="86563" spans="17:17">
      <c r="Q86563" s="39"/>
    </row>
    <row r="86564" spans="17:17">
      <c r="Q86564" s="39"/>
    </row>
    <row r="86565" spans="17:17">
      <c r="Q86565" s="39"/>
    </row>
    <row r="86566" spans="17:17">
      <c r="Q86566" s="39"/>
    </row>
    <row r="86567" spans="17:17">
      <c r="Q86567" s="39"/>
    </row>
    <row r="86568" spans="17:17">
      <c r="Q86568" s="39"/>
    </row>
    <row r="86569" spans="17:17">
      <c r="Q86569" s="39"/>
    </row>
    <row r="86570" spans="17:17">
      <c r="Q86570" s="39"/>
    </row>
    <row r="86571" spans="17:17">
      <c r="Q86571" s="39"/>
    </row>
    <row r="86572" spans="17:17">
      <c r="Q86572" s="39"/>
    </row>
    <row r="86573" spans="17:17">
      <c r="Q86573" s="39"/>
    </row>
    <row r="86574" spans="17:17">
      <c r="Q86574" s="39"/>
    </row>
    <row r="86575" spans="17:17">
      <c r="Q86575" s="39"/>
    </row>
    <row r="86576" spans="17:17">
      <c r="Q86576" s="39"/>
    </row>
    <row r="86577" spans="17:17">
      <c r="Q86577" s="39"/>
    </row>
    <row r="86578" spans="17:17">
      <c r="Q86578" s="39"/>
    </row>
    <row r="86579" spans="17:17">
      <c r="Q86579" s="39"/>
    </row>
    <row r="86580" spans="17:17">
      <c r="Q86580" s="39"/>
    </row>
    <row r="86581" spans="17:17">
      <c r="Q86581" s="39"/>
    </row>
    <row r="86582" spans="17:17">
      <c r="Q86582" s="39"/>
    </row>
    <row r="86583" spans="17:17">
      <c r="Q86583" s="39"/>
    </row>
    <row r="86584" spans="17:17">
      <c r="Q86584" s="39"/>
    </row>
    <row r="86585" spans="17:17">
      <c r="Q86585" s="39"/>
    </row>
    <row r="86586" spans="17:17">
      <c r="Q86586" s="39"/>
    </row>
    <row r="86587" spans="17:17">
      <c r="Q86587" s="39"/>
    </row>
    <row r="86588" spans="17:17">
      <c r="Q86588" s="39"/>
    </row>
    <row r="86589" spans="17:17">
      <c r="Q86589" s="39"/>
    </row>
    <row r="86590" spans="17:17">
      <c r="Q86590" s="39"/>
    </row>
    <row r="86591" spans="17:17">
      <c r="Q86591" s="39"/>
    </row>
    <row r="86592" spans="17:17">
      <c r="Q86592" s="39"/>
    </row>
    <row r="86593" spans="17:17">
      <c r="Q86593" s="39"/>
    </row>
    <row r="86594" spans="17:17">
      <c r="Q86594" s="39"/>
    </row>
    <row r="86595" spans="17:17">
      <c r="Q86595" s="39"/>
    </row>
    <row r="86596" spans="17:17">
      <c r="Q86596" s="39"/>
    </row>
    <row r="86597" spans="17:17">
      <c r="Q86597" s="39"/>
    </row>
    <row r="86598" spans="17:17">
      <c r="Q86598" s="39"/>
    </row>
    <row r="86599" spans="17:17">
      <c r="Q86599" s="39"/>
    </row>
    <row r="86600" spans="17:17">
      <c r="Q86600" s="39"/>
    </row>
    <row r="86601" spans="17:17">
      <c r="Q86601" s="39"/>
    </row>
    <row r="86602" spans="17:17">
      <c r="Q86602" s="39"/>
    </row>
    <row r="86603" spans="17:17">
      <c r="Q86603" s="39"/>
    </row>
    <row r="86604" spans="17:17">
      <c r="Q86604" s="39"/>
    </row>
    <row r="86605" spans="17:17">
      <c r="Q86605" s="39"/>
    </row>
    <row r="86606" spans="17:17">
      <c r="Q86606" s="39"/>
    </row>
    <row r="86607" spans="17:17">
      <c r="Q86607" s="39"/>
    </row>
    <row r="86608" spans="17:17">
      <c r="Q86608" s="39"/>
    </row>
    <row r="86609" spans="17:17">
      <c r="Q86609" s="39"/>
    </row>
    <row r="86610" spans="17:17">
      <c r="Q86610" s="39"/>
    </row>
    <row r="86611" spans="17:17">
      <c r="Q86611" s="39"/>
    </row>
    <row r="86612" spans="17:17">
      <c r="Q86612" s="39"/>
    </row>
    <row r="86613" spans="17:17">
      <c r="Q86613" s="39"/>
    </row>
    <row r="86614" spans="17:17">
      <c r="Q86614" s="39"/>
    </row>
    <row r="86615" spans="17:17">
      <c r="Q86615" s="39"/>
    </row>
    <row r="86616" spans="17:17">
      <c r="Q86616" s="39"/>
    </row>
    <row r="86617" spans="17:17">
      <c r="Q86617" s="39"/>
    </row>
    <row r="86618" spans="17:17">
      <c r="Q86618" s="39"/>
    </row>
    <row r="86619" spans="17:17">
      <c r="Q86619" s="39"/>
    </row>
    <row r="86620" spans="17:17">
      <c r="Q86620" s="39"/>
    </row>
    <row r="86621" spans="17:17">
      <c r="Q86621" s="39"/>
    </row>
    <row r="86622" spans="17:17">
      <c r="Q86622" s="39"/>
    </row>
    <row r="86623" spans="17:17">
      <c r="Q86623" s="39"/>
    </row>
    <row r="86624" spans="17:17">
      <c r="Q86624" s="39"/>
    </row>
    <row r="86625" spans="17:17">
      <c r="Q86625" s="39"/>
    </row>
    <row r="86626" spans="17:17">
      <c r="Q86626" s="39"/>
    </row>
    <row r="86627" spans="17:17">
      <c r="Q86627" s="39"/>
    </row>
    <row r="86628" spans="17:17">
      <c r="Q86628" s="39"/>
    </row>
    <row r="86629" spans="17:17">
      <c r="Q86629" s="39"/>
    </row>
    <row r="86630" spans="17:17">
      <c r="Q86630" s="39"/>
    </row>
    <row r="86631" spans="17:17">
      <c r="Q86631" s="39"/>
    </row>
    <row r="86632" spans="17:17">
      <c r="Q86632" s="39"/>
    </row>
    <row r="86633" spans="17:17">
      <c r="Q86633" s="39"/>
    </row>
    <row r="86634" spans="17:17">
      <c r="Q86634" s="39"/>
    </row>
    <row r="86635" spans="17:17">
      <c r="Q86635" s="39"/>
    </row>
    <row r="86636" spans="17:17">
      <c r="Q86636" s="39"/>
    </row>
    <row r="86637" spans="17:17">
      <c r="Q86637" s="39"/>
    </row>
    <row r="86638" spans="17:17">
      <c r="Q86638" s="39"/>
    </row>
    <row r="86639" spans="17:17">
      <c r="Q86639" s="39"/>
    </row>
    <row r="86640" spans="17:17">
      <c r="Q86640" s="39"/>
    </row>
    <row r="86641" spans="17:17">
      <c r="Q86641" s="39"/>
    </row>
    <row r="86642" spans="17:17">
      <c r="Q86642" s="39"/>
    </row>
    <row r="86643" spans="17:17">
      <c r="Q86643" s="39"/>
    </row>
    <row r="86644" spans="17:17">
      <c r="Q86644" s="39"/>
    </row>
    <row r="86645" spans="17:17">
      <c r="Q86645" s="39"/>
    </row>
    <row r="86646" spans="17:17">
      <c r="Q86646" s="39"/>
    </row>
    <row r="86647" spans="17:17">
      <c r="Q86647" s="39"/>
    </row>
    <row r="86648" spans="17:17">
      <c r="Q86648" s="39"/>
    </row>
    <row r="86649" spans="17:17">
      <c r="Q86649" s="39"/>
    </row>
    <row r="86650" spans="17:17">
      <c r="Q86650" s="39"/>
    </row>
    <row r="86651" spans="17:17">
      <c r="Q86651" s="39"/>
    </row>
    <row r="86652" spans="17:17">
      <c r="Q86652" s="39"/>
    </row>
    <row r="86653" spans="17:17">
      <c r="Q86653" s="39"/>
    </row>
    <row r="86654" spans="17:17">
      <c r="Q86654" s="39"/>
    </row>
    <row r="86655" spans="17:17">
      <c r="Q86655" s="39"/>
    </row>
    <row r="86656" spans="17:17">
      <c r="Q86656" s="39"/>
    </row>
    <row r="86657" spans="17:17">
      <c r="Q86657" s="39"/>
    </row>
    <row r="86658" spans="17:17">
      <c r="Q86658" s="39"/>
    </row>
    <row r="86659" spans="17:17">
      <c r="Q86659" s="39"/>
    </row>
    <row r="86660" spans="17:17">
      <c r="Q86660" s="39"/>
    </row>
    <row r="86661" spans="17:17">
      <c r="Q86661" s="39"/>
    </row>
    <row r="86662" spans="17:17">
      <c r="Q86662" s="39"/>
    </row>
    <row r="86663" spans="17:17">
      <c r="Q86663" s="39"/>
    </row>
    <row r="86664" spans="17:17">
      <c r="Q86664" s="39"/>
    </row>
    <row r="86665" spans="17:17">
      <c r="Q86665" s="39"/>
    </row>
    <row r="86666" spans="17:17">
      <c r="Q86666" s="39"/>
    </row>
    <row r="86667" spans="17:17">
      <c r="Q86667" s="39"/>
    </row>
    <row r="86668" spans="17:17">
      <c r="Q86668" s="39"/>
    </row>
    <row r="86669" spans="17:17">
      <c r="Q86669" s="39"/>
    </row>
    <row r="86670" spans="17:17">
      <c r="Q86670" s="39"/>
    </row>
    <row r="86671" spans="17:17">
      <c r="Q86671" s="39"/>
    </row>
    <row r="86672" spans="17:17">
      <c r="Q86672" s="39"/>
    </row>
    <row r="86673" spans="17:17">
      <c r="Q86673" s="39"/>
    </row>
    <row r="86674" spans="17:17">
      <c r="Q86674" s="39"/>
    </row>
    <row r="86675" spans="17:17">
      <c r="Q86675" s="39"/>
    </row>
    <row r="86676" spans="17:17">
      <c r="Q86676" s="39"/>
    </row>
    <row r="86677" spans="17:17">
      <c r="Q86677" s="39"/>
    </row>
    <row r="86678" spans="17:17">
      <c r="Q86678" s="39"/>
    </row>
    <row r="86679" spans="17:17">
      <c r="Q86679" s="39"/>
    </row>
    <row r="86680" spans="17:17">
      <c r="Q86680" s="39"/>
    </row>
    <row r="86681" spans="17:17">
      <c r="Q86681" s="39"/>
    </row>
    <row r="86682" spans="17:17">
      <c r="Q86682" s="39"/>
    </row>
    <row r="86683" spans="17:17">
      <c r="Q86683" s="39"/>
    </row>
    <row r="86684" spans="17:17">
      <c r="Q86684" s="39"/>
    </row>
    <row r="86685" spans="17:17">
      <c r="Q86685" s="39"/>
    </row>
    <row r="86686" spans="17:17">
      <c r="Q86686" s="39"/>
    </row>
    <row r="86687" spans="17:17">
      <c r="Q86687" s="39"/>
    </row>
    <row r="86688" spans="17:17">
      <c r="Q86688" s="39"/>
    </row>
    <row r="86689" spans="17:17">
      <c r="Q86689" s="39"/>
    </row>
    <row r="86690" spans="17:17">
      <c r="Q86690" s="39"/>
    </row>
    <row r="86691" spans="17:17">
      <c r="Q86691" s="39"/>
    </row>
    <row r="86692" spans="17:17">
      <c r="Q86692" s="39"/>
    </row>
    <row r="86693" spans="17:17">
      <c r="Q86693" s="39"/>
    </row>
    <row r="86694" spans="17:17">
      <c r="Q86694" s="39"/>
    </row>
    <row r="86695" spans="17:17">
      <c r="Q86695" s="39"/>
    </row>
    <row r="86696" spans="17:17">
      <c r="Q86696" s="39"/>
    </row>
    <row r="86697" spans="17:17">
      <c r="Q86697" s="39"/>
    </row>
    <row r="86698" spans="17:17">
      <c r="Q86698" s="39"/>
    </row>
    <row r="86699" spans="17:17">
      <c r="Q86699" s="39"/>
    </row>
    <row r="86700" spans="17:17">
      <c r="Q86700" s="39"/>
    </row>
    <row r="86701" spans="17:17">
      <c r="Q86701" s="39"/>
    </row>
    <row r="86702" spans="17:17">
      <c r="Q86702" s="39"/>
    </row>
    <row r="86703" spans="17:17">
      <c r="Q86703" s="39"/>
    </row>
    <row r="86704" spans="17:17">
      <c r="Q86704" s="39"/>
    </row>
    <row r="86705" spans="17:17">
      <c r="Q86705" s="39"/>
    </row>
    <row r="86706" spans="17:17">
      <c r="Q86706" s="39"/>
    </row>
    <row r="86707" spans="17:17">
      <c r="Q86707" s="39"/>
    </row>
    <row r="86708" spans="17:17">
      <c r="Q86708" s="39"/>
    </row>
    <row r="86709" spans="17:17">
      <c r="Q86709" s="39"/>
    </row>
    <row r="86710" spans="17:17">
      <c r="Q86710" s="39"/>
    </row>
    <row r="86711" spans="17:17">
      <c r="Q86711" s="39"/>
    </row>
    <row r="86712" spans="17:17">
      <c r="Q86712" s="39"/>
    </row>
    <row r="86713" spans="17:17">
      <c r="Q86713" s="39"/>
    </row>
    <row r="86714" spans="17:17">
      <c r="Q86714" s="39"/>
    </row>
    <row r="86715" spans="17:17">
      <c r="Q86715" s="39"/>
    </row>
    <row r="86716" spans="17:17">
      <c r="Q86716" s="39"/>
    </row>
    <row r="86717" spans="17:17">
      <c r="Q86717" s="39"/>
    </row>
    <row r="86718" spans="17:17">
      <c r="Q86718" s="39"/>
    </row>
    <row r="86719" spans="17:17">
      <c r="Q86719" s="39"/>
    </row>
    <row r="86720" spans="17:17">
      <c r="Q86720" s="39"/>
    </row>
    <row r="86721" spans="17:17">
      <c r="Q86721" s="39"/>
    </row>
    <row r="86722" spans="17:17">
      <c r="Q86722" s="39"/>
    </row>
    <row r="86723" spans="17:17">
      <c r="Q86723" s="39"/>
    </row>
    <row r="86724" spans="17:17">
      <c r="Q86724" s="39"/>
    </row>
    <row r="86725" spans="17:17">
      <c r="Q86725" s="39"/>
    </row>
    <row r="86726" spans="17:17">
      <c r="Q86726" s="39"/>
    </row>
    <row r="86727" spans="17:17">
      <c r="Q86727" s="39"/>
    </row>
    <row r="86728" spans="17:17">
      <c r="Q86728" s="39"/>
    </row>
    <row r="86729" spans="17:17">
      <c r="Q86729" s="39"/>
    </row>
    <row r="86730" spans="17:17">
      <c r="Q86730" s="39"/>
    </row>
    <row r="86731" spans="17:17">
      <c r="Q86731" s="39"/>
    </row>
    <row r="86732" spans="17:17">
      <c r="Q86732" s="39"/>
    </row>
    <row r="86733" spans="17:17">
      <c r="Q86733" s="39"/>
    </row>
    <row r="86734" spans="17:17">
      <c r="Q86734" s="39"/>
    </row>
    <row r="86735" spans="17:17">
      <c r="Q86735" s="39"/>
    </row>
    <row r="86736" spans="17:17">
      <c r="Q86736" s="39"/>
    </row>
    <row r="86737" spans="17:17">
      <c r="Q86737" s="39"/>
    </row>
    <row r="86738" spans="17:17">
      <c r="Q86738" s="39"/>
    </row>
    <row r="86739" spans="17:17">
      <c r="Q86739" s="39"/>
    </row>
    <row r="86740" spans="17:17">
      <c r="Q86740" s="39"/>
    </row>
    <row r="86741" spans="17:17">
      <c r="Q86741" s="39"/>
    </row>
    <row r="86742" spans="17:17">
      <c r="Q86742" s="39"/>
    </row>
    <row r="86743" spans="17:17">
      <c r="Q86743" s="39"/>
    </row>
    <row r="86744" spans="17:17">
      <c r="Q86744" s="39"/>
    </row>
    <row r="86745" spans="17:17">
      <c r="Q86745" s="39"/>
    </row>
    <row r="86746" spans="17:17">
      <c r="Q86746" s="39"/>
    </row>
    <row r="86747" spans="17:17">
      <c r="Q86747" s="39"/>
    </row>
    <row r="86748" spans="17:17">
      <c r="Q86748" s="39"/>
    </row>
    <row r="86749" spans="17:17">
      <c r="Q86749" s="39"/>
    </row>
    <row r="86750" spans="17:17">
      <c r="Q86750" s="39"/>
    </row>
    <row r="86751" spans="17:17">
      <c r="Q86751" s="39"/>
    </row>
    <row r="86752" spans="17:17">
      <c r="Q86752" s="39"/>
    </row>
    <row r="86753" spans="17:17">
      <c r="Q86753" s="39"/>
    </row>
    <row r="86754" spans="17:17">
      <c r="Q86754" s="39"/>
    </row>
    <row r="86755" spans="17:17">
      <c r="Q86755" s="39"/>
    </row>
    <row r="86756" spans="17:17">
      <c r="Q86756" s="39"/>
    </row>
    <row r="86757" spans="17:17">
      <c r="Q86757" s="39"/>
    </row>
    <row r="86758" spans="17:17">
      <c r="Q86758" s="39"/>
    </row>
    <row r="86759" spans="17:17">
      <c r="Q86759" s="39"/>
    </row>
    <row r="86760" spans="17:17">
      <c r="Q86760" s="39"/>
    </row>
    <row r="86761" spans="17:17">
      <c r="Q86761" s="39"/>
    </row>
    <row r="86762" spans="17:17">
      <c r="Q86762" s="39"/>
    </row>
    <row r="86763" spans="17:17">
      <c r="Q86763" s="39"/>
    </row>
    <row r="86764" spans="17:17">
      <c r="Q86764" s="39"/>
    </row>
    <row r="86765" spans="17:17">
      <c r="Q86765" s="39"/>
    </row>
    <row r="86766" spans="17:17">
      <c r="Q86766" s="39"/>
    </row>
    <row r="86767" spans="17:17">
      <c r="Q86767" s="39"/>
    </row>
    <row r="86768" spans="17:17">
      <c r="Q86768" s="39"/>
    </row>
    <row r="86769" spans="17:17">
      <c r="Q86769" s="39"/>
    </row>
    <row r="86770" spans="17:17">
      <c r="Q86770" s="39"/>
    </row>
    <row r="86771" spans="17:17">
      <c r="Q86771" s="39"/>
    </row>
    <row r="86772" spans="17:17">
      <c r="Q86772" s="39"/>
    </row>
    <row r="86773" spans="17:17">
      <c r="Q86773" s="39"/>
    </row>
    <row r="86774" spans="17:17">
      <c r="Q86774" s="39"/>
    </row>
    <row r="86775" spans="17:17">
      <c r="Q86775" s="39"/>
    </row>
    <row r="86776" spans="17:17">
      <c r="Q86776" s="39"/>
    </row>
    <row r="86777" spans="17:17">
      <c r="Q86777" s="39"/>
    </row>
    <row r="86778" spans="17:17">
      <c r="Q86778" s="39"/>
    </row>
    <row r="86779" spans="17:17">
      <c r="Q86779" s="39"/>
    </row>
    <row r="86780" spans="17:17">
      <c r="Q86780" s="39"/>
    </row>
    <row r="86781" spans="17:17">
      <c r="Q86781" s="39"/>
    </row>
    <row r="86782" spans="17:17">
      <c r="Q86782" s="39"/>
    </row>
    <row r="86783" spans="17:17">
      <c r="Q86783" s="39"/>
    </row>
    <row r="86784" spans="17:17">
      <c r="Q86784" s="39"/>
    </row>
    <row r="86785" spans="17:17">
      <c r="Q86785" s="39"/>
    </row>
    <row r="86786" spans="17:17">
      <c r="Q86786" s="39"/>
    </row>
    <row r="86787" spans="17:17">
      <c r="Q86787" s="39"/>
    </row>
    <row r="86788" spans="17:17">
      <c r="Q86788" s="39"/>
    </row>
    <row r="86789" spans="17:17">
      <c r="Q86789" s="39"/>
    </row>
    <row r="86790" spans="17:17">
      <c r="Q86790" s="39"/>
    </row>
    <row r="86791" spans="17:17">
      <c r="Q86791" s="39"/>
    </row>
    <row r="86792" spans="17:17">
      <c r="Q86792" s="39"/>
    </row>
    <row r="86793" spans="17:17">
      <c r="Q86793" s="39"/>
    </row>
    <row r="86794" spans="17:17">
      <c r="Q86794" s="39"/>
    </row>
    <row r="86795" spans="17:17">
      <c r="Q86795" s="39"/>
    </row>
    <row r="86796" spans="17:17">
      <c r="Q86796" s="39"/>
    </row>
    <row r="86797" spans="17:17">
      <c r="Q86797" s="39"/>
    </row>
    <row r="86798" spans="17:17">
      <c r="Q86798" s="39"/>
    </row>
    <row r="86799" spans="17:17">
      <c r="Q86799" s="39"/>
    </row>
    <row r="86800" spans="17:17">
      <c r="Q86800" s="39"/>
    </row>
    <row r="86801" spans="17:17">
      <c r="Q86801" s="39"/>
    </row>
    <row r="86802" spans="17:17">
      <c r="Q86802" s="39"/>
    </row>
    <row r="86803" spans="17:17">
      <c r="Q86803" s="39"/>
    </row>
    <row r="86804" spans="17:17">
      <c r="Q86804" s="39"/>
    </row>
    <row r="86805" spans="17:17">
      <c r="Q86805" s="39"/>
    </row>
    <row r="86806" spans="17:17">
      <c r="Q86806" s="39"/>
    </row>
    <row r="86807" spans="17:17">
      <c r="Q86807" s="39"/>
    </row>
    <row r="86808" spans="17:17">
      <c r="Q86808" s="39"/>
    </row>
    <row r="86809" spans="17:17">
      <c r="Q86809" s="39"/>
    </row>
    <row r="86810" spans="17:17">
      <c r="Q86810" s="39"/>
    </row>
    <row r="86811" spans="17:17">
      <c r="Q86811" s="39"/>
    </row>
    <row r="86812" spans="17:17">
      <c r="Q86812" s="39"/>
    </row>
    <row r="86813" spans="17:17">
      <c r="Q86813" s="39"/>
    </row>
    <row r="86814" spans="17:17">
      <c r="Q86814" s="39"/>
    </row>
    <row r="86815" spans="17:17">
      <c r="Q86815" s="39"/>
    </row>
    <row r="86816" spans="17:17">
      <c r="Q86816" s="39"/>
    </row>
    <row r="86817" spans="17:17">
      <c r="Q86817" s="39"/>
    </row>
    <row r="86818" spans="17:17">
      <c r="Q86818" s="39"/>
    </row>
    <row r="86819" spans="17:17">
      <c r="Q86819" s="39"/>
    </row>
    <row r="86820" spans="17:17">
      <c r="Q86820" s="39"/>
    </row>
    <row r="86821" spans="17:17">
      <c r="Q86821" s="39"/>
    </row>
    <row r="86822" spans="17:17">
      <c r="Q86822" s="39"/>
    </row>
    <row r="86823" spans="17:17">
      <c r="Q86823" s="39"/>
    </row>
    <row r="86824" spans="17:17">
      <c r="Q86824" s="39"/>
    </row>
    <row r="86825" spans="17:17">
      <c r="Q86825" s="39"/>
    </row>
    <row r="86826" spans="17:17">
      <c r="Q86826" s="39"/>
    </row>
    <row r="86827" spans="17:17">
      <c r="Q86827" s="39"/>
    </row>
    <row r="86828" spans="17:17">
      <c r="Q86828" s="39"/>
    </row>
    <row r="86829" spans="17:17">
      <c r="Q86829" s="39"/>
    </row>
    <row r="86830" spans="17:17">
      <c r="Q86830" s="39"/>
    </row>
    <row r="86831" spans="17:17">
      <c r="Q86831" s="39"/>
    </row>
    <row r="86832" spans="17:17">
      <c r="Q86832" s="39"/>
    </row>
    <row r="86833" spans="17:17">
      <c r="Q86833" s="39"/>
    </row>
    <row r="86834" spans="17:17">
      <c r="Q86834" s="39"/>
    </row>
    <row r="86835" spans="17:17">
      <c r="Q86835" s="39"/>
    </row>
    <row r="86836" spans="17:17">
      <c r="Q86836" s="39"/>
    </row>
    <row r="86837" spans="17:17">
      <c r="Q86837" s="39"/>
    </row>
    <row r="86838" spans="17:17">
      <c r="Q86838" s="39"/>
    </row>
    <row r="86839" spans="17:17">
      <c r="Q86839" s="39"/>
    </row>
    <row r="86840" spans="17:17">
      <c r="Q86840" s="39"/>
    </row>
    <row r="86841" spans="17:17">
      <c r="Q86841" s="39"/>
    </row>
    <row r="86842" spans="17:17">
      <c r="Q86842" s="39"/>
    </row>
    <row r="86843" spans="17:17">
      <c r="Q86843" s="39"/>
    </row>
    <row r="86844" spans="17:17">
      <c r="Q86844" s="39"/>
    </row>
    <row r="86845" spans="17:17">
      <c r="Q86845" s="39"/>
    </row>
    <row r="86846" spans="17:17">
      <c r="Q86846" s="39"/>
    </row>
    <row r="86847" spans="17:17">
      <c r="Q86847" s="39"/>
    </row>
    <row r="86848" spans="17:17">
      <c r="Q86848" s="39"/>
    </row>
    <row r="86849" spans="17:17">
      <c r="Q86849" s="39"/>
    </row>
    <row r="86850" spans="17:17">
      <c r="Q86850" s="39"/>
    </row>
    <row r="86851" spans="17:17">
      <c r="Q86851" s="39"/>
    </row>
    <row r="86852" spans="17:17">
      <c r="Q86852" s="39"/>
    </row>
    <row r="86853" spans="17:17">
      <c r="Q86853" s="39"/>
    </row>
    <row r="86854" spans="17:17">
      <c r="Q86854" s="39"/>
    </row>
    <row r="86855" spans="17:17">
      <c r="Q86855" s="39"/>
    </row>
    <row r="86856" spans="17:17">
      <c r="Q86856" s="39"/>
    </row>
    <row r="86857" spans="17:17">
      <c r="Q86857" s="39"/>
    </row>
    <row r="86858" spans="17:17">
      <c r="Q86858" s="39"/>
    </row>
    <row r="86859" spans="17:17">
      <c r="Q86859" s="39"/>
    </row>
    <row r="86860" spans="17:17">
      <c r="Q86860" s="39"/>
    </row>
    <row r="86861" spans="17:17">
      <c r="Q86861" s="39"/>
    </row>
    <row r="86862" spans="17:17">
      <c r="Q86862" s="39"/>
    </row>
    <row r="86863" spans="17:17">
      <c r="Q86863" s="39"/>
    </row>
    <row r="86864" spans="17:17">
      <c r="Q86864" s="39"/>
    </row>
    <row r="86865" spans="17:17">
      <c r="Q86865" s="39"/>
    </row>
    <row r="86866" spans="17:17">
      <c r="Q86866" s="39"/>
    </row>
    <row r="86867" spans="17:17">
      <c r="Q86867" s="39"/>
    </row>
    <row r="86868" spans="17:17">
      <c r="Q86868" s="39"/>
    </row>
    <row r="86869" spans="17:17">
      <c r="Q86869" s="39"/>
    </row>
    <row r="86870" spans="17:17">
      <c r="Q86870" s="39"/>
    </row>
    <row r="86871" spans="17:17">
      <c r="Q86871" s="39"/>
    </row>
    <row r="86872" spans="17:17">
      <c r="Q86872" s="39"/>
    </row>
    <row r="86873" spans="17:17">
      <c r="Q86873" s="39"/>
    </row>
    <row r="86874" spans="17:17">
      <c r="Q86874" s="39"/>
    </row>
    <row r="86875" spans="17:17">
      <c r="Q86875" s="39"/>
    </row>
    <row r="86876" spans="17:17">
      <c r="Q86876" s="39"/>
    </row>
    <row r="86877" spans="17:17">
      <c r="Q86877" s="39"/>
    </row>
    <row r="86878" spans="17:17">
      <c r="Q86878" s="39"/>
    </row>
    <row r="86879" spans="17:17">
      <c r="Q86879" s="39"/>
    </row>
    <row r="86880" spans="17:17">
      <c r="Q86880" s="39"/>
    </row>
    <row r="86881" spans="17:17">
      <c r="Q86881" s="39"/>
    </row>
    <row r="86882" spans="17:17">
      <c r="Q86882" s="39"/>
    </row>
    <row r="86883" spans="17:17">
      <c r="Q86883" s="39"/>
    </row>
    <row r="86884" spans="17:17">
      <c r="Q86884" s="39"/>
    </row>
    <row r="86885" spans="17:17">
      <c r="Q86885" s="39"/>
    </row>
    <row r="86886" spans="17:17">
      <c r="Q86886" s="39"/>
    </row>
    <row r="86887" spans="17:17">
      <c r="Q86887" s="39"/>
    </row>
    <row r="86888" spans="17:17">
      <c r="Q86888" s="39"/>
    </row>
    <row r="86889" spans="17:17">
      <c r="Q86889" s="39"/>
    </row>
    <row r="86890" spans="17:17">
      <c r="Q86890" s="39"/>
    </row>
    <row r="86891" spans="17:17">
      <c r="Q86891" s="39"/>
    </row>
    <row r="86892" spans="17:17">
      <c r="Q86892" s="39"/>
    </row>
    <row r="86893" spans="17:17">
      <c r="Q86893" s="39"/>
    </row>
    <row r="86894" spans="17:17">
      <c r="Q86894" s="39"/>
    </row>
    <row r="86895" spans="17:17">
      <c r="Q86895" s="39"/>
    </row>
    <row r="86896" spans="17:17">
      <c r="Q86896" s="39"/>
    </row>
    <row r="86897" spans="17:17">
      <c r="Q86897" s="39"/>
    </row>
    <row r="86898" spans="17:17">
      <c r="Q86898" s="39"/>
    </row>
    <row r="86899" spans="17:17">
      <c r="Q86899" s="39"/>
    </row>
    <row r="86900" spans="17:17">
      <c r="Q86900" s="39"/>
    </row>
    <row r="86901" spans="17:17">
      <c r="Q86901" s="39"/>
    </row>
    <row r="86902" spans="17:17">
      <c r="Q86902" s="39"/>
    </row>
    <row r="86903" spans="17:17">
      <c r="Q86903" s="39"/>
    </row>
    <row r="86904" spans="17:17">
      <c r="Q86904" s="39"/>
    </row>
    <row r="86905" spans="17:17">
      <c r="Q86905" s="39"/>
    </row>
    <row r="86906" spans="17:17">
      <c r="Q86906" s="39"/>
    </row>
    <row r="86907" spans="17:17">
      <c r="Q86907" s="39"/>
    </row>
    <row r="86908" spans="17:17">
      <c r="Q86908" s="39"/>
    </row>
    <row r="86909" spans="17:17">
      <c r="Q86909" s="39"/>
    </row>
    <row r="86910" spans="17:17">
      <c r="Q86910" s="39"/>
    </row>
    <row r="86911" spans="17:17">
      <c r="Q86911" s="39"/>
    </row>
    <row r="86912" spans="17:17">
      <c r="Q86912" s="39"/>
    </row>
    <row r="86913" spans="17:17">
      <c r="Q86913" s="39"/>
    </row>
    <row r="86914" spans="17:17">
      <c r="Q86914" s="39"/>
    </row>
    <row r="86915" spans="17:17">
      <c r="Q86915" s="39"/>
    </row>
    <row r="86916" spans="17:17">
      <c r="Q86916" s="39"/>
    </row>
    <row r="86917" spans="17:17">
      <c r="Q86917" s="39"/>
    </row>
    <row r="86918" spans="17:17">
      <c r="Q86918" s="39"/>
    </row>
    <row r="86919" spans="17:17">
      <c r="Q86919" s="39"/>
    </row>
    <row r="86920" spans="17:17">
      <c r="Q86920" s="39"/>
    </row>
    <row r="86921" spans="17:17">
      <c r="Q86921" s="39"/>
    </row>
    <row r="86922" spans="17:17">
      <c r="Q86922" s="39"/>
    </row>
    <row r="86923" spans="17:17">
      <c r="Q86923" s="39"/>
    </row>
    <row r="86924" spans="17:17">
      <c r="Q86924" s="39"/>
    </row>
    <row r="86925" spans="17:17">
      <c r="Q86925" s="39"/>
    </row>
    <row r="86926" spans="17:17">
      <c r="Q86926" s="39"/>
    </row>
    <row r="86927" spans="17:17">
      <c r="Q86927" s="39"/>
    </row>
    <row r="86928" spans="17:17">
      <c r="Q86928" s="39"/>
    </row>
    <row r="86929" spans="17:17">
      <c r="Q86929" s="39"/>
    </row>
    <row r="86930" spans="17:17">
      <c r="Q86930" s="39"/>
    </row>
    <row r="86931" spans="17:17">
      <c r="Q86931" s="39"/>
    </row>
    <row r="86932" spans="17:17">
      <c r="Q86932" s="39"/>
    </row>
    <row r="86933" spans="17:17">
      <c r="Q86933" s="39"/>
    </row>
    <row r="86934" spans="17:17">
      <c r="Q86934" s="39"/>
    </row>
    <row r="86935" spans="17:17">
      <c r="Q86935" s="39"/>
    </row>
    <row r="86936" spans="17:17">
      <c r="Q86936" s="39"/>
    </row>
    <row r="86937" spans="17:17">
      <c r="Q86937" s="39"/>
    </row>
    <row r="86938" spans="17:17">
      <c r="Q86938" s="39"/>
    </row>
    <row r="86939" spans="17:17">
      <c r="Q86939" s="39"/>
    </row>
    <row r="86940" spans="17:17">
      <c r="Q86940" s="39"/>
    </row>
    <row r="86941" spans="17:17">
      <c r="Q86941" s="39"/>
    </row>
    <row r="86942" spans="17:17">
      <c r="Q86942" s="39"/>
    </row>
    <row r="86943" spans="17:17">
      <c r="Q86943" s="39"/>
    </row>
    <row r="86944" spans="17:17">
      <c r="Q86944" s="39"/>
    </row>
    <row r="86945" spans="17:17">
      <c r="Q86945" s="39"/>
    </row>
    <row r="86946" spans="17:17">
      <c r="Q86946" s="39"/>
    </row>
    <row r="86947" spans="17:17">
      <c r="Q86947" s="39"/>
    </row>
    <row r="86948" spans="17:17">
      <c r="Q86948" s="39"/>
    </row>
    <row r="86949" spans="17:17">
      <c r="Q86949" s="39"/>
    </row>
    <row r="86950" spans="17:17">
      <c r="Q86950" s="39"/>
    </row>
    <row r="86951" spans="17:17">
      <c r="Q86951" s="39"/>
    </row>
    <row r="86952" spans="17:17">
      <c r="Q86952" s="39"/>
    </row>
    <row r="86953" spans="17:17">
      <c r="Q86953" s="39"/>
    </row>
    <row r="86954" spans="17:17">
      <c r="Q86954" s="39"/>
    </row>
    <row r="86955" spans="17:17">
      <c r="Q86955" s="39"/>
    </row>
    <row r="86956" spans="17:17">
      <c r="Q86956" s="39"/>
    </row>
    <row r="86957" spans="17:17">
      <c r="Q86957" s="39"/>
    </row>
    <row r="86958" spans="17:17">
      <c r="Q86958" s="39"/>
    </row>
    <row r="86959" spans="17:17">
      <c r="Q86959" s="39"/>
    </row>
    <row r="86960" spans="17:17">
      <c r="Q86960" s="39"/>
    </row>
    <row r="86961" spans="17:17">
      <c r="Q86961" s="39"/>
    </row>
    <row r="86962" spans="17:17">
      <c r="Q86962" s="39"/>
    </row>
    <row r="86963" spans="17:17">
      <c r="Q86963" s="39"/>
    </row>
    <row r="86964" spans="17:17">
      <c r="Q86964" s="39"/>
    </row>
    <row r="86965" spans="17:17">
      <c r="Q86965" s="39"/>
    </row>
    <row r="86966" spans="17:17">
      <c r="Q86966" s="39"/>
    </row>
    <row r="86967" spans="17:17">
      <c r="Q86967" s="39"/>
    </row>
    <row r="86968" spans="17:17">
      <c r="Q86968" s="39"/>
    </row>
    <row r="86969" spans="17:17">
      <c r="Q86969" s="39"/>
    </row>
    <row r="86970" spans="17:17">
      <c r="Q86970" s="39"/>
    </row>
    <row r="86971" spans="17:17">
      <c r="Q86971" s="39"/>
    </row>
    <row r="86972" spans="17:17">
      <c r="Q86972" s="39"/>
    </row>
    <row r="86973" spans="17:17">
      <c r="Q86973" s="39"/>
    </row>
    <row r="86974" spans="17:17">
      <c r="Q86974" s="39"/>
    </row>
    <row r="86975" spans="17:17">
      <c r="Q86975" s="39"/>
    </row>
    <row r="86976" spans="17:17">
      <c r="Q86976" s="39"/>
    </row>
    <row r="86977" spans="17:17">
      <c r="Q86977" s="39"/>
    </row>
    <row r="86978" spans="17:17">
      <c r="Q86978" s="39"/>
    </row>
    <row r="86979" spans="17:17">
      <c r="Q86979" s="39"/>
    </row>
    <row r="86980" spans="17:17">
      <c r="Q86980" s="39"/>
    </row>
    <row r="86981" spans="17:17">
      <c r="Q86981" s="39"/>
    </row>
    <row r="86982" spans="17:17">
      <c r="Q86982" s="39"/>
    </row>
    <row r="86983" spans="17:17">
      <c r="Q86983" s="39"/>
    </row>
    <row r="86984" spans="17:17">
      <c r="Q86984" s="39"/>
    </row>
    <row r="86985" spans="17:17">
      <c r="Q86985" s="39"/>
    </row>
    <row r="86986" spans="17:17">
      <c r="Q86986" s="39"/>
    </row>
    <row r="86987" spans="17:17">
      <c r="Q86987" s="39"/>
    </row>
    <row r="86988" spans="17:17">
      <c r="Q86988" s="39"/>
    </row>
    <row r="86989" spans="17:17">
      <c r="Q86989" s="39"/>
    </row>
    <row r="86990" spans="17:17">
      <c r="Q86990" s="39"/>
    </row>
    <row r="86991" spans="17:17">
      <c r="Q86991" s="39"/>
    </row>
    <row r="86992" spans="17:17">
      <c r="Q86992" s="39"/>
    </row>
    <row r="86993" spans="17:17">
      <c r="Q86993" s="39"/>
    </row>
    <row r="86994" spans="17:17">
      <c r="Q86994" s="39"/>
    </row>
    <row r="86995" spans="17:17">
      <c r="Q86995" s="39"/>
    </row>
    <row r="86996" spans="17:17">
      <c r="Q86996" s="39"/>
    </row>
    <row r="86997" spans="17:17">
      <c r="Q86997" s="39"/>
    </row>
    <row r="86998" spans="17:17">
      <c r="Q86998" s="39"/>
    </row>
    <row r="86999" spans="17:17">
      <c r="Q86999" s="39"/>
    </row>
    <row r="87000" spans="17:17">
      <c r="Q87000" s="39"/>
    </row>
    <row r="87001" spans="17:17">
      <c r="Q87001" s="39"/>
    </row>
    <row r="87002" spans="17:17">
      <c r="Q87002" s="39"/>
    </row>
    <row r="87003" spans="17:17">
      <c r="Q87003" s="39"/>
    </row>
    <row r="87004" spans="17:17">
      <c r="Q87004" s="39"/>
    </row>
    <row r="87005" spans="17:17">
      <c r="Q87005" s="39"/>
    </row>
    <row r="87006" spans="17:17">
      <c r="Q87006" s="39"/>
    </row>
    <row r="87007" spans="17:17">
      <c r="Q87007" s="39"/>
    </row>
    <row r="87008" spans="17:17">
      <c r="Q87008" s="39"/>
    </row>
    <row r="87009" spans="17:17">
      <c r="Q87009" s="39"/>
    </row>
    <row r="87010" spans="17:17">
      <c r="Q87010" s="39"/>
    </row>
    <row r="87011" spans="17:17">
      <c r="Q87011" s="39"/>
    </row>
    <row r="87012" spans="17:17">
      <c r="Q87012" s="39"/>
    </row>
    <row r="87013" spans="17:17">
      <c r="Q87013" s="39"/>
    </row>
    <row r="87014" spans="17:17">
      <c r="Q87014" s="39"/>
    </row>
    <row r="87015" spans="17:17">
      <c r="Q87015" s="39"/>
    </row>
    <row r="87016" spans="17:17">
      <c r="Q87016" s="39"/>
    </row>
    <row r="87017" spans="17:17">
      <c r="Q87017" s="39"/>
    </row>
    <row r="87018" spans="17:17">
      <c r="Q87018" s="39"/>
    </row>
    <row r="87019" spans="17:17">
      <c r="Q87019" s="39"/>
    </row>
    <row r="87020" spans="17:17">
      <c r="Q87020" s="39"/>
    </row>
    <row r="87021" spans="17:17">
      <c r="Q87021" s="39"/>
    </row>
    <row r="87022" spans="17:17">
      <c r="Q87022" s="39"/>
    </row>
    <row r="87023" spans="17:17">
      <c r="Q87023" s="39"/>
    </row>
    <row r="87024" spans="17:17">
      <c r="Q87024" s="39"/>
    </row>
    <row r="87025" spans="17:17">
      <c r="Q87025" s="39"/>
    </row>
    <row r="87026" spans="17:17">
      <c r="Q87026" s="39"/>
    </row>
    <row r="87027" spans="17:17">
      <c r="Q87027" s="39"/>
    </row>
    <row r="87028" spans="17:17">
      <c r="Q87028" s="39"/>
    </row>
    <row r="87029" spans="17:17">
      <c r="Q87029" s="39"/>
    </row>
    <row r="87030" spans="17:17">
      <c r="Q87030" s="39"/>
    </row>
    <row r="87031" spans="17:17">
      <c r="Q87031" s="39"/>
    </row>
    <row r="87032" spans="17:17">
      <c r="Q87032" s="39"/>
    </row>
    <row r="87033" spans="17:17">
      <c r="Q87033" s="39"/>
    </row>
    <row r="87034" spans="17:17">
      <c r="Q87034" s="39"/>
    </row>
    <row r="87035" spans="17:17">
      <c r="Q87035" s="39"/>
    </row>
    <row r="87036" spans="17:17">
      <c r="Q87036" s="39"/>
    </row>
    <row r="87037" spans="17:17">
      <c r="Q87037" s="39"/>
    </row>
    <row r="87038" spans="17:17">
      <c r="Q87038" s="39"/>
    </row>
    <row r="87039" spans="17:17">
      <c r="Q87039" s="39"/>
    </row>
    <row r="87040" spans="17:17">
      <c r="Q87040" s="39"/>
    </row>
    <row r="87041" spans="17:17">
      <c r="Q87041" s="39"/>
    </row>
    <row r="87042" spans="17:17">
      <c r="Q87042" s="39"/>
    </row>
    <row r="87043" spans="17:17">
      <c r="Q87043" s="39"/>
    </row>
    <row r="87044" spans="17:17">
      <c r="Q87044" s="39"/>
    </row>
    <row r="87045" spans="17:17">
      <c r="Q87045" s="39"/>
    </row>
    <row r="87046" spans="17:17">
      <c r="Q87046" s="39"/>
    </row>
    <row r="87047" spans="17:17">
      <c r="Q87047" s="39"/>
    </row>
    <row r="87048" spans="17:17">
      <c r="Q87048" s="39"/>
    </row>
    <row r="87049" spans="17:17">
      <c r="Q87049" s="39"/>
    </row>
    <row r="87050" spans="17:17">
      <c r="Q87050" s="39"/>
    </row>
    <row r="87051" spans="17:17">
      <c r="Q87051" s="39"/>
    </row>
    <row r="87052" spans="17:17">
      <c r="Q87052" s="39"/>
    </row>
    <row r="87053" spans="17:17">
      <c r="Q87053" s="39"/>
    </row>
    <row r="87054" spans="17:17">
      <c r="Q87054" s="39"/>
    </row>
    <row r="87055" spans="17:17">
      <c r="Q87055" s="39"/>
    </row>
    <row r="87056" spans="17:17">
      <c r="Q87056" s="39"/>
    </row>
    <row r="87057" spans="17:17">
      <c r="Q87057" s="39"/>
    </row>
    <row r="87058" spans="17:17">
      <c r="Q87058" s="39"/>
    </row>
    <row r="87059" spans="17:17">
      <c r="Q87059" s="39"/>
    </row>
    <row r="87060" spans="17:17">
      <c r="Q87060" s="39"/>
    </row>
    <row r="87061" spans="17:17">
      <c r="Q87061" s="39"/>
    </row>
    <row r="87062" spans="17:17">
      <c r="Q87062" s="39"/>
    </row>
    <row r="87063" spans="17:17">
      <c r="Q87063" s="39"/>
    </row>
    <row r="87064" spans="17:17">
      <c r="Q87064" s="39"/>
    </row>
    <row r="87065" spans="17:17">
      <c r="Q87065" s="39"/>
    </row>
    <row r="87066" spans="17:17">
      <c r="Q87066" s="39"/>
    </row>
    <row r="87067" spans="17:17">
      <c r="Q87067" s="39"/>
    </row>
    <row r="87068" spans="17:17">
      <c r="Q87068" s="39"/>
    </row>
    <row r="87069" spans="17:17">
      <c r="Q87069" s="39"/>
    </row>
    <row r="87070" spans="17:17">
      <c r="Q87070" s="39"/>
    </row>
    <row r="87071" spans="17:17">
      <c r="Q87071" s="39"/>
    </row>
    <row r="87072" spans="17:17">
      <c r="Q87072" s="39"/>
    </row>
    <row r="87073" spans="17:17">
      <c r="Q87073" s="39"/>
    </row>
    <row r="87074" spans="17:17">
      <c r="Q87074" s="39"/>
    </row>
    <row r="87075" spans="17:17">
      <c r="Q87075" s="39"/>
    </row>
    <row r="87076" spans="17:17">
      <c r="Q87076" s="39"/>
    </row>
    <row r="87077" spans="17:17">
      <c r="Q87077" s="39"/>
    </row>
    <row r="87078" spans="17:17">
      <c r="Q87078" s="39"/>
    </row>
    <row r="87079" spans="17:17">
      <c r="Q87079" s="39"/>
    </row>
    <row r="87080" spans="17:17">
      <c r="Q87080" s="39"/>
    </row>
    <row r="87081" spans="17:17">
      <c r="Q87081" s="39"/>
    </row>
    <row r="87082" spans="17:17">
      <c r="Q87082" s="39"/>
    </row>
    <row r="87083" spans="17:17">
      <c r="Q87083" s="39"/>
    </row>
    <row r="87084" spans="17:17">
      <c r="Q87084" s="39"/>
    </row>
    <row r="87085" spans="17:17">
      <c r="Q87085" s="39"/>
    </row>
    <row r="87086" spans="17:17">
      <c r="Q87086" s="39"/>
    </row>
    <row r="87087" spans="17:17">
      <c r="Q87087" s="39"/>
    </row>
    <row r="87088" spans="17:17">
      <c r="Q87088" s="39"/>
    </row>
    <row r="87089" spans="17:17">
      <c r="Q87089" s="39"/>
    </row>
    <row r="87090" spans="17:17">
      <c r="Q87090" s="39"/>
    </row>
    <row r="87091" spans="17:17">
      <c r="Q87091" s="39"/>
    </row>
    <row r="87092" spans="17:17">
      <c r="Q87092" s="39"/>
    </row>
    <row r="87093" spans="17:17">
      <c r="Q87093" s="39"/>
    </row>
    <row r="87094" spans="17:17">
      <c r="Q87094" s="39"/>
    </row>
    <row r="87095" spans="17:17">
      <c r="Q87095" s="39"/>
    </row>
    <row r="87096" spans="17:17">
      <c r="Q87096" s="39"/>
    </row>
    <row r="87097" spans="17:17">
      <c r="Q87097" s="39"/>
    </row>
    <row r="87098" spans="17:17">
      <c r="Q87098" s="39"/>
    </row>
    <row r="87099" spans="17:17">
      <c r="Q87099" s="39"/>
    </row>
    <row r="87100" spans="17:17">
      <c r="Q87100" s="39"/>
    </row>
    <row r="87101" spans="17:17">
      <c r="Q87101" s="39"/>
    </row>
    <row r="87102" spans="17:17">
      <c r="Q87102" s="39"/>
    </row>
    <row r="87103" spans="17:17">
      <c r="Q87103" s="39"/>
    </row>
    <row r="87104" spans="17:17">
      <c r="Q87104" s="39"/>
    </row>
    <row r="87105" spans="17:17">
      <c r="Q87105" s="39"/>
    </row>
    <row r="87106" spans="17:17">
      <c r="Q87106" s="39"/>
    </row>
    <row r="87107" spans="17:17">
      <c r="Q87107" s="39"/>
    </row>
    <row r="87108" spans="17:17">
      <c r="Q87108" s="39"/>
    </row>
    <row r="87109" spans="17:17">
      <c r="Q87109" s="39"/>
    </row>
    <row r="87110" spans="17:17">
      <c r="Q87110" s="39"/>
    </row>
    <row r="87111" spans="17:17">
      <c r="Q87111" s="39"/>
    </row>
    <row r="87112" spans="17:17">
      <c r="Q87112" s="39"/>
    </row>
    <row r="87113" spans="17:17">
      <c r="Q87113" s="39"/>
    </row>
    <row r="87114" spans="17:17">
      <c r="Q87114" s="39"/>
    </row>
    <row r="87115" spans="17:17">
      <c r="Q87115" s="39"/>
    </row>
    <row r="87116" spans="17:17">
      <c r="Q87116" s="39"/>
    </row>
    <row r="87117" spans="17:17">
      <c r="Q87117" s="39"/>
    </row>
    <row r="87118" spans="17:17">
      <c r="Q87118" s="39"/>
    </row>
    <row r="87119" spans="17:17">
      <c r="Q87119" s="39"/>
    </row>
    <row r="87120" spans="17:17">
      <c r="Q87120" s="39"/>
    </row>
    <row r="87121" spans="17:17">
      <c r="Q87121" s="39"/>
    </row>
    <row r="87122" spans="17:17">
      <c r="Q87122" s="39"/>
    </row>
    <row r="87123" spans="17:17">
      <c r="Q87123" s="39"/>
    </row>
    <row r="87124" spans="17:17">
      <c r="Q87124" s="39"/>
    </row>
    <row r="87125" spans="17:17">
      <c r="Q87125" s="39"/>
    </row>
    <row r="87126" spans="17:17">
      <c r="Q87126" s="39"/>
    </row>
    <row r="87127" spans="17:17">
      <c r="Q87127" s="39"/>
    </row>
    <row r="87128" spans="17:17">
      <c r="Q87128" s="39"/>
    </row>
    <row r="87129" spans="17:17">
      <c r="Q87129" s="39"/>
    </row>
    <row r="87130" spans="17:17">
      <c r="Q87130" s="39"/>
    </row>
    <row r="87131" spans="17:17">
      <c r="Q87131" s="39"/>
    </row>
    <row r="87132" spans="17:17">
      <c r="Q87132" s="39"/>
    </row>
    <row r="87133" spans="17:17">
      <c r="Q87133" s="39"/>
    </row>
    <row r="87134" spans="17:17">
      <c r="Q87134" s="39"/>
    </row>
    <row r="87135" spans="17:17">
      <c r="Q87135" s="39"/>
    </row>
    <row r="87136" spans="17:17">
      <c r="Q87136" s="39"/>
    </row>
    <row r="87137" spans="17:17">
      <c r="Q87137" s="39"/>
    </row>
    <row r="87138" spans="17:17">
      <c r="Q87138" s="39"/>
    </row>
    <row r="87139" spans="17:17">
      <c r="Q87139" s="39"/>
    </row>
    <row r="87140" spans="17:17">
      <c r="Q87140" s="39"/>
    </row>
    <row r="87141" spans="17:17">
      <c r="Q87141" s="39"/>
    </row>
    <row r="87142" spans="17:17">
      <c r="Q87142" s="39"/>
    </row>
    <row r="87143" spans="17:17">
      <c r="Q87143" s="39"/>
    </row>
    <row r="87144" spans="17:17">
      <c r="Q87144" s="39"/>
    </row>
    <row r="87145" spans="17:17">
      <c r="Q87145" s="39"/>
    </row>
    <row r="87146" spans="17:17">
      <c r="Q87146" s="39"/>
    </row>
    <row r="87147" spans="17:17">
      <c r="Q87147" s="39"/>
    </row>
    <row r="87148" spans="17:17">
      <c r="Q87148" s="39"/>
    </row>
    <row r="87149" spans="17:17">
      <c r="Q87149" s="39"/>
    </row>
    <row r="87150" spans="17:17">
      <c r="Q87150" s="39"/>
    </row>
    <row r="87151" spans="17:17">
      <c r="Q87151" s="39"/>
    </row>
    <row r="87152" spans="17:17">
      <c r="Q87152" s="39"/>
    </row>
    <row r="87153" spans="17:17">
      <c r="Q87153" s="39"/>
    </row>
    <row r="87154" spans="17:17">
      <c r="Q87154" s="39"/>
    </row>
    <row r="87155" spans="17:17">
      <c r="Q87155" s="39"/>
    </row>
    <row r="87156" spans="17:17">
      <c r="Q87156" s="39"/>
    </row>
    <row r="87157" spans="17:17">
      <c r="Q87157" s="39"/>
    </row>
    <row r="87158" spans="17:17">
      <c r="Q87158" s="39"/>
    </row>
    <row r="87159" spans="17:17">
      <c r="Q87159" s="39"/>
    </row>
    <row r="87160" spans="17:17">
      <c r="Q87160" s="39"/>
    </row>
    <row r="87161" spans="17:17">
      <c r="Q87161" s="39"/>
    </row>
    <row r="87162" spans="17:17">
      <c r="Q87162" s="39"/>
    </row>
    <row r="87163" spans="17:17">
      <c r="Q87163" s="39"/>
    </row>
    <row r="87164" spans="17:17">
      <c r="Q87164" s="39"/>
    </row>
    <row r="87165" spans="17:17">
      <c r="Q87165" s="39"/>
    </row>
    <row r="87166" spans="17:17">
      <c r="Q87166" s="39"/>
    </row>
    <row r="87167" spans="17:17">
      <c r="Q87167" s="39"/>
    </row>
    <row r="87168" spans="17:17">
      <c r="Q87168" s="39"/>
    </row>
    <row r="87169" spans="17:17">
      <c r="Q87169" s="39"/>
    </row>
    <row r="87170" spans="17:17">
      <c r="Q87170" s="39"/>
    </row>
    <row r="87171" spans="17:17">
      <c r="Q87171" s="39"/>
    </row>
    <row r="87172" spans="17:17">
      <c r="Q87172" s="39"/>
    </row>
    <row r="87173" spans="17:17">
      <c r="Q87173" s="39"/>
    </row>
    <row r="87174" spans="17:17">
      <c r="Q87174" s="39"/>
    </row>
    <row r="87175" spans="17:17">
      <c r="Q87175" s="39"/>
    </row>
    <row r="87176" spans="17:17">
      <c r="Q87176" s="39"/>
    </row>
    <row r="87177" spans="17:17">
      <c r="Q87177" s="39"/>
    </row>
    <row r="87178" spans="17:17">
      <c r="Q87178" s="39"/>
    </row>
    <row r="87179" spans="17:17">
      <c r="Q87179" s="39"/>
    </row>
    <row r="87180" spans="17:17">
      <c r="Q87180" s="39"/>
    </row>
    <row r="87181" spans="17:17">
      <c r="Q87181" s="39"/>
    </row>
    <row r="87182" spans="17:17">
      <c r="Q87182" s="39"/>
    </row>
    <row r="87183" spans="17:17">
      <c r="Q87183" s="39"/>
    </row>
    <row r="87184" spans="17:17">
      <c r="Q87184" s="39"/>
    </row>
    <row r="87185" spans="17:17">
      <c r="Q87185" s="39"/>
    </row>
    <row r="87186" spans="17:17">
      <c r="Q87186" s="39"/>
    </row>
    <row r="87187" spans="17:17">
      <c r="Q87187" s="39"/>
    </row>
    <row r="87188" spans="17:17">
      <c r="Q87188" s="39"/>
    </row>
    <row r="87189" spans="17:17">
      <c r="Q87189" s="39"/>
    </row>
    <row r="87190" spans="17:17">
      <c r="Q87190" s="39"/>
    </row>
    <row r="87191" spans="17:17">
      <c r="Q87191" s="39"/>
    </row>
    <row r="87192" spans="17:17">
      <c r="Q87192" s="39"/>
    </row>
    <row r="87193" spans="17:17">
      <c r="Q87193" s="39"/>
    </row>
    <row r="87194" spans="17:17">
      <c r="Q87194" s="39"/>
    </row>
    <row r="87195" spans="17:17">
      <c r="Q87195" s="39"/>
    </row>
    <row r="87196" spans="17:17">
      <c r="Q87196" s="39"/>
    </row>
    <row r="87197" spans="17:17">
      <c r="Q87197" s="39"/>
    </row>
    <row r="87198" spans="17:17">
      <c r="Q87198" s="39"/>
    </row>
    <row r="87199" spans="17:17">
      <c r="Q87199" s="39"/>
    </row>
    <row r="87200" spans="17:17">
      <c r="Q87200" s="39"/>
    </row>
    <row r="87201" spans="17:17">
      <c r="Q87201" s="39"/>
    </row>
    <row r="87202" spans="17:17">
      <c r="Q87202" s="39"/>
    </row>
    <row r="87203" spans="17:17">
      <c r="Q87203" s="39"/>
    </row>
    <row r="87204" spans="17:17">
      <c r="Q87204" s="39"/>
    </row>
    <row r="87205" spans="17:17">
      <c r="Q87205" s="39"/>
    </row>
    <row r="87206" spans="17:17">
      <c r="Q87206" s="39"/>
    </row>
    <row r="87207" spans="17:17">
      <c r="Q87207" s="39"/>
    </row>
    <row r="87208" spans="17:17">
      <c r="Q87208" s="39"/>
    </row>
    <row r="87209" spans="17:17">
      <c r="Q87209" s="39"/>
    </row>
    <row r="87210" spans="17:17">
      <c r="Q87210" s="39"/>
    </row>
    <row r="87211" spans="17:17">
      <c r="Q87211" s="39"/>
    </row>
    <row r="87212" spans="17:17">
      <c r="Q87212" s="39"/>
    </row>
    <row r="87213" spans="17:17">
      <c r="Q87213" s="39"/>
    </row>
    <row r="87214" spans="17:17">
      <c r="Q87214" s="39"/>
    </row>
    <row r="87215" spans="17:17">
      <c r="Q87215" s="39"/>
    </row>
    <row r="87216" spans="17:17">
      <c r="Q87216" s="39"/>
    </row>
    <row r="87217" spans="17:17">
      <c r="Q87217" s="39"/>
    </row>
    <row r="87218" spans="17:17">
      <c r="Q87218" s="39"/>
    </row>
    <row r="87219" spans="17:17">
      <c r="Q87219" s="39"/>
    </row>
    <row r="87220" spans="17:17">
      <c r="Q87220" s="39"/>
    </row>
    <row r="87221" spans="17:17">
      <c r="Q87221" s="39"/>
    </row>
    <row r="87222" spans="17:17">
      <c r="Q87222" s="39"/>
    </row>
    <row r="87223" spans="17:17">
      <c r="Q87223" s="39"/>
    </row>
    <row r="87224" spans="17:17">
      <c r="Q87224" s="39"/>
    </row>
    <row r="87225" spans="17:17">
      <c r="Q87225" s="39"/>
    </row>
    <row r="87226" spans="17:17">
      <c r="Q87226" s="39"/>
    </row>
    <row r="87227" spans="17:17">
      <c r="Q87227" s="39"/>
    </row>
    <row r="87228" spans="17:17">
      <c r="Q87228" s="39"/>
    </row>
    <row r="87229" spans="17:17">
      <c r="Q87229" s="39"/>
    </row>
    <row r="87230" spans="17:17">
      <c r="Q87230" s="39"/>
    </row>
    <row r="87231" spans="17:17">
      <c r="Q87231" s="39"/>
    </row>
    <row r="87232" spans="17:17">
      <c r="Q87232" s="39"/>
    </row>
    <row r="87233" spans="17:17">
      <c r="Q87233" s="39"/>
    </row>
    <row r="87234" spans="17:17">
      <c r="Q87234" s="39"/>
    </row>
    <row r="87235" spans="17:17">
      <c r="Q87235" s="39"/>
    </row>
    <row r="87236" spans="17:17">
      <c r="Q87236" s="39"/>
    </row>
    <row r="87237" spans="17:17">
      <c r="Q87237" s="39"/>
    </row>
    <row r="87238" spans="17:17">
      <c r="Q87238" s="39"/>
    </row>
    <row r="87239" spans="17:17">
      <c r="Q87239" s="39"/>
    </row>
    <row r="87240" spans="17:17">
      <c r="Q87240" s="39"/>
    </row>
    <row r="87241" spans="17:17">
      <c r="Q87241" s="39"/>
    </row>
    <row r="87242" spans="17:17">
      <c r="Q87242" s="39"/>
    </row>
    <row r="87243" spans="17:17">
      <c r="Q87243" s="39"/>
    </row>
    <row r="87244" spans="17:17">
      <c r="Q87244" s="39"/>
    </row>
    <row r="87245" spans="17:17">
      <c r="Q87245" s="39"/>
    </row>
    <row r="87246" spans="17:17">
      <c r="Q87246" s="39"/>
    </row>
    <row r="87247" spans="17:17">
      <c r="Q87247" s="39"/>
    </row>
    <row r="87248" spans="17:17">
      <c r="Q87248" s="39"/>
    </row>
    <row r="87249" spans="17:17">
      <c r="Q87249" s="39"/>
    </row>
    <row r="87250" spans="17:17">
      <c r="Q87250" s="39"/>
    </row>
    <row r="87251" spans="17:17">
      <c r="Q87251" s="39"/>
    </row>
    <row r="87252" spans="17:17">
      <c r="Q87252" s="39"/>
    </row>
    <row r="87253" spans="17:17">
      <c r="Q87253" s="39"/>
    </row>
    <row r="87254" spans="17:17">
      <c r="Q87254" s="39"/>
    </row>
    <row r="87255" spans="17:17">
      <c r="Q87255" s="39"/>
    </row>
    <row r="87256" spans="17:17">
      <c r="Q87256" s="39"/>
    </row>
    <row r="87257" spans="17:17">
      <c r="Q87257" s="39"/>
    </row>
    <row r="87258" spans="17:17">
      <c r="Q87258" s="39"/>
    </row>
    <row r="87259" spans="17:17">
      <c r="Q87259" s="39"/>
    </row>
    <row r="87260" spans="17:17">
      <c r="Q87260" s="39"/>
    </row>
    <row r="87261" spans="17:17">
      <c r="Q87261" s="39"/>
    </row>
    <row r="87262" spans="17:17">
      <c r="Q87262" s="39"/>
    </row>
    <row r="87263" spans="17:17">
      <c r="Q87263" s="39"/>
    </row>
    <row r="87264" spans="17:17">
      <c r="Q87264" s="39"/>
    </row>
    <row r="87265" spans="17:17">
      <c r="Q87265" s="39"/>
    </row>
    <row r="87266" spans="17:17">
      <c r="Q87266" s="39"/>
    </row>
    <row r="87267" spans="17:17">
      <c r="Q87267" s="39"/>
    </row>
    <row r="87268" spans="17:17">
      <c r="Q87268" s="39"/>
    </row>
    <row r="87269" spans="17:17">
      <c r="Q87269" s="39"/>
    </row>
    <row r="87270" spans="17:17">
      <c r="Q87270" s="39"/>
    </row>
    <row r="87271" spans="17:17">
      <c r="Q87271" s="39"/>
    </row>
    <row r="87272" spans="17:17">
      <c r="Q87272" s="39"/>
    </row>
    <row r="87273" spans="17:17">
      <c r="Q87273" s="39"/>
    </row>
    <row r="87274" spans="17:17">
      <c r="Q87274" s="39"/>
    </row>
    <row r="87275" spans="17:17">
      <c r="Q87275" s="39"/>
    </row>
    <row r="87276" spans="17:17">
      <c r="Q87276" s="39"/>
    </row>
    <row r="87277" spans="17:17">
      <c r="Q87277" s="39"/>
    </row>
    <row r="87278" spans="17:17">
      <c r="Q87278" s="39"/>
    </row>
    <row r="87279" spans="17:17">
      <c r="Q87279" s="39"/>
    </row>
    <row r="87280" spans="17:17">
      <c r="Q87280" s="39"/>
    </row>
    <row r="87281" spans="17:17">
      <c r="Q87281" s="39"/>
    </row>
    <row r="87282" spans="17:17">
      <c r="Q87282" s="39"/>
    </row>
    <row r="87283" spans="17:17">
      <c r="Q87283" s="39"/>
    </row>
    <row r="87284" spans="17:17">
      <c r="Q87284" s="39"/>
    </row>
    <row r="87285" spans="17:17">
      <c r="Q87285" s="39"/>
    </row>
    <row r="87286" spans="17:17">
      <c r="Q87286" s="39"/>
    </row>
    <row r="87287" spans="17:17">
      <c r="Q87287" s="39"/>
    </row>
    <row r="87288" spans="17:17">
      <c r="Q87288" s="39"/>
    </row>
    <row r="87289" spans="17:17">
      <c r="Q87289" s="39"/>
    </row>
    <row r="87290" spans="17:17">
      <c r="Q87290" s="39"/>
    </row>
    <row r="87291" spans="17:17">
      <c r="Q87291" s="39"/>
    </row>
    <row r="87292" spans="17:17">
      <c r="Q87292" s="39"/>
    </row>
    <row r="87293" spans="17:17">
      <c r="Q87293" s="39"/>
    </row>
    <row r="87294" spans="17:17">
      <c r="Q87294" s="39"/>
    </row>
    <row r="87295" spans="17:17">
      <c r="Q87295" s="39"/>
    </row>
    <row r="87296" spans="17:17">
      <c r="Q87296" s="39"/>
    </row>
    <row r="87297" spans="17:17">
      <c r="Q87297" s="39"/>
    </row>
    <row r="87298" spans="17:17">
      <c r="Q87298" s="39"/>
    </row>
    <row r="87299" spans="17:17">
      <c r="Q87299" s="39"/>
    </row>
    <row r="87300" spans="17:17">
      <c r="Q87300" s="39"/>
    </row>
    <row r="87301" spans="17:17">
      <c r="Q87301" s="39"/>
    </row>
    <row r="87302" spans="17:17">
      <c r="Q87302" s="39"/>
    </row>
    <row r="87303" spans="17:17">
      <c r="Q87303" s="39"/>
    </row>
    <row r="87304" spans="17:17">
      <c r="Q87304" s="39"/>
    </row>
    <row r="87305" spans="17:17">
      <c r="Q87305" s="39"/>
    </row>
    <row r="87306" spans="17:17">
      <c r="Q87306" s="39"/>
    </row>
    <row r="87307" spans="17:17">
      <c r="Q87307" s="39"/>
    </row>
    <row r="87308" spans="17:17">
      <c r="Q87308" s="39"/>
    </row>
    <row r="87309" spans="17:17">
      <c r="Q87309" s="39"/>
    </row>
    <row r="87310" spans="17:17">
      <c r="Q87310" s="39"/>
    </row>
    <row r="87311" spans="17:17">
      <c r="Q87311" s="39"/>
    </row>
    <row r="87312" spans="17:17">
      <c r="Q87312" s="39"/>
    </row>
    <row r="87313" spans="17:17">
      <c r="Q87313" s="39"/>
    </row>
    <row r="87314" spans="17:17">
      <c r="Q87314" s="39"/>
    </row>
    <row r="87315" spans="17:17">
      <c r="Q87315" s="39"/>
    </row>
    <row r="87316" spans="17:17">
      <c r="Q87316" s="39"/>
    </row>
    <row r="87317" spans="17:17">
      <c r="Q87317" s="39"/>
    </row>
    <row r="87318" spans="17:17">
      <c r="Q87318" s="39"/>
    </row>
    <row r="87319" spans="17:17">
      <c r="Q87319" s="39"/>
    </row>
    <row r="87320" spans="17:17">
      <c r="Q87320" s="39"/>
    </row>
    <row r="87321" spans="17:17">
      <c r="Q87321" s="39"/>
    </row>
    <row r="87322" spans="17:17">
      <c r="Q87322" s="39"/>
    </row>
    <row r="87323" spans="17:17">
      <c r="Q87323" s="39"/>
    </row>
    <row r="87324" spans="17:17">
      <c r="Q87324" s="39"/>
    </row>
    <row r="87325" spans="17:17">
      <c r="Q87325" s="39"/>
    </row>
    <row r="87326" spans="17:17">
      <c r="Q87326" s="39"/>
    </row>
    <row r="87327" spans="17:17">
      <c r="Q87327" s="39"/>
    </row>
    <row r="87328" spans="17:17">
      <c r="Q87328" s="39"/>
    </row>
    <row r="87329" spans="17:17">
      <c r="Q87329" s="39"/>
    </row>
    <row r="87330" spans="17:17">
      <c r="Q87330" s="39"/>
    </row>
    <row r="87331" spans="17:17">
      <c r="Q87331" s="39"/>
    </row>
    <row r="87332" spans="17:17">
      <c r="Q87332" s="39"/>
    </row>
    <row r="87333" spans="17:17">
      <c r="Q87333" s="39"/>
    </row>
    <row r="87334" spans="17:17">
      <c r="Q87334" s="39"/>
    </row>
    <row r="87335" spans="17:17">
      <c r="Q87335" s="39"/>
    </row>
    <row r="87336" spans="17:17">
      <c r="Q87336" s="39"/>
    </row>
    <row r="87337" spans="17:17">
      <c r="Q87337" s="39"/>
    </row>
    <row r="87338" spans="17:17">
      <c r="Q87338" s="39"/>
    </row>
    <row r="87339" spans="17:17">
      <c r="Q87339" s="39"/>
    </row>
    <row r="87340" spans="17:17">
      <c r="Q87340" s="39"/>
    </row>
    <row r="87341" spans="17:17">
      <c r="Q87341" s="39"/>
    </row>
    <row r="87342" spans="17:17">
      <c r="Q87342" s="39"/>
    </row>
    <row r="87343" spans="17:17">
      <c r="Q87343" s="39"/>
    </row>
    <row r="87344" spans="17:17">
      <c r="Q87344" s="39"/>
    </row>
    <row r="87345" spans="17:17">
      <c r="Q87345" s="39"/>
    </row>
    <row r="87346" spans="17:17">
      <c r="Q87346" s="39"/>
    </row>
    <row r="87347" spans="17:17">
      <c r="Q87347" s="39"/>
    </row>
    <row r="87348" spans="17:17">
      <c r="Q87348" s="39"/>
    </row>
    <row r="87349" spans="17:17">
      <c r="Q87349" s="39"/>
    </row>
    <row r="87350" spans="17:17">
      <c r="Q87350" s="39"/>
    </row>
    <row r="87351" spans="17:17">
      <c r="Q87351" s="39"/>
    </row>
    <row r="87352" spans="17:17">
      <c r="Q87352" s="39"/>
    </row>
    <row r="87353" spans="17:17">
      <c r="Q87353" s="39"/>
    </row>
    <row r="87354" spans="17:17">
      <c r="Q87354" s="39"/>
    </row>
    <row r="87355" spans="17:17">
      <c r="Q87355" s="39"/>
    </row>
    <row r="87356" spans="17:17">
      <c r="Q87356" s="39"/>
    </row>
    <row r="87357" spans="17:17">
      <c r="Q87357" s="39"/>
    </row>
    <row r="87358" spans="17:17">
      <c r="Q87358" s="39"/>
    </row>
    <row r="87359" spans="17:17">
      <c r="Q87359" s="39"/>
    </row>
    <row r="87360" spans="17:17">
      <c r="Q87360" s="39"/>
    </row>
    <row r="87361" spans="17:17">
      <c r="Q87361" s="39"/>
    </row>
    <row r="87362" spans="17:17">
      <c r="Q87362" s="39"/>
    </row>
    <row r="87363" spans="17:17">
      <c r="Q87363" s="39"/>
    </row>
    <row r="87364" spans="17:17">
      <c r="Q87364" s="39"/>
    </row>
    <row r="87365" spans="17:17">
      <c r="Q87365" s="39"/>
    </row>
    <row r="87366" spans="17:17">
      <c r="Q87366" s="39"/>
    </row>
    <row r="87367" spans="17:17">
      <c r="Q87367" s="39"/>
    </row>
    <row r="87368" spans="17:17">
      <c r="Q87368" s="39"/>
    </row>
    <row r="87369" spans="17:17">
      <c r="Q87369" s="39"/>
    </row>
    <row r="87370" spans="17:17">
      <c r="Q87370" s="39"/>
    </row>
    <row r="87371" spans="17:17">
      <c r="Q87371" s="39"/>
    </row>
    <row r="87372" spans="17:17">
      <c r="Q87372" s="39"/>
    </row>
    <row r="87373" spans="17:17">
      <c r="Q87373" s="39"/>
    </row>
    <row r="87374" spans="17:17">
      <c r="Q87374" s="39"/>
    </row>
    <row r="87375" spans="17:17">
      <c r="Q87375" s="39"/>
    </row>
    <row r="87376" spans="17:17">
      <c r="Q87376" s="39"/>
    </row>
    <row r="87377" spans="17:17">
      <c r="Q87377" s="39"/>
    </row>
    <row r="87378" spans="17:17">
      <c r="Q87378" s="39"/>
    </row>
    <row r="87379" spans="17:17">
      <c r="Q87379" s="39"/>
    </row>
    <row r="87380" spans="17:17">
      <c r="Q87380" s="39"/>
    </row>
    <row r="87381" spans="17:17">
      <c r="Q87381" s="39"/>
    </row>
    <row r="87382" spans="17:17">
      <c r="Q87382" s="39"/>
    </row>
    <row r="87383" spans="17:17">
      <c r="Q87383" s="39"/>
    </row>
    <row r="87384" spans="17:17">
      <c r="Q87384" s="39"/>
    </row>
    <row r="87385" spans="17:17">
      <c r="Q87385" s="39"/>
    </row>
    <row r="87386" spans="17:17">
      <c r="Q87386" s="39"/>
    </row>
    <row r="87387" spans="17:17">
      <c r="Q87387" s="39"/>
    </row>
    <row r="87388" spans="17:17">
      <c r="Q87388" s="39"/>
    </row>
    <row r="87389" spans="17:17">
      <c r="Q87389" s="39"/>
    </row>
    <row r="87390" spans="17:17">
      <c r="Q87390" s="39"/>
    </row>
    <row r="87391" spans="17:17">
      <c r="Q87391" s="39"/>
    </row>
    <row r="87392" spans="17:17">
      <c r="Q87392" s="39"/>
    </row>
    <row r="87393" spans="17:17">
      <c r="Q87393" s="39"/>
    </row>
    <row r="87394" spans="17:17">
      <c r="Q87394" s="39"/>
    </row>
    <row r="87395" spans="17:17">
      <c r="Q87395" s="39"/>
    </row>
    <row r="87396" spans="17:17">
      <c r="Q87396" s="39"/>
    </row>
    <row r="87397" spans="17:17">
      <c r="Q87397" s="39"/>
    </row>
    <row r="87398" spans="17:17">
      <c r="Q87398" s="39"/>
    </row>
    <row r="87399" spans="17:17">
      <c r="Q87399" s="39"/>
    </row>
    <row r="87400" spans="17:17">
      <c r="Q87400" s="39"/>
    </row>
    <row r="87401" spans="17:17">
      <c r="Q87401" s="39"/>
    </row>
    <row r="87402" spans="17:17">
      <c r="Q87402" s="39"/>
    </row>
    <row r="87403" spans="17:17">
      <c r="Q87403" s="39"/>
    </row>
    <row r="87404" spans="17:17">
      <c r="Q87404" s="39"/>
    </row>
    <row r="87405" spans="17:17">
      <c r="Q87405" s="39"/>
    </row>
    <row r="87406" spans="17:17">
      <c r="Q87406" s="39"/>
    </row>
    <row r="87407" spans="17:17">
      <c r="Q87407" s="39"/>
    </row>
    <row r="87408" spans="17:17">
      <c r="Q87408" s="39"/>
    </row>
    <row r="87409" spans="17:17">
      <c r="Q87409" s="39"/>
    </row>
    <row r="87410" spans="17:17">
      <c r="Q87410" s="39"/>
    </row>
    <row r="87411" spans="17:17">
      <c r="Q87411" s="39"/>
    </row>
    <row r="87412" spans="17:17">
      <c r="Q87412" s="39"/>
    </row>
    <row r="87413" spans="17:17">
      <c r="Q87413" s="39"/>
    </row>
    <row r="87414" spans="17:17">
      <c r="Q87414" s="39"/>
    </row>
    <row r="87415" spans="17:17">
      <c r="Q87415" s="39"/>
    </row>
    <row r="87416" spans="17:17">
      <c r="Q87416" s="39"/>
    </row>
    <row r="87417" spans="17:17">
      <c r="Q87417" s="39"/>
    </row>
    <row r="87418" spans="17:17">
      <c r="Q87418" s="39"/>
    </row>
    <row r="87419" spans="17:17">
      <c r="Q87419" s="39"/>
    </row>
    <row r="87420" spans="17:17">
      <c r="Q87420" s="39"/>
    </row>
    <row r="87421" spans="17:17">
      <c r="Q87421" s="39"/>
    </row>
    <row r="87422" spans="17:17">
      <c r="Q87422" s="39"/>
    </row>
    <row r="87423" spans="17:17">
      <c r="Q87423" s="39"/>
    </row>
    <row r="87424" spans="17:17">
      <c r="Q87424" s="39"/>
    </row>
    <row r="87425" spans="17:17">
      <c r="Q87425" s="39"/>
    </row>
    <row r="87426" spans="17:17">
      <c r="Q87426" s="39"/>
    </row>
    <row r="87427" spans="17:17">
      <c r="Q87427" s="39"/>
    </row>
    <row r="87428" spans="17:17">
      <c r="Q87428" s="39"/>
    </row>
    <row r="87429" spans="17:17">
      <c r="Q87429" s="39"/>
    </row>
    <row r="87430" spans="17:17">
      <c r="Q87430" s="39"/>
    </row>
    <row r="87431" spans="17:17">
      <c r="Q87431" s="39"/>
    </row>
    <row r="87432" spans="17:17">
      <c r="Q87432" s="39"/>
    </row>
    <row r="87433" spans="17:17">
      <c r="Q87433" s="39"/>
    </row>
    <row r="87434" spans="17:17">
      <c r="Q87434" s="39"/>
    </row>
    <row r="87435" spans="17:17">
      <c r="Q87435" s="39"/>
    </row>
    <row r="87436" spans="17:17">
      <c r="Q87436" s="39"/>
    </row>
    <row r="87437" spans="17:17">
      <c r="Q87437" s="39"/>
    </row>
    <row r="87438" spans="17:17">
      <c r="Q87438" s="39"/>
    </row>
    <row r="87439" spans="17:17">
      <c r="Q87439" s="39"/>
    </row>
    <row r="87440" spans="17:17">
      <c r="Q87440" s="39"/>
    </row>
    <row r="87441" spans="17:17">
      <c r="Q87441" s="39"/>
    </row>
    <row r="87442" spans="17:17">
      <c r="Q87442" s="39"/>
    </row>
    <row r="87443" spans="17:17">
      <c r="Q87443" s="39"/>
    </row>
    <row r="87444" spans="17:17">
      <c r="Q87444" s="39"/>
    </row>
    <row r="87445" spans="17:17">
      <c r="Q87445" s="39"/>
    </row>
    <row r="87446" spans="17:17">
      <c r="Q87446" s="39"/>
    </row>
    <row r="87447" spans="17:17">
      <c r="Q87447" s="39"/>
    </row>
    <row r="87448" spans="17:17">
      <c r="Q87448" s="39"/>
    </row>
    <row r="87449" spans="17:17">
      <c r="Q87449" s="39"/>
    </row>
    <row r="87450" spans="17:17">
      <c r="Q87450" s="39"/>
    </row>
    <row r="87451" spans="17:17">
      <c r="Q87451" s="39"/>
    </row>
    <row r="87452" spans="17:17">
      <c r="Q87452" s="39"/>
    </row>
    <row r="87453" spans="17:17">
      <c r="Q87453" s="39"/>
    </row>
    <row r="87454" spans="17:17">
      <c r="Q87454" s="39"/>
    </row>
    <row r="87455" spans="17:17">
      <c r="Q87455" s="39"/>
    </row>
    <row r="87456" spans="17:17">
      <c r="Q87456" s="39"/>
    </row>
    <row r="87457" spans="17:17">
      <c r="Q87457" s="39"/>
    </row>
    <row r="87458" spans="17:17">
      <c r="Q87458" s="39"/>
    </row>
    <row r="87459" spans="17:17">
      <c r="Q87459" s="39"/>
    </row>
    <row r="87460" spans="17:17">
      <c r="Q87460" s="39"/>
    </row>
    <row r="87461" spans="17:17">
      <c r="Q87461" s="39"/>
    </row>
    <row r="87462" spans="17:17">
      <c r="Q87462" s="39"/>
    </row>
    <row r="87463" spans="17:17">
      <c r="Q87463" s="39"/>
    </row>
    <row r="87464" spans="17:17">
      <c r="Q87464" s="39"/>
    </row>
    <row r="87465" spans="17:17">
      <c r="Q87465" s="39"/>
    </row>
    <row r="87466" spans="17:17">
      <c r="Q87466" s="39"/>
    </row>
    <row r="87467" spans="17:17">
      <c r="Q87467" s="39"/>
    </row>
    <row r="87468" spans="17:17">
      <c r="Q87468" s="39"/>
    </row>
    <row r="87469" spans="17:17">
      <c r="Q87469" s="39"/>
    </row>
    <row r="87470" spans="17:17">
      <c r="Q87470" s="39"/>
    </row>
    <row r="87471" spans="17:17">
      <c r="Q87471" s="39"/>
    </row>
    <row r="87472" spans="17:17">
      <c r="Q87472" s="39"/>
    </row>
    <row r="87473" spans="17:17">
      <c r="Q87473" s="39"/>
    </row>
    <row r="87474" spans="17:17">
      <c r="Q87474" s="39"/>
    </row>
    <row r="87475" spans="17:17">
      <c r="Q87475" s="39"/>
    </row>
    <row r="87476" spans="17:17">
      <c r="Q87476" s="39"/>
    </row>
    <row r="87477" spans="17:17">
      <c r="Q87477" s="39"/>
    </row>
    <row r="87478" spans="17:17">
      <c r="Q87478" s="39"/>
    </row>
    <row r="87479" spans="17:17">
      <c r="Q87479" s="39"/>
    </row>
    <row r="87480" spans="17:17">
      <c r="Q87480" s="39"/>
    </row>
    <row r="87481" spans="17:17">
      <c r="Q87481" s="39"/>
    </row>
    <row r="87482" spans="17:17">
      <c r="Q87482" s="39"/>
    </row>
    <row r="87483" spans="17:17">
      <c r="Q87483" s="39"/>
    </row>
    <row r="87484" spans="17:17">
      <c r="Q87484" s="39"/>
    </row>
    <row r="87485" spans="17:17">
      <c r="Q87485" s="39"/>
    </row>
    <row r="87486" spans="17:17">
      <c r="Q87486" s="39"/>
    </row>
    <row r="87487" spans="17:17">
      <c r="Q87487" s="39"/>
    </row>
    <row r="87488" spans="17:17">
      <c r="Q87488" s="39"/>
    </row>
    <row r="87489" spans="17:17">
      <c r="Q87489" s="39"/>
    </row>
    <row r="87490" spans="17:17">
      <c r="Q87490" s="39"/>
    </row>
    <row r="87491" spans="17:17">
      <c r="Q87491" s="39"/>
    </row>
    <row r="87492" spans="17:17">
      <c r="Q87492" s="39"/>
    </row>
    <row r="87493" spans="17:17">
      <c r="Q87493" s="39"/>
    </row>
    <row r="87494" spans="17:17">
      <c r="Q87494" s="39"/>
    </row>
    <row r="87495" spans="17:17">
      <c r="Q87495" s="39"/>
    </row>
    <row r="87496" spans="17:17">
      <c r="Q87496" s="39"/>
    </row>
    <row r="87497" spans="17:17">
      <c r="Q87497" s="39"/>
    </row>
    <row r="87498" spans="17:17">
      <c r="Q87498" s="39"/>
    </row>
    <row r="87499" spans="17:17">
      <c r="Q87499" s="39"/>
    </row>
    <row r="87500" spans="17:17">
      <c r="Q87500" s="39"/>
    </row>
    <row r="87501" spans="17:17">
      <c r="Q87501" s="39"/>
    </row>
    <row r="87502" spans="17:17">
      <c r="Q87502" s="39"/>
    </row>
    <row r="87503" spans="17:17">
      <c r="Q87503" s="39"/>
    </row>
    <row r="87504" spans="17:17">
      <c r="Q87504" s="39"/>
    </row>
    <row r="87505" spans="17:17">
      <c r="Q87505" s="39"/>
    </row>
    <row r="87506" spans="17:17">
      <c r="Q87506" s="39"/>
    </row>
    <row r="87507" spans="17:17">
      <c r="Q87507" s="39"/>
    </row>
    <row r="87508" spans="17:17">
      <c r="Q87508" s="39"/>
    </row>
    <row r="87509" spans="17:17">
      <c r="Q87509" s="39"/>
    </row>
    <row r="87510" spans="17:17">
      <c r="Q87510" s="39"/>
    </row>
    <row r="87511" spans="17:17">
      <c r="Q87511" s="39"/>
    </row>
    <row r="87512" spans="17:17">
      <c r="Q87512" s="39"/>
    </row>
    <row r="87513" spans="17:17">
      <c r="Q87513" s="39"/>
    </row>
    <row r="87514" spans="17:17">
      <c r="Q87514" s="39"/>
    </row>
    <row r="87515" spans="17:17">
      <c r="Q87515" s="39"/>
    </row>
    <row r="87516" spans="17:17">
      <c r="Q87516" s="39"/>
    </row>
    <row r="87517" spans="17:17">
      <c r="Q87517" s="39"/>
    </row>
    <row r="87518" spans="17:17">
      <c r="Q87518" s="39"/>
    </row>
    <row r="87519" spans="17:17">
      <c r="Q87519" s="39"/>
    </row>
    <row r="87520" spans="17:17">
      <c r="Q87520" s="39"/>
    </row>
    <row r="87521" spans="17:17">
      <c r="Q87521" s="39"/>
    </row>
    <row r="87522" spans="17:17">
      <c r="Q87522" s="39"/>
    </row>
    <row r="87523" spans="17:17">
      <c r="Q87523" s="39"/>
    </row>
    <row r="87524" spans="17:17">
      <c r="Q87524" s="39"/>
    </row>
    <row r="87525" spans="17:17">
      <c r="Q87525" s="39"/>
    </row>
    <row r="87526" spans="17:17">
      <c r="Q87526" s="39"/>
    </row>
    <row r="87527" spans="17:17">
      <c r="Q87527" s="39"/>
    </row>
    <row r="87528" spans="17:17">
      <c r="Q87528" s="39"/>
    </row>
    <row r="87529" spans="17:17">
      <c r="Q87529" s="39"/>
    </row>
    <row r="87530" spans="17:17">
      <c r="Q87530" s="39"/>
    </row>
    <row r="87531" spans="17:17">
      <c r="Q87531" s="39"/>
    </row>
    <row r="87532" spans="17:17">
      <c r="Q87532" s="39"/>
    </row>
    <row r="87533" spans="17:17">
      <c r="Q87533" s="39"/>
    </row>
    <row r="87534" spans="17:17">
      <c r="Q87534" s="39"/>
    </row>
    <row r="87535" spans="17:17">
      <c r="Q87535" s="39"/>
    </row>
    <row r="87536" spans="17:17">
      <c r="Q87536" s="39"/>
    </row>
    <row r="87537" spans="17:17">
      <c r="Q87537" s="39"/>
    </row>
    <row r="87538" spans="17:17">
      <c r="Q87538" s="39"/>
    </row>
    <row r="87539" spans="17:17">
      <c r="Q87539" s="39"/>
    </row>
    <row r="87540" spans="17:17">
      <c r="Q87540" s="39"/>
    </row>
    <row r="87541" spans="17:17">
      <c r="Q87541" s="39"/>
    </row>
    <row r="87542" spans="17:17">
      <c r="Q87542" s="39"/>
    </row>
    <row r="87543" spans="17:17">
      <c r="Q87543" s="39"/>
    </row>
    <row r="87544" spans="17:17">
      <c r="Q87544" s="39"/>
    </row>
    <row r="87545" spans="17:17">
      <c r="Q87545" s="39"/>
    </row>
    <row r="87546" spans="17:17">
      <c r="Q87546" s="39"/>
    </row>
    <row r="87547" spans="17:17">
      <c r="Q87547" s="39"/>
    </row>
    <row r="87548" spans="17:17">
      <c r="Q87548" s="39"/>
    </row>
    <row r="87549" spans="17:17">
      <c r="Q87549" s="39"/>
    </row>
    <row r="87550" spans="17:17">
      <c r="Q87550" s="39"/>
    </row>
    <row r="87551" spans="17:17">
      <c r="Q87551" s="39"/>
    </row>
    <row r="87552" spans="17:17">
      <c r="Q87552" s="39"/>
    </row>
    <row r="87553" spans="17:17">
      <c r="Q87553" s="39"/>
    </row>
    <row r="87554" spans="17:17">
      <c r="Q87554" s="39"/>
    </row>
    <row r="87555" spans="17:17">
      <c r="Q87555" s="39"/>
    </row>
    <row r="87556" spans="17:17">
      <c r="Q87556" s="39"/>
    </row>
    <row r="87557" spans="17:17">
      <c r="Q87557" s="39"/>
    </row>
    <row r="87558" spans="17:17">
      <c r="Q87558" s="39"/>
    </row>
    <row r="87559" spans="17:17">
      <c r="Q87559" s="39"/>
    </row>
    <row r="87560" spans="17:17">
      <c r="Q87560" s="39"/>
    </row>
    <row r="87561" spans="17:17">
      <c r="Q87561" s="39"/>
    </row>
    <row r="87562" spans="17:17">
      <c r="Q87562" s="39"/>
    </row>
    <row r="87563" spans="17:17">
      <c r="Q87563" s="39"/>
    </row>
    <row r="87564" spans="17:17">
      <c r="Q87564" s="39"/>
    </row>
    <row r="87565" spans="17:17">
      <c r="Q87565" s="39"/>
    </row>
    <row r="87566" spans="17:17">
      <c r="Q87566" s="39"/>
    </row>
    <row r="87567" spans="17:17">
      <c r="Q87567" s="39"/>
    </row>
    <row r="87568" spans="17:17">
      <c r="Q87568" s="39"/>
    </row>
    <row r="87569" spans="17:17">
      <c r="Q87569" s="39"/>
    </row>
    <row r="87570" spans="17:17">
      <c r="Q87570" s="39"/>
    </row>
    <row r="87571" spans="17:17">
      <c r="Q87571" s="39"/>
    </row>
    <row r="87572" spans="17:17">
      <c r="Q87572" s="39"/>
    </row>
    <row r="87573" spans="17:17">
      <c r="Q87573" s="39"/>
    </row>
    <row r="87574" spans="17:17">
      <c r="Q87574" s="39"/>
    </row>
    <row r="87575" spans="17:17">
      <c r="Q87575" s="39"/>
    </row>
    <row r="87576" spans="17:17">
      <c r="Q87576" s="39"/>
    </row>
    <row r="87577" spans="17:17">
      <c r="Q87577" s="39"/>
    </row>
    <row r="87578" spans="17:17">
      <c r="Q87578" s="39"/>
    </row>
    <row r="87579" spans="17:17">
      <c r="Q87579" s="39"/>
    </row>
    <row r="87580" spans="17:17">
      <c r="Q87580" s="39"/>
    </row>
    <row r="87581" spans="17:17">
      <c r="Q87581" s="39"/>
    </row>
    <row r="87582" spans="17:17">
      <c r="Q87582" s="39"/>
    </row>
    <row r="87583" spans="17:17">
      <c r="Q87583" s="39"/>
    </row>
    <row r="87584" spans="17:17">
      <c r="Q87584" s="39"/>
    </row>
    <row r="87585" spans="17:17">
      <c r="Q87585" s="39"/>
    </row>
    <row r="87586" spans="17:17">
      <c r="Q87586" s="39"/>
    </row>
    <row r="87587" spans="17:17">
      <c r="Q87587" s="39"/>
    </row>
    <row r="87588" spans="17:17">
      <c r="Q87588" s="39"/>
    </row>
    <row r="87589" spans="17:17">
      <c r="Q87589" s="39"/>
    </row>
    <row r="87590" spans="17:17">
      <c r="Q87590" s="39"/>
    </row>
    <row r="87591" spans="17:17">
      <c r="Q87591" s="39"/>
    </row>
    <row r="87592" spans="17:17">
      <c r="Q87592" s="39"/>
    </row>
    <row r="87593" spans="17:17">
      <c r="Q87593" s="39"/>
    </row>
    <row r="87594" spans="17:17">
      <c r="Q87594" s="39"/>
    </row>
    <row r="87595" spans="17:17">
      <c r="Q87595" s="39"/>
    </row>
    <row r="87596" spans="17:17">
      <c r="Q87596" s="39"/>
    </row>
    <row r="87597" spans="17:17">
      <c r="Q87597" s="39"/>
    </row>
    <row r="87598" spans="17:17">
      <c r="Q87598" s="39"/>
    </row>
    <row r="87599" spans="17:17">
      <c r="Q87599" s="39"/>
    </row>
    <row r="87600" spans="17:17">
      <c r="Q87600" s="39"/>
    </row>
    <row r="87601" spans="17:17">
      <c r="Q87601" s="39"/>
    </row>
    <row r="87602" spans="17:17">
      <c r="Q87602" s="39"/>
    </row>
    <row r="87603" spans="17:17">
      <c r="Q87603" s="39"/>
    </row>
    <row r="87604" spans="17:17">
      <c r="Q87604" s="39"/>
    </row>
    <row r="87605" spans="17:17">
      <c r="Q87605" s="39"/>
    </row>
    <row r="87606" spans="17:17">
      <c r="Q87606" s="39"/>
    </row>
    <row r="87607" spans="17:17">
      <c r="Q87607" s="39"/>
    </row>
    <row r="87608" spans="17:17">
      <c r="Q87608" s="39"/>
    </row>
    <row r="87609" spans="17:17">
      <c r="Q87609" s="39"/>
    </row>
    <row r="87610" spans="17:17">
      <c r="Q87610" s="39"/>
    </row>
    <row r="87611" spans="17:17">
      <c r="Q87611" s="39"/>
    </row>
    <row r="87612" spans="17:17">
      <c r="Q87612" s="39"/>
    </row>
    <row r="87613" spans="17:17">
      <c r="Q87613" s="39"/>
    </row>
    <row r="87614" spans="17:17">
      <c r="Q87614" s="39"/>
    </row>
    <row r="87615" spans="17:17">
      <c r="Q87615" s="39"/>
    </row>
    <row r="87616" spans="17:17">
      <c r="Q87616" s="39"/>
    </row>
    <row r="87617" spans="17:17">
      <c r="Q87617" s="39"/>
    </row>
    <row r="87618" spans="17:17">
      <c r="Q87618" s="39"/>
    </row>
    <row r="87619" spans="17:17">
      <c r="Q87619" s="39"/>
    </row>
    <row r="87620" spans="17:17">
      <c r="Q87620" s="39"/>
    </row>
    <row r="87621" spans="17:17">
      <c r="Q87621" s="39"/>
    </row>
    <row r="87622" spans="17:17">
      <c r="Q87622" s="39"/>
    </row>
    <row r="87623" spans="17:17">
      <c r="Q87623" s="39"/>
    </row>
    <row r="87624" spans="17:17">
      <c r="Q87624" s="39"/>
    </row>
    <row r="87625" spans="17:17">
      <c r="Q87625" s="39"/>
    </row>
    <row r="87626" spans="17:17">
      <c r="Q87626" s="39"/>
    </row>
    <row r="87627" spans="17:17">
      <c r="Q87627" s="39"/>
    </row>
    <row r="87628" spans="17:17">
      <c r="Q87628" s="39"/>
    </row>
    <row r="87629" spans="17:17">
      <c r="Q87629" s="39"/>
    </row>
    <row r="87630" spans="17:17">
      <c r="Q87630" s="39"/>
    </row>
    <row r="87631" spans="17:17">
      <c r="Q87631" s="39"/>
    </row>
    <row r="87632" spans="17:17">
      <c r="Q87632" s="39"/>
    </row>
    <row r="87633" spans="17:17">
      <c r="Q87633" s="39"/>
    </row>
    <row r="87634" spans="17:17">
      <c r="Q87634" s="39"/>
    </row>
    <row r="87635" spans="17:17">
      <c r="Q87635" s="39"/>
    </row>
    <row r="87636" spans="17:17">
      <c r="Q87636" s="39"/>
    </row>
    <row r="87637" spans="17:17">
      <c r="Q87637" s="39"/>
    </row>
    <row r="87638" spans="17:17">
      <c r="Q87638" s="39"/>
    </row>
    <row r="87639" spans="17:17">
      <c r="Q87639" s="39"/>
    </row>
    <row r="87640" spans="17:17">
      <c r="Q87640" s="39"/>
    </row>
    <row r="87641" spans="17:17">
      <c r="Q87641" s="39"/>
    </row>
    <row r="87642" spans="17:17">
      <c r="Q87642" s="39"/>
    </row>
    <row r="87643" spans="17:17">
      <c r="Q87643" s="39"/>
    </row>
    <row r="87644" spans="17:17">
      <c r="Q87644" s="39"/>
    </row>
    <row r="87645" spans="17:17">
      <c r="Q87645" s="39"/>
    </row>
    <row r="87646" spans="17:17">
      <c r="Q87646" s="39"/>
    </row>
    <row r="87647" spans="17:17">
      <c r="Q87647" s="39"/>
    </row>
    <row r="87648" spans="17:17">
      <c r="Q87648" s="39"/>
    </row>
    <row r="87649" spans="17:17">
      <c r="Q87649" s="39"/>
    </row>
    <row r="87650" spans="17:17">
      <c r="Q87650" s="39"/>
    </row>
    <row r="87651" spans="17:17">
      <c r="Q87651" s="39"/>
    </row>
    <row r="87652" spans="17:17">
      <c r="Q87652" s="39"/>
    </row>
    <row r="87653" spans="17:17">
      <c r="Q87653" s="39"/>
    </row>
    <row r="87654" spans="17:17">
      <c r="Q87654" s="39"/>
    </row>
    <row r="87655" spans="17:17">
      <c r="Q87655" s="39"/>
    </row>
    <row r="87656" spans="17:17">
      <c r="Q87656" s="39"/>
    </row>
    <row r="87657" spans="17:17">
      <c r="Q87657" s="39"/>
    </row>
    <row r="87658" spans="17:17">
      <c r="Q87658" s="39"/>
    </row>
    <row r="87659" spans="17:17">
      <c r="Q87659" s="39"/>
    </row>
    <row r="87660" spans="17:17">
      <c r="Q87660" s="39"/>
    </row>
    <row r="87661" spans="17:17">
      <c r="Q87661" s="39"/>
    </row>
    <row r="87662" spans="17:17">
      <c r="Q87662" s="39"/>
    </row>
    <row r="87663" spans="17:17">
      <c r="Q87663" s="39"/>
    </row>
    <row r="87664" spans="17:17">
      <c r="Q87664" s="39"/>
    </row>
    <row r="87665" spans="17:17">
      <c r="Q87665" s="39"/>
    </row>
    <row r="87666" spans="17:17">
      <c r="Q87666" s="39"/>
    </row>
    <row r="87667" spans="17:17">
      <c r="Q87667" s="39"/>
    </row>
    <row r="87668" spans="17:17">
      <c r="Q87668" s="39"/>
    </row>
    <row r="87669" spans="17:17">
      <c r="Q87669" s="39"/>
    </row>
    <row r="87670" spans="17:17">
      <c r="Q87670" s="39"/>
    </row>
    <row r="87671" spans="17:17">
      <c r="Q87671" s="39"/>
    </row>
    <row r="87672" spans="17:17">
      <c r="Q87672" s="39"/>
    </row>
    <row r="87673" spans="17:17">
      <c r="Q87673" s="39"/>
    </row>
    <row r="87674" spans="17:17">
      <c r="Q87674" s="39"/>
    </row>
    <row r="87675" spans="17:17">
      <c r="Q87675" s="39"/>
    </row>
    <row r="87676" spans="17:17">
      <c r="Q87676" s="39"/>
    </row>
    <row r="87677" spans="17:17">
      <c r="Q87677" s="39"/>
    </row>
    <row r="87678" spans="17:17">
      <c r="Q87678" s="39"/>
    </row>
    <row r="87679" spans="17:17">
      <c r="Q87679" s="39"/>
    </row>
    <row r="87680" spans="17:17">
      <c r="Q87680" s="39"/>
    </row>
    <row r="87681" spans="17:17">
      <c r="Q87681" s="39"/>
    </row>
    <row r="87682" spans="17:17">
      <c r="Q87682" s="39"/>
    </row>
    <row r="87683" spans="17:17">
      <c r="Q87683" s="39"/>
    </row>
    <row r="87684" spans="17:17">
      <c r="Q87684" s="39"/>
    </row>
    <row r="87685" spans="17:17">
      <c r="Q87685" s="39"/>
    </row>
    <row r="87686" spans="17:17">
      <c r="Q87686" s="39"/>
    </row>
    <row r="87687" spans="17:17">
      <c r="Q87687" s="39"/>
    </row>
    <row r="87688" spans="17:17">
      <c r="Q87688" s="39"/>
    </row>
    <row r="87689" spans="17:17">
      <c r="Q87689" s="39"/>
    </row>
    <row r="87690" spans="17:17">
      <c r="Q87690" s="39"/>
    </row>
    <row r="87691" spans="17:17">
      <c r="Q87691" s="39"/>
    </row>
    <row r="87692" spans="17:17">
      <c r="Q87692" s="39"/>
    </row>
    <row r="87693" spans="17:17">
      <c r="Q87693" s="39"/>
    </row>
    <row r="87694" spans="17:17">
      <c r="Q87694" s="39"/>
    </row>
    <row r="87695" spans="17:17">
      <c r="Q87695" s="39"/>
    </row>
    <row r="87696" spans="17:17">
      <c r="Q87696" s="39"/>
    </row>
    <row r="87697" spans="17:17">
      <c r="Q87697" s="39"/>
    </row>
    <row r="87698" spans="17:17">
      <c r="Q87698" s="39"/>
    </row>
    <row r="87699" spans="17:17">
      <c r="Q87699" s="39"/>
    </row>
    <row r="87700" spans="17:17">
      <c r="Q87700" s="39"/>
    </row>
    <row r="87701" spans="17:17">
      <c r="Q87701" s="39"/>
    </row>
    <row r="87702" spans="17:17">
      <c r="Q87702" s="39"/>
    </row>
    <row r="87703" spans="17:17">
      <c r="Q87703" s="39"/>
    </row>
    <row r="87704" spans="17:17">
      <c r="Q87704" s="39"/>
    </row>
    <row r="87705" spans="17:17">
      <c r="Q87705" s="39"/>
    </row>
    <row r="87706" spans="17:17">
      <c r="Q87706" s="39"/>
    </row>
    <row r="87707" spans="17:17">
      <c r="Q87707" s="39"/>
    </row>
    <row r="87708" spans="17:17">
      <c r="Q87708" s="39"/>
    </row>
    <row r="87709" spans="17:17">
      <c r="Q87709" s="39"/>
    </row>
    <row r="87710" spans="17:17">
      <c r="Q87710" s="39"/>
    </row>
    <row r="87711" spans="17:17">
      <c r="Q87711" s="39"/>
    </row>
    <row r="87712" spans="17:17">
      <c r="Q87712" s="39"/>
    </row>
    <row r="87713" spans="17:17">
      <c r="Q87713" s="39"/>
    </row>
    <row r="87714" spans="17:17">
      <c r="Q87714" s="39"/>
    </row>
    <row r="87715" spans="17:17">
      <c r="Q87715" s="39"/>
    </row>
    <row r="87716" spans="17:17">
      <c r="Q87716" s="39"/>
    </row>
    <row r="87717" spans="17:17">
      <c r="Q87717" s="39"/>
    </row>
    <row r="87718" spans="17:17">
      <c r="Q87718" s="39"/>
    </row>
    <row r="87719" spans="17:17">
      <c r="Q87719" s="39"/>
    </row>
    <row r="87720" spans="17:17">
      <c r="Q87720" s="39"/>
    </row>
    <row r="87721" spans="17:17">
      <c r="Q87721" s="39"/>
    </row>
    <row r="87722" spans="17:17">
      <c r="Q87722" s="39"/>
    </row>
    <row r="87723" spans="17:17">
      <c r="Q87723" s="39"/>
    </row>
    <row r="87724" spans="17:17">
      <c r="Q87724" s="39"/>
    </row>
    <row r="87725" spans="17:17">
      <c r="Q87725" s="39"/>
    </row>
    <row r="87726" spans="17:17">
      <c r="Q87726" s="39"/>
    </row>
    <row r="87727" spans="17:17">
      <c r="Q87727" s="39"/>
    </row>
    <row r="87728" spans="17:17">
      <c r="Q87728" s="39"/>
    </row>
    <row r="87729" spans="17:17">
      <c r="Q87729" s="39"/>
    </row>
    <row r="87730" spans="17:17">
      <c r="Q87730" s="39"/>
    </row>
    <row r="87731" spans="17:17">
      <c r="Q87731" s="39"/>
    </row>
    <row r="87732" spans="17:17">
      <c r="Q87732" s="39"/>
    </row>
    <row r="87733" spans="17:17">
      <c r="Q87733" s="39"/>
    </row>
    <row r="87734" spans="17:17">
      <c r="Q87734" s="39"/>
    </row>
    <row r="87735" spans="17:17">
      <c r="Q87735" s="39"/>
    </row>
    <row r="87736" spans="17:17">
      <c r="Q87736" s="39"/>
    </row>
    <row r="87737" spans="17:17">
      <c r="Q87737" s="39"/>
    </row>
    <row r="87738" spans="17:17">
      <c r="Q87738" s="39"/>
    </row>
    <row r="87739" spans="17:17">
      <c r="Q87739" s="39"/>
    </row>
    <row r="87740" spans="17:17">
      <c r="Q87740" s="39"/>
    </row>
    <row r="87741" spans="17:17">
      <c r="Q87741" s="39"/>
    </row>
    <row r="87742" spans="17:17">
      <c r="Q87742" s="39"/>
    </row>
    <row r="87743" spans="17:17">
      <c r="Q87743" s="39"/>
    </row>
    <row r="87744" spans="17:17">
      <c r="Q87744" s="39"/>
    </row>
    <row r="87745" spans="17:17">
      <c r="Q87745" s="39"/>
    </row>
    <row r="87746" spans="17:17">
      <c r="Q87746" s="39"/>
    </row>
    <row r="87747" spans="17:17">
      <c r="Q87747" s="39"/>
    </row>
    <row r="87748" spans="17:17">
      <c r="Q87748" s="39"/>
    </row>
    <row r="87749" spans="17:17">
      <c r="Q87749" s="39"/>
    </row>
    <row r="87750" spans="17:17">
      <c r="Q87750" s="39"/>
    </row>
    <row r="87751" spans="17:17">
      <c r="Q87751" s="39"/>
    </row>
    <row r="87752" spans="17:17">
      <c r="Q87752" s="39"/>
    </row>
    <row r="87753" spans="17:17">
      <c r="Q87753" s="39"/>
    </row>
    <row r="87754" spans="17:17">
      <c r="Q87754" s="39"/>
    </row>
    <row r="87755" spans="17:17">
      <c r="Q87755" s="39"/>
    </row>
    <row r="87756" spans="17:17">
      <c r="Q87756" s="39"/>
    </row>
    <row r="87757" spans="17:17">
      <c r="Q87757" s="39"/>
    </row>
    <row r="87758" spans="17:17">
      <c r="Q87758" s="39"/>
    </row>
    <row r="87759" spans="17:17">
      <c r="Q87759" s="39"/>
    </row>
    <row r="87760" spans="17:17">
      <c r="Q87760" s="39"/>
    </row>
    <row r="87761" spans="17:17">
      <c r="Q87761" s="39"/>
    </row>
    <row r="87762" spans="17:17">
      <c r="Q87762" s="39"/>
    </row>
    <row r="87763" spans="17:17">
      <c r="Q87763" s="39"/>
    </row>
    <row r="87764" spans="17:17">
      <c r="Q87764" s="39"/>
    </row>
    <row r="87765" spans="17:17">
      <c r="Q87765" s="39"/>
    </row>
    <row r="87766" spans="17:17">
      <c r="Q87766" s="39"/>
    </row>
    <row r="87767" spans="17:17">
      <c r="Q87767" s="39"/>
    </row>
    <row r="87768" spans="17:17">
      <c r="Q87768" s="39"/>
    </row>
    <row r="87769" spans="17:17">
      <c r="Q87769" s="39"/>
    </row>
    <row r="87770" spans="17:17">
      <c r="Q87770" s="39"/>
    </row>
    <row r="87771" spans="17:17">
      <c r="Q87771" s="39"/>
    </row>
    <row r="87772" spans="17:17">
      <c r="Q87772" s="39"/>
    </row>
    <row r="87773" spans="17:17">
      <c r="Q87773" s="39"/>
    </row>
    <row r="87774" spans="17:17">
      <c r="Q87774" s="39"/>
    </row>
    <row r="87775" spans="17:17">
      <c r="Q87775" s="39"/>
    </row>
    <row r="87776" spans="17:17">
      <c r="Q87776" s="39"/>
    </row>
    <row r="87777" spans="17:17">
      <c r="Q87777" s="39"/>
    </row>
    <row r="87778" spans="17:17">
      <c r="Q87778" s="39"/>
    </row>
    <row r="87779" spans="17:17">
      <c r="Q87779" s="39"/>
    </row>
    <row r="87780" spans="17:17">
      <c r="Q87780" s="39"/>
    </row>
    <row r="87781" spans="17:17">
      <c r="Q87781" s="39"/>
    </row>
    <row r="87782" spans="17:17">
      <c r="Q87782" s="39"/>
    </row>
    <row r="87783" spans="17:17">
      <c r="Q87783" s="39"/>
    </row>
    <row r="87784" spans="17:17">
      <c r="Q87784" s="39"/>
    </row>
    <row r="87785" spans="17:17">
      <c r="Q87785" s="39"/>
    </row>
    <row r="87786" spans="17:17">
      <c r="Q87786" s="39"/>
    </row>
    <row r="87787" spans="17:17">
      <c r="Q87787" s="39"/>
    </row>
    <row r="87788" spans="17:17">
      <c r="Q87788" s="39"/>
    </row>
    <row r="87789" spans="17:17">
      <c r="Q87789" s="39"/>
    </row>
    <row r="87790" spans="17:17">
      <c r="Q87790" s="39"/>
    </row>
    <row r="87791" spans="17:17">
      <c r="Q87791" s="39"/>
    </row>
    <row r="87792" spans="17:17">
      <c r="Q87792" s="39"/>
    </row>
    <row r="87793" spans="17:17">
      <c r="Q87793" s="39"/>
    </row>
    <row r="87794" spans="17:17">
      <c r="Q87794" s="39"/>
    </row>
    <row r="87795" spans="17:17">
      <c r="Q87795" s="39"/>
    </row>
    <row r="87796" spans="17:17">
      <c r="Q87796" s="39"/>
    </row>
    <row r="87797" spans="17:17">
      <c r="Q87797" s="39"/>
    </row>
    <row r="87798" spans="17:17">
      <c r="Q87798" s="39"/>
    </row>
    <row r="87799" spans="17:17">
      <c r="Q87799" s="39"/>
    </row>
    <row r="87800" spans="17:17">
      <c r="Q87800" s="39"/>
    </row>
    <row r="87801" spans="17:17">
      <c r="Q87801" s="39"/>
    </row>
    <row r="87802" spans="17:17">
      <c r="Q87802" s="39"/>
    </row>
    <row r="87803" spans="17:17">
      <c r="Q87803" s="39"/>
    </row>
    <row r="87804" spans="17:17">
      <c r="Q87804" s="39"/>
    </row>
    <row r="87805" spans="17:17">
      <c r="Q87805" s="39"/>
    </row>
    <row r="87806" spans="17:17">
      <c r="Q87806" s="39"/>
    </row>
    <row r="87807" spans="17:17">
      <c r="Q87807" s="39"/>
    </row>
    <row r="87808" spans="17:17">
      <c r="Q87808" s="39"/>
    </row>
    <row r="87809" spans="17:17">
      <c r="Q87809" s="39"/>
    </row>
    <row r="87810" spans="17:17">
      <c r="Q87810" s="39"/>
    </row>
    <row r="87811" spans="17:17">
      <c r="Q87811" s="39"/>
    </row>
    <row r="87812" spans="17:17">
      <c r="Q87812" s="39"/>
    </row>
    <row r="87813" spans="17:17">
      <c r="Q87813" s="39"/>
    </row>
    <row r="87814" spans="17:17">
      <c r="Q87814" s="39"/>
    </row>
    <row r="87815" spans="17:17">
      <c r="Q87815" s="39"/>
    </row>
    <row r="87816" spans="17:17">
      <c r="Q87816" s="39"/>
    </row>
    <row r="87817" spans="17:17">
      <c r="Q87817" s="39"/>
    </row>
    <row r="87818" spans="17:17">
      <c r="Q87818" s="39"/>
    </row>
    <row r="87819" spans="17:17">
      <c r="Q87819" s="39"/>
    </row>
    <row r="87820" spans="17:17">
      <c r="Q87820" s="39"/>
    </row>
    <row r="87821" spans="17:17">
      <c r="Q87821" s="39"/>
    </row>
    <row r="87822" spans="17:17">
      <c r="Q87822" s="39"/>
    </row>
    <row r="87823" spans="17:17">
      <c r="Q87823" s="39"/>
    </row>
    <row r="87824" spans="17:17">
      <c r="Q87824" s="39"/>
    </row>
    <row r="87825" spans="17:17">
      <c r="Q87825" s="39"/>
    </row>
    <row r="87826" spans="17:17">
      <c r="Q87826" s="39"/>
    </row>
    <row r="87827" spans="17:17">
      <c r="Q87827" s="39"/>
    </row>
    <row r="87828" spans="17:17">
      <c r="Q87828" s="39"/>
    </row>
    <row r="87829" spans="17:17">
      <c r="Q87829" s="39"/>
    </row>
    <row r="87830" spans="17:17">
      <c r="Q87830" s="39"/>
    </row>
    <row r="87831" spans="17:17">
      <c r="Q87831" s="39"/>
    </row>
    <row r="87832" spans="17:17">
      <c r="Q87832" s="39"/>
    </row>
    <row r="87833" spans="17:17">
      <c r="Q87833" s="39"/>
    </row>
    <row r="87834" spans="17:17">
      <c r="Q87834" s="39"/>
    </row>
    <row r="87835" spans="17:17">
      <c r="Q87835" s="39"/>
    </row>
    <row r="87836" spans="17:17">
      <c r="Q87836" s="39"/>
    </row>
    <row r="87837" spans="17:17">
      <c r="Q87837" s="39"/>
    </row>
    <row r="87838" spans="17:17">
      <c r="Q87838" s="39"/>
    </row>
    <row r="87839" spans="17:17">
      <c r="Q87839" s="39"/>
    </row>
    <row r="87840" spans="17:17">
      <c r="Q87840" s="39"/>
    </row>
    <row r="87841" spans="17:17">
      <c r="Q87841" s="39"/>
    </row>
    <row r="87842" spans="17:17">
      <c r="Q87842" s="39"/>
    </row>
    <row r="87843" spans="17:17">
      <c r="Q87843" s="39"/>
    </row>
    <row r="87844" spans="17:17">
      <c r="Q87844" s="39"/>
    </row>
    <row r="87845" spans="17:17">
      <c r="Q87845" s="39"/>
    </row>
    <row r="87846" spans="17:17">
      <c r="Q87846" s="39"/>
    </row>
    <row r="87847" spans="17:17">
      <c r="Q87847" s="39"/>
    </row>
    <row r="87848" spans="17:17">
      <c r="Q87848" s="39"/>
    </row>
    <row r="87849" spans="17:17">
      <c r="Q87849" s="39"/>
    </row>
    <row r="87850" spans="17:17">
      <c r="Q87850" s="39"/>
    </row>
    <row r="87851" spans="17:17">
      <c r="Q87851" s="39"/>
    </row>
    <row r="87852" spans="17:17">
      <c r="Q87852" s="39"/>
    </row>
    <row r="87853" spans="17:17">
      <c r="Q87853" s="39"/>
    </row>
    <row r="87854" spans="17:17">
      <c r="Q87854" s="39"/>
    </row>
    <row r="87855" spans="17:17">
      <c r="Q87855" s="39"/>
    </row>
    <row r="87856" spans="17:17">
      <c r="Q87856" s="39"/>
    </row>
    <row r="87857" spans="17:17">
      <c r="Q87857" s="39"/>
    </row>
    <row r="87858" spans="17:17">
      <c r="Q87858" s="39"/>
    </row>
    <row r="87859" spans="17:17">
      <c r="Q87859" s="39"/>
    </row>
    <row r="87860" spans="17:17">
      <c r="Q87860" s="39"/>
    </row>
    <row r="87861" spans="17:17">
      <c r="Q87861" s="39"/>
    </row>
    <row r="87862" spans="17:17">
      <c r="Q87862" s="39"/>
    </row>
    <row r="87863" spans="17:17">
      <c r="Q87863" s="39"/>
    </row>
    <row r="87864" spans="17:17">
      <c r="Q87864" s="39"/>
    </row>
    <row r="87865" spans="17:17">
      <c r="Q87865" s="39"/>
    </row>
    <row r="87866" spans="17:17">
      <c r="Q87866" s="39"/>
    </row>
    <row r="87867" spans="17:17">
      <c r="Q87867" s="39"/>
    </row>
    <row r="87868" spans="17:17">
      <c r="Q87868" s="39"/>
    </row>
    <row r="87869" spans="17:17">
      <c r="Q87869" s="39"/>
    </row>
    <row r="87870" spans="17:17">
      <c r="Q87870" s="39"/>
    </row>
    <row r="87871" spans="17:17">
      <c r="Q87871" s="39"/>
    </row>
    <row r="87872" spans="17:17">
      <c r="Q87872" s="39"/>
    </row>
    <row r="87873" spans="17:17">
      <c r="Q87873" s="39"/>
    </row>
    <row r="87874" spans="17:17">
      <c r="Q87874" s="39"/>
    </row>
    <row r="87875" spans="17:17">
      <c r="Q87875" s="39"/>
    </row>
    <row r="87876" spans="17:17">
      <c r="Q87876" s="39"/>
    </row>
    <row r="87877" spans="17:17">
      <c r="Q87877" s="39"/>
    </row>
    <row r="87878" spans="17:17">
      <c r="Q87878" s="39"/>
    </row>
    <row r="87879" spans="17:17">
      <c r="Q87879" s="39"/>
    </row>
    <row r="87880" spans="17:17">
      <c r="Q87880" s="39"/>
    </row>
    <row r="87881" spans="17:17">
      <c r="Q87881" s="39"/>
    </row>
    <row r="87882" spans="17:17">
      <c r="Q87882" s="39"/>
    </row>
    <row r="87883" spans="17:17">
      <c r="Q87883" s="39"/>
    </row>
    <row r="87884" spans="17:17">
      <c r="Q87884" s="39"/>
    </row>
    <row r="87885" spans="17:17">
      <c r="Q87885" s="39"/>
    </row>
    <row r="87886" spans="17:17">
      <c r="Q87886" s="39"/>
    </row>
    <row r="87887" spans="17:17">
      <c r="Q87887" s="39"/>
    </row>
    <row r="87888" spans="17:17">
      <c r="Q87888" s="39"/>
    </row>
    <row r="87889" spans="17:17">
      <c r="Q87889" s="39"/>
    </row>
    <row r="87890" spans="17:17">
      <c r="Q87890" s="39"/>
    </row>
    <row r="87891" spans="17:17">
      <c r="Q87891" s="39"/>
    </row>
    <row r="87892" spans="17:17">
      <c r="Q87892" s="39"/>
    </row>
    <row r="87893" spans="17:17">
      <c r="Q87893" s="39"/>
    </row>
    <row r="87894" spans="17:17">
      <c r="Q87894" s="39"/>
    </row>
    <row r="87895" spans="17:17">
      <c r="Q87895" s="39"/>
    </row>
    <row r="87896" spans="17:17">
      <c r="Q87896" s="39"/>
    </row>
    <row r="87897" spans="17:17">
      <c r="Q87897" s="39"/>
    </row>
    <row r="87898" spans="17:17">
      <c r="Q87898" s="39"/>
    </row>
    <row r="87899" spans="17:17">
      <c r="Q87899" s="39"/>
    </row>
    <row r="87900" spans="17:17">
      <c r="Q87900" s="39"/>
    </row>
    <row r="87901" spans="17:17">
      <c r="Q87901" s="39"/>
    </row>
    <row r="87902" spans="17:17">
      <c r="Q87902" s="39"/>
    </row>
    <row r="87903" spans="17:17">
      <c r="Q87903" s="39"/>
    </row>
    <row r="87904" spans="17:17">
      <c r="Q87904" s="39"/>
    </row>
    <row r="87905" spans="17:17">
      <c r="Q87905" s="39"/>
    </row>
    <row r="87906" spans="17:17">
      <c r="Q87906" s="39"/>
    </row>
    <row r="87907" spans="17:17">
      <c r="Q87907" s="39"/>
    </row>
    <row r="87908" spans="17:17">
      <c r="Q87908" s="39"/>
    </row>
    <row r="87909" spans="17:17">
      <c r="Q87909" s="39"/>
    </row>
    <row r="87910" spans="17:17">
      <c r="Q87910" s="39"/>
    </row>
    <row r="87911" spans="17:17">
      <c r="Q87911" s="39"/>
    </row>
    <row r="87912" spans="17:17">
      <c r="Q87912" s="39"/>
    </row>
    <row r="87913" spans="17:17">
      <c r="Q87913" s="39"/>
    </row>
    <row r="87914" spans="17:17">
      <c r="Q87914" s="39"/>
    </row>
    <row r="87915" spans="17:17">
      <c r="Q87915" s="39"/>
    </row>
    <row r="87916" spans="17:17">
      <c r="Q87916" s="39"/>
    </row>
    <row r="87917" spans="17:17">
      <c r="Q87917" s="39"/>
    </row>
    <row r="87918" spans="17:17">
      <c r="Q87918" s="39"/>
    </row>
    <row r="87919" spans="17:17">
      <c r="Q87919" s="39"/>
    </row>
    <row r="87920" spans="17:17">
      <c r="Q87920" s="39"/>
    </row>
    <row r="87921" spans="17:17">
      <c r="Q87921" s="39"/>
    </row>
    <row r="87922" spans="17:17">
      <c r="Q87922" s="39"/>
    </row>
    <row r="87923" spans="17:17">
      <c r="Q87923" s="39"/>
    </row>
    <row r="87924" spans="17:17">
      <c r="Q87924" s="39"/>
    </row>
    <row r="87925" spans="17:17">
      <c r="Q87925" s="39"/>
    </row>
    <row r="87926" spans="17:17">
      <c r="Q87926" s="39"/>
    </row>
    <row r="87927" spans="17:17">
      <c r="Q87927" s="39"/>
    </row>
    <row r="87928" spans="17:17">
      <c r="Q87928" s="39"/>
    </row>
    <row r="87929" spans="17:17">
      <c r="Q87929" s="39"/>
    </row>
    <row r="87930" spans="17:17">
      <c r="Q87930" s="39"/>
    </row>
    <row r="87931" spans="17:17">
      <c r="Q87931" s="39"/>
    </row>
    <row r="87932" spans="17:17">
      <c r="Q87932" s="39"/>
    </row>
    <row r="87933" spans="17:17">
      <c r="Q87933" s="39"/>
    </row>
    <row r="87934" spans="17:17">
      <c r="Q87934" s="39"/>
    </row>
    <row r="87935" spans="17:17">
      <c r="Q87935" s="39"/>
    </row>
    <row r="87936" spans="17:17">
      <c r="Q87936" s="39"/>
    </row>
    <row r="87937" spans="17:17">
      <c r="Q87937" s="39"/>
    </row>
    <row r="87938" spans="17:17">
      <c r="Q87938" s="39"/>
    </row>
    <row r="87939" spans="17:17">
      <c r="Q87939" s="39"/>
    </row>
    <row r="87940" spans="17:17">
      <c r="Q87940" s="39"/>
    </row>
    <row r="87941" spans="17:17">
      <c r="Q87941" s="39"/>
    </row>
    <row r="87942" spans="17:17">
      <c r="Q87942" s="39"/>
    </row>
    <row r="87943" spans="17:17">
      <c r="Q87943" s="39"/>
    </row>
    <row r="87944" spans="17:17">
      <c r="Q87944" s="39"/>
    </row>
    <row r="87945" spans="17:17">
      <c r="Q87945" s="39"/>
    </row>
    <row r="87946" spans="17:17">
      <c r="Q87946" s="39"/>
    </row>
    <row r="87947" spans="17:17">
      <c r="Q87947" s="39"/>
    </row>
    <row r="87948" spans="17:17">
      <c r="Q87948" s="39"/>
    </row>
    <row r="87949" spans="17:17">
      <c r="Q87949" s="39"/>
    </row>
    <row r="87950" spans="17:17">
      <c r="Q87950" s="39"/>
    </row>
    <row r="87951" spans="17:17">
      <c r="Q87951" s="39"/>
    </row>
    <row r="87952" spans="17:17">
      <c r="Q87952" s="39"/>
    </row>
    <row r="87953" spans="17:17">
      <c r="Q87953" s="39"/>
    </row>
    <row r="87954" spans="17:17">
      <c r="Q87954" s="39"/>
    </row>
    <row r="87955" spans="17:17">
      <c r="Q87955" s="39"/>
    </row>
    <row r="87956" spans="17:17">
      <c r="Q87956" s="39"/>
    </row>
    <row r="87957" spans="17:17">
      <c r="Q87957" s="39"/>
    </row>
    <row r="87958" spans="17:17">
      <c r="Q87958" s="39"/>
    </row>
    <row r="87959" spans="17:17">
      <c r="Q87959" s="39"/>
    </row>
    <row r="87960" spans="17:17">
      <c r="Q87960" s="39"/>
    </row>
    <row r="87961" spans="17:17">
      <c r="Q87961" s="39"/>
    </row>
    <row r="87962" spans="17:17">
      <c r="Q87962" s="39"/>
    </row>
    <row r="87963" spans="17:17">
      <c r="Q87963" s="39"/>
    </row>
    <row r="87964" spans="17:17">
      <c r="Q87964" s="39"/>
    </row>
    <row r="87965" spans="17:17">
      <c r="Q87965" s="39"/>
    </row>
    <row r="87966" spans="17:17">
      <c r="Q87966" s="39"/>
    </row>
    <row r="87967" spans="17:17">
      <c r="Q87967" s="39"/>
    </row>
    <row r="87968" spans="17:17">
      <c r="Q87968" s="39"/>
    </row>
    <row r="87969" spans="17:17">
      <c r="Q87969" s="39"/>
    </row>
    <row r="87970" spans="17:17">
      <c r="Q87970" s="39"/>
    </row>
    <row r="87971" spans="17:17">
      <c r="Q87971" s="39"/>
    </row>
    <row r="87972" spans="17:17">
      <c r="Q87972" s="39"/>
    </row>
    <row r="87973" spans="17:17">
      <c r="Q87973" s="39"/>
    </row>
    <row r="87974" spans="17:17">
      <c r="Q87974" s="39"/>
    </row>
    <row r="87975" spans="17:17">
      <c r="Q87975" s="39"/>
    </row>
    <row r="87976" spans="17:17">
      <c r="Q87976" s="39"/>
    </row>
    <row r="87977" spans="17:17">
      <c r="Q87977" s="39"/>
    </row>
    <row r="87978" spans="17:17">
      <c r="Q87978" s="39"/>
    </row>
    <row r="87979" spans="17:17">
      <c r="Q87979" s="39"/>
    </row>
    <row r="87980" spans="17:17">
      <c r="Q87980" s="39"/>
    </row>
    <row r="87981" spans="17:17">
      <c r="Q87981" s="39"/>
    </row>
    <row r="87982" spans="17:17">
      <c r="Q87982" s="39"/>
    </row>
    <row r="87983" spans="17:17">
      <c r="Q87983" s="39"/>
    </row>
    <row r="87984" spans="17:17">
      <c r="Q87984" s="39"/>
    </row>
    <row r="87985" spans="17:17">
      <c r="Q87985" s="39"/>
    </row>
    <row r="87986" spans="17:17">
      <c r="Q87986" s="39"/>
    </row>
    <row r="87987" spans="17:17">
      <c r="Q87987" s="39"/>
    </row>
    <row r="87988" spans="17:17">
      <c r="Q87988" s="39"/>
    </row>
    <row r="87989" spans="17:17">
      <c r="Q87989" s="39"/>
    </row>
    <row r="87990" spans="17:17">
      <c r="Q87990" s="39"/>
    </row>
    <row r="87991" spans="17:17">
      <c r="Q87991" s="39"/>
    </row>
    <row r="87992" spans="17:17">
      <c r="Q87992" s="39"/>
    </row>
    <row r="87993" spans="17:17">
      <c r="Q87993" s="39"/>
    </row>
    <row r="87994" spans="17:17">
      <c r="Q87994" s="39"/>
    </row>
    <row r="87995" spans="17:17">
      <c r="Q87995" s="39"/>
    </row>
    <row r="87996" spans="17:17">
      <c r="Q87996" s="39"/>
    </row>
    <row r="87997" spans="17:17">
      <c r="Q87997" s="39"/>
    </row>
    <row r="87998" spans="17:17">
      <c r="Q87998" s="39"/>
    </row>
    <row r="87999" spans="17:17">
      <c r="Q87999" s="39"/>
    </row>
    <row r="88000" spans="17:17">
      <c r="Q88000" s="39"/>
    </row>
    <row r="88001" spans="17:17">
      <c r="Q88001" s="39"/>
    </row>
    <row r="88002" spans="17:17">
      <c r="Q88002" s="39"/>
    </row>
    <row r="88003" spans="17:17">
      <c r="Q88003" s="39"/>
    </row>
    <row r="88004" spans="17:17">
      <c r="Q88004" s="39"/>
    </row>
    <row r="88005" spans="17:17">
      <c r="Q88005" s="39"/>
    </row>
    <row r="88006" spans="17:17">
      <c r="Q88006" s="39"/>
    </row>
    <row r="88007" spans="17:17">
      <c r="Q88007" s="39"/>
    </row>
    <row r="88008" spans="17:17">
      <c r="Q88008" s="39"/>
    </row>
    <row r="88009" spans="17:17">
      <c r="Q88009" s="39"/>
    </row>
    <row r="88010" spans="17:17">
      <c r="Q88010" s="39"/>
    </row>
    <row r="88011" spans="17:17">
      <c r="Q88011" s="39"/>
    </row>
    <row r="88012" spans="17:17">
      <c r="Q88012" s="39"/>
    </row>
    <row r="88013" spans="17:17">
      <c r="Q88013" s="39"/>
    </row>
    <row r="88014" spans="17:17">
      <c r="Q88014" s="39"/>
    </row>
    <row r="88015" spans="17:17">
      <c r="Q88015" s="39"/>
    </row>
    <row r="88016" spans="17:17">
      <c r="Q88016" s="39"/>
    </row>
    <row r="88017" spans="17:17">
      <c r="Q88017" s="39"/>
    </row>
    <row r="88018" spans="17:17">
      <c r="Q88018" s="39"/>
    </row>
    <row r="88019" spans="17:17">
      <c r="Q88019" s="39"/>
    </row>
    <row r="88020" spans="17:17">
      <c r="Q88020" s="39"/>
    </row>
    <row r="88021" spans="17:17">
      <c r="Q88021" s="39"/>
    </row>
    <row r="88022" spans="17:17">
      <c r="Q88022" s="39"/>
    </row>
    <row r="88023" spans="17:17">
      <c r="Q88023" s="39"/>
    </row>
    <row r="88024" spans="17:17">
      <c r="Q88024" s="39"/>
    </row>
    <row r="88025" spans="17:17">
      <c r="Q88025" s="39"/>
    </row>
    <row r="88026" spans="17:17">
      <c r="Q88026" s="39"/>
    </row>
    <row r="88027" spans="17:17">
      <c r="Q88027" s="39"/>
    </row>
    <row r="88028" spans="17:17">
      <c r="Q88028" s="39"/>
    </row>
    <row r="88029" spans="17:17">
      <c r="Q88029" s="39"/>
    </row>
    <row r="88030" spans="17:17">
      <c r="Q88030" s="39"/>
    </row>
    <row r="88031" spans="17:17">
      <c r="Q88031" s="39"/>
    </row>
    <row r="88032" spans="17:17">
      <c r="Q88032" s="39"/>
    </row>
    <row r="88033" spans="17:17">
      <c r="Q88033" s="39"/>
    </row>
    <row r="88034" spans="17:17">
      <c r="Q88034" s="39"/>
    </row>
    <row r="88035" spans="17:17">
      <c r="Q88035" s="39"/>
    </row>
    <row r="88036" spans="17:17">
      <c r="Q88036" s="39"/>
    </row>
    <row r="88037" spans="17:17">
      <c r="Q88037" s="39"/>
    </row>
    <row r="88038" spans="17:17">
      <c r="Q88038" s="39"/>
    </row>
    <row r="88039" spans="17:17">
      <c r="Q88039" s="39"/>
    </row>
    <row r="88040" spans="17:17">
      <c r="Q88040" s="39"/>
    </row>
    <row r="88041" spans="17:17">
      <c r="Q88041" s="39"/>
    </row>
    <row r="88042" spans="17:17">
      <c r="Q88042" s="39"/>
    </row>
    <row r="88043" spans="17:17">
      <c r="Q88043" s="39"/>
    </row>
    <row r="88044" spans="17:17">
      <c r="Q88044" s="39"/>
    </row>
    <row r="88045" spans="17:17">
      <c r="Q88045" s="39"/>
    </row>
    <row r="88046" spans="17:17">
      <c r="Q88046" s="39"/>
    </row>
    <row r="88047" spans="17:17">
      <c r="Q88047" s="39"/>
    </row>
    <row r="88048" spans="17:17">
      <c r="Q88048" s="39"/>
    </row>
    <row r="88049" spans="17:17">
      <c r="Q88049" s="39"/>
    </row>
    <row r="88050" spans="17:17">
      <c r="Q88050" s="39"/>
    </row>
    <row r="88051" spans="17:17">
      <c r="Q88051" s="39"/>
    </row>
    <row r="88052" spans="17:17">
      <c r="Q88052" s="39"/>
    </row>
    <row r="88053" spans="17:17">
      <c r="Q88053" s="39"/>
    </row>
    <row r="88054" spans="17:17">
      <c r="Q88054" s="39"/>
    </row>
    <row r="88055" spans="17:17">
      <c r="Q88055" s="39"/>
    </row>
    <row r="88056" spans="17:17">
      <c r="Q88056" s="39"/>
    </row>
    <row r="88057" spans="17:17">
      <c r="Q88057" s="39"/>
    </row>
    <row r="88058" spans="17:17">
      <c r="Q88058" s="39"/>
    </row>
    <row r="88059" spans="17:17">
      <c r="Q88059" s="39"/>
    </row>
    <row r="88060" spans="17:17">
      <c r="Q88060" s="39"/>
    </row>
    <row r="88061" spans="17:17">
      <c r="Q88061" s="39"/>
    </row>
    <row r="88062" spans="17:17">
      <c r="Q88062" s="39"/>
    </row>
    <row r="88063" spans="17:17">
      <c r="Q88063" s="39"/>
    </row>
    <row r="88064" spans="17:17">
      <c r="Q88064" s="39"/>
    </row>
    <row r="88065" spans="17:17">
      <c r="Q88065" s="39"/>
    </row>
    <row r="88066" spans="17:17">
      <c r="Q88066" s="39"/>
    </row>
    <row r="88067" spans="17:17">
      <c r="Q88067" s="39"/>
    </row>
    <row r="88068" spans="17:17">
      <c r="Q88068" s="39"/>
    </row>
    <row r="88069" spans="17:17">
      <c r="Q88069" s="39"/>
    </row>
    <row r="88070" spans="17:17">
      <c r="Q88070" s="39"/>
    </row>
    <row r="88071" spans="17:17">
      <c r="Q88071" s="39"/>
    </row>
    <row r="88072" spans="17:17">
      <c r="Q88072" s="39"/>
    </row>
    <row r="88073" spans="17:17">
      <c r="Q88073" s="39"/>
    </row>
    <row r="88074" spans="17:17">
      <c r="Q88074" s="39"/>
    </row>
    <row r="88075" spans="17:17">
      <c r="Q88075" s="39"/>
    </row>
    <row r="88076" spans="17:17">
      <c r="Q88076" s="39"/>
    </row>
    <row r="88077" spans="17:17">
      <c r="Q88077" s="39"/>
    </row>
    <row r="88078" spans="17:17">
      <c r="Q88078" s="39"/>
    </row>
    <row r="88079" spans="17:17">
      <c r="Q88079" s="39"/>
    </row>
    <row r="88080" spans="17:17">
      <c r="Q88080" s="39"/>
    </row>
    <row r="88081" spans="17:17">
      <c r="Q88081" s="39"/>
    </row>
    <row r="88082" spans="17:17">
      <c r="Q88082" s="39"/>
    </row>
    <row r="88083" spans="17:17">
      <c r="Q88083" s="39"/>
    </row>
    <row r="88084" spans="17:17">
      <c r="Q88084" s="39"/>
    </row>
    <row r="88085" spans="17:17">
      <c r="Q88085" s="39"/>
    </row>
    <row r="88086" spans="17:17">
      <c r="Q88086" s="39"/>
    </row>
    <row r="88087" spans="17:17">
      <c r="Q88087" s="39"/>
    </row>
    <row r="88088" spans="17:17">
      <c r="Q88088" s="39"/>
    </row>
    <row r="88089" spans="17:17">
      <c r="Q88089" s="39"/>
    </row>
    <row r="88090" spans="17:17">
      <c r="Q88090" s="39"/>
    </row>
    <row r="88091" spans="17:17">
      <c r="Q88091" s="39"/>
    </row>
    <row r="88092" spans="17:17">
      <c r="Q88092" s="39"/>
    </row>
    <row r="88093" spans="17:17">
      <c r="Q88093" s="39"/>
    </row>
    <row r="88094" spans="17:17">
      <c r="Q88094" s="39"/>
    </row>
    <row r="88095" spans="17:17">
      <c r="Q88095" s="39"/>
    </row>
    <row r="88096" spans="17:17">
      <c r="Q88096" s="39"/>
    </row>
    <row r="88097" spans="17:17">
      <c r="Q88097" s="39"/>
    </row>
    <row r="88098" spans="17:17">
      <c r="Q88098" s="39"/>
    </row>
    <row r="88099" spans="17:17">
      <c r="Q88099" s="39"/>
    </row>
    <row r="88100" spans="17:17">
      <c r="Q88100" s="39"/>
    </row>
    <row r="88101" spans="17:17">
      <c r="Q88101" s="39"/>
    </row>
    <row r="88102" spans="17:17">
      <c r="Q88102" s="39"/>
    </row>
    <row r="88103" spans="17:17">
      <c r="Q88103" s="39"/>
    </row>
    <row r="88104" spans="17:17">
      <c r="Q88104" s="39"/>
    </row>
    <row r="88105" spans="17:17">
      <c r="Q88105" s="39"/>
    </row>
    <row r="88106" spans="17:17">
      <c r="Q88106" s="39"/>
    </row>
    <row r="88107" spans="17:17">
      <c r="Q88107" s="39"/>
    </row>
    <row r="88108" spans="17:17">
      <c r="Q88108" s="39"/>
    </row>
    <row r="88109" spans="17:17">
      <c r="Q88109" s="39"/>
    </row>
    <row r="88110" spans="17:17">
      <c r="Q88110" s="39"/>
    </row>
    <row r="88111" spans="17:17">
      <c r="Q88111" s="39"/>
    </row>
    <row r="88112" spans="17:17">
      <c r="Q88112" s="39"/>
    </row>
    <row r="88113" spans="17:17">
      <c r="Q88113" s="39"/>
    </row>
    <row r="88114" spans="17:17">
      <c r="Q88114" s="39"/>
    </row>
    <row r="88115" spans="17:17">
      <c r="Q88115" s="39"/>
    </row>
    <row r="88116" spans="17:17">
      <c r="Q88116" s="39"/>
    </row>
    <row r="88117" spans="17:17">
      <c r="Q88117" s="39"/>
    </row>
    <row r="88118" spans="17:17">
      <c r="Q88118" s="39"/>
    </row>
    <row r="88119" spans="17:17">
      <c r="Q88119" s="39"/>
    </row>
    <row r="88120" spans="17:17">
      <c r="Q88120" s="39"/>
    </row>
    <row r="88121" spans="17:17">
      <c r="Q88121" s="39"/>
    </row>
    <row r="88122" spans="17:17">
      <c r="Q88122" s="39"/>
    </row>
    <row r="88123" spans="17:17">
      <c r="Q88123" s="39"/>
    </row>
    <row r="88124" spans="17:17">
      <c r="Q88124" s="39"/>
    </row>
    <row r="88125" spans="17:17">
      <c r="Q88125" s="39"/>
    </row>
    <row r="88126" spans="17:17">
      <c r="Q88126" s="39"/>
    </row>
    <row r="88127" spans="17:17">
      <c r="Q88127" s="39"/>
    </row>
    <row r="88128" spans="17:17">
      <c r="Q88128" s="39"/>
    </row>
    <row r="88129" spans="17:17">
      <c r="Q88129" s="39"/>
    </row>
    <row r="88130" spans="17:17">
      <c r="Q88130" s="39"/>
    </row>
    <row r="88131" spans="17:17">
      <c r="Q88131" s="39"/>
    </row>
    <row r="88132" spans="17:17">
      <c r="Q88132" s="39"/>
    </row>
    <row r="88133" spans="17:17">
      <c r="Q88133" s="39"/>
    </row>
    <row r="88134" spans="17:17">
      <c r="Q88134" s="39"/>
    </row>
    <row r="88135" spans="17:17">
      <c r="Q88135" s="39"/>
    </row>
    <row r="88136" spans="17:17">
      <c r="Q88136" s="39"/>
    </row>
    <row r="88137" spans="17:17">
      <c r="Q88137" s="39"/>
    </row>
    <row r="88138" spans="17:17">
      <c r="Q88138" s="39"/>
    </row>
    <row r="88139" spans="17:17">
      <c r="Q88139" s="39"/>
    </row>
    <row r="88140" spans="17:17">
      <c r="Q88140" s="39"/>
    </row>
    <row r="88141" spans="17:17">
      <c r="Q88141" s="39"/>
    </row>
    <row r="88142" spans="17:17">
      <c r="Q88142" s="39"/>
    </row>
    <row r="88143" spans="17:17">
      <c r="Q88143" s="39"/>
    </row>
    <row r="88144" spans="17:17">
      <c r="Q88144" s="39"/>
    </row>
    <row r="88145" spans="17:17">
      <c r="Q88145" s="39"/>
    </row>
    <row r="88146" spans="17:17">
      <c r="Q88146" s="39"/>
    </row>
    <row r="88147" spans="17:17">
      <c r="Q88147" s="39"/>
    </row>
    <row r="88148" spans="17:17">
      <c r="Q88148" s="39"/>
    </row>
    <row r="88149" spans="17:17">
      <c r="Q88149" s="39"/>
    </row>
    <row r="88150" spans="17:17">
      <c r="Q88150" s="39"/>
    </row>
    <row r="88151" spans="17:17">
      <c r="Q88151" s="39"/>
    </row>
    <row r="88152" spans="17:17">
      <c r="Q88152" s="39"/>
    </row>
    <row r="88153" spans="17:17">
      <c r="Q88153" s="39"/>
    </row>
    <row r="88154" spans="17:17">
      <c r="Q88154" s="39"/>
    </row>
    <row r="88155" spans="17:17">
      <c r="Q88155" s="39"/>
    </row>
    <row r="88156" spans="17:17">
      <c r="Q88156" s="39"/>
    </row>
    <row r="88157" spans="17:17">
      <c r="Q88157" s="39"/>
    </row>
    <row r="88158" spans="17:17">
      <c r="Q88158" s="39"/>
    </row>
    <row r="88159" spans="17:17">
      <c r="Q88159" s="39"/>
    </row>
    <row r="88160" spans="17:17">
      <c r="Q88160" s="39"/>
    </row>
    <row r="88161" spans="17:17">
      <c r="Q88161" s="39"/>
    </row>
    <row r="88162" spans="17:17">
      <c r="Q88162" s="39"/>
    </row>
    <row r="88163" spans="17:17">
      <c r="Q88163" s="39"/>
    </row>
    <row r="88164" spans="17:17">
      <c r="Q88164" s="39"/>
    </row>
    <row r="88165" spans="17:17">
      <c r="Q88165" s="39"/>
    </row>
    <row r="88166" spans="17:17">
      <c r="Q88166" s="39"/>
    </row>
    <row r="88167" spans="17:17">
      <c r="Q88167" s="39"/>
    </row>
    <row r="88168" spans="17:17">
      <c r="Q88168" s="39"/>
    </row>
    <row r="88169" spans="17:17">
      <c r="Q88169" s="39"/>
    </row>
    <row r="88170" spans="17:17">
      <c r="Q88170" s="39"/>
    </row>
    <row r="88171" spans="17:17">
      <c r="Q88171" s="39"/>
    </row>
    <row r="88172" spans="17:17">
      <c r="Q88172" s="39"/>
    </row>
    <row r="88173" spans="17:17">
      <c r="Q88173" s="39"/>
    </row>
    <row r="88174" spans="17:17">
      <c r="Q88174" s="39"/>
    </row>
    <row r="88175" spans="17:17">
      <c r="Q88175" s="39"/>
    </row>
    <row r="88176" spans="17:17">
      <c r="Q88176" s="39"/>
    </row>
    <row r="88177" spans="17:17">
      <c r="Q88177" s="39"/>
    </row>
    <row r="88178" spans="17:17">
      <c r="Q88178" s="39"/>
    </row>
    <row r="88179" spans="17:17">
      <c r="Q88179" s="39"/>
    </row>
    <row r="88180" spans="17:17">
      <c r="Q88180" s="39"/>
    </row>
    <row r="88181" spans="17:17">
      <c r="Q88181" s="39"/>
    </row>
    <row r="88182" spans="17:17">
      <c r="Q88182" s="39"/>
    </row>
    <row r="88183" spans="17:17">
      <c r="Q88183" s="39"/>
    </row>
    <row r="88184" spans="17:17">
      <c r="Q88184" s="39"/>
    </row>
    <row r="88185" spans="17:17">
      <c r="Q88185" s="39"/>
    </row>
    <row r="88186" spans="17:17">
      <c r="Q88186" s="39"/>
    </row>
    <row r="88187" spans="17:17">
      <c r="Q88187" s="39"/>
    </row>
    <row r="88188" spans="17:17">
      <c r="Q88188" s="39"/>
    </row>
    <row r="88189" spans="17:17">
      <c r="Q88189" s="39"/>
    </row>
    <row r="88190" spans="17:17">
      <c r="Q88190" s="39"/>
    </row>
    <row r="88191" spans="17:17">
      <c r="Q88191" s="39"/>
    </row>
    <row r="88192" spans="17:17">
      <c r="Q88192" s="39"/>
    </row>
    <row r="88193" spans="17:17">
      <c r="Q88193" s="39"/>
    </row>
    <row r="88194" spans="17:17">
      <c r="Q88194" s="39"/>
    </row>
    <row r="88195" spans="17:17">
      <c r="Q88195" s="39"/>
    </row>
    <row r="88196" spans="17:17">
      <c r="Q88196" s="39"/>
    </row>
    <row r="88197" spans="17:17">
      <c r="Q88197" s="39"/>
    </row>
    <row r="88198" spans="17:17">
      <c r="Q88198" s="39"/>
    </row>
    <row r="88199" spans="17:17">
      <c r="Q88199" s="39"/>
    </row>
    <row r="88200" spans="17:17">
      <c r="Q88200" s="39"/>
    </row>
    <row r="88201" spans="17:17">
      <c r="Q88201" s="39"/>
    </row>
    <row r="88202" spans="17:17">
      <c r="Q88202" s="39"/>
    </row>
    <row r="88203" spans="17:17">
      <c r="Q88203" s="39"/>
    </row>
    <row r="88204" spans="17:17">
      <c r="Q88204" s="39"/>
    </row>
    <row r="88205" spans="17:17">
      <c r="Q88205" s="39"/>
    </row>
    <row r="88206" spans="17:17">
      <c r="Q88206" s="39"/>
    </row>
    <row r="88207" spans="17:17">
      <c r="Q88207" s="39"/>
    </row>
    <row r="88208" spans="17:17">
      <c r="Q88208" s="39"/>
    </row>
    <row r="88209" spans="17:17">
      <c r="Q88209" s="39"/>
    </row>
    <row r="88210" spans="17:17">
      <c r="Q88210" s="39"/>
    </row>
    <row r="88211" spans="17:17">
      <c r="Q88211" s="39"/>
    </row>
    <row r="88212" spans="17:17">
      <c r="Q88212" s="39"/>
    </row>
    <row r="88213" spans="17:17">
      <c r="Q88213" s="39"/>
    </row>
    <row r="88214" spans="17:17">
      <c r="Q88214" s="39"/>
    </row>
    <row r="88215" spans="17:17">
      <c r="Q88215" s="39"/>
    </row>
    <row r="88216" spans="17:17">
      <c r="Q88216" s="39"/>
    </row>
    <row r="88217" spans="17:17">
      <c r="Q88217" s="39"/>
    </row>
    <row r="88218" spans="17:17">
      <c r="Q88218" s="39"/>
    </row>
    <row r="88219" spans="17:17">
      <c r="Q88219" s="39"/>
    </row>
    <row r="88220" spans="17:17">
      <c r="Q88220" s="39"/>
    </row>
    <row r="88221" spans="17:17">
      <c r="Q88221" s="39"/>
    </row>
    <row r="88222" spans="17:17">
      <c r="Q88222" s="39"/>
    </row>
    <row r="88223" spans="17:17">
      <c r="Q88223" s="39"/>
    </row>
    <row r="88224" spans="17:17">
      <c r="Q88224" s="39"/>
    </row>
    <row r="88225" spans="17:17">
      <c r="Q88225" s="39"/>
    </row>
    <row r="88226" spans="17:17">
      <c r="Q88226" s="39"/>
    </row>
    <row r="88227" spans="17:17">
      <c r="Q88227" s="39"/>
    </row>
    <row r="88228" spans="17:17">
      <c r="Q88228" s="39"/>
    </row>
    <row r="88229" spans="17:17">
      <c r="Q88229" s="39"/>
    </row>
    <row r="88230" spans="17:17">
      <c r="Q88230" s="39"/>
    </row>
    <row r="88231" spans="17:17">
      <c r="Q88231" s="39"/>
    </row>
    <row r="88232" spans="17:17">
      <c r="Q88232" s="39"/>
    </row>
    <row r="88233" spans="17:17">
      <c r="Q88233" s="39"/>
    </row>
    <row r="88234" spans="17:17">
      <c r="Q88234" s="39"/>
    </row>
    <row r="88235" spans="17:17">
      <c r="Q88235" s="39"/>
    </row>
    <row r="88236" spans="17:17">
      <c r="Q88236" s="39"/>
    </row>
    <row r="88237" spans="17:17">
      <c r="Q88237" s="39"/>
    </row>
    <row r="88238" spans="17:17">
      <c r="Q88238" s="39"/>
    </row>
    <row r="88239" spans="17:17">
      <c r="Q88239" s="39"/>
    </row>
    <row r="88240" spans="17:17">
      <c r="Q88240" s="39"/>
    </row>
    <row r="88241" spans="17:17">
      <c r="Q88241" s="39"/>
    </row>
    <row r="88242" spans="17:17">
      <c r="Q88242" s="39"/>
    </row>
    <row r="88243" spans="17:17">
      <c r="Q88243" s="39"/>
    </row>
    <row r="88244" spans="17:17">
      <c r="Q88244" s="39"/>
    </row>
    <row r="88245" spans="17:17">
      <c r="Q88245" s="39"/>
    </row>
    <row r="88246" spans="17:17">
      <c r="Q88246" s="39"/>
    </row>
    <row r="88247" spans="17:17">
      <c r="Q88247" s="39"/>
    </row>
    <row r="88248" spans="17:17">
      <c r="Q88248" s="39"/>
    </row>
    <row r="88249" spans="17:17">
      <c r="Q88249" s="39"/>
    </row>
    <row r="88250" spans="17:17">
      <c r="Q88250" s="39"/>
    </row>
    <row r="88251" spans="17:17">
      <c r="Q88251" s="39"/>
    </row>
    <row r="88252" spans="17:17">
      <c r="Q88252" s="39"/>
    </row>
    <row r="88253" spans="17:17">
      <c r="Q88253" s="39"/>
    </row>
    <row r="88254" spans="17:17">
      <c r="Q88254" s="39"/>
    </row>
    <row r="88255" spans="17:17">
      <c r="Q88255" s="39"/>
    </row>
    <row r="88256" spans="17:17">
      <c r="Q88256" s="39"/>
    </row>
    <row r="88257" spans="17:17">
      <c r="Q88257" s="39"/>
    </row>
    <row r="88258" spans="17:17">
      <c r="Q88258" s="39"/>
    </row>
    <row r="88259" spans="17:17">
      <c r="Q88259" s="39"/>
    </row>
    <row r="88260" spans="17:17">
      <c r="Q88260" s="39"/>
    </row>
    <row r="88261" spans="17:17">
      <c r="Q88261" s="39"/>
    </row>
    <row r="88262" spans="17:17">
      <c r="Q88262" s="39"/>
    </row>
    <row r="88263" spans="17:17">
      <c r="Q88263" s="39"/>
    </row>
    <row r="88264" spans="17:17">
      <c r="Q88264" s="39"/>
    </row>
    <row r="88265" spans="17:17">
      <c r="Q88265" s="39"/>
    </row>
    <row r="88266" spans="17:17">
      <c r="Q88266" s="39"/>
    </row>
    <row r="88267" spans="17:17">
      <c r="Q88267" s="39"/>
    </row>
    <row r="88268" spans="17:17">
      <c r="Q88268" s="39"/>
    </row>
    <row r="88269" spans="17:17">
      <c r="Q88269" s="39"/>
    </row>
    <row r="88270" spans="17:17">
      <c r="Q88270" s="39"/>
    </row>
    <row r="88271" spans="17:17">
      <c r="Q88271" s="39"/>
    </row>
    <row r="88272" spans="17:17">
      <c r="Q88272" s="39"/>
    </row>
    <row r="88273" spans="17:17">
      <c r="Q88273" s="39"/>
    </row>
    <row r="88274" spans="17:17">
      <c r="Q88274" s="39"/>
    </row>
    <row r="88275" spans="17:17">
      <c r="Q88275" s="39"/>
    </row>
    <row r="88276" spans="17:17">
      <c r="Q88276" s="39"/>
    </row>
    <row r="88277" spans="17:17">
      <c r="Q88277" s="39"/>
    </row>
    <row r="88278" spans="17:17">
      <c r="Q88278" s="39"/>
    </row>
    <row r="88279" spans="17:17">
      <c r="Q88279" s="39"/>
    </row>
    <row r="88280" spans="17:17">
      <c r="Q88280" s="39"/>
    </row>
    <row r="88281" spans="17:17">
      <c r="Q88281" s="39"/>
    </row>
    <row r="88282" spans="17:17">
      <c r="Q88282" s="39"/>
    </row>
    <row r="88283" spans="17:17">
      <c r="Q88283" s="39"/>
    </row>
    <row r="88284" spans="17:17">
      <c r="Q88284" s="39"/>
    </row>
    <row r="88285" spans="17:17">
      <c r="Q88285" s="39"/>
    </row>
    <row r="88286" spans="17:17">
      <c r="Q88286" s="39"/>
    </row>
    <row r="88287" spans="17:17">
      <c r="Q88287" s="39"/>
    </row>
    <row r="88288" spans="17:17">
      <c r="Q88288" s="39"/>
    </row>
    <row r="88289" spans="17:17">
      <c r="Q88289" s="39"/>
    </row>
    <row r="88290" spans="17:17">
      <c r="Q88290" s="39"/>
    </row>
    <row r="88291" spans="17:17">
      <c r="Q88291" s="39"/>
    </row>
    <row r="88292" spans="17:17">
      <c r="Q88292" s="39"/>
    </row>
    <row r="88293" spans="17:17">
      <c r="Q88293" s="39"/>
    </row>
    <row r="88294" spans="17:17">
      <c r="Q88294" s="39"/>
    </row>
    <row r="88295" spans="17:17">
      <c r="Q88295" s="39"/>
    </row>
    <row r="88296" spans="17:17">
      <c r="Q88296" s="39"/>
    </row>
    <row r="88297" spans="17:17">
      <c r="Q88297" s="39"/>
    </row>
    <row r="88298" spans="17:17">
      <c r="Q88298" s="39"/>
    </row>
    <row r="88299" spans="17:17">
      <c r="Q88299" s="39"/>
    </row>
    <row r="88300" spans="17:17">
      <c r="Q88300" s="39"/>
    </row>
    <row r="88301" spans="17:17">
      <c r="Q88301" s="39"/>
    </row>
    <row r="88302" spans="17:17">
      <c r="Q88302" s="39"/>
    </row>
    <row r="88303" spans="17:17">
      <c r="Q88303" s="39"/>
    </row>
    <row r="88304" spans="17:17">
      <c r="Q88304" s="39"/>
    </row>
    <row r="88305" spans="17:17">
      <c r="Q88305" s="39"/>
    </row>
    <row r="88306" spans="17:17">
      <c r="Q88306" s="39"/>
    </row>
    <row r="88307" spans="17:17">
      <c r="Q88307" s="39"/>
    </row>
    <row r="88308" spans="17:17">
      <c r="Q88308" s="39"/>
    </row>
    <row r="88309" spans="17:17">
      <c r="Q88309" s="39"/>
    </row>
    <row r="88310" spans="17:17">
      <c r="Q88310" s="39"/>
    </row>
    <row r="88311" spans="17:17">
      <c r="Q88311" s="39"/>
    </row>
    <row r="88312" spans="17:17">
      <c r="Q88312" s="39"/>
    </row>
    <row r="88313" spans="17:17">
      <c r="Q88313" s="39"/>
    </row>
    <row r="88314" spans="17:17">
      <c r="Q88314" s="39"/>
    </row>
    <row r="88315" spans="17:17">
      <c r="Q88315" s="39"/>
    </row>
    <row r="88316" spans="17:17">
      <c r="Q88316" s="39"/>
    </row>
    <row r="88317" spans="17:17">
      <c r="Q88317" s="39"/>
    </row>
    <row r="88318" spans="17:17">
      <c r="Q88318" s="39"/>
    </row>
    <row r="88319" spans="17:17">
      <c r="Q88319" s="39"/>
    </row>
    <row r="88320" spans="17:17">
      <c r="Q88320" s="39"/>
    </row>
    <row r="88321" spans="17:17">
      <c r="Q88321" s="39"/>
    </row>
    <row r="88322" spans="17:17">
      <c r="Q88322" s="39"/>
    </row>
    <row r="88323" spans="17:17">
      <c r="Q88323" s="39"/>
    </row>
    <row r="88324" spans="17:17">
      <c r="Q88324" s="39"/>
    </row>
    <row r="88325" spans="17:17">
      <c r="Q88325" s="39"/>
    </row>
    <row r="88326" spans="17:17">
      <c r="Q88326" s="39"/>
    </row>
    <row r="88327" spans="17:17">
      <c r="Q88327" s="39"/>
    </row>
    <row r="88328" spans="17:17">
      <c r="Q88328" s="39"/>
    </row>
    <row r="88329" spans="17:17">
      <c r="Q88329" s="39"/>
    </row>
    <row r="88330" spans="17:17">
      <c r="Q88330" s="39"/>
    </row>
    <row r="88331" spans="17:17">
      <c r="Q88331" s="39"/>
    </row>
    <row r="88332" spans="17:17">
      <c r="Q88332" s="39"/>
    </row>
    <row r="88333" spans="17:17">
      <c r="Q88333" s="39"/>
    </row>
    <row r="88334" spans="17:17">
      <c r="Q88334" s="39"/>
    </row>
    <row r="88335" spans="17:17">
      <c r="Q88335" s="39"/>
    </row>
    <row r="88336" spans="17:17">
      <c r="Q88336" s="39"/>
    </row>
    <row r="88337" spans="17:17">
      <c r="Q88337" s="39"/>
    </row>
    <row r="88338" spans="17:17">
      <c r="Q88338" s="39"/>
    </row>
    <row r="88339" spans="17:17">
      <c r="Q88339" s="39"/>
    </row>
    <row r="88340" spans="17:17">
      <c r="Q88340" s="39"/>
    </row>
    <row r="88341" spans="17:17">
      <c r="Q88341" s="39"/>
    </row>
    <row r="88342" spans="17:17">
      <c r="Q88342" s="39"/>
    </row>
    <row r="88343" spans="17:17">
      <c r="Q88343" s="39"/>
    </row>
    <row r="88344" spans="17:17">
      <c r="Q88344" s="39"/>
    </row>
    <row r="88345" spans="17:17">
      <c r="Q88345" s="39"/>
    </row>
    <row r="88346" spans="17:17">
      <c r="Q88346" s="39"/>
    </row>
    <row r="88347" spans="17:17">
      <c r="Q88347" s="39"/>
    </row>
    <row r="88348" spans="17:17">
      <c r="Q88348" s="39"/>
    </row>
    <row r="88349" spans="17:17">
      <c r="Q88349" s="39"/>
    </row>
    <row r="88350" spans="17:17">
      <c r="Q88350" s="39"/>
    </row>
    <row r="88351" spans="17:17">
      <c r="Q88351" s="39"/>
    </row>
    <row r="88352" spans="17:17">
      <c r="Q88352" s="39"/>
    </row>
    <row r="88353" spans="17:17">
      <c r="Q88353" s="39"/>
    </row>
    <row r="88354" spans="17:17">
      <c r="Q88354" s="39"/>
    </row>
    <row r="88355" spans="17:17">
      <c r="Q88355" s="39"/>
    </row>
    <row r="88356" spans="17:17">
      <c r="Q88356" s="39"/>
    </row>
    <row r="88357" spans="17:17">
      <c r="Q88357" s="39"/>
    </row>
    <row r="88358" spans="17:17">
      <c r="Q88358" s="39"/>
    </row>
    <row r="88359" spans="17:17">
      <c r="Q88359" s="39"/>
    </row>
    <row r="88360" spans="17:17">
      <c r="Q88360" s="39"/>
    </row>
    <row r="88361" spans="17:17">
      <c r="Q88361" s="39"/>
    </row>
    <row r="88362" spans="17:17">
      <c r="Q88362" s="39"/>
    </row>
    <row r="88363" spans="17:17">
      <c r="Q88363" s="39"/>
    </row>
    <row r="88364" spans="17:17">
      <c r="Q88364" s="39"/>
    </row>
    <row r="88365" spans="17:17">
      <c r="Q88365" s="39"/>
    </row>
    <row r="88366" spans="17:17">
      <c r="Q88366" s="39"/>
    </row>
    <row r="88367" spans="17:17">
      <c r="Q88367" s="39"/>
    </row>
    <row r="88368" spans="17:17">
      <c r="Q88368" s="39"/>
    </row>
    <row r="88369" spans="17:17">
      <c r="Q88369" s="39"/>
    </row>
    <row r="88370" spans="17:17">
      <c r="Q88370" s="39"/>
    </row>
    <row r="88371" spans="17:17">
      <c r="Q88371" s="39"/>
    </row>
    <row r="88372" spans="17:17">
      <c r="Q88372" s="39"/>
    </row>
    <row r="88373" spans="17:17">
      <c r="Q88373" s="39"/>
    </row>
    <row r="88374" spans="17:17">
      <c r="Q88374" s="39"/>
    </row>
    <row r="88375" spans="17:17">
      <c r="Q88375" s="39"/>
    </row>
    <row r="88376" spans="17:17">
      <c r="Q88376" s="39"/>
    </row>
    <row r="88377" spans="17:17">
      <c r="Q88377" s="39"/>
    </row>
    <row r="88378" spans="17:17">
      <c r="Q88378" s="39"/>
    </row>
    <row r="88379" spans="17:17">
      <c r="Q88379" s="39"/>
    </row>
    <row r="88380" spans="17:17">
      <c r="Q88380" s="39"/>
    </row>
    <row r="88381" spans="17:17">
      <c r="Q88381" s="39"/>
    </row>
    <row r="88382" spans="17:17">
      <c r="Q88382" s="39"/>
    </row>
    <row r="88383" spans="17:17">
      <c r="Q88383" s="39"/>
    </row>
    <row r="88384" spans="17:17">
      <c r="Q88384" s="39"/>
    </row>
    <row r="88385" spans="17:17">
      <c r="Q88385" s="39"/>
    </row>
    <row r="88386" spans="17:17">
      <c r="Q88386" s="39"/>
    </row>
    <row r="88387" spans="17:17">
      <c r="Q88387" s="39"/>
    </row>
    <row r="88388" spans="17:17">
      <c r="Q88388" s="39"/>
    </row>
    <row r="88389" spans="17:17">
      <c r="Q88389" s="39"/>
    </row>
    <row r="88390" spans="17:17">
      <c r="Q88390" s="39"/>
    </row>
    <row r="88391" spans="17:17">
      <c r="Q88391" s="39"/>
    </row>
    <row r="88392" spans="17:17">
      <c r="Q88392" s="39"/>
    </row>
    <row r="88393" spans="17:17">
      <c r="Q88393" s="39"/>
    </row>
    <row r="88394" spans="17:17">
      <c r="Q88394" s="39"/>
    </row>
    <row r="88395" spans="17:17">
      <c r="Q88395" s="39"/>
    </row>
    <row r="88396" spans="17:17">
      <c r="Q88396" s="39"/>
    </row>
    <row r="88397" spans="17:17">
      <c r="Q88397" s="39"/>
    </row>
    <row r="88398" spans="17:17">
      <c r="Q88398" s="39"/>
    </row>
    <row r="88399" spans="17:17">
      <c r="Q88399" s="39"/>
    </row>
    <row r="88400" spans="17:17">
      <c r="Q88400" s="39"/>
    </row>
    <row r="88401" spans="17:17">
      <c r="Q88401" s="39"/>
    </row>
    <row r="88402" spans="17:17">
      <c r="Q88402" s="39"/>
    </row>
    <row r="88403" spans="17:17">
      <c r="Q88403" s="39"/>
    </row>
    <row r="88404" spans="17:17">
      <c r="Q88404" s="39"/>
    </row>
    <row r="88405" spans="17:17">
      <c r="Q88405" s="39"/>
    </row>
    <row r="88406" spans="17:17">
      <c r="Q88406" s="39"/>
    </row>
    <row r="88407" spans="17:17">
      <c r="Q88407" s="39"/>
    </row>
    <row r="88408" spans="17:17">
      <c r="Q88408" s="39"/>
    </row>
    <row r="88409" spans="17:17">
      <c r="Q88409" s="39"/>
    </row>
    <row r="88410" spans="17:17">
      <c r="Q88410" s="39"/>
    </row>
    <row r="88411" spans="17:17">
      <c r="Q88411" s="39"/>
    </row>
    <row r="88412" spans="17:17">
      <c r="Q88412" s="39"/>
    </row>
    <row r="88413" spans="17:17">
      <c r="Q88413" s="39"/>
    </row>
    <row r="88414" spans="17:17">
      <c r="Q88414" s="39"/>
    </row>
    <row r="88415" spans="17:17">
      <c r="Q88415" s="39"/>
    </row>
    <row r="88416" spans="17:17">
      <c r="Q88416" s="39"/>
    </row>
    <row r="88417" spans="17:17">
      <c r="Q88417" s="39"/>
    </row>
    <row r="88418" spans="17:17">
      <c r="Q88418" s="39"/>
    </row>
    <row r="88419" spans="17:17">
      <c r="Q88419" s="39"/>
    </row>
    <row r="88420" spans="17:17">
      <c r="Q88420" s="39"/>
    </row>
    <row r="88421" spans="17:17">
      <c r="Q88421" s="39"/>
    </row>
    <row r="88422" spans="17:17">
      <c r="Q88422" s="39"/>
    </row>
    <row r="88423" spans="17:17">
      <c r="Q88423" s="39"/>
    </row>
    <row r="88424" spans="17:17">
      <c r="Q88424" s="39"/>
    </row>
    <row r="88425" spans="17:17">
      <c r="Q88425" s="39"/>
    </row>
    <row r="88426" spans="17:17">
      <c r="Q88426" s="39"/>
    </row>
    <row r="88427" spans="17:17">
      <c r="Q88427" s="39"/>
    </row>
    <row r="88428" spans="17:17">
      <c r="Q88428" s="39"/>
    </row>
    <row r="88429" spans="17:17">
      <c r="Q88429" s="39"/>
    </row>
    <row r="88430" spans="17:17">
      <c r="Q88430" s="39"/>
    </row>
    <row r="88431" spans="17:17">
      <c r="Q88431" s="39"/>
    </row>
    <row r="88432" spans="17:17">
      <c r="Q88432" s="39"/>
    </row>
    <row r="88433" spans="17:17">
      <c r="Q88433" s="39"/>
    </row>
    <row r="88434" spans="17:17">
      <c r="Q88434" s="39"/>
    </row>
    <row r="88435" spans="17:17">
      <c r="Q88435" s="39"/>
    </row>
    <row r="88436" spans="17:17">
      <c r="Q88436" s="39"/>
    </row>
    <row r="88437" spans="17:17">
      <c r="Q88437" s="39"/>
    </row>
    <row r="88438" spans="17:17">
      <c r="Q88438" s="39"/>
    </row>
    <row r="88439" spans="17:17">
      <c r="Q88439" s="39"/>
    </row>
    <row r="88440" spans="17:17">
      <c r="Q88440" s="39"/>
    </row>
    <row r="88441" spans="17:17">
      <c r="Q88441" s="39"/>
    </row>
    <row r="88442" spans="17:17">
      <c r="Q88442" s="39"/>
    </row>
    <row r="88443" spans="17:17">
      <c r="Q88443" s="39"/>
    </row>
    <row r="88444" spans="17:17">
      <c r="Q88444" s="39"/>
    </row>
    <row r="88445" spans="17:17">
      <c r="Q88445" s="39"/>
    </row>
    <row r="88446" spans="17:17">
      <c r="Q88446" s="39"/>
    </row>
    <row r="88447" spans="17:17">
      <c r="Q88447" s="39"/>
    </row>
    <row r="88448" spans="17:17">
      <c r="Q88448" s="39"/>
    </row>
    <row r="88449" spans="17:17">
      <c r="Q88449" s="39"/>
    </row>
    <row r="88450" spans="17:17">
      <c r="Q88450" s="39"/>
    </row>
    <row r="88451" spans="17:17">
      <c r="Q88451" s="39"/>
    </row>
    <row r="88452" spans="17:17">
      <c r="Q88452" s="39"/>
    </row>
    <row r="88453" spans="17:17">
      <c r="Q88453" s="39"/>
    </row>
    <row r="88454" spans="17:17">
      <c r="Q88454" s="39"/>
    </row>
    <row r="88455" spans="17:17">
      <c r="Q88455" s="39"/>
    </row>
    <row r="88456" spans="17:17">
      <c r="Q88456" s="39"/>
    </row>
    <row r="88457" spans="17:17">
      <c r="Q88457" s="39"/>
    </row>
    <row r="88458" spans="17:17">
      <c r="Q88458" s="39"/>
    </row>
    <row r="88459" spans="17:17">
      <c r="Q88459" s="39"/>
    </row>
    <row r="88460" spans="17:17">
      <c r="Q88460" s="39"/>
    </row>
    <row r="88461" spans="17:17">
      <c r="Q88461" s="39"/>
    </row>
    <row r="88462" spans="17:17">
      <c r="Q88462" s="39"/>
    </row>
    <row r="88463" spans="17:17">
      <c r="Q88463" s="39"/>
    </row>
    <row r="88464" spans="17:17">
      <c r="Q88464" s="39"/>
    </row>
    <row r="88465" spans="17:17">
      <c r="Q88465" s="39"/>
    </row>
    <row r="88466" spans="17:17">
      <c r="Q88466" s="39"/>
    </row>
    <row r="88467" spans="17:17">
      <c r="Q88467" s="39"/>
    </row>
    <row r="88468" spans="17:17">
      <c r="Q88468" s="39"/>
    </row>
    <row r="88469" spans="17:17">
      <c r="Q88469" s="39"/>
    </row>
    <row r="88470" spans="17:17">
      <c r="Q88470" s="39"/>
    </row>
    <row r="88471" spans="17:17">
      <c r="Q88471" s="39"/>
    </row>
    <row r="88472" spans="17:17">
      <c r="Q88472" s="39"/>
    </row>
    <row r="88473" spans="17:17">
      <c r="Q88473" s="39"/>
    </row>
    <row r="88474" spans="17:17">
      <c r="Q88474" s="39"/>
    </row>
    <row r="88475" spans="17:17">
      <c r="Q88475" s="39"/>
    </row>
    <row r="88476" spans="17:17">
      <c r="Q88476" s="39"/>
    </row>
    <row r="88477" spans="17:17">
      <c r="Q88477" s="39"/>
    </row>
    <row r="88478" spans="17:17">
      <c r="Q88478" s="39"/>
    </row>
    <row r="88479" spans="17:17">
      <c r="Q88479" s="39"/>
    </row>
    <row r="88480" spans="17:17">
      <c r="Q88480" s="39"/>
    </row>
    <row r="88481" spans="17:17">
      <c r="Q88481" s="39"/>
    </row>
    <row r="88482" spans="17:17">
      <c r="Q88482" s="39"/>
    </row>
    <row r="88483" spans="17:17">
      <c r="Q88483" s="39"/>
    </row>
    <row r="88484" spans="17:17">
      <c r="Q88484" s="39"/>
    </row>
    <row r="88485" spans="17:17">
      <c r="Q88485" s="39"/>
    </row>
    <row r="88486" spans="17:17">
      <c r="Q88486" s="39"/>
    </row>
    <row r="88487" spans="17:17">
      <c r="Q88487" s="39"/>
    </row>
    <row r="88488" spans="17:17">
      <c r="Q88488" s="39"/>
    </row>
    <row r="88489" spans="17:17">
      <c r="Q88489" s="39"/>
    </row>
    <row r="88490" spans="17:17">
      <c r="Q88490" s="39"/>
    </row>
    <row r="88491" spans="17:17">
      <c r="Q88491" s="39"/>
    </row>
    <row r="88492" spans="17:17">
      <c r="Q88492" s="39"/>
    </row>
    <row r="88493" spans="17:17">
      <c r="Q88493" s="39"/>
    </row>
    <row r="88494" spans="17:17">
      <c r="Q88494" s="39"/>
    </row>
    <row r="88495" spans="17:17">
      <c r="Q88495" s="39"/>
    </row>
    <row r="88496" spans="17:17">
      <c r="Q88496" s="39"/>
    </row>
    <row r="88497" spans="17:17">
      <c r="Q88497" s="39"/>
    </row>
    <row r="88498" spans="17:17">
      <c r="Q88498" s="39"/>
    </row>
    <row r="88499" spans="17:17">
      <c r="Q88499" s="39"/>
    </row>
    <row r="88500" spans="17:17">
      <c r="Q88500" s="39"/>
    </row>
    <row r="88501" spans="17:17">
      <c r="Q88501" s="39"/>
    </row>
    <row r="88502" spans="17:17">
      <c r="Q88502" s="39"/>
    </row>
    <row r="88503" spans="17:17">
      <c r="Q88503" s="39"/>
    </row>
    <row r="88504" spans="17:17">
      <c r="Q88504" s="39"/>
    </row>
    <row r="88505" spans="17:17">
      <c r="Q88505" s="39"/>
    </row>
    <row r="88506" spans="17:17">
      <c r="Q88506" s="39"/>
    </row>
    <row r="88507" spans="17:17">
      <c r="Q88507" s="39"/>
    </row>
    <row r="88508" spans="17:17">
      <c r="Q88508" s="39"/>
    </row>
    <row r="88509" spans="17:17">
      <c r="Q88509" s="39"/>
    </row>
    <row r="88510" spans="17:17">
      <c r="Q88510" s="39"/>
    </row>
    <row r="88511" spans="17:17">
      <c r="Q88511" s="39"/>
    </row>
    <row r="88512" spans="17:17">
      <c r="Q88512" s="39"/>
    </row>
    <row r="88513" spans="17:17">
      <c r="Q88513" s="39"/>
    </row>
    <row r="88514" spans="17:17">
      <c r="Q88514" s="39"/>
    </row>
    <row r="88515" spans="17:17">
      <c r="Q88515" s="39"/>
    </row>
    <row r="88516" spans="17:17">
      <c r="Q88516" s="39"/>
    </row>
    <row r="88517" spans="17:17">
      <c r="Q88517" s="39"/>
    </row>
    <row r="88518" spans="17:17">
      <c r="Q88518" s="39"/>
    </row>
    <row r="88519" spans="17:17">
      <c r="Q88519" s="39"/>
    </row>
    <row r="88520" spans="17:17">
      <c r="Q88520" s="39"/>
    </row>
    <row r="88521" spans="17:17">
      <c r="Q88521" s="39"/>
    </row>
    <row r="88522" spans="17:17">
      <c r="Q88522" s="39"/>
    </row>
    <row r="88523" spans="17:17">
      <c r="Q88523" s="39"/>
    </row>
    <row r="88524" spans="17:17">
      <c r="Q88524" s="39"/>
    </row>
    <row r="88525" spans="17:17">
      <c r="Q88525" s="39"/>
    </row>
    <row r="88526" spans="17:17">
      <c r="Q88526" s="39"/>
    </row>
    <row r="88527" spans="17:17">
      <c r="Q88527" s="39"/>
    </row>
    <row r="88528" spans="17:17">
      <c r="Q88528" s="39"/>
    </row>
    <row r="88529" spans="17:17">
      <c r="Q88529" s="39"/>
    </row>
    <row r="88530" spans="17:17">
      <c r="Q88530" s="39"/>
    </row>
    <row r="88531" spans="17:17">
      <c r="Q88531" s="39"/>
    </row>
    <row r="88532" spans="17:17">
      <c r="Q88532" s="39"/>
    </row>
    <row r="88533" spans="17:17">
      <c r="Q88533" s="39"/>
    </row>
    <row r="88534" spans="17:17">
      <c r="Q88534" s="39"/>
    </row>
    <row r="88535" spans="17:17">
      <c r="Q88535" s="39"/>
    </row>
    <row r="88536" spans="17:17">
      <c r="Q88536" s="39"/>
    </row>
    <row r="88537" spans="17:17">
      <c r="Q88537" s="39"/>
    </row>
    <row r="88538" spans="17:17">
      <c r="Q88538" s="39"/>
    </row>
    <row r="88539" spans="17:17">
      <c r="Q88539" s="39"/>
    </row>
    <row r="88540" spans="17:17">
      <c r="Q88540" s="39"/>
    </row>
    <row r="88541" spans="17:17">
      <c r="Q88541" s="39"/>
    </row>
    <row r="88542" spans="17:17">
      <c r="Q88542" s="39"/>
    </row>
    <row r="88543" spans="17:17">
      <c r="Q88543" s="39"/>
    </row>
    <row r="88544" spans="17:17">
      <c r="Q88544" s="39"/>
    </row>
    <row r="88545" spans="17:17">
      <c r="Q88545" s="39"/>
    </row>
    <row r="88546" spans="17:17">
      <c r="Q88546" s="39"/>
    </row>
    <row r="88547" spans="17:17">
      <c r="Q88547" s="39"/>
    </row>
    <row r="88548" spans="17:17">
      <c r="Q88548" s="39"/>
    </row>
    <row r="88549" spans="17:17">
      <c r="Q88549" s="39"/>
    </row>
    <row r="88550" spans="17:17">
      <c r="Q88550" s="39"/>
    </row>
    <row r="88551" spans="17:17">
      <c r="Q88551" s="39"/>
    </row>
    <row r="88552" spans="17:17">
      <c r="Q88552" s="39"/>
    </row>
    <row r="88553" spans="17:17">
      <c r="Q88553" s="39"/>
    </row>
    <row r="88554" spans="17:17">
      <c r="Q88554" s="39"/>
    </row>
    <row r="88555" spans="17:17">
      <c r="Q88555" s="39"/>
    </row>
    <row r="88556" spans="17:17">
      <c r="Q88556" s="39"/>
    </row>
    <row r="88557" spans="17:17">
      <c r="Q88557" s="39"/>
    </row>
    <row r="88558" spans="17:17">
      <c r="Q88558" s="39"/>
    </row>
    <row r="88559" spans="17:17">
      <c r="Q88559" s="39"/>
    </row>
    <row r="88560" spans="17:17">
      <c r="Q88560" s="39"/>
    </row>
    <row r="88561" spans="17:17">
      <c r="Q88561" s="39"/>
    </row>
    <row r="88562" spans="17:17">
      <c r="Q88562" s="39"/>
    </row>
    <row r="88563" spans="17:17">
      <c r="Q88563" s="39"/>
    </row>
    <row r="88564" spans="17:17">
      <c r="Q88564" s="39"/>
    </row>
    <row r="88565" spans="17:17">
      <c r="Q88565" s="39"/>
    </row>
    <row r="88566" spans="17:17">
      <c r="Q88566" s="39"/>
    </row>
    <row r="88567" spans="17:17">
      <c r="Q88567" s="39"/>
    </row>
    <row r="88568" spans="17:17">
      <c r="Q88568" s="39"/>
    </row>
    <row r="88569" spans="17:17">
      <c r="Q88569" s="39"/>
    </row>
    <row r="88570" spans="17:17">
      <c r="Q88570" s="39"/>
    </row>
    <row r="88571" spans="17:17">
      <c r="Q88571" s="39"/>
    </row>
    <row r="88572" spans="17:17">
      <c r="Q88572" s="39"/>
    </row>
    <row r="88573" spans="17:17">
      <c r="Q88573" s="39"/>
    </row>
    <row r="88574" spans="17:17">
      <c r="Q88574" s="39"/>
    </row>
    <row r="88575" spans="17:17">
      <c r="Q88575" s="39"/>
    </row>
    <row r="88576" spans="17:17">
      <c r="Q88576" s="39"/>
    </row>
    <row r="88577" spans="17:17">
      <c r="Q88577" s="39"/>
    </row>
    <row r="88578" spans="17:17">
      <c r="Q88578" s="39"/>
    </row>
    <row r="88579" spans="17:17">
      <c r="Q88579" s="39"/>
    </row>
    <row r="88580" spans="17:17">
      <c r="Q88580" s="39"/>
    </row>
    <row r="88581" spans="17:17">
      <c r="Q88581" s="39"/>
    </row>
    <row r="88582" spans="17:17">
      <c r="Q88582" s="39"/>
    </row>
    <row r="88583" spans="17:17">
      <c r="Q88583" s="39"/>
    </row>
    <row r="88584" spans="17:17">
      <c r="Q88584" s="39"/>
    </row>
    <row r="88585" spans="17:17">
      <c r="Q88585" s="39"/>
    </row>
    <row r="88586" spans="17:17">
      <c r="Q88586" s="39"/>
    </row>
    <row r="88587" spans="17:17">
      <c r="Q88587" s="39"/>
    </row>
    <row r="88588" spans="17:17">
      <c r="Q88588" s="39"/>
    </row>
    <row r="88589" spans="17:17">
      <c r="Q88589" s="39"/>
    </row>
    <row r="88590" spans="17:17">
      <c r="Q88590" s="39"/>
    </row>
    <row r="88591" spans="17:17">
      <c r="Q88591" s="39"/>
    </row>
    <row r="88592" spans="17:17">
      <c r="Q88592" s="39"/>
    </row>
    <row r="88593" spans="17:17">
      <c r="Q88593" s="39"/>
    </row>
    <row r="88594" spans="17:17">
      <c r="Q88594" s="39"/>
    </row>
    <row r="88595" spans="17:17">
      <c r="Q88595" s="39"/>
    </row>
    <row r="88596" spans="17:17">
      <c r="Q88596" s="39"/>
    </row>
    <row r="88597" spans="17:17">
      <c r="Q88597" s="39"/>
    </row>
    <row r="88598" spans="17:17">
      <c r="Q88598" s="39"/>
    </row>
    <row r="88599" spans="17:17">
      <c r="Q88599" s="39"/>
    </row>
    <row r="88600" spans="17:17">
      <c r="Q88600" s="39"/>
    </row>
    <row r="88601" spans="17:17">
      <c r="Q88601" s="39"/>
    </row>
    <row r="88602" spans="17:17">
      <c r="Q88602" s="39"/>
    </row>
    <row r="88603" spans="17:17">
      <c r="Q88603" s="39"/>
    </row>
    <row r="88604" spans="17:17">
      <c r="Q88604" s="39"/>
    </row>
    <row r="88605" spans="17:17">
      <c r="Q88605" s="39"/>
    </row>
    <row r="88606" spans="17:17">
      <c r="Q88606" s="39"/>
    </row>
    <row r="88607" spans="17:17">
      <c r="Q88607" s="39"/>
    </row>
    <row r="88608" spans="17:17">
      <c r="Q88608" s="39"/>
    </row>
    <row r="88609" spans="17:17">
      <c r="Q88609" s="39"/>
    </row>
    <row r="88610" spans="17:17">
      <c r="Q88610" s="39"/>
    </row>
    <row r="88611" spans="17:17">
      <c r="Q88611" s="39"/>
    </row>
    <row r="88612" spans="17:17">
      <c r="Q88612" s="39"/>
    </row>
    <row r="88613" spans="17:17">
      <c r="Q88613" s="39"/>
    </row>
    <row r="88614" spans="17:17">
      <c r="Q88614" s="39"/>
    </row>
    <row r="88615" spans="17:17">
      <c r="Q88615" s="39"/>
    </row>
    <row r="88616" spans="17:17">
      <c r="Q88616" s="39"/>
    </row>
    <row r="88617" spans="17:17">
      <c r="Q88617" s="39"/>
    </row>
    <row r="88618" spans="17:17">
      <c r="Q88618" s="39"/>
    </row>
    <row r="88619" spans="17:17">
      <c r="Q88619" s="39"/>
    </row>
    <row r="88620" spans="17:17">
      <c r="Q88620" s="39"/>
    </row>
    <row r="88621" spans="17:17">
      <c r="Q88621" s="39"/>
    </row>
    <row r="88622" spans="17:17">
      <c r="Q88622" s="39"/>
    </row>
    <row r="88623" spans="17:17">
      <c r="Q88623" s="39"/>
    </row>
    <row r="88624" spans="17:17">
      <c r="Q88624" s="39"/>
    </row>
    <row r="88625" spans="17:17">
      <c r="Q88625" s="39"/>
    </row>
    <row r="88626" spans="17:17">
      <c r="Q88626" s="39"/>
    </row>
    <row r="88627" spans="17:17">
      <c r="Q88627" s="39"/>
    </row>
    <row r="88628" spans="17:17">
      <c r="Q88628" s="39"/>
    </row>
    <row r="88629" spans="17:17">
      <c r="Q88629" s="39"/>
    </row>
    <row r="88630" spans="17:17">
      <c r="Q88630" s="39"/>
    </row>
    <row r="88631" spans="17:17">
      <c r="Q88631" s="39"/>
    </row>
    <row r="88632" spans="17:17">
      <c r="Q88632" s="39"/>
    </row>
    <row r="88633" spans="17:17">
      <c r="Q88633" s="39"/>
    </row>
    <row r="88634" spans="17:17">
      <c r="Q88634" s="39"/>
    </row>
    <row r="88635" spans="17:17">
      <c r="Q88635" s="39"/>
    </row>
    <row r="88636" spans="17:17">
      <c r="Q88636" s="39"/>
    </row>
    <row r="88637" spans="17:17">
      <c r="Q88637" s="39"/>
    </row>
    <row r="88638" spans="17:17">
      <c r="Q88638" s="39"/>
    </row>
    <row r="88639" spans="17:17">
      <c r="Q88639" s="39"/>
    </row>
    <row r="88640" spans="17:17">
      <c r="Q88640" s="39"/>
    </row>
    <row r="88641" spans="17:17">
      <c r="Q88641" s="39"/>
    </row>
    <row r="88642" spans="17:17">
      <c r="Q88642" s="39"/>
    </row>
    <row r="88643" spans="17:17">
      <c r="Q88643" s="39"/>
    </row>
    <row r="88644" spans="17:17">
      <c r="Q88644" s="39"/>
    </row>
    <row r="88645" spans="17:17">
      <c r="Q88645" s="39"/>
    </row>
    <row r="88646" spans="17:17">
      <c r="Q88646" s="39"/>
    </row>
    <row r="88647" spans="17:17">
      <c r="Q88647" s="39"/>
    </row>
    <row r="88648" spans="17:17">
      <c r="Q88648" s="39"/>
    </row>
    <row r="88649" spans="17:17">
      <c r="Q88649" s="39"/>
    </row>
    <row r="88650" spans="17:17">
      <c r="Q88650" s="39"/>
    </row>
    <row r="88651" spans="17:17">
      <c r="Q88651" s="39"/>
    </row>
    <row r="88652" spans="17:17">
      <c r="Q88652" s="39"/>
    </row>
    <row r="88653" spans="17:17">
      <c r="Q88653" s="39"/>
    </row>
    <row r="88654" spans="17:17">
      <c r="Q88654" s="39"/>
    </row>
    <row r="88655" spans="17:17">
      <c r="Q88655" s="39"/>
    </row>
    <row r="88656" spans="17:17">
      <c r="Q88656" s="39"/>
    </row>
    <row r="88657" spans="17:17">
      <c r="Q88657" s="39"/>
    </row>
    <row r="88658" spans="17:17">
      <c r="Q88658" s="39"/>
    </row>
    <row r="88659" spans="17:17">
      <c r="Q88659" s="39"/>
    </row>
    <row r="88660" spans="17:17">
      <c r="Q88660" s="39"/>
    </row>
    <row r="88661" spans="17:17">
      <c r="Q88661" s="39"/>
    </row>
    <row r="88662" spans="17:17">
      <c r="Q88662" s="39"/>
    </row>
    <row r="88663" spans="17:17">
      <c r="Q88663" s="39"/>
    </row>
    <row r="88664" spans="17:17">
      <c r="Q88664" s="39"/>
    </row>
    <row r="88665" spans="17:17">
      <c r="Q88665" s="39"/>
    </row>
    <row r="88666" spans="17:17">
      <c r="Q88666" s="39"/>
    </row>
    <row r="88667" spans="17:17">
      <c r="Q88667" s="39"/>
    </row>
    <row r="88668" spans="17:17">
      <c r="Q88668" s="39"/>
    </row>
    <row r="88669" spans="17:17">
      <c r="Q88669" s="39"/>
    </row>
    <row r="88670" spans="17:17">
      <c r="Q88670" s="39"/>
    </row>
    <row r="88671" spans="17:17">
      <c r="Q88671" s="39"/>
    </row>
    <row r="88672" spans="17:17">
      <c r="Q88672" s="39"/>
    </row>
    <row r="88673" spans="17:17">
      <c r="Q88673" s="39"/>
    </row>
    <row r="88674" spans="17:17">
      <c r="Q88674" s="39"/>
    </row>
    <row r="88675" spans="17:17">
      <c r="Q88675" s="39"/>
    </row>
    <row r="88676" spans="17:17">
      <c r="Q88676" s="39"/>
    </row>
    <row r="88677" spans="17:17">
      <c r="Q88677" s="39"/>
    </row>
    <row r="88678" spans="17:17">
      <c r="Q88678" s="39"/>
    </row>
    <row r="88679" spans="17:17">
      <c r="Q88679" s="39"/>
    </row>
    <row r="88680" spans="17:17">
      <c r="Q88680" s="39"/>
    </row>
    <row r="88681" spans="17:17">
      <c r="Q88681" s="39"/>
    </row>
    <row r="88682" spans="17:17">
      <c r="Q88682" s="39"/>
    </row>
    <row r="88683" spans="17:17">
      <c r="Q88683" s="39"/>
    </row>
    <row r="88684" spans="17:17">
      <c r="Q88684" s="39"/>
    </row>
    <row r="88685" spans="17:17">
      <c r="Q88685" s="39"/>
    </row>
    <row r="88686" spans="17:17">
      <c r="Q88686" s="39"/>
    </row>
    <row r="88687" spans="17:17">
      <c r="Q88687" s="39"/>
    </row>
    <row r="88688" spans="17:17">
      <c r="Q88688" s="39"/>
    </row>
    <row r="88689" spans="17:17">
      <c r="Q88689" s="39"/>
    </row>
    <row r="88690" spans="17:17">
      <c r="Q88690" s="39"/>
    </row>
    <row r="88691" spans="17:17">
      <c r="Q88691" s="39"/>
    </row>
    <row r="88692" spans="17:17">
      <c r="Q88692" s="39"/>
    </row>
    <row r="88693" spans="17:17">
      <c r="Q88693" s="39"/>
    </row>
    <row r="88694" spans="17:17">
      <c r="Q88694" s="39"/>
    </row>
    <row r="88695" spans="17:17">
      <c r="Q88695" s="39"/>
    </row>
    <row r="88696" spans="17:17">
      <c r="Q88696" s="39"/>
    </row>
    <row r="88697" spans="17:17">
      <c r="Q88697" s="39"/>
    </row>
    <row r="88698" spans="17:17">
      <c r="Q88698" s="39"/>
    </row>
    <row r="88699" spans="17:17">
      <c r="Q88699" s="39"/>
    </row>
    <row r="88700" spans="17:17">
      <c r="Q88700" s="39"/>
    </row>
    <row r="88701" spans="17:17">
      <c r="Q88701" s="39"/>
    </row>
    <row r="88702" spans="17:17">
      <c r="Q88702" s="39"/>
    </row>
    <row r="88703" spans="17:17">
      <c r="Q88703" s="39"/>
    </row>
    <row r="88704" spans="17:17">
      <c r="Q88704" s="39"/>
    </row>
    <row r="88705" spans="17:17">
      <c r="Q88705" s="39"/>
    </row>
    <row r="88706" spans="17:17">
      <c r="Q88706" s="39"/>
    </row>
    <row r="88707" spans="17:17">
      <c r="Q88707" s="39"/>
    </row>
    <row r="88708" spans="17:17">
      <c r="Q88708" s="39"/>
    </row>
    <row r="88709" spans="17:17">
      <c r="Q88709" s="39"/>
    </row>
    <row r="88710" spans="17:17">
      <c r="Q88710" s="39"/>
    </row>
    <row r="88711" spans="17:17">
      <c r="Q88711" s="39"/>
    </row>
    <row r="88712" spans="17:17">
      <c r="Q88712" s="39"/>
    </row>
    <row r="88713" spans="17:17">
      <c r="Q88713" s="39"/>
    </row>
    <row r="88714" spans="17:17">
      <c r="Q88714" s="39"/>
    </row>
    <row r="88715" spans="17:17">
      <c r="Q88715" s="39"/>
    </row>
    <row r="88716" spans="17:17">
      <c r="Q88716" s="39"/>
    </row>
    <row r="88717" spans="17:17">
      <c r="Q88717" s="39"/>
    </row>
    <row r="88718" spans="17:17">
      <c r="Q88718" s="39"/>
    </row>
    <row r="88719" spans="17:17">
      <c r="Q88719" s="39"/>
    </row>
    <row r="88720" spans="17:17">
      <c r="Q88720" s="39"/>
    </row>
    <row r="88721" spans="17:17">
      <c r="Q88721" s="39"/>
    </row>
    <row r="88722" spans="17:17">
      <c r="Q88722" s="39"/>
    </row>
    <row r="88723" spans="17:17">
      <c r="Q88723" s="39"/>
    </row>
    <row r="88724" spans="17:17">
      <c r="Q88724" s="39"/>
    </row>
    <row r="88725" spans="17:17">
      <c r="Q88725" s="39"/>
    </row>
    <row r="88726" spans="17:17">
      <c r="Q88726" s="39"/>
    </row>
    <row r="88727" spans="17:17">
      <c r="Q88727" s="39"/>
    </row>
    <row r="88728" spans="17:17">
      <c r="Q88728" s="39"/>
    </row>
    <row r="88729" spans="17:17">
      <c r="Q88729" s="39"/>
    </row>
    <row r="88730" spans="17:17">
      <c r="Q88730" s="39"/>
    </row>
    <row r="88731" spans="17:17">
      <c r="Q88731" s="39"/>
    </row>
    <row r="88732" spans="17:17">
      <c r="Q88732" s="39"/>
    </row>
    <row r="88733" spans="17:17">
      <c r="Q88733" s="39"/>
    </row>
    <row r="88734" spans="17:17">
      <c r="Q88734" s="39"/>
    </row>
    <row r="88735" spans="17:17">
      <c r="Q88735" s="39"/>
    </row>
    <row r="88736" spans="17:17">
      <c r="Q88736" s="39"/>
    </row>
    <row r="88737" spans="17:17">
      <c r="Q88737" s="39"/>
    </row>
    <row r="88738" spans="17:17">
      <c r="Q88738" s="39"/>
    </row>
    <row r="88739" spans="17:17">
      <c r="Q88739" s="39"/>
    </row>
    <row r="88740" spans="17:17">
      <c r="Q88740" s="39"/>
    </row>
    <row r="88741" spans="17:17">
      <c r="Q88741" s="39"/>
    </row>
    <row r="88742" spans="17:17">
      <c r="Q88742" s="39"/>
    </row>
    <row r="88743" spans="17:17">
      <c r="Q88743" s="39"/>
    </row>
    <row r="88744" spans="17:17">
      <c r="Q88744" s="39"/>
    </row>
    <row r="88745" spans="17:17">
      <c r="Q88745" s="39"/>
    </row>
    <row r="88746" spans="17:17">
      <c r="Q88746" s="39"/>
    </row>
    <row r="88747" spans="17:17">
      <c r="Q88747" s="39"/>
    </row>
    <row r="88748" spans="17:17">
      <c r="Q88748" s="39"/>
    </row>
    <row r="88749" spans="17:17">
      <c r="Q88749" s="39"/>
    </row>
    <row r="88750" spans="17:17">
      <c r="Q88750" s="39"/>
    </row>
    <row r="88751" spans="17:17">
      <c r="Q88751" s="39"/>
    </row>
    <row r="88752" spans="17:17">
      <c r="Q88752" s="39"/>
    </row>
    <row r="88753" spans="17:17">
      <c r="Q88753" s="39"/>
    </row>
    <row r="88754" spans="17:17">
      <c r="Q88754" s="39"/>
    </row>
    <row r="88755" spans="17:17">
      <c r="Q88755" s="39"/>
    </row>
    <row r="88756" spans="17:17">
      <c r="Q88756" s="39"/>
    </row>
    <row r="88757" spans="17:17">
      <c r="Q88757" s="39"/>
    </row>
    <row r="88758" spans="17:17">
      <c r="Q88758" s="39"/>
    </row>
    <row r="88759" spans="17:17">
      <c r="Q88759" s="39"/>
    </row>
    <row r="88760" spans="17:17">
      <c r="Q88760" s="39"/>
    </row>
    <row r="88761" spans="17:17">
      <c r="Q88761" s="39"/>
    </row>
    <row r="88762" spans="17:17">
      <c r="Q88762" s="39"/>
    </row>
    <row r="88763" spans="17:17">
      <c r="Q88763" s="39"/>
    </row>
    <row r="88764" spans="17:17">
      <c r="Q88764" s="39"/>
    </row>
    <row r="88765" spans="17:17">
      <c r="Q88765" s="39"/>
    </row>
    <row r="88766" spans="17:17">
      <c r="Q88766" s="39"/>
    </row>
    <row r="88767" spans="17:17">
      <c r="Q88767" s="39"/>
    </row>
    <row r="88768" spans="17:17">
      <c r="Q88768" s="39"/>
    </row>
    <row r="88769" spans="17:17">
      <c r="Q88769" s="39"/>
    </row>
    <row r="88770" spans="17:17">
      <c r="Q88770" s="39"/>
    </row>
    <row r="88771" spans="17:17">
      <c r="Q88771" s="39"/>
    </row>
    <row r="88772" spans="17:17">
      <c r="Q88772" s="39"/>
    </row>
    <row r="88773" spans="17:17">
      <c r="Q88773" s="39"/>
    </row>
    <row r="88774" spans="17:17">
      <c r="Q88774" s="39"/>
    </row>
    <row r="88775" spans="17:17">
      <c r="Q88775" s="39"/>
    </row>
    <row r="88776" spans="17:17">
      <c r="Q88776" s="39"/>
    </row>
    <row r="88777" spans="17:17">
      <c r="Q88777" s="39"/>
    </row>
    <row r="88778" spans="17:17">
      <c r="Q88778" s="39"/>
    </row>
    <row r="88779" spans="17:17">
      <c r="Q88779" s="39"/>
    </row>
    <row r="88780" spans="17:17">
      <c r="Q88780" s="39"/>
    </row>
    <row r="88781" spans="17:17">
      <c r="Q88781" s="39"/>
    </row>
    <row r="88782" spans="17:17">
      <c r="Q88782" s="39"/>
    </row>
    <row r="88783" spans="17:17">
      <c r="Q88783" s="39"/>
    </row>
    <row r="88784" spans="17:17">
      <c r="Q88784" s="39"/>
    </row>
    <row r="88785" spans="17:17">
      <c r="Q88785" s="39"/>
    </row>
    <row r="88786" spans="17:17">
      <c r="Q88786" s="39"/>
    </row>
    <row r="88787" spans="17:17">
      <c r="Q88787" s="39"/>
    </row>
    <row r="88788" spans="17:17">
      <c r="Q88788" s="39"/>
    </row>
    <row r="88789" spans="17:17">
      <c r="Q88789" s="39"/>
    </row>
    <row r="88790" spans="17:17">
      <c r="Q88790" s="39"/>
    </row>
    <row r="88791" spans="17:17">
      <c r="Q88791" s="39"/>
    </row>
    <row r="88792" spans="17:17">
      <c r="Q88792" s="39"/>
    </row>
    <row r="88793" spans="17:17">
      <c r="Q88793" s="39"/>
    </row>
    <row r="88794" spans="17:17">
      <c r="Q88794" s="39"/>
    </row>
    <row r="88795" spans="17:17">
      <c r="Q88795" s="39"/>
    </row>
    <row r="88796" spans="17:17">
      <c r="Q88796" s="39"/>
    </row>
    <row r="88797" spans="17:17">
      <c r="Q88797" s="39"/>
    </row>
    <row r="88798" spans="17:17">
      <c r="Q88798" s="39"/>
    </row>
    <row r="88799" spans="17:17">
      <c r="Q88799" s="39"/>
    </row>
    <row r="88800" spans="17:17">
      <c r="Q88800" s="39"/>
    </row>
    <row r="88801" spans="17:17">
      <c r="Q88801" s="39"/>
    </row>
    <row r="88802" spans="17:17">
      <c r="Q88802" s="39"/>
    </row>
    <row r="88803" spans="17:17">
      <c r="Q88803" s="39"/>
    </row>
    <row r="88804" spans="17:17">
      <c r="Q88804" s="39"/>
    </row>
    <row r="88805" spans="17:17">
      <c r="Q88805" s="39"/>
    </row>
    <row r="88806" spans="17:17">
      <c r="Q88806" s="39"/>
    </row>
    <row r="88807" spans="17:17">
      <c r="Q88807" s="39"/>
    </row>
    <row r="88808" spans="17:17">
      <c r="Q88808" s="39"/>
    </row>
    <row r="88809" spans="17:17">
      <c r="Q88809" s="39"/>
    </row>
    <row r="88810" spans="17:17">
      <c r="Q88810" s="39"/>
    </row>
    <row r="88811" spans="17:17">
      <c r="Q88811" s="39"/>
    </row>
    <row r="88812" spans="17:17">
      <c r="Q88812" s="39"/>
    </row>
    <row r="88813" spans="17:17">
      <c r="Q88813" s="39"/>
    </row>
    <row r="88814" spans="17:17">
      <c r="Q88814" s="39"/>
    </row>
    <row r="88815" spans="17:17">
      <c r="Q88815" s="39"/>
    </row>
    <row r="88816" spans="17:17">
      <c r="Q88816" s="39"/>
    </row>
    <row r="88817" spans="17:17">
      <c r="Q88817" s="39"/>
    </row>
    <row r="88818" spans="17:17">
      <c r="Q88818" s="39"/>
    </row>
    <row r="88819" spans="17:17">
      <c r="Q88819" s="39"/>
    </row>
    <row r="88820" spans="17:17">
      <c r="Q88820" s="39"/>
    </row>
    <row r="88821" spans="17:17">
      <c r="Q88821" s="39"/>
    </row>
    <row r="88822" spans="17:17">
      <c r="Q88822" s="39"/>
    </row>
    <row r="88823" spans="17:17">
      <c r="Q88823" s="39"/>
    </row>
    <row r="88824" spans="17:17">
      <c r="Q88824" s="39"/>
    </row>
    <row r="88825" spans="17:17">
      <c r="Q88825" s="39"/>
    </row>
    <row r="88826" spans="17:17">
      <c r="Q88826" s="39"/>
    </row>
    <row r="88827" spans="17:17">
      <c r="Q88827" s="39"/>
    </row>
    <row r="88828" spans="17:17">
      <c r="Q88828" s="39"/>
    </row>
    <row r="88829" spans="17:17">
      <c r="Q88829" s="39"/>
    </row>
    <row r="88830" spans="17:17">
      <c r="Q88830" s="39"/>
    </row>
    <row r="88831" spans="17:17">
      <c r="Q88831" s="39"/>
    </row>
    <row r="88832" spans="17:17">
      <c r="Q88832" s="39"/>
    </row>
    <row r="88833" spans="17:17">
      <c r="Q88833" s="39"/>
    </row>
    <row r="88834" spans="17:17">
      <c r="Q88834" s="39"/>
    </row>
    <row r="88835" spans="17:17">
      <c r="Q88835" s="39"/>
    </row>
    <row r="88836" spans="17:17">
      <c r="Q88836" s="39"/>
    </row>
    <row r="88837" spans="17:17">
      <c r="Q88837" s="39"/>
    </row>
    <row r="88838" spans="17:17">
      <c r="Q88838" s="39"/>
    </row>
    <row r="88839" spans="17:17">
      <c r="Q88839" s="39"/>
    </row>
    <row r="88840" spans="17:17">
      <c r="Q88840" s="39"/>
    </row>
    <row r="88841" spans="17:17">
      <c r="Q88841" s="39"/>
    </row>
    <row r="88842" spans="17:17">
      <c r="Q88842" s="39"/>
    </row>
    <row r="88843" spans="17:17">
      <c r="Q88843" s="39"/>
    </row>
    <row r="88844" spans="17:17">
      <c r="Q88844" s="39"/>
    </row>
    <row r="88845" spans="17:17">
      <c r="Q88845" s="39"/>
    </row>
    <row r="88846" spans="17:17">
      <c r="Q88846" s="39"/>
    </row>
    <row r="88847" spans="17:17">
      <c r="Q88847" s="39"/>
    </row>
    <row r="88848" spans="17:17">
      <c r="Q88848" s="39"/>
    </row>
    <row r="88849" spans="17:17">
      <c r="Q88849" s="39"/>
    </row>
    <row r="88850" spans="17:17">
      <c r="Q88850" s="39"/>
    </row>
    <row r="88851" spans="17:17">
      <c r="Q88851" s="39"/>
    </row>
    <row r="88852" spans="17:17">
      <c r="Q88852" s="39"/>
    </row>
    <row r="88853" spans="17:17">
      <c r="Q88853" s="39"/>
    </row>
    <row r="88854" spans="17:17">
      <c r="Q88854" s="39"/>
    </row>
    <row r="88855" spans="17:17">
      <c r="Q88855" s="39"/>
    </row>
    <row r="88856" spans="17:17">
      <c r="Q88856" s="39"/>
    </row>
    <row r="88857" spans="17:17">
      <c r="Q88857" s="39"/>
    </row>
    <row r="88858" spans="17:17">
      <c r="Q88858" s="39"/>
    </row>
    <row r="88859" spans="17:17">
      <c r="Q88859" s="39"/>
    </row>
    <row r="88860" spans="17:17">
      <c r="Q88860" s="39"/>
    </row>
    <row r="88861" spans="17:17">
      <c r="Q88861" s="39"/>
    </row>
    <row r="88862" spans="17:17">
      <c r="Q88862" s="39"/>
    </row>
    <row r="88863" spans="17:17">
      <c r="Q88863" s="39"/>
    </row>
    <row r="88864" spans="17:17">
      <c r="Q88864" s="39"/>
    </row>
    <row r="88865" spans="17:17">
      <c r="Q88865" s="39"/>
    </row>
    <row r="88866" spans="17:17">
      <c r="Q88866" s="39"/>
    </row>
    <row r="88867" spans="17:17">
      <c r="Q88867" s="39"/>
    </row>
    <row r="88868" spans="17:17">
      <c r="Q88868" s="39"/>
    </row>
    <row r="88869" spans="17:17">
      <c r="Q88869" s="39"/>
    </row>
    <row r="88870" spans="17:17">
      <c r="Q88870" s="39"/>
    </row>
    <row r="88871" spans="17:17">
      <c r="Q88871" s="39"/>
    </row>
    <row r="88872" spans="17:17">
      <c r="Q88872" s="39"/>
    </row>
    <row r="88873" spans="17:17">
      <c r="Q88873" s="39"/>
    </row>
    <row r="88874" spans="17:17">
      <c r="Q88874" s="39"/>
    </row>
    <row r="88875" spans="17:17">
      <c r="Q88875" s="39"/>
    </row>
    <row r="88876" spans="17:17">
      <c r="Q88876" s="39"/>
    </row>
    <row r="88877" spans="17:17">
      <c r="Q88877" s="39"/>
    </row>
    <row r="88878" spans="17:17">
      <c r="Q88878" s="39"/>
    </row>
    <row r="88879" spans="17:17">
      <c r="Q88879" s="39"/>
    </row>
    <row r="88880" spans="17:17">
      <c r="Q88880" s="39"/>
    </row>
    <row r="88881" spans="17:17">
      <c r="Q88881" s="39"/>
    </row>
    <row r="88882" spans="17:17">
      <c r="Q88882" s="39"/>
    </row>
    <row r="88883" spans="17:17">
      <c r="Q88883" s="39"/>
    </row>
    <row r="88884" spans="17:17">
      <c r="Q88884" s="39"/>
    </row>
    <row r="88885" spans="17:17">
      <c r="Q88885" s="39"/>
    </row>
    <row r="88886" spans="17:17">
      <c r="Q88886" s="39"/>
    </row>
    <row r="88887" spans="17:17">
      <c r="Q88887" s="39"/>
    </row>
    <row r="88888" spans="17:17">
      <c r="Q88888" s="39"/>
    </row>
    <row r="88889" spans="17:17">
      <c r="Q88889" s="39"/>
    </row>
    <row r="88890" spans="17:17">
      <c r="Q88890" s="39"/>
    </row>
    <row r="88891" spans="17:17">
      <c r="Q88891" s="39"/>
    </row>
    <row r="88892" spans="17:17">
      <c r="Q88892" s="39"/>
    </row>
    <row r="88893" spans="17:17">
      <c r="Q88893" s="39"/>
    </row>
    <row r="88894" spans="17:17">
      <c r="Q88894" s="39"/>
    </row>
    <row r="88895" spans="17:17">
      <c r="Q88895" s="39"/>
    </row>
    <row r="88896" spans="17:17">
      <c r="Q88896" s="39"/>
    </row>
    <row r="88897" spans="17:17">
      <c r="Q88897" s="39"/>
    </row>
    <row r="88898" spans="17:17">
      <c r="Q88898" s="39"/>
    </row>
    <row r="88899" spans="17:17">
      <c r="Q88899" s="39"/>
    </row>
    <row r="88900" spans="17:17">
      <c r="Q88900" s="39"/>
    </row>
    <row r="88901" spans="17:17">
      <c r="Q88901" s="39"/>
    </row>
    <row r="88902" spans="17:17">
      <c r="Q88902" s="39"/>
    </row>
    <row r="88903" spans="17:17">
      <c r="Q88903" s="39"/>
    </row>
    <row r="88904" spans="17:17">
      <c r="Q88904" s="39"/>
    </row>
    <row r="88905" spans="17:17">
      <c r="Q88905" s="39"/>
    </row>
    <row r="88906" spans="17:17">
      <c r="Q88906" s="39"/>
    </row>
    <row r="88907" spans="17:17">
      <c r="Q88907" s="39"/>
    </row>
    <row r="88908" spans="17:17">
      <c r="Q88908" s="39"/>
    </row>
    <row r="88909" spans="17:17">
      <c r="Q88909" s="39"/>
    </row>
    <row r="88910" spans="17:17">
      <c r="Q88910" s="39"/>
    </row>
    <row r="88911" spans="17:17">
      <c r="Q88911" s="39"/>
    </row>
    <row r="88912" spans="17:17">
      <c r="Q88912" s="39"/>
    </row>
    <row r="88913" spans="17:17">
      <c r="Q88913" s="39"/>
    </row>
    <row r="88914" spans="17:17">
      <c r="Q88914" s="39"/>
    </row>
    <row r="88915" spans="17:17">
      <c r="Q88915" s="39"/>
    </row>
    <row r="88916" spans="17:17">
      <c r="Q88916" s="39"/>
    </row>
    <row r="88917" spans="17:17">
      <c r="Q88917" s="39"/>
    </row>
    <row r="88918" spans="17:17">
      <c r="Q88918" s="39"/>
    </row>
    <row r="88919" spans="17:17">
      <c r="Q88919" s="39"/>
    </row>
    <row r="88920" spans="17:17">
      <c r="Q88920" s="39"/>
    </row>
    <row r="88921" spans="17:17">
      <c r="Q88921" s="39"/>
    </row>
    <row r="88922" spans="17:17">
      <c r="Q88922" s="39"/>
    </row>
    <row r="88923" spans="17:17">
      <c r="Q88923" s="39"/>
    </row>
    <row r="88924" spans="17:17">
      <c r="Q88924" s="39"/>
    </row>
    <row r="88925" spans="17:17">
      <c r="Q88925" s="39"/>
    </row>
    <row r="88926" spans="17:17">
      <c r="Q88926" s="39"/>
    </row>
    <row r="88927" spans="17:17">
      <c r="Q88927" s="39"/>
    </row>
    <row r="88928" spans="17:17">
      <c r="Q88928" s="39"/>
    </row>
    <row r="88929" spans="17:17">
      <c r="Q88929" s="39"/>
    </row>
    <row r="88930" spans="17:17">
      <c r="Q88930" s="39"/>
    </row>
    <row r="88931" spans="17:17">
      <c r="Q88931" s="39"/>
    </row>
    <row r="88932" spans="17:17">
      <c r="Q88932" s="39"/>
    </row>
    <row r="88933" spans="17:17">
      <c r="Q88933" s="39"/>
    </row>
    <row r="88934" spans="17:17">
      <c r="Q88934" s="39"/>
    </row>
    <row r="88935" spans="17:17">
      <c r="Q88935" s="39"/>
    </row>
    <row r="88936" spans="17:17">
      <c r="Q88936" s="39"/>
    </row>
    <row r="88937" spans="17:17">
      <c r="Q88937" s="39"/>
    </row>
    <row r="88938" spans="17:17">
      <c r="Q88938" s="39"/>
    </row>
    <row r="88939" spans="17:17">
      <c r="Q88939" s="39"/>
    </row>
    <row r="88940" spans="17:17">
      <c r="Q88940" s="39"/>
    </row>
    <row r="88941" spans="17:17">
      <c r="Q88941" s="39"/>
    </row>
    <row r="88942" spans="17:17">
      <c r="Q88942" s="39"/>
    </row>
    <row r="88943" spans="17:17">
      <c r="Q88943" s="39"/>
    </row>
    <row r="88944" spans="17:17">
      <c r="Q88944" s="39"/>
    </row>
    <row r="88945" spans="17:17">
      <c r="Q88945" s="39"/>
    </row>
    <row r="88946" spans="17:17">
      <c r="Q88946" s="39"/>
    </row>
    <row r="88947" spans="17:17">
      <c r="Q88947" s="39"/>
    </row>
    <row r="88948" spans="17:17">
      <c r="Q88948" s="39"/>
    </row>
    <row r="88949" spans="17:17">
      <c r="Q88949" s="39"/>
    </row>
    <row r="88950" spans="17:17">
      <c r="Q88950" s="39"/>
    </row>
    <row r="88951" spans="17:17">
      <c r="Q88951" s="39"/>
    </row>
    <row r="88952" spans="17:17">
      <c r="Q88952" s="39"/>
    </row>
    <row r="88953" spans="17:17">
      <c r="Q88953" s="39"/>
    </row>
    <row r="88954" spans="17:17">
      <c r="Q88954" s="39"/>
    </row>
    <row r="88955" spans="17:17">
      <c r="Q88955" s="39"/>
    </row>
    <row r="88956" spans="17:17">
      <c r="Q88956" s="39"/>
    </row>
    <row r="88957" spans="17:17">
      <c r="Q88957" s="39"/>
    </row>
    <row r="88958" spans="17:17">
      <c r="Q88958" s="39"/>
    </row>
    <row r="88959" spans="17:17">
      <c r="Q88959" s="39"/>
    </row>
    <row r="88960" spans="17:17">
      <c r="Q88960" s="39"/>
    </row>
    <row r="88961" spans="17:17">
      <c r="Q88961" s="39"/>
    </row>
    <row r="88962" spans="17:17">
      <c r="Q88962" s="39"/>
    </row>
    <row r="88963" spans="17:17">
      <c r="Q88963" s="39"/>
    </row>
    <row r="88964" spans="17:17">
      <c r="Q88964" s="39"/>
    </row>
    <row r="88965" spans="17:17">
      <c r="Q88965" s="39"/>
    </row>
    <row r="88966" spans="17:17">
      <c r="Q88966" s="39"/>
    </row>
    <row r="88967" spans="17:17">
      <c r="Q88967" s="39"/>
    </row>
    <row r="88968" spans="17:17">
      <c r="Q88968" s="39"/>
    </row>
    <row r="88969" spans="17:17">
      <c r="Q88969" s="39"/>
    </row>
    <row r="88970" spans="17:17">
      <c r="Q88970" s="39"/>
    </row>
    <row r="88971" spans="17:17">
      <c r="Q88971" s="39"/>
    </row>
    <row r="88972" spans="17:17">
      <c r="Q88972" s="39"/>
    </row>
    <row r="88973" spans="17:17">
      <c r="Q88973" s="39"/>
    </row>
    <row r="88974" spans="17:17">
      <c r="Q88974" s="39"/>
    </row>
    <row r="88975" spans="17:17">
      <c r="Q88975" s="39"/>
    </row>
    <row r="88976" spans="17:17">
      <c r="Q88976" s="39"/>
    </row>
    <row r="88977" spans="17:17">
      <c r="Q88977" s="39"/>
    </row>
    <row r="88978" spans="17:17">
      <c r="Q88978" s="39"/>
    </row>
    <row r="88979" spans="17:17">
      <c r="Q88979" s="39"/>
    </row>
    <row r="88980" spans="17:17">
      <c r="Q88980" s="39"/>
    </row>
    <row r="88981" spans="17:17">
      <c r="Q88981" s="39"/>
    </row>
    <row r="88982" spans="17:17">
      <c r="Q88982" s="39"/>
    </row>
    <row r="88983" spans="17:17">
      <c r="Q88983" s="39"/>
    </row>
    <row r="88984" spans="17:17">
      <c r="Q88984" s="39"/>
    </row>
    <row r="88985" spans="17:17">
      <c r="Q88985" s="39"/>
    </row>
    <row r="88986" spans="17:17">
      <c r="Q88986" s="39"/>
    </row>
    <row r="88987" spans="17:17">
      <c r="Q88987" s="39"/>
    </row>
    <row r="88988" spans="17:17">
      <c r="Q88988" s="39"/>
    </row>
    <row r="88989" spans="17:17">
      <c r="Q88989" s="39"/>
    </row>
    <row r="88990" spans="17:17">
      <c r="Q88990" s="39"/>
    </row>
    <row r="88991" spans="17:17">
      <c r="Q88991" s="39"/>
    </row>
    <row r="88992" spans="17:17">
      <c r="Q88992" s="39"/>
    </row>
    <row r="88993" spans="17:17">
      <c r="Q88993" s="39"/>
    </row>
    <row r="88994" spans="17:17">
      <c r="Q88994" s="39"/>
    </row>
    <row r="88995" spans="17:17">
      <c r="Q88995" s="39"/>
    </row>
    <row r="88996" spans="17:17">
      <c r="Q88996" s="39"/>
    </row>
    <row r="88997" spans="17:17">
      <c r="Q88997" s="39"/>
    </row>
    <row r="88998" spans="17:17">
      <c r="Q88998" s="39"/>
    </row>
    <row r="88999" spans="17:17">
      <c r="Q88999" s="39"/>
    </row>
    <row r="89000" spans="17:17">
      <c r="Q89000" s="39"/>
    </row>
    <row r="89001" spans="17:17">
      <c r="Q89001" s="39"/>
    </row>
    <row r="89002" spans="17:17">
      <c r="Q89002" s="39"/>
    </row>
    <row r="89003" spans="17:17">
      <c r="Q89003" s="39"/>
    </row>
    <row r="89004" spans="17:17">
      <c r="Q89004" s="39"/>
    </row>
    <row r="89005" spans="17:17">
      <c r="Q89005" s="39"/>
    </row>
    <row r="89006" spans="17:17">
      <c r="Q89006" s="39"/>
    </row>
    <row r="89007" spans="17:17">
      <c r="Q89007" s="39"/>
    </row>
    <row r="89008" spans="17:17">
      <c r="Q89008" s="39"/>
    </row>
    <row r="89009" spans="17:17">
      <c r="Q89009" s="39"/>
    </row>
    <row r="89010" spans="17:17">
      <c r="Q89010" s="39"/>
    </row>
    <row r="89011" spans="17:17">
      <c r="Q89011" s="39"/>
    </row>
    <row r="89012" spans="17:17">
      <c r="Q89012" s="39"/>
    </row>
    <row r="89013" spans="17:17">
      <c r="Q89013" s="39"/>
    </row>
    <row r="89014" spans="17:17">
      <c r="Q89014" s="39"/>
    </row>
    <row r="89015" spans="17:17">
      <c r="Q89015" s="39"/>
    </row>
    <row r="89016" spans="17:17">
      <c r="Q89016" s="39"/>
    </row>
    <row r="89017" spans="17:17">
      <c r="Q89017" s="39"/>
    </row>
    <row r="89018" spans="17:17">
      <c r="Q89018" s="39"/>
    </row>
    <row r="89019" spans="17:17">
      <c r="Q89019" s="39"/>
    </row>
    <row r="89020" spans="17:17">
      <c r="Q89020" s="39"/>
    </row>
    <row r="89021" spans="17:17">
      <c r="Q89021" s="39"/>
    </row>
    <row r="89022" spans="17:17">
      <c r="Q89022" s="39"/>
    </row>
    <row r="89023" spans="17:17">
      <c r="Q89023" s="39"/>
    </row>
    <row r="89024" spans="17:17">
      <c r="Q89024" s="39"/>
    </row>
    <row r="89025" spans="17:17">
      <c r="Q89025" s="39"/>
    </row>
    <row r="89026" spans="17:17">
      <c r="Q89026" s="39"/>
    </row>
    <row r="89027" spans="17:17">
      <c r="Q89027" s="39"/>
    </row>
    <row r="89028" spans="17:17">
      <c r="Q89028" s="39"/>
    </row>
    <row r="89029" spans="17:17">
      <c r="Q89029" s="39"/>
    </row>
    <row r="89030" spans="17:17">
      <c r="Q89030" s="39"/>
    </row>
    <row r="89031" spans="17:17">
      <c r="Q89031" s="39"/>
    </row>
    <row r="89032" spans="17:17">
      <c r="Q89032" s="39"/>
    </row>
    <row r="89033" spans="17:17">
      <c r="Q89033" s="39"/>
    </row>
    <row r="89034" spans="17:17">
      <c r="Q89034" s="39"/>
    </row>
    <row r="89035" spans="17:17">
      <c r="Q89035" s="39"/>
    </row>
    <row r="89036" spans="17:17">
      <c r="Q89036" s="39"/>
    </row>
    <row r="89037" spans="17:17">
      <c r="Q89037" s="39"/>
    </row>
    <row r="89038" spans="17:17">
      <c r="Q89038" s="39"/>
    </row>
    <row r="89039" spans="17:17">
      <c r="Q89039" s="39"/>
    </row>
    <row r="89040" spans="17:17">
      <c r="Q89040" s="39"/>
    </row>
    <row r="89041" spans="17:17">
      <c r="Q89041" s="39"/>
    </row>
    <row r="89042" spans="17:17">
      <c r="Q89042" s="39"/>
    </row>
    <row r="89043" spans="17:17">
      <c r="Q89043" s="39"/>
    </row>
    <row r="89044" spans="17:17">
      <c r="Q89044" s="39"/>
    </row>
    <row r="89045" spans="17:17">
      <c r="Q89045" s="39"/>
    </row>
    <row r="89046" spans="17:17">
      <c r="Q89046" s="39"/>
    </row>
    <row r="89047" spans="17:17">
      <c r="Q89047" s="39"/>
    </row>
    <row r="89048" spans="17:17">
      <c r="Q89048" s="39"/>
    </row>
    <row r="89049" spans="17:17">
      <c r="Q89049" s="39"/>
    </row>
    <row r="89050" spans="17:17">
      <c r="Q89050" s="39"/>
    </row>
    <row r="89051" spans="17:17">
      <c r="Q89051" s="39"/>
    </row>
    <row r="89052" spans="17:17">
      <c r="Q89052" s="39"/>
    </row>
    <row r="89053" spans="17:17">
      <c r="Q89053" s="39"/>
    </row>
    <row r="89054" spans="17:17">
      <c r="Q89054" s="39"/>
    </row>
    <row r="89055" spans="17:17">
      <c r="Q89055" s="39"/>
    </row>
    <row r="89056" spans="17:17">
      <c r="Q89056" s="39"/>
    </row>
    <row r="89057" spans="17:17">
      <c r="Q89057" s="39"/>
    </row>
    <row r="89058" spans="17:17">
      <c r="Q89058" s="39"/>
    </row>
    <row r="89059" spans="17:17">
      <c r="Q89059" s="39"/>
    </row>
    <row r="89060" spans="17:17">
      <c r="Q89060" s="39"/>
    </row>
    <row r="89061" spans="17:17">
      <c r="Q89061" s="39"/>
    </row>
    <row r="89062" spans="17:17">
      <c r="Q89062" s="39"/>
    </row>
    <row r="89063" spans="17:17">
      <c r="Q89063" s="39"/>
    </row>
    <row r="89064" spans="17:17">
      <c r="Q89064" s="39"/>
    </row>
    <row r="89065" spans="17:17">
      <c r="Q89065" s="39"/>
    </row>
    <row r="89066" spans="17:17">
      <c r="Q89066" s="39"/>
    </row>
    <row r="89067" spans="17:17">
      <c r="Q89067" s="39"/>
    </row>
    <row r="89068" spans="17:17">
      <c r="Q89068" s="39"/>
    </row>
    <row r="89069" spans="17:17">
      <c r="Q89069" s="39"/>
    </row>
    <row r="89070" spans="17:17">
      <c r="Q89070" s="39"/>
    </row>
    <row r="89071" spans="17:17">
      <c r="Q89071" s="39"/>
    </row>
    <row r="89072" spans="17:17">
      <c r="Q89072" s="39"/>
    </row>
    <row r="89073" spans="17:17">
      <c r="Q89073" s="39"/>
    </row>
    <row r="89074" spans="17:17">
      <c r="Q89074" s="39"/>
    </row>
    <row r="89075" spans="17:17">
      <c r="Q89075" s="39"/>
    </row>
    <row r="89076" spans="17:17">
      <c r="Q89076" s="39"/>
    </row>
    <row r="89077" spans="17:17">
      <c r="Q89077" s="39"/>
    </row>
    <row r="89078" spans="17:17">
      <c r="Q89078" s="39"/>
    </row>
    <row r="89079" spans="17:17">
      <c r="Q89079" s="39"/>
    </row>
    <row r="89080" spans="17:17">
      <c r="Q89080" s="39"/>
    </row>
    <row r="89081" spans="17:17">
      <c r="Q89081" s="39"/>
    </row>
    <row r="89082" spans="17:17">
      <c r="Q89082" s="39"/>
    </row>
    <row r="89083" spans="17:17">
      <c r="Q89083" s="39"/>
    </row>
    <row r="89084" spans="17:17">
      <c r="Q89084" s="39"/>
    </row>
    <row r="89085" spans="17:17">
      <c r="Q89085" s="39"/>
    </row>
    <row r="89086" spans="17:17">
      <c r="Q89086" s="39"/>
    </row>
    <row r="89087" spans="17:17">
      <c r="Q89087" s="39"/>
    </row>
    <row r="89088" spans="17:17">
      <c r="Q89088" s="39"/>
    </row>
    <row r="89089" spans="17:17">
      <c r="Q89089" s="39"/>
    </row>
    <row r="89090" spans="17:17">
      <c r="Q89090" s="39"/>
    </row>
    <row r="89091" spans="17:17">
      <c r="Q89091" s="39"/>
    </row>
    <row r="89092" spans="17:17">
      <c r="Q89092" s="39"/>
    </row>
    <row r="89093" spans="17:17">
      <c r="Q89093" s="39"/>
    </row>
    <row r="89094" spans="17:17">
      <c r="Q89094" s="39"/>
    </row>
    <row r="89095" spans="17:17">
      <c r="Q89095" s="39"/>
    </row>
    <row r="89096" spans="17:17">
      <c r="Q89096" s="39"/>
    </row>
    <row r="89097" spans="17:17">
      <c r="Q89097" s="39"/>
    </row>
    <row r="89098" spans="17:17">
      <c r="Q89098" s="39"/>
    </row>
    <row r="89099" spans="17:17">
      <c r="Q89099" s="39"/>
    </row>
    <row r="89100" spans="17:17">
      <c r="Q89100" s="39"/>
    </row>
    <row r="89101" spans="17:17">
      <c r="Q89101" s="39"/>
    </row>
    <row r="89102" spans="17:17">
      <c r="Q89102" s="39"/>
    </row>
    <row r="89103" spans="17:17">
      <c r="Q89103" s="39"/>
    </row>
    <row r="89104" spans="17:17">
      <c r="Q89104" s="39"/>
    </row>
    <row r="89105" spans="17:17">
      <c r="Q89105" s="39"/>
    </row>
    <row r="89106" spans="17:17">
      <c r="Q89106" s="39"/>
    </row>
    <row r="89107" spans="17:17">
      <c r="Q89107" s="39"/>
    </row>
    <row r="89108" spans="17:17">
      <c r="Q89108" s="39"/>
    </row>
    <row r="89109" spans="17:17">
      <c r="Q89109" s="39"/>
    </row>
    <row r="89110" spans="17:17">
      <c r="Q89110" s="39"/>
    </row>
    <row r="89111" spans="17:17">
      <c r="Q89111" s="39"/>
    </row>
    <row r="89112" spans="17:17">
      <c r="Q89112" s="39"/>
    </row>
    <row r="89113" spans="17:17">
      <c r="Q89113" s="39"/>
    </row>
    <row r="89114" spans="17:17">
      <c r="Q89114" s="39"/>
    </row>
    <row r="89115" spans="17:17">
      <c r="Q89115" s="39"/>
    </row>
    <row r="89116" spans="17:17">
      <c r="Q89116" s="39"/>
    </row>
    <row r="89117" spans="17:17">
      <c r="Q89117" s="39"/>
    </row>
    <row r="89118" spans="17:17">
      <c r="Q89118" s="39"/>
    </row>
    <row r="89119" spans="17:17">
      <c r="Q89119" s="39"/>
    </row>
    <row r="89120" spans="17:17">
      <c r="Q89120" s="39"/>
    </row>
    <row r="89121" spans="17:17">
      <c r="Q89121" s="39"/>
    </row>
    <row r="89122" spans="17:17">
      <c r="Q89122" s="39"/>
    </row>
    <row r="89123" spans="17:17">
      <c r="Q89123" s="39"/>
    </row>
    <row r="89124" spans="17:17">
      <c r="Q89124" s="39"/>
    </row>
    <row r="89125" spans="17:17">
      <c r="Q89125" s="39"/>
    </row>
    <row r="89126" spans="17:17">
      <c r="Q89126" s="39"/>
    </row>
    <row r="89127" spans="17:17">
      <c r="Q89127" s="39"/>
    </row>
    <row r="89128" spans="17:17">
      <c r="Q89128" s="39"/>
    </row>
    <row r="89129" spans="17:17">
      <c r="Q89129" s="39"/>
    </row>
    <row r="89130" spans="17:17">
      <c r="Q89130" s="39"/>
    </row>
    <row r="89131" spans="17:17">
      <c r="Q89131" s="39"/>
    </row>
    <row r="89132" spans="17:17">
      <c r="Q89132" s="39"/>
    </row>
    <row r="89133" spans="17:17">
      <c r="Q89133" s="39"/>
    </row>
    <row r="89134" spans="17:17">
      <c r="Q89134" s="39"/>
    </row>
    <row r="89135" spans="17:17">
      <c r="Q89135" s="39"/>
    </row>
    <row r="89136" spans="17:17">
      <c r="Q89136" s="39"/>
    </row>
    <row r="89137" spans="17:17">
      <c r="Q89137" s="39"/>
    </row>
    <row r="89138" spans="17:17">
      <c r="Q89138" s="39"/>
    </row>
    <row r="89139" spans="17:17">
      <c r="Q89139" s="39"/>
    </row>
    <row r="89140" spans="17:17">
      <c r="Q89140" s="39"/>
    </row>
    <row r="89141" spans="17:17">
      <c r="Q89141" s="39"/>
    </row>
    <row r="89142" spans="17:17">
      <c r="Q89142" s="39"/>
    </row>
    <row r="89143" spans="17:17">
      <c r="Q89143" s="39"/>
    </row>
    <row r="89144" spans="17:17">
      <c r="Q89144" s="39"/>
    </row>
    <row r="89145" spans="17:17">
      <c r="Q89145" s="39"/>
    </row>
    <row r="89146" spans="17:17">
      <c r="Q89146" s="39"/>
    </row>
    <row r="89147" spans="17:17">
      <c r="Q89147" s="39"/>
    </row>
    <row r="89148" spans="17:17">
      <c r="Q89148" s="39"/>
    </row>
    <row r="89149" spans="17:17">
      <c r="Q89149" s="39"/>
    </row>
    <row r="89150" spans="17:17">
      <c r="Q89150" s="39"/>
    </row>
    <row r="89151" spans="17:17">
      <c r="Q89151" s="39"/>
    </row>
    <row r="89152" spans="17:17">
      <c r="Q89152" s="39"/>
    </row>
    <row r="89153" spans="17:17">
      <c r="Q89153" s="39"/>
    </row>
    <row r="89154" spans="17:17">
      <c r="Q89154" s="39"/>
    </row>
    <row r="89155" spans="17:17">
      <c r="Q89155" s="39"/>
    </row>
    <row r="89156" spans="17:17">
      <c r="Q89156" s="39"/>
    </row>
    <row r="89157" spans="17:17">
      <c r="Q89157" s="39"/>
    </row>
    <row r="89158" spans="17:17">
      <c r="Q89158" s="39"/>
    </row>
    <row r="89159" spans="17:17">
      <c r="Q89159" s="39"/>
    </row>
    <row r="89160" spans="17:17">
      <c r="Q89160" s="39"/>
    </row>
    <row r="89161" spans="17:17">
      <c r="Q89161" s="39"/>
    </row>
    <row r="89162" spans="17:17">
      <c r="Q89162" s="39"/>
    </row>
    <row r="89163" spans="17:17">
      <c r="Q89163" s="39"/>
    </row>
    <row r="89164" spans="17:17">
      <c r="Q89164" s="39"/>
    </row>
    <row r="89165" spans="17:17">
      <c r="Q89165" s="39"/>
    </row>
    <row r="89166" spans="17:17">
      <c r="Q89166" s="39"/>
    </row>
    <row r="89167" spans="17:17">
      <c r="Q89167" s="39"/>
    </row>
    <row r="89168" spans="17:17">
      <c r="Q89168" s="39"/>
    </row>
    <row r="89169" spans="17:17">
      <c r="Q89169" s="39"/>
    </row>
    <row r="89170" spans="17:17">
      <c r="Q89170" s="39"/>
    </row>
    <row r="89171" spans="17:17">
      <c r="Q89171" s="39"/>
    </row>
    <row r="89172" spans="17:17">
      <c r="Q89172" s="39"/>
    </row>
    <row r="89173" spans="17:17">
      <c r="Q89173" s="39"/>
    </row>
    <row r="89174" spans="17:17">
      <c r="Q89174" s="39"/>
    </row>
    <row r="89175" spans="17:17">
      <c r="Q89175" s="39"/>
    </row>
    <row r="89176" spans="17:17">
      <c r="Q89176" s="39"/>
    </row>
    <row r="89177" spans="17:17">
      <c r="Q89177" s="39"/>
    </row>
    <row r="89178" spans="17:17">
      <c r="Q89178" s="39"/>
    </row>
    <row r="89179" spans="17:17">
      <c r="Q89179" s="39"/>
    </row>
    <row r="89180" spans="17:17">
      <c r="Q89180" s="39"/>
    </row>
    <row r="89181" spans="17:17">
      <c r="Q89181" s="39"/>
    </row>
    <row r="89182" spans="17:17">
      <c r="Q89182" s="39"/>
    </row>
    <row r="89183" spans="17:17">
      <c r="Q89183" s="39"/>
    </row>
    <row r="89184" spans="17:17">
      <c r="Q89184" s="39"/>
    </row>
    <row r="89185" spans="17:17">
      <c r="Q89185" s="39"/>
    </row>
    <row r="89186" spans="17:17">
      <c r="Q89186" s="39"/>
    </row>
    <row r="89187" spans="17:17">
      <c r="Q89187" s="39"/>
    </row>
    <row r="89188" spans="17:17">
      <c r="Q89188" s="39"/>
    </row>
    <row r="89189" spans="17:17">
      <c r="Q89189" s="39"/>
    </row>
    <row r="89190" spans="17:17">
      <c r="Q89190" s="39"/>
    </row>
    <row r="89191" spans="17:17">
      <c r="Q89191" s="39"/>
    </row>
    <row r="89192" spans="17:17">
      <c r="Q89192" s="39"/>
    </row>
    <row r="89193" spans="17:17">
      <c r="Q89193" s="39"/>
    </row>
    <row r="89194" spans="17:17">
      <c r="Q89194" s="39"/>
    </row>
    <row r="89195" spans="17:17">
      <c r="Q89195" s="39"/>
    </row>
    <row r="89196" spans="17:17">
      <c r="Q89196" s="39"/>
    </row>
    <row r="89197" spans="17:17">
      <c r="Q89197" s="39"/>
    </row>
    <row r="89198" spans="17:17">
      <c r="Q89198" s="39"/>
    </row>
    <row r="89199" spans="17:17">
      <c r="Q89199" s="39"/>
    </row>
    <row r="89200" spans="17:17">
      <c r="Q89200" s="39"/>
    </row>
    <row r="89201" spans="17:17">
      <c r="Q89201" s="39"/>
    </row>
    <row r="89202" spans="17:17">
      <c r="Q89202" s="39"/>
    </row>
    <row r="89203" spans="17:17">
      <c r="Q89203" s="39"/>
    </row>
    <row r="89204" spans="17:17">
      <c r="Q89204" s="39"/>
    </row>
    <row r="89205" spans="17:17">
      <c r="Q89205" s="39"/>
    </row>
    <row r="89206" spans="17:17">
      <c r="Q89206" s="39"/>
    </row>
    <row r="89207" spans="17:17">
      <c r="Q89207" s="39"/>
    </row>
    <row r="89208" spans="17:17">
      <c r="Q89208" s="39"/>
    </row>
    <row r="89209" spans="17:17">
      <c r="Q89209" s="39"/>
    </row>
    <row r="89210" spans="17:17">
      <c r="Q89210" s="39"/>
    </row>
    <row r="89211" spans="17:17">
      <c r="Q89211" s="39"/>
    </row>
    <row r="89212" spans="17:17">
      <c r="Q89212" s="39"/>
    </row>
    <row r="89213" spans="17:17">
      <c r="Q89213" s="39"/>
    </row>
    <row r="89214" spans="17:17">
      <c r="Q89214" s="39"/>
    </row>
    <row r="89215" spans="17:17">
      <c r="Q89215" s="39"/>
    </row>
    <row r="89216" spans="17:17">
      <c r="Q89216" s="39"/>
    </row>
    <row r="89217" spans="17:17">
      <c r="Q89217" s="39"/>
    </row>
    <row r="89218" spans="17:17">
      <c r="Q89218" s="39"/>
    </row>
    <row r="89219" spans="17:17">
      <c r="Q89219" s="39"/>
    </row>
    <row r="89220" spans="17:17">
      <c r="Q89220" s="39"/>
    </row>
    <row r="89221" spans="17:17">
      <c r="Q89221" s="39"/>
    </row>
    <row r="89222" spans="17:17">
      <c r="Q89222" s="39"/>
    </row>
    <row r="89223" spans="17:17">
      <c r="Q89223" s="39"/>
    </row>
    <row r="89224" spans="17:17">
      <c r="Q89224" s="39"/>
    </row>
    <row r="89225" spans="17:17">
      <c r="Q89225" s="39"/>
    </row>
    <row r="89226" spans="17:17">
      <c r="Q89226" s="39"/>
    </row>
    <row r="89227" spans="17:17">
      <c r="Q89227" s="39"/>
    </row>
    <row r="89228" spans="17:17">
      <c r="Q89228" s="39"/>
    </row>
    <row r="89229" spans="17:17">
      <c r="Q89229" s="39"/>
    </row>
    <row r="89230" spans="17:17">
      <c r="Q89230" s="39"/>
    </row>
    <row r="89231" spans="17:17">
      <c r="Q89231" s="39"/>
    </row>
    <row r="89232" spans="17:17">
      <c r="Q89232" s="39"/>
    </row>
    <row r="89233" spans="17:17">
      <c r="Q89233" s="39"/>
    </row>
    <row r="89234" spans="17:17">
      <c r="Q89234" s="39"/>
    </row>
    <row r="89235" spans="17:17">
      <c r="Q89235" s="39"/>
    </row>
    <row r="89236" spans="17:17">
      <c r="Q89236" s="39"/>
    </row>
    <row r="89237" spans="17:17">
      <c r="Q89237" s="39"/>
    </row>
    <row r="89238" spans="17:17">
      <c r="Q89238" s="39"/>
    </row>
    <row r="89239" spans="17:17">
      <c r="Q89239" s="39"/>
    </row>
    <row r="89240" spans="17:17">
      <c r="Q89240" s="39"/>
    </row>
    <row r="89241" spans="17:17">
      <c r="Q89241" s="39"/>
    </row>
    <row r="89242" spans="17:17">
      <c r="Q89242" s="39"/>
    </row>
    <row r="89243" spans="17:17">
      <c r="Q89243" s="39"/>
    </row>
    <row r="89244" spans="17:17">
      <c r="Q89244" s="39"/>
    </row>
    <row r="89245" spans="17:17">
      <c r="Q89245" s="39"/>
    </row>
    <row r="89246" spans="17:17">
      <c r="Q89246" s="39"/>
    </row>
    <row r="89247" spans="17:17">
      <c r="Q89247" s="39"/>
    </row>
    <row r="89248" spans="17:17">
      <c r="Q89248" s="39"/>
    </row>
    <row r="89249" spans="17:17">
      <c r="Q89249" s="39"/>
    </row>
    <row r="89250" spans="17:17">
      <c r="Q89250" s="39"/>
    </row>
    <row r="89251" spans="17:17">
      <c r="Q89251" s="39"/>
    </row>
    <row r="89252" spans="17:17">
      <c r="Q89252" s="39"/>
    </row>
    <row r="89253" spans="17:17">
      <c r="Q89253" s="39"/>
    </row>
    <row r="89254" spans="17:17">
      <c r="Q89254" s="39"/>
    </row>
    <row r="89255" spans="17:17">
      <c r="Q89255" s="39"/>
    </row>
    <row r="89256" spans="17:17">
      <c r="Q89256" s="39"/>
    </row>
    <row r="89257" spans="17:17">
      <c r="Q89257" s="39"/>
    </row>
    <row r="89258" spans="17:17">
      <c r="Q89258" s="39"/>
    </row>
    <row r="89259" spans="17:17">
      <c r="Q89259" s="39"/>
    </row>
    <row r="89260" spans="17:17">
      <c r="Q89260" s="39"/>
    </row>
    <row r="89261" spans="17:17">
      <c r="Q89261" s="39"/>
    </row>
    <row r="89262" spans="17:17">
      <c r="Q89262" s="39"/>
    </row>
    <row r="89263" spans="17:17">
      <c r="Q89263" s="39"/>
    </row>
    <row r="89264" spans="17:17">
      <c r="Q89264" s="39"/>
    </row>
    <row r="89265" spans="17:17">
      <c r="Q89265" s="39"/>
    </row>
    <row r="89266" spans="17:17">
      <c r="Q89266" s="39"/>
    </row>
    <row r="89267" spans="17:17">
      <c r="Q89267" s="39"/>
    </row>
    <row r="89268" spans="17:17">
      <c r="Q89268" s="39"/>
    </row>
    <row r="89269" spans="17:17">
      <c r="Q89269" s="39"/>
    </row>
    <row r="89270" spans="17:17">
      <c r="Q89270" s="39"/>
    </row>
    <row r="89271" spans="17:17">
      <c r="Q89271" s="39"/>
    </row>
    <row r="89272" spans="17:17">
      <c r="Q89272" s="39"/>
    </row>
    <row r="89273" spans="17:17">
      <c r="Q89273" s="39"/>
    </row>
    <row r="89274" spans="17:17">
      <c r="Q89274" s="39"/>
    </row>
    <row r="89275" spans="17:17">
      <c r="Q89275" s="39"/>
    </row>
    <row r="89276" spans="17:17">
      <c r="Q89276" s="39"/>
    </row>
    <row r="89277" spans="17:17">
      <c r="Q89277" s="39"/>
    </row>
    <row r="89278" spans="17:17">
      <c r="Q89278" s="39"/>
    </row>
    <row r="89279" spans="17:17">
      <c r="Q89279" s="39"/>
    </row>
    <row r="89280" spans="17:17">
      <c r="Q89280" s="39"/>
    </row>
    <row r="89281" spans="17:17">
      <c r="Q89281" s="39"/>
    </row>
    <row r="89282" spans="17:17">
      <c r="Q89282" s="39"/>
    </row>
    <row r="89283" spans="17:17">
      <c r="Q89283" s="39"/>
    </row>
    <row r="89284" spans="17:17">
      <c r="Q89284" s="39"/>
    </row>
    <row r="89285" spans="17:17">
      <c r="Q89285" s="39"/>
    </row>
    <row r="89286" spans="17:17">
      <c r="Q89286" s="39"/>
    </row>
    <row r="89287" spans="17:17">
      <c r="Q89287" s="39"/>
    </row>
    <row r="89288" spans="17:17">
      <c r="Q89288" s="39"/>
    </row>
    <row r="89289" spans="17:17">
      <c r="Q89289" s="39"/>
    </row>
    <row r="89290" spans="17:17">
      <c r="Q89290" s="39"/>
    </row>
    <row r="89291" spans="17:17">
      <c r="Q89291" s="39"/>
    </row>
    <row r="89292" spans="17:17">
      <c r="Q89292" s="39"/>
    </row>
    <row r="89293" spans="17:17">
      <c r="Q89293" s="39"/>
    </row>
    <row r="89294" spans="17:17">
      <c r="Q89294" s="39"/>
    </row>
    <row r="89295" spans="17:17">
      <c r="Q89295" s="39"/>
    </row>
    <row r="89296" spans="17:17">
      <c r="Q89296" s="39"/>
    </row>
    <row r="89297" spans="17:17">
      <c r="Q89297" s="39"/>
    </row>
    <row r="89298" spans="17:17">
      <c r="Q89298" s="39"/>
    </row>
    <row r="89299" spans="17:17">
      <c r="Q89299" s="39"/>
    </row>
    <row r="89300" spans="17:17">
      <c r="Q89300" s="39"/>
    </row>
    <row r="89301" spans="17:17">
      <c r="Q89301" s="39"/>
    </row>
    <row r="89302" spans="17:17">
      <c r="Q89302" s="39"/>
    </row>
    <row r="89303" spans="17:17">
      <c r="Q89303" s="39"/>
    </row>
    <row r="89304" spans="17:17">
      <c r="Q89304" s="39"/>
    </row>
    <row r="89305" spans="17:17">
      <c r="Q89305" s="39"/>
    </row>
    <row r="89306" spans="17:17">
      <c r="Q89306" s="39"/>
    </row>
    <row r="89307" spans="17:17">
      <c r="Q89307" s="39"/>
    </row>
    <row r="89308" spans="17:17">
      <c r="Q89308" s="39"/>
    </row>
    <row r="89309" spans="17:17">
      <c r="Q89309" s="39"/>
    </row>
    <row r="89310" spans="17:17">
      <c r="Q89310" s="39"/>
    </row>
    <row r="89311" spans="17:17">
      <c r="Q89311" s="39"/>
    </row>
    <row r="89312" spans="17:17">
      <c r="Q89312" s="39"/>
    </row>
    <row r="89313" spans="17:17">
      <c r="Q89313" s="39"/>
    </row>
    <row r="89314" spans="17:17">
      <c r="Q89314" s="39"/>
    </row>
    <row r="89315" spans="17:17">
      <c r="Q89315" s="39"/>
    </row>
    <row r="89316" spans="17:17">
      <c r="Q89316" s="39"/>
    </row>
    <row r="89317" spans="17:17">
      <c r="Q89317" s="39"/>
    </row>
    <row r="89318" spans="17:17">
      <c r="Q89318" s="39"/>
    </row>
    <row r="89319" spans="17:17">
      <c r="Q89319" s="39"/>
    </row>
    <row r="89320" spans="17:17">
      <c r="Q89320" s="39"/>
    </row>
    <row r="89321" spans="17:17">
      <c r="Q89321" s="39"/>
    </row>
    <row r="89322" spans="17:17">
      <c r="Q89322" s="39"/>
    </row>
    <row r="89323" spans="17:17">
      <c r="Q89323" s="39"/>
    </row>
    <row r="89324" spans="17:17">
      <c r="Q89324" s="39"/>
    </row>
    <row r="89325" spans="17:17">
      <c r="Q89325" s="39"/>
    </row>
    <row r="89326" spans="17:17">
      <c r="Q89326" s="39"/>
    </row>
    <row r="89327" spans="17:17">
      <c r="Q89327" s="39"/>
    </row>
    <row r="89328" spans="17:17">
      <c r="Q89328" s="39"/>
    </row>
    <row r="89329" spans="17:17">
      <c r="Q89329" s="39"/>
    </row>
    <row r="89330" spans="17:17">
      <c r="Q89330" s="39"/>
    </row>
    <row r="89331" spans="17:17">
      <c r="Q89331" s="39"/>
    </row>
    <row r="89332" spans="17:17">
      <c r="Q89332" s="39"/>
    </row>
    <row r="89333" spans="17:17">
      <c r="Q89333" s="39"/>
    </row>
    <row r="89334" spans="17:17">
      <c r="Q89334" s="39"/>
    </row>
    <row r="89335" spans="17:17">
      <c r="Q89335" s="39"/>
    </row>
    <row r="89336" spans="17:17">
      <c r="Q89336" s="39"/>
    </row>
    <row r="89337" spans="17:17">
      <c r="Q89337" s="39"/>
    </row>
    <row r="89338" spans="17:17">
      <c r="Q89338" s="39"/>
    </row>
    <row r="89339" spans="17:17">
      <c r="Q89339" s="39"/>
    </row>
    <row r="89340" spans="17:17">
      <c r="Q89340" s="39"/>
    </row>
    <row r="89341" spans="17:17">
      <c r="Q89341" s="39"/>
    </row>
    <row r="89342" spans="17:17">
      <c r="Q89342" s="39"/>
    </row>
    <row r="89343" spans="17:17">
      <c r="Q89343" s="39"/>
    </row>
    <row r="89344" spans="17:17">
      <c r="Q89344" s="39"/>
    </row>
    <row r="89345" spans="17:17">
      <c r="Q89345" s="39"/>
    </row>
    <row r="89346" spans="17:17">
      <c r="Q89346" s="39"/>
    </row>
    <row r="89347" spans="17:17">
      <c r="Q89347" s="39"/>
    </row>
    <row r="89348" spans="17:17">
      <c r="Q89348" s="39"/>
    </row>
    <row r="89349" spans="17:17">
      <c r="Q89349" s="39"/>
    </row>
    <row r="89350" spans="17:17">
      <c r="Q89350" s="39"/>
    </row>
    <row r="89351" spans="17:17">
      <c r="Q89351" s="39"/>
    </row>
    <row r="89352" spans="17:17">
      <c r="Q89352" s="39"/>
    </row>
    <row r="89353" spans="17:17">
      <c r="Q89353" s="39"/>
    </row>
    <row r="89354" spans="17:17">
      <c r="Q89354" s="39"/>
    </row>
    <row r="89355" spans="17:17">
      <c r="Q89355" s="39"/>
    </row>
    <row r="89356" spans="17:17">
      <c r="Q89356" s="39"/>
    </row>
    <row r="89357" spans="17:17">
      <c r="Q89357" s="39"/>
    </row>
    <row r="89358" spans="17:17">
      <c r="Q89358" s="39"/>
    </row>
    <row r="89359" spans="17:17">
      <c r="Q89359" s="39"/>
    </row>
    <row r="89360" spans="17:17">
      <c r="Q89360" s="39"/>
    </row>
    <row r="89361" spans="17:17">
      <c r="Q89361" s="39"/>
    </row>
    <row r="89362" spans="17:17">
      <c r="Q89362" s="39"/>
    </row>
    <row r="89363" spans="17:17">
      <c r="Q89363" s="39"/>
    </row>
    <row r="89364" spans="17:17">
      <c r="Q89364" s="39"/>
    </row>
    <row r="89365" spans="17:17">
      <c r="Q89365" s="39"/>
    </row>
    <row r="89366" spans="17:17">
      <c r="Q89366" s="39"/>
    </row>
    <row r="89367" spans="17:17">
      <c r="Q89367" s="39"/>
    </row>
    <row r="89368" spans="17:17">
      <c r="Q89368" s="39"/>
    </row>
    <row r="89369" spans="17:17">
      <c r="Q89369" s="39"/>
    </row>
    <row r="89370" spans="17:17">
      <c r="Q89370" s="39"/>
    </row>
    <row r="89371" spans="17:17">
      <c r="Q89371" s="39"/>
    </row>
    <row r="89372" spans="17:17">
      <c r="Q89372" s="39"/>
    </row>
    <row r="89373" spans="17:17">
      <c r="Q89373" s="39"/>
    </row>
    <row r="89374" spans="17:17">
      <c r="Q89374" s="39"/>
    </row>
    <row r="89375" spans="17:17">
      <c r="Q89375" s="39"/>
    </row>
    <row r="89376" spans="17:17">
      <c r="Q89376" s="39"/>
    </row>
    <row r="89377" spans="17:17">
      <c r="Q89377" s="39"/>
    </row>
    <row r="89378" spans="17:17">
      <c r="Q89378" s="39"/>
    </row>
    <row r="89379" spans="17:17">
      <c r="Q89379" s="39"/>
    </row>
    <row r="89380" spans="17:17">
      <c r="Q89380" s="39"/>
    </row>
    <row r="89381" spans="17:17">
      <c r="Q89381" s="39"/>
    </row>
    <row r="89382" spans="17:17">
      <c r="Q89382" s="39"/>
    </row>
    <row r="89383" spans="17:17">
      <c r="Q89383" s="39"/>
    </row>
    <row r="89384" spans="17:17">
      <c r="Q89384" s="39"/>
    </row>
    <row r="89385" spans="17:17">
      <c r="Q89385" s="39"/>
    </row>
    <row r="89386" spans="17:17">
      <c r="Q89386" s="39"/>
    </row>
    <row r="89387" spans="17:17">
      <c r="Q89387" s="39"/>
    </row>
    <row r="89388" spans="17:17">
      <c r="Q89388" s="39"/>
    </row>
    <row r="89389" spans="17:17">
      <c r="Q89389" s="39"/>
    </row>
    <row r="89390" spans="17:17">
      <c r="Q89390" s="39"/>
    </row>
    <row r="89391" spans="17:17">
      <c r="Q89391" s="39"/>
    </row>
    <row r="89392" spans="17:17">
      <c r="Q89392" s="39"/>
    </row>
    <row r="89393" spans="17:17">
      <c r="Q89393" s="39"/>
    </row>
    <row r="89394" spans="17:17">
      <c r="Q89394" s="39"/>
    </row>
    <row r="89395" spans="17:17">
      <c r="Q89395" s="39"/>
    </row>
    <row r="89396" spans="17:17">
      <c r="Q89396" s="39"/>
    </row>
    <row r="89397" spans="17:17">
      <c r="Q89397" s="39"/>
    </row>
    <row r="89398" spans="17:17">
      <c r="Q89398" s="39"/>
    </row>
    <row r="89399" spans="17:17">
      <c r="Q89399" s="39"/>
    </row>
    <row r="89400" spans="17:17">
      <c r="Q89400" s="39"/>
    </row>
    <row r="89401" spans="17:17">
      <c r="Q89401" s="39"/>
    </row>
    <row r="89402" spans="17:17">
      <c r="Q89402" s="39"/>
    </row>
    <row r="89403" spans="17:17">
      <c r="Q89403" s="39"/>
    </row>
    <row r="89404" spans="17:17">
      <c r="Q89404" s="39"/>
    </row>
    <row r="89405" spans="17:17">
      <c r="Q89405" s="39"/>
    </row>
    <row r="89406" spans="17:17">
      <c r="Q89406" s="39"/>
    </row>
    <row r="89407" spans="17:17">
      <c r="Q89407" s="39"/>
    </row>
    <row r="89408" spans="17:17">
      <c r="Q89408" s="39"/>
    </row>
    <row r="89409" spans="17:17">
      <c r="Q89409" s="39"/>
    </row>
    <row r="89410" spans="17:17">
      <c r="Q89410" s="39"/>
    </row>
    <row r="89411" spans="17:17">
      <c r="Q89411" s="39"/>
    </row>
    <row r="89412" spans="17:17">
      <c r="Q89412" s="39"/>
    </row>
    <row r="89413" spans="17:17">
      <c r="Q89413" s="39"/>
    </row>
    <row r="89414" spans="17:17">
      <c r="Q89414" s="39"/>
    </row>
    <row r="89415" spans="17:17">
      <c r="Q89415" s="39"/>
    </row>
    <row r="89416" spans="17:17">
      <c r="Q89416" s="39"/>
    </row>
    <row r="89417" spans="17:17">
      <c r="Q89417" s="39"/>
    </row>
    <row r="89418" spans="17:17">
      <c r="Q89418" s="39"/>
    </row>
    <row r="89419" spans="17:17">
      <c r="Q89419" s="39"/>
    </row>
    <row r="89420" spans="17:17">
      <c r="Q89420" s="39"/>
    </row>
    <row r="89421" spans="17:17">
      <c r="Q89421" s="39"/>
    </row>
    <row r="89422" spans="17:17">
      <c r="Q89422" s="39"/>
    </row>
    <row r="89423" spans="17:17">
      <c r="Q89423" s="39"/>
    </row>
    <row r="89424" spans="17:17">
      <c r="Q89424" s="39"/>
    </row>
    <row r="89425" spans="17:17">
      <c r="Q89425" s="39"/>
    </row>
    <row r="89426" spans="17:17">
      <c r="Q89426" s="39"/>
    </row>
    <row r="89427" spans="17:17">
      <c r="Q89427" s="39"/>
    </row>
    <row r="89428" spans="17:17">
      <c r="Q89428" s="39"/>
    </row>
    <row r="89429" spans="17:17">
      <c r="Q89429" s="39"/>
    </row>
    <row r="89430" spans="17:17">
      <c r="Q89430" s="39"/>
    </row>
    <row r="89431" spans="17:17">
      <c r="Q89431" s="39"/>
    </row>
    <row r="89432" spans="17:17">
      <c r="Q89432" s="39"/>
    </row>
    <row r="89433" spans="17:17">
      <c r="Q89433" s="39"/>
    </row>
    <row r="89434" spans="17:17">
      <c r="Q89434" s="39"/>
    </row>
    <row r="89435" spans="17:17">
      <c r="Q89435" s="39"/>
    </row>
    <row r="89436" spans="17:17">
      <c r="Q89436" s="39"/>
    </row>
    <row r="89437" spans="17:17">
      <c r="Q89437" s="39"/>
    </row>
    <row r="89438" spans="17:17">
      <c r="Q89438" s="39"/>
    </row>
    <row r="89439" spans="17:17">
      <c r="Q89439" s="39"/>
    </row>
    <row r="89440" spans="17:17">
      <c r="Q89440" s="39"/>
    </row>
    <row r="89441" spans="17:17">
      <c r="Q89441" s="39"/>
    </row>
    <row r="89442" spans="17:17">
      <c r="Q89442" s="39"/>
    </row>
    <row r="89443" spans="17:17">
      <c r="Q89443" s="39"/>
    </row>
    <row r="89444" spans="17:17">
      <c r="Q89444" s="39"/>
    </row>
    <row r="89445" spans="17:17">
      <c r="Q89445" s="39"/>
    </row>
    <row r="89446" spans="17:17">
      <c r="Q89446" s="39"/>
    </row>
    <row r="89447" spans="17:17">
      <c r="Q89447" s="39"/>
    </row>
    <row r="89448" spans="17:17">
      <c r="Q89448" s="39"/>
    </row>
    <row r="89449" spans="17:17">
      <c r="Q89449" s="39"/>
    </row>
    <row r="89450" spans="17:17">
      <c r="Q89450" s="39"/>
    </row>
    <row r="89451" spans="17:17">
      <c r="Q89451" s="39"/>
    </row>
    <row r="89452" spans="17:17">
      <c r="Q89452" s="39"/>
    </row>
    <row r="89453" spans="17:17">
      <c r="Q89453" s="39"/>
    </row>
    <row r="89454" spans="17:17">
      <c r="Q89454" s="39"/>
    </row>
    <row r="89455" spans="17:17">
      <c r="Q89455" s="39"/>
    </row>
    <row r="89456" spans="17:17">
      <c r="Q89456" s="39"/>
    </row>
    <row r="89457" spans="17:17">
      <c r="Q89457" s="39"/>
    </row>
    <row r="89458" spans="17:17">
      <c r="Q89458" s="39"/>
    </row>
    <row r="89459" spans="17:17">
      <c r="Q89459" s="39"/>
    </row>
    <row r="89460" spans="17:17">
      <c r="Q89460" s="39"/>
    </row>
    <row r="89461" spans="17:17">
      <c r="Q89461" s="39"/>
    </row>
    <row r="89462" spans="17:17">
      <c r="Q89462" s="39"/>
    </row>
    <row r="89463" spans="17:17">
      <c r="Q89463" s="39"/>
    </row>
    <row r="89464" spans="17:17">
      <c r="Q89464" s="39"/>
    </row>
    <row r="89465" spans="17:17">
      <c r="Q89465" s="39"/>
    </row>
    <row r="89466" spans="17:17">
      <c r="Q89466" s="39"/>
    </row>
    <row r="89467" spans="17:17">
      <c r="Q89467" s="39"/>
    </row>
    <row r="89468" spans="17:17">
      <c r="Q89468" s="39"/>
    </row>
    <row r="89469" spans="17:17">
      <c r="Q89469" s="39"/>
    </row>
    <row r="89470" spans="17:17">
      <c r="Q89470" s="39"/>
    </row>
    <row r="89471" spans="17:17">
      <c r="Q89471" s="39"/>
    </row>
    <row r="89472" spans="17:17">
      <c r="Q89472" s="39"/>
    </row>
    <row r="89473" spans="17:17">
      <c r="Q89473" s="39"/>
    </row>
    <row r="89474" spans="17:17">
      <c r="Q89474" s="39"/>
    </row>
    <row r="89475" spans="17:17">
      <c r="Q89475" s="39"/>
    </row>
    <row r="89476" spans="17:17">
      <c r="Q89476" s="39"/>
    </row>
    <row r="89477" spans="17:17">
      <c r="Q89477" s="39"/>
    </row>
    <row r="89478" spans="17:17">
      <c r="Q89478" s="39"/>
    </row>
    <row r="89479" spans="17:17">
      <c r="Q89479" s="39"/>
    </row>
    <row r="89480" spans="17:17">
      <c r="Q89480" s="39"/>
    </row>
    <row r="89481" spans="17:17">
      <c r="Q89481" s="39"/>
    </row>
    <row r="89482" spans="17:17">
      <c r="Q89482" s="39"/>
    </row>
    <row r="89483" spans="17:17">
      <c r="Q89483" s="39"/>
    </row>
    <row r="89484" spans="17:17">
      <c r="Q89484" s="39"/>
    </row>
    <row r="89485" spans="17:17">
      <c r="Q89485" s="39"/>
    </row>
    <row r="89486" spans="17:17">
      <c r="Q89486" s="39"/>
    </row>
    <row r="89487" spans="17:17">
      <c r="Q89487" s="39"/>
    </row>
    <row r="89488" spans="17:17">
      <c r="Q89488" s="39"/>
    </row>
    <row r="89489" spans="17:17">
      <c r="Q89489" s="39"/>
    </row>
    <row r="89490" spans="17:17">
      <c r="Q89490" s="39"/>
    </row>
    <row r="89491" spans="17:17">
      <c r="Q89491" s="39"/>
    </row>
    <row r="89492" spans="17:17">
      <c r="Q89492" s="39"/>
    </row>
    <row r="89493" spans="17:17">
      <c r="Q89493" s="39"/>
    </row>
    <row r="89494" spans="17:17">
      <c r="Q89494" s="39"/>
    </row>
    <row r="89495" spans="17:17">
      <c r="Q89495" s="39"/>
    </row>
    <row r="89496" spans="17:17">
      <c r="Q89496" s="39"/>
    </row>
    <row r="89497" spans="17:17">
      <c r="Q89497" s="39"/>
    </row>
    <row r="89498" spans="17:17">
      <c r="Q89498" s="39"/>
    </row>
    <row r="89499" spans="17:17">
      <c r="Q89499" s="39"/>
    </row>
    <row r="89500" spans="17:17">
      <c r="Q89500" s="39"/>
    </row>
    <row r="89501" spans="17:17">
      <c r="Q89501" s="39"/>
    </row>
    <row r="89502" spans="17:17">
      <c r="Q89502" s="39"/>
    </row>
    <row r="89503" spans="17:17">
      <c r="Q89503" s="39"/>
    </row>
    <row r="89504" spans="17:17">
      <c r="Q89504" s="39"/>
    </row>
    <row r="89505" spans="17:17">
      <c r="Q89505" s="39"/>
    </row>
    <row r="89506" spans="17:17">
      <c r="Q89506" s="39"/>
    </row>
    <row r="89507" spans="17:17">
      <c r="Q89507" s="39"/>
    </row>
    <row r="89508" spans="17:17">
      <c r="Q89508" s="39"/>
    </row>
    <row r="89509" spans="17:17">
      <c r="Q89509" s="39"/>
    </row>
    <row r="89510" spans="17:17">
      <c r="Q89510" s="39"/>
    </row>
    <row r="89511" spans="17:17">
      <c r="Q89511" s="39"/>
    </row>
    <row r="89512" spans="17:17">
      <c r="Q89512" s="39"/>
    </row>
    <row r="89513" spans="17:17">
      <c r="Q89513" s="39"/>
    </row>
    <row r="89514" spans="17:17">
      <c r="Q89514" s="39"/>
    </row>
    <row r="89515" spans="17:17">
      <c r="Q89515" s="39"/>
    </row>
    <row r="89516" spans="17:17">
      <c r="Q89516" s="39"/>
    </row>
    <row r="89517" spans="17:17">
      <c r="Q89517" s="39"/>
    </row>
    <row r="89518" spans="17:17">
      <c r="Q89518" s="39"/>
    </row>
    <row r="89519" spans="17:17">
      <c r="Q89519" s="39"/>
    </row>
    <row r="89520" spans="17:17">
      <c r="Q89520" s="39"/>
    </row>
    <row r="89521" spans="17:17">
      <c r="Q89521" s="39"/>
    </row>
    <row r="89522" spans="17:17">
      <c r="Q89522" s="39"/>
    </row>
    <row r="89523" spans="17:17">
      <c r="Q89523" s="39"/>
    </row>
    <row r="89524" spans="17:17">
      <c r="Q89524" s="39"/>
    </row>
    <row r="89525" spans="17:17">
      <c r="Q89525" s="39"/>
    </row>
    <row r="89526" spans="17:17">
      <c r="Q89526" s="39"/>
    </row>
    <row r="89527" spans="17:17">
      <c r="Q89527" s="39"/>
    </row>
    <row r="89528" spans="17:17">
      <c r="Q89528" s="39"/>
    </row>
    <row r="89529" spans="17:17">
      <c r="Q89529" s="39"/>
    </row>
    <row r="89530" spans="17:17">
      <c r="Q89530" s="39"/>
    </row>
    <row r="89531" spans="17:17">
      <c r="Q89531" s="39"/>
    </row>
    <row r="89532" spans="17:17">
      <c r="Q89532" s="39"/>
    </row>
    <row r="89533" spans="17:17">
      <c r="Q89533" s="39"/>
    </row>
    <row r="89534" spans="17:17">
      <c r="Q89534" s="39"/>
    </row>
    <row r="89535" spans="17:17">
      <c r="Q89535" s="39"/>
    </row>
    <row r="89536" spans="17:17">
      <c r="Q89536" s="39"/>
    </row>
    <row r="89537" spans="17:17">
      <c r="Q89537" s="39"/>
    </row>
    <row r="89538" spans="17:17">
      <c r="Q89538" s="39"/>
    </row>
    <row r="89539" spans="17:17">
      <c r="Q89539" s="39"/>
    </row>
    <row r="89540" spans="17:17">
      <c r="Q89540" s="39"/>
    </row>
    <row r="89541" spans="17:17">
      <c r="Q89541" s="39"/>
    </row>
    <row r="89542" spans="17:17">
      <c r="Q89542" s="39"/>
    </row>
    <row r="89543" spans="17:17">
      <c r="Q89543" s="39"/>
    </row>
    <row r="89544" spans="17:17">
      <c r="Q89544" s="39"/>
    </row>
    <row r="89545" spans="17:17">
      <c r="Q89545" s="39"/>
    </row>
    <row r="89546" spans="17:17">
      <c r="Q89546" s="39"/>
    </row>
    <row r="89547" spans="17:17">
      <c r="Q89547" s="39"/>
    </row>
    <row r="89548" spans="17:17">
      <c r="Q89548" s="39"/>
    </row>
    <row r="89549" spans="17:17">
      <c r="Q89549" s="39"/>
    </row>
    <row r="89550" spans="17:17">
      <c r="Q89550" s="39"/>
    </row>
    <row r="89551" spans="17:17">
      <c r="Q89551" s="39"/>
    </row>
    <row r="89552" spans="17:17">
      <c r="Q89552" s="39"/>
    </row>
    <row r="89553" spans="17:17">
      <c r="Q89553" s="39"/>
    </row>
    <row r="89554" spans="17:17">
      <c r="Q89554" s="39"/>
    </row>
    <row r="89555" spans="17:17">
      <c r="Q89555" s="39"/>
    </row>
    <row r="89556" spans="17:17">
      <c r="Q89556" s="39"/>
    </row>
    <row r="89557" spans="17:17">
      <c r="Q89557" s="39"/>
    </row>
    <row r="89558" spans="17:17">
      <c r="Q89558" s="39"/>
    </row>
    <row r="89559" spans="17:17">
      <c r="Q89559" s="39"/>
    </row>
    <row r="89560" spans="17:17">
      <c r="Q89560" s="39"/>
    </row>
    <row r="89561" spans="17:17">
      <c r="Q89561" s="39"/>
    </row>
    <row r="89562" spans="17:17">
      <c r="Q89562" s="39"/>
    </row>
    <row r="89563" spans="17:17">
      <c r="Q89563" s="39"/>
    </row>
    <row r="89564" spans="17:17">
      <c r="Q89564" s="39"/>
    </row>
    <row r="89565" spans="17:17">
      <c r="Q89565" s="39"/>
    </row>
    <row r="89566" spans="17:17">
      <c r="Q89566" s="39"/>
    </row>
    <row r="89567" spans="17:17">
      <c r="Q89567" s="39"/>
    </row>
    <row r="89568" spans="17:17">
      <c r="Q89568" s="39"/>
    </row>
    <row r="89569" spans="17:17">
      <c r="Q89569" s="39"/>
    </row>
    <row r="89570" spans="17:17">
      <c r="Q89570" s="39"/>
    </row>
    <row r="89571" spans="17:17">
      <c r="Q89571" s="39"/>
    </row>
    <row r="89572" spans="17:17">
      <c r="Q89572" s="39"/>
    </row>
    <row r="89573" spans="17:17">
      <c r="Q89573" s="39"/>
    </row>
    <row r="89574" spans="17:17">
      <c r="Q89574" s="39"/>
    </row>
    <row r="89575" spans="17:17">
      <c r="Q89575" s="39"/>
    </row>
    <row r="89576" spans="17:17">
      <c r="Q89576" s="39"/>
    </row>
    <row r="89577" spans="17:17">
      <c r="Q89577" s="39"/>
    </row>
    <row r="89578" spans="17:17">
      <c r="Q89578" s="39"/>
    </row>
    <row r="89579" spans="17:17">
      <c r="Q89579" s="39"/>
    </row>
    <row r="89580" spans="17:17">
      <c r="Q89580" s="39"/>
    </row>
    <row r="89581" spans="17:17">
      <c r="Q89581" s="39"/>
    </row>
    <row r="89582" spans="17:17">
      <c r="Q89582" s="39"/>
    </row>
    <row r="89583" spans="17:17">
      <c r="Q89583" s="39"/>
    </row>
    <row r="89584" spans="17:17">
      <c r="Q89584" s="39"/>
    </row>
    <row r="89585" spans="17:17">
      <c r="Q89585" s="39"/>
    </row>
    <row r="89586" spans="17:17">
      <c r="Q89586" s="39"/>
    </row>
    <row r="89587" spans="17:17">
      <c r="Q89587" s="39"/>
    </row>
    <row r="89588" spans="17:17">
      <c r="Q89588" s="39"/>
    </row>
    <row r="89589" spans="17:17">
      <c r="Q89589" s="39"/>
    </row>
    <row r="89590" spans="17:17">
      <c r="Q89590" s="39"/>
    </row>
    <row r="89591" spans="17:17">
      <c r="Q89591" s="39"/>
    </row>
    <row r="89592" spans="17:17">
      <c r="Q89592" s="39"/>
    </row>
    <row r="89593" spans="17:17">
      <c r="Q89593" s="39"/>
    </row>
    <row r="89594" spans="17:17">
      <c r="Q89594" s="39"/>
    </row>
    <row r="89595" spans="17:17">
      <c r="Q89595" s="39"/>
    </row>
    <row r="89596" spans="17:17">
      <c r="Q89596" s="39"/>
    </row>
    <row r="89597" spans="17:17">
      <c r="Q89597" s="39"/>
    </row>
    <row r="89598" spans="17:17">
      <c r="Q89598" s="39"/>
    </row>
    <row r="89599" spans="17:17">
      <c r="Q89599" s="39"/>
    </row>
    <row r="89600" spans="17:17">
      <c r="Q89600" s="39"/>
    </row>
    <row r="89601" spans="17:17">
      <c r="Q89601" s="39"/>
    </row>
    <row r="89602" spans="17:17">
      <c r="Q89602" s="39"/>
    </row>
    <row r="89603" spans="17:17">
      <c r="Q89603" s="39"/>
    </row>
    <row r="89604" spans="17:17">
      <c r="Q89604" s="39"/>
    </row>
    <row r="89605" spans="17:17">
      <c r="Q89605" s="39"/>
    </row>
    <row r="89606" spans="17:17">
      <c r="Q89606" s="39"/>
    </row>
    <row r="89607" spans="17:17">
      <c r="Q89607" s="39"/>
    </row>
    <row r="89608" spans="17:17">
      <c r="Q89608" s="39"/>
    </row>
    <row r="89609" spans="17:17">
      <c r="Q89609" s="39"/>
    </row>
    <row r="89610" spans="17:17">
      <c r="Q89610" s="39"/>
    </row>
    <row r="89611" spans="17:17">
      <c r="Q89611" s="39"/>
    </row>
    <row r="89612" spans="17:17">
      <c r="Q89612" s="39"/>
    </row>
    <row r="89613" spans="17:17">
      <c r="Q89613" s="39"/>
    </row>
    <row r="89614" spans="17:17">
      <c r="Q89614" s="39"/>
    </row>
    <row r="89615" spans="17:17">
      <c r="Q89615" s="39"/>
    </row>
    <row r="89616" spans="17:17">
      <c r="Q89616" s="39"/>
    </row>
    <row r="89617" spans="17:17">
      <c r="Q89617" s="39"/>
    </row>
    <row r="89618" spans="17:17">
      <c r="Q89618" s="39"/>
    </row>
    <row r="89619" spans="17:17">
      <c r="Q89619" s="39"/>
    </row>
    <row r="89620" spans="17:17">
      <c r="Q89620" s="39"/>
    </row>
    <row r="89621" spans="17:17">
      <c r="Q89621" s="39"/>
    </row>
    <row r="89622" spans="17:17">
      <c r="Q89622" s="39"/>
    </row>
    <row r="89623" spans="17:17">
      <c r="Q89623" s="39"/>
    </row>
    <row r="89624" spans="17:17">
      <c r="Q89624" s="39"/>
    </row>
    <row r="89625" spans="17:17">
      <c r="Q89625" s="39"/>
    </row>
    <row r="89626" spans="17:17">
      <c r="Q89626" s="39"/>
    </row>
    <row r="89627" spans="17:17">
      <c r="Q89627" s="39"/>
    </row>
    <row r="89628" spans="17:17">
      <c r="Q89628" s="39"/>
    </row>
    <row r="89629" spans="17:17">
      <c r="Q89629" s="39"/>
    </row>
    <row r="89630" spans="17:17">
      <c r="Q89630" s="39"/>
    </row>
    <row r="89631" spans="17:17">
      <c r="Q89631" s="39"/>
    </row>
    <row r="89632" spans="17:17">
      <c r="Q89632" s="39"/>
    </row>
    <row r="89633" spans="17:17">
      <c r="Q89633" s="39"/>
    </row>
    <row r="89634" spans="17:17">
      <c r="Q89634" s="39"/>
    </row>
    <row r="89635" spans="17:17">
      <c r="Q89635" s="39"/>
    </row>
    <row r="89636" spans="17:17">
      <c r="Q89636" s="39"/>
    </row>
    <row r="89637" spans="17:17">
      <c r="Q89637" s="39"/>
    </row>
    <row r="89638" spans="17:17">
      <c r="Q89638" s="39"/>
    </row>
    <row r="89639" spans="17:17">
      <c r="Q89639" s="39"/>
    </row>
    <row r="89640" spans="17:17">
      <c r="Q89640" s="39"/>
    </row>
    <row r="89641" spans="17:17">
      <c r="Q89641" s="39"/>
    </row>
    <row r="89642" spans="17:17">
      <c r="Q89642" s="39"/>
    </row>
    <row r="89643" spans="17:17">
      <c r="Q89643" s="39"/>
    </row>
    <row r="89644" spans="17:17">
      <c r="Q89644" s="39"/>
    </row>
    <row r="89645" spans="17:17">
      <c r="Q89645" s="39"/>
    </row>
    <row r="89646" spans="17:17">
      <c r="Q89646" s="39"/>
    </row>
    <row r="89647" spans="17:17">
      <c r="Q89647" s="39"/>
    </row>
    <row r="89648" spans="17:17">
      <c r="Q89648" s="39"/>
    </row>
    <row r="89649" spans="17:17">
      <c r="Q89649" s="39"/>
    </row>
    <row r="89650" spans="17:17">
      <c r="Q89650" s="39"/>
    </row>
    <row r="89651" spans="17:17">
      <c r="Q89651" s="39"/>
    </row>
    <row r="89652" spans="17:17">
      <c r="Q89652" s="39"/>
    </row>
    <row r="89653" spans="17:17">
      <c r="Q89653" s="39"/>
    </row>
    <row r="89654" spans="17:17">
      <c r="Q89654" s="39"/>
    </row>
    <row r="89655" spans="17:17">
      <c r="Q89655" s="39"/>
    </row>
    <row r="89656" spans="17:17">
      <c r="Q89656" s="39"/>
    </row>
    <row r="89657" spans="17:17">
      <c r="Q89657" s="39"/>
    </row>
    <row r="89658" spans="17:17">
      <c r="Q89658" s="39"/>
    </row>
    <row r="89659" spans="17:17">
      <c r="Q89659" s="39"/>
    </row>
    <row r="89660" spans="17:17">
      <c r="Q89660" s="39"/>
    </row>
    <row r="89661" spans="17:17">
      <c r="Q89661" s="39"/>
    </row>
    <row r="89662" spans="17:17">
      <c r="Q89662" s="39"/>
    </row>
    <row r="89663" spans="17:17">
      <c r="Q89663" s="39"/>
    </row>
    <row r="89664" spans="17:17">
      <c r="Q89664" s="39"/>
    </row>
    <row r="89665" spans="17:17">
      <c r="Q89665" s="39"/>
    </row>
    <row r="89666" spans="17:17">
      <c r="Q89666" s="39"/>
    </row>
    <row r="89667" spans="17:17">
      <c r="Q89667" s="39"/>
    </row>
    <row r="89668" spans="17:17">
      <c r="Q89668" s="39"/>
    </row>
    <row r="89669" spans="17:17">
      <c r="Q89669" s="39"/>
    </row>
    <row r="89670" spans="17:17">
      <c r="Q89670" s="39"/>
    </row>
    <row r="89671" spans="17:17">
      <c r="Q89671" s="39"/>
    </row>
    <row r="89672" spans="17:17">
      <c r="Q89672" s="39"/>
    </row>
    <row r="89673" spans="17:17">
      <c r="Q89673" s="39"/>
    </row>
    <row r="89674" spans="17:17">
      <c r="Q89674" s="39"/>
    </row>
    <row r="89675" spans="17:17">
      <c r="Q89675" s="39"/>
    </row>
    <row r="89676" spans="17:17">
      <c r="Q89676" s="39"/>
    </row>
    <row r="89677" spans="17:17">
      <c r="Q89677" s="39"/>
    </row>
    <row r="89678" spans="17:17">
      <c r="Q89678" s="39"/>
    </row>
    <row r="89679" spans="17:17">
      <c r="Q89679" s="39"/>
    </row>
    <row r="89680" spans="17:17">
      <c r="Q89680" s="39"/>
    </row>
    <row r="89681" spans="17:17">
      <c r="Q89681" s="39"/>
    </row>
    <row r="89682" spans="17:17">
      <c r="Q89682" s="39"/>
    </row>
    <row r="89683" spans="17:17">
      <c r="Q89683" s="39"/>
    </row>
    <row r="89684" spans="17:17">
      <c r="Q89684" s="39"/>
    </row>
    <row r="89685" spans="17:17">
      <c r="Q89685" s="39"/>
    </row>
    <row r="89686" spans="17:17">
      <c r="Q89686" s="39"/>
    </row>
    <row r="89687" spans="17:17">
      <c r="Q89687" s="39"/>
    </row>
    <row r="89688" spans="17:17">
      <c r="Q89688" s="39"/>
    </row>
    <row r="89689" spans="17:17">
      <c r="Q89689" s="39"/>
    </row>
    <row r="89690" spans="17:17">
      <c r="Q89690" s="39"/>
    </row>
    <row r="89691" spans="17:17">
      <c r="Q89691" s="39"/>
    </row>
    <row r="89692" spans="17:17">
      <c r="Q89692" s="39"/>
    </row>
    <row r="89693" spans="17:17">
      <c r="Q89693" s="39"/>
    </row>
    <row r="89694" spans="17:17">
      <c r="Q89694" s="39"/>
    </row>
    <row r="89695" spans="17:17">
      <c r="Q89695" s="39"/>
    </row>
    <row r="89696" spans="17:17">
      <c r="Q89696" s="39"/>
    </row>
    <row r="89697" spans="17:17">
      <c r="Q89697" s="39"/>
    </row>
    <row r="89698" spans="17:17">
      <c r="Q89698" s="39"/>
    </row>
    <row r="89699" spans="17:17">
      <c r="Q89699" s="39"/>
    </row>
    <row r="89700" spans="17:17">
      <c r="Q89700" s="39"/>
    </row>
    <row r="89701" spans="17:17">
      <c r="Q89701" s="39"/>
    </row>
    <row r="89702" spans="17:17">
      <c r="Q89702" s="39"/>
    </row>
    <row r="89703" spans="17:17">
      <c r="Q89703" s="39"/>
    </row>
    <row r="89704" spans="17:17">
      <c r="Q89704" s="39"/>
    </row>
    <row r="89705" spans="17:17">
      <c r="Q89705" s="39"/>
    </row>
    <row r="89706" spans="17:17">
      <c r="Q89706" s="39"/>
    </row>
    <row r="89707" spans="17:17">
      <c r="Q89707" s="39"/>
    </row>
    <row r="89708" spans="17:17">
      <c r="Q89708" s="39"/>
    </row>
    <row r="89709" spans="17:17">
      <c r="Q89709" s="39"/>
    </row>
    <row r="89710" spans="17:17">
      <c r="Q89710" s="39"/>
    </row>
    <row r="89711" spans="17:17">
      <c r="Q89711" s="39"/>
    </row>
    <row r="89712" spans="17:17">
      <c r="Q89712" s="39"/>
    </row>
    <row r="89713" spans="17:17">
      <c r="Q89713" s="39"/>
    </row>
    <row r="89714" spans="17:17">
      <c r="Q89714" s="39"/>
    </row>
    <row r="89715" spans="17:17">
      <c r="Q89715" s="39"/>
    </row>
    <row r="89716" spans="17:17">
      <c r="Q89716" s="39"/>
    </row>
    <row r="89717" spans="17:17">
      <c r="Q89717" s="39"/>
    </row>
    <row r="89718" spans="17:17">
      <c r="Q89718" s="39"/>
    </row>
    <row r="89719" spans="17:17">
      <c r="Q89719" s="39"/>
    </row>
    <row r="89720" spans="17:17">
      <c r="Q89720" s="39"/>
    </row>
    <row r="89721" spans="17:17">
      <c r="Q89721" s="39"/>
    </row>
    <row r="89722" spans="17:17">
      <c r="Q89722" s="39"/>
    </row>
    <row r="89723" spans="17:17">
      <c r="Q89723" s="39"/>
    </row>
    <row r="89724" spans="17:17">
      <c r="Q89724" s="39"/>
    </row>
    <row r="89725" spans="17:17">
      <c r="Q89725" s="39"/>
    </row>
    <row r="89726" spans="17:17">
      <c r="Q89726" s="39"/>
    </row>
    <row r="89727" spans="17:17">
      <c r="Q89727" s="39"/>
    </row>
    <row r="89728" spans="17:17">
      <c r="Q89728" s="39"/>
    </row>
    <row r="89729" spans="17:17">
      <c r="Q89729" s="39"/>
    </row>
    <row r="89730" spans="17:17">
      <c r="Q89730" s="39"/>
    </row>
    <row r="89731" spans="17:17">
      <c r="Q89731" s="39"/>
    </row>
    <row r="89732" spans="17:17">
      <c r="Q89732" s="39"/>
    </row>
    <row r="89733" spans="17:17">
      <c r="Q89733" s="39"/>
    </row>
    <row r="89734" spans="17:17">
      <c r="Q89734" s="39"/>
    </row>
    <row r="89735" spans="17:17">
      <c r="Q89735" s="39"/>
    </row>
    <row r="89736" spans="17:17">
      <c r="Q89736" s="39"/>
    </row>
    <row r="89737" spans="17:17">
      <c r="Q89737" s="39"/>
    </row>
    <row r="89738" spans="17:17">
      <c r="Q89738" s="39"/>
    </row>
    <row r="89739" spans="17:17">
      <c r="Q89739" s="39"/>
    </row>
    <row r="89740" spans="17:17">
      <c r="Q89740" s="39"/>
    </row>
    <row r="89741" spans="17:17">
      <c r="Q89741" s="39"/>
    </row>
    <row r="89742" spans="17:17">
      <c r="Q89742" s="39"/>
    </row>
    <row r="89743" spans="17:17">
      <c r="Q89743" s="39"/>
    </row>
    <row r="89744" spans="17:17">
      <c r="Q89744" s="39"/>
    </row>
    <row r="89745" spans="17:17">
      <c r="Q89745" s="39"/>
    </row>
    <row r="89746" spans="17:17">
      <c r="Q89746" s="39"/>
    </row>
    <row r="89747" spans="17:17">
      <c r="Q89747" s="39"/>
    </row>
    <row r="89748" spans="17:17">
      <c r="Q89748" s="39"/>
    </row>
    <row r="89749" spans="17:17">
      <c r="Q89749" s="39"/>
    </row>
    <row r="89750" spans="17:17">
      <c r="Q89750" s="39"/>
    </row>
    <row r="89751" spans="17:17">
      <c r="Q89751" s="39"/>
    </row>
    <row r="89752" spans="17:17">
      <c r="Q89752" s="39"/>
    </row>
    <row r="89753" spans="17:17">
      <c r="Q89753" s="39"/>
    </row>
    <row r="89754" spans="17:17">
      <c r="Q89754" s="39"/>
    </row>
    <row r="89755" spans="17:17">
      <c r="Q89755" s="39"/>
    </row>
    <row r="89756" spans="17:17">
      <c r="Q89756" s="39"/>
    </row>
    <row r="89757" spans="17:17">
      <c r="Q89757" s="39"/>
    </row>
    <row r="89758" spans="17:17">
      <c r="Q89758" s="39"/>
    </row>
    <row r="89759" spans="17:17">
      <c r="Q89759" s="39"/>
    </row>
    <row r="89760" spans="17:17">
      <c r="Q89760" s="39"/>
    </row>
    <row r="89761" spans="17:17">
      <c r="Q89761" s="39"/>
    </row>
    <row r="89762" spans="17:17">
      <c r="Q89762" s="39"/>
    </row>
    <row r="89763" spans="17:17">
      <c r="Q89763" s="39"/>
    </row>
    <row r="89764" spans="17:17">
      <c r="Q89764" s="39"/>
    </row>
    <row r="89765" spans="17:17">
      <c r="Q89765" s="39"/>
    </row>
    <row r="89766" spans="17:17">
      <c r="Q89766" s="39"/>
    </row>
    <row r="89767" spans="17:17">
      <c r="Q89767" s="39"/>
    </row>
    <row r="89768" spans="17:17">
      <c r="Q89768" s="39"/>
    </row>
    <row r="89769" spans="17:17">
      <c r="Q89769" s="39"/>
    </row>
    <row r="89770" spans="17:17">
      <c r="Q89770" s="39"/>
    </row>
    <row r="89771" spans="17:17">
      <c r="Q89771" s="39"/>
    </row>
    <row r="89772" spans="17:17">
      <c r="Q89772" s="39"/>
    </row>
    <row r="89773" spans="17:17">
      <c r="Q89773" s="39"/>
    </row>
    <row r="89774" spans="17:17">
      <c r="Q89774" s="39"/>
    </row>
    <row r="89775" spans="17:17">
      <c r="Q89775" s="39"/>
    </row>
    <row r="89776" spans="17:17">
      <c r="Q89776" s="39"/>
    </row>
    <row r="89777" spans="17:17">
      <c r="Q89777" s="39"/>
    </row>
    <row r="89778" spans="17:17">
      <c r="Q89778" s="39"/>
    </row>
    <row r="89779" spans="17:17">
      <c r="Q89779" s="39"/>
    </row>
    <row r="89780" spans="17:17">
      <c r="Q89780" s="39"/>
    </row>
    <row r="89781" spans="17:17">
      <c r="Q89781" s="39"/>
    </row>
    <row r="89782" spans="17:17">
      <c r="Q89782" s="39"/>
    </row>
    <row r="89783" spans="17:17">
      <c r="Q89783" s="39"/>
    </row>
    <row r="89784" spans="17:17">
      <c r="Q89784" s="39"/>
    </row>
    <row r="89785" spans="17:17">
      <c r="Q89785" s="39"/>
    </row>
    <row r="89786" spans="17:17">
      <c r="Q89786" s="39"/>
    </row>
    <row r="89787" spans="17:17">
      <c r="Q89787" s="39"/>
    </row>
    <row r="89788" spans="17:17">
      <c r="Q89788" s="39"/>
    </row>
    <row r="89789" spans="17:17">
      <c r="Q89789" s="39"/>
    </row>
    <row r="89790" spans="17:17">
      <c r="Q89790" s="39"/>
    </row>
    <row r="89791" spans="17:17">
      <c r="Q89791" s="39"/>
    </row>
    <row r="89792" spans="17:17">
      <c r="Q89792" s="39"/>
    </row>
    <row r="89793" spans="17:17">
      <c r="Q89793" s="39"/>
    </row>
    <row r="89794" spans="17:17">
      <c r="Q89794" s="39"/>
    </row>
    <row r="89795" spans="17:17">
      <c r="Q89795" s="39"/>
    </row>
    <row r="89796" spans="17:17">
      <c r="Q89796" s="39"/>
    </row>
    <row r="89797" spans="17:17">
      <c r="Q89797" s="39"/>
    </row>
    <row r="89798" spans="17:17">
      <c r="Q89798" s="39"/>
    </row>
    <row r="89799" spans="17:17">
      <c r="Q89799" s="39"/>
    </row>
    <row r="89800" spans="17:17">
      <c r="Q89800" s="39"/>
    </row>
    <row r="89801" spans="17:17">
      <c r="Q89801" s="39"/>
    </row>
    <row r="89802" spans="17:17">
      <c r="Q89802" s="39"/>
    </row>
    <row r="89803" spans="17:17">
      <c r="Q89803" s="39"/>
    </row>
    <row r="89804" spans="17:17">
      <c r="Q89804" s="39"/>
    </row>
    <row r="89805" spans="17:17">
      <c r="Q89805" s="39"/>
    </row>
    <row r="89806" spans="17:17">
      <c r="Q89806" s="39"/>
    </row>
    <row r="89807" spans="17:17">
      <c r="Q89807" s="39"/>
    </row>
    <row r="89808" spans="17:17">
      <c r="Q89808" s="39"/>
    </row>
    <row r="89809" spans="17:17">
      <c r="Q89809" s="39"/>
    </row>
    <row r="89810" spans="17:17">
      <c r="Q89810" s="39"/>
    </row>
    <row r="89811" spans="17:17">
      <c r="Q89811" s="39"/>
    </row>
    <row r="89812" spans="17:17">
      <c r="Q89812" s="39"/>
    </row>
    <row r="89813" spans="17:17">
      <c r="Q89813" s="39"/>
    </row>
    <row r="89814" spans="17:17">
      <c r="Q89814" s="39"/>
    </row>
    <row r="89815" spans="17:17">
      <c r="Q89815" s="39"/>
    </row>
    <row r="89816" spans="17:17">
      <c r="Q89816" s="39"/>
    </row>
    <row r="89817" spans="17:17">
      <c r="Q89817" s="39"/>
    </row>
    <row r="89818" spans="17:17">
      <c r="Q89818" s="39"/>
    </row>
    <row r="89819" spans="17:17">
      <c r="Q89819" s="39"/>
    </row>
    <row r="89820" spans="17:17">
      <c r="Q89820" s="39"/>
    </row>
    <row r="89821" spans="17:17">
      <c r="Q89821" s="39"/>
    </row>
    <row r="89822" spans="17:17">
      <c r="Q89822" s="39"/>
    </row>
    <row r="89823" spans="17:17">
      <c r="Q89823" s="39"/>
    </row>
    <row r="89824" spans="17:17">
      <c r="Q89824" s="39"/>
    </row>
    <row r="89825" spans="17:17">
      <c r="Q89825" s="39"/>
    </row>
    <row r="89826" spans="17:17">
      <c r="Q89826" s="39"/>
    </row>
    <row r="89827" spans="17:17">
      <c r="Q89827" s="39"/>
    </row>
    <row r="89828" spans="17:17">
      <c r="Q89828" s="39"/>
    </row>
    <row r="89829" spans="17:17">
      <c r="Q89829" s="39"/>
    </row>
    <row r="89830" spans="17:17">
      <c r="Q89830" s="39"/>
    </row>
    <row r="89831" spans="17:17">
      <c r="Q89831" s="39"/>
    </row>
    <row r="89832" spans="17:17">
      <c r="Q89832" s="39"/>
    </row>
    <row r="89833" spans="17:17">
      <c r="Q89833" s="39"/>
    </row>
    <row r="89834" spans="17:17">
      <c r="Q89834" s="39"/>
    </row>
    <row r="89835" spans="17:17">
      <c r="Q89835" s="39"/>
    </row>
    <row r="89836" spans="17:17">
      <c r="Q89836" s="39"/>
    </row>
    <row r="89837" spans="17:17">
      <c r="Q89837" s="39"/>
    </row>
    <row r="89838" spans="17:17">
      <c r="Q89838" s="39"/>
    </row>
    <row r="89839" spans="17:17">
      <c r="Q89839" s="39"/>
    </row>
    <row r="89840" spans="17:17">
      <c r="Q89840" s="39"/>
    </row>
    <row r="89841" spans="17:17">
      <c r="Q89841" s="39"/>
    </row>
    <row r="89842" spans="17:17">
      <c r="Q89842" s="39"/>
    </row>
    <row r="89843" spans="17:17">
      <c r="Q89843" s="39"/>
    </row>
    <row r="89844" spans="17:17">
      <c r="Q89844" s="39"/>
    </row>
    <row r="89845" spans="17:17">
      <c r="Q89845" s="39"/>
    </row>
    <row r="89846" spans="17:17">
      <c r="Q89846" s="39"/>
    </row>
    <row r="89847" spans="17:17">
      <c r="Q89847" s="39"/>
    </row>
    <row r="89848" spans="17:17">
      <c r="Q89848" s="39"/>
    </row>
    <row r="89849" spans="17:17">
      <c r="Q89849" s="39"/>
    </row>
    <row r="89850" spans="17:17">
      <c r="Q89850" s="39"/>
    </row>
    <row r="89851" spans="17:17">
      <c r="Q89851" s="39"/>
    </row>
    <row r="89852" spans="17:17">
      <c r="Q89852" s="39"/>
    </row>
    <row r="89853" spans="17:17">
      <c r="Q89853" s="39"/>
    </row>
    <row r="89854" spans="17:17">
      <c r="Q89854" s="39"/>
    </row>
    <row r="89855" spans="17:17">
      <c r="Q89855" s="39"/>
    </row>
    <row r="89856" spans="17:17">
      <c r="Q89856" s="39"/>
    </row>
    <row r="89857" spans="17:17">
      <c r="Q89857" s="39"/>
    </row>
    <row r="89858" spans="17:17">
      <c r="Q89858" s="39"/>
    </row>
    <row r="89859" spans="17:17">
      <c r="Q89859" s="39"/>
    </row>
    <row r="89860" spans="17:17">
      <c r="Q89860" s="39"/>
    </row>
    <row r="89861" spans="17:17">
      <c r="Q89861" s="39"/>
    </row>
    <row r="89862" spans="17:17">
      <c r="Q89862" s="39"/>
    </row>
    <row r="89863" spans="17:17">
      <c r="Q89863" s="39"/>
    </row>
    <row r="89864" spans="17:17">
      <c r="Q89864" s="39"/>
    </row>
    <row r="89865" spans="17:17">
      <c r="Q89865" s="39"/>
    </row>
    <row r="89866" spans="17:17">
      <c r="Q89866" s="39"/>
    </row>
    <row r="89867" spans="17:17">
      <c r="Q89867" s="39"/>
    </row>
    <row r="89868" spans="17:17">
      <c r="Q89868" s="39"/>
    </row>
    <row r="89869" spans="17:17">
      <c r="Q89869" s="39"/>
    </row>
    <row r="89870" spans="17:17">
      <c r="Q89870" s="39"/>
    </row>
    <row r="89871" spans="17:17">
      <c r="Q89871" s="39"/>
    </row>
    <row r="89872" spans="17:17">
      <c r="Q89872" s="39"/>
    </row>
    <row r="89873" spans="17:17">
      <c r="Q89873" s="39"/>
    </row>
    <row r="89874" spans="17:17">
      <c r="Q89874" s="39"/>
    </row>
    <row r="89875" spans="17:17">
      <c r="Q89875" s="39"/>
    </row>
    <row r="89876" spans="17:17">
      <c r="Q89876" s="39"/>
    </row>
    <row r="89877" spans="17:17">
      <c r="Q89877" s="39"/>
    </row>
    <row r="89878" spans="17:17">
      <c r="Q89878" s="39"/>
    </row>
    <row r="89879" spans="17:17">
      <c r="Q89879" s="39"/>
    </row>
    <row r="89880" spans="17:17">
      <c r="Q89880" s="39"/>
    </row>
    <row r="89881" spans="17:17">
      <c r="Q89881" s="39"/>
    </row>
    <row r="89882" spans="17:17">
      <c r="Q89882" s="39"/>
    </row>
    <row r="89883" spans="17:17">
      <c r="Q89883" s="39"/>
    </row>
    <row r="89884" spans="17:17">
      <c r="Q89884" s="39"/>
    </row>
    <row r="89885" spans="17:17">
      <c r="Q89885" s="39"/>
    </row>
    <row r="89886" spans="17:17">
      <c r="Q89886" s="39"/>
    </row>
    <row r="89887" spans="17:17">
      <c r="Q89887" s="39"/>
    </row>
    <row r="89888" spans="17:17">
      <c r="Q89888" s="39"/>
    </row>
    <row r="89889" spans="17:17">
      <c r="Q89889" s="39"/>
    </row>
    <row r="89890" spans="17:17">
      <c r="Q89890" s="39"/>
    </row>
    <row r="89891" spans="17:17">
      <c r="Q89891" s="39"/>
    </row>
    <row r="89892" spans="17:17">
      <c r="Q89892" s="39"/>
    </row>
    <row r="89893" spans="17:17">
      <c r="Q89893" s="39"/>
    </row>
    <row r="89894" spans="17:17">
      <c r="Q89894" s="39"/>
    </row>
    <row r="89895" spans="17:17">
      <c r="Q89895" s="39"/>
    </row>
    <row r="89896" spans="17:17">
      <c r="Q89896" s="39"/>
    </row>
    <row r="89897" spans="17:17">
      <c r="Q89897" s="39"/>
    </row>
    <row r="89898" spans="17:17">
      <c r="Q89898" s="39"/>
    </row>
    <row r="89899" spans="17:17">
      <c r="Q89899" s="39"/>
    </row>
    <row r="89900" spans="17:17">
      <c r="Q89900" s="39"/>
    </row>
    <row r="89901" spans="17:17">
      <c r="Q89901" s="39"/>
    </row>
    <row r="89902" spans="17:17">
      <c r="Q89902" s="39"/>
    </row>
    <row r="89903" spans="17:17">
      <c r="Q89903" s="39"/>
    </row>
    <row r="89904" spans="17:17">
      <c r="Q89904" s="39"/>
    </row>
    <row r="89905" spans="17:17">
      <c r="Q89905" s="39"/>
    </row>
    <row r="89906" spans="17:17">
      <c r="Q89906" s="39"/>
    </row>
    <row r="89907" spans="17:17">
      <c r="Q89907" s="39"/>
    </row>
    <row r="89908" spans="17:17">
      <c r="Q89908" s="39"/>
    </row>
    <row r="89909" spans="17:17">
      <c r="Q89909" s="39"/>
    </row>
    <row r="89910" spans="17:17">
      <c r="Q89910" s="39"/>
    </row>
    <row r="89911" spans="17:17">
      <c r="Q89911" s="39"/>
    </row>
    <row r="89912" spans="17:17">
      <c r="Q89912" s="39"/>
    </row>
    <row r="89913" spans="17:17">
      <c r="Q89913" s="39"/>
    </row>
    <row r="89914" spans="17:17">
      <c r="Q89914" s="39"/>
    </row>
    <row r="89915" spans="17:17">
      <c r="Q89915" s="39"/>
    </row>
    <row r="89916" spans="17:17">
      <c r="Q89916" s="39"/>
    </row>
    <row r="89917" spans="17:17">
      <c r="Q89917" s="39"/>
    </row>
    <row r="89918" spans="17:17">
      <c r="Q89918" s="39"/>
    </row>
    <row r="89919" spans="17:17">
      <c r="Q89919" s="39"/>
    </row>
    <row r="89920" spans="17:17">
      <c r="Q89920" s="39"/>
    </row>
    <row r="89921" spans="17:17">
      <c r="Q89921" s="39"/>
    </row>
    <row r="89922" spans="17:17">
      <c r="Q89922" s="39"/>
    </row>
    <row r="89923" spans="17:17">
      <c r="Q89923" s="39"/>
    </row>
    <row r="89924" spans="17:17">
      <c r="Q89924" s="39"/>
    </row>
    <row r="89925" spans="17:17">
      <c r="Q89925" s="39"/>
    </row>
    <row r="89926" spans="17:17">
      <c r="Q89926" s="39"/>
    </row>
    <row r="89927" spans="17:17">
      <c r="Q89927" s="39"/>
    </row>
    <row r="89928" spans="17:17">
      <c r="Q89928" s="39"/>
    </row>
    <row r="89929" spans="17:17">
      <c r="Q89929" s="39"/>
    </row>
    <row r="89930" spans="17:17">
      <c r="Q89930" s="39"/>
    </row>
    <row r="89931" spans="17:17">
      <c r="Q89931" s="39"/>
    </row>
    <row r="89932" spans="17:17">
      <c r="Q89932" s="39"/>
    </row>
    <row r="89933" spans="17:17">
      <c r="Q89933" s="39"/>
    </row>
    <row r="89934" spans="17:17">
      <c r="Q89934" s="39"/>
    </row>
    <row r="89935" spans="17:17">
      <c r="Q89935" s="39"/>
    </row>
    <row r="89936" spans="17:17">
      <c r="Q89936" s="39"/>
    </row>
    <row r="89937" spans="17:17">
      <c r="Q89937" s="39"/>
    </row>
    <row r="89938" spans="17:17">
      <c r="Q89938" s="39"/>
    </row>
    <row r="89939" spans="17:17">
      <c r="Q89939" s="39"/>
    </row>
    <row r="89940" spans="17:17">
      <c r="Q89940" s="39"/>
    </row>
    <row r="89941" spans="17:17">
      <c r="Q89941" s="39"/>
    </row>
    <row r="89942" spans="17:17">
      <c r="Q89942" s="39"/>
    </row>
    <row r="89943" spans="17:17">
      <c r="Q89943" s="39"/>
    </row>
    <row r="89944" spans="17:17">
      <c r="Q89944" s="39"/>
    </row>
    <row r="89945" spans="17:17">
      <c r="Q89945" s="39"/>
    </row>
    <row r="89946" spans="17:17">
      <c r="Q89946" s="39"/>
    </row>
    <row r="89947" spans="17:17">
      <c r="Q89947" s="39"/>
    </row>
    <row r="89948" spans="17:17">
      <c r="Q89948" s="39"/>
    </row>
    <row r="89949" spans="17:17">
      <c r="Q89949" s="39"/>
    </row>
    <row r="89950" spans="17:17">
      <c r="Q89950" s="39"/>
    </row>
    <row r="89951" spans="17:17">
      <c r="Q89951" s="39"/>
    </row>
    <row r="89952" spans="17:17">
      <c r="Q89952" s="39"/>
    </row>
    <row r="89953" spans="17:17">
      <c r="Q89953" s="39"/>
    </row>
    <row r="89954" spans="17:17">
      <c r="Q89954" s="39"/>
    </row>
    <row r="89955" spans="17:17">
      <c r="Q89955" s="39"/>
    </row>
    <row r="89956" spans="17:17">
      <c r="Q89956" s="39"/>
    </row>
    <row r="89957" spans="17:17">
      <c r="Q89957" s="39"/>
    </row>
    <row r="89958" spans="17:17">
      <c r="Q89958" s="39"/>
    </row>
    <row r="89959" spans="17:17">
      <c r="Q89959" s="39"/>
    </row>
    <row r="89960" spans="17:17">
      <c r="Q89960" s="39"/>
    </row>
    <row r="89961" spans="17:17">
      <c r="Q89961" s="39"/>
    </row>
    <row r="89962" spans="17:17">
      <c r="Q89962" s="39"/>
    </row>
    <row r="89963" spans="17:17">
      <c r="Q89963" s="39"/>
    </row>
    <row r="89964" spans="17:17">
      <c r="Q89964" s="39"/>
    </row>
    <row r="89965" spans="17:17">
      <c r="Q89965" s="39"/>
    </row>
    <row r="89966" spans="17:17">
      <c r="Q89966" s="39"/>
    </row>
    <row r="89967" spans="17:17">
      <c r="Q89967" s="39"/>
    </row>
    <row r="89968" spans="17:17">
      <c r="Q89968" s="39"/>
    </row>
    <row r="89969" spans="17:17">
      <c r="Q89969" s="39"/>
    </row>
    <row r="89970" spans="17:17">
      <c r="Q89970" s="39"/>
    </row>
    <row r="89971" spans="17:17">
      <c r="Q89971" s="39"/>
    </row>
    <row r="89972" spans="17:17">
      <c r="Q89972" s="39"/>
    </row>
    <row r="89973" spans="17:17">
      <c r="Q89973" s="39"/>
    </row>
    <row r="89974" spans="17:17">
      <c r="Q89974" s="39"/>
    </row>
    <row r="89975" spans="17:17">
      <c r="Q89975" s="39"/>
    </row>
    <row r="89976" spans="17:17">
      <c r="Q89976" s="39"/>
    </row>
    <row r="89977" spans="17:17">
      <c r="Q89977" s="39"/>
    </row>
    <row r="89978" spans="17:17">
      <c r="Q89978" s="39"/>
    </row>
    <row r="89979" spans="17:17">
      <c r="Q89979" s="39"/>
    </row>
    <row r="89980" spans="17:17">
      <c r="Q89980" s="39"/>
    </row>
    <row r="89981" spans="17:17">
      <c r="Q89981" s="39"/>
    </row>
    <row r="89982" spans="17:17">
      <c r="Q89982" s="39"/>
    </row>
    <row r="89983" spans="17:17">
      <c r="Q89983" s="39"/>
    </row>
    <row r="89984" spans="17:17">
      <c r="Q89984" s="39"/>
    </row>
    <row r="89985" spans="17:17">
      <c r="Q89985" s="39"/>
    </row>
    <row r="89986" spans="17:17">
      <c r="Q89986" s="39"/>
    </row>
    <row r="89987" spans="17:17">
      <c r="Q89987" s="39"/>
    </row>
    <row r="89988" spans="17:17">
      <c r="Q89988" s="39"/>
    </row>
    <row r="89989" spans="17:17">
      <c r="Q89989" s="39"/>
    </row>
    <row r="89990" spans="17:17">
      <c r="Q89990" s="39"/>
    </row>
    <row r="89991" spans="17:17">
      <c r="Q89991" s="39"/>
    </row>
    <row r="89992" spans="17:17">
      <c r="Q89992" s="39"/>
    </row>
    <row r="89993" spans="17:17">
      <c r="Q89993" s="39"/>
    </row>
    <row r="89994" spans="17:17">
      <c r="Q89994" s="39"/>
    </row>
    <row r="89995" spans="17:17">
      <c r="Q89995" s="39"/>
    </row>
    <row r="89996" spans="17:17">
      <c r="Q89996" s="39"/>
    </row>
    <row r="89997" spans="17:17">
      <c r="Q89997" s="39"/>
    </row>
    <row r="89998" spans="17:17">
      <c r="Q89998" s="39"/>
    </row>
    <row r="89999" spans="17:17">
      <c r="Q89999" s="39"/>
    </row>
    <row r="90000" spans="17:17">
      <c r="Q90000" s="39"/>
    </row>
    <row r="90001" spans="17:17">
      <c r="Q90001" s="39"/>
    </row>
    <row r="90002" spans="17:17">
      <c r="Q90002" s="39"/>
    </row>
    <row r="90003" spans="17:17">
      <c r="Q90003" s="39"/>
    </row>
    <row r="90004" spans="17:17">
      <c r="Q90004" s="39"/>
    </row>
    <row r="90005" spans="17:17">
      <c r="Q90005" s="39"/>
    </row>
    <row r="90006" spans="17:17">
      <c r="Q90006" s="39"/>
    </row>
    <row r="90007" spans="17:17">
      <c r="Q90007" s="39"/>
    </row>
    <row r="90008" spans="17:17">
      <c r="Q90008" s="39"/>
    </row>
    <row r="90009" spans="17:17">
      <c r="Q90009" s="39"/>
    </row>
    <row r="90010" spans="17:17">
      <c r="Q90010" s="39"/>
    </row>
    <row r="90011" spans="17:17">
      <c r="Q90011" s="39"/>
    </row>
    <row r="90012" spans="17:17">
      <c r="Q90012" s="39"/>
    </row>
    <row r="90013" spans="17:17">
      <c r="Q90013" s="39"/>
    </row>
    <row r="90014" spans="17:17">
      <c r="Q90014" s="39"/>
    </row>
    <row r="90015" spans="17:17">
      <c r="Q90015" s="39"/>
    </row>
    <row r="90016" spans="17:17">
      <c r="Q90016" s="39"/>
    </row>
    <row r="90017" spans="17:17">
      <c r="Q90017" s="39"/>
    </row>
    <row r="90018" spans="17:17">
      <c r="Q90018" s="39"/>
    </row>
    <row r="90019" spans="17:17">
      <c r="Q90019" s="39"/>
    </row>
    <row r="90020" spans="17:17">
      <c r="Q90020" s="39"/>
    </row>
    <row r="90021" spans="17:17">
      <c r="Q90021" s="39"/>
    </row>
    <row r="90022" spans="17:17">
      <c r="Q90022" s="39"/>
    </row>
    <row r="90023" spans="17:17">
      <c r="Q90023" s="39"/>
    </row>
    <row r="90024" spans="17:17">
      <c r="Q90024" s="39"/>
    </row>
    <row r="90025" spans="17:17">
      <c r="Q90025" s="39"/>
    </row>
    <row r="90026" spans="17:17">
      <c r="Q90026" s="39"/>
    </row>
    <row r="90027" spans="17:17">
      <c r="Q90027" s="39"/>
    </row>
    <row r="90028" spans="17:17">
      <c r="Q90028" s="39"/>
    </row>
    <row r="90029" spans="17:17">
      <c r="Q90029" s="39"/>
    </row>
    <row r="90030" spans="17:17">
      <c r="Q90030" s="39"/>
    </row>
    <row r="90031" spans="17:17">
      <c r="Q90031" s="39"/>
    </row>
    <row r="90032" spans="17:17">
      <c r="Q90032" s="39"/>
    </row>
    <row r="90033" spans="17:17">
      <c r="Q90033" s="39"/>
    </row>
    <row r="90034" spans="17:17">
      <c r="Q90034" s="39"/>
    </row>
    <row r="90035" spans="17:17">
      <c r="Q90035" s="39"/>
    </row>
    <row r="90036" spans="17:17">
      <c r="Q90036" s="39"/>
    </row>
    <row r="90037" spans="17:17">
      <c r="Q90037" s="39"/>
    </row>
    <row r="90038" spans="17:17">
      <c r="Q90038" s="39"/>
    </row>
    <row r="90039" spans="17:17">
      <c r="Q90039" s="39"/>
    </row>
    <row r="90040" spans="17:17">
      <c r="Q90040" s="39"/>
    </row>
    <row r="90041" spans="17:17">
      <c r="Q90041" s="39"/>
    </row>
    <row r="90042" spans="17:17">
      <c r="Q90042" s="39"/>
    </row>
    <row r="90043" spans="17:17">
      <c r="Q90043" s="39"/>
    </row>
    <row r="90044" spans="17:17">
      <c r="Q90044" s="39"/>
    </row>
    <row r="90045" spans="17:17">
      <c r="Q90045" s="39"/>
    </row>
    <row r="90046" spans="17:17">
      <c r="Q90046" s="39"/>
    </row>
    <row r="90047" spans="17:17">
      <c r="Q90047" s="39"/>
    </row>
    <row r="90048" spans="17:17">
      <c r="Q90048" s="39"/>
    </row>
    <row r="90049" spans="17:17">
      <c r="Q90049" s="39"/>
    </row>
    <row r="90050" spans="17:17">
      <c r="Q90050" s="39"/>
    </row>
    <row r="90051" spans="17:17">
      <c r="Q90051" s="39"/>
    </row>
    <row r="90052" spans="17:17">
      <c r="Q90052" s="39"/>
    </row>
    <row r="90053" spans="17:17">
      <c r="Q90053" s="39"/>
    </row>
    <row r="90054" spans="17:17">
      <c r="Q90054" s="39"/>
    </row>
    <row r="90055" spans="17:17">
      <c r="Q90055" s="39"/>
    </row>
    <row r="90056" spans="17:17">
      <c r="Q90056" s="39"/>
    </row>
    <row r="90057" spans="17:17">
      <c r="Q90057" s="39"/>
    </row>
    <row r="90058" spans="17:17">
      <c r="Q90058" s="39"/>
    </row>
    <row r="90059" spans="17:17">
      <c r="Q90059" s="39"/>
    </row>
    <row r="90060" spans="17:17">
      <c r="Q90060" s="39"/>
    </row>
    <row r="90061" spans="17:17">
      <c r="Q90061" s="39"/>
    </row>
    <row r="90062" spans="17:17">
      <c r="Q90062" s="39"/>
    </row>
    <row r="90063" spans="17:17">
      <c r="Q90063" s="39"/>
    </row>
    <row r="90064" spans="17:17">
      <c r="Q90064" s="39"/>
    </row>
    <row r="90065" spans="17:17">
      <c r="Q90065" s="39"/>
    </row>
    <row r="90066" spans="17:17">
      <c r="Q90066" s="39"/>
    </row>
    <row r="90067" spans="17:17">
      <c r="Q90067" s="39"/>
    </row>
    <row r="90068" spans="17:17">
      <c r="Q90068" s="39"/>
    </row>
    <row r="90069" spans="17:17">
      <c r="Q90069" s="39"/>
    </row>
    <row r="90070" spans="17:17">
      <c r="Q90070" s="39"/>
    </row>
    <row r="90071" spans="17:17">
      <c r="Q90071" s="39"/>
    </row>
    <row r="90072" spans="17:17">
      <c r="Q90072" s="39"/>
    </row>
    <row r="90073" spans="17:17">
      <c r="Q90073" s="39"/>
    </row>
    <row r="90074" spans="17:17">
      <c r="Q90074" s="39"/>
    </row>
    <row r="90075" spans="17:17">
      <c r="Q90075" s="39"/>
    </row>
    <row r="90076" spans="17:17">
      <c r="Q90076" s="39"/>
    </row>
    <row r="90077" spans="17:17">
      <c r="Q90077" s="39"/>
    </row>
    <row r="90078" spans="17:17">
      <c r="Q90078" s="39"/>
    </row>
    <row r="90079" spans="17:17">
      <c r="Q90079" s="39"/>
    </row>
    <row r="90080" spans="17:17">
      <c r="Q90080" s="39"/>
    </row>
    <row r="90081" spans="17:17">
      <c r="Q90081" s="39"/>
    </row>
    <row r="90082" spans="17:17">
      <c r="Q90082" s="39"/>
    </row>
    <row r="90083" spans="17:17">
      <c r="Q90083" s="39"/>
    </row>
    <row r="90084" spans="17:17">
      <c r="Q90084" s="39"/>
    </row>
    <row r="90085" spans="17:17">
      <c r="Q90085" s="39"/>
    </row>
    <row r="90086" spans="17:17">
      <c r="Q90086" s="39"/>
    </row>
    <row r="90087" spans="17:17">
      <c r="Q90087" s="39"/>
    </row>
    <row r="90088" spans="17:17">
      <c r="Q90088" s="39"/>
    </row>
    <row r="90089" spans="17:17">
      <c r="Q90089" s="39"/>
    </row>
    <row r="90090" spans="17:17">
      <c r="Q90090" s="39"/>
    </row>
    <row r="90091" spans="17:17">
      <c r="Q90091" s="39"/>
    </row>
    <row r="90092" spans="17:17">
      <c r="Q90092" s="39"/>
    </row>
    <row r="90093" spans="17:17">
      <c r="Q90093" s="39"/>
    </row>
    <row r="90094" spans="17:17">
      <c r="Q90094" s="39"/>
    </row>
    <row r="90095" spans="17:17">
      <c r="Q90095" s="39"/>
    </row>
    <row r="90096" spans="17:17">
      <c r="Q90096" s="39"/>
    </row>
    <row r="90097" spans="17:17">
      <c r="Q90097" s="39"/>
    </row>
    <row r="90098" spans="17:17">
      <c r="Q90098" s="39"/>
    </row>
    <row r="90099" spans="17:17">
      <c r="Q90099" s="39"/>
    </row>
    <row r="90100" spans="17:17">
      <c r="Q90100" s="39"/>
    </row>
    <row r="90101" spans="17:17">
      <c r="Q90101" s="39"/>
    </row>
    <row r="90102" spans="17:17">
      <c r="Q90102" s="39"/>
    </row>
    <row r="90103" spans="17:17">
      <c r="Q90103" s="39"/>
    </row>
    <row r="90104" spans="17:17">
      <c r="Q90104" s="39"/>
    </row>
    <row r="90105" spans="17:17">
      <c r="Q90105" s="39"/>
    </row>
    <row r="90106" spans="17:17">
      <c r="Q90106" s="39"/>
    </row>
    <row r="90107" spans="17:17">
      <c r="Q90107" s="39"/>
    </row>
    <row r="90108" spans="17:17">
      <c r="Q90108" s="39"/>
    </row>
    <row r="90109" spans="17:17">
      <c r="Q90109" s="39"/>
    </row>
    <row r="90110" spans="17:17">
      <c r="Q90110" s="39"/>
    </row>
    <row r="90111" spans="17:17">
      <c r="Q90111" s="39"/>
    </row>
    <row r="90112" spans="17:17">
      <c r="Q90112" s="39"/>
    </row>
    <row r="90113" spans="17:17">
      <c r="Q90113" s="39"/>
    </row>
    <row r="90114" spans="17:17">
      <c r="Q90114" s="39"/>
    </row>
    <row r="90115" spans="17:17">
      <c r="Q90115" s="39"/>
    </row>
    <row r="90116" spans="17:17">
      <c r="Q90116" s="39"/>
    </row>
    <row r="90117" spans="17:17">
      <c r="Q90117" s="39"/>
    </row>
    <row r="90118" spans="17:17">
      <c r="Q90118" s="39"/>
    </row>
    <row r="90119" spans="17:17">
      <c r="Q90119" s="39"/>
    </row>
    <row r="90120" spans="17:17">
      <c r="Q90120" s="39"/>
    </row>
    <row r="90121" spans="17:17">
      <c r="Q90121" s="39"/>
    </row>
    <row r="90122" spans="17:17">
      <c r="Q90122" s="39"/>
    </row>
    <row r="90123" spans="17:17">
      <c r="Q90123" s="39"/>
    </row>
    <row r="90124" spans="17:17">
      <c r="Q90124" s="39"/>
    </row>
    <row r="90125" spans="17:17">
      <c r="Q90125" s="39"/>
    </row>
    <row r="90126" spans="17:17">
      <c r="Q90126" s="39"/>
    </row>
    <row r="90127" spans="17:17">
      <c r="Q90127" s="39"/>
    </row>
    <row r="90128" spans="17:17">
      <c r="Q90128" s="39"/>
    </row>
    <row r="90129" spans="17:17">
      <c r="Q90129" s="39"/>
    </row>
    <row r="90130" spans="17:17">
      <c r="Q90130" s="39"/>
    </row>
    <row r="90131" spans="17:17">
      <c r="Q90131" s="39"/>
    </row>
    <row r="90132" spans="17:17">
      <c r="Q90132" s="39"/>
    </row>
    <row r="90133" spans="17:17">
      <c r="Q90133" s="39"/>
    </row>
    <row r="90134" spans="17:17">
      <c r="Q90134" s="39"/>
    </row>
    <row r="90135" spans="17:17">
      <c r="Q90135" s="39"/>
    </row>
    <row r="90136" spans="17:17">
      <c r="Q90136" s="39"/>
    </row>
    <row r="90137" spans="17:17">
      <c r="Q90137" s="39"/>
    </row>
    <row r="90138" spans="17:17">
      <c r="Q90138" s="39"/>
    </row>
    <row r="90139" spans="17:17">
      <c r="Q90139" s="39"/>
    </row>
    <row r="90140" spans="17:17">
      <c r="Q90140" s="39"/>
    </row>
    <row r="90141" spans="17:17">
      <c r="Q90141" s="39"/>
    </row>
    <row r="90142" spans="17:17">
      <c r="Q90142" s="39"/>
    </row>
    <row r="90143" spans="17:17">
      <c r="Q90143" s="39"/>
    </row>
    <row r="90144" spans="17:17">
      <c r="Q90144" s="39"/>
    </row>
    <row r="90145" spans="17:17">
      <c r="Q90145" s="39"/>
    </row>
    <row r="90146" spans="17:17">
      <c r="Q90146" s="39"/>
    </row>
    <row r="90147" spans="17:17">
      <c r="Q90147" s="39"/>
    </row>
    <row r="90148" spans="17:17">
      <c r="Q90148" s="39"/>
    </row>
    <row r="90149" spans="17:17">
      <c r="Q90149" s="39"/>
    </row>
    <row r="90150" spans="17:17">
      <c r="Q90150" s="39"/>
    </row>
    <row r="90151" spans="17:17">
      <c r="Q90151" s="39"/>
    </row>
    <row r="90152" spans="17:17">
      <c r="Q90152" s="39"/>
    </row>
    <row r="90153" spans="17:17">
      <c r="Q90153" s="39"/>
    </row>
    <row r="90154" spans="17:17">
      <c r="Q90154" s="39"/>
    </row>
    <row r="90155" spans="17:17">
      <c r="Q90155" s="39"/>
    </row>
    <row r="90156" spans="17:17">
      <c r="Q90156" s="39"/>
    </row>
    <row r="90157" spans="17:17">
      <c r="Q90157" s="39"/>
    </row>
    <row r="90158" spans="17:17">
      <c r="Q90158" s="39"/>
    </row>
    <row r="90159" spans="17:17">
      <c r="Q90159" s="39"/>
    </row>
    <row r="90160" spans="17:17">
      <c r="Q90160" s="39"/>
    </row>
    <row r="90161" spans="17:17">
      <c r="Q90161" s="39"/>
    </row>
    <row r="90162" spans="17:17">
      <c r="Q90162" s="39"/>
    </row>
    <row r="90163" spans="17:17">
      <c r="Q90163" s="39"/>
    </row>
    <row r="90164" spans="17:17">
      <c r="Q90164" s="39"/>
    </row>
    <row r="90165" spans="17:17">
      <c r="Q90165" s="39"/>
    </row>
    <row r="90166" spans="17:17">
      <c r="Q90166" s="39"/>
    </row>
    <row r="90167" spans="17:17">
      <c r="Q90167" s="39"/>
    </row>
    <row r="90168" spans="17:17">
      <c r="Q90168" s="39"/>
    </row>
    <row r="90169" spans="17:17">
      <c r="Q90169" s="39"/>
    </row>
    <row r="90170" spans="17:17">
      <c r="Q90170" s="39"/>
    </row>
    <row r="90171" spans="17:17">
      <c r="Q90171" s="39"/>
    </row>
    <row r="90172" spans="17:17">
      <c r="Q90172" s="39"/>
    </row>
    <row r="90173" spans="17:17">
      <c r="Q90173" s="39"/>
    </row>
    <row r="90174" spans="17:17">
      <c r="Q90174" s="39"/>
    </row>
    <row r="90175" spans="17:17">
      <c r="Q90175" s="39"/>
    </row>
    <row r="90176" spans="17:17">
      <c r="Q90176" s="39"/>
    </row>
    <row r="90177" spans="17:17">
      <c r="Q90177" s="39"/>
    </row>
    <row r="90178" spans="17:17">
      <c r="Q90178" s="39"/>
    </row>
    <row r="90179" spans="17:17">
      <c r="Q90179" s="39"/>
    </row>
    <row r="90180" spans="17:17">
      <c r="Q90180" s="39"/>
    </row>
    <row r="90181" spans="17:17">
      <c r="Q90181" s="39"/>
    </row>
    <row r="90182" spans="17:17">
      <c r="Q90182" s="39"/>
    </row>
    <row r="90183" spans="17:17">
      <c r="Q90183" s="39"/>
    </row>
    <row r="90184" spans="17:17">
      <c r="Q90184" s="39"/>
    </row>
    <row r="90185" spans="17:17">
      <c r="Q90185" s="39"/>
    </row>
    <row r="90186" spans="17:17">
      <c r="Q90186" s="39"/>
    </row>
    <row r="90187" spans="17:17">
      <c r="Q90187" s="39"/>
    </row>
    <row r="90188" spans="17:17">
      <c r="Q90188" s="39"/>
    </row>
    <row r="90189" spans="17:17">
      <c r="Q90189" s="39"/>
    </row>
    <row r="90190" spans="17:17">
      <c r="Q90190" s="39"/>
    </row>
    <row r="90191" spans="17:17">
      <c r="Q90191" s="39"/>
    </row>
    <row r="90192" spans="17:17">
      <c r="Q90192" s="39"/>
    </row>
    <row r="90193" spans="17:17">
      <c r="Q90193" s="39"/>
    </row>
    <row r="90194" spans="17:17">
      <c r="Q90194" s="39"/>
    </row>
    <row r="90195" spans="17:17">
      <c r="Q90195" s="39"/>
    </row>
    <row r="90196" spans="17:17">
      <c r="Q90196" s="39"/>
    </row>
    <row r="90197" spans="17:17">
      <c r="Q90197" s="39"/>
    </row>
    <row r="90198" spans="17:17">
      <c r="Q90198" s="39"/>
    </row>
    <row r="90199" spans="17:17">
      <c r="Q90199" s="39"/>
    </row>
    <row r="90200" spans="17:17">
      <c r="Q90200" s="39"/>
    </row>
    <row r="90201" spans="17:17">
      <c r="Q90201" s="39"/>
    </row>
    <row r="90202" spans="17:17">
      <c r="Q90202" s="39"/>
    </row>
    <row r="90203" spans="17:17">
      <c r="Q90203" s="39"/>
    </row>
    <row r="90204" spans="17:17">
      <c r="Q90204" s="39"/>
    </row>
    <row r="90205" spans="17:17">
      <c r="Q90205" s="39"/>
    </row>
    <row r="90206" spans="17:17">
      <c r="Q90206" s="39"/>
    </row>
    <row r="90207" spans="17:17">
      <c r="Q90207" s="39"/>
    </row>
    <row r="90208" spans="17:17">
      <c r="Q90208" s="39"/>
    </row>
    <row r="90209" spans="17:17">
      <c r="Q90209" s="39"/>
    </row>
    <row r="90210" spans="17:17">
      <c r="Q90210" s="39"/>
    </row>
    <row r="90211" spans="17:17">
      <c r="Q90211" s="39"/>
    </row>
    <row r="90212" spans="17:17">
      <c r="Q90212" s="39"/>
    </row>
    <row r="90213" spans="17:17">
      <c r="Q90213" s="39"/>
    </row>
    <row r="90214" spans="17:17">
      <c r="Q90214" s="39"/>
    </row>
    <row r="90215" spans="17:17">
      <c r="Q90215" s="39"/>
    </row>
    <row r="90216" spans="17:17">
      <c r="Q90216" s="39"/>
    </row>
    <row r="90217" spans="17:17">
      <c r="Q90217" s="39"/>
    </row>
    <row r="90218" spans="17:17">
      <c r="Q90218" s="39"/>
    </row>
    <row r="90219" spans="17:17">
      <c r="Q90219" s="39"/>
    </row>
    <row r="90220" spans="17:17">
      <c r="Q90220" s="39"/>
    </row>
    <row r="90221" spans="17:17">
      <c r="Q90221" s="39"/>
    </row>
    <row r="90222" spans="17:17">
      <c r="Q90222" s="39"/>
    </row>
    <row r="90223" spans="17:17">
      <c r="Q90223" s="39"/>
    </row>
    <row r="90224" spans="17:17">
      <c r="Q90224" s="39"/>
    </row>
    <row r="90225" spans="17:17">
      <c r="Q90225" s="39"/>
    </row>
    <row r="90226" spans="17:17">
      <c r="Q90226" s="39"/>
    </row>
    <row r="90227" spans="17:17">
      <c r="Q90227" s="39"/>
    </row>
    <row r="90228" spans="17:17">
      <c r="Q90228" s="39"/>
    </row>
    <row r="90229" spans="17:17">
      <c r="Q90229" s="39"/>
    </row>
    <row r="90230" spans="17:17">
      <c r="Q90230" s="39"/>
    </row>
    <row r="90231" spans="17:17">
      <c r="Q90231" s="39"/>
    </row>
    <row r="90232" spans="17:17">
      <c r="Q90232" s="39"/>
    </row>
    <row r="90233" spans="17:17">
      <c r="Q90233" s="39"/>
    </row>
    <row r="90234" spans="17:17">
      <c r="Q90234" s="39"/>
    </row>
    <row r="90235" spans="17:17">
      <c r="Q90235" s="39"/>
    </row>
    <row r="90236" spans="17:17">
      <c r="Q90236" s="39"/>
    </row>
    <row r="90237" spans="17:17">
      <c r="Q90237" s="39"/>
    </row>
    <row r="90238" spans="17:17">
      <c r="Q90238" s="39"/>
    </row>
    <row r="90239" spans="17:17">
      <c r="Q90239" s="39"/>
    </row>
    <row r="90240" spans="17:17">
      <c r="Q90240" s="39"/>
    </row>
    <row r="90241" spans="17:17">
      <c r="Q90241" s="39"/>
    </row>
    <row r="90242" spans="17:17">
      <c r="Q90242" s="39"/>
    </row>
    <row r="90243" spans="17:17">
      <c r="Q90243" s="39"/>
    </row>
    <row r="90244" spans="17:17">
      <c r="Q90244" s="39"/>
    </row>
    <row r="90245" spans="17:17">
      <c r="Q90245" s="39"/>
    </row>
    <row r="90246" spans="17:17">
      <c r="Q90246" s="39"/>
    </row>
    <row r="90247" spans="17:17">
      <c r="Q90247" s="39"/>
    </row>
    <row r="90248" spans="17:17">
      <c r="Q90248" s="39"/>
    </row>
    <row r="90249" spans="17:17">
      <c r="Q90249" s="39"/>
    </row>
    <row r="90250" spans="17:17">
      <c r="Q90250" s="39"/>
    </row>
    <row r="90251" spans="17:17">
      <c r="Q90251" s="39"/>
    </row>
    <row r="90252" spans="17:17">
      <c r="Q90252" s="39"/>
    </row>
    <row r="90253" spans="17:17">
      <c r="Q90253" s="39"/>
    </row>
    <row r="90254" spans="17:17">
      <c r="Q90254" s="39"/>
    </row>
    <row r="90255" spans="17:17">
      <c r="Q90255" s="39"/>
    </row>
    <row r="90256" spans="17:17">
      <c r="Q90256" s="39"/>
    </row>
    <row r="90257" spans="17:17">
      <c r="Q90257" s="39"/>
    </row>
    <row r="90258" spans="17:17">
      <c r="Q90258" s="39"/>
    </row>
    <row r="90259" spans="17:17">
      <c r="Q90259" s="39"/>
    </row>
    <row r="90260" spans="17:17">
      <c r="Q90260" s="39"/>
    </row>
    <row r="90261" spans="17:17">
      <c r="Q90261" s="39"/>
    </row>
    <row r="90262" spans="17:17">
      <c r="Q90262" s="39"/>
    </row>
    <row r="90263" spans="17:17">
      <c r="Q90263" s="39"/>
    </row>
    <row r="90264" spans="17:17">
      <c r="Q90264" s="39"/>
    </row>
    <row r="90265" spans="17:17">
      <c r="Q90265" s="39"/>
    </row>
    <row r="90266" spans="17:17">
      <c r="Q90266" s="39"/>
    </row>
    <row r="90267" spans="17:17">
      <c r="Q90267" s="39"/>
    </row>
    <row r="90268" spans="17:17">
      <c r="Q90268" s="39"/>
    </row>
    <row r="90269" spans="17:17">
      <c r="Q90269" s="39"/>
    </row>
    <row r="90270" spans="17:17">
      <c r="Q90270" s="39"/>
    </row>
    <row r="90271" spans="17:17">
      <c r="Q90271" s="39"/>
    </row>
    <row r="90272" spans="17:17">
      <c r="Q90272" s="39"/>
    </row>
    <row r="90273" spans="17:17">
      <c r="Q90273" s="39"/>
    </row>
    <row r="90274" spans="17:17">
      <c r="Q90274" s="39"/>
    </row>
    <row r="90275" spans="17:17">
      <c r="Q90275" s="39"/>
    </row>
    <row r="90276" spans="17:17">
      <c r="Q90276" s="39"/>
    </row>
    <row r="90277" spans="17:17">
      <c r="Q90277" s="39"/>
    </row>
    <row r="90278" spans="17:17">
      <c r="Q90278" s="39"/>
    </row>
    <row r="90279" spans="17:17">
      <c r="Q90279" s="39"/>
    </row>
    <row r="90280" spans="17:17">
      <c r="Q90280" s="39"/>
    </row>
    <row r="90281" spans="17:17">
      <c r="Q90281" s="39"/>
    </row>
    <row r="90282" spans="17:17">
      <c r="Q90282" s="39"/>
    </row>
    <row r="90283" spans="17:17">
      <c r="Q90283" s="39"/>
    </row>
    <row r="90284" spans="17:17">
      <c r="Q90284" s="39"/>
    </row>
    <row r="90285" spans="17:17">
      <c r="Q90285" s="39"/>
    </row>
    <row r="90286" spans="17:17">
      <c r="Q90286" s="39"/>
    </row>
    <row r="90287" spans="17:17">
      <c r="Q90287" s="39"/>
    </row>
    <row r="90288" spans="17:17">
      <c r="Q90288" s="39"/>
    </row>
    <row r="90289" spans="17:17">
      <c r="Q90289" s="39"/>
    </row>
    <row r="90290" spans="17:17">
      <c r="Q90290" s="39"/>
    </row>
    <row r="90291" spans="17:17">
      <c r="Q90291" s="39"/>
    </row>
    <row r="90292" spans="17:17">
      <c r="Q90292" s="39"/>
    </row>
    <row r="90293" spans="17:17">
      <c r="Q90293" s="39"/>
    </row>
    <row r="90294" spans="17:17">
      <c r="Q90294" s="39"/>
    </row>
    <row r="90295" spans="17:17">
      <c r="Q90295" s="39"/>
    </row>
    <row r="90296" spans="17:17">
      <c r="Q90296" s="39"/>
    </row>
    <row r="90297" spans="17:17">
      <c r="Q90297" s="39"/>
    </row>
    <row r="90298" spans="17:17">
      <c r="Q90298" s="39"/>
    </row>
    <row r="90299" spans="17:17">
      <c r="Q90299" s="39"/>
    </row>
    <row r="90300" spans="17:17">
      <c r="Q90300" s="39"/>
    </row>
    <row r="90301" spans="17:17">
      <c r="Q90301" s="39"/>
    </row>
    <row r="90302" spans="17:17">
      <c r="Q90302" s="39"/>
    </row>
    <row r="90303" spans="17:17">
      <c r="Q90303" s="39"/>
    </row>
    <row r="90304" spans="17:17">
      <c r="Q90304" s="39"/>
    </row>
    <row r="90305" spans="17:17">
      <c r="Q90305" s="39"/>
    </row>
    <row r="90306" spans="17:17">
      <c r="Q90306" s="39"/>
    </row>
    <row r="90307" spans="17:17">
      <c r="Q90307" s="39"/>
    </row>
    <row r="90308" spans="17:17">
      <c r="Q90308" s="39"/>
    </row>
    <row r="90309" spans="17:17">
      <c r="Q90309" s="39"/>
    </row>
    <row r="90310" spans="17:17">
      <c r="Q90310" s="39"/>
    </row>
    <row r="90311" spans="17:17">
      <c r="Q90311" s="39"/>
    </row>
    <row r="90312" spans="17:17">
      <c r="Q90312" s="39"/>
    </row>
    <row r="90313" spans="17:17">
      <c r="Q90313" s="39"/>
    </row>
    <row r="90314" spans="17:17">
      <c r="Q90314" s="39"/>
    </row>
    <row r="90315" spans="17:17">
      <c r="Q90315" s="39"/>
    </row>
    <row r="90316" spans="17:17">
      <c r="Q90316" s="39"/>
    </row>
    <row r="90317" spans="17:17">
      <c r="Q90317" s="39"/>
    </row>
    <row r="90318" spans="17:17">
      <c r="Q90318" s="39"/>
    </row>
    <row r="90319" spans="17:17">
      <c r="Q90319" s="39"/>
    </row>
    <row r="90320" spans="17:17">
      <c r="Q90320" s="39"/>
    </row>
    <row r="90321" spans="17:17">
      <c r="Q90321" s="39"/>
    </row>
    <row r="90322" spans="17:17">
      <c r="Q90322" s="39"/>
    </row>
    <row r="90323" spans="17:17">
      <c r="Q90323" s="39"/>
    </row>
    <row r="90324" spans="17:17">
      <c r="Q90324" s="39"/>
    </row>
    <row r="90325" spans="17:17">
      <c r="Q90325" s="39"/>
    </row>
    <row r="90326" spans="17:17">
      <c r="Q90326" s="39"/>
    </row>
    <row r="90327" spans="17:17">
      <c r="Q90327" s="39"/>
    </row>
    <row r="90328" spans="17:17">
      <c r="Q90328" s="39"/>
    </row>
    <row r="90329" spans="17:17">
      <c r="Q90329" s="39"/>
    </row>
    <row r="90330" spans="17:17">
      <c r="Q90330" s="39"/>
    </row>
    <row r="90331" spans="17:17">
      <c r="Q90331" s="39"/>
    </row>
    <row r="90332" spans="17:17">
      <c r="Q90332" s="39"/>
    </row>
    <row r="90333" spans="17:17">
      <c r="Q90333" s="39"/>
    </row>
    <row r="90334" spans="17:17">
      <c r="Q90334" s="39"/>
    </row>
    <row r="90335" spans="17:17">
      <c r="Q90335" s="39"/>
    </row>
    <row r="90336" spans="17:17">
      <c r="Q90336" s="39"/>
    </row>
    <row r="90337" spans="17:17">
      <c r="Q90337" s="39"/>
    </row>
    <row r="90338" spans="17:17">
      <c r="Q90338" s="39"/>
    </row>
    <row r="90339" spans="17:17">
      <c r="Q90339" s="39"/>
    </row>
    <row r="90340" spans="17:17">
      <c r="Q90340" s="39"/>
    </row>
    <row r="90341" spans="17:17">
      <c r="Q90341" s="39"/>
    </row>
    <row r="90342" spans="17:17">
      <c r="Q90342" s="39"/>
    </row>
    <row r="90343" spans="17:17">
      <c r="Q90343" s="39"/>
    </row>
    <row r="90344" spans="17:17">
      <c r="Q90344" s="39"/>
    </row>
    <row r="90345" spans="17:17">
      <c r="Q90345" s="39"/>
    </row>
    <row r="90346" spans="17:17">
      <c r="Q90346" s="39"/>
    </row>
    <row r="90347" spans="17:17">
      <c r="Q90347" s="39"/>
    </row>
    <row r="90348" spans="17:17">
      <c r="Q90348" s="39"/>
    </row>
    <row r="90349" spans="17:17">
      <c r="Q90349" s="39"/>
    </row>
    <row r="90350" spans="17:17">
      <c r="Q90350" s="39"/>
    </row>
    <row r="90351" spans="17:17">
      <c r="Q90351" s="39"/>
    </row>
    <row r="90352" spans="17:17">
      <c r="Q90352" s="39"/>
    </row>
    <row r="90353" spans="17:17">
      <c r="Q90353" s="39"/>
    </row>
    <row r="90354" spans="17:17">
      <c r="Q90354" s="39"/>
    </row>
    <row r="90355" spans="17:17">
      <c r="Q90355" s="39"/>
    </row>
    <row r="90356" spans="17:17">
      <c r="Q90356" s="39"/>
    </row>
    <row r="90357" spans="17:17">
      <c r="Q90357" s="39"/>
    </row>
    <row r="90358" spans="17:17">
      <c r="Q90358" s="39"/>
    </row>
    <row r="90359" spans="17:17">
      <c r="Q90359" s="39"/>
    </row>
    <row r="90360" spans="17:17">
      <c r="Q90360" s="39"/>
    </row>
    <row r="90361" spans="17:17">
      <c r="Q90361" s="39"/>
    </row>
    <row r="90362" spans="17:17">
      <c r="Q90362" s="39"/>
    </row>
    <row r="90363" spans="17:17">
      <c r="Q90363" s="39"/>
    </row>
    <row r="90364" spans="17:17">
      <c r="Q90364" s="39"/>
    </row>
    <row r="90365" spans="17:17">
      <c r="Q90365" s="39"/>
    </row>
    <row r="90366" spans="17:17">
      <c r="Q90366" s="39"/>
    </row>
    <row r="90367" spans="17:17">
      <c r="Q90367" s="39"/>
    </row>
    <row r="90368" spans="17:17">
      <c r="Q90368" s="39"/>
    </row>
    <row r="90369" spans="17:17">
      <c r="Q90369" s="39"/>
    </row>
    <row r="90370" spans="17:17">
      <c r="Q90370" s="39"/>
    </row>
    <row r="90371" spans="17:17">
      <c r="Q90371" s="39"/>
    </row>
    <row r="90372" spans="17:17">
      <c r="Q90372" s="39"/>
    </row>
    <row r="90373" spans="17:17">
      <c r="Q90373" s="39"/>
    </row>
    <row r="90374" spans="17:17">
      <c r="Q90374" s="39"/>
    </row>
    <row r="90375" spans="17:17">
      <c r="Q90375" s="39"/>
    </row>
    <row r="90376" spans="17:17">
      <c r="Q90376" s="39"/>
    </row>
    <row r="90377" spans="17:17">
      <c r="Q90377" s="39"/>
    </row>
    <row r="90378" spans="17:17">
      <c r="Q90378" s="39"/>
    </row>
    <row r="90379" spans="17:17">
      <c r="Q90379" s="39"/>
    </row>
    <row r="90380" spans="17:17">
      <c r="Q90380" s="39"/>
    </row>
    <row r="90381" spans="17:17">
      <c r="Q90381" s="39"/>
    </row>
    <row r="90382" spans="17:17">
      <c r="Q90382" s="39"/>
    </row>
    <row r="90383" spans="17:17">
      <c r="Q90383" s="39"/>
    </row>
    <row r="90384" spans="17:17">
      <c r="Q90384" s="39"/>
    </row>
    <row r="90385" spans="17:17">
      <c r="Q90385" s="39"/>
    </row>
    <row r="90386" spans="17:17">
      <c r="Q90386" s="39"/>
    </row>
    <row r="90387" spans="17:17">
      <c r="Q90387" s="39"/>
    </row>
    <row r="90388" spans="17:17">
      <c r="Q90388" s="39"/>
    </row>
    <row r="90389" spans="17:17">
      <c r="Q90389" s="39"/>
    </row>
    <row r="90390" spans="17:17">
      <c r="Q90390" s="39"/>
    </row>
    <row r="90391" spans="17:17">
      <c r="Q90391" s="39"/>
    </row>
    <row r="90392" spans="17:17">
      <c r="Q90392" s="39"/>
    </row>
    <row r="90393" spans="17:17">
      <c r="Q90393" s="39"/>
    </row>
    <row r="90394" spans="17:17">
      <c r="Q90394" s="39"/>
    </row>
    <row r="90395" spans="17:17">
      <c r="Q90395" s="39"/>
    </row>
    <row r="90396" spans="17:17">
      <c r="Q90396" s="39"/>
    </row>
    <row r="90397" spans="17:17">
      <c r="Q90397" s="39"/>
    </row>
    <row r="90398" spans="17:17">
      <c r="Q90398" s="39"/>
    </row>
    <row r="90399" spans="17:17">
      <c r="Q90399" s="39"/>
    </row>
    <row r="90400" spans="17:17">
      <c r="Q90400" s="39"/>
    </row>
    <row r="90401" spans="17:17">
      <c r="Q90401" s="39"/>
    </row>
    <row r="90402" spans="17:17">
      <c r="Q90402" s="39"/>
    </row>
    <row r="90403" spans="17:17">
      <c r="Q90403" s="39"/>
    </row>
    <row r="90404" spans="17:17">
      <c r="Q90404" s="39"/>
    </row>
    <row r="90405" spans="17:17">
      <c r="Q90405" s="39"/>
    </row>
    <row r="90406" spans="17:17">
      <c r="Q90406" s="39"/>
    </row>
    <row r="90407" spans="17:17">
      <c r="Q90407" s="39"/>
    </row>
    <row r="90408" spans="17:17">
      <c r="Q90408" s="39"/>
    </row>
    <row r="90409" spans="17:17">
      <c r="Q90409" s="39"/>
    </row>
    <row r="90410" spans="17:17">
      <c r="Q90410" s="39"/>
    </row>
    <row r="90411" spans="17:17">
      <c r="Q90411" s="39"/>
    </row>
    <row r="90412" spans="17:17">
      <c r="Q90412" s="39"/>
    </row>
    <row r="90413" spans="17:17">
      <c r="Q90413" s="39"/>
    </row>
    <row r="90414" spans="17:17">
      <c r="Q90414" s="39"/>
    </row>
    <row r="90415" spans="17:17">
      <c r="Q90415" s="39"/>
    </row>
    <row r="90416" spans="17:17">
      <c r="Q90416" s="39"/>
    </row>
    <row r="90417" spans="17:17">
      <c r="Q90417" s="39"/>
    </row>
    <row r="90418" spans="17:17">
      <c r="Q90418" s="39"/>
    </row>
    <row r="90419" spans="17:17">
      <c r="Q90419" s="39"/>
    </row>
    <row r="90420" spans="17:17">
      <c r="Q90420" s="39"/>
    </row>
    <row r="90421" spans="17:17">
      <c r="Q90421" s="39"/>
    </row>
    <row r="90422" spans="17:17">
      <c r="Q90422" s="39"/>
    </row>
    <row r="90423" spans="17:17">
      <c r="Q90423" s="39"/>
    </row>
    <row r="90424" spans="17:17">
      <c r="Q90424" s="39"/>
    </row>
    <row r="90425" spans="17:17">
      <c r="Q90425" s="39"/>
    </row>
    <row r="90426" spans="17:17">
      <c r="Q90426" s="39"/>
    </row>
    <row r="90427" spans="17:17">
      <c r="Q90427" s="39"/>
    </row>
    <row r="90428" spans="17:17">
      <c r="Q90428" s="39"/>
    </row>
    <row r="90429" spans="17:17">
      <c r="Q90429" s="39"/>
    </row>
    <row r="90430" spans="17:17">
      <c r="Q90430" s="39"/>
    </row>
    <row r="90431" spans="17:17">
      <c r="Q90431" s="39"/>
    </row>
    <row r="90432" spans="17:17">
      <c r="Q90432" s="39"/>
    </row>
    <row r="90433" spans="17:17">
      <c r="Q90433" s="39"/>
    </row>
    <row r="90434" spans="17:17">
      <c r="Q90434" s="39"/>
    </row>
    <row r="90435" spans="17:17">
      <c r="Q90435" s="39"/>
    </row>
    <row r="90436" spans="17:17">
      <c r="Q90436" s="39"/>
    </row>
    <row r="90437" spans="17:17">
      <c r="Q90437" s="39"/>
    </row>
    <row r="90438" spans="17:17">
      <c r="Q90438" s="39"/>
    </row>
    <row r="90439" spans="17:17">
      <c r="Q90439" s="39"/>
    </row>
    <row r="90440" spans="17:17">
      <c r="Q90440" s="39"/>
    </row>
    <row r="90441" spans="17:17">
      <c r="Q90441" s="39"/>
    </row>
    <row r="90442" spans="17:17">
      <c r="Q90442" s="39"/>
    </row>
    <row r="90443" spans="17:17">
      <c r="Q90443" s="39"/>
    </row>
    <row r="90444" spans="17:17">
      <c r="Q90444" s="39"/>
    </row>
    <row r="90445" spans="17:17">
      <c r="Q90445" s="39"/>
    </row>
    <row r="90446" spans="17:17">
      <c r="Q90446" s="39"/>
    </row>
    <row r="90447" spans="17:17">
      <c r="Q90447" s="39"/>
    </row>
    <row r="90448" spans="17:17">
      <c r="Q90448" s="39"/>
    </row>
    <row r="90449" spans="17:17">
      <c r="Q90449" s="39"/>
    </row>
    <row r="90450" spans="17:17">
      <c r="Q90450" s="39"/>
    </row>
    <row r="90451" spans="17:17">
      <c r="Q90451" s="39"/>
    </row>
    <row r="90452" spans="17:17">
      <c r="Q90452" s="39"/>
    </row>
    <row r="90453" spans="17:17">
      <c r="Q90453" s="39"/>
    </row>
    <row r="90454" spans="17:17">
      <c r="Q90454" s="39"/>
    </row>
    <row r="90455" spans="17:17">
      <c r="Q90455" s="39"/>
    </row>
    <row r="90456" spans="17:17">
      <c r="Q90456" s="39"/>
    </row>
    <row r="90457" spans="17:17">
      <c r="Q90457" s="39"/>
    </row>
    <row r="90458" spans="17:17">
      <c r="Q90458" s="39"/>
    </row>
    <row r="90459" spans="17:17">
      <c r="Q90459" s="39"/>
    </row>
    <row r="90460" spans="17:17">
      <c r="Q90460" s="39"/>
    </row>
    <row r="90461" spans="17:17">
      <c r="Q90461" s="39"/>
    </row>
    <row r="90462" spans="17:17">
      <c r="Q90462" s="39"/>
    </row>
    <row r="90463" spans="17:17">
      <c r="Q90463" s="39"/>
    </row>
    <row r="90464" spans="17:17">
      <c r="Q90464" s="39"/>
    </row>
    <row r="90465" spans="17:17">
      <c r="Q90465" s="39"/>
    </row>
    <row r="90466" spans="17:17">
      <c r="Q90466" s="39"/>
    </row>
    <row r="90467" spans="17:17">
      <c r="Q90467" s="39"/>
    </row>
    <row r="90468" spans="17:17">
      <c r="Q90468" s="39"/>
    </row>
    <row r="90469" spans="17:17">
      <c r="Q90469" s="39"/>
    </row>
    <row r="90470" spans="17:17">
      <c r="Q90470" s="39"/>
    </row>
    <row r="90471" spans="17:17">
      <c r="Q90471" s="39"/>
    </row>
    <row r="90472" spans="17:17">
      <c r="Q90472" s="39"/>
    </row>
    <row r="90473" spans="17:17">
      <c r="Q90473" s="39"/>
    </row>
    <row r="90474" spans="17:17">
      <c r="Q90474" s="39"/>
    </row>
    <row r="90475" spans="17:17">
      <c r="Q90475" s="39"/>
    </row>
    <row r="90476" spans="17:17">
      <c r="Q90476" s="39"/>
    </row>
    <row r="90477" spans="17:17">
      <c r="Q90477" s="39"/>
    </row>
    <row r="90478" spans="17:17">
      <c r="Q90478" s="39"/>
    </row>
    <row r="90479" spans="17:17">
      <c r="Q90479" s="39"/>
    </row>
    <row r="90480" spans="17:17">
      <c r="Q90480" s="39"/>
    </row>
    <row r="90481" spans="17:17">
      <c r="Q90481" s="39"/>
    </row>
    <row r="90482" spans="17:17">
      <c r="Q90482" s="39"/>
    </row>
    <row r="90483" spans="17:17">
      <c r="Q90483" s="39"/>
    </row>
    <row r="90484" spans="17:17">
      <c r="Q90484" s="39"/>
    </row>
    <row r="90485" spans="17:17">
      <c r="Q90485" s="39"/>
    </row>
    <row r="90486" spans="17:17">
      <c r="Q90486" s="39"/>
    </row>
    <row r="90487" spans="17:17">
      <c r="Q90487" s="39"/>
    </row>
    <row r="90488" spans="17:17">
      <c r="Q90488" s="39"/>
    </row>
    <row r="90489" spans="17:17">
      <c r="Q90489" s="39"/>
    </row>
    <row r="90490" spans="17:17">
      <c r="Q90490" s="39"/>
    </row>
    <row r="90491" spans="17:17">
      <c r="Q90491" s="39"/>
    </row>
    <row r="90492" spans="17:17">
      <c r="Q90492" s="39"/>
    </row>
    <row r="90493" spans="17:17">
      <c r="Q90493" s="39"/>
    </row>
    <row r="90494" spans="17:17">
      <c r="Q90494" s="39"/>
    </row>
    <row r="90495" spans="17:17">
      <c r="Q90495" s="39"/>
    </row>
    <row r="90496" spans="17:17">
      <c r="Q90496" s="39"/>
    </row>
    <row r="90497" spans="17:17">
      <c r="Q90497" s="39"/>
    </row>
    <row r="90498" spans="17:17">
      <c r="Q90498" s="39"/>
    </row>
    <row r="90499" spans="17:17">
      <c r="Q90499" s="39"/>
    </row>
    <row r="90500" spans="17:17">
      <c r="Q90500" s="39"/>
    </row>
    <row r="90501" spans="17:17">
      <c r="Q90501" s="39"/>
    </row>
    <row r="90502" spans="17:17">
      <c r="Q90502" s="39"/>
    </row>
    <row r="90503" spans="17:17">
      <c r="Q90503" s="39"/>
    </row>
    <row r="90504" spans="17:17">
      <c r="Q90504" s="39"/>
    </row>
    <row r="90505" spans="17:17">
      <c r="Q90505" s="39"/>
    </row>
    <row r="90506" spans="17:17">
      <c r="Q90506" s="39"/>
    </row>
    <row r="90507" spans="17:17">
      <c r="Q90507" s="39"/>
    </row>
    <row r="90508" spans="17:17">
      <c r="Q90508" s="39"/>
    </row>
    <row r="90509" spans="17:17">
      <c r="Q90509" s="39"/>
    </row>
    <row r="90510" spans="17:17">
      <c r="Q90510" s="39"/>
    </row>
    <row r="90511" spans="17:17">
      <c r="Q90511" s="39"/>
    </row>
    <row r="90512" spans="17:17">
      <c r="Q90512" s="39"/>
    </row>
    <row r="90513" spans="17:17">
      <c r="Q90513" s="39"/>
    </row>
    <row r="90514" spans="17:17">
      <c r="Q90514" s="39"/>
    </row>
    <row r="90515" spans="17:17">
      <c r="Q90515" s="39"/>
    </row>
    <row r="90516" spans="17:17">
      <c r="Q90516" s="39"/>
    </row>
    <row r="90517" spans="17:17">
      <c r="Q90517" s="39"/>
    </row>
    <row r="90518" spans="17:17">
      <c r="Q90518" s="39"/>
    </row>
    <row r="90519" spans="17:17">
      <c r="Q90519" s="39"/>
    </row>
    <row r="90520" spans="17:17">
      <c r="Q90520" s="39"/>
    </row>
    <row r="90521" spans="17:17">
      <c r="Q90521" s="39"/>
    </row>
    <row r="90522" spans="17:17">
      <c r="Q90522" s="39"/>
    </row>
    <row r="90523" spans="17:17">
      <c r="Q90523" s="39"/>
    </row>
    <row r="90524" spans="17:17">
      <c r="Q90524" s="39"/>
    </row>
    <row r="90525" spans="17:17">
      <c r="Q90525" s="39"/>
    </row>
    <row r="90526" spans="17:17">
      <c r="Q90526" s="39"/>
    </row>
    <row r="90527" spans="17:17">
      <c r="Q90527" s="39"/>
    </row>
    <row r="90528" spans="17:17">
      <c r="Q90528" s="39"/>
    </row>
    <row r="90529" spans="17:17">
      <c r="Q90529" s="39"/>
    </row>
    <row r="90530" spans="17:17">
      <c r="Q90530" s="39"/>
    </row>
    <row r="90531" spans="17:17">
      <c r="Q90531" s="39"/>
    </row>
    <row r="90532" spans="17:17">
      <c r="Q90532" s="39"/>
    </row>
    <row r="90533" spans="17:17">
      <c r="Q90533" s="39"/>
    </row>
    <row r="90534" spans="17:17">
      <c r="Q90534" s="39"/>
    </row>
    <row r="90535" spans="17:17">
      <c r="Q90535" s="39"/>
    </row>
    <row r="90536" spans="17:17">
      <c r="Q90536" s="39"/>
    </row>
    <row r="90537" spans="17:17">
      <c r="Q90537" s="39"/>
    </row>
    <row r="90538" spans="17:17">
      <c r="Q90538" s="39"/>
    </row>
    <row r="90539" spans="17:17">
      <c r="Q90539" s="39"/>
    </row>
    <row r="90540" spans="17:17">
      <c r="Q90540" s="39"/>
    </row>
    <row r="90541" spans="17:17">
      <c r="Q90541" s="39"/>
    </row>
    <row r="90542" spans="17:17">
      <c r="Q90542" s="39"/>
    </row>
    <row r="90543" spans="17:17">
      <c r="Q90543" s="39"/>
    </row>
    <row r="90544" spans="17:17">
      <c r="Q90544" s="39"/>
    </row>
    <row r="90545" spans="17:17">
      <c r="Q90545" s="39"/>
    </row>
    <row r="90546" spans="17:17">
      <c r="Q90546" s="39"/>
    </row>
    <row r="90547" spans="17:17">
      <c r="Q90547" s="39"/>
    </row>
    <row r="90548" spans="17:17">
      <c r="Q90548" s="39"/>
    </row>
    <row r="90549" spans="17:17">
      <c r="Q90549" s="39"/>
    </row>
    <row r="90550" spans="17:17">
      <c r="Q90550" s="39"/>
    </row>
    <row r="90551" spans="17:17">
      <c r="Q90551" s="39"/>
    </row>
    <row r="90552" spans="17:17">
      <c r="Q90552" s="39"/>
    </row>
    <row r="90553" spans="17:17">
      <c r="Q90553" s="39"/>
    </row>
    <row r="90554" spans="17:17">
      <c r="Q90554" s="39"/>
    </row>
    <row r="90555" spans="17:17">
      <c r="Q90555" s="39"/>
    </row>
    <row r="90556" spans="17:17">
      <c r="Q90556" s="39"/>
    </row>
    <row r="90557" spans="17:17">
      <c r="Q90557" s="39"/>
    </row>
    <row r="90558" spans="17:17">
      <c r="Q90558" s="39"/>
    </row>
    <row r="90559" spans="17:17">
      <c r="Q90559" s="39"/>
    </row>
    <row r="90560" spans="17:17">
      <c r="Q90560" s="39"/>
    </row>
    <row r="90561" spans="17:17">
      <c r="Q90561" s="39"/>
    </row>
    <row r="90562" spans="17:17">
      <c r="Q90562" s="39"/>
    </row>
    <row r="90563" spans="17:17">
      <c r="Q90563" s="39"/>
    </row>
    <row r="90564" spans="17:17">
      <c r="Q90564" s="39"/>
    </row>
    <row r="90565" spans="17:17">
      <c r="Q90565" s="39"/>
    </row>
    <row r="90566" spans="17:17">
      <c r="Q90566" s="39"/>
    </row>
    <row r="90567" spans="17:17">
      <c r="Q90567" s="39"/>
    </row>
    <row r="90568" spans="17:17">
      <c r="Q90568" s="39"/>
    </row>
    <row r="90569" spans="17:17">
      <c r="Q90569" s="39"/>
    </row>
    <row r="90570" spans="17:17">
      <c r="Q90570" s="39"/>
    </row>
    <row r="90571" spans="17:17">
      <c r="Q90571" s="39"/>
    </row>
    <row r="90572" spans="17:17">
      <c r="Q90572" s="39"/>
    </row>
    <row r="90573" spans="17:17">
      <c r="Q90573" s="39"/>
    </row>
    <row r="90574" spans="17:17">
      <c r="Q90574" s="39"/>
    </row>
    <row r="90575" spans="17:17">
      <c r="Q90575" s="39"/>
    </row>
    <row r="90576" spans="17:17">
      <c r="Q90576" s="39"/>
    </row>
    <row r="90577" spans="17:17">
      <c r="Q90577" s="39"/>
    </row>
    <row r="90578" spans="17:17">
      <c r="Q90578" s="39"/>
    </row>
    <row r="90579" spans="17:17">
      <c r="Q90579" s="39"/>
    </row>
    <row r="90580" spans="17:17">
      <c r="Q90580" s="39"/>
    </row>
    <row r="90581" spans="17:17">
      <c r="Q90581" s="39"/>
    </row>
    <row r="90582" spans="17:17">
      <c r="Q90582" s="39"/>
    </row>
    <row r="90583" spans="17:17">
      <c r="Q90583" s="39"/>
    </row>
    <row r="90584" spans="17:17">
      <c r="Q90584" s="39"/>
    </row>
    <row r="90585" spans="17:17">
      <c r="Q90585" s="39"/>
    </row>
    <row r="90586" spans="17:17">
      <c r="Q90586" s="39"/>
    </row>
    <row r="90587" spans="17:17">
      <c r="Q90587" s="39"/>
    </row>
    <row r="90588" spans="17:17">
      <c r="Q90588" s="39"/>
    </row>
    <row r="90589" spans="17:17">
      <c r="Q90589" s="39"/>
    </row>
    <row r="90590" spans="17:17">
      <c r="Q90590" s="39"/>
    </row>
    <row r="90591" spans="17:17">
      <c r="Q90591" s="39"/>
    </row>
    <row r="90592" spans="17:17">
      <c r="Q90592" s="39"/>
    </row>
    <row r="90593" spans="17:17">
      <c r="Q90593" s="39"/>
    </row>
    <row r="90594" spans="17:17">
      <c r="Q90594" s="39"/>
    </row>
    <row r="90595" spans="17:17">
      <c r="Q90595" s="39"/>
    </row>
    <row r="90596" spans="17:17">
      <c r="Q90596" s="39"/>
    </row>
    <row r="90597" spans="17:17">
      <c r="Q90597" s="39"/>
    </row>
    <row r="90598" spans="17:17">
      <c r="Q90598" s="39"/>
    </row>
    <row r="90599" spans="17:17">
      <c r="Q90599" s="39"/>
    </row>
    <row r="90600" spans="17:17">
      <c r="Q90600" s="39"/>
    </row>
    <row r="90601" spans="17:17">
      <c r="Q90601" s="39"/>
    </row>
    <row r="90602" spans="17:17">
      <c r="Q90602" s="39"/>
    </row>
    <row r="90603" spans="17:17">
      <c r="Q90603" s="39"/>
    </row>
    <row r="90604" spans="17:17">
      <c r="Q90604" s="39"/>
    </row>
    <row r="90605" spans="17:17">
      <c r="Q90605" s="39"/>
    </row>
    <row r="90606" spans="17:17">
      <c r="Q90606" s="39"/>
    </row>
    <row r="90607" spans="17:17">
      <c r="Q90607" s="39"/>
    </row>
    <row r="90608" spans="17:17">
      <c r="Q90608" s="39"/>
    </row>
    <row r="90609" spans="17:17">
      <c r="Q90609" s="39"/>
    </row>
    <row r="90610" spans="17:17">
      <c r="Q90610" s="39"/>
    </row>
    <row r="90611" spans="17:17">
      <c r="Q90611" s="39"/>
    </row>
    <row r="90612" spans="17:17">
      <c r="Q90612" s="39"/>
    </row>
    <row r="90613" spans="17:17">
      <c r="Q90613" s="39"/>
    </row>
    <row r="90614" spans="17:17">
      <c r="Q90614" s="39"/>
    </row>
    <row r="90615" spans="17:17">
      <c r="Q90615" s="39"/>
    </row>
    <row r="90616" spans="17:17">
      <c r="Q90616" s="39"/>
    </row>
    <row r="90617" spans="17:17">
      <c r="Q90617" s="39"/>
    </row>
    <row r="90618" spans="17:17">
      <c r="Q90618" s="39"/>
    </row>
    <row r="90619" spans="17:17">
      <c r="Q90619" s="39"/>
    </row>
    <row r="90620" spans="17:17">
      <c r="Q90620" s="39"/>
    </row>
    <row r="90621" spans="17:17">
      <c r="Q90621" s="39"/>
    </row>
    <row r="90622" spans="17:17">
      <c r="Q90622" s="39"/>
    </row>
    <row r="90623" spans="17:17">
      <c r="Q90623" s="39"/>
    </row>
    <row r="90624" spans="17:17">
      <c r="Q90624" s="39"/>
    </row>
    <row r="90625" spans="17:17">
      <c r="Q90625" s="39"/>
    </row>
    <row r="90626" spans="17:17">
      <c r="Q90626" s="39"/>
    </row>
    <row r="90627" spans="17:17">
      <c r="Q90627" s="39"/>
    </row>
    <row r="90628" spans="17:17">
      <c r="Q90628" s="39"/>
    </row>
    <row r="90629" spans="17:17">
      <c r="Q90629" s="39"/>
    </row>
    <row r="90630" spans="17:17">
      <c r="Q90630" s="39"/>
    </row>
    <row r="90631" spans="17:17">
      <c r="Q90631" s="39"/>
    </row>
    <row r="90632" spans="17:17">
      <c r="Q90632" s="39"/>
    </row>
    <row r="90633" spans="17:17">
      <c r="Q90633" s="39"/>
    </row>
    <row r="90634" spans="17:17">
      <c r="Q90634" s="39"/>
    </row>
    <row r="90635" spans="17:17">
      <c r="Q90635" s="39"/>
    </row>
    <row r="90636" spans="17:17">
      <c r="Q90636" s="39"/>
    </row>
    <row r="90637" spans="17:17">
      <c r="Q90637" s="39"/>
    </row>
    <row r="90638" spans="17:17">
      <c r="Q90638" s="39"/>
    </row>
    <row r="90639" spans="17:17">
      <c r="Q90639" s="39"/>
    </row>
    <row r="90640" spans="17:17">
      <c r="Q90640" s="39"/>
    </row>
    <row r="90641" spans="17:17">
      <c r="Q90641" s="39"/>
    </row>
    <row r="90642" spans="17:17">
      <c r="Q90642" s="39"/>
    </row>
    <row r="90643" spans="17:17">
      <c r="Q90643" s="39"/>
    </row>
    <row r="90644" spans="17:17">
      <c r="Q90644" s="39"/>
    </row>
    <row r="90645" spans="17:17">
      <c r="Q90645" s="39"/>
    </row>
    <row r="90646" spans="17:17">
      <c r="Q90646" s="39"/>
    </row>
    <row r="90647" spans="17:17">
      <c r="Q90647" s="39"/>
    </row>
    <row r="90648" spans="17:17">
      <c r="Q90648" s="39"/>
    </row>
    <row r="90649" spans="17:17">
      <c r="Q90649" s="39"/>
    </row>
    <row r="90650" spans="17:17">
      <c r="Q90650" s="39"/>
    </row>
    <row r="90651" spans="17:17">
      <c r="Q90651" s="39"/>
    </row>
    <row r="90652" spans="17:17">
      <c r="Q90652" s="39"/>
    </row>
    <row r="90653" spans="17:17">
      <c r="Q90653" s="39"/>
    </row>
    <row r="90654" spans="17:17">
      <c r="Q90654" s="39"/>
    </row>
    <row r="90655" spans="17:17">
      <c r="Q90655" s="39"/>
    </row>
    <row r="90656" spans="17:17">
      <c r="Q90656" s="39"/>
    </row>
    <row r="90657" spans="17:17">
      <c r="Q90657" s="39"/>
    </row>
    <row r="90658" spans="17:17">
      <c r="Q90658" s="39"/>
    </row>
    <row r="90659" spans="17:17">
      <c r="Q90659" s="39"/>
    </row>
    <row r="90660" spans="17:17">
      <c r="Q90660" s="39"/>
    </row>
    <row r="90661" spans="17:17">
      <c r="Q90661" s="39"/>
    </row>
    <row r="90662" spans="17:17">
      <c r="Q90662" s="39"/>
    </row>
    <row r="90663" spans="17:17">
      <c r="Q90663" s="39"/>
    </row>
    <row r="90664" spans="17:17">
      <c r="Q90664" s="39"/>
    </row>
    <row r="90665" spans="17:17">
      <c r="Q90665" s="39"/>
    </row>
    <row r="90666" spans="17:17">
      <c r="Q90666" s="39"/>
    </row>
    <row r="90667" spans="17:17">
      <c r="Q90667" s="39"/>
    </row>
    <row r="90668" spans="17:17">
      <c r="Q90668" s="39"/>
    </row>
    <row r="90669" spans="17:17">
      <c r="Q90669" s="39"/>
    </row>
    <row r="90670" spans="17:17">
      <c r="Q90670" s="39"/>
    </row>
    <row r="90671" spans="17:17">
      <c r="Q90671" s="39"/>
    </row>
    <row r="90672" spans="17:17">
      <c r="Q90672" s="39"/>
    </row>
    <row r="90673" spans="17:17">
      <c r="Q90673" s="39"/>
    </row>
    <row r="90674" spans="17:17">
      <c r="Q90674" s="39"/>
    </row>
    <row r="90675" spans="17:17">
      <c r="Q90675" s="39"/>
    </row>
    <row r="90676" spans="17:17">
      <c r="Q90676" s="39"/>
    </row>
    <row r="90677" spans="17:17">
      <c r="Q90677" s="39"/>
    </row>
    <row r="90678" spans="17:17">
      <c r="Q90678" s="39"/>
    </row>
    <row r="90679" spans="17:17">
      <c r="Q90679" s="39"/>
    </row>
    <row r="90680" spans="17:17">
      <c r="Q90680" s="39"/>
    </row>
    <row r="90681" spans="17:17">
      <c r="Q90681" s="39"/>
    </row>
    <row r="90682" spans="17:17">
      <c r="Q90682" s="39"/>
    </row>
    <row r="90683" spans="17:17">
      <c r="Q90683" s="39"/>
    </row>
    <row r="90684" spans="17:17">
      <c r="Q90684" s="39"/>
    </row>
    <row r="90685" spans="17:17">
      <c r="Q90685" s="39"/>
    </row>
    <row r="90686" spans="17:17">
      <c r="Q90686" s="39"/>
    </row>
    <row r="90687" spans="17:17">
      <c r="Q90687" s="39"/>
    </row>
    <row r="90688" spans="17:17">
      <c r="Q90688" s="39"/>
    </row>
    <row r="90689" spans="17:17">
      <c r="Q90689" s="39"/>
    </row>
    <row r="90690" spans="17:17">
      <c r="Q90690" s="39"/>
    </row>
    <row r="90691" spans="17:17">
      <c r="Q90691" s="39"/>
    </row>
    <row r="90692" spans="17:17">
      <c r="Q90692" s="39"/>
    </row>
    <row r="90693" spans="17:17">
      <c r="Q90693" s="39"/>
    </row>
    <row r="90694" spans="17:17">
      <c r="Q90694" s="39"/>
    </row>
    <row r="90695" spans="17:17">
      <c r="Q90695" s="39"/>
    </row>
    <row r="90696" spans="17:17">
      <c r="Q90696" s="39"/>
    </row>
    <row r="90697" spans="17:17">
      <c r="Q90697" s="39"/>
    </row>
    <row r="90698" spans="17:17">
      <c r="Q90698" s="39"/>
    </row>
    <row r="90699" spans="17:17">
      <c r="Q90699" s="39"/>
    </row>
    <row r="90700" spans="17:17">
      <c r="Q90700" s="39"/>
    </row>
    <row r="90701" spans="17:17">
      <c r="Q90701" s="39"/>
    </row>
    <row r="90702" spans="17:17">
      <c r="Q90702" s="39"/>
    </row>
    <row r="90703" spans="17:17">
      <c r="Q90703" s="39"/>
    </row>
    <row r="90704" spans="17:17">
      <c r="Q90704" s="39"/>
    </row>
    <row r="90705" spans="17:17">
      <c r="Q90705" s="39"/>
    </row>
    <row r="90706" spans="17:17">
      <c r="Q90706" s="39"/>
    </row>
    <row r="90707" spans="17:17">
      <c r="Q90707" s="39"/>
    </row>
    <row r="90708" spans="17:17">
      <c r="Q90708" s="39"/>
    </row>
    <row r="90709" spans="17:17">
      <c r="Q90709" s="39"/>
    </row>
    <row r="90710" spans="17:17">
      <c r="Q90710" s="39"/>
    </row>
    <row r="90711" spans="17:17">
      <c r="Q90711" s="39"/>
    </row>
    <row r="90712" spans="17:17">
      <c r="Q90712" s="39"/>
    </row>
    <row r="90713" spans="17:17">
      <c r="Q90713" s="39"/>
    </row>
    <row r="90714" spans="17:17">
      <c r="Q90714" s="39"/>
    </row>
    <row r="90715" spans="17:17">
      <c r="Q90715" s="39"/>
    </row>
    <row r="90716" spans="17:17">
      <c r="Q90716" s="39"/>
    </row>
    <row r="90717" spans="17:17">
      <c r="Q90717" s="39"/>
    </row>
    <row r="90718" spans="17:17">
      <c r="Q90718" s="39"/>
    </row>
    <row r="90719" spans="17:17">
      <c r="Q90719" s="39"/>
    </row>
    <row r="90720" spans="17:17">
      <c r="Q90720" s="39"/>
    </row>
    <row r="90721" spans="17:17">
      <c r="Q90721" s="39"/>
    </row>
    <row r="90722" spans="17:17">
      <c r="Q90722" s="39"/>
    </row>
    <row r="90723" spans="17:17">
      <c r="Q90723" s="39"/>
    </row>
    <row r="90724" spans="17:17">
      <c r="Q90724" s="39"/>
    </row>
    <row r="90725" spans="17:17">
      <c r="Q90725" s="39"/>
    </row>
    <row r="90726" spans="17:17">
      <c r="Q90726" s="39"/>
    </row>
    <row r="90727" spans="17:17">
      <c r="Q90727" s="39"/>
    </row>
    <row r="90728" spans="17:17">
      <c r="Q90728" s="39"/>
    </row>
    <row r="90729" spans="17:17">
      <c r="Q90729" s="39"/>
    </row>
    <row r="90730" spans="17:17">
      <c r="Q90730" s="39"/>
    </row>
    <row r="90731" spans="17:17">
      <c r="Q90731" s="39"/>
    </row>
    <row r="90732" spans="17:17">
      <c r="Q90732" s="39"/>
    </row>
    <row r="90733" spans="17:17">
      <c r="Q90733" s="39"/>
    </row>
    <row r="90734" spans="17:17">
      <c r="Q90734" s="39"/>
    </row>
    <row r="90735" spans="17:17">
      <c r="Q90735" s="39"/>
    </row>
    <row r="90736" spans="17:17">
      <c r="Q90736" s="39"/>
    </row>
    <row r="90737" spans="17:17">
      <c r="Q90737" s="39"/>
    </row>
    <row r="90738" spans="17:17">
      <c r="Q90738" s="39"/>
    </row>
    <row r="90739" spans="17:17">
      <c r="Q90739" s="39"/>
    </row>
    <row r="90740" spans="17:17">
      <c r="Q90740" s="39"/>
    </row>
    <row r="90741" spans="17:17">
      <c r="Q90741" s="39"/>
    </row>
    <row r="90742" spans="17:17">
      <c r="Q90742" s="39"/>
    </row>
    <row r="90743" spans="17:17">
      <c r="Q90743" s="39"/>
    </row>
    <row r="90744" spans="17:17">
      <c r="Q90744" s="39"/>
    </row>
    <row r="90745" spans="17:17">
      <c r="Q90745" s="39"/>
    </row>
    <row r="90746" spans="17:17">
      <c r="Q90746" s="39"/>
    </row>
    <row r="90747" spans="17:17">
      <c r="Q90747" s="39"/>
    </row>
    <row r="90748" spans="17:17">
      <c r="Q90748" s="39"/>
    </row>
    <row r="90749" spans="17:17">
      <c r="Q90749" s="39"/>
    </row>
    <row r="90750" spans="17:17">
      <c r="Q90750" s="39"/>
    </row>
    <row r="90751" spans="17:17">
      <c r="Q90751" s="39"/>
    </row>
    <row r="90752" spans="17:17">
      <c r="Q90752" s="39"/>
    </row>
    <row r="90753" spans="17:17">
      <c r="Q90753" s="39"/>
    </row>
    <row r="90754" spans="17:17">
      <c r="Q90754" s="39"/>
    </row>
    <row r="90755" spans="17:17">
      <c r="Q90755" s="39"/>
    </row>
    <row r="90756" spans="17:17">
      <c r="Q90756" s="39"/>
    </row>
    <row r="90757" spans="17:17">
      <c r="Q90757" s="39"/>
    </row>
    <row r="90758" spans="17:17">
      <c r="Q90758" s="39"/>
    </row>
    <row r="90759" spans="17:17">
      <c r="Q90759" s="39"/>
    </row>
    <row r="90760" spans="17:17">
      <c r="Q90760" s="39"/>
    </row>
    <row r="90761" spans="17:17">
      <c r="Q90761" s="39"/>
    </row>
    <row r="90762" spans="17:17">
      <c r="Q90762" s="39"/>
    </row>
    <row r="90763" spans="17:17">
      <c r="Q90763" s="39"/>
    </row>
    <row r="90764" spans="17:17">
      <c r="Q90764" s="39"/>
    </row>
    <row r="90765" spans="17:17">
      <c r="Q90765" s="39"/>
    </row>
    <row r="90766" spans="17:17">
      <c r="Q90766" s="39"/>
    </row>
    <row r="90767" spans="17:17">
      <c r="Q90767" s="39"/>
    </row>
    <row r="90768" spans="17:17">
      <c r="Q90768" s="39"/>
    </row>
    <row r="90769" spans="17:17">
      <c r="Q90769" s="39"/>
    </row>
    <row r="90770" spans="17:17">
      <c r="Q90770" s="39"/>
    </row>
    <row r="90771" spans="17:17">
      <c r="Q90771" s="39"/>
    </row>
    <row r="90772" spans="17:17">
      <c r="Q90772" s="39"/>
    </row>
    <row r="90773" spans="17:17">
      <c r="Q90773" s="39"/>
    </row>
    <row r="90774" spans="17:17">
      <c r="Q90774" s="39"/>
    </row>
    <row r="90775" spans="17:17">
      <c r="Q90775" s="39"/>
    </row>
    <row r="90776" spans="17:17">
      <c r="Q90776" s="39"/>
    </row>
    <row r="90777" spans="17:17">
      <c r="Q90777" s="39"/>
    </row>
    <row r="90778" spans="17:17">
      <c r="Q90778" s="39"/>
    </row>
    <row r="90779" spans="17:17">
      <c r="Q90779" s="39"/>
    </row>
    <row r="90780" spans="17:17">
      <c r="Q90780" s="39"/>
    </row>
    <row r="90781" spans="17:17">
      <c r="Q90781" s="39"/>
    </row>
    <row r="90782" spans="17:17">
      <c r="Q90782" s="39"/>
    </row>
    <row r="90783" spans="17:17">
      <c r="Q90783" s="39"/>
    </row>
    <row r="90784" spans="17:17">
      <c r="Q90784" s="39"/>
    </row>
    <row r="90785" spans="17:17">
      <c r="Q90785" s="39"/>
    </row>
    <row r="90786" spans="17:17">
      <c r="Q90786" s="39"/>
    </row>
    <row r="90787" spans="17:17">
      <c r="Q90787" s="39"/>
    </row>
    <row r="90788" spans="17:17">
      <c r="Q90788" s="39"/>
    </row>
    <row r="90789" spans="17:17">
      <c r="Q90789" s="39"/>
    </row>
    <row r="90790" spans="17:17">
      <c r="Q90790" s="39"/>
    </row>
    <row r="90791" spans="17:17">
      <c r="Q90791" s="39"/>
    </row>
    <row r="90792" spans="17:17">
      <c r="Q90792" s="39"/>
    </row>
    <row r="90793" spans="17:17">
      <c r="Q90793" s="39"/>
    </row>
    <row r="90794" spans="17:17">
      <c r="Q90794" s="39"/>
    </row>
    <row r="90795" spans="17:17">
      <c r="Q90795" s="39"/>
    </row>
    <row r="90796" spans="17:17">
      <c r="Q90796" s="39"/>
    </row>
    <row r="90797" spans="17:17">
      <c r="Q90797" s="39"/>
    </row>
    <row r="90798" spans="17:17">
      <c r="Q90798" s="39"/>
    </row>
    <row r="90799" spans="17:17">
      <c r="Q90799" s="39"/>
    </row>
    <row r="90800" spans="17:17">
      <c r="Q90800" s="39"/>
    </row>
    <row r="90801" spans="17:17">
      <c r="Q90801" s="39"/>
    </row>
    <row r="90802" spans="17:17">
      <c r="Q90802" s="39"/>
    </row>
    <row r="90803" spans="17:17">
      <c r="Q90803" s="39"/>
    </row>
    <row r="90804" spans="17:17">
      <c r="Q90804" s="39"/>
    </row>
    <row r="90805" spans="17:17">
      <c r="Q90805" s="39"/>
    </row>
    <row r="90806" spans="17:17">
      <c r="Q90806" s="39"/>
    </row>
    <row r="90807" spans="17:17">
      <c r="Q90807" s="39"/>
    </row>
    <row r="90808" spans="17:17">
      <c r="Q90808" s="39"/>
    </row>
    <row r="90809" spans="17:17">
      <c r="Q90809" s="39"/>
    </row>
    <row r="90810" spans="17:17">
      <c r="Q90810" s="39"/>
    </row>
    <row r="90811" spans="17:17">
      <c r="Q90811" s="39"/>
    </row>
    <row r="90812" spans="17:17">
      <c r="Q90812" s="39"/>
    </row>
    <row r="90813" spans="17:17">
      <c r="Q90813" s="39"/>
    </row>
    <row r="90814" spans="17:17">
      <c r="Q90814" s="39"/>
    </row>
    <row r="90815" spans="17:17">
      <c r="Q90815" s="39"/>
    </row>
    <row r="90816" spans="17:17">
      <c r="Q90816" s="39"/>
    </row>
    <row r="90817" spans="17:17">
      <c r="Q90817" s="39"/>
    </row>
    <row r="90818" spans="17:17">
      <c r="Q90818" s="39"/>
    </row>
    <row r="90819" spans="17:17">
      <c r="Q90819" s="39"/>
    </row>
    <row r="90820" spans="17:17">
      <c r="Q90820" s="39"/>
    </row>
    <row r="90821" spans="17:17">
      <c r="Q90821" s="39"/>
    </row>
    <row r="90822" spans="17:17">
      <c r="Q90822" s="39"/>
    </row>
    <row r="90823" spans="17:17">
      <c r="Q90823" s="39"/>
    </row>
    <row r="90824" spans="17:17">
      <c r="Q90824" s="39"/>
    </row>
    <row r="90825" spans="17:17">
      <c r="Q90825" s="39"/>
    </row>
    <row r="90826" spans="17:17">
      <c r="Q90826" s="39"/>
    </row>
    <row r="90827" spans="17:17">
      <c r="Q90827" s="39"/>
    </row>
    <row r="90828" spans="17:17">
      <c r="Q90828" s="39"/>
    </row>
    <row r="90829" spans="17:17">
      <c r="Q90829" s="39"/>
    </row>
    <row r="90830" spans="17:17">
      <c r="Q90830" s="39"/>
    </row>
    <row r="90831" spans="17:17">
      <c r="Q90831" s="39"/>
    </row>
    <row r="90832" spans="17:17">
      <c r="Q90832" s="39"/>
    </row>
    <row r="90833" spans="17:17">
      <c r="Q90833" s="39"/>
    </row>
    <row r="90834" spans="17:17">
      <c r="Q90834" s="39"/>
    </row>
    <row r="90835" spans="17:17">
      <c r="Q90835" s="39"/>
    </row>
    <row r="90836" spans="17:17">
      <c r="Q90836" s="39"/>
    </row>
    <row r="90837" spans="17:17">
      <c r="Q90837" s="39"/>
    </row>
    <row r="90838" spans="17:17">
      <c r="Q90838" s="39"/>
    </row>
    <row r="90839" spans="17:17">
      <c r="Q90839" s="39"/>
    </row>
    <row r="90840" spans="17:17">
      <c r="Q90840" s="39"/>
    </row>
    <row r="90841" spans="17:17">
      <c r="Q90841" s="39"/>
    </row>
    <row r="90842" spans="17:17">
      <c r="Q90842" s="39"/>
    </row>
    <row r="90843" spans="17:17">
      <c r="Q90843" s="39"/>
    </row>
    <row r="90844" spans="17:17">
      <c r="Q90844" s="39"/>
    </row>
    <row r="90845" spans="17:17">
      <c r="Q90845" s="39"/>
    </row>
    <row r="90846" spans="17:17">
      <c r="Q90846" s="39"/>
    </row>
    <row r="90847" spans="17:17">
      <c r="Q90847" s="39"/>
    </row>
    <row r="90848" spans="17:17">
      <c r="Q90848" s="39"/>
    </row>
    <row r="90849" spans="17:17">
      <c r="Q90849" s="39"/>
    </row>
    <row r="90850" spans="17:17">
      <c r="Q90850" s="39"/>
    </row>
    <row r="90851" spans="17:17">
      <c r="Q90851" s="39"/>
    </row>
    <row r="90852" spans="17:17">
      <c r="Q90852" s="39"/>
    </row>
    <row r="90853" spans="17:17">
      <c r="Q90853" s="39"/>
    </row>
    <row r="90854" spans="17:17">
      <c r="Q90854" s="39"/>
    </row>
    <row r="90855" spans="17:17">
      <c r="Q90855" s="39"/>
    </row>
    <row r="90856" spans="17:17">
      <c r="Q90856" s="39"/>
    </row>
    <row r="90857" spans="17:17">
      <c r="Q90857" s="39"/>
    </row>
    <row r="90858" spans="17:17">
      <c r="Q90858" s="39"/>
    </row>
    <row r="90859" spans="17:17">
      <c r="Q90859" s="39"/>
    </row>
    <row r="90860" spans="17:17">
      <c r="Q90860" s="39"/>
    </row>
    <row r="90861" spans="17:17">
      <c r="Q90861" s="39"/>
    </row>
    <row r="90862" spans="17:17">
      <c r="Q90862" s="39"/>
    </row>
    <row r="90863" spans="17:17">
      <c r="Q90863" s="39"/>
    </row>
    <row r="90864" spans="17:17">
      <c r="Q90864" s="39"/>
    </row>
    <row r="90865" spans="17:17">
      <c r="Q90865" s="39"/>
    </row>
    <row r="90866" spans="17:17">
      <c r="Q90866" s="39"/>
    </row>
    <row r="90867" spans="17:17">
      <c r="Q90867" s="39"/>
    </row>
    <row r="90868" spans="17:17">
      <c r="Q90868" s="39"/>
    </row>
    <row r="90869" spans="17:17">
      <c r="Q90869" s="39"/>
    </row>
    <row r="90870" spans="17:17">
      <c r="Q90870" s="39"/>
    </row>
    <row r="90871" spans="17:17">
      <c r="Q90871" s="39"/>
    </row>
    <row r="90872" spans="17:17">
      <c r="Q90872" s="39"/>
    </row>
    <row r="90873" spans="17:17">
      <c r="Q90873" s="39"/>
    </row>
    <row r="90874" spans="17:17">
      <c r="Q90874" s="39"/>
    </row>
    <row r="90875" spans="17:17">
      <c r="Q90875" s="39"/>
    </row>
    <row r="90876" spans="17:17">
      <c r="Q90876" s="39"/>
    </row>
    <row r="90877" spans="17:17">
      <c r="Q90877" s="39"/>
    </row>
    <row r="90878" spans="17:17">
      <c r="Q90878" s="39"/>
    </row>
    <row r="90879" spans="17:17">
      <c r="Q90879" s="39"/>
    </row>
    <row r="90880" spans="17:17">
      <c r="Q90880" s="39"/>
    </row>
    <row r="90881" spans="17:17">
      <c r="Q90881" s="39"/>
    </row>
    <row r="90882" spans="17:17">
      <c r="Q90882" s="39"/>
    </row>
    <row r="90883" spans="17:17">
      <c r="Q90883" s="39"/>
    </row>
    <row r="90884" spans="17:17">
      <c r="Q90884" s="39"/>
    </row>
    <row r="90885" spans="17:17">
      <c r="Q90885" s="39"/>
    </row>
    <row r="90886" spans="17:17">
      <c r="Q90886" s="39"/>
    </row>
    <row r="90887" spans="17:17">
      <c r="Q90887" s="39"/>
    </row>
    <row r="90888" spans="17:17">
      <c r="Q90888" s="39"/>
    </row>
    <row r="90889" spans="17:17">
      <c r="Q90889" s="39"/>
    </row>
    <row r="90890" spans="17:17">
      <c r="Q90890" s="39"/>
    </row>
    <row r="90891" spans="17:17">
      <c r="Q90891" s="39"/>
    </row>
    <row r="90892" spans="17:17">
      <c r="Q90892" s="39"/>
    </row>
    <row r="90893" spans="17:17">
      <c r="Q90893" s="39"/>
    </row>
    <row r="90894" spans="17:17">
      <c r="Q90894" s="39"/>
    </row>
    <row r="90895" spans="17:17">
      <c r="Q90895" s="39"/>
    </row>
    <row r="90896" spans="17:17">
      <c r="Q90896" s="39"/>
    </row>
    <row r="90897" spans="17:17">
      <c r="Q90897" s="39"/>
    </row>
    <row r="90898" spans="17:17">
      <c r="Q90898" s="39"/>
    </row>
    <row r="90899" spans="17:17">
      <c r="Q90899" s="39"/>
    </row>
    <row r="90900" spans="17:17">
      <c r="Q90900" s="39"/>
    </row>
    <row r="90901" spans="17:17">
      <c r="Q90901" s="39"/>
    </row>
    <row r="90902" spans="17:17">
      <c r="Q90902" s="39"/>
    </row>
    <row r="90903" spans="17:17">
      <c r="Q90903" s="39"/>
    </row>
    <row r="90904" spans="17:17">
      <c r="Q90904" s="39"/>
    </row>
    <row r="90905" spans="17:17">
      <c r="Q90905" s="39"/>
    </row>
    <row r="90906" spans="17:17">
      <c r="Q90906" s="39"/>
    </row>
    <row r="90907" spans="17:17">
      <c r="Q90907" s="39"/>
    </row>
    <row r="90908" spans="17:17">
      <c r="Q90908" s="39"/>
    </row>
    <row r="90909" spans="17:17">
      <c r="Q90909" s="39"/>
    </row>
    <row r="90910" spans="17:17">
      <c r="Q90910" s="39"/>
    </row>
    <row r="90911" spans="17:17">
      <c r="Q90911" s="39"/>
    </row>
    <row r="90912" spans="17:17">
      <c r="Q90912" s="39"/>
    </row>
    <row r="90913" spans="17:17">
      <c r="Q90913" s="39"/>
    </row>
    <row r="90914" spans="17:17">
      <c r="Q90914" s="39"/>
    </row>
    <row r="90915" spans="17:17">
      <c r="Q90915" s="39"/>
    </row>
    <row r="90916" spans="17:17">
      <c r="Q90916" s="39"/>
    </row>
    <row r="90917" spans="17:17">
      <c r="Q90917" s="39"/>
    </row>
    <row r="90918" spans="17:17">
      <c r="Q90918" s="39"/>
    </row>
    <row r="90919" spans="17:17">
      <c r="Q90919" s="39"/>
    </row>
    <row r="90920" spans="17:17">
      <c r="Q90920" s="39"/>
    </row>
    <row r="90921" spans="17:17">
      <c r="Q90921" s="39"/>
    </row>
    <row r="90922" spans="17:17">
      <c r="Q90922" s="39"/>
    </row>
    <row r="90923" spans="17:17">
      <c r="Q90923" s="39"/>
    </row>
    <row r="90924" spans="17:17">
      <c r="Q90924" s="39"/>
    </row>
    <row r="90925" spans="17:17">
      <c r="Q90925" s="39"/>
    </row>
    <row r="90926" spans="17:17">
      <c r="Q90926" s="39"/>
    </row>
    <row r="90927" spans="17:17">
      <c r="Q90927" s="39"/>
    </row>
    <row r="90928" spans="17:17">
      <c r="Q90928" s="39"/>
    </row>
    <row r="90929" spans="17:17">
      <c r="Q90929" s="39"/>
    </row>
    <row r="90930" spans="17:17">
      <c r="Q90930" s="39"/>
    </row>
    <row r="90931" spans="17:17">
      <c r="Q90931" s="39"/>
    </row>
    <row r="90932" spans="17:17">
      <c r="Q90932" s="39"/>
    </row>
    <row r="90933" spans="17:17">
      <c r="Q90933" s="39"/>
    </row>
    <row r="90934" spans="17:17">
      <c r="Q90934" s="39"/>
    </row>
    <row r="90935" spans="17:17">
      <c r="Q90935" s="39"/>
    </row>
    <row r="90936" spans="17:17">
      <c r="Q90936" s="39"/>
    </row>
    <row r="90937" spans="17:17">
      <c r="Q90937" s="39"/>
    </row>
    <row r="90938" spans="17:17">
      <c r="Q90938" s="39"/>
    </row>
    <row r="90939" spans="17:17">
      <c r="Q90939" s="39"/>
    </row>
    <row r="90940" spans="17:17">
      <c r="Q90940" s="39"/>
    </row>
    <row r="90941" spans="17:17">
      <c r="Q90941" s="39"/>
    </row>
    <row r="90942" spans="17:17">
      <c r="Q90942" s="39"/>
    </row>
    <row r="90943" spans="17:17">
      <c r="Q90943" s="39"/>
    </row>
    <row r="90944" spans="17:17">
      <c r="Q90944" s="39"/>
    </row>
    <row r="90945" spans="17:17">
      <c r="Q90945" s="39"/>
    </row>
    <row r="90946" spans="17:17">
      <c r="Q90946" s="39"/>
    </row>
    <row r="90947" spans="17:17">
      <c r="Q90947" s="39"/>
    </row>
    <row r="90948" spans="17:17">
      <c r="Q90948" s="39"/>
    </row>
    <row r="90949" spans="17:17">
      <c r="Q90949" s="39"/>
    </row>
    <row r="90950" spans="17:17">
      <c r="Q90950" s="39"/>
    </row>
    <row r="90951" spans="17:17">
      <c r="Q90951" s="39"/>
    </row>
    <row r="90952" spans="17:17">
      <c r="Q90952" s="39"/>
    </row>
    <row r="90953" spans="17:17">
      <c r="Q90953" s="39"/>
    </row>
    <row r="90954" spans="17:17">
      <c r="Q90954" s="39"/>
    </row>
    <row r="90955" spans="17:17">
      <c r="Q90955" s="39"/>
    </row>
    <row r="90956" spans="17:17">
      <c r="Q90956" s="39"/>
    </row>
    <row r="90957" spans="17:17">
      <c r="Q90957" s="39"/>
    </row>
    <row r="90958" spans="17:17">
      <c r="Q90958" s="39"/>
    </row>
    <row r="90959" spans="17:17">
      <c r="Q90959" s="39"/>
    </row>
    <row r="90960" spans="17:17">
      <c r="Q90960" s="39"/>
    </row>
    <row r="90961" spans="17:17">
      <c r="Q90961" s="39"/>
    </row>
    <row r="90962" spans="17:17">
      <c r="Q90962" s="39"/>
    </row>
    <row r="90963" spans="17:17">
      <c r="Q90963" s="39"/>
    </row>
    <row r="90964" spans="17:17">
      <c r="Q90964" s="39"/>
    </row>
    <row r="90965" spans="17:17">
      <c r="Q90965" s="39"/>
    </row>
    <row r="90966" spans="17:17">
      <c r="Q90966" s="39"/>
    </row>
    <row r="90967" spans="17:17">
      <c r="Q90967" s="39"/>
    </row>
    <row r="90968" spans="17:17">
      <c r="Q90968" s="39"/>
    </row>
    <row r="90969" spans="17:17">
      <c r="Q90969" s="39"/>
    </row>
    <row r="90970" spans="17:17">
      <c r="Q90970" s="39"/>
    </row>
    <row r="90971" spans="17:17">
      <c r="Q90971" s="39"/>
    </row>
    <row r="90972" spans="17:17">
      <c r="Q90972" s="39"/>
    </row>
    <row r="90973" spans="17:17">
      <c r="Q90973" s="39"/>
    </row>
    <row r="90974" spans="17:17">
      <c r="Q90974" s="39"/>
    </row>
    <row r="90975" spans="17:17">
      <c r="Q90975" s="39"/>
    </row>
    <row r="90976" spans="17:17">
      <c r="Q90976" s="39"/>
    </row>
    <row r="90977" spans="17:17">
      <c r="Q90977" s="39"/>
    </row>
    <row r="90978" spans="17:17">
      <c r="Q90978" s="39"/>
    </row>
    <row r="90979" spans="17:17">
      <c r="Q90979" s="39"/>
    </row>
    <row r="90980" spans="17:17">
      <c r="Q90980" s="39"/>
    </row>
    <row r="90981" spans="17:17">
      <c r="Q90981" s="39"/>
    </row>
    <row r="90982" spans="17:17">
      <c r="Q90982" s="39"/>
    </row>
    <row r="90983" spans="17:17">
      <c r="Q90983" s="39"/>
    </row>
    <row r="90984" spans="17:17">
      <c r="Q90984" s="39"/>
    </row>
    <row r="90985" spans="17:17">
      <c r="Q90985" s="39"/>
    </row>
    <row r="90986" spans="17:17">
      <c r="Q90986" s="39"/>
    </row>
    <row r="90987" spans="17:17">
      <c r="Q90987" s="39"/>
    </row>
    <row r="90988" spans="17:17">
      <c r="Q90988" s="39"/>
    </row>
    <row r="90989" spans="17:17">
      <c r="Q90989" s="39"/>
    </row>
    <row r="90990" spans="17:17">
      <c r="Q90990" s="39"/>
    </row>
    <row r="90991" spans="17:17">
      <c r="Q90991" s="39"/>
    </row>
    <row r="90992" spans="17:17">
      <c r="Q90992" s="39"/>
    </row>
    <row r="90993" spans="17:17">
      <c r="Q90993" s="39"/>
    </row>
    <row r="90994" spans="17:17">
      <c r="Q90994" s="39"/>
    </row>
    <row r="90995" spans="17:17">
      <c r="Q90995" s="39"/>
    </row>
    <row r="90996" spans="17:17">
      <c r="Q90996" s="39"/>
    </row>
    <row r="90997" spans="17:17">
      <c r="Q90997" s="39"/>
    </row>
    <row r="90998" spans="17:17">
      <c r="Q90998" s="39"/>
    </row>
    <row r="90999" spans="17:17">
      <c r="Q90999" s="39"/>
    </row>
    <row r="91000" spans="17:17">
      <c r="Q91000" s="39"/>
    </row>
    <row r="91001" spans="17:17">
      <c r="Q91001" s="39"/>
    </row>
    <row r="91002" spans="17:17">
      <c r="Q91002" s="39"/>
    </row>
    <row r="91003" spans="17:17">
      <c r="Q91003" s="39"/>
    </row>
    <row r="91004" spans="17:17">
      <c r="Q91004" s="39"/>
    </row>
    <row r="91005" spans="17:17">
      <c r="Q91005" s="39"/>
    </row>
    <row r="91006" spans="17:17">
      <c r="Q91006" s="39"/>
    </row>
    <row r="91007" spans="17:17">
      <c r="Q91007" s="39"/>
    </row>
    <row r="91008" spans="17:17">
      <c r="Q91008" s="39"/>
    </row>
    <row r="91009" spans="17:17">
      <c r="Q91009" s="39"/>
    </row>
    <row r="91010" spans="17:17">
      <c r="Q91010" s="39"/>
    </row>
    <row r="91011" spans="17:17">
      <c r="Q91011" s="39"/>
    </row>
    <row r="91012" spans="17:17">
      <c r="Q91012" s="39"/>
    </row>
    <row r="91013" spans="17:17">
      <c r="Q91013" s="39"/>
    </row>
    <row r="91014" spans="17:17">
      <c r="Q91014" s="39"/>
    </row>
    <row r="91015" spans="17:17">
      <c r="Q91015" s="39"/>
    </row>
    <row r="91016" spans="17:17">
      <c r="Q91016" s="39"/>
    </row>
    <row r="91017" spans="17:17">
      <c r="Q91017" s="39"/>
    </row>
    <row r="91018" spans="17:17">
      <c r="Q91018" s="39"/>
    </row>
    <row r="91019" spans="17:17">
      <c r="Q91019" s="39"/>
    </row>
    <row r="91020" spans="17:17">
      <c r="Q91020" s="39"/>
    </row>
    <row r="91021" spans="17:17">
      <c r="Q91021" s="39"/>
    </row>
    <row r="91022" spans="17:17">
      <c r="Q91022" s="39"/>
    </row>
    <row r="91023" spans="17:17">
      <c r="Q91023" s="39"/>
    </row>
    <row r="91024" spans="17:17">
      <c r="Q91024" s="39"/>
    </row>
    <row r="91025" spans="17:17">
      <c r="Q91025" s="39"/>
    </row>
    <row r="91026" spans="17:17">
      <c r="Q91026" s="39"/>
    </row>
    <row r="91027" spans="17:17">
      <c r="Q91027" s="39"/>
    </row>
    <row r="91028" spans="17:17">
      <c r="Q91028" s="39"/>
    </row>
    <row r="91029" spans="17:17">
      <c r="Q91029" s="39"/>
    </row>
    <row r="91030" spans="17:17">
      <c r="Q91030" s="39"/>
    </row>
    <row r="91031" spans="17:17">
      <c r="Q91031" s="39"/>
    </row>
    <row r="91032" spans="17:17">
      <c r="Q91032" s="39"/>
    </row>
    <row r="91033" spans="17:17">
      <c r="Q91033" s="39"/>
    </row>
    <row r="91034" spans="17:17">
      <c r="Q91034" s="39"/>
    </row>
    <row r="91035" spans="17:17">
      <c r="Q91035" s="39"/>
    </row>
    <row r="91036" spans="17:17">
      <c r="Q91036" s="39"/>
    </row>
    <row r="91037" spans="17:17">
      <c r="Q91037" s="39"/>
    </row>
    <row r="91038" spans="17:17">
      <c r="Q91038" s="39"/>
    </row>
    <row r="91039" spans="17:17">
      <c r="Q91039" s="39"/>
    </row>
    <row r="91040" spans="17:17">
      <c r="Q91040" s="39"/>
    </row>
    <row r="91041" spans="17:17">
      <c r="Q91041" s="39"/>
    </row>
    <row r="91042" spans="17:17">
      <c r="Q91042" s="39"/>
    </row>
    <row r="91043" spans="17:17">
      <c r="Q91043" s="39"/>
    </row>
    <row r="91044" spans="17:17">
      <c r="Q91044" s="39"/>
    </row>
    <row r="91045" spans="17:17">
      <c r="Q91045" s="39"/>
    </row>
    <row r="91046" spans="17:17">
      <c r="Q91046" s="39"/>
    </row>
    <row r="91047" spans="17:17">
      <c r="Q91047" s="39"/>
    </row>
    <row r="91048" spans="17:17">
      <c r="Q91048" s="39"/>
    </row>
    <row r="91049" spans="17:17">
      <c r="Q91049" s="39"/>
    </row>
    <row r="91050" spans="17:17">
      <c r="Q91050" s="39"/>
    </row>
    <row r="91051" spans="17:17">
      <c r="Q91051" s="39"/>
    </row>
    <row r="91052" spans="17:17">
      <c r="Q91052" s="39"/>
    </row>
    <row r="91053" spans="17:17">
      <c r="Q91053" s="39"/>
    </row>
    <row r="91054" spans="17:17">
      <c r="Q91054" s="39"/>
    </row>
    <row r="91055" spans="17:17">
      <c r="Q91055" s="39"/>
    </row>
    <row r="91056" spans="17:17">
      <c r="Q91056" s="39"/>
    </row>
    <row r="91057" spans="17:17">
      <c r="Q91057" s="39"/>
    </row>
    <row r="91058" spans="17:17">
      <c r="Q91058" s="39"/>
    </row>
    <row r="91059" spans="17:17">
      <c r="Q91059" s="39"/>
    </row>
    <row r="91060" spans="17:17">
      <c r="Q91060" s="39"/>
    </row>
    <row r="91061" spans="17:17">
      <c r="Q91061" s="39"/>
    </row>
    <row r="91062" spans="17:17">
      <c r="Q91062" s="39"/>
    </row>
    <row r="91063" spans="17:17">
      <c r="Q91063" s="39"/>
    </row>
    <row r="91064" spans="17:17">
      <c r="Q91064" s="39"/>
    </row>
    <row r="91065" spans="17:17">
      <c r="Q91065" s="39"/>
    </row>
    <row r="91066" spans="17:17">
      <c r="Q91066" s="39"/>
    </row>
    <row r="91067" spans="17:17">
      <c r="Q91067" s="39"/>
    </row>
    <row r="91068" spans="17:17">
      <c r="Q91068" s="39"/>
    </row>
    <row r="91069" spans="17:17">
      <c r="Q91069" s="39"/>
    </row>
    <row r="91070" spans="17:17">
      <c r="Q91070" s="39"/>
    </row>
    <row r="91071" spans="17:17">
      <c r="Q91071" s="39"/>
    </row>
    <row r="91072" spans="17:17">
      <c r="Q91072" s="39"/>
    </row>
    <row r="91073" spans="17:17">
      <c r="Q91073" s="39"/>
    </row>
    <row r="91074" spans="17:17">
      <c r="Q91074" s="39"/>
    </row>
    <row r="91075" spans="17:17">
      <c r="Q91075" s="39"/>
    </row>
    <row r="91076" spans="17:17">
      <c r="Q91076" s="39"/>
    </row>
    <row r="91077" spans="17:17">
      <c r="Q91077" s="39"/>
    </row>
    <row r="91078" spans="17:17">
      <c r="Q91078" s="39"/>
    </row>
    <row r="91079" spans="17:17">
      <c r="Q91079" s="39"/>
    </row>
    <row r="91080" spans="17:17">
      <c r="Q91080" s="39"/>
    </row>
    <row r="91081" spans="17:17">
      <c r="Q91081" s="39"/>
    </row>
    <row r="91082" spans="17:17">
      <c r="Q91082" s="39"/>
    </row>
    <row r="91083" spans="17:17">
      <c r="Q91083" s="39"/>
    </row>
    <row r="91084" spans="17:17">
      <c r="Q91084" s="39"/>
    </row>
    <row r="91085" spans="17:17">
      <c r="Q91085" s="39"/>
    </row>
    <row r="91086" spans="17:17">
      <c r="Q91086" s="39"/>
    </row>
    <row r="91087" spans="17:17">
      <c r="Q91087" s="39"/>
    </row>
    <row r="91088" spans="17:17">
      <c r="Q91088" s="39"/>
    </row>
    <row r="91089" spans="17:17">
      <c r="Q91089" s="39"/>
    </row>
    <row r="91090" spans="17:17">
      <c r="Q91090" s="39"/>
    </row>
    <row r="91091" spans="17:17">
      <c r="Q91091" s="39"/>
    </row>
    <row r="91092" spans="17:17">
      <c r="Q91092" s="39"/>
    </row>
    <row r="91093" spans="17:17">
      <c r="Q91093" s="39"/>
    </row>
    <row r="91094" spans="17:17">
      <c r="Q91094" s="39"/>
    </row>
    <row r="91095" spans="17:17">
      <c r="Q91095" s="39"/>
    </row>
    <row r="91096" spans="17:17">
      <c r="Q91096" s="39"/>
    </row>
    <row r="91097" spans="17:17">
      <c r="Q91097" s="39"/>
    </row>
    <row r="91098" spans="17:17">
      <c r="Q91098" s="39"/>
    </row>
    <row r="91099" spans="17:17">
      <c r="Q91099" s="39"/>
    </row>
    <row r="91100" spans="17:17">
      <c r="Q91100" s="39"/>
    </row>
    <row r="91101" spans="17:17">
      <c r="Q91101" s="39"/>
    </row>
    <row r="91102" spans="17:17">
      <c r="Q91102" s="39"/>
    </row>
    <row r="91103" spans="17:17">
      <c r="Q91103" s="39"/>
    </row>
    <row r="91104" spans="17:17">
      <c r="Q91104" s="39"/>
    </row>
    <row r="91105" spans="17:17">
      <c r="Q91105" s="39"/>
    </row>
    <row r="91106" spans="17:17">
      <c r="Q91106" s="39"/>
    </row>
    <row r="91107" spans="17:17">
      <c r="Q91107" s="39"/>
    </row>
    <row r="91108" spans="17:17">
      <c r="Q91108" s="39"/>
    </row>
    <row r="91109" spans="17:17">
      <c r="Q91109" s="39"/>
    </row>
    <row r="91110" spans="17:17">
      <c r="Q91110" s="39"/>
    </row>
    <row r="91111" spans="17:17">
      <c r="Q91111" s="39"/>
    </row>
    <row r="91112" spans="17:17">
      <c r="Q91112" s="39"/>
    </row>
    <row r="91113" spans="17:17">
      <c r="Q91113" s="39"/>
    </row>
    <row r="91114" spans="17:17">
      <c r="Q91114" s="39"/>
    </row>
    <row r="91115" spans="17:17">
      <c r="Q91115" s="39"/>
    </row>
    <row r="91116" spans="17:17">
      <c r="Q91116" s="39"/>
    </row>
    <row r="91117" spans="17:17">
      <c r="Q91117" s="39"/>
    </row>
    <row r="91118" spans="17:17">
      <c r="Q91118" s="39"/>
    </row>
    <row r="91119" spans="17:17">
      <c r="Q91119" s="39"/>
    </row>
    <row r="91120" spans="17:17">
      <c r="Q91120" s="39"/>
    </row>
    <row r="91121" spans="17:17">
      <c r="Q91121" s="39"/>
    </row>
    <row r="91122" spans="17:17">
      <c r="Q91122" s="39"/>
    </row>
    <row r="91123" spans="17:17">
      <c r="Q91123" s="39"/>
    </row>
    <row r="91124" spans="17:17">
      <c r="Q91124" s="39"/>
    </row>
    <row r="91125" spans="17:17">
      <c r="Q91125" s="39"/>
    </row>
    <row r="91126" spans="17:17">
      <c r="Q91126" s="39"/>
    </row>
    <row r="91127" spans="17:17">
      <c r="Q91127" s="39"/>
    </row>
    <row r="91128" spans="17:17">
      <c r="Q91128" s="39"/>
    </row>
    <row r="91129" spans="17:17">
      <c r="Q91129" s="39"/>
    </row>
    <row r="91130" spans="17:17">
      <c r="Q91130" s="39"/>
    </row>
    <row r="91131" spans="17:17">
      <c r="Q91131" s="39"/>
    </row>
    <row r="91132" spans="17:17">
      <c r="Q91132" s="39"/>
    </row>
    <row r="91133" spans="17:17">
      <c r="Q91133" s="39"/>
    </row>
    <row r="91134" spans="17:17">
      <c r="Q91134" s="39"/>
    </row>
    <row r="91135" spans="17:17">
      <c r="Q91135" s="39"/>
    </row>
    <row r="91136" spans="17:17">
      <c r="Q91136" s="39"/>
    </row>
    <row r="91137" spans="17:17">
      <c r="Q91137" s="39"/>
    </row>
    <row r="91138" spans="17:17">
      <c r="Q91138" s="39"/>
    </row>
    <row r="91139" spans="17:17">
      <c r="Q91139" s="39"/>
    </row>
    <row r="91140" spans="17:17">
      <c r="Q91140" s="39"/>
    </row>
    <row r="91141" spans="17:17">
      <c r="Q91141" s="39"/>
    </row>
    <row r="91142" spans="17:17">
      <c r="Q91142" s="39"/>
    </row>
    <row r="91143" spans="17:17">
      <c r="Q91143" s="39"/>
    </row>
    <row r="91144" spans="17:17">
      <c r="Q91144" s="39"/>
    </row>
    <row r="91145" spans="17:17">
      <c r="Q91145" s="39"/>
    </row>
    <row r="91146" spans="17:17">
      <c r="Q91146" s="39"/>
    </row>
    <row r="91147" spans="17:17">
      <c r="Q91147" s="39"/>
    </row>
    <row r="91148" spans="17:17">
      <c r="Q91148" s="39"/>
    </row>
    <row r="91149" spans="17:17">
      <c r="Q91149" s="39"/>
    </row>
    <row r="91150" spans="17:17">
      <c r="Q91150" s="39"/>
    </row>
    <row r="91151" spans="17:17">
      <c r="Q91151" s="39"/>
    </row>
    <row r="91152" spans="17:17">
      <c r="Q91152" s="39"/>
    </row>
    <row r="91153" spans="17:17">
      <c r="Q91153" s="39"/>
    </row>
    <row r="91154" spans="17:17">
      <c r="Q91154" s="39"/>
    </row>
    <row r="91155" spans="17:17">
      <c r="Q91155" s="39"/>
    </row>
    <row r="91156" spans="17:17">
      <c r="Q91156" s="39"/>
    </row>
    <row r="91157" spans="17:17">
      <c r="Q91157" s="39"/>
    </row>
    <row r="91158" spans="17:17">
      <c r="Q91158" s="39"/>
    </row>
    <row r="91159" spans="17:17">
      <c r="Q91159" s="39"/>
    </row>
    <row r="91160" spans="17:17">
      <c r="Q91160" s="39"/>
    </row>
    <row r="91161" spans="17:17">
      <c r="Q91161" s="39"/>
    </row>
    <row r="91162" spans="17:17">
      <c r="Q91162" s="39"/>
    </row>
    <row r="91163" spans="17:17">
      <c r="Q91163" s="39"/>
    </row>
    <row r="91164" spans="17:17">
      <c r="Q91164" s="39"/>
    </row>
    <row r="91165" spans="17:17">
      <c r="Q91165" s="39"/>
    </row>
    <row r="91166" spans="17:17">
      <c r="Q91166" s="39"/>
    </row>
    <row r="91167" spans="17:17">
      <c r="Q91167" s="39"/>
    </row>
    <row r="91168" spans="17:17">
      <c r="Q91168" s="39"/>
    </row>
    <row r="91169" spans="17:17">
      <c r="Q91169" s="39"/>
    </row>
    <row r="91170" spans="17:17">
      <c r="Q91170" s="39"/>
    </row>
    <row r="91171" spans="17:17">
      <c r="Q91171" s="39"/>
    </row>
    <row r="91172" spans="17:17">
      <c r="Q91172" s="39"/>
    </row>
    <row r="91173" spans="17:17">
      <c r="Q91173" s="39"/>
    </row>
    <row r="91174" spans="17:17">
      <c r="Q91174" s="39"/>
    </row>
    <row r="91175" spans="17:17">
      <c r="Q91175" s="39"/>
    </row>
    <row r="91176" spans="17:17">
      <c r="Q91176" s="39"/>
    </row>
    <row r="91177" spans="17:17">
      <c r="Q91177" s="39"/>
    </row>
    <row r="91178" spans="17:17">
      <c r="Q91178" s="39"/>
    </row>
    <row r="91179" spans="17:17">
      <c r="Q91179" s="39"/>
    </row>
    <row r="91180" spans="17:17">
      <c r="Q91180" s="39"/>
    </row>
    <row r="91181" spans="17:17">
      <c r="Q91181" s="39"/>
    </row>
    <row r="91182" spans="17:17">
      <c r="Q91182" s="39"/>
    </row>
    <row r="91183" spans="17:17">
      <c r="Q91183" s="39"/>
    </row>
    <row r="91184" spans="17:17">
      <c r="Q91184" s="39"/>
    </row>
    <row r="91185" spans="17:17">
      <c r="Q91185" s="39"/>
    </row>
    <row r="91186" spans="17:17">
      <c r="Q91186" s="39"/>
    </row>
    <row r="91187" spans="17:17">
      <c r="Q91187" s="39"/>
    </row>
    <row r="91188" spans="17:17">
      <c r="Q91188" s="39"/>
    </row>
    <row r="91189" spans="17:17">
      <c r="Q91189" s="39"/>
    </row>
    <row r="91190" spans="17:17">
      <c r="Q91190" s="39"/>
    </row>
    <row r="91191" spans="17:17">
      <c r="Q91191" s="39"/>
    </row>
    <row r="91192" spans="17:17">
      <c r="Q91192" s="39"/>
    </row>
    <row r="91193" spans="17:17">
      <c r="Q91193" s="39"/>
    </row>
    <row r="91194" spans="17:17">
      <c r="Q91194" s="39"/>
    </row>
    <row r="91195" spans="17:17">
      <c r="Q91195" s="39"/>
    </row>
    <row r="91196" spans="17:17">
      <c r="Q91196" s="39"/>
    </row>
    <row r="91197" spans="17:17">
      <c r="Q91197" s="39"/>
    </row>
    <row r="91198" spans="17:17">
      <c r="Q91198" s="39"/>
    </row>
    <row r="91199" spans="17:17">
      <c r="Q91199" s="39"/>
    </row>
    <row r="91200" spans="17:17">
      <c r="Q91200" s="39"/>
    </row>
    <row r="91201" spans="17:17">
      <c r="Q91201" s="39"/>
    </row>
    <row r="91202" spans="17:17">
      <c r="Q91202" s="39"/>
    </row>
    <row r="91203" spans="17:17">
      <c r="Q91203" s="39"/>
    </row>
    <row r="91204" spans="17:17">
      <c r="Q91204" s="39"/>
    </row>
    <row r="91205" spans="17:17">
      <c r="Q91205" s="39"/>
    </row>
    <row r="91206" spans="17:17">
      <c r="Q91206" s="39"/>
    </row>
    <row r="91207" spans="17:17">
      <c r="Q91207" s="39"/>
    </row>
    <row r="91208" spans="17:17">
      <c r="Q91208" s="39"/>
    </row>
    <row r="91209" spans="17:17">
      <c r="Q91209" s="39"/>
    </row>
    <row r="91210" spans="17:17">
      <c r="Q91210" s="39"/>
    </row>
    <row r="91211" spans="17:17">
      <c r="Q91211" s="39"/>
    </row>
    <row r="91212" spans="17:17">
      <c r="Q91212" s="39"/>
    </row>
    <row r="91213" spans="17:17">
      <c r="Q91213" s="39"/>
    </row>
    <row r="91214" spans="17:17">
      <c r="Q91214" s="39"/>
    </row>
    <row r="91215" spans="17:17">
      <c r="Q91215" s="39"/>
    </row>
    <row r="91216" spans="17:17">
      <c r="Q91216" s="39"/>
    </row>
    <row r="91217" spans="17:17">
      <c r="Q91217" s="39"/>
    </row>
    <row r="91218" spans="17:17">
      <c r="Q91218" s="39"/>
    </row>
    <row r="91219" spans="17:17">
      <c r="Q91219" s="39"/>
    </row>
    <row r="91220" spans="17:17">
      <c r="Q91220" s="39"/>
    </row>
    <row r="91221" spans="17:17">
      <c r="Q91221" s="39"/>
    </row>
    <row r="91222" spans="17:17">
      <c r="Q91222" s="39"/>
    </row>
    <row r="91223" spans="17:17">
      <c r="Q91223" s="39"/>
    </row>
    <row r="91224" spans="17:17">
      <c r="Q91224" s="39"/>
    </row>
    <row r="91225" spans="17:17">
      <c r="Q91225" s="39"/>
    </row>
    <row r="91226" spans="17:17">
      <c r="Q91226" s="39"/>
    </row>
    <row r="91227" spans="17:17">
      <c r="Q91227" s="39"/>
    </row>
    <row r="91228" spans="17:17">
      <c r="Q91228" s="39"/>
    </row>
    <row r="91229" spans="17:17">
      <c r="Q91229" s="39"/>
    </row>
    <row r="91230" spans="17:17">
      <c r="Q91230" s="39"/>
    </row>
    <row r="91231" spans="17:17">
      <c r="Q91231" s="39"/>
    </row>
    <row r="91232" spans="17:17">
      <c r="Q91232" s="39"/>
    </row>
    <row r="91233" spans="17:17">
      <c r="Q91233" s="39"/>
    </row>
    <row r="91234" spans="17:17">
      <c r="Q91234" s="39"/>
    </row>
    <row r="91235" spans="17:17">
      <c r="Q91235" s="39"/>
    </row>
    <row r="91236" spans="17:17">
      <c r="Q91236" s="39"/>
    </row>
    <row r="91237" spans="17:17">
      <c r="Q91237" s="39"/>
    </row>
    <row r="91238" spans="17:17">
      <c r="Q91238" s="39"/>
    </row>
    <row r="91239" spans="17:17">
      <c r="Q91239" s="39"/>
    </row>
    <row r="91240" spans="17:17">
      <c r="Q91240" s="39"/>
    </row>
    <row r="91241" spans="17:17">
      <c r="Q91241" s="39"/>
    </row>
    <row r="91242" spans="17:17">
      <c r="Q91242" s="39"/>
    </row>
    <row r="91243" spans="17:17">
      <c r="Q91243" s="39"/>
    </row>
    <row r="91244" spans="17:17">
      <c r="Q91244" s="39"/>
    </row>
    <row r="91245" spans="17:17">
      <c r="Q91245" s="39"/>
    </row>
    <row r="91246" spans="17:17">
      <c r="Q91246" s="39"/>
    </row>
    <row r="91247" spans="17:17">
      <c r="Q91247" s="39"/>
    </row>
    <row r="91248" spans="17:17">
      <c r="Q91248" s="39"/>
    </row>
    <row r="91249" spans="17:17">
      <c r="Q91249" s="39"/>
    </row>
    <row r="91250" spans="17:17">
      <c r="Q91250" s="39"/>
    </row>
    <row r="91251" spans="17:17">
      <c r="Q91251" s="39"/>
    </row>
    <row r="91252" spans="17:17">
      <c r="Q91252" s="39"/>
    </row>
    <row r="91253" spans="17:17">
      <c r="Q91253" s="39"/>
    </row>
    <row r="91254" spans="17:17">
      <c r="Q91254" s="39"/>
    </row>
    <row r="91255" spans="17:17">
      <c r="Q91255" s="39"/>
    </row>
    <row r="91256" spans="17:17">
      <c r="Q91256" s="39"/>
    </row>
    <row r="91257" spans="17:17">
      <c r="Q91257" s="39"/>
    </row>
    <row r="91258" spans="17:17">
      <c r="Q91258" s="39"/>
    </row>
    <row r="91259" spans="17:17">
      <c r="Q91259" s="39"/>
    </row>
    <row r="91260" spans="17:17">
      <c r="Q91260" s="39"/>
    </row>
    <row r="91261" spans="17:17">
      <c r="Q91261" s="39"/>
    </row>
    <row r="91262" spans="17:17">
      <c r="Q91262" s="39"/>
    </row>
    <row r="91263" spans="17:17">
      <c r="Q91263" s="39"/>
    </row>
    <row r="91264" spans="17:17">
      <c r="Q91264" s="39"/>
    </row>
    <row r="91265" spans="17:17">
      <c r="Q91265" s="39"/>
    </row>
    <row r="91266" spans="17:17">
      <c r="Q91266" s="39"/>
    </row>
    <row r="91267" spans="17:17">
      <c r="Q91267" s="39"/>
    </row>
    <row r="91268" spans="17:17">
      <c r="Q91268" s="39"/>
    </row>
    <row r="91269" spans="17:17">
      <c r="Q91269" s="39"/>
    </row>
    <row r="91270" spans="17:17">
      <c r="Q91270" s="39"/>
    </row>
    <row r="91271" spans="17:17">
      <c r="Q91271" s="39"/>
    </row>
    <row r="91272" spans="17:17">
      <c r="Q91272" s="39"/>
    </row>
    <row r="91273" spans="17:17">
      <c r="Q91273" s="39"/>
    </row>
    <row r="91274" spans="17:17">
      <c r="Q91274" s="39"/>
    </row>
    <row r="91275" spans="17:17">
      <c r="Q91275" s="39"/>
    </row>
    <row r="91276" spans="17:17">
      <c r="Q91276" s="39"/>
    </row>
    <row r="91277" spans="17:17">
      <c r="Q91277" s="39"/>
    </row>
    <row r="91278" spans="17:17">
      <c r="Q91278" s="39"/>
    </row>
    <row r="91279" spans="17:17">
      <c r="Q91279" s="39"/>
    </row>
    <row r="91280" spans="17:17">
      <c r="Q91280" s="39"/>
    </row>
    <row r="91281" spans="17:17">
      <c r="Q91281" s="39"/>
    </row>
    <row r="91282" spans="17:17">
      <c r="Q91282" s="39"/>
    </row>
    <row r="91283" spans="17:17">
      <c r="Q91283" s="39"/>
    </row>
    <row r="91284" spans="17:17">
      <c r="Q91284" s="39"/>
    </row>
    <row r="91285" spans="17:17">
      <c r="Q91285" s="39"/>
    </row>
    <row r="91286" spans="17:17">
      <c r="Q91286" s="39"/>
    </row>
    <row r="91287" spans="17:17">
      <c r="Q91287" s="39"/>
    </row>
    <row r="91288" spans="17:17">
      <c r="Q91288" s="39"/>
    </row>
    <row r="91289" spans="17:17">
      <c r="Q91289" s="39"/>
    </row>
    <row r="91290" spans="17:17">
      <c r="Q91290" s="39"/>
    </row>
    <row r="91291" spans="17:17">
      <c r="Q91291" s="39"/>
    </row>
    <row r="91292" spans="17:17">
      <c r="Q91292" s="39"/>
    </row>
    <row r="91293" spans="17:17">
      <c r="Q91293" s="39"/>
    </row>
    <row r="91294" spans="17:17">
      <c r="Q91294" s="39"/>
    </row>
    <row r="91295" spans="17:17">
      <c r="Q91295" s="39"/>
    </row>
    <row r="91296" spans="17:17">
      <c r="Q91296" s="39"/>
    </row>
    <row r="91297" spans="17:17">
      <c r="Q91297" s="39"/>
    </row>
    <row r="91298" spans="17:17">
      <c r="Q91298" s="39"/>
    </row>
    <row r="91299" spans="17:17">
      <c r="Q91299" s="39"/>
    </row>
    <row r="91300" spans="17:17">
      <c r="Q91300" s="39"/>
    </row>
    <row r="91301" spans="17:17">
      <c r="Q91301" s="39"/>
    </row>
    <row r="91302" spans="17:17">
      <c r="Q91302" s="39"/>
    </row>
    <row r="91303" spans="17:17">
      <c r="Q91303" s="39"/>
    </row>
    <row r="91304" spans="17:17">
      <c r="Q91304" s="39"/>
    </row>
    <row r="91305" spans="17:17">
      <c r="Q91305" s="39"/>
    </row>
    <row r="91306" spans="17:17">
      <c r="Q91306" s="39"/>
    </row>
    <row r="91307" spans="17:17">
      <c r="Q91307" s="39"/>
    </row>
    <row r="91308" spans="17:17">
      <c r="Q91308" s="39"/>
    </row>
    <row r="91309" spans="17:17">
      <c r="Q91309" s="39"/>
    </row>
    <row r="91310" spans="17:17">
      <c r="Q91310" s="39"/>
    </row>
    <row r="91311" spans="17:17">
      <c r="Q91311" s="39"/>
    </row>
    <row r="91312" spans="17:17">
      <c r="Q91312" s="39"/>
    </row>
    <row r="91313" spans="17:17">
      <c r="Q91313" s="39"/>
    </row>
    <row r="91314" spans="17:17">
      <c r="Q91314" s="39"/>
    </row>
    <row r="91315" spans="17:17">
      <c r="Q91315" s="39"/>
    </row>
    <row r="91316" spans="17:17">
      <c r="Q91316" s="39"/>
    </row>
    <row r="91317" spans="17:17">
      <c r="Q91317" s="39"/>
    </row>
    <row r="91318" spans="17:17">
      <c r="Q91318" s="39"/>
    </row>
    <row r="91319" spans="17:17">
      <c r="Q91319" s="39"/>
    </row>
    <row r="91320" spans="17:17">
      <c r="Q91320" s="39"/>
    </row>
    <row r="91321" spans="17:17">
      <c r="Q91321" s="39"/>
    </row>
    <row r="91322" spans="17:17">
      <c r="Q91322" s="39"/>
    </row>
    <row r="91323" spans="17:17">
      <c r="Q91323" s="39"/>
    </row>
    <row r="91324" spans="17:17">
      <c r="Q91324" s="39"/>
    </row>
    <row r="91325" spans="17:17">
      <c r="Q91325" s="39"/>
    </row>
    <row r="91326" spans="17:17">
      <c r="Q91326" s="39"/>
    </row>
    <row r="91327" spans="17:17">
      <c r="Q91327" s="39"/>
    </row>
    <row r="91328" spans="17:17">
      <c r="Q91328" s="39"/>
    </row>
    <row r="91329" spans="17:17">
      <c r="Q91329" s="39"/>
    </row>
    <row r="91330" spans="17:17">
      <c r="Q91330" s="39"/>
    </row>
    <row r="91331" spans="17:17">
      <c r="Q91331" s="39"/>
    </row>
    <row r="91332" spans="17:17">
      <c r="Q91332" s="39"/>
    </row>
    <row r="91333" spans="17:17">
      <c r="Q91333" s="39"/>
    </row>
    <row r="91334" spans="17:17">
      <c r="Q91334" s="39"/>
    </row>
    <row r="91335" spans="17:17">
      <c r="Q91335" s="39"/>
    </row>
    <row r="91336" spans="17:17">
      <c r="Q91336" s="39"/>
    </row>
    <row r="91337" spans="17:17">
      <c r="Q91337" s="39"/>
    </row>
    <row r="91338" spans="17:17">
      <c r="Q91338" s="39"/>
    </row>
    <row r="91339" spans="17:17">
      <c r="Q91339" s="39"/>
    </row>
    <row r="91340" spans="17:17">
      <c r="Q91340" s="39"/>
    </row>
    <row r="91341" spans="17:17">
      <c r="Q91341" s="39"/>
    </row>
    <row r="91342" spans="17:17">
      <c r="Q91342" s="39"/>
    </row>
    <row r="91343" spans="17:17">
      <c r="Q91343" s="39"/>
    </row>
    <row r="91344" spans="17:17">
      <c r="Q91344" s="39"/>
    </row>
    <row r="91345" spans="17:17">
      <c r="Q91345" s="39"/>
    </row>
    <row r="91346" spans="17:17">
      <c r="Q91346" s="39"/>
    </row>
    <row r="91347" spans="17:17">
      <c r="Q91347" s="39"/>
    </row>
    <row r="91348" spans="17:17">
      <c r="Q91348" s="39"/>
    </row>
    <row r="91349" spans="17:17">
      <c r="Q91349" s="39"/>
    </row>
    <row r="91350" spans="17:17">
      <c r="Q91350" s="39"/>
    </row>
    <row r="91351" spans="17:17">
      <c r="Q91351" s="39"/>
    </row>
    <row r="91352" spans="17:17">
      <c r="Q91352" s="39"/>
    </row>
    <row r="91353" spans="17:17">
      <c r="Q91353" s="39"/>
    </row>
    <row r="91354" spans="17:17">
      <c r="Q91354" s="39"/>
    </row>
    <row r="91355" spans="17:17">
      <c r="Q91355" s="39"/>
    </row>
    <row r="91356" spans="17:17">
      <c r="Q91356" s="39"/>
    </row>
    <row r="91357" spans="17:17">
      <c r="Q91357" s="39"/>
    </row>
    <row r="91358" spans="17:17">
      <c r="Q91358" s="39"/>
    </row>
    <row r="91359" spans="17:17">
      <c r="Q91359" s="39"/>
    </row>
    <row r="91360" spans="17:17">
      <c r="Q91360" s="39"/>
    </row>
    <row r="91361" spans="17:17">
      <c r="Q91361" s="39"/>
    </row>
    <row r="91362" spans="17:17">
      <c r="Q91362" s="39"/>
    </row>
    <row r="91363" spans="17:17">
      <c r="Q91363" s="39"/>
    </row>
    <row r="91364" spans="17:17">
      <c r="Q91364" s="39"/>
    </row>
    <row r="91365" spans="17:17">
      <c r="Q91365" s="39"/>
    </row>
    <row r="91366" spans="17:17">
      <c r="Q91366" s="39"/>
    </row>
    <row r="91367" spans="17:17">
      <c r="Q91367" s="39"/>
    </row>
    <row r="91368" spans="17:17">
      <c r="Q91368" s="39"/>
    </row>
    <row r="91369" spans="17:17">
      <c r="Q91369" s="39"/>
    </row>
    <row r="91370" spans="17:17">
      <c r="Q91370" s="39"/>
    </row>
    <row r="91371" spans="17:17">
      <c r="Q91371" s="39"/>
    </row>
    <row r="91372" spans="17:17">
      <c r="Q91372" s="39"/>
    </row>
    <row r="91373" spans="17:17">
      <c r="Q91373" s="39"/>
    </row>
    <row r="91374" spans="17:17">
      <c r="Q91374" s="39"/>
    </row>
    <row r="91375" spans="17:17">
      <c r="Q91375" s="39"/>
    </row>
    <row r="91376" spans="17:17">
      <c r="Q91376" s="39"/>
    </row>
    <row r="91377" spans="17:17">
      <c r="Q91377" s="39"/>
    </row>
    <row r="91378" spans="17:17">
      <c r="Q91378" s="39"/>
    </row>
    <row r="91379" spans="17:17">
      <c r="Q91379" s="39"/>
    </row>
    <row r="91380" spans="17:17">
      <c r="Q91380" s="39"/>
    </row>
    <row r="91381" spans="17:17">
      <c r="Q91381" s="39"/>
    </row>
    <row r="91382" spans="17:17">
      <c r="Q91382" s="39"/>
    </row>
    <row r="91383" spans="17:17">
      <c r="Q91383" s="39"/>
    </row>
    <row r="91384" spans="17:17">
      <c r="Q91384" s="39"/>
    </row>
    <row r="91385" spans="17:17">
      <c r="Q91385" s="39"/>
    </row>
    <row r="91386" spans="17:17">
      <c r="Q91386" s="39"/>
    </row>
    <row r="91387" spans="17:17">
      <c r="Q91387" s="39"/>
    </row>
    <row r="91388" spans="17:17">
      <c r="Q91388" s="39"/>
    </row>
    <row r="91389" spans="17:17">
      <c r="Q91389" s="39"/>
    </row>
    <row r="91390" spans="17:17">
      <c r="Q91390" s="39"/>
    </row>
    <row r="91391" spans="17:17">
      <c r="Q91391" s="39"/>
    </row>
    <row r="91392" spans="17:17">
      <c r="Q91392" s="39"/>
    </row>
    <row r="91393" spans="17:17">
      <c r="Q91393" s="39"/>
    </row>
    <row r="91394" spans="17:17">
      <c r="Q91394" s="39"/>
    </row>
    <row r="91395" spans="17:17">
      <c r="Q91395" s="39"/>
    </row>
    <row r="91396" spans="17:17">
      <c r="Q91396" s="39"/>
    </row>
    <row r="91397" spans="17:17">
      <c r="Q91397" s="39"/>
    </row>
    <row r="91398" spans="17:17">
      <c r="Q91398" s="39"/>
    </row>
    <row r="91399" spans="17:17">
      <c r="Q91399" s="39"/>
    </row>
    <row r="91400" spans="17:17">
      <c r="Q91400" s="39"/>
    </row>
    <row r="91401" spans="17:17">
      <c r="Q91401" s="39"/>
    </row>
    <row r="91402" spans="17:17">
      <c r="Q91402" s="39"/>
    </row>
    <row r="91403" spans="17:17">
      <c r="Q91403" s="39"/>
    </row>
    <row r="91404" spans="17:17">
      <c r="Q91404" s="39"/>
    </row>
    <row r="91405" spans="17:17">
      <c r="Q91405" s="39"/>
    </row>
    <row r="91406" spans="17:17">
      <c r="Q91406" s="39"/>
    </row>
    <row r="91407" spans="17:17">
      <c r="Q91407" s="39"/>
    </row>
    <row r="91408" spans="17:17">
      <c r="Q91408" s="39"/>
    </row>
    <row r="91409" spans="17:17">
      <c r="Q91409" s="39"/>
    </row>
    <row r="91410" spans="17:17">
      <c r="Q91410" s="39"/>
    </row>
    <row r="91411" spans="17:17">
      <c r="Q91411" s="39"/>
    </row>
    <row r="91412" spans="17:17">
      <c r="Q91412" s="39"/>
    </row>
    <row r="91413" spans="17:17">
      <c r="Q91413" s="39"/>
    </row>
    <row r="91414" spans="17:17">
      <c r="Q91414" s="39"/>
    </row>
    <row r="91415" spans="17:17">
      <c r="Q91415" s="39"/>
    </row>
    <row r="91416" spans="17:17">
      <c r="Q91416" s="39"/>
    </row>
    <row r="91417" spans="17:17">
      <c r="Q91417" s="39"/>
    </row>
    <row r="91418" spans="17:17">
      <c r="Q91418" s="39"/>
    </row>
    <row r="91419" spans="17:17">
      <c r="Q91419" s="39"/>
    </row>
    <row r="91420" spans="17:17">
      <c r="Q91420" s="39"/>
    </row>
    <row r="91421" spans="17:17">
      <c r="Q91421" s="39"/>
    </row>
    <row r="91422" spans="17:17">
      <c r="Q91422" s="39"/>
    </row>
    <row r="91423" spans="17:17">
      <c r="Q91423" s="39"/>
    </row>
    <row r="91424" spans="17:17">
      <c r="Q91424" s="39"/>
    </row>
    <row r="91425" spans="17:17">
      <c r="Q91425" s="39"/>
    </row>
    <row r="91426" spans="17:17">
      <c r="Q91426" s="39"/>
    </row>
    <row r="91427" spans="17:17">
      <c r="Q91427" s="39"/>
    </row>
    <row r="91428" spans="17:17">
      <c r="Q91428" s="39"/>
    </row>
    <row r="91429" spans="17:17">
      <c r="Q91429" s="39"/>
    </row>
    <row r="91430" spans="17:17">
      <c r="Q91430" s="39"/>
    </row>
    <row r="91431" spans="17:17">
      <c r="Q91431" s="39"/>
    </row>
    <row r="91432" spans="17:17">
      <c r="Q91432" s="39"/>
    </row>
    <row r="91433" spans="17:17">
      <c r="Q91433" s="39"/>
    </row>
    <row r="91434" spans="17:17">
      <c r="Q91434" s="39"/>
    </row>
    <row r="91435" spans="17:17">
      <c r="Q91435" s="39"/>
    </row>
    <row r="91436" spans="17:17">
      <c r="Q91436" s="39"/>
    </row>
    <row r="91437" spans="17:17">
      <c r="Q91437" s="39"/>
    </row>
    <row r="91438" spans="17:17">
      <c r="Q91438" s="39"/>
    </row>
    <row r="91439" spans="17:17">
      <c r="Q91439" s="39"/>
    </row>
    <row r="91440" spans="17:17">
      <c r="Q91440" s="39"/>
    </row>
    <row r="91441" spans="17:17">
      <c r="Q91441" s="39"/>
    </row>
    <row r="91442" spans="17:17">
      <c r="Q91442" s="39"/>
    </row>
    <row r="91443" spans="17:17">
      <c r="Q91443" s="39"/>
    </row>
    <row r="91444" spans="17:17">
      <c r="Q91444" s="39"/>
    </row>
    <row r="91445" spans="17:17">
      <c r="Q91445" s="39"/>
    </row>
    <row r="91446" spans="17:17">
      <c r="Q91446" s="39"/>
    </row>
    <row r="91447" spans="17:17">
      <c r="Q91447" s="39"/>
    </row>
    <row r="91448" spans="17:17">
      <c r="Q91448" s="39"/>
    </row>
    <row r="91449" spans="17:17">
      <c r="Q91449" s="39"/>
    </row>
    <row r="91450" spans="17:17">
      <c r="Q91450" s="39"/>
    </row>
    <row r="91451" spans="17:17">
      <c r="Q91451" s="39"/>
    </row>
    <row r="91452" spans="17:17">
      <c r="Q91452" s="39"/>
    </row>
    <row r="91453" spans="17:17">
      <c r="Q91453" s="39"/>
    </row>
    <row r="91454" spans="17:17">
      <c r="Q91454" s="39"/>
    </row>
    <row r="91455" spans="17:17">
      <c r="Q91455" s="39"/>
    </row>
    <row r="91456" spans="17:17">
      <c r="Q91456" s="39"/>
    </row>
    <row r="91457" spans="17:17">
      <c r="Q91457" s="39"/>
    </row>
    <row r="91458" spans="17:17">
      <c r="Q91458" s="39"/>
    </row>
    <row r="91459" spans="17:17">
      <c r="Q91459" s="39"/>
    </row>
    <row r="91460" spans="17:17">
      <c r="Q91460" s="39"/>
    </row>
    <row r="91461" spans="17:17">
      <c r="Q91461" s="39"/>
    </row>
    <row r="91462" spans="17:17">
      <c r="Q91462" s="39"/>
    </row>
    <row r="91463" spans="17:17">
      <c r="Q91463" s="39"/>
    </row>
    <row r="91464" spans="17:17">
      <c r="Q91464" s="39"/>
    </row>
    <row r="91465" spans="17:17">
      <c r="Q91465" s="39"/>
    </row>
    <row r="91466" spans="17:17">
      <c r="Q91466" s="39"/>
    </row>
    <row r="91467" spans="17:17">
      <c r="Q91467" s="39"/>
    </row>
    <row r="91468" spans="17:17">
      <c r="Q91468" s="39"/>
    </row>
    <row r="91469" spans="17:17">
      <c r="Q91469" s="39"/>
    </row>
    <row r="91470" spans="17:17">
      <c r="Q91470" s="39"/>
    </row>
    <row r="91471" spans="17:17">
      <c r="Q91471" s="39"/>
    </row>
    <row r="91472" spans="17:17">
      <c r="Q91472" s="39"/>
    </row>
    <row r="91473" spans="17:17">
      <c r="Q91473" s="39"/>
    </row>
    <row r="91474" spans="17:17">
      <c r="Q91474" s="39"/>
    </row>
    <row r="91475" spans="17:17">
      <c r="Q91475" s="39"/>
    </row>
    <row r="91476" spans="17:17">
      <c r="Q91476" s="39"/>
    </row>
    <row r="91477" spans="17:17">
      <c r="Q91477" s="39"/>
    </row>
    <row r="91478" spans="17:17">
      <c r="Q91478" s="39"/>
    </row>
    <row r="91479" spans="17:17">
      <c r="Q91479" s="39"/>
    </row>
    <row r="91480" spans="17:17">
      <c r="Q91480" s="39"/>
    </row>
    <row r="91481" spans="17:17">
      <c r="Q91481" s="39"/>
    </row>
    <row r="91482" spans="17:17">
      <c r="Q91482" s="39"/>
    </row>
    <row r="91483" spans="17:17">
      <c r="Q91483" s="39"/>
    </row>
    <row r="91484" spans="17:17">
      <c r="Q91484" s="39"/>
    </row>
    <row r="91485" spans="17:17">
      <c r="Q91485" s="39"/>
    </row>
    <row r="91486" spans="17:17">
      <c r="Q91486" s="39"/>
    </row>
    <row r="91487" spans="17:17">
      <c r="Q91487" s="39"/>
    </row>
    <row r="91488" spans="17:17">
      <c r="Q91488" s="39"/>
    </row>
    <row r="91489" spans="17:17">
      <c r="Q91489" s="39"/>
    </row>
    <row r="91490" spans="17:17">
      <c r="Q91490" s="39"/>
    </row>
    <row r="91491" spans="17:17">
      <c r="Q91491" s="39"/>
    </row>
    <row r="91492" spans="17:17">
      <c r="Q91492" s="39"/>
    </row>
    <row r="91493" spans="17:17">
      <c r="Q91493" s="39"/>
    </row>
    <row r="91494" spans="17:17">
      <c r="Q91494" s="39"/>
    </row>
    <row r="91495" spans="17:17">
      <c r="Q91495" s="39"/>
    </row>
    <row r="91496" spans="17:17">
      <c r="Q91496" s="39"/>
    </row>
    <row r="91497" spans="17:17">
      <c r="Q91497" s="39"/>
    </row>
    <row r="91498" spans="17:17">
      <c r="Q91498" s="39"/>
    </row>
    <row r="91499" spans="17:17">
      <c r="Q91499" s="39"/>
    </row>
    <row r="91500" spans="17:17">
      <c r="Q91500" s="39"/>
    </row>
    <row r="91501" spans="17:17">
      <c r="Q91501" s="39"/>
    </row>
    <row r="91502" spans="17:17">
      <c r="Q91502" s="39"/>
    </row>
    <row r="91503" spans="17:17">
      <c r="Q91503" s="39"/>
    </row>
    <row r="91504" spans="17:17">
      <c r="Q91504" s="39"/>
    </row>
    <row r="91505" spans="17:17">
      <c r="Q91505" s="39"/>
    </row>
    <row r="91506" spans="17:17">
      <c r="Q91506" s="39"/>
    </row>
    <row r="91507" spans="17:17">
      <c r="Q91507" s="39"/>
    </row>
    <row r="91508" spans="17:17">
      <c r="Q91508" s="39"/>
    </row>
    <row r="91509" spans="17:17">
      <c r="Q91509" s="39"/>
    </row>
    <row r="91510" spans="17:17">
      <c r="Q91510" s="39"/>
    </row>
    <row r="91511" spans="17:17">
      <c r="Q91511" s="39"/>
    </row>
    <row r="91512" spans="17:17">
      <c r="Q91512" s="39"/>
    </row>
    <row r="91513" spans="17:17">
      <c r="Q91513" s="39"/>
    </row>
    <row r="91514" spans="17:17">
      <c r="Q91514" s="39"/>
    </row>
    <row r="91515" spans="17:17">
      <c r="Q91515" s="39"/>
    </row>
    <row r="91516" spans="17:17">
      <c r="Q91516" s="39"/>
    </row>
    <row r="91517" spans="17:17">
      <c r="Q91517" s="39"/>
    </row>
    <row r="91518" spans="17:17">
      <c r="Q91518" s="39"/>
    </row>
    <row r="91519" spans="17:17">
      <c r="Q91519" s="39"/>
    </row>
    <row r="91520" spans="17:17">
      <c r="Q91520" s="39"/>
    </row>
    <row r="91521" spans="17:17">
      <c r="Q91521" s="39"/>
    </row>
    <row r="91522" spans="17:17">
      <c r="Q91522" s="39"/>
    </row>
    <row r="91523" spans="17:17">
      <c r="Q91523" s="39"/>
    </row>
    <row r="91524" spans="17:17">
      <c r="Q91524" s="39"/>
    </row>
    <row r="91525" spans="17:17">
      <c r="Q91525" s="39"/>
    </row>
    <row r="91526" spans="17:17">
      <c r="Q91526" s="39"/>
    </row>
    <row r="91527" spans="17:17">
      <c r="Q91527" s="39"/>
    </row>
    <row r="91528" spans="17:17">
      <c r="Q91528" s="39"/>
    </row>
    <row r="91529" spans="17:17">
      <c r="Q91529" s="39"/>
    </row>
    <row r="91530" spans="17:17">
      <c r="Q91530" s="39"/>
    </row>
    <row r="91531" spans="17:17">
      <c r="Q91531" s="39"/>
    </row>
    <row r="91532" spans="17:17">
      <c r="Q91532" s="39"/>
    </row>
    <row r="91533" spans="17:17">
      <c r="Q91533" s="39"/>
    </row>
    <row r="91534" spans="17:17">
      <c r="Q91534" s="39"/>
    </row>
    <row r="91535" spans="17:17">
      <c r="Q91535" s="39"/>
    </row>
    <row r="91536" spans="17:17">
      <c r="Q91536" s="39"/>
    </row>
    <row r="91537" spans="17:17">
      <c r="Q91537" s="39"/>
    </row>
    <row r="91538" spans="17:17">
      <c r="Q91538" s="39"/>
    </row>
    <row r="91539" spans="17:17">
      <c r="Q91539" s="39"/>
    </row>
    <row r="91540" spans="17:17">
      <c r="Q91540" s="39"/>
    </row>
    <row r="91541" spans="17:17">
      <c r="Q91541" s="39"/>
    </row>
    <row r="91542" spans="17:17">
      <c r="Q91542" s="39"/>
    </row>
    <row r="91543" spans="17:17">
      <c r="Q91543" s="39"/>
    </row>
    <row r="91544" spans="17:17">
      <c r="Q91544" s="39"/>
    </row>
    <row r="91545" spans="17:17">
      <c r="Q91545" s="39"/>
    </row>
    <row r="91546" spans="17:17">
      <c r="Q91546" s="39"/>
    </row>
    <row r="91547" spans="17:17">
      <c r="Q91547" s="39"/>
    </row>
    <row r="91548" spans="17:17">
      <c r="Q91548" s="39"/>
    </row>
    <row r="91549" spans="17:17">
      <c r="Q91549" s="39"/>
    </row>
    <row r="91550" spans="17:17">
      <c r="Q91550" s="39"/>
    </row>
    <row r="91551" spans="17:17">
      <c r="Q91551" s="39"/>
    </row>
    <row r="91552" spans="17:17">
      <c r="Q91552" s="39"/>
    </row>
    <row r="91553" spans="17:17">
      <c r="Q91553" s="39"/>
    </row>
    <row r="91554" spans="17:17">
      <c r="Q91554" s="39"/>
    </row>
    <row r="91555" spans="17:17">
      <c r="Q91555" s="39"/>
    </row>
    <row r="91556" spans="17:17">
      <c r="Q91556" s="39"/>
    </row>
    <row r="91557" spans="17:17">
      <c r="Q91557" s="39"/>
    </row>
    <row r="91558" spans="17:17">
      <c r="Q91558" s="39"/>
    </row>
    <row r="91559" spans="17:17">
      <c r="Q91559" s="39"/>
    </row>
    <row r="91560" spans="17:17">
      <c r="Q91560" s="39"/>
    </row>
    <row r="91561" spans="17:17">
      <c r="Q91561" s="39"/>
    </row>
    <row r="91562" spans="17:17">
      <c r="Q91562" s="39"/>
    </row>
    <row r="91563" spans="17:17">
      <c r="Q91563" s="39"/>
    </row>
    <row r="91564" spans="17:17">
      <c r="Q91564" s="39"/>
    </row>
    <row r="91565" spans="17:17">
      <c r="Q91565" s="39"/>
    </row>
    <row r="91566" spans="17:17">
      <c r="Q91566" s="39"/>
    </row>
    <row r="91567" spans="17:17">
      <c r="Q91567" s="39"/>
    </row>
    <row r="91568" spans="17:17">
      <c r="Q91568" s="39"/>
    </row>
    <row r="91569" spans="17:17">
      <c r="Q91569" s="39"/>
    </row>
    <row r="91570" spans="17:17">
      <c r="Q91570" s="39"/>
    </row>
    <row r="91571" spans="17:17">
      <c r="Q91571" s="39"/>
    </row>
    <row r="91572" spans="17:17">
      <c r="Q91572" s="39"/>
    </row>
    <row r="91573" spans="17:17">
      <c r="Q91573" s="39"/>
    </row>
    <row r="91574" spans="17:17">
      <c r="Q91574" s="39"/>
    </row>
    <row r="91575" spans="17:17">
      <c r="Q91575" s="39"/>
    </row>
    <row r="91576" spans="17:17">
      <c r="Q91576" s="39"/>
    </row>
    <row r="91577" spans="17:17">
      <c r="Q91577" s="39"/>
    </row>
    <row r="91578" spans="17:17">
      <c r="Q91578" s="39"/>
    </row>
    <row r="91579" spans="17:17">
      <c r="Q91579" s="39"/>
    </row>
    <row r="91580" spans="17:17">
      <c r="Q91580" s="39"/>
    </row>
    <row r="91581" spans="17:17">
      <c r="Q91581" s="39"/>
    </row>
    <row r="91582" spans="17:17">
      <c r="Q91582" s="39"/>
    </row>
    <row r="91583" spans="17:17">
      <c r="Q91583" s="39"/>
    </row>
    <row r="91584" spans="17:17">
      <c r="Q91584" s="39"/>
    </row>
    <row r="91585" spans="17:17">
      <c r="Q91585" s="39"/>
    </row>
    <row r="91586" spans="17:17">
      <c r="Q91586" s="39"/>
    </row>
    <row r="91587" spans="17:17">
      <c r="Q91587" s="39"/>
    </row>
    <row r="91588" spans="17:17">
      <c r="Q91588" s="39"/>
    </row>
    <row r="91589" spans="17:17">
      <c r="Q91589" s="39"/>
    </row>
    <row r="91590" spans="17:17">
      <c r="Q91590" s="39"/>
    </row>
    <row r="91591" spans="17:17">
      <c r="Q91591" s="39"/>
    </row>
    <row r="91592" spans="17:17">
      <c r="Q91592" s="39"/>
    </row>
    <row r="91593" spans="17:17">
      <c r="Q91593" s="39"/>
    </row>
    <row r="91594" spans="17:17">
      <c r="Q91594" s="39"/>
    </row>
    <row r="91595" spans="17:17">
      <c r="Q91595" s="39"/>
    </row>
    <row r="91596" spans="17:17">
      <c r="Q91596" s="39"/>
    </row>
    <row r="91597" spans="17:17">
      <c r="Q91597" s="39"/>
    </row>
    <row r="91598" spans="17:17">
      <c r="Q91598" s="39"/>
    </row>
    <row r="91599" spans="17:17">
      <c r="Q91599" s="39"/>
    </row>
    <row r="91600" spans="17:17">
      <c r="Q91600" s="39"/>
    </row>
    <row r="91601" spans="17:17">
      <c r="Q91601" s="39"/>
    </row>
    <row r="91602" spans="17:17">
      <c r="Q91602" s="39"/>
    </row>
    <row r="91603" spans="17:17">
      <c r="Q91603" s="39"/>
    </row>
    <row r="91604" spans="17:17">
      <c r="Q91604" s="39"/>
    </row>
    <row r="91605" spans="17:17">
      <c r="Q91605" s="39"/>
    </row>
    <row r="91606" spans="17:17">
      <c r="Q91606" s="39"/>
    </row>
    <row r="91607" spans="17:17">
      <c r="Q91607" s="39"/>
    </row>
    <row r="91608" spans="17:17">
      <c r="Q91608" s="39"/>
    </row>
    <row r="91609" spans="17:17">
      <c r="Q91609" s="39"/>
    </row>
    <row r="91610" spans="17:17">
      <c r="Q91610" s="39"/>
    </row>
    <row r="91611" spans="17:17">
      <c r="Q91611" s="39"/>
    </row>
    <row r="91612" spans="17:17">
      <c r="Q91612" s="39"/>
    </row>
    <row r="91613" spans="17:17">
      <c r="Q91613" s="39"/>
    </row>
    <row r="91614" spans="17:17">
      <c r="Q91614" s="39"/>
    </row>
    <row r="91615" spans="17:17">
      <c r="Q91615" s="39"/>
    </row>
    <row r="91616" spans="17:17">
      <c r="Q91616" s="39"/>
    </row>
    <row r="91617" spans="17:17">
      <c r="Q91617" s="39"/>
    </row>
    <row r="91618" spans="17:17">
      <c r="Q91618" s="39"/>
    </row>
    <row r="91619" spans="17:17">
      <c r="Q91619" s="39"/>
    </row>
    <row r="91620" spans="17:17">
      <c r="Q91620" s="39"/>
    </row>
    <row r="91621" spans="17:17">
      <c r="Q91621" s="39"/>
    </row>
    <row r="91622" spans="17:17">
      <c r="Q91622" s="39"/>
    </row>
    <row r="91623" spans="17:17">
      <c r="Q91623" s="39"/>
    </row>
    <row r="91624" spans="17:17">
      <c r="Q91624" s="39"/>
    </row>
    <row r="91625" spans="17:17">
      <c r="Q91625" s="39"/>
    </row>
    <row r="91626" spans="17:17">
      <c r="Q91626" s="39"/>
    </row>
    <row r="91627" spans="17:17">
      <c r="Q91627" s="39"/>
    </row>
    <row r="91628" spans="17:17">
      <c r="Q91628" s="39"/>
    </row>
    <row r="91629" spans="17:17">
      <c r="Q91629" s="39"/>
    </row>
    <row r="91630" spans="17:17">
      <c r="Q91630" s="39"/>
    </row>
    <row r="91631" spans="17:17">
      <c r="Q91631" s="39"/>
    </row>
    <row r="91632" spans="17:17">
      <c r="Q91632" s="39"/>
    </row>
    <row r="91633" spans="17:17">
      <c r="Q91633" s="39"/>
    </row>
    <row r="91634" spans="17:17">
      <c r="Q91634" s="39"/>
    </row>
    <row r="91635" spans="17:17">
      <c r="Q91635" s="39"/>
    </row>
    <row r="91636" spans="17:17">
      <c r="Q91636" s="39"/>
    </row>
    <row r="91637" spans="17:17">
      <c r="Q91637" s="39"/>
    </row>
    <row r="91638" spans="17:17">
      <c r="Q91638" s="39"/>
    </row>
    <row r="91639" spans="17:17">
      <c r="Q91639" s="39"/>
    </row>
    <row r="91640" spans="17:17">
      <c r="Q91640" s="39"/>
    </row>
    <row r="91641" spans="17:17">
      <c r="Q91641" s="39"/>
    </row>
    <row r="91642" spans="17:17">
      <c r="Q91642" s="39"/>
    </row>
    <row r="91643" spans="17:17">
      <c r="Q91643" s="39"/>
    </row>
    <row r="91644" spans="17:17">
      <c r="Q91644" s="39"/>
    </row>
    <row r="91645" spans="17:17">
      <c r="Q91645" s="39"/>
    </row>
    <row r="91646" spans="17:17">
      <c r="Q91646" s="39"/>
    </row>
    <row r="91647" spans="17:17">
      <c r="Q91647" s="39"/>
    </row>
    <row r="91648" spans="17:17">
      <c r="Q91648" s="39"/>
    </row>
    <row r="91649" spans="17:17">
      <c r="Q91649" s="39"/>
    </row>
    <row r="91650" spans="17:17">
      <c r="Q91650" s="39"/>
    </row>
    <row r="91651" spans="17:17">
      <c r="Q91651" s="39"/>
    </row>
    <row r="91652" spans="17:17">
      <c r="Q91652" s="39"/>
    </row>
    <row r="91653" spans="17:17">
      <c r="Q91653" s="39"/>
    </row>
    <row r="91654" spans="17:17">
      <c r="Q91654" s="39"/>
    </row>
    <row r="91655" spans="17:17">
      <c r="Q91655" s="39"/>
    </row>
    <row r="91656" spans="17:17">
      <c r="Q91656" s="39"/>
    </row>
    <row r="91657" spans="17:17">
      <c r="Q91657" s="39"/>
    </row>
    <row r="91658" spans="17:17">
      <c r="Q91658" s="39"/>
    </row>
    <row r="91659" spans="17:17">
      <c r="Q91659" s="39"/>
    </row>
    <row r="91660" spans="17:17">
      <c r="Q91660" s="39"/>
    </row>
    <row r="91661" spans="17:17">
      <c r="Q91661" s="39"/>
    </row>
    <row r="91662" spans="17:17">
      <c r="Q91662" s="39"/>
    </row>
    <row r="91663" spans="17:17">
      <c r="Q91663" s="39"/>
    </row>
    <row r="91664" spans="17:17">
      <c r="Q91664" s="39"/>
    </row>
    <row r="91665" spans="17:17">
      <c r="Q91665" s="39"/>
    </row>
    <row r="91666" spans="17:17">
      <c r="Q91666" s="39"/>
    </row>
    <row r="91667" spans="17:17">
      <c r="Q91667" s="39"/>
    </row>
    <row r="91668" spans="17:17">
      <c r="Q91668" s="39"/>
    </row>
    <row r="91669" spans="17:17">
      <c r="Q91669" s="39"/>
    </row>
    <row r="91670" spans="17:17">
      <c r="Q91670" s="39"/>
    </row>
    <row r="91671" spans="17:17">
      <c r="Q91671" s="39"/>
    </row>
    <row r="91672" spans="17:17">
      <c r="Q91672" s="39"/>
    </row>
    <row r="91673" spans="17:17">
      <c r="Q91673" s="39"/>
    </row>
    <row r="91674" spans="17:17">
      <c r="Q91674" s="39"/>
    </row>
    <row r="91675" spans="17:17">
      <c r="Q91675" s="39"/>
    </row>
    <row r="91676" spans="17:17">
      <c r="Q91676" s="39"/>
    </row>
    <row r="91677" spans="17:17">
      <c r="Q91677" s="39"/>
    </row>
    <row r="91678" spans="17:17">
      <c r="Q91678" s="39"/>
    </row>
    <row r="91679" spans="17:17">
      <c r="Q91679" s="39"/>
    </row>
    <row r="91680" spans="17:17">
      <c r="Q91680" s="39"/>
    </row>
    <row r="91681" spans="17:17">
      <c r="Q91681" s="39"/>
    </row>
    <row r="91682" spans="17:17">
      <c r="Q91682" s="39"/>
    </row>
    <row r="91683" spans="17:17">
      <c r="Q91683" s="39"/>
    </row>
    <row r="91684" spans="17:17">
      <c r="Q91684" s="39"/>
    </row>
    <row r="91685" spans="17:17">
      <c r="Q91685" s="39"/>
    </row>
    <row r="91686" spans="17:17">
      <c r="Q91686" s="39"/>
    </row>
    <row r="91687" spans="17:17">
      <c r="Q91687" s="39"/>
    </row>
    <row r="91688" spans="17:17">
      <c r="Q91688" s="39"/>
    </row>
    <row r="91689" spans="17:17">
      <c r="Q91689" s="39"/>
    </row>
    <row r="91690" spans="17:17">
      <c r="Q91690" s="39"/>
    </row>
    <row r="91691" spans="17:17">
      <c r="Q91691" s="39"/>
    </row>
    <row r="91692" spans="17:17">
      <c r="Q91692" s="39"/>
    </row>
    <row r="91693" spans="17:17">
      <c r="Q91693" s="39"/>
    </row>
    <row r="91694" spans="17:17">
      <c r="Q91694" s="39"/>
    </row>
    <row r="91695" spans="17:17">
      <c r="Q91695" s="39"/>
    </row>
    <row r="91696" spans="17:17">
      <c r="Q91696" s="39"/>
    </row>
    <row r="91697" spans="17:17">
      <c r="Q91697" s="39"/>
    </row>
    <row r="91698" spans="17:17">
      <c r="Q91698" s="39"/>
    </row>
    <row r="91699" spans="17:17">
      <c r="Q91699" s="39"/>
    </row>
    <row r="91700" spans="17:17">
      <c r="Q91700" s="39"/>
    </row>
    <row r="91701" spans="17:17">
      <c r="Q91701" s="39"/>
    </row>
    <row r="91702" spans="17:17">
      <c r="Q91702" s="39"/>
    </row>
    <row r="91703" spans="17:17">
      <c r="Q91703" s="39"/>
    </row>
    <row r="91704" spans="17:17">
      <c r="Q91704" s="39"/>
    </row>
    <row r="91705" spans="17:17">
      <c r="Q91705" s="39"/>
    </row>
    <row r="91706" spans="17:17">
      <c r="Q91706" s="39"/>
    </row>
    <row r="91707" spans="17:17">
      <c r="Q91707" s="39"/>
    </row>
    <row r="91708" spans="17:17">
      <c r="Q91708" s="39"/>
    </row>
    <row r="91709" spans="17:17">
      <c r="Q91709" s="39"/>
    </row>
    <row r="91710" spans="17:17">
      <c r="Q91710" s="39"/>
    </row>
    <row r="91711" spans="17:17">
      <c r="Q91711" s="39"/>
    </row>
    <row r="91712" spans="17:17">
      <c r="Q91712" s="39"/>
    </row>
    <row r="91713" spans="17:17">
      <c r="Q91713" s="39"/>
    </row>
    <row r="91714" spans="17:17">
      <c r="Q91714" s="39"/>
    </row>
    <row r="91715" spans="17:17">
      <c r="Q91715" s="39"/>
    </row>
    <row r="91716" spans="17:17">
      <c r="Q91716" s="39"/>
    </row>
    <row r="91717" spans="17:17">
      <c r="Q91717" s="39"/>
    </row>
    <row r="91718" spans="17:17">
      <c r="Q91718" s="39"/>
    </row>
    <row r="91719" spans="17:17">
      <c r="Q91719" s="39"/>
    </row>
    <row r="91720" spans="17:17">
      <c r="Q91720" s="39"/>
    </row>
    <row r="91721" spans="17:17">
      <c r="Q91721" s="39"/>
    </row>
    <row r="91722" spans="17:17">
      <c r="Q91722" s="39"/>
    </row>
    <row r="91723" spans="17:17">
      <c r="Q91723" s="39"/>
    </row>
    <row r="91724" spans="17:17">
      <c r="Q91724" s="39"/>
    </row>
    <row r="91725" spans="17:17">
      <c r="Q91725" s="39"/>
    </row>
    <row r="91726" spans="17:17">
      <c r="Q91726" s="39"/>
    </row>
    <row r="91727" spans="17:17">
      <c r="Q91727" s="39"/>
    </row>
    <row r="91728" spans="17:17">
      <c r="Q91728" s="39"/>
    </row>
    <row r="91729" spans="17:17">
      <c r="Q91729" s="39"/>
    </row>
    <row r="91730" spans="17:17">
      <c r="Q91730" s="39"/>
    </row>
    <row r="91731" spans="17:17">
      <c r="Q91731" s="39"/>
    </row>
    <row r="91732" spans="17:17">
      <c r="Q91732" s="39"/>
    </row>
    <row r="91733" spans="17:17">
      <c r="Q91733" s="39"/>
    </row>
    <row r="91734" spans="17:17">
      <c r="Q91734" s="39"/>
    </row>
    <row r="91735" spans="17:17">
      <c r="Q91735" s="39"/>
    </row>
    <row r="91736" spans="17:17">
      <c r="Q91736" s="39"/>
    </row>
    <row r="91737" spans="17:17">
      <c r="Q91737" s="39"/>
    </row>
    <row r="91738" spans="17:17">
      <c r="Q91738" s="39"/>
    </row>
    <row r="91739" spans="17:17">
      <c r="Q91739" s="39"/>
    </row>
    <row r="91740" spans="17:17">
      <c r="Q91740" s="39"/>
    </row>
    <row r="91741" spans="17:17">
      <c r="Q91741" s="39"/>
    </row>
    <row r="91742" spans="17:17">
      <c r="Q91742" s="39"/>
    </row>
    <row r="91743" spans="17:17">
      <c r="Q91743" s="39"/>
    </row>
    <row r="91744" spans="17:17">
      <c r="Q91744" s="39"/>
    </row>
    <row r="91745" spans="17:17">
      <c r="Q91745" s="39"/>
    </row>
    <row r="91746" spans="17:17">
      <c r="Q91746" s="39"/>
    </row>
    <row r="91747" spans="17:17">
      <c r="Q91747" s="39"/>
    </row>
    <row r="91748" spans="17:17">
      <c r="Q91748" s="39"/>
    </row>
    <row r="91749" spans="17:17">
      <c r="Q91749" s="39"/>
    </row>
    <row r="91750" spans="17:17">
      <c r="Q91750" s="39"/>
    </row>
    <row r="91751" spans="17:17">
      <c r="Q91751" s="39"/>
    </row>
    <row r="91752" spans="17:17">
      <c r="Q91752" s="39"/>
    </row>
    <row r="91753" spans="17:17">
      <c r="Q91753" s="39"/>
    </row>
    <row r="91754" spans="17:17">
      <c r="Q91754" s="39"/>
    </row>
    <row r="91755" spans="17:17">
      <c r="Q91755" s="39"/>
    </row>
    <row r="91756" spans="17:17">
      <c r="Q91756" s="39"/>
    </row>
    <row r="91757" spans="17:17">
      <c r="Q91757" s="39"/>
    </row>
    <row r="91758" spans="17:17">
      <c r="Q91758" s="39"/>
    </row>
    <row r="91759" spans="17:17">
      <c r="Q91759" s="39"/>
    </row>
    <row r="91760" spans="17:17">
      <c r="Q91760" s="39"/>
    </row>
    <row r="91761" spans="17:17">
      <c r="Q91761" s="39"/>
    </row>
    <row r="91762" spans="17:17">
      <c r="Q91762" s="39"/>
    </row>
    <row r="91763" spans="17:17">
      <c r="Q91763" s="39"/>
    </row>
    <row r="91764" spans="17:17">
      <c r="Q91764" s="39"/>
    </row>
    <row r="91765" spans="17:17">
      <c r="Q91765" s="39"/>
    </row>
    <row r="91766" spans="17:17">
      <c r="Q91766" s="39"/>
    </row>
    <row r="91767" spans="17:17">
      <c r="Q91767" s="39"/>
    </row>
    <row r="91768" spans="17:17">
      <c r="Q91768" s="39"/>
    </row>
    <row r="91769" spans="17:17">
      <c r="Q91769" s="39"/>
    </row>
    <row r="91770" spans="17:17">
      <c r="Q91770" s="39"/>
    </row>
    <row r="91771" spans="17:17">
      <c r="Q91771" s="39"/>
    </row>
    <row r="91772" spans="17:17">
      <c r="Q91772" s="39"/>
    </row>
    <row r="91773" spans="17:17">
      <c r="Q91773" s="39"/>
    </row>
    <row r="91774" spans="17:17">
      <c r="Q91774" s="39"/>
    </row>
    <row r="91775" spans="17:17">
      <c r="Q91775" s="39"/>
    </row>
    <row r="91776" spans="17:17">
      <c r="Q91776" s="39"/>
    </row>
    <row r="91777" spans="17:17">
      <c r="Q91777" s="39"/>
    </row>
    <row r="91778" spans="17:17">
      <c r="Q91778" s="39"/>
    </row>
    <row r="91779" spans="17:17">
      <c r="Q91779" s="39"/>
    </row>
    <row r="91780" spans="17:17">
      <c r="Q91780" s="39"/>
    </row>
    <row r="91781" spans="17:17">
      <c r="Q91781" s="39"/>
    </row>
    <row r="91782" spans="17:17">
      <c r="Q91782" s="39"/>
    </row>
    <row r="91783" spans="17:17">
      <c r="Q91783" s="39"/>
    </row>
    <row r="91784" spans="17:17">
      <c r="Q91784" s="39"/>
    </row>
    <row r="91785" spans="17:17">
      <c r="Q91785" s="39"/>
    </row>
    <row r="91786" spans="17:17">
      <c r="Q91786" s="39"/>
    </row>
    <row r="91787" spans="17:17">
      <c r="Q91787" s="39"/>
    </row>
    <row r="91788" spans="17:17">
      <c r="Q91788" s="39"/>
    </row>
    <row r="91789" spans="17:17">
      <c r="Q91789" s="39"/>
    </row>
    <row r="91790" spans="17:17">
      <c r="Q91790" s="39"/>
    </row>
    <row r="91791" spans="17:17">
      <c r="Q91791" s="39"/>
    </row>
    <row r="91792" spans="17:17">
      <c r="Q91792" s="39"/>
    </row>
    <row r="91793" spans="17:17">
      <c r="Q91793" s="39"/>
    </row>
    <row r="91794" spans="17:17">
      <c r="Q91794" s="39"/>
    </row>
    <row r="91795" spans="17:17">
      <c r="Q91795" s="39"/>
    </row>
    <row r="91796" spans="17:17">
      <c r="Q91796" s="39"/>
    </row>
    <row r="91797" spans="17:17">
      <c r="Q91797" s="39"/>
    </row>
    <row r="91798" spans="17:17">
      <c r="Q91798" s="39"/>
    </row>
    <row r="91799" spans="17:17">
      <c r="Q91799" s="39"/>
    </row>
    <row r="91800" spans="17:17">
      <c r="Q91800" s="39"/>
    </row>
    <row r="91801" spans="17:17">
      <c r="Q91801" s="39"/>
    </row>
    <row r="91802" spans="17:17">
      <c r="Q91802" s="39"/>
    </row>
    <row r="91803" spans="17:17">
      <c r="Q91803" s="39"/>
    </row>
    <row r="91804" spans="17:17">
      <c r="Q91804" s="39"/>
    </row>
    <row r="91805" spans="17:17">
      <c r="Q91805" s="39"/>
    </row>
    <row r="91806" spans="17:17">
      <c r="Q91806" s="39"/>
    </row>
    <row r="91807" spans="17:17">
      <c r="Q91807" s="39"/>
    </row>
    <row r="91808" spans="17:17">
      <c r="Q91808" s="39"/>
    </row>
    <row r="91809" spans="17:17">
      <c r="Q91809" s="39"/>
    </row>
    <row r="91810" spans="17:17">
      <c r="Q91810" s="39"/>
    </row>
    <row r="91811" spans="17:17">
      <c r="Q91811" s="39"/>
    </row>
    <row r="91812" spans="17:17">
      <c r="Q91812" s="39"/>
    </row>
    <row r="91813" spans="17:17">
      <c r="Q91813" s="39"/>
    </row>
    <row r="91814" spans="17:17">
      <c r="Q91814" s="39"/>
    </row>
    <row r="91815" spans="17:17">
      <c r="Q91815" s="39"/>
    </row>
    <row r="91816" spans="17:17">
      <c r="Q91816" s="39"/>
    </row>
    <row r="91817" spans="17:17">
      <c r="Q91817" s="39"/>
    </row>
    <row r="91818" spans="17:17">
      <c r="Q91818" s="39"/>
    </row>
    <row r="91819" spans="17:17">
      <c r="Q91819" s="39"/>
    </row>
    <row r="91820" spans="17:17">
      <c r="Q91820" s="39"/>
    </row>
    <row r="91821" spans="17:17">
      <c r="Q91821" s="39"/>
    </row>
    <row r="91822" spans="17:17">
      <c r="Q91822" s="39"/>
    </row>
    <row r="91823" spans="17:17">
      <c r="Q91823" s="39"/>
    </row>
    <row r="91824" spans="17:17">
      <c r="Q91824" s="39"/>
    </row>
    <row r="91825" spans="17:17">
      <c r="Q91825" s="39"/>
    </row>
    <row r="91826" spans="17:17">
      <c r="Q91826" s="39"/>
    </row>
    <row r="91827" spans="17:17">
      <c r="Q91827" s="39"/>
    </row>
    <row r="91828" spans="17:17">
      <c r="Q91828" s="39"/>
    </row>
    <row r="91829" spans="17:17">
      <c r="Q91829" s="39"/>
    </row>
    <row r="91830" spans="17:17">
      <c r="Q91830" s="39"/>
    </row>
    <row r="91831" spans="17:17">
      <c r="Q91831" s="39"/>
    </row>
    <row r="91832" spans="17:17">
      <c r="Q91832" s="39"/>
    </row>
    <row r="91833" spans="17:17">
      <c r="Q91833" s="39"/>
    </row>
    <row r="91834" spans="17:17">
      <c r="Q91834" s="39"/>
    </row>
    <row r="91835" spans="17:17">
      <c r="Q91835" s="39"/>
    </row>
    <row r="91836" spans="17:17">
      <c r="Q91836" s="39"/>
    </row>
    <row r="91837" spans="17:17">
      <c r="Q91837" s="39"/>
    </row>
    <row r="91838" spans="17:17">
      <c r="Q91838" s="39"/>
    </row>
    <row r="91839" spans="17:17">
      <c r="Q91839" s="39"/>
    </row>
    <row r="91840" spans="17:17">
      <c r="Q91840" s="39"/>
    </row>
    <row r="91841" spans="17:17">
      <c r="Q91841" s="39"/>
    </row>
    <row r="91842" spans="17:17">
      <c r="Q91842" s="39"/>
    </row>
    <row r="91843" spans="17:17">
      <c r="Q91843" s="39"/>
    </row>
    <row r="91844" spans="17:17">
      <c r="Q91844" s="39"/>
    </row>
    <row r="91845" spans="17:17">
      <c r="Q91845" s="39"/>
    </row>
    <row r="91846" spans="17:17">
      <c r="Q91846" s="39"/>
    </row>
    <row r="91847" spans="17:17">
      <c r="Q91847" s="39"/>
    </row>
    <row r="91848" spans="17:17">
      <c r="Q91848" s="39"/>
    </row>
    <row r="91849" spans="17:17">
      <c r="Q91849" s="39"/>
    </row>
    <row r="91850" spans="17:17">
      <c r="Q91850" s="39"/>
    </row>
    <row r="91851" spans="17:17">
      <c r="Q91851" s="39"/>
    </row>
    <row r="91852" spans="17:17">
      <c r="Q91852" s="39"/>
    </row>
    <row r="91853" spans="17:17">
      <c r="Q91853" s="39"/>
    </row>
    <row r="91854" spans="17:17">
      <c r="Q91854" s="39"/>
    </row>
    <row r="91855" spans="17:17">
      <c r="Q91855" s="39"/>
    </row>
    <row r="91856" spans="17:17">
      <c r="Q91856" s="39"/>
    </row>
    <row r="91857" spans="17:17">
      <c r="Q91857" s="39"/>
    </row>
    <row r="91858" spans="17:17">
      <c r="Q91858" s="39"/>
    </row>
    <row r="91859" spans="17:17">
      <c r="Q91859" s="39"/>
    </row>
    <row r="91860" spans="17:17">
      <c r="Q91860" s="39"/>
    </row>
    <row r="91861" spans="17:17">
      <c r="Q91861" s="39"/>
    </row>
    <row r="91862" spans="17:17">
      <c r="Q91862" s="39"/>
    </row>
    <row r="91863" spans="17:17">
      <c r="Q91863" s="39"/>
    </row>
    <row r="91864" spans="17:17">
      <c r="Q91864" s="39"/>
    </row>
    <row r="91865" spans="17:17">
      <c r="Q91865" s="39"/>
    </row>
    <row r="91866" spans="17:17">
      <c r="Q91866" s="39"/>
    </row>
    <row r="91867" spans="17:17">
      <c r="Q91867" s="39"/>
    </row>
    <row r="91868" spans="17:17">
      <c r="Q91868" s="39"/>
    </row>
    <row r="91869" spans="17:17">
      <c r="Q91869" s="39"/>
    </row>
    <row r="91870" spans="17:17">
      <c r="Q91870" s="39"/>
    </row>
    <row r="91871" spans="17:17">
      <c r="Q91871" s="39"/>
    </row>
    <row r="91872" spans="17:17">
      <c r="Q91872" s="39"/>
    </row>
    <row r="91873" spans="17:17">
      <c r="Q91873" s="39"/>
    </row>
    <row r="91874" spans="17:17">
      <c r="Q91874" s="39"/>
    </row>
    <row r="91875" spans="17:17">
      <c r="Q91875" s="39"/>
    </row>
    <row r="91876" spans="17:17">
      <c r="Q91876" s="39"/>
    </row>
    <row r="91877" spans="17:17">
      <c r="Q91877" s="39"/>
    </row>
    <row r="91878" spans="17:17">
      <c r="Q91878" s="39"/>
    </row>
    <row r="91879" spans="17:17">
      <c r="Q91879" s="39"/>
    </row>
    <row r="91880" spans="17:17">
      <c r="Q91880" s="39"/>
    </row>
    <row r="91881" spans="17:17">
      <c r="Q91881" s="39"/>
    </row>
    <row r="91882" spans="17:17">
      <c r="Q91882" s="39"/>
    </row>
    <row r="91883" spans="17:17">
      <c r="Q91883" s="39"/>
    </row>
    <row r="91884" spans="17:17">
      <c r="Q91884" s="39"/>
    </row>
    <row r="91885" spans="17:17">
      <c r="Q91885" s="39"/>
    </row>
    <row r="91886" spans="17:17">
      <c r="Q91886" s="39"/>
    </row>
    <row r="91887" spans="17:17">
      <c r="Q91887" s="39"/>
    </row>
    <row r="91888" spans="17:17">
      <c r="Q91888" s="39"/>
    </row>
    <row r="91889" spans="17:17">
      <c r="Q91889" s="39"/>
    </row>
    <row r="91890" spans="17:17">
      <c r="Q91890" s="39"/>
    </row>
    <row r="91891" spans="17:17">
      <c r="Q91891" s="39"/>
    </row>
    <row r="91892" spans="17:17">
      <c r="Q91892" s="39"/>
    </row>
    <row r="91893" spans="17:17">
      <c r="Q91893" s="39"/>
    </row>
    <row r="91894" spans="17:17">
      <c r="Q91894" s="39"/>
    </row>
    <row r="91895" spans="17:17">
      <c r="Q91895" s="39"/>
    </row>
    <row r="91896" spans="17:17">
      <c r="Q91896" s="39"/>
    </row>
    <row r="91897" spans="17:17">
      <c r="Q91897" s="39"/>
    </row>
    <row r="91898" spans="17:17">
      <c r="Q91898" s="39"/>
    </row>
    <row r="91899" spans="17:17">
      <c r="Q91899" s="39"/>
    </row>
    <row r="91900" spans="17:17">
      <c r="Q91900" s="39"/>
    </row>
    <row r="91901" spans="17:17">
      <c r="Q91901" s="39"/>
    </row>
    <row r="91902" spans="17:17">
      <c r="Q91902" s="39"/>
    </row>
    <row r="91903" spans="17:17">
      <c r="Q91903" s="39"/>
    </row>
    <row r="91904" spans="17:17">
      <c r="Q91904" s="39"/>
    </row>
    <row r="91905" spans="17:17">
      <c r="Q91905" s="39"/>
    </row>
    <row r="91906" spans="17:17">
      <c r="Q91906" s="39"/>
    </row>
    <row r="91907" spans="17:17">
      <c r="Q91907" s="39"/>
    </row>
    <row r="91908" spans="17:17">
      <c r="Q91908" s="39"/>
    </row>
    <row r="91909" spans="17:17">
      <c r="Q91909" s="39"/>
    </row>
    <row r="91910" spans="17:17">
      <c r="Q91910" s="39"/>
    </row>
    <row r="91911" spans="17:17">
      <c r="Q91911" s="39"/>
    </row>
    <row r="91912" spans="17:17">
      <c r="Q91912" s="39"/>
    </row>
    <row r="91913" spans="17:17">
      <c r="Q91913" s="39"/>
    </row>
    <row r="91914" spans="17:17">
      <c r="Q91914" s="39"/>
    </row>
    <row r="91915" spans="17:17">
      <c r="Q91915" s="39"/>
    </row>
    <row r="91916" spans="17:17">
      <c r="Q91916" s="39"/>
    </row>
    <row r="91917" spans="17:17">
      <c r="Q91917" s="39"/>
    </row>
    <row r="91918" spans="17:17">
      <c r="Q91918" s="39"/>
    </row>
    <row r="91919" spans="17:17">
      <c r="Q91919" s="39"/>
    </row>
    <row r="91920" spans="17:17">
      <c r="Q91920" s="39"/>
    </row>
    <row r="91921" spans="17:17">
      <c r="Q91921" s="39"/>
    </row>
    <row r="91922" spans="17:17">
      <c r="Q91922" s="39"/>
    </row>
    <row r="91923" spans="17:17">
      <c r="Q91923" s="39"/>
    </row>
    <row r="91924" spans="17:17">
      <c r="Q91924" s="39"/>
    </row>
    <row r="91925" spans="17:17">
      <c r="Q91925" s="39"/>
    </row>
    <row r="91926" spans="17:17">
      <c r="Q91926" s="39"/>
    </row>
    <row r="91927" spans="17:17">
      <c r="Q91927" s="39"/>
    </row>
    <row r="91928" spans="17:17">
      <c r="Q91928" s="39"/>
    </row>
    <row r="91929" spans="17:17">
      <c r="Q91929" s="39"/>
    </row>
    <row r="91930" spans="17:17">
      <c r="Q91930" s="39"/>
    </row>
    <row r="91931" spans="17:17">
      <c r="Q91931" s="39"/>
    </row>
    <row r="91932" spans="17:17">
      <c r="Q91932" s="39"/>
    </row>
    <row r="91933" spans="17:17">
      <c r="Q91933" s="39"/>
    </row>
    <row r="91934" spans="17:17">
      <c r="Q91934" s="39"/>
    </row>
    <row r="91935" spans="17:17">
      <c r="Q91935" s="39"/>
    </row>
    <row r="91936" spans="17:17">
      <c r="Q91936" s="39"/>
    </row>
    <row r="91937" spans="17:17">
      <c r="Q91937" s="39"/>
    </row>
    <row r="91938" spans="17:17">
      <c r="Q91938" s="39"/>
    </row>
    <row r="91939" spans="17:17">
      <c r="Q91939" s="39"/>
    </row>
    <row r="91940" spans="17:17">
      <c r="Q91940" s="39"/>
    </row>
    <row r="91941" spans="17:17">
      <c r="Q91941" s="39"/>
    </row>
    <row r="91942" spans="17:17">
      <c r="Q91942" s="39"/>
    </row>
    <row r="91943" spans="17:17">
      <c r="Q91943" s="39"/>
    </row>
    <row r="91944" spans="17:17">
      <c r="Q91944" s="39"/>
    </row>
    <row r="91945" spans="17:17">
      <c r="Q91945" s="39"/>
    </row>
    <row r="91946" spans="17:17">
      <c r="Q91946" s="39"/>
    </row>
    <row r="91947" spans="17:17">
      <c r="Q91947" s="39"/>
    </row>
    <row r="91948" spans="17:17">
      <c r="Q91948" s="39"/>
    </row>
    <row r="91949" spans="17:17">
      <c r="Q91949" s="39"/>
    </row>
    <row r="91950" spans="17:17">
      <c r="Q91950" s="39"/>
    </row>
    <row r="91951" spans="17:17">
      <c r="Q91951" s="39"/>
    </row>
    <row r="91952" spans="17:17">
      <c r="Q91952" s="39"/>
    </row>
    <row r="91953" spans="17:17">
      <c r="Q91953" s="39"/>
    </row>
    <row r="91954" spans="17:17">
      <c r="Q91954" s="39"/>
    </row>
    <row r="91955" spans="17:17">
      <c r="Q91955" s="39"/>
    </row>
    <row r="91956" spans="17:17">
      <c r="Q91956" s="39"/>
    </row>
    <row r="91957" spans="17:17">
      <c r="Q91957" s="39"/>
    </row>
    <row r="91958" spans="17:17">
      <c r="Q91958" s="39"/>
    </row>
    <row r="91959" spans="17:17">
      <c r="Q91959" s="39"/>
    </row>
    <row r="91960" spans="17:17">
      <c r="Q91960" s="39"/>
    </row>
    <row r="91961" spans="17:17">
      <c r="Q91961" s="39"/>
    </row>
    <row r="91962" spans="17:17">
      <c r="Q91962" s="39"/>
    </row>
    <row r="91963" spans="17:17">
      <c r="Q91963" s="39"/>
    </row>
    <row r="91964" spans="17:17">
      <c r="Q91964" s="39"/>
    </row>
    <row r="91965" spans="17:17">
      <c r="Q91965" s="39"/>
    </row>
    <row r="91966" spans="17:17">
      <c r="Q91966" s="39"/>
    </row>
    <row r="91967" spans="17:17">
      <c r="Q91967" s="39"/>
    </row>
    <row r="91968" spans="17:17">
      <c r="Q91968" s="39"/>
    </row>
    <row r="91969" spans="17:17">
      <c r="Q91969" s="39"/>
    </row>
    <row r="91970" spans="17:17">
      <c r="Q91970" s="39"/>
    </row>
    <row r="91971" spans="17:17">
      <c r="Q91971" s="39"/>
    </row>
    <row r="91972" spans="17:17">
      <c r="Q91972" s="39"/>
    </row>
    <row r="91973" spans="17:17">
      <c r="Q91973" s="39"/>
    </row>
    <row r="91974" spans="17:17">
      <c r="Q91974" s="39"/>
    </row>
    <row r="91975" spans="17:17">
      <c r="Q91975" s="39"/>
    </row>
    <row r="91976" spans="17:17">
      <c r="Q91976" s="39"/>
    </row>
    <row r="91977" spans="17:17">
      <c r="Q91977" s="39"/>
    </row>
    <row r="91978" spans="17:17">
      <c r="Q91978" s="39"/>
    </row>
    <row r="91979" spans="17:17">
      <c r="Q91979" s="39"/>
    </row>
    <row r="91980" spans="17:17">
      <c r="Q91980" s="39"/>
    </row>
    <row r="91981" spans="17:17">
      <c r="Q91981" s="39"/>
    </row>
    <row r="91982" spans="17:17">
      <c r="Q91982" s="39"/>
    </row>
    <row r="91983" spans="17:17">
      <c r="Q91983" s="39"/>
    </row>
    <row r="91984" spans="17:17">
      <c r="Q91984" s="39"/>
    </row>
    <row r="91985" spans="17:17">
      <c r="Q91985" s="39"/>
    </row>
    <row r="91986" spans="17:17">
      <c r="Q91986" s="39"/>
    </row>
    <row r="91987" spans="17:17">
      <c r="Q91987" s="39"/>
    </row>
    <row r="91988" spans="17:17">
      <c r="Q91988" s="39"/>
    </row>
    <row r="91989" spans="17:17">
      <c r="Q91989" s="39"/>
    </row>
    <row r="91990" spans="17:17">
      <c r="Q91990" s="39"/>
    </row>
    <row r="91991" spans="17:17">
      <c r="Q91991" s="39"/>
    </row>
    <row r="91992" spans="17:17">
      <c r="Q91992" s="39"/>
    </row>
    <row r="91993" spans="17:17">
      <c r="Q91993" s="39"/>
    </row>
    <row r="91994" spans="17:17">
      <c r="Q91994" s="39"/>
    </row>
    <row r="91995" spans="17:17">
      <c r="Q91995" s="39"/>
    </row>
    <row r="91996" spans="17:17">
      <c r="Q91996" s="39"/>
    </row>
    <row r="91997" spans="17:17">
      <c r="Q91997" s="39"/>
    </row>
    <row r="91998" spans="17:17">
      <c r="Q91998" s="39"/>
    </row>
    <row r="91999" spans="17:17">
      <c r="Q91999" s="39"/>
    </row>
    <row r="92000" spans="17:17">
      <c r="Q92000" s="39"/>
    </row>
    <row r="92001" spans="17:17">
      <c r="Q92001" s="39"/>
    </row>
    <row r="92002" spans="17:17">
      <c r="Q92002" s="39"/>
    </row>
    <row r="92003" spans="17:17">
      <c r="Q92003" s="39"/>
    </row>
    <row r="92004" spans="17:17">
      <c r="Q92004" s="39"/>
    </row>
    <row r="92005" spans="17:17">
      <c r="Q92005" s="39"/>
    </row>
    <row r="92006" spans="17:17">
      <c r="Q92006" s="39"/>
    </row>
    <row r="92007" spans="17:17">
      <c r="Q92007" s="39"/>
    </row>
    <row r="92008" spans="17:17">
      <c r="Q92008" s="39"/>
    </row>
    <row r="92009" spans="17:17">
      <c r="Q92009" s="39"/>
    </row>
    <row r="92010" spans="17:17">
      <c r="Q92010" s="39"/>
    </row>
    <row r="92011" spans="17:17">
      <c r="Q92011" s="39"/>
    </row>
    <row r="92012" spans="17:17">
      <c r="Q92012" s="39"/>
    </row>
    <row r="92013" spans="17:17">
      <c r="Q92013" s="39"/>
    </row>
    <row r="92014" spans="17:17">
      <c r="Q92014" s="39"/>
    </row>
    <row r="92015" spans="17:17">
      <c r="Q92015" s="39"/>
    </row>
    <row r="92016" spans="17:17">
      <c r="Q92016" s="39"/>
    </row>
    <row r="92017" spans="17:17">
      <c r="Q92017" s="39"/>
    </row>
    <row r="92018" spans="17:17">
      <c r="Q92018" s="39"/>
    </row>
    <row r="92019" spans="17:17">
      <c r="Q92019" s="39"/>
    </row>
    <row r="92020" spans="17:17">
      <c r="Q92020" s="39"/>
    </row>
    <row r="92021" spans="17:17">
      <c r="Q92021" s="39"/>
    </row>
    <row r="92022" spans="17:17">
      <c r="Q92022" s="39"/>
    </row>
    <row r="92023" spans="17:17">
      <c r="Q92023" s="39"/>
    </row>
    <row r="92024" spans="17:17">
      <c r="Q92024" s="39"/>
    </row>
    <row r="92025" spans="17:17">
      <c r="Q92025" s="39"/>
    </row>
    <row r="92026" spans="17:17">
      <c r="Q92026" s="39"/>
    </row>
    <row r="92027" spans="17:17">
      <c r="Q92027" s="39"/>
    </row>
    <row r="92028" spans="17:17">
      <c r="Q92028" s="39"/>
    </row>
    <row r="92029" spans="17:17">
      <c r="Q92029" s="39"/>
    </row>
    <row r="92030" spans="17:17">
      <c r="Q92030" s="39"/>
    </row>
    <row r="92031" spans="17:17">
      <c r="Q92031" s="39"/>
    </row>
    <row r="92032" spans="17:17">
      <c r="Q92032" s="39"/>
    </row>
    <row r="92033" spans="17:17">
      <c r="Q92033" s="39"/>
    </row>
    <row r="92034" spans="17:17">
      <c r="Q92034" s="39"/>
    </row>
    <row r="92035" spans="17:17">
      <c r="Q92035" s="39"/>
    </row>
    <row r="92036" spans="17:17">
      <c r="Q92036" s="39"/>
    </row>
    <row r="92037" spans="17:17">
      <c r="Q92037" s="39"/>
    </row>
    <row r="92038" spans="17:17">
      <c r="Q92038" s="39"/>
    </row>
    <row r="92039" spans="17:17">
      <c r="Q92039" s="39"/>
    </row>
    <row r="92040" spans="17:17">
      <c r="Q92040" s="39"/>
    </row>
    <row r="92041" spans="17:17">
      <c r="Q92041" s="39"/>
    </row>
    <row r="92042" spans="17:17">
      <c r="Q92042" s="39"/>
    </row>
    <row r="92043" spans="17:17">
      <c r="Q92043" s="39"/>
    </row>
    <row r="92044" spans="17:17">
      <c r="Q92044" s="39"/>
    </row>
    <row r="92045" spans="17:17">
      <c r="Q92045" s="39"/>
    </row>
    <row r="92046" spans="17:17">
      <c r="Q92046" s="39"/>
    </row>
    <row r="92047" spans="17:17">
      <c r="Q92047" s="39"/>
    </row>
    <row r="92048" spans="17:17">
      <c r="Q92048" s="39"/>
    </row>
    <row r="92049" spans="17:17">
      <c r="Q92049" s="39"/>
    </row>
    <row r="92050" spans="17:17">
      <c r="Q92050" s="39"/>
    </row>
    <row r="92051" spans="17:17">
      <c r="Q92051" s="39"/>
    </row>
    <row r="92052" spans="17:17">
      <c r="Q92052" s="39"/>
    </row>
    <row r="92053" spans="17:17">
      <c r="Q92053" s="39"/>
    </row>
    <row r="92054" spans="17:17">
      <c r="Q92054" s="39"/>
    </row>
    <row r="92055" spans="17:17">
      <c r="Q92055" s="39"/>
    </row>
    <row r="92056" spans="17:17">
      <c r="Q92056" s="39"/>
    </row>
    <row r="92057" spans="17:17">
      <c r="Q92057" s="39"/>
    </row>
    <row r="92058" spans="17:17">
      <c r="Q92058" s="39"/>
    </row>
    <row r="92059" spans="17:17">
      <c r="Q92059" s="39"/>
    </row>
    <row r="92060" spans="17:17">
      <c r="Q92060" s="39"/>
    </row>
    <row r="92061" spans="17:17">
      <c r="Q92061" s="39"/>
    </row>
    <row r="92062" spans="17:17">
      <c r="Q92062" s="39"/>
    </row>
    <row r="92063" spans="17:17">
      <c r="Q92063" s="39"/>
    </row>
    <row r="92064" spans="17:17">
      <c r="Q92064" s="39"/>
    </row>
    <row r="92065" spans="17:17">
      <c r="Q92065" s="39"/>
    </row>
    <row r="92066" spans="17:17">
      <c r="Q92066" s="39"/>
    </row>
    <row r="92067" spans="17:17">
      <c r="Q92067" s="39"/>
    </row>
    <row r="92068" spans="17:17">
      <c r="Q92068" s="39"/>
    </row>
    <row r="92069" spans="17:17">
      <c r="Q92069" s="39"/>
    </row>
    <row r="92070" spans="17:17">
      <c r="Q92070" s="39"/>
    </row>
    <row r="92071" spans="17:17">
      <c r="Q92071" s="39"/>
    </row>
    <row r="92072" spans="17:17">
      <c r="Q92072" s="39"/>
    </row>
    <row r="92073" spans="17:17">
      <c r="Q92073" s="39"/>
    </row>
    <row r="92074" spans="17:17">
      <c r="Q92074" s="39"/>
    </row>
    <row r="92075" spans="17:17">
      <c r="Q92075" s="39"/>
    </row>
    <row r="92076" spans="17:17">
      <c r="Q92076" s="39"/>
    </row>
    <row r="92077" spans="17:17">
      <c r="Q92077" s="39"/>
    </row>
    <row r="92078" spans="17:17">
      <c r="Q92078" s="39"/>
    </row>
    <row r="92079" spans="17:17">
      <c r="Q92079" s="39"/>
    </row>
    <row r="92080" spans="17:17">
      <c r="Q92080" s="39"/>
    </row>
    <row r="92081" spans="17:17">
      <c r="Q92081" s="39"/>
    </row>
    <row r="92082" spans="17:17">
      <c r="Q92082" s="39"/>
    </row>
    <row r="92083" spans="17:17">
      <c r="Q92083" s="39"/>
    </row>
    <row r="92084" spans="17:17">
      <c r="Q92084" s="39"/>
    </row>
    <row r="92085" spans="17:17">
      <c r="Q92085" s="39"/>
    </row>
    <row r="92086" spans="17:17">
      <c r="Q92086" s="39"/>
    </row>
    <row r="92087" spans="17:17">
      <c r="Q92087" s="39"/>
    </row>
    <row r="92088" spans="17:17">
      <c r="Q92088" s="39"/>
    </row>
    <row r="92089" spans="17:17">
      <c r="Q92089" s="39"/>
    </row>
    <row r="92090" spans="17:17">
      <c r="Q92090" s="39"/>
    </row>
    <row r="92091" spans="17:17">
      <c r="Q92091" s="39"/>
    </row>
    <row r="92092" spans="17:17">
      <c r="Q92092" s="39"/>
    </row>
    <row r="92093" spans="17:17">
      <c r="Q92093" s="39"/>
    </row>
    <row r="92094" spans="17:17">
      <c r="Q92094" s="39"/>
    </row>
    <row r="92095" spans="17:17">
      <c r="Q92095" s="39"/>
    </row>
    <row r="92096" spans="17:17">
      <c r="Q92096" s="39"/>
    </row>
    <row r="92097" spans="17:17">
      <c r="Q92097" s="39"/>
    </row>
    <row r="92098" spans="17:17">
      <c r="Q92098" s="39"/>
    </row>
    <row r="92099" spans="17:17">
      <c r="Q92099" s="39"/>
    </row>
    <row r="92100" spans="17:17">
      <c r="Q92100" s="39"/>
    </row>
    <row r="92101" spans="17:17">
      <c r="Q92101" s="39"/>
    </row>
    <row r="92102" spans="17:17">
      <c r="Q92102" s="39"/>
    </row>
    <row r="92103" spans="17:17">
      <c r="Q92103" s="39"/>
    </row>
    <row r="92104" spans="17:17">
      <c r="Q92104" s="39"/>
    </row>
    <row r="92105" spans="17:17">
      <c r="Q92105" s="39"/>
    </row>
    <row r="92106" spans="17:17">
      <c r="Q92106" s="39"/>
    </row>
    <row r="92107" spans="17:17">
      <c r="Q92107" s="39"/>
    </row>
    <row r="92108" spans="17:17">
      <c r="Q92108" s="39"/>
    </row>
    <row r="92109" spans="17:17">
      <c r="Q92109" s="39"/>
    </row>
    <row r="92110" spans="17:17">
      <c r="Q92110" s="39"/>
    </row>
    <row r="92111" spans="17:17">
      <c r="Q92111" s="39"/>
    </row>
    <row r="92112" spans="17:17">
      <c r="Q92112" s="39"/>
    </row>
    <row r="92113" spans="17:17">
      <c r="Q92113" s="39"/>
    </row>
    <row r="92114" spans="17:17">
      <c r="Q92114" s="39"/>
    </row>
    <row r="92115" spans="17:17">
      <c r="Q92115" s="39"/>
    </row>
    <row r="92116" spans="17:17">
      <c r="Q92116" s="39"/>
    </row>
    <row r="92117" spans="17:17">
      <c r="Q92117" s="39"/>
    </row>
    <row r="92118" spans="17:17">
      <c r="Q92118" s="39"/>
    </row>
    <row r="92119" spans="17:17">
      <c r="Q92119" s="39"/>
    </row>
    <row r="92120" spans="17:17">
      <c r="Q92120" s="39"/>
    </row>
    <row r="92121" spans="17:17">
      <c r="Q92121" s="39"/>
    </row>
    <row r="92122" spans="17:17">
      <c r="Q92122" s="39"/>
    </row>
    <row r="92123" spans="17:17">
      <c r="Q92123" s="39"/>
    </row>
    <row r="92124" spans="17:17">
      <c r="Q92124" s="39"/>
    </row>
    <row r="92125" spans="17:17">
      <c r="Q92125" s="39"/>
    </row>
    <row r="92126" spans="17:17">
      <c r="Q92126" s="39"/>
    </row>
    <row r="92127" spans="17:17">
      <c r="Q92127" s="39"/>
    </row>
    <row r="92128" spans="17:17">
      <c r="Q92128" s="39"/>
    </row>
    <row r="92129" spans="17:17">
      <c r="Q92129" s="39"/>
    </row>
    <row r="92130" spans="17:17">
      <c r="Q92130" s="39"/>
    </row>
    <row r="92131" spans="17:17">
      <c r="Q92131" s="39"/>
    </row>
    <row r="92132" spans="17:17">
      <c r="Q92132" s="39"/>
    </row>
    <row r="92133" spans="17:17">
      <c r="Q92133" s="39"/>
    </row>
    <row r="92134" spans="17:17">
      <c r="Q92134" s="39"/>
    </row>
    <row r="92135" spans="17:17">
      <c r="Q92135" s="39"/>
    </row>
    <row r="92136" spans="17:17">
      <c r="Q92136" s="39"/>
    </row>
    <row r="92137" spans="17:17">
      <c r="Q92137" s="39"/>
    </row>
    <row r="92138" spans="17:17">
      <c r="Q92138" s="39"/>
    </row>
    <row r="92139" spans="17:17">
      <c r="Q92139" s="39"/>
    </row>
    <row r="92140" spans="17:17">
      <c r="Q92140" s="39"/>
    </row>
    <row r="92141" spans="17:17">
      <c r="Q92141" s="39"/>
    </row>
    <row r="92142" spans="17:17">
      <c r="Q92142" s="39"/>
    </row>
    <row r="92143" spans="17:17">
      <c r="Q92143" s="39"/>
    </row>
    <row r="92144" spans="17:17">
      <c r="Q92144" s="39"/>
    </row>
    <row r="92145" spans="17:17">
      <c r="Q92145" s="39"/>
    </row>
    <row r="92146" spans="17:17">
      <c r="Q92146" s="39"/>
    </row>
    <row r="92147" spans="17:17">
      <c r="Q92147" s="39"/>
    </row>
    <row r="92148" spans="17:17">
      <c r="Q92148" s="39"/>
    </row>
    <row r="92149" spans="17:17">
      <c r="Q92149" s="39"/>
    </row>
    <row r="92150" spans="17:17">
      <c r="Q92150" s="39"/>
    </row>
    <row r="92151" spans="17:17">
      <c r="Q92151" s="39"/>
    </row>
    <row r="92152" spans="17:17">
      <c r="Q92152" s="39"/>
    </row>
    <row r="92153" spans="17:17">
      <c r="Q92153" s="39"/>
    </row>
    <row r="92154" spans="17:17">
      <c r="Q92154" s="39"/>
    </row>
    <row r="92155" spans="17:17">
      <c r="Q92155" s="39"/>
    </row>
    <row r="92156" spans="17:17">
      <c r="Q92156" s="39"/>
    </row>
    <row r="92157" spans="17:17">
      <c r="Q92157" s="39"/>
    </row>
    <row r="92158" spans="17:17">
      <c r="Q92158" s="39"/>
    </row>
    <row r="92159" spans="17:17">
      <c r="Q92159" s="39"/>
    </row>
    <row r="92160" spans="17:17">
      <c r="Q92160" s="39"/>
    </row>
    <row r="92161" spans="17:17">
      <c r="Q92161" s="39"/>
    </row>
    <row r="92162" spans="17:17">
      <c r="Q92162" s="39"/>
    </row>
    <row r="92163" spans="17:17">
      <c r="Q92163" s="39"/>
    </row>
    <row r="92164" spans="17:17">
      <c r="Q92164" s="39"/>
    </row>
    <row r="92165" spans="17:17">
      <c r="Q92165" s="39"/>
    </row>
    <row r="92166" spans="17:17">
      <c r="Q92166" s="39"/>
    </row>
    <row r="92167" spans="17:17">
      <c r="Q92167" s="39"/>
    </row>
    <row r="92168" spans="17:17">
      <c r="Q92168" s="39"/>
    </row>
    <row r="92169" spans="17:17">
      <c r="Q92169" s="39"/>
    </row>
    <row r="92170" spans="17:17">
      <c r="Q92170" s="39"/>
    </row>
    <row r="92171" spans="17:17">
      <c r="Q92171" s="39"/>
    </row>
    <row r="92172" spans="17:17">
      <c r="Q92172" s="39"/>
    </row>
    <row r="92173" spans="17:17">
      <c r="Q92173" s="39"/>
    </row>
    <row r="92174" spans="17:17">
      <c r="Q92174" s="39"/>
    </row>
    <row r="92175" spans="17:17">
      <c r="Q92175" s="39"/>
    </row>
    <row r="92176" spans="17:17">
      <c r="Q92176" s="39"/>
    </row>
    <row r="92177" spans="17:17">
      <c r="Q92177" s="39"/>
    </row>
    <row r="92178" spans="17:17">
      <c r="Q92178" s="39"/>
    </row>
    <row r="92179" spans="17:17">
      <c r="Q92179" s="39"/>
    </row>
    <row r="92180" spans="17:17">
      <c r="Q92180" s="39"/>
    </row>
    <row r="92181" spans="17:17">
      <c r="Q92181" s="39"/>
    </row>
    <row r="92182" spans="17:17">
      <c r="Q92182" s="39"/>
    </row>
    <row r="92183" spans="17:17">
      <c r="Q92183" s="39"/>
    </row>
    <row r="92184" spans="17:17">
      <c r="Q92184" s="39"/>
    </row>
    <row r="92185" spans="17:17">
      <c r="Q92185" s="39"/>
    </row>
    <row r="92186" spans="17:17">
      <c r="Q92186" s="39"/>
    </row>
    <row r="92187" spans="17:17">
      <c r="Q92187" s="39"/>
    </row>
    <row r="92188" spans="17:17">
      <c r="Q92188" s="39"/>
    </row>
    <row r="92189" spans="17:17">
      <c r="Q92189" s="39"/>
    </row>
    <row r="92190" spans="17:17">
      <c r="Q92190" s="39"/>
    </row>
    <row r="92191" spans="17:17">
      <c r="Q92191" s="39"/>
    </row>
    <row r="92192" spans="17:17">
      <c r="Q92192" s="39"/>
    </row>
    <row r="92193" spans="17:17">
      <c r="Q92193" s="39"/>
    </row>
    <row r="92194" spans="17:17">
      <c r="Q92194" s="39"/>
    </row>
    <row r="92195" spans="17:17">
      <c r="Q92195" s="39"/>
    </row>
    <row r="92196" spans="17:17">
      <c r="Q92196" s="39"/>
    </row>
    <row r="92197" spans="17:17">
      <c r="Q92197" s="39"/>
    </row>
    <row r="92198" spans="17:17">
      <c r="Q92198" s="39"/>
    </row>
    <row r="92199" spans="17:17">
      <c r="Q92199" s="39"/>
    </row>
    <row r="92200" spans="17:17">
      <c r="Q92200" s="39"/>
    </row>
    <row r="92201" spans="17:17">
      <c r="Q92201" s="39"/>
    </row>
    <row r="92202" spans="17:17">
      <c r="Q92202" s="39"/>
    </row>
    <row r="92203" spans="17:17">
      <c r="Q92203" s="39"/>
    </row>
    <row r="92204" spans="17:17">
      <c r="Q92204" s="39"/>
    </row>
    <row r="92205" spans="17:17">
      <c r="Q92205" s="39"/>
    </row>
    <row r="92206" spans="17:17">
      <c r="Q92206" s="39"/>
    </row>
    <row r="92207" spans="17:17">
      <c r="Q92207" s="39"/>
    </row>
    <row r="92208" spans="17:17">
      <c r="Q92208" s="39"/>
    </row>
    <row r="92209" spans="17:17">
      <c r="Q92209" s="39"/>
    </row>
    <row r="92210" spans="17:17">
      <c r="Q92210" s="39"/>
    </row>
    <row r="92211" spans="17:17">
      <c r="Q92211" s="39"/>
    </row>
    <row r="92212" spans="17:17">
      <c r="Q92212" s="39"/>
    </row>
    <row r="92213" spans="17:17">
      <c r="Q92213" s="39"/>
    </row>
    <row r="92214" spans="17:17">
      <c r="Q92214" s="39"/>
    </row>
    <row r="92215" spans="17:17">
      <c r="Q92215" s="39"/>
    </row>
    <row r="92216" spans="17:17">
      <c r="Q92216" s="39"/>
    </row>
    <row r="92217" spans="17:17">
      <c r="Q92217" s="39"/>
    </row>
    <row r="92218" spans="17:17">
      <c r="Q92218" s="39"/>
    </row>
    <row r="92219" spans="17:17">
      <c r="Q92219" s="39"/>
    </row>
    <row r="92220" spans="17:17">
      <c r="Q92220" s="39"/>
    </row>
    <row r="92221" spans="17:17">
      <c r="Q92221" s="39"/>
    </row>
    <row r="92222" spans="17:17">
      <c r="Q92222" s="39"/>
    </row>
    <row r="92223" spans="17:17">
      <c r="Q92223" s="39"/>
    </row>
    <row r="92224" spans="17:17">
      <c r="Q92224" s="39"/>
    </row>
    <row r="92225" spans="17:17">
      <c r="Q92225" s="39"/>
    </row>
    <row r="92226" spans="17:17">
      <c r="Q92226" s="39"/>
    </row>
    <row r="92227" spans="17:17">
      <c r="Q92227" s="39"/>
    </row>
    <row r="92228" spans="17:17">
      <c r="Q92228" s="39"/>
    </row>
    <row r="92229" spans="17:17">
      <c r="Q92229" s="39"/>
    </row>
    <row r="92230" spans="17:17">
      <c r="Q92230" s="39"/>
    </row>
    <row r="92231" spans="17:17">
      <c r="Q92231" s="39"/>
    </row>
    <row r="92232" spans="17:17">
      <c r="Q92232" s="39"/>
    </row>
    <row r="92233" spans="17:17">
      <c r="Q92233" s="39"/>
    </row>
    <row r="92234" spans="17:17">
      <c r="Q92234" s="39"/>
    </row>
    <row r="92235" spans="17:17">
      <c r="Q92235" s="39"/>
    </row>
    <row r="92236" spans="17:17">
      <c r="Q92236" s="39"/>
    </row>
    <row r="92237" spans="17:17">
      <c r="Q92237" s="39"/>
    </row>
    <row r="92238" spans="17:17">
      <c r="Q92238" s="39"/>
    </row>
    <row r="92239" spans="17:17">
      <c r="Q92239" s="39"/>
    </row>
    <row r="92240" spans="17:17">
      <c r="Q92240" s="39"/>
    </row>
    <row r="92241" spans="17:17">
      <c r="Q92241" s="39"/>
    </row>
    <row r="92242" spans="17:17">
      <c r="Q92242" s="39"/>
    </row>
    <row r="92243" spans="17:17">
      <c r="Q92243" s="39"/>
    </row>
    <row r="92244" spans="17:17">
      <c r="Q92244" s="39"/>
    </row>
    <row r="92245" spans="17:17">
      <c r="Q92245" s="39"/>
    </row>
    <row r="92246" spans="17:17">
      <c r="Q92246" s="39"/>
    </row>
    <row r="92247" spans="17:17">
      <c r="Q92247" s="39"/>
    </row>
    <row r="92248" spans="17:17">
      <c r="Q92248" s="39"/>
    </row>
    <row r="92249" spans="17:17">
      <c r="Q92249" s="39"/>
    </row>
    <row r="92250" spans="17:17">
      <c r="Q92250" s="39"/>
    </row>
    <row r="92251" spans="17:17">
      <c r="Q92251" s="39"/>
    </row>
    <row r="92252" spans="17:17">
      <c r="Q92252" s="39"/>
    </row>
    <row r="92253" spans="17:17">
      <c r="Q92253" s="39"/>
    </row>
    <row r="92254" spans="17:17">
      <c r="Q92254" s="39"/>
    </row>
    <row r="92255" spans="17:17">
      <c r="Q92255" s="39"/>
    </row>
    <row r="92256" spans="17:17">
      <c r="Q92256" s="39"/>
    </row>
    <row r="92257" spans="17:17">
      <c r="Q92257" s="39"/>
    </row>
    <row r="92258" spans="17:17">
      <c r="Q92258" s="39"/>
    </row>
    <row r="92259" spans="17:17">
      <c r="Q92259" s="39"/>
    </row>
    <row r="92260" spans="17:17">
      <c r="Q92260" s="39"/>
    </row>
    <row r="92261" spans="17:17">
      <c r="Q92261" s="39"/>
    </row>
    <row r="92262" spans="17:17">
      <c r="Q92262" s="39"/>
    </row>
    <row r="92263" spans="17:17">
      <c r="Q92263" s="39"/>
    </row>
    <row r="92264" spans="17:17">
      <c r="Q92264" s="39"/>
    </row>
    <row r="92265" spans="17:17">
      <c r="Q92265" s="39"/>
    </row>
    <row r="92266" spans="17:17">
      <c r="Q92266" s="39"/>
    </row>
    <row r="92267" spans="17:17">
      <c r="Q92267" s="39"/>
    </row>
    <row r="92268" spans="17:17">
      <c r="Q92268" s="39"/>
    </row>
    <row r="92269" spans="17:17">
      <c r="Q92269" s="39"/>
    </row>
    <row r="92270" spans="17:17">
      <c r="Q92270" s="39"/>
    </row>
    <row r="92271" spans="17:17">
      <c r="Q92271" s="39"/>
    </row>
    <row r="92272" spans="17:17">
      <c r="Q92272" s="39"/>
    </row>
    <row r="92273" spans="17:17">
      <c r="Q92273" s="39"/>
    </row>
    <row r="92274" spans="17:17">
      <c r="Q92274" s="39"/>
    </row>
    <row r="92275" spans="17:17">
      <c r="Q92275" s="39"/>
    </row>
    <row r="92276" spans="17:17">
      <c r="Q92276" s="39"/>
    </row>
    <row r="92277" spans="17:17">
      <c r="Q92277" s="39"/>
    </row>
    <row r="92278" spans="17:17">
      <c r="Q92278" s="39"/>
    </row>
    <row r="92279" spans="17:17">
      <c r="Q92279" s="39"/>
    </row>
    <row r="92280" spans="17:17">
      <c r="Q92280" s="39"/>
    </row>
    <row r="92281" spans="17:17">
      <c r="Q92281" s="39"/>
    </row>
    <row r="92282" spans="17:17">
      <c r="Q92282" s="39"/>
    </row>
    <row r="92283" spans="17:17">
      <c r="Q92283" s="39"/>
    </row>
    <row r="92284" spans="17:17">
      <c r="Q92284" s="39"/>
    </row>
    <row r="92285" spans="17:17">
      <c r="Q92285" s="39"/>
    </row>
    <row r="92286" spans="17:17">
      <c r="Q92286" s="39"/>
    </row>
    <row r="92287" spans="17:17">
      <c r="Q92287" s="39"/>
    </row>
    <row r="92288" spans="17:17">
      <c r="Q92288" s="39"/>
    </row>
    <row r="92289" spans="17:17">
      <c r="Q92289" s="39"/>
    </row>
    <row r="92290" spans="17:17">
      <c r="Q92290" s="39"/>
    </row>
    <row r="92291" spans="17:17">
      <c r="Q92291" s="39"/>
    </row>
    <row r="92292" spans="17:17">
      <c r="Q92292" s="39"/>
    </row>
    <row r="92293" spans="17:17">
      <c r="Q92293" s="39"/>
    </row>
    <row r="92294" spans="17:17">
      <c r="Q92294" s="39"/>
    </row>
    <row r="92295" spans="17:17">
      <c r="Q92295" s="39"/>
    </row>
    <row r="92296" spans="17:17">
      <c r="Q92296" s="39"/>
    </row>
    <row r="92297" spans="17:17">
      <c r="Q92297" s="39"/>
    </row>
    <row r="92298" spans="17:17">
      <c r="Q92298" s="39"/>
    </row>
    <row r="92299" spans="17:17">
      <c r="Q92299" s="39"/>
    </row>
    <row r="92300" spans="17:17">
      <c r="Q92300" s="39"/>
    </row>
    <row r="92301" spans="17:17">
      <c r="Q92301" s="39"/>
    </row>
    <row r="92302" spans="17:17">
      <c r="Q92302" s="39"/>
    </row>
    <row r="92303" spans="17:17">
      <c r="Q92303" s="39"/>
    </row>
    <row r="92304" spans="17:17">
      <c r="Q92304" s="39"/>
    </row>
    <row r="92305" spans="17:17">
      <c r="Q92305" s="39"/>
    </row>
    <row r="92306" spans="17:17">
      <c r="Q92306" s="39"/>
    </row>
    <row r="92307" spans="17:17">
      <c r="Q92307" s="39"/>
    </row>
    <row r="92308" spans="17:17">
      <c r="Q92308" s="39"/>
    </row>
    <row r="92309" spans="17:17">
      <c r="Q92309" s="39"/>
    </row>
    <row r="92310" spans="17:17">
      <c r="Q92310" s="39"/>
    </row>
    <row r="92311" spans="17:17">
      <c r="Q92311" s="39"/>
    </row>
    <row r="92312" spans="17:17">
      <c r="Q92312" s="39"/>
    </row>
    <row r="92313" spans="17:17">
      <c r="Q92313" s="39"/>
    </row>
    <row r="92314" spans="17:17">
      <c r="Q92314" s="39"/>
    </row>
    <row r="92315" spans="17:17">
      <c r="Q92315" s="39"/>
    </row>
    <row r="92316" spans="17:17">
      <c r="Q92316" s="39"/>
    </row>
    <row r="92317" spans="17:17">
      <c r="Q92317" s="39"/>
    </row>
    <row r="92318" spans="17:17">
      <c r="Q92318" s="39"/>
    </row>
    <row r="92319" spans="17:17">
      <c r="Q92319" s="39"/>
    </row>
    <row r="92320" spans="17:17">
      <c r="Q92320" s="39"/>
    </row>
    <row r="92321" spans="17:17">
      <c r="Q92321" s="39"/>
    </row>
    <row r="92322" spans="17:17">
      <c r="Q92322" s="39"/>
    </row>
    <row r="92323" spans="17:17">
      <c r="Q92323" s="39"/>
    </row>
    <row r="92324" spans="17:17">
      <c r="Q92324" s="39"/>
    </row>
    <row r="92325" spans="17:17">
      <c r="Q92325" s="39"/>
    </row>
    <row r="92326" spans="17:17">
      <c r="Q92326" s="39"/>
    </row>
    <row r="92327" spans="17:17">
      <c r="Q92327" s="39"/>
    </row>
    <row r="92328" spans="17:17">
      <c r="Q92328" s="39"/>
    </row>
    <row r="92329" spans="17:17">
      <c r="Q92329" s="39"/>
    </row>
    <row r="92330" spans="17:17">
      <c r="Q92330" s="39"/>
    </row>
    <row r="92331" spans="17:17">
      <c r="Q92331" s="39"/>
    </row>
    <row r="92332" spans="17:17">
      <c r="Q92332" s="39"/>
    </row>
    <row r="92333" spans="17:17">
      <c r="Q92333" s="39"/>
    </row>
    <row r="92334" spans="17:17">
      <c r="Q92334" s="39"/>
    </row>
    <row r="92335" spans="17:17">
      <c r="Q92335" s="39"/>
    </row>
    <row r="92336" spans="17:17">
      <c r="Q92336" s="39"/>
    </row>
    <row r="92337" spans="17:17">
      <c r="Q92337" s="39"/>
    </row>
    <row r="92338" spans="17:17">
      <c r="Q92338" s="39"/>
    </row>
    <row r="92339" spans="17:17">
      <c r="Q92339" s="39"/>
    </row>
    <row r="92340" spans="17:17">
      <c r="Q92340" s="39"/>
    </row>
    <row r="92341" spans="17:17">
      <c r="Q92341" s="39"/>
    </row>
    <row r="92342" spans="17:17">
      <c r="Q92342" s="39"/>
    </row>
    <row r="92343" spans="17:17">
      <c r="Q92343" s="39"/>
    </row>
    <row r="92344" spans="17:17">
      <c r="Q92344" s="39"/>
    </row>
    <row r="92345" spans="17:17">
      <c r="Q92345" s="39"/>
    </row>
    <row r="92346" spans="17:17">
      <c r="Q92346" s="39"/>
    </row>
    <row r="92347" spans="17:17">
      <c r="Q92347" s="39"/>
    </row>
    <row r="92348" spans="17:17">
      <c r="Q92348" s="39"/>
    </row>
    <row r="92349" spans="17:17">
      <c r="Q92349" s="39"/>
    </row>
    <row r="92350" spans="17:17">
      <c r="Q92350" s="39"/>
    </row>
    <row r="92351" spans="17:17">
      <c r="Q92351" s="39"/>
    </row>
    <row r="92352" spans="17:17">
      <c r="Q92352" s="39"/>
    </row>
    <row r="92353" spans="17:17">
      <c r="Q92353" s="39"/>
    </row>
    <row r="92354" spans="17:17">
      <c r="Q92354" s="39"/>
    </row>
    <row r="92355" spans="17:17">
      <c r="Q92355" s="39"/>
    </row>
    <row r="92356" spans="17:17">
      <c r="Q92356" s="39"/>
    </row>
    <row r="92357" spans="17:17">
      <c r="Q92357" s="39"/>
    </row>
    <row r="92358" spans="17:17">
      <c r="Q92358" s="39"/>
    </row>
    <row r="92359" spans="17:17">
      <c r="Q92359" s="39"/>
    </row>
    <row r="92360" spans="17:17">
      <c r="Q92360" s="39"/>
    </row>
    <row r="92361" spans="17:17">
      <c r="Q92361" s="39"/>
    </row>
    <row r="92362" spans="17:17">
      <c r="Q92362" s="39"/>
    </row>
    <row r="92363" spans="17:17">
      <c r="Q92363" s="39"/>
    </row>
    <row r="92364" spans="17:17">
      <c r="Q92364" s="39"/>
    </row>
    <row r="92365" spans="17:17">
      <c r="Q92365" s="39"/>
    </row>
    <row r="92366" spans="17:17">
      <c r="Q92366" s="39"/>
    </row>
    <row r="92367" spans="17:17">
      <c r="Q92367" s="39"/>
    </row>
    <row r="92368" spans="17:17">
      <c r="Q92368" s="39"/>
    </row>
    <row r="92369" spans="17:17">
      <c r="Q92369" s="39"/>
    </row>
    <row r="92370" spans="17:17">
      <c r="Q92370" s="39"/>
    </row>
    <row r="92371" spans="17:17">
      <c r="Q92371" s="39"/>
    </row>
    <row r="92372" spans="17:17">
      <c r="Q92372" s="39"/>
    </row>
    <row r="92373" spans="17:17">
      <c r="Q92373" s="39"/>
    </row>
    <row r="92374" spans="17:17">
      <c r="Q92374" s="39"/>
    </row>
    <row r="92375" spans="17:17">
      <c r="Q92375" s="39"/>
    </row>
    <row r="92376" spans="17:17">
      <c r="Q92376" s="39"/>
    </row>
    <row r="92377" spans="17:17">
      <c r="Q92377" s="39"/>
    </row>
    <row r="92378" spans="17:17">
      <c r="Q92378" s="39"/>
    </row>
    <row r="92379" spans="17:17">
      <c r="Q92379" s="39"/>
    </row>
    <row r="92380" spans="17:17">
      <c r="Q92380" s="39"/>
    </row>
    <row r="92381" spans="17:17">
      <c r="Q92381" s="39"/>
    </row>
    <row r="92382" spans="17:17">
      <c r="Q92382" s="39"/>
    </row>
    <row r="92383" spans="17:17">
      <c r="Q92383" s="39"/>
    </row>
    <row r="92384" spans="17:17">
      <c r="Q92384" s="39"/>
    </row>
    <row r="92385" spans="17:17">
      <c r="Q92385" s="39"/>
    </row>
    <row r="92386" spans="17:17">
      <c r="Q92386" s="39"/>
    </row>
    <row r="92387" spans="17:17">
      <c r="Q92387" s="39"/>
    </row>
    <row r="92388" spans="17:17">
      <c r="Q92388" s="39"/>
    </row>
    <row r="92389" spans="17:17">
      <c r="Q92389" s="39"/>
    </row>
    <row r="92390" spans="17:17">
      <c r="Q92390" s="39"/>
    </row>
    <row r="92391" spans="17:17">
      <c r="Q92391" s="39"/>
    </row>
    <row r="92392" spans="17:17">
      <c r="Q92392" s="39"/>
    </row>
    <row r="92393" spans="17:17">
      <c r="Q92393" s="39"/>
    </row>
    <row r="92394" spans="17:17">
      <c r="Q92394" s="39"/>
    </row>
    <row r="92395" spans="17:17">
      <c r="Q92395" s="39"/>
    </row>
    <row r="92396" spans="17:17">
      <c r="Q92396" s="39"/>
    </row>
    <row r="92397" spans="17:17">
      <c r="Q92397" s="39"/>
    </row>
    <row r="92398" spans="17:17">
      <c r="Q92398" s="39"/>
    </row>
    <row r="92399" spans="17:17">
      <c r="Q92399" s="39"/>
    </row>
    <row r="92400" spans="17:17">
      <c r="Q92400" s="39"/>
    </row>
    <row r="92401" spans="17:17">
      <c r="Q92401" s="39"/>
    </row>
    <row r="92402" spans="17:17">
      <c r="Q92402" s="39"/>
    </row>
    <row r="92403" spans="17:17">
      <c r="Q92403" s="39"/>
    </row>
    <row r="92404" spans="17:17">
      <c r="Q92404" s="39"/>
    </row>
    <row r="92405" spans="17:17">
      <c r="Q92405" s="39"/>
    </row>
    <row r="92406" spans="17:17">
      <c r="Q92406" s="39"/>
    </row>
    <row r="92407" spans="17:17">
      <c r="Q92407" s="39"/>
    </row>
    <row r="92408" spans="17:17">
      <c r="Q92408" s="39"/>
    </row>
    <row r="92409" spans="17:17">
      <c r="Q92409" s="39"/>
    </row>
    <row r="92410" spans="17:17">
      <c r="Q92410" s="39"/>
    </row>
    <row r="92411" spans="17:17">
      <c r="Q92411" s="39"/>
    </row>
    <row r="92412" spans="17:17">
      <c r="Q92412" s="39"/>
    </row>
    <row r="92413" spans="17:17">
      <c r="Q92413" s="39"/>
    </row>
    <row r="92414" spans="17:17">
      <c r="Q92414" s="39"/>
    </row>
    <row r="92415" spans="17:17">
      <c r="Q92415" s="39"/>
    </row>
    <row r="92416" spans="17:17">
      <c r="Q92416" s="39"/>
    </row>
    <row r="92417" spans="17:17">
      <c r="Q92417" s="39"/>
    </row>
    <row r="92418" spans="17:17">
      <c r="Q92418" s="39"/>
    </row>
    <row r="92419" spans="17:17">
      <c r="Q92419" s="39"/>
    </row>
    <row r="92420" spans="17:17">
      <c r="Q92420" s="39"/>
    </row>
    <row r="92421" spans="17:17">
      <c r="Q92421" s="39"/>
    </row>
    <row r="92422" spans="17:17">
      <c r="Q92422" s="39"/>
    </row>
    <row r="92423" spans="17:17">
      <c r="Q92423" s="39"/>
    </row>
    <row r="92424" spans="17:17">
      <c r="Q92424" s="39"/>
    </row>
    <row r="92425" spans="17:17">
      <c r="Q92425" s="39"/>
    </row>
    <row r="92426" spans="17:17">
      <c r="Q92426" s="39"/>
    </row>
    <row r="92427" spans="17:17">
      <c r="Q92427" s="39"/>
    </row>
    <row r="92428" spans="17:17">
      <c r="Q92428" s="39"/>
    </row>
    <row r="92429" spans="17:17">
      <c r="Q92429" s="39"/>
    </row>
    <row r="92430" spans="17:17">
      <c r="Q92430" s="39"/>
    </row>
    <row r="92431" spans="17:17">
      <c r="Q92431" s="39"/>
    </row>
    <row r="92432" spans="17:17">
      <c r="Q92432" s="39"/>
    </row>
    <row r="92433" spans="17:17">
      <c r="Q92433" s="39"/>
    </row>
    <row r="92434" spans="17:17">
      <c r="Q92434" s="39"/>
    </row>
    <row r="92435" spans="17:17">
      <c r="Q92435" s="39"/>
    </row>
    <row r="92436" spans="17:17">
      <c r="Q92436" s="39"/>
    </row>
    <row r="92437" spans="17:17">
      <c r="Q92437" s="39"/>
    </row>
    <row r="92438" spans="17:17">
      <c r="Q92438" s="39"/>
    </row>
    <row r="92439" spans="17:17">
      <c r="Q92439" s="39"/>
    </row>
    <row r="92440" spans="17:17">
      <c r="Q92440" s="39"/>
    </row>
    <row r="92441" spans="17:17">
      <c r="Q92441" s="39"/>
    </row>
    <row r="92442" spans="17:17">
      <c r="Q92442" s="39"/>
    </row>
    <row r="92443" spans="17:17">
      <c r="Q92443" s="39"/>
    </row>
    <row r="92444" spans="17:17">
      <c r="Q92444" s="39"/>
    </row>
    <row r="92445" spans="17:17">
      <c r="Q92445" s="39"/>
    </row>
    <row r="92446" spans="17:17">
      <c r="Q92446" s="39"/>
    </row>
    <row r="92447" spans="17:17">
      <c r="Q92447" s="39"/>
    </row>
    <row r="92448" spans="17:17">
      <c r="Q92448" s="39"/>
    </row>
    <row r="92449" spans="17:17">
      <c r="Q92449" s="39"/>
    </row>
    <row r="92450" spans="17:17">
      <c r="Q92450" s="39"/>
    </row>
    <row r="92451" spans="17:17">
      <c r="Q92451" s="39"/>
    </row>
    <row r="92452" spans="17:17">
      <c r="Q92452" s="39"/>
    </row>
    <row r="92453" spans="17:17">
      <c r="Q92453" s="39"/>
    </row>
    <row r="92454" spans="17:17">
      <c r="Q92454" s="39"/>
    </row>
    <row r="92455" spans="17:17">
      <c r="Q92455" s="39"/>
    </row>
    <row r="92456" spans="17:17">
      <c r="Q92456" s="39"/>
    </row>
    <row r="92457" spans="17:17">
      <c r="Q92457" s="39"/>
    </row>
    <row r="92458" spans="17:17">
      <c r="Q92458" s="39"/>
    </row>
    <row r="92459" spans="17:17">
      <c r="Q92459" s="39"/>
    </row>
    <row r="92460" spans="17:17">
      <c r="Q92460" s="39"/>
    </row>
    <row r="92461" spans="17:17">
      <c r="Q92461" s="39"/>
    </row>
    <row r="92462" spans="17:17">
      <c r="Q92462" s="39"/>
    </row>
    <row r="92463" spans="17:17">
      <c r="Q92463" s="39"/>
    </row>
    <row r="92464" spans="17:17">
      <c r="Q92464" s="39"/>
    </row>
    <row r="92465" spans="17:17">
      <c r="Q92465" s="39"/>
    </row>
    <row r="92466" spans="17:17">
      <c r="Q92466" s="39"/>
    </row>
    <row r="92467" spans="17:17">
      <c r="Q92467" s="39"/>
    </row>
    <row r="92468" spans="17:17">
      <c r="Q92468" s="39"/>
    </row>
    <row r="92469" spans="17:17">
      <c r="Q92469" s="39"/>
    </row>
    <row r="92470" spans="17:17">
      <c r="Q92470" s="39"/>
    </row>
    <row r="92471" spans="17:17">
      <c r="Q92471" s="39"/>
    </row>
    <row r="92472" spans="17:17">
      <c r="Q92472" s="39"/>
    </row>
    <row r="92473" spans="17:17">
      <c r="Q92473" s="39"/>
    </row>
    <row r="92474" spans="17:17">
      <c r="Q92474" s="39"/>
    </row>
    <row r="92475" spans="17:17">
      <c r="Q92475" s="39"/>
    </row>
    <row r="92476" spans="17:17">
      <c r="Q92476" s="39"/>
    </row>
    <row r="92477" spans="17:17">
      <c r="Q92477" s="39"/>
    </row>
    <row r="92478" spans="17:17">
      <c r="Q92478" s="39"/>
    </row>
    <row r="92479" spans="17:17">
      <c r="Q92479" s="39"/>
    </row>
    <row r="92480" spans="17:17">
      <c r="Q92480" s="39"/>
    </row>
    <row r="92481" spans="17:17">
      <c r="Q92481" s="39"/>
    </row>
    <row r="92482" spans="17:17">
      <c r="Q92482" s="39"/>
    </row>
    <row r="92483" spans="17:17">
      <c r="Q92483" s="39"/>
    </row>
    <row r="92484" spans="17:17">
      <c r="Q92484" s="39"/>
    </row>
    <row r="92485" spans="17:17">
      <c r="Q92485" s="39"/>
    </row>
    <row r="92486" spans="17:17">
      <c r="Q92486" s="39"/>
    </row>
    <row r="92487" spans="17:17">
      <c r="Q92487" s="39"/>
    </row>
    <row r="92488" spans="17:17">
      <c r="Q92488" s="39"/>
    </row>
    <row r="92489" spans="17:17">
      <c r="Q92489" s="39"/>
    </row>
    <row r="92490" spans="17:17">
      <c r="Q92490" s="39"/>
    </row>
    <row r="92491" spans="17:17">
      <c r="Q92491" s="39"/>
    </row>
    <row r="92492" spans="17:17">
      <c r="Q92492" s="39"/>
    </row>
    <row r="92493" spans="17:17">
      <c r="Q92493" s="39"/>
    </row>
    <row r="92494" spans="17:17">
      <c r="Q92494" s="39"/>
    </row>
    <row r="92495" spans="17:17">
      <c r="Q92495" s="39"/>
    </row>
    <row r="92496" spans="17:17">
      <c r="Q92496" s="39"/>
    </row>
    <row r="92497" spans="17:17">
      <c r="Q92497" s="39"/>
    </row>
    <row r="92498" spans="17:17">
      <c r="Q92498" s="39"/>
    </row>
    <row r="92499" spans="17:17">
      <c r="Q92499" s="39"/>
    </row>
    <row r="92500" spans="17:17">
      <c r="Q92500" s="39"/>
    </row>
    <row r="92501" spans="17:17">
      <c r="Q92501" s="39"/>
    </row>
    <row r="92502" spans="17:17">
      <c r="Q92502" s="39"/>
    </row>
    <row r="92503" spans="17:17">
      <c r="Q92503" s="39"/>
    </row>
    <row r="92504" spans="17:17">
      <c r="Q92504" s="39"/>
    </row>
    <row r="92505" spans="17:17">
      <c r="Q92505" s="39"/>
    </row>
    <row r="92506" spans="17:17">
      <c r="Q92506" s="39"/>
    </row>
    <row r="92507" spans="17:17">
      <c r="Q92507" s="39"/>
    </row>
    <row r="92508" spans="17:17">
      <c r="Q92508" s="39"/>
    </row>
    <row r="92509" spans="17:17">
      <c r="Q92509" s="39"/>
    </row>
    <row r="92510" spans="17:17">
      <c r="Q92510" s="39"/>
    </row>
    <row r="92511" spans="17:17">
      <c r="Q92511" s="39"/>
    </row>
    <row r="92512" spans="17:17">
      <c r="Q92512" s="39"/>
    </row>
    <row r="92513" spans="17:17">
      <c r="Q92513" s="39"/>
    </row>
    <row r="92514" spans="17:17">
      <c r="Q92514" s="39"/>
    </row>
    <row r="92515" spans="17:17">
      <c r="Q92515" s="39"/>
    </row>
    <row r="92516" spans="17:17">
      <c r="Q92516" s="39"/>
    </row>
    <row r="92517" spans="17:17">
      <c r="Q92517" s="39"/>
    </row>
    <row r="92518" spans="17:17">
      <c r="Q92518" s="39"/>
    </row>
    <row r="92519" spans="17:17">
      <c r="Q92519" s="39"/>
    </row>
    <row r="92520" spans="17:17">
      <c r="Q92520" s="39"/>
    </row>
    <row r="92521" spans="17:17">
      <c r="Q92521" s="39"/>
    </row>
    <row r="92522" spans="17:17">
      <c r="Q92522" s="39"/>
    </row>
    <row r="92523" spans="17:17">
      <c r="Q92523" s="39"/>
    </row>
    <row r="92524" spans="17:17">
      <c r="Q92524" s="39"/>
    </row>
    <row r="92525" spans="17:17">
      <c r="Q92525" s="39"/>
    </row>
    <row r="92526" spans="17:17">
      <c r="Q92526" s="39"/>
    </row>
    <row r="92527" spans="17:17">
      <c r="Q92527" s="39"/>
    </row>
    <row r="92528" spans="17:17">
      <c r="Q92528" s="39"/>
    </row>
    <row r="92529" spans="17:17">
      <c r="Q92529" s="39"/>
    </row>
    <row r="92530" spans="17:17">
      <c r="Q92530" s="39"/>
    </row>
    <row r="92531" spans="17:17">
      <c r="Q92531" s="39"/>
    </row>
    <row r="92532" spans="17:17">
      <c r="Q92532" s="39"/>
    </row>
    <row r="92533" spans="17:17">
      <c r="Q92533" s="39"/>
    </row>
    <row r="92534" spans="17:17">
      <c r="Q92534" s="39"/>
    </row>
    <row r="92535" spans="17:17">
      <c r="Q92535" s="39"/>
    </row>
    <row r="92536" spans="17:17">
      <c r="Q92536" s="39"/>
    </row>
    <row r="92537" spans="17:17">
      <c r="Q92537" s="39"/>
    </row>
    <row r="92538" spans="17:17">
      <c r="Q92538" s="39"/>
    </row>
    <row r="92539" spans="17:17">
      <c r="Q92539" s="39"/>
    </row>
    <row r="92540" spans="17:17">
      <c r="Q92540" s="39"/>
    </row>
    <row r="92541" spans="17:17">
      <c r="Q92541" s="39"/>
    </row>
    <row r="92542" spans="17:17">
      <c r="Q92542" s="39"/>
    </row>
    <row r="92543" spans="17:17">
      <c r="Q92543" s="39"/>
    </row>
    <row r="92544" spans="17:17">
      <c r="Q92544" s="39"/>
    </row>
    <row r="92545" spans="17:17">
      <c r="Q92545" s="39"/>
    </row>
    <row r="92546" spans="17:17">
      <c r="Q92546" s="39"/>
    </row>
    <row r="92547" spans="17:17">
      <c r="Q92547" s="39"/>
    </row>
    <row r="92548" spans="17:17">
      <c r="Q92548" s="39"/>
    </row>
    <row r="92549" spans="17:17">
      <c r="Q92549" s="39"/>
    </row>
    <row r="92550" spans="17:17">
      <c r="Q92550" s="39"/>
    </row>
    <row r="92551" spans="17:17">
      <c r="Q92551" s="39"/>
    </row>
    <row r="92552" spans="17:17">
      <c r="Q92552" s="39"/>
    </row>
    <row r="92553" spans="17:17">
      <c r="Q92553" s="39"/>
    </row>
    <row r="92554" spans="17:17">
      <c r="Q92554" s="39"/>
    </row>
    <row r="92555" spans="17:17">
      <c r="Q92555" s="39"/>
    </row>
    <row r="92556" spans="17:17">
      <c r="Q92556" s="39"/>
    </row>
    <row r="92557" spans="17:17">
      <c r="Q92557" s="39"/>
    </row>
    <row r="92558" spans="17:17">
      <c r="Q92558" s="39"/>
    </row>
    <row r="92559" spans="17:17">
      <c r="Q92559" s="39"/>
    </row>
    <row r="92560" spans="17:17">
      <c r="Q92560" s="39"/>
    </row>
    <row r="92561" spans="17:17">
      <c r="Q92561" s="39"/>
    </row>
    <row r="92562" spans="17:17">
      <c r="Q92562" s="39"/>
    </row>
    <row r="92563" spans="17:17">
      <c r="Q92563" s="39"/>
    </row>
    <row r="92564" spans="17:17">
      <c r="Q92564" s="39"/>
    </row>
    <row r="92565" spans="17:17">
      <c r="Q92565" s="39"/>
    </row>
    <row r="92566" spans="17:17">
      <c r="Q92566" s="39"/>
    </row>
    <row r="92567" spans="17:17">
      <c r="Q92567" s="39"/>
    </row>
    <row r="92568" spans="17:17">
      <c r="Q92568" s="39"/>
    </row>
    <row r="92569" spans="17:17">
      <c r="Q92569" s="39"/>
    </row>
    <row r="92570" spans="17:17">
      <c r="Q92570" s="39"/>
    </row>
    <row r="92571" spans="17:17">
      <c r="Q92571" s="39"/>
    </row>
    <row r="92572" spans="17:17">
      <c r="Q92572" s="39"/>
    </row>
    <row r="92573" spans="17:17">
      <c r="Q92573" s="39"/>
    </row>
    <row r="92574" spans="17:17">
      <c r="Q92574" s="39"/>
    </row>
    <row r="92575" spans="17:17">
      <c r="Q92575" s="39"/>
    </row>
    <row r="92576" spans="17:17">
      <c r="Q92576" s="39"/>
    </row>
    <row r="92577" spans="17:17">
      <c r="Q92577" s="39"/>
    </row>
    <row r="92578" spans="17:17">
      <c r="Q92578" s="39"/>
    </row>
    <row r="92579" spans="17:17">
      <c r="Q92579" s="39"/>
    </row>
    <row r="92580" spans="17:17">
      <c r="Q92580" s="39"/>
    </row>
    <row r="92581" spans="17:17">
      <c r="Q92581" s="39"/>
    </row>
    <row r="92582" spans="17:17">
      <c r="Q92582" s="39"/>
    </row>
    <row r="92583" spans="17:17">
      <c r="Q92583" s="39"/>
    </row>
    <row r="92584" spans="17:17">
      <c r="Q92584" s="39"/>
    </row>
    <row r="92585" spans="17:17">
      <c r="Q92585" s="39"/>
    </row>
    <row r="92586" spans="17:17">
      <c r="Q92586" s="39"/>
    </row>
    <row r="92587" spans="17:17">
      <c r="Q92587" s="39"/>
    </row>
    <row r="92588" spans="17:17">
      <c r="Q92588" s="39"/>
    </row>
    <row r="92589" spans="17:17">
      <c r="Q92589" s="39"/>
    </row>
    <row r="92590" spans="17:17">
      <c r="Q92590" s="39"/>
    </row>
    <row r="92591" spans="17:17">
      <c r="Q92591" s="39"/>
    </row>
    <row r="92592" spans="17:17">
      <c r="Q92592" s="39"/>
    </row>
    <row r="92593" spans="17:17">
      <c r="Q92593" s="39"/>
    </row>
    <row r="92594" spans="17:17">
      <c r="Q92594" s="39"/>
    </row>
    <row r="92595" spans="17:17">
      <c r="Q92595" s="39"/>
    </row>
    <row r="92596" spans="17:17">
      <c r="Q92596" s="39"/>
    </row>
    <row r="92597" spans="17:17">
      <c r="Q92597" s="39"/>
    </row>
    <row r="92598" spans="17:17">
      <c r="Q92598" s="39"/>
    </row>
    <row r="92599" spans="17:17">
      <c r="Q92599" s="39"/>
    </row>
    <row r="92600" spans="17:17">
      <c r="Q92600" s="39"/>
    </row>
    <row r="92601" spans="17:17">
      <c r="Q92601" s="39"/>
    </row>
    <row r="92602" spans="17:17">
      <c r="Q92602" s="39"/>
    </row>
    <row r="92603" spans="17:17">
      <c r="Q92603" s="39"/>
    </row>
    <row r="92604" spans="17:17">
      <c r="Q92604" s="39"/>
    </row>
    <row r="92605" spans="17:17">
      <c r="Q92605" s="39"/>
    </row>
    <row r="92606" spans="17:17">
      <c r="Q92606" s="39"/>
    </row>
    <row r="92607" spans="17:17">
      <c r="Q92607" s="39"/>
    </row>
    <row r="92608" spans="17:17">
      <c r="Q92608" s="39"/>
    </row>
    <row r="92609" spans="17:17">
      <c r="Q92609" s="39"/>
    </row>
    <row r="92610" spans="17:17">
      <c r="Q92610" s="39"/>
    </row>
    <row r="92611" spans="17:17">
      <c r="Q92611" s="39"/>
    </row>
    <row r="92612" spans="17:17">
      <c r="Q92612" s="39"/>
    </row>
    <row r="92613" spans="17:17">
      <c r="Q92613" s="39"/>
    </row>
    <row r="92614" spans="17:17">
      <c r="Q92614" s="39"/>
    </row>
    <row r="92615" spans="17:17">
      <c r="Q92615" s="39"/>
    </row>
    <row r="92616" spans="17:17">
      <c r="Q92616" s="39"/>
    </row>
    <row r="92617" spans="17:17">
      <c r="Q92617" s="39"/>
    </row>
    <row r="92618" spans="17:17">
      <c r="Q92618" s="39"/>
    </row>
    <row r="92619" spans="17:17">
      <c r="Q92619" s="39"/>
    </row>
    <row r="92620" spans="17:17">
      <c r="Q92620" s="39"/>
    </row>
    <row r="92621" spans="17:17">
      <c r="Q92621" s="39"/>
    </row>
    <row r="92622" spans="17:17">
      <c r="Q92622" s="39"/>
    </row>
    <row r="92623" spans="17:17">
      <c r="Q92623" s="39"/>
    </row>
    <row r="92624" spans="17:17">
      <c r="Q92624" s="39"/>
    </row>
    <row r="92625" spans="17:17">
      <c r="Q92625" s="39"/>
    </row>
    <row r="92626" spans="17:17">
      <c r="Q92626" s="39"/>
    </row>
    <row r="92627" spans="17:17">
      <c r="Q92627" s="39"/>
    </row>
    <row r="92628" spans="17:17">
      <c r="Q92628" s="39"/>
    </row>
    <row r="92629" spans="17:17">
      <c r="Q92629" s="39"/>
    </row>
    <row r="92630" spans="17:17">
      <c r="Q92630" s="39"/>
    </row>
    <row r="92631" spans="17:17">
      <c r="Q92631" s="39"/>
    </row>
    <row r="92632" spans="17:17">
      <c r="Q92632" s="39"/>
    </row>
    <row r="92633" spans="17:17">
      <c r="Q92633" s="39"/>
    </row>
    <row r="92634" spans="17:17">
      <c r="Q92634" s="39"/>
    </row>
    <row r="92635" spans="17:17">
      <c r="Q92635" s="39"/>
    </row>
    <row r="92636" spans="17:17">
      <c r="Q92636" s="39"/>
    </row>
    <row r="92637" spans="17:17">
      <c r="Q92637" s="39"/>
    </row>
    <row r="92638" spans="17:17">
      <c r="Q92638" s="39"/>
    </row>
    <row r="92639" spans="17:17">
      <c r="Q92639" s="39"/>
    </row>
    <row r="92640" spans="17:17">
      <c r="Q92640" s="39"/>
    </row>
    <row r="92641" spans="17:17">
      <c r="Q92641" s="39"/>
    </row>
    <row r="92642" spans="17:17">
      <c r="Q92642" s="39"/>
    </row>
    <row r="92643" spans="17:17">
      <c r="Q92643" s="39"/>
    </row>
    <row r="92644" spans="17:17">
      <c r="Q92644" s="39"/>
    </row>
    <row r="92645" spans="17:17">
      <c r="Q92645" s="39"/>
    </row>
    <row r="92646" spans="17:17">
      <c r="Q92646" s="39"/>
    </row>
    <row r="92647" spans="17:17">
      <c r="Q92647" s="39"/>
    </row>
    <row r="92648" spans="17:17">
      <c r="Q92648" s="39"/>
    </row>
    <row r="92649" spans="17:17">
      <c r="Q92649" s="39"/>
    </row>
    <row r="92650" spans="17:17">
      <c r="Q92650" s="39"/>
    </row>
    <row r="92651" spans="17:17">
      <c r="Q92651" s="39"/>
    </row>
    <row r="92652" spans="17:17">
      <c r="Q92652" s="39"/>
    </row>
    <row r="92653" spans="17:17">
      <c r="Q92653" s="39"/>
    </row>
    <row r="92654" spans="17:17">
      <c r="Q92654" s="39"/>
    </row>
    <row r="92655" spans="17:17">
      <c r="Q92655" s="39"/>
    </row>
    <row r="92656" spans="17:17">
      <c r="Q92656" s="39"/>
    </row>
    <row r="92657" spans="17:17">
      <c r="Q92657" s="39"/>
    </row>
    <row r="92658" spans="17:17">
      <c r="Q92658" s="39"/>
    </row>
    <row r="92659" spans="17:17">
      <c r="Q92659" s="39"/>
    </row>
    <row r="92660" spans="17:17">
      <c r="Q92660" s="39"/>
    </row>
    <row r="92661" spans="17:17">
      <c r="Q92661" s="39"/>
    </row>
    <row r="92662" spans="17:17">
      <c r="Q92662" s="39"/>
    </row>
    <row r="92663" spans="17:17">
      <c r="Q92663" s="39"/>
    </row>
    <row r="92664" spans="17:17">
      <c r="Q92664" s="39"/>
    </row>
    <row r="92665" spans="17:17">
      <c r="Q92665" s="39"/>
    </row>
    <row r="92666" spans="17:17">
      <c r="Q92666" s="39"/>
    </row>
    <row r="92667" spans="17:17">
      <c r="Q92667" s="39"/>
    </row>
    <row r="92668" spans="17:17">
      <c r="Q92668" s="39"/>
    </row>
    <row r="92669" spans="17:17">
      <c r="Q92669" s="39"/>
    </row>
    <row r="92670" spans="17:17">
      <c r="Q92670" s="39"/>
    </row>
    <row r="92671" spans="17:17">
      <c r="Q92671" s="39"/>
    </row>
    <row r="92672" spans="17:17">
      <c r="Q92672" s="39"/>
    </row>
    <row r="92673" spans="17:17">
      <c r="Q92673" s="39"/>
    </row>
    <row r="92674" spans="17:17">
      <c r="Q92674" s="39"/>
    </row>
    <row r="92675" spans="17:17">
      <c r="Q92675" s="39"/>
    </row>
    <row r="92676" spans="17:17">
      <c r="Q92676" s="39"/>
    </row>
    <row r="92677" spans="17:17">
      <c r="Q92677" s="39"/>
    </row>
    <row r="92678" spans="17:17">
      <c r="Q92678" s="39"/>
    </row>
    <row r="92679" spans="17:17">
      <c r="Q92679" s="39"/>
    </row>
    <row r="92680" spans="17:17">
      <c r="Q92680" s="39"/>
    </row>
    <row r="92681" spans="17:17">
      <c r="Q92681" s="39"/>
    </row>
    <row r="92682" spans="17:17">
      <c r="Q92682" s="39"/>
    </row>
    <row r="92683" spans="17:17">
      <c r="Q92683" s="39"/>
    </row>
    <row r="92684" spans="17:17">
      <c r="Q92684" s="39"/>
    </row>
    <row r="92685" spans="17:17">
      <c r="Q92685" s="39"/>
    </row>
    <row r="92686" spans="17:17">
      <c r="Q92686" s="39"/>
    </row>
    <row r="92687" spans="17:17">
      <c r="Q92687" s="39"/>
    </row>
    <row r="92688" spans="17:17">
      <c r="Q92688" s="39"/>
    </row>
    <row r="92689" spans="17:17">
      <c r="Q92689" s="39"/>
    </row>
    <row r="92690" spans="17:17">
      <c r="Q92690" s="39"/>
    </row>
    <row r="92691" spans="17:17">
      <c r="Q92691" s="39"/>
    </row>
    <row r="92692" spans="17:17">
      <c r="Q92692" s="39"/>
    </row>
    <row r="92693" spans="17:17">
      <c r="Q92693" s="39"/>
    </row>
    <row r="92694" spans="17:17">
      <c r="Q92694" s="39"/>
    </row>
    <row r="92695" spans="17:17">
      <c r="Q92695" s="39"/>
    </row>
    <row r="92696" spans="17:17">
      <c r="Q92696" s="39"/>
    </row>
    <row r="92697" spans="17:17">
      <c r="Q92697" s="39"/>
    </row>
    <row r="92698" spans="17:17">
      <c r="Q92698" s="39"/>
    </row>
    <row r="92699" spans="17:17">
      <c r="Q92699" s="39"/>
    </row>
    <row r="92700" spans="17:17">
      <c r="Q92700" s="39"/>
    </row>
    <row r="92701" spans="17:17">
      <c r="Q92701" s="39"/>
    </row>
    <row r="92702" spans="17:17">
      <c r="Q92702" s="39"/>
    </row>
    <row r="92703" spans="17:17">
      <c r="Q92703" s="39"/>
    </row>
    <row r="92704" spans="17:17">
      <c r="Q92704" s="39"/>
    </row>
    <row r="92705" spans="17:17">
      <c r="Q92705" s="39"/>
    </row>
    <row r="92706" spans="17:17">
      <c r="Q92706" s="39"/>
    </row>
    <row r="92707" spans="17:17">
      <c r="Q92707" s="39"/>
    </row>
    <row r="92708" spans="17:17">
      <c r="Q92708" s="39"/>
    </row>
    <row r="92709" spans="17:17">
      <c r="Q92709" s="39"/>
    </row>
    <row r="92710" spans="17:17">
      <c r="Q92710" s="39"/>
    </row>
    <row r="92711" spans="17:17">
      <c r="Q92711" s="39"/>
    </row>
    <row r="92712" spans="17:17">
      <c r="Q92712" s="39"/>
    </row>
    <row r="92713" spans="17:17">
      <c r="Q92713" s="39"/>
    </row>
    <row r="92714" spans="17:17">
      <c r="Q92714" s="39"/>
    </row>
    <row r="92715" spans="17:17">
      <c r="Q92715" s="39"/>
    </row>
    <row r="92716" spans="17:17">
      <c r="Q92716" s="39"/>
    </row>
    <row r="92717" spans="17:17">
      <c r="Q92717" s="39"/>
    </row>
    <row r="92718" spans="17:17">
      <c r="Q92718" s="39"/>
    </row>
    <row r="92719" spans="17:17">
      <c r="Q92719" s="39"/>
    </row>
    <row r="92720" spans="17:17">
      <c r="Q92720" s="39"/>
    </row>
    <row r="92721" spans="17:17">
      <c r="Q92721" s="39"/>
    </row>
    <row r="92722" spans="17:17">
      <c r="Q92722" s="39"/>
    </row>
    <row r="92723" spans="17:17">
      <c r="Q92723" s="39"/>
    </row>
    <row r="92724" spans="17:17">
      <c r="Q92724" s="39"/>
    </row>
    <row r="92725" spans="17:17">
      <c r="Q92725" s="39"/>
    </row>
    <row r="92726" spans="17:17">
      <c r="Q92726" s="39"/>
    </row>
    <row r="92727" spans="17:17">
      <c r="Q92727" s="39"/>
    </row>
    <row r="92728" spans="17:17">
      <c r="Q92728" s="39"/>
    </row>
    <row r="92729" spans="17:17">
      <c r="Q92729" s="39"/>
    </row>
    <row r="92730" spans="17:17">
      <c r="Q92730" s="39"/>
    </row>
    <row r="92731" spans="17:17">
      <c r="Q92731" s="39"/>
    </row>
    <row r="92732" spans="17:17">
      <c r="Q92732" s="39"/>
    </row>
    <row r="92733" spans="17:17">
      <c r="Q92733" s="39"/>
    </row>
    <row r="92734" spans="17:17">
      <c r="Q92734" s="39"/>
    </row>
    <row r="92735" spans="17:17">
      <c r="Q92735" s="39"/>
    </row>
    <row r="92736" spans="17:17">
      <c r="Q92736" s="39"/>
    </row>
    <row r="92737" spans="17:17">
      <c r="Q92737" s="39"/>
    </row>
    <row r="92738" spans="17:17">
      <c r="Q92738" s="39"/>
    </row>
    <row r="92739" spans="17:17">
      <c r="Q92739" s="39"/>
    </row>
    <row r="92740" spans="17:17">
      <c r="Q92740" s="39"/>
    </row>
    <row r="92741" spans="17:17">
      <c r="Q92741" s="39"/>
    </row>
    <row r="92742" spans="17:17">
      <c r="Q92742" s="39"/>
    </row>
    <row r="92743" spans="17:17">
      <c r="Q92743" s="39"/>
    </row>
    <row r="92744" spans="17:17">
      <c r="Q92744" s="39"/>
    </row>
    <row r="92745" spans="17:17">
      <c r="Q92745" s="39"/>
    </row>
    <row r="92746" spans="17:17">
      <c r="Q92746" s="39"/>
    </row>
    <row r="92747" spans="17:17">
      <c r="Q92747" s="39"/>
    </row>
    <row r="92748" spans="17:17">
      <c r="Q92748" s="39"/>
    </row>
    <row r="92749" spans="17:17">
      <c r="Q92749" s="39"/>
    </row>
    <row r="92750" spans="17:17">
      <c r="Q92750" s="39"/>
    </row>
    <row r="92751" spans="17:17">
      <c r="Q92751" s="39"/>
    </row>
    <row r="92752" spans="17:17">
      <c r="Q92752" s="39"/>
    </row>
    <row r="92753" spans="17:17">
      <c r="Q92753" s="39"/>
    </row>
    <row r="92754" spans="17:17">
      <c r="Q92754" s="39"/>
    </row>
    <row r="92755" spans="17:17">
      <c r="Q92755" s="39"/>
    </row>
    <row r="92756" spans="17:17">
      <c r="Q92756" s="39"/>
    </row>
    <row r="92757" spans="17:17">
      <c r="Q92757" s="39"/>
    </row>
    <row r="92758" spans="17:17">
      <c r="Q92758" s="39"/>
    </row>
    <row r="92759" spans="17:17">
      <c r="Q92759" s="39"/>
    </row>
    <row r="92760" spans="17:17">
      <c r="Q92760" s="39"/>
    </row>
    <row r="92761" spans="17:17">
      <c r="Q92761" s="39"/>
    </row>
    <row r="92762" spans="17:17">
      <c r="Q92762" s="39"/>
    </row>
    <row r="92763" spans="17:17">
      <c r="Q92763" s="39"/>
    </row>
    <row r="92764" spans="17:17">
      <c r="Q92764" s="39"/>
    </row>
    <row r="92765" spans="17:17">
      <c r="Q92765" s="39"/>
    </row>
    <row r="92766" spans="17:17">
      <c r="Q92766" s="39"/>
    </row>
    <row r="92767" spans="17:17">
      <c r="Q92767" s="39"/>
    </row>
    <row r="92768" spans="17:17">
      <c r="Q92768" s="39"/>
    </row>
    <row r="92769" spans="17:17">
      <c r="Q92769" s="39"/>
    </row>
    <row r="92770" spans="17:17">
      <c r="Q92770" s="39"/>
    </row>
    <row r="92771" spans="17:17">
      <c r="Q92771" s="39"/>
    </row>
    <row r="92772" spans="17:17">
      <c r="Q92772" s="39"/>
    </row>
    <row r="92773" spans="17:17">
      <c r="Q92773" s="39"/>
    </row>
    <row r="92774" spans="17:17">
      <c r="Q92774" s="39"/>
    </row>
    <row r="92775" spans="17:17">
      <c r="Q92775" s="39"/>
    </row>
    <row r="92776" spans="17:17">
      <c r="Q92776" s="39"/>
    </row>
    <row r="92777" spans="17:17">
      <c r="Q92777" s="39"/>
    </row>
    <row r="92778" spans="17:17">
      <c r="Q92778" s="39"/>
    </row>
    <row r="92779" spans="17:17">
      <c r="Q92779" s="39"/>
    </row>
    <row r="92780" spans="17:17">
      <c r="Q92780" s="39"/>
    </row>
    <row r="92781" spans="17:17">
      <c r="Q92781" s="39"/>
    </row>
    <row r="92782" spans="17:17">
      <c r="Q92782" s="39"/>
    </row>
    <row r="92783" spans="17:17">
      <c r="Q92783" s="39"/>
    </row>
    <row r="92784" spans="17:17">
      <c r="Q92784" s="39"/>
    </row>
    <row r="92785" spans="17:17">
      <c r="Q92785" s="39"/>
    </row>
    <row r="92786" spans="17:17">
      <c r="Q92786" s="39"/>
    </row>
    <row r="92787" spans="17:17">
      <c r="Q92787" s="39"/>
    </row>
    <row r="92788" spans="17:17">
      <c r="Q92788" s="39"/>
    </row>
    <row r="92789" spans="17:17">
      <c r="Q92789" s="39"/>
    </row>
    <row r="92790" spans="17:17">
      <c r="Q92790" s="39"/>
    </row>
    <row r="92791" spans="17:17">
      <c r="Q92791" s="39"/>
    </row>
    <row r="92792" spans="17:17">
      <c r="Q92792" s="39"/>
    </row>
    <row r="92793" spans="17:17">
      <c r="Q92793" s="39"/>
    </row>
    <row r="92794" spans="17:17">
      <c r="Q92794" s="39"/>
    </row>
    <row r="92795" spans="17:17">
      <c r="Q92795" s="39"/>
    </row>
    <row r="92796" spans="17:17">
      <c r="Q92796" s="39"/>
    </row>
    <row r="92797" spans="17:17">
      <c r="Q92797" s="39"/>
    </row>
    <row r="92798" spans="17:17">
      <c r="Q92798" s="39"/>
    </row>
    <row r="92799" spans="17:17">
      <c r="Q92799" s="39"/>
    </row>
    <row r="92800" spans="17:17">
      <c r="Q92800" s="39"/>
    </row>
    <row r="92801" spans="17:17">
      <c r="Q92801" s="39"/>
    </row>
    <row r="92802" spans="17:17">
      <c r="Q92802" s="39"/>
    </row>
    <row r="92803" spans="17:17">
      <c r="Q92803" s="39"/>
    </row>
    <row r="92804" spans="17:17">
      <c r="Q92804" s="39"/>
    </row>
    <row r="92805" spans="17:17">
      <c r="Q92805" s="39"/>
    </row>
    <row r="92806" spans="17:17">
      <c r="Q92806" s="39"/>
    </row>
    <row r="92807" spans="17:17">
      <c r="Q92807" s="39"/>
    </row>
    <row r="92808" spans="17:17">
      <c r="Q92808" s="39"/>
    </row>
    <row r="92809" spans="17:17">
      <c r="Q92809" s="39"/>
    </row>
    <row r="92810" spans="17:17">
      <c r="Q92810" s="39"/>
    </row>
    <row r="92811" spans="17:17">
      <c r="Q92811" s="39"/>
    </row>
    <row r="92812" spans="17:17">
      <c r="Q92812" s="39"/>
    </row>
    <row r="92813" spans="17:17">
      <c r="Q92813" s="39"/>
    </row>
    <row r="92814" spans="17:17">
      <c r="Q92814" s="39"/>
    </row>
    <row r="92815" spans="17:17">
      <c r="Q92815" s="39"/>
    </row>
    <row r="92816" spans="17:17">
      <c r="Q92816" s="39"/>
    </row>
    <row r="92817" spans="17:17">
      <c r="Q92817" s="39"/>
    </row>
    <row r="92818" spans="17:17">
      <c r="Q92818" s="39"/>
    </row>
    <row r="92819" spans="17:17">
      <c r="Q92819" s="39"/>
    </row>
    <row r="92820" spans="17:17">
      <c r="Q92820" s="39"/>
    </row>
    <row r="92821" spans="17:17">
      <c r="Q92821" s="39"/>
    </row>
    <row r="92822" spans="17:17">
      <c r="Q92822" s="39"/>
    </row>
    <row r="92823" spans="17:17">
      <c r="Q92823" s="39"/>
    </row>
    <row r="92824" spans="17:17">
      <c r="Q92824" s="39"/>
    </row>
    <row r="92825" spans="17:17">
      <c r="Q92825" s="39"/>
    </row>
    <row r="92826" spans="17:17">
      <c r="Q92826" s="39"/>
    </row>
    <row r="92827" spans="17:17">
      <c r="Q92827" s="39"/>
    </row>
    <row r="92828" spans="17:17">
      <c r="Q92828" s="39"/>
    </row>
    <row r="92829" spans="17:17">
      <c r="Q92829" s="39"/>
    </row>
    <row r="92830" spans="17:17">
      <c r="Q92830" s="39"/>
    </row>
    <row r="92831" spans="17:17">
      <c r="Q92831" s="39"/>
    </row>
    <row r="92832" spans="17:17">
      <c r="Q92832" s="39"/>
    </row>
    <row r="92833" spans="17:17">
      <c r="Q92833" s="39"/>
    </row>
    <row r="92834" spans="17:17">
      <c r="Q92834" s="39"/>
    </row>
    <row r="92835" spans="17:17">
      <c r="Q92835" s="39"/>
    </row>
    <row r="92836" spans="17:17">
      <c r="Q92836" s="39"/>
    </row>
    <row r="92837" spans="17:17">
      <c r="Q92837" s="39"/>
    </row>
    <row r="92838" spans="17:17">
      <c r="Q92838" s="39"/>
    </row>
    <row r="92839" spans="17:17">
      <c r="Q92839" s="39"/>
    </row>
    <row r="92840" spans="17:17">
      <c r="Q92840" s="39"/>
    </row>
    <row r="92841" spans="17:17">
      <c r="Q92841" s="39"/>
    </row>
    <row r="92842" spans="17:17">
      <c r="Q92842" s="39"/>
    </row>
    <row r="92843" spans="17:17">
      <c r="Q92843" s="39"/>
    </row>
    <row r="92844" spans="17:17">
      <c r="Q92844" s="39"/>
    </row>
    <row r="92845" spans="17:17">
      <c r="Q92845" s="39"/>
    </row>
    <row r="92846" spans="17:17">
      <c r="Q92846" s="39"/>
    </row>
    <row r="92847" spans="17:17">
      <c r="Q92847" s="39"/>
    </row>
    <row r="92848" spans="17:17">
      <c r="Q92848" s="39"/>
    </row>
    <row r="92849" spans="17:17">
      <c r="Q92849" s="39"/>
    </row>
    <row r="92850" spans="17:17">
      <c r="Q92850" s="39"/>
    </row>
    <row r="92851" spans="17:17">
      <c r="Q92851" s="39"/>
    </row>
    <row r="92852" spans="17:17">
      <c r="Q92852" s="39"/>
    </row>
    <row r="92853" spans="17:17">
      <c r="Q92853" s="39"/>
    </row>
    <row r="92854" spans="17:17">
      <c r="Q92854" s="39"/>
    </row>
    <row r="92855" spans="17:17">
      <c r="Q92855" s="39"/>
    </row>
    <row r="92856" spans="17:17">
      <c r="Q92856" s="39"/>
    </row>
    <row r="92857" spans="17:17">
      <c r="Q92857" s="39"/>
    </row>
    <row r="92858" spans="17:17">
      <c r="Q92858" s="39"/>
    </row>
    <row r="92859" spans="17:17">
      <c r="Q92859" s="39"/>
    </row>
    <row r="92860" spans="17:17">
      <c r="Q92860" s="39"/>
    </row>
    <row r="92861" spans="17:17">
      <c r="Q92861" s="39"/>
    </row>
    <row r="92862" spans="17:17">
      <c r="Q92862" s="39"/>
    </row>
    <row r="92863" spans="17:17">
      <c r="Q92863" s="39"/>
    </row>
    <row r="92864" spans="17:17">
      <c r="Q92864" s="39"/>
    </row>
    <row r="92865" spans="17:17">
      <c r="Q92865" s="39"/>
    </row>
    <row r="92866" spans="17:17">
      <c r="Q92866" s="39"/>
    </row>
    <row r="92867" spans="17:17">
      <c r="Q92867" s="39"/>
    </row>
    <row r="92868" spans="17:17">
      <c r="Q92868" s="39"/>
    </row>
    <row r="92869" spans="17:17">
      <c r="Q92869" s="39"/>
    </row>
    <row r="92870" spans="17:17">
      <c r="Q92870" s="39"/>
    </row>
    <row r="92871" spans="17:17">
      <c r="Q92871" s="39"/>
    </row>
    <row r="92872" spans="17:17">
      <c r="Q92872" s="39"/>
    </row>
    <row r="92873" spans="17:17">
      <c r="Q92873" s="39"/>
    </row>
    <row r="92874" spans="17:17">
      <c r="Q92874" s="39"/>
    </row>
    <row r="92875" spans="17:17">
      <c r="Q92875" s="39"/>
    </row>
    <row r="92876" spans="17:17">
      <c r="Q92876" s="39"/>
    </row>
    <row r="92877" spans="17:17">
      <c r="Q92877" s="39"/>
    </row>
    <row r="92878" spans="17:17">
      <c r="Q92878" s="39"/>
    </row>
    <row r="92879" spans="17:17">
      <c r="Q92879" s="39"/>
    </row>
    <row r="92880" spans="17:17">
      <c r="Q92880" s="39"/>
    </row>
    <row r="92881" spans="17:17">
      <c r="Q92881" s="39"/>
    </row>
    <row r="92882" spans="17:17">
      <c r="Q92882" s="39"/>
    </row>
    <row r="92883" spans="17:17">
      <c r="Q92883" s="39"/>
    </row>
    <row r="92884" spans="17:17">
      <c r="Q92884" s="39"/>
    </row>
    <row r="92885" spans="17:17">
      <c r="Q92885" s="39"/>
    </row>
    <row r="92886" spans="17:17">
      <c r="Q92886" s="39"/>
    </row>
    <row r="92887" spans="17:17">
      <c r="Q92887" s="39"/>
    </row>
    <row r="92888" spans="17:17">
      <c r="Q92888" s="39"/>
    </row>
    <row r="92889" spans="17:17">
      <c r="Q92889" s="39"/>
    </row>
    <row r="92890" spans="17:17">
      <c r="Q92890" s="39"/>
    </row>
    <row r="92891" spans="17:17">
      <c r="Q92891" s="39"/>
    </row>
    <row r="92892" spans="17:17">
      <c r="Q92892" s="39"/>
    </row>
    <row r="92893" spans="17:17">
      <c r="Q92893" s="39"/>
    </row>
    <row r="92894" spans="17:17">
      <c r="Q92894" s="39"/>
    </row>
    <row r="92895" spans="17:17">
      <c r="Q92895" s="39"/>
    </row>
    <row r="92896" spans="17:17">
      <c r="Q92896" s="39"/>
    </row>
    <row r="92897" spans="17:17">
      <c r="Q92897" s="39"/>
    </row>
    <row r="92898" spans="17:17">
      <c r="Q92898" s="39"/>
    </row>
    <row r="92899" spans="17:17">
      <c r="Q92899" s="39"/>
    </row>
    <row r="92900" spans="17:17">
      <c r="Q92900" s="39"/>
    </row>
    <row r="92901" spans="17:17">
      <c r="Q92901" s="39"/>
    </row>
    <row r="92902" spans="17:17">
      <c r="Q92902" s="39"/>
    </row>
    <row r="92903" spans="17:17">
      <c r="Q92903" s="39"/>
    </row>
    <row r="92904" spans="17:17">
      <c r="Q92904" s="39"/>
    </row>
    <row r="92905" spans="17:17">
      <c r="Q92905" s="39"/>
    </row>
    <row r="92906" spans="17:17">
      <c r="Q92906" s="39"/>
    </row>
    <row r="92907" spans="17:17">
      <c r="Q92907" s="39"/>
    </row>
    <row r="92908" spans="17:17">
      <c r="Q92908" s="39"/>
    </row>
    <row r="92909" spans="17:17">
      <c r="Q92909" s="39"/>
    </row>
    <row r="92910" spans="17:17">
      <c r="Q92910" s="39"/>
    </row>
    <row r="92911" spans="17:17">
      <c r="Q92911" s="39"/>
    </row>
    <row r="92912" spans="17:17">
      <c r="Q92912" s="39"/>
    </row>
    <row r="92913" spans="17:17">
      <c r="Q92913" s="39"/>
    </row>
    <row r="92914" spans="17:17">
      <c r="Q92914" s="39"/>
    </row>
    <row r="92915" spans="17:17">
      <c r="Q92915" s="39"/>
    </row>
    <row r="92916" spans="17:17">
      <c r="Q92916" s="39"/>
    </row>
    <row r="92917" spans="17:17">
      <c r="Q92917" s="39"/>
    </row>
    <row r="92918" spans="17:17">
      <c r="Q92918" s="39"/>
    </row>
    <row r="92919" spans="17:17">
      <c r="Q92919" s="39"/>
    </row>
    <row r="92920" spans="17:17">
      <c r="Q92920" s="39"/>
    </row>
    <row r="92921" spans="17:17">
      <c r="Q92921" s="39"/>
    </row>
    <row r="92922" spans="17:17">
      <c r="Q92922" s="39"/>
    </row>
    <row r="92923" spans="17:17">
      <c r="Q92923" s="39"/>
    </row>
    <row r="92924" spans="17:17">
      <c r="Q92924" s="39"/>
    </row>
    <row r="92925" spans="17:17">
      <c r="Q92925" s="39"/>
    </row>
    <row r="92926" spans="17:17">
      <c r="Q92926" s="39"/>
    </row>
    <row r="92927" spans="17:17">
      <c r="Q92927" s="39"/>
    </row>
    <row r="92928" spans="17:17">
      <c r="Q92928" s="39"/>
    </row>
    <row r="92929" spans="17:17">
      <c r="Q92929" s="39"/>
    </row>
    <row r="92930" spans="17:17">
      <c r="Q92930" s="39"/>
    </row>
    <row r="92931" spans="17:17">
      <c r="Q92931" s="39"/>
    </row>
    <row r="92932" spans="17:17">
      <c r="Q92932" s="39"/>
    </row>
    <row r="92933" spans="17:17">
      <c r="Q92933" s="39"/>
    </row>
    <row r="92934" spans="17:17">
      <c r="Q92934" s="39"/>
    </row>
    <row r="92935" spans="17:17">
      <c r="Q92935" s="39"/>
    </row>
    <row r="92936" spans="17:17">
      <c r="Q92936" s="39"/>
    </row>
    <row r="92937" spans="17:17">
      <c r="Q92937" s="39"/>
    </row>
    <row r="92938" spans="17:17">
      <c r="Q92938" s="39"/>
    </row>
    <row r="92939" spans="17:17">
      <c r="Q92939" s="39"/>
    </row>
    <row r="92940" spans="17:17">
      <c r="Q92940" s="39"/>
    </row>
    <row r="92941" spans="17:17">
      <c r="Q92941" s="39"/>
    </row>
    <row r="92942" spans="17:17">
      <c r="Q92942" s="39"/>
    </row>
    <row r="92943" spans="17:17">
      <c r="Q92943" s="39"/>
    </row>
    <row r="92944" spans="17:17">
      <c r="Q92944" s="39"/>
    </row>
    <row r="92945" spans="17:17">
      <c r="Q92945" s="39"/>
    </row>
    <row r="92946" spans="17:17">
      <c r="Q92946" s="39"/>
    </row>
    <row r="92947" spans="17:17">
      <c r="Q92947" s="39"/>
    </row>
    <row r="92948" spans="17:17">
      <c r="Q92948" s="39"/>
    </row>
    <row r="92949" spans="17:17">
      <c r="Q92949" s="39"/>
    </row>
    <row r="92950" spans="17:17">
      <c r="Q92950" s="39"/>
    </row>
    <row r="92951" spans="17:17">
      <c r="Q92951" s="39"/>
    </row>
    <row r="92952" spans="17:17">
      <c r="Q92952" s="39"/>
    </row>
    <row r="92953" spans="17:17">
      <c r="Q92953" s="39"/>
    </row>
    <row r="92954" spans="17:17">
      <c r="Q92954" s="39"/>
    </row>
    <row r="92955" spans="17:17">
      <c r="Q92955" s="39"/>
    </row>
    <row r="92956" spans="17:17">
      <c r="Q92956" s="39"/>
    </row>
    <row r="92957" spans="17:17">
      <c r="Q92957" s="39"/>
    </row>
    <row r="92958" spans="17:17">
      <c r="Q92958" s="39"/>
    </row>
    <row r="92959" spans="17:17">
      <c r="Q92959" s="39"/>
    </row>
    <row r="92960" spans="17:17">
      <c r="Q92960" s="39"/>
    </row>
    <row r="92961" spans="17:17">
      <c r="Q92961" s="39"/>
    </row>
    <row r="92962" spans="17:17">
      <c r="Q92962" s="39"/>
    </row>
    <row r="92963" spans="17:17">
      <c r="Q92963" s="39"/>
    </row>
    <row r="92964" spans="17:17">
      <c r="Q92964" s="39"/>
    </row>
    <row r="92965" spans="17:17">
      <c r="Q92965" s="39"/>
    </row>
    <row r="92966" spans="17:17">
      <c r="Q92966" s="39"/>
    </row>
    <row r="92967" spans="17:17">
      <c r="Q92967" s="39"/>
    </row>
    <row r="92968" spans="17:17">
      <c r="Q92968" s="39"/>
    </row>
    <row r="92969" spans="17:17">
      <c r="Q92969" s="39"/>
    </row>
    <row r="92970" spans="17:17">
      <c r="Q92970" s="39"/>
    </row>
    <row r="92971" spans="17:17">
      <c r="Q92971" s="39"/>
    </row>
    <row r="92972" spans="17:17">
      <c r="Q92972" s="39"/>
    </row>
    <row r="92973" spans="17:17">
      <c r="Q92973" s="39"/>
    </row>
    <row r="92974" spans="17:17">
      <c r="Q92974" s="39"/>
    </row>
    <row r="92975" spans="17:17">
      <c r="Q92975" s="39"/>
    </row>
    <row r="92976" spans="17:17">
      <c r="Q92976" s="39"/>
    </row>
    <row r="92977" spans="17:17">
      <c r="Q92977" s="39"/>
    </row>
    <row r="92978" spans="17:17">
      <c r="Q92978" s="39"/>
    </row>
    <row r="92979" spans="17:17">
      <c r="Q92979" s="39"/>
    </row>
    <row r="92980" spans="17:17">
      <c r="Q92980" s="39"/>
    </row>
    <row r="92981" spans="17:17">
      <c r="Q92981" s="39"/>
    </row>
    <row r="92982" spans="17:17">
      <c r="Q92982" s="39"/>
    </row>
    <row r="92983" spans="17:17">
      <c r="Q92983" s="39"/>
    </row>
    <row r="92984" spans="17:17">
      <c r="Q92984" s="39"/>
    </row>
    <row r="92985" spans="17:17">
      <c r="Q92985" s="39"/>
    </row>
    <row r="92986" spans="17:17">
      <c r="Q92986" s="39"/>
    </row>
    <row r="92987" spans="17:17">
      <c r="Q92987" s="39"/>
    </row>
    <row r="92988" spans="17:17">
      <c r="Q92988" s="39"/>
    </row>
    <row r="92989" spans="17:17">
      <c r="Q92989" s="39"/>
    </row>
    <row r="92990" spans="17:17">
      <c r="Q92990" s="39"/>
    </row>
    <row r="92991" spans="17:17">
      <c r="Q92991" s="39"/>
    </row>
    <row r="92992" spans="17:17">
      <c r="Q92992" s="39"/>
    </row>
    <row r="92993" spans="17:17">
      <c r="Q92993" s="39"/>
    </row>
    <row r="92994" spans="17:17">
      <c r="Q92994" s="39"/>
    </row>
    <row r="92995" spans="17:17">
      <c r="Q92995" s="39"/>
    </row>
    <row r="92996" spans="17:17">
      <c r="Q92996" s="39"/>
    </row>
    <row r="92997" spans="17:17">
      <c r="Q92997" s="39"/>
    </row>
    <row r="92998" spans="17:17">
      <c r="Q92998" s="39"/>
    </row>
    <row r="92999" spans="17:17">
      <c r="Q92999" s="39"/>
    </row>
    <row r="93000" spans="17:17">
      <c r="Q93000" s="39"/>
    </row>
    <row r="93001" spans="17:17">
      <c r="Q93001" s="39"/>
    </row>
    <row r="93002" spans="17:17">
      <c r="Q93002" s="39"/>
    </row>
    <row r="93003" spans="17:17">
      <c r="Q93003" s="39"/>
    </row>
    <row r="93004" spans="17:17">
      <c r="Q93004" s="39"/>
    </row>
    <row r="93005" spans="17:17">
      <c r="Q93005" s="39"/>
    </row>
    <row r="93006" spans="17:17">
      <c r="Q93006" s="39"/>
    </row>
    <row r="93007" spans="17:17">
      <c r="Q93007" s="39"/>
    </row>
    <row r="93008" spans="17:17">
      <c r="Q93008" s="39"/>
    </row>
    <row r="93009" spans="17:17">
      <c r="Q93009" s="39"/>
    </row>
    <row r="93010" spans="17:17">
      <c r="Q93010" s="39"/>
    </row>
    <row r="93011" spans="17:17">
      <c r="Q93011" s="39"/>
    </row>
    <row r="93012" spans="17:17">
      <c r="Q93012" s="39"/>
    </row>
    <row r="93013" spans="17:17">
      <c r="Q93013" s="39"/>
    </row>
    <row r="93014" spans="17:17">
      <c r="Q93014" s="39"/>
    </row>
    <row r="93015" spans="17:17">
      <c r="Q93015" s="39"/>
    </row>
    <row r="93016" spans="17:17">
      <c r="Q93016" s="39"/>
    </row>
    <row r="93017" spans="17:17">
      <c r="Q93017" s="39"/>
    </row>
    <row r="93018" spans="17:17">
      <c r="Q93018" s="39"/>
    </row>
    <row r="93019" spans="17:17">
      <c r="Q93019" s="39"/>
    </row>
    <row r="93020" spans="17:17">
      <c r="Q93020" s="39"/>
    </row>
    <row r="93021" spans="17:17">
      <c r="Q93021" s="39"/>
    </row>
    <row r="93022" spans="17:17">
      <c r="Q93022" s="39"/>
    </row>
    <row r="93023" spans="17:17">
      <c r="Q93023" s="39"/>
    </row>
    <row r="93024" spans="17:17">
      <c r="Q93024" s="39"/>
    </row>
    <row r="93025" spans="17:17">
      <c r="Q93025" s="39"/>
    </row>
    <row r="93026" spans="17:17">
      <c r="Q93026" s="39"/>
    </row>
    <row r="93027" spans="17:17">
      <c r="Q93027" s="39"/>
    </row>
    <row r="93028" spans="17:17">
      <c r="Q93028" s="39"/>
    </row>
    <row r="93029" spans="17:17">
      <c r="Q93029" s="39"/>
    </row>
    <row r="93030" spans="17:17">
      <c r="Q93030" s="39"/>
    </row>
    <row r="93031" spans="17:17">
      <c r="Q93031" s="39"/>
    </row>
    <row r="93032" spans="17:17">
      <c r="Q93032" s="39"/>
    </row>
    <row r="93033" spans="17:17">
      <c r="Q93033" s="39"/>
    </row>
    <row r="93034" spans="17:17">
      <c r="Q93034" s="39"/>
    </row>
    <row r="93035" spans="17:17">
      <c r="Q93035" s="39"/>
    </row>
    <row r="93036" spans="17:17">
      <c r="Q93036" s="39"/>
    </row>
    <row r="93037" spans="17:17">
      <c r="Q93037" s="39"/>
    </row>
    <row r="93038" spans="17:17">
      <c r="Q93038" s="39"/>
    </row>
    <row r="93039" spans="17:17">
      <c r="Q93039" s="39"/>
    </row>
    <row r="93040" spans="17:17">
      <c r="Q93040" s="39"/>
    </row>
    <row r="93041" spans="17:17">
      <c r="Q93041" s="39"/>
    </row>
    <row r="93042" spans="17:17">
      <c r="Q93042" s="39"/>
    </row>
    <row r="93043" spans="17:17">
      <c r="Q93043" s="39"/>
    </row>
    <row r="93044" spans="17:17">
      <c r="Q93044" s="39"/>
    </row>
    <row r="93045" spans="17:17">
      <c r="Q93045" s="39"/>
    </row>
    <row r="93046" spans="17:17">
      <c r="Q93046" s="39"/>
    </row>
    <row r="93047" spans="17:17">
      <c r="Q93047" s="39"/>
    </row>
    <row r="93048" spans="17:17">
      <c r="Q93048" s="39"/>
    </row>
    <row r="93049" spans="17:17">
      <c r="Q93049" s="39"/>
    </row>
    <row r="93050" spans="17:17">
      <c r="Q93050" s="39"/>
    </row>
    <row r="93051" spans="17:17">
      <c r="Q93051" s="39"/>
    </row>
    <row r="93052" spans="17:17">
      <c r="Q93052" s="39"/>
    </row>
    <row r="93053" spans="17:17">
      <c r="Q93053" s="39"/>
    </row>
    <row r="93054" spans="17:17">
      <c r="Q93054" s="39"/>
    </row>
    <row r="93055" spans="17:17">
      <c r="Q93055" s="39"/>
    </row>
    <row r="93056" spans="17:17">
      <c r="Q93056" s="39"/>
    </row>
    <row r="93057" spans="17:17">
      <c r="Q93057" s="39"/>
    </row>
    <row r="93058" spans="17:17">
      <c r="Q93058" s="39"/>
    </row>
    <row r="93059" spans="17:17">
      <c r="Q93059" s="39"/>
    </row>
    <row r="93060" spans="17:17">
      <c r="Q93060" s="39"/>
    </row>
    <row r="93061" spans="17:17">
      <c r="Q93061" s="39"/>
    </row>
    <row r="93062" spans="17:17">
      <c r="Q93062" s="39"/>
    </row>
    <row r="93063" spans="17:17">
      <c r="Q93063" s="39"/>
    </row>
    <row r="93064" spans="17:17">
      <c r="Q93064" s="39"/>
    </row>
    <row r="93065" spans="17:17">
      <c r="Q93065" s="39"/>
    </row>
    <row r="93066" spans="17:17">
      <c r="Q93066" s="39"/>
    </row>
    <row r="93067" spans="17:17">
      <c r="Q93067" s="39"/>
    </row>
    <row r="93068" spans="17:17">
      <c r="Q93068" s="39"/>
    </row>
    <row r="93069" spans="17:17">
      <c r="Q93069" s="39"/>
    </row>
    <row r="93070" spans="17:17">
      <c r="Q93070" s="39"/>
    </row>
    <row r="93071" spans="17:17">
      <c r="Q93071" s="39"/>
    </row>
    <row r="93072" spans="17:17">
      <c r="Q93072" s="39"/>
    </row>
    <row r="93073" spans="17:17">
      <c r="Q93073" s="39"/>
    </row>
    <row r="93074" spans="17:17">
      <c r="Q93074" s="39"/>
    </row>
    <row r="93075" spans="17:17">
      <c r="Q93075" s="39"/>
    </row>
    <row r="93076" spans="17:17">
      <c r="Q93076" s="39"/>
    </row>
    <row r="93077" spans="17:17">
      <c r="Q93077" s="39"/>
    </row>
    <row r="93078" spans="17:17">
      <c r="Q93078" s="39"/>
    </row>
    <row r="93079" spans="17:17">
      <c r="Q93079" s="39"/>
    </row>
    <row r="93080" spans="17:17">
      <c r="Q93080" s="39"/>
    </row>
    <row r="93081" spans="17:17">
      <c r="Q93081" s="39"/>
    </row>
    <row r="93082" spans="17:17">
      <c r="Q93082" s="39"/>
    </row>
    <row r="93083" spans="17:17">
      <c r="Q93083" s="39"/>
    </row>
    <row r="93084" spans="17:17">
      <c r="Q93084" s="39"/>
    </row>
    <row r="93085" spans="17:17">
      <c r="Q93085" s="39"/>
    </row>
    <row r="93086" spans="17:17">
      <c r="Q93086" s="39"/>
    </row>
    <row r="93087" spans="17:17">
      <c r="Q93087" s="39"/>
    </row>
    <row r="93088" spans="17:17">
      <c r="Q93088" s="39"/>
    </row>
    <row r="93089" spans="17:17">
      <c r="Q93089" s="39"/>
    </row>
    <row r="93090" spans="17:17">
      <c r="Q93090" s="39"/>
    </row>
    <row r="93091" spans="17:17">
      <c r="Q93091" s="39"/>
    </row>
    <row r="93092" spans="17:17">
      <c r="Q93092" s="39"/>
    </row>
    <row r="93093" spans="17:17">
      <c r="Q93093" s="39"/>
    </row>
    <row r="93094" spans="17:17">
      <c r="Q93094" s="39"/>
    </row>
    <row r="93095" spans="17:17">
      <c r="Q93095" s="39"/>
    </row>
    <row r="93096" spans="17:17">
      <c r="Q93096" s="39"/>
    </row>
    <row r="93097" spans="17:17">
      <c r="Q93097" s="39"/>
    </row>
    <row r="93098" spans="17:17">
      <c r="Q93098" s="39"/>
    </row>
    <row r="93099" spans="17:17">
      <c r="Q93099" s="39"/>
    </row>
    <row r="93100" spans="17:17">
      <c r="Q93100" s="39"/>
    </row>
    <row r="93101" spans="17:17">
      <c r="Q93101" s="39"/>
    </row>
    <row r="93102" spans="17:17">
      <c r="Q93102" s="39"/>
    </row>
    <row r="93103" spans="17:17">
      <c r="Q93103" s="39"/>
    </row>
    <row r="93104" spans="17:17">
      <c r="Q93104" s="39"/>
    </row>
    <row r="93105" spans="17:17">
      <c r="Q93105" s="39"/>
    </row>
    <row r="93106" spans="17:17">
      <c r="Q93106" s="39"/>
    </row>
    <row r="93107" spans="17:17">
      <c r="Q93107" s="39"/>
    </row>
    <row r="93108" spans="17:17">
      <c r="Q93108" s="39"/>
    </row>
    <row r="93109" spans="17:17">
      <c r="Q93109" s="39"/>
    </row>
    <row r="93110" spans="17:17">
      <c r="Q93110" s="39"/>
    </row>
    <row r="93111" spans="17:17">
      <c r="Q93111" s="39"/>
    </row>
    <row r="93112" spans="17:17">
      <c r="Q93112" s="39"/>
    </row>
    <row r="93113" spans="17:17">
      <c r="Q93113" s="39"/>
    </row>
    <row r="93114" spans="17:17">
      <c r="Q93114" s="39"/>
    </row>
    <row r="93115" spans="17:17">
      <c r="Q93115" s="39"/>
    </row>
    <row r="93116" spans="17:17">
      <c r="Q93116" s="39"/>
    </row>
    <row r="93117" spans="17:17">
      <c r="Q93117" s="39"/>
    </row>
    <row r="93118" spans="17:17">
      <c r="Q93118" s="39"/>
    </row>
    <row r="93119" spans="17:17">
      <c r="Q93119" s="39"/>
    </row>
    <row r="93120" spans="17:17">
      <c r="Q93120" s="39"/>
    </row>
    <row r="93121" spans="17:17">
      <c r="Q93121" s="39"/>
    </row>
    <row r="93122" spans="17:17">
      <c r="Q93122" s="39"/>
    </row>
    <row r="93123" spans="17:17">
      <c r="Q93123" s="39"/>
    </row>
    <row r="93124" spans="17:17">
      <c r="Q93124" s="39"/>
    </row>
    <row r="93125" spans="17:17">
      <c r="Q93125" s="39"/>
    </row>
    <row r="93126" spans="17:17">
      <c r="Q93126" s="39"/>
    </row>
    <row r="93127" spans="17:17">
      <c r="Q93127" s="39"/>
    </row>
    <row r="93128" spans="17:17">
      <c r="Q93128" s="39"/>
    </row>
    <row r="93129" spans="17:17">
      <c r="Q93129" s="39"/>
    </row>
    <row r="93130" spans="17:17">
      <c r="Q93130" s="39"/>
    </row>
    <row r="93131" spans="17:17">
      <c r="Q93131" s="39"/>
    </row>
    <row r="93132" spans="17:17">
      <c r="Q93132" s="39"/>
    </row>
    <row r="93133" spans="17:17">
      <c r="Q93133" s="39"/>
    </row>
    <row r="93134" spans="17:17">
      <c r="Q93134" s="39"/>
    </row>
    <row r="93135" spans="17:17">
      <c r="Q93135" s="39"/>
    </row>
    <row r="93136" spans="17:17">
      <c r="Q93136" s="39"/>
    </row>
    <row r="93137" spans="17:17">
      <c r="Q93137" s="39"/>
    </row>
    <row r="93138" spans="17:17">
      <c r="Q93138" s="39"/>
    </row>
    <row r="93139" spans="17:17">
      <c r="Q93139" s="39"/>
    </row>
    <row r="93140" spans="17:17">
      <c r="Q93140" s="39"/>
    </row>
    <row r="93141" spans="17:17">
      <c r="Q93141" s="39"/>
    </row>
    <row r="93142" spans="17:17">
      <c r="Q93142" s="39"/>
    </row>
    <row r="93143" spans="17:17">
      <c r="Q93143" s="39"/>
    </row>
    <row r="93144" spans="17:17">
      <c r="Q93144" s="39"/>
    </row>
    <row r="93145" spans="17:17">
      <c r="Q93145" s="39"/>
    </row>
    <row r="93146" spans="17:17">
      <c r="Q93146" s="39"/>
    </row>
    <row r="93147" spans="17:17">
      <c r="Q93147" s="39"/>
    </row>
    <row r="93148" spans="17:17">
      <c r="Q93148" s="39"/>
    </row>
    <row r="93149" spans="17:17">
      <c r="Q93149" s="39"/>
    </row>
    <row r="93150" spans="17:17">
      <c r="Q93150" s="39"/>
    </row>
    <row r="93151" spans="17:17">
      <c r="Q93151" s="39"/>
    </row>
    <row r="93152" spans="17:17">
      <c r="Q93152" s="39"/>
    </row>
    <row r="93153" spans="17:17">
      <c r="Q93153" s="39"/>
    </row>
    <row r="93154" spans="17:17">
      <c r="Q93154" s="39"/>
    </row>
    <row r="93155" spans="17:17">
      <c r="Q93155" s="39"/>
    </row>
    <row r="93156" spans="17:17">
      <c r="Q93156" s="39"/>
    </row>
    <row r="93157" spans="17:17">
      <c r="Q93157" s="39"/>
    </row>
    <row r="93158" spans="17:17">
      <c r="Q93158" s="39"/>
    </row>
    <row r="93159" spans="17:17">
      <c r="Q93159" s="39"/>
    </row>
    <row r="93160" spans="17:17">
      <c r="Q93160" s="39"/>
    </row>
    <row r="93161" spans="17:17">
      <c r="Q93161" s="39"/>
    </row>
    <row r="93162" spans="17:17">
      <c r="Q93162" s="39"/>
    </row>
    <row r="93163" spans="17:17">
      <c r="Q93163" s="39"/>
    </row>
    <row r="93164" spans="17:17">
      <c r="Q93164" s="39"/>
    </row>
    <row r="93165" spans="17:17">
      <c r="Q93165" s="39"/>
    </row>
    <row r="93166" spans="17:17">
      <c r="Q93166" s="39"/>
    </row>
    <row r="93167" spans="17:17">
      <c r="Q93167" s="39"/>
    </row>
    <row r="93168" spans="17:17">
      <c r="Q93168" s="39"/>
    </row>
    <row r="93169" spans="17:17">
      <c r="Q93169" s="39"/>
    </row>
    <row r="93170" spans="17:17">
      <c r="Q93170" s="39"/>
    </row>
    <row r="93171" spans="17:17">
      <c r="Q93171" s="39"/>
    </row>
    <row r="93172" spans="17:17">
      <c r="Q93172" s="39"/>
    </row>
    <row r="93173" spans="17:17">
      <c r="Q93173" s="39"/>
    </row>
    <row r="93174" spans="17:17">
      <c r="Q93174" s="39"/>
    </row>
    <row r="93175" spans="17:17">
      <c r="Q93175" s="39"/>
    </row>
    <row r="93176" spans="17:17">
      <c r="Q93176" s="39"/>
    </row>
    <row r="93177" spans="17:17">
      <c r="Q93177" s="39"/>
    </row>
    <row r="93178" spans="17:17">
      <c r="Q93178" s="39"/>
    </row>
    <row r="93179" spans="17:17">
      <c r="Q93179" s="39"/>
    </row>
    <row r="93180" spans="17:17">
      <c r="Q93180" s="39"/>
    </row>
    <row r="93181" spans="17:17">
      <c r="Q93181" s="39"/>
    </row>
    <row r="93182" spans="17:17">
      <c r="Q93182" s="39"/>
    </row>
    <row r="93183" spans="17:17">
      <c r="Q93183" s="39"/>
    </row>
    <row r="93184" spans="17:17">
      <c r="Q93184" s="39"/>
    </row>
    <row r="93185" spans="17:17">
      <c r="Q93185" s="39"/>
    </row>
    <row r="93186" spans="17:17">
      <c r="Q93186" s="39"/>
    </row>
    <row r="93187" spans="17:17">
      <c r="Q93187" s="39"/>
    </row>
    <row r="93188" spans="17:17">
      <c r="Q93188" s="39"/>
    </row>
    <row r="93189" spans="17:17">
      <c r="Q93189" s="39"/>
    </row>
    <row r="93190" spans="17:17">
      <c r="Q93190" s="39"/>
    </row>
    <row r="93191" spans="17:17">
      <c r="Q93191" s="39"/>
    </row>
    <row r="93192" spans="17:17">
      <c r="Q93192" s="39"/>
    </row>
    <row r="93193" spans="17:17">
      <c r="Q93193" s="39"/>
    </row>
    <row r="93194" spans="17:17">
      <c r="Q93194" s="39"/>
    </row>
    <row r="93195" spans="17:17">
      <c r="Q93195" s="39"/>
    </row>
    <row r="93196" spans="17:17">
      <c r="Q93196" s="39"/>
    </row>
    <row r="93197" spans="17:17">
      <c r="Q93197" s="39"/>
    </row>
    <row r="93198" spans="17:17">
      <c r="Q93198" s="39"/>
    </row>
    <row r="93199" spans="17:17">
      <c r="Q93199" s="39"/>
    </row>
    <row r="93200" spans="17:17">
      <c r="Q93200" s="39"/>
    </row>
    <row r="93201" spans="17:17">
      <c r="Q93201" s="39"/>
    </row>
    <row r="93202" spans="17:17">
      <c r="Q93202" s="39"/>
    </row>
    <row r="93203" spans="17:17">
      <c r="Q93203" s="39"/>
    </row>
    <row r="93204" spans="17:17">
      <c r="Q93204" s="39"/>
    </row>
    <row r="93205" spans="17:17">
      <c r="Q93205" s="39"/>
    </row>
    <row r="93206" spans="17:17">
      <c r="Q93206" s="39"/>
    </row>
    <row r="93207" spans="17:17">
      <c r="Q93207" s="39"/>
    </row>
    <row r="93208" spans="17:17">
      <c r="Q93208" s="39"/>
    </row>
    <row r="93209" spans="17:17">
      <c r="Q93209" s="39"/>
    </row>
    <row r="93210" spans="17:17">
      <c r="Q93210" s="39"/>
    </row>
    <row r="93211" spans="17:17">
      <c r="Q93211" s="39"/>
    </row>
    <row r="93212" spans="17:17">
      <c r="Q93212" s="39"/>
    </row>
    <row r="93213" spans="17:17">
      <c r="Q93213" s="39"/>
    </row>
    <row r="93214" spans="17:17">
      <c r="Q93214" s="39"/>
    </row>
    <row r="93215" spans="17:17">
      <c r="Q93215" s="39"/>
    </row>
    <row r="93216" spans="17:17">
      <c r="Q93216" s="39"/>
    </row>
    <row r="93217" spans="17:17">
      <c r="Q93217" s="39"/>
    </row>
    <row r="93218" spans="17:17">
      <c r="Q93218" s="39"/>
    </row>
    <row r="93219" spans="17:17">
      <c r="Q93219" s="39"/>
    </row>
    <row r="93220" spans="17:17">
      <c r="Q93220" s="39"/>
    </row>
    <row r="93221" spans="17:17">
      <c r="Q93221" s="39"/>
    </row>
    <row r="93222" spans="17:17">
      <c r="Q93222" s="39"/>
    </row>
    <row r="93223" spans="17:17">
      <c r="Q93223" s="39"/>
    </row>
    <row r="93224" spans="17:17">
      <c r="Q93224" s="39"/>
    </row>
    <row r="93225" spans="17:17">
      <c r="Q93225" s="39"/>
    </row>
    <row r="93226" spans="17:17">
      <c r="Q93226" s="39"/>
    </row>
    <row r="93227" spans="17:17">
      <c r="Q93227" s="39"/>
    </row>
    <row r="93228" spans="17:17">
      <c r="Q93228" s="39"/>
    </row>
    <row r="93229" spans="17:17">
      <c r="Q93229" s="39"/>
    </row>
    <row r="93230" spans="17:17">
      <c r="Q93230" s="39"/>
    </row>
    <row r="93231" spans="17:17">
      <c r="Q93231" s="39"/>
    </row>
    <row r="93232" spans="17:17">
      <c r="Q93232" s="39"/>
    </row>
    <row r="93233" spans="17:17">
      <c r="Q93233" s="39"/>
    </row>
    <row r="93234" spans="17:17">
      <c r="Q93234" s="39"/>
    </row>
    <row r="93235" spans="17:17">
      <c r="Q93235" s="39"/>
    </row>
    <row r="93236" spans="17:17">
      <c r="Q93236" s="39"/>
    </row>
    <row r="93237" spans="17:17">
      <c r="Q93237" s="39"/>
    </row>
    <row r="93238" spans="17:17">
      <c r="Q93238" s="39"/>
    </row>
    <row r="93239" spans="17:17">
      <c r="Q93239" s="39"/>
    </row>
    <row r="93240" spans="17:17">
      <c r="Q93240" s="39"/>
    </row>
    <row r="93241" spans="17:17">
      <c r="Q93241" s="39"/>
    </row>
    <row r="93242" spans="17:17">
      <c r="Q93242" s="39"/>
    </row>
    <row r="93243" spans="17:17">
      <c r="Q93243" s="39"/>
    </row>
    <row r="93244" spans="17:17">
      <c r="Q93244" s="39"/>
    </row>
    <row r="93245" spans="17:17">
      <c r="Q93245" s="39"/>
    </row>
    <row r="93246" spans="17:17">
      <c r="Q93246" s="39"/>
    </row>
    <row r="93247" spans="17:17">
      <c r="Q93247" s="39"/>
    </row>
    <row r="93248" spans="17:17">
      <c r="Q93248" s="39"/>
    </row>
    <row r="93249" spans="17:17">
      <c r="Q93249" s="39"/>
    </row>
    <row r="93250" spans="17:17">
      <c r="Q93250" s="39"/>
    </row>
    <row r="93251" spans="17:17">
      <c r="Q93251" s="39"/>
    </row>
    <row r="93252" spans="17:17">
      <c r="Q93252" s="39"/>
    </row>
    <row r="93253" spans="17:17">
      <c r="Q93253" s="39"/>
    </row>
    <row r="93254" spans="17:17">
      <c r="Q93254" s="39"/>
    </row>
    <row r="93255" spans="17:17">
      <c r="Q93255" s="39"/>
    </row>
    <row r="93256" spans="17:17">
      <c r="Q93256" s="39"/>
    </row>
    <row r="93257" spans="17:17">
      <c r="Q93257" s="39"/>
    </row>
    <row r="93258" spans="17:17">
      <c r="Q93258" s="39"/>
    </row>
    <row r="93259" spans="17:17">
      <c r="Q93259" s="39"/>
    </row>
    <row r="93260" spans="17:17">
      <c r="Q93260" s="39"/>
    </row>
    <row r="93261" spans="17:17">
      <c r="Q93261" s="39"/>
    </row>
    <row r="93262" spans="17:17">
      <c r="Q93262" s="39"/>
    </row>
    <row r="93263" spans="17:17">
      <c r="Q93263" s="39"/>
    </row>
    <row r="93264" spans="17:17">
      <c r="Q93264" s="39"/>
    </row>
    <row r="93265" spans="17:17">
      <c r="Q93265" s="39"/>
    </row>
    <row r="93266" spans="17:17">
      <c r="Q93266" s="39"/>
    </row>
    <row r="93267" spans="17:17">
      <c r="Q93267" s="39"/>
    </row>
    <row r="93268" spans="17:17">
      <c r="Q93268" s="39"/>
    </row>
    <row r="93269" spans="17:17">
      <c r="Q93269" s="39"/>
    </row>
    <row r="93270" spans="17:17">
      <c r="Q93270" s="39"/>
    </row>
    <row r="93271" spans="17:17">
      <c r="Q93271" s="39"/>
    </row>
    <row r="93272" spans="17:17">
      <c r="Q93272" s="39"/>
    </row>
    <row r="93273" spans="17:17">
      <c r="Q93273" s="39"/>
    </row>
    <row r="93274" spans="17:17">
      <c r="Q93274" s="39"/>
    </row>
    <row r="93275" spans="17:17">
      <c r="Q93275" s="39"/>
    </row>
    <row r="93276" spans="17:17">
      <c r="Q93276" s="39"/>
    </row>
    <row r="93277" spans="17:17">
      <c r="Q93277" s="39"/>
    </row>
    <row r="93278" spans="17:17">
      <c r="Q93278" s="39"/>
    </row>
    <row r="93279" spans="17:17">
      <c r="Q93279" s="39"/>
    </row>
    <row r="93280" spans="17:17">
      <c r="Q93280" s="39"/>
    </row>
    <row r="93281" spans="17:17">
      <c r="Q93281" s="39"/>
    </row>
    <row r="93282" spans="17:17">
      <c r="Q93282" s="39"/>
    </row>
    <row r="93283" spans="17:17">
      <c r="Q93283" s="39"/>
    </row>
    <row r="93284" spans="17:17">
      <c r="Q93284" s="39"/>
    </row>
    <row r="93285" spans="17:17">
      <c r="Q93285" s="39"/>
    </row>
    <row r="93286" spans="17:17">
      <c r="Q93286" s="39"/>
    </row>
    <row r="93287" spans="17:17">
      <c r="Q93287" s="39"/>
    </row>
    <row r="93288" spans="17:17">
      <c r="Q93288" s="39"/>
    </row>
    <row r="93289" spans="17:17">
      <c r="Q93289" s="39"/>
    </row>
    <row r="93290" spans="17:17">
      <c r="Q93290" s="39"/>
    </row>
    <row r="93291" spans="17:17">
      <c r="Q93291" s="39"/>
    </row>
    <row r="93292" spans="17:17">
      <c r="Q93292" s="39"/>
    </row>
    <row r="93293" spans="17:17">
      <c r="Q93293" s="39"/>
    </row>
    <row r="93294" spans="17:17">
      <c r="Q93294" s="39"/>
    </row>
    <row r="93295" spans="17:17">
      <c r="Q93295" s="39"/>
    </row>
    <row r="93296" spans="17:17">
      <c r="Q93296" s="39"/>
    </row>
    <row r="93297" spans="17:17">
      <c r="Q93297" s="39"/>
    </row>
    <row r="93298" spans="17:17">
      <c r="Q93298" s="39"/>
    </row>
    <row r="93299" spans="17:17">
      <c r="Q93299" s="39"/>
    </row>
    <row r="93300" spans="17:17">
      <c r="Q93300" s="39"/>
    </row>
    <row r="93301" spans="17:17">
      <c r="Q93301" s="39"/>
    </row>
    <row r="93302" spans="17:17">
      <c r="Q93302" s="39"/>
    </row>
    <row r="93303" spans="17:17">
      <c r="Q93303" s="39"/>
    </row>
    <row r="93304" spans="17:17">
      <c r="Q93304" s="39"/>
    </row>
    <row r="93305" spans="17:17">
      <c r="Q93305" s="39"/>
    </row>
    <row r="93306" spans="17:17">
      <c r="Q93306" s="39"/>
    </row>
    <row r="93307" spans="17:17">
      <c r="Q93307" s="39"/>
    </row>
    <row r="93308" spans="17:17">
      <c r="Q93308" s="39"/>
    </row>
    <row r="93309" spans="17:17">
      <c r="Q93309" s="39"/>
    </row>
    <row r="93310" spans="17:17">
      <c r="Q93310" s="39"/>
    </row>
    <row r="93311" spans="17:17">
      <c r="Q93311" s="39"/>
    </row>
    <row r="93312" spans="17:17">
      <c r="Q93312" s="39"/>
    </row>
    <row r="93313" spans="17:17">
      <c r="Q93313" s="39"/>
    </row>
    <row r="93314" spans="17:17">
      <c r="Q93314" s="39"/>
    </row>
    <row r="93315" spans="17:17">
      <c r="Q93315" s="39"/>
    </row>
    <row r="93316" spans="17:17">
      <c r="Q93316" s="39"/>
    </row>
    <row r="93317" spans="17:17">
      <c r="Q93317" s="39"/>
    </row>
    <row r="93318" spans="17:17">
      <c r="Q93318" s="39"/>
    </row>
    <row r="93319" spans="17:17">
      <c r="Q93319" s="39"/>
    </row>
    <row r="93320" spans="17:17">
      <c r="Q93320" s="39"/>
    </row>
    <row r="93321" spans="17:17">
      <c r="Q93321" s="39"/>
    </row>
    <row r="93322" spans="17:17">
      <c r="Q93322" s="39"/>
    </row>
    <row r="93323" spans="17:17">
      <c r="Q93323" s="39"/>
    </row>
    <row r="93324" spans="17:17">
      <c r="Q93324" s="39"/>
    </row>
    <row r="93325" spans="17:17">
      <c r="Q93325" s="39"/>
    </row>
    <row r="93326" spans="17:17">
      <c r="Q93326" s="39"/>
    </row>
    <row r="93327" spans="17:17">
      <c r="Q93327" s="39"/>
    </row>
    <row r="93328" spans="17:17">
      <c r="Q93328" s="39"/>
    </row>
    <row r="93329" spans="17:17">
      <c r="Q93329" s="39"/>
    </row>
    <row r="93330" spans="17:17">
      <c r="Q93330" s="39"/>
    </row>
    <row r="93331" spans="17:17">
      <c r="Q93331" s="39"/>
    </row>
    <row r="93332" spans="17:17">
      <c r="Q93332" s="39"/>
    </row>
    <row r="93333" spans="17:17">
      <c r="Q93333" s="39"/>
    </row>
    <row r="93334" spans="17:17">
      <c r="Q93334" s="39"/>
    </row>
    <row r="93335" spans="17:17">
      <c r="Q93335" s="39"/>
    </row>
    <row r="93336" spans="17:17">
      <c r="Q93336" s="39"/>
    </row>
    <row r="93337" spans="17:17">
      <c r="Q93337" s="39"/>
    </row>
    <row r="93338" spans="17:17">
      <c r="Q93338" s="39"/>
    </row>
    <row r="93339" spans="17:17">
      <c r="Q93339" s="39"/>
    </row>
    <row r="93340" spans="17:17">
      <c r="Q93340" s="39"/>
    </row>
    <row r="93341" spans="17:17">
      <c r="Q93341" s="39"/>
    </row>
    <row r="93342" spans="17:17">
      <c r="Q93342" s="39"/>
    </row>
    <row r="93343" spans="17:17">
      <c r="Q93343" s="39"/>
    </row>
    <row r="93344" spans="17:17">
      <c r="Q93344" s="39"/>
    </row>
    <row r="93345" spans="17:17">
      <c r="Q93345" s="39"/>
    </row>
    <row r="93346" spans="17:17">
      <c r="Q93346" s="39"/>
    </row>
    <row r="93347" spans="17:17">
      <c r="Q93347" s="39"/>
    </row>
    <row r="93348" spans="17:17">
      <c r="Q93348" s="39"/>
    </row>
    <row r="93349" spans="17:17">
      <c r="Q93349" s="39"/>
    </row>
    <row r="93350" spans="17:17">
      <c r="Q93350" s="39"/>
    </row>
    <row r="93351" spans="17:17">
      <c r="Q93351" s="39"/>
    </row>
    <row r="93352" spans="17:17">
      <c r="Q93352" s="39"/>
    </row>
    <row r="93353" spans="17:17">
      <c r="Q93353" s="39"/>
    </row>
    <row r="93354" spans="17:17">
      <c r="Q93354" s="39"/>
    </row>
    <row r="93355" spans="17:17">
      <c r="Q93355" s="39"/>
    </row>
    <row r="93356" spans="17:17">
      <c r="Q93356" s="39"/>
    </row>
    <row r="93357" spans="17:17">
      <c r="Q93357" s="39"/>
    </row>
    <row r="93358" spans="17:17">
      <c r="Q93358" s="39"/>
    </row>
    <row r="93359" spans="17:17">
      <c r="Q93359" s="39"/>
    </row>
    <row r="93360" spans="17:17">
      <c r="Q93360" s="39"/>
    </row>
    <row r="93361" spans="17:17">
      <c r="Q93361" s="39"/>
    </row>
    <row r="93362" spans="17:17">
      <c r="Q93362" s="39"/>
    </row>
    <row r="93363" spans="17:17">
      <c r="Q93363" s="39"/>
    </row>
    <row r="93364" spans="17:17">
      <c r="Q93364" s="39"/>
    </row>
    <row r="93365" spans="17:17">
      <c r="Q93365" s="39"/>
    </row>
    <row r="93366" spans="17:17">
      <c r="Q93366" s="39"/>
    </row>
    <row r="93367" spans="17:17">
      <c r="Q93367" s="39"/>
    </row>
    <row r="93368" spans="17:17">
      <c r="Q93368" s="39"/>
    </row>
    <row r="93369" spans="17:17">
      <c r="Q93369" s="39"/>
    </row>
    <row r="93370" spans="17:17">
      <c r="Q93370" s="39"/>
    </row>
    <row r="93371" spans="17:17">
      <c r="Q93371" s="39"/>
    </row>
    <row r="93372" spans="17:17">
      <c r="Q93372" s="39"/>
    </row>
    <row r="93373" spans="17:17">
      <c r="Q93373" s="39"/>
    </row>
    <row r="93374" spans="17:17">
      <c r="Q93374" s="39"/>
    </row>
    <row r="93375" spans="17:17">
      <c r="Q93375" s="39"/>
    </row>
    <row r="93376" spans="17:17">
      <c r="Q93376" s="39"/>
    </row>
    <row r="93377" spans="17:17">
      <c r="Q93377" s="39"/>
    </row>
    <row r="93378" spans="17:17">
      <c r="Q93378" s="39"/>
    </row>
    <row r="93379" spans="17:17">
      <c r="Q93379" s="39"/>
    </row>
    <row r="93380" spans="17:17">
      <c r="Q93380" s="39"/>
    </row>
    <row r="93381" spans="17:17">
      <c r="Q93381" s="39"/>
    </row>
    <row r="93382" spans="17:17">
      <c r="Q93382" s="39"/>
    </row>
    <row r="93383" spans="17:17">
      <c r="Q93383" s="39"/>
    </row>
    <row r="93384" spans="17:17">
      <c r="Q93384" s="39"/>
    </row>
    <row r="93385" spans="17:17">
      <c r="Q93385" s="39"/>
    </row>
    <row r="93386" spans="17:17">
      <c r="Q93386" s="39"/>
    </row>
    <row r="93387" spans="17:17">
      <c r="Q93387" s="39"/>
    </row>
    <row r="93388" spans="17:17">
      <c r="Q93388" s="39"/>
    </row>
    <row r="93389" spans="17:17">
      <c r="Q93389" s="39"/>
    </row>
    <row r="93390" spans="17:17">
      <c r="Q93390" s="39"/>
    </row>
    <row r="93391" spans="17:17">
      <c r="Q93391" s="39"/>
    </row>
    <row r="93392" spans="17:17">
      <c r="Q93392" s="39"/>
    </row>
    <row r="93393" spans="17:17">
      <c r="Q93393" s="39"/>
    </row>
    <row r="93394" spans="17:17">
      <c r="Q93394" s="39"/>
    </row>
    <row r="93395" spans="17:17">
      <c r="Q93395" s="39"/>
    </row>
    <row r="93396" spans="17:17">
      <c r="Q93396" s="39"/>
    </row>
    <row r="93397" spans="17:17">
      <c r="Q93397" s="39"/>
    </row>
    <row r="93398" spans="17:17">
      <c r="Q93398" s="39"/>
    </row>
    <row r="93399" spans="17:17">
      <c r="Q93399" s="39"/>
    </row>
    <row r="93400" spans="17:17">
      <c r="Q93400" s="39"/>
    </row>
    <row r="93401" spans="17:17">
      <c r="Q93401" s="39"/>
    </row>
    <row r="93402" spans="17:17">
      <c r="Q93402" s="39"/>
    </row>
    <row r="93403" spans="17:17">
      <c r="Q93403" s="39"/>
    </row>
    <row r="93404" spans="17:17">
      <c r="Q93404" s="39"/>
    </row>
    <row r="93405" spans="17:17">
      <c r="Q93405" s="39"/>
    </row>
    <row r="93406" spans="17:17">
      <c r="Q93406" s="39"/>
    </row>
    <row r="93407" spans="17:17">
      <c r="Q93407" s="39"/>
    </row>
    <row r="93408" spans="17:17">
      <c r="Q93408" s="39"/>
    </row>
    <row r="93409" spans="17:17">
      <c r="Q93409" s="39"/>
    </row>
    <row r="93410" spans="17:17">
      <c r="Q93410" s="39"/>
    </row>
    <row r="93411" spans="17:17">
      <c r="Q93411" s="39"/>
    </row>
    <row r="93412" spans="17:17">
      <c r="Q93412" s="39"/>
    </row>
    <row r="93413" spans="17:17">
      <c r="Q93413" s="39"/>
    </row>
    <row r="93414" spans="17:17">
      <c r="Q93414" s="39"/>
    </row>
    <row r="93415" spans="17:17">
      <c r="Q93415" s="39"/>
    </row>
    <row r="93416" spans="17:17">
      <c r="Q93416" s="39"/>
    </row>
    <row r="93417" spans="17:17">
      <c r="Q93417" s="39"/>
    </row>
    <row r="93418" spans="17:17">
      <c r="Q93418" s="39"/>
    </row>
    <row r="93419" spans="17:17">
      <c r="Q93419" s="39"/>
    </row>
    <row r="93420" spans="17:17">
      <c r="Q93420" s="39"/>
    </row>
    <row r="93421" spans="17:17">
      <c r="Q93421" s="39"/>
    </row>
    <row r="93422" spans="17:17">
      <c r="Q93422" s="39"/>
    </row>
    <row r="93423" spans="17:17">
      <c r="Q93423" s="39"/>
    </row>
    <row r="93424" spans="17:17">
      <c r="Q93424" s="39"/>
    </row>
    <row r="93425" spans="17:17">
      <c r="Q93425" s="39"/>
    </row>
    <row r="93426" spans="17:17">
      <c r="Q93426" s="39"/>
    </row>
    <row r="93427" spans="17:17">
      <c r="Q93427" s="39"/>
    </row>
    <row r="93428" spans="17:17">
      <c r="Q93428" s="39"/>
    </row>
    <row r="93429" spans="17:17">
      <c r="Q93429" s="39"/>
    </row>
    <row r="93430" spans="17:17">
      <c r="Q93430" s="39"/>
    </row>
    <row r="93431" spans="17:17">
      <c r="Q93431" s="39"/>
    </row>
    <row r="93432" spans="17:17">
      <c r="Q93432" s="39"/>
    </row>
    <row r="93433" spans="17:17">
      <c r="Q93433" s="39"/>
    </row>
    <row r="93434" spans="17:17">
      <c r="Q93434" s="39"/>
    </row>
    <row r="93435" spans="17:17">
      <c r="Q93435" s="39"/>
    </row>
    <row r="93436" spans="17:17">
      <c r="Q93436" s="39"/>
    </row>
    <row r="93437" spans="17:17">
      <c r="Q93437" s="39"/>
    </row>
    <row r="93438" spans="17:17">
      <c r="Q93438" s="39"/>
    </row>
    <row r="93439" spans="17:17">
      <c r="Q93439" s="39"/>
    </row>
    <row r="93440" spans="17:17">
      <c r="Q93440" s="39"/>
    </row>
    <row r="93441" spans="17:17">
      <c r="Q93441" s="39"/>
    </row>
    <row r="93442" spans="17:17">
      <c r="Q93442" s="39"/>
    </row>
    <row r="93443" spans="17:17">
      <c r="Q93443" s="39"/>
    </row>
    <row r="93444" spans="17:17">
      <c r="Q93444" s="39"/>
    </row>
    <row r="93445" spans="17:17">
      <c r="Q93445" s="39"/>
    </row>
    <row r="93446" spans="17:17">
      <c r="Q93446" s="39"/>
    </row>
    <row r="93447" spans="17:17">
      <c r="Q93447" s="39"/>
    </row>
    <row r="93448" spans="17:17">
      <c r="Q93448" s="39"/>
    </row>
    <row r="93449" spans="17:17">
      <c r="Q93449" s="39"/>
    </row>
    <row r="93450" spans="17:17">
      <c r="Q93450" s="39"/>
    </row>
    <row r="93451" spans="17:17">
      <c r="Q93451" s="39"/>
    </row>
    <row r="93452" spans="17:17">
      <c r="Q93452" s="39"/>
    </row>
    <row r="93453" spans="17:17">
      <c r="Q93453" s="39"/>
    </row>
    <row r="93454" spans="17:17">
      <c r="Q93454" s="39"/>
    </row>
    <row r="93455" spans="17:17">
      <c r="Q93455" s="39"/>
    </row>
    <row r="93456" spans="17:17">
      <c r="Q93456" s="39"/>
    </row>
    <row r="93457" spans="17:17">
      <c r="Q93457" s="39"/>
    </row>
    <row r="93458" spans="17:17">
      <c r="Q93458" s="39"/>
    </row>
    <row r="93459" spans="17:17">
      <c r="Q93459" s="39"/>
    </row>
    <row r="93460" spans="17:17">
      <c r="Q93460" s="39"/>
    </row>
    <row r="93461" spans="17:17">
      <c r="Q93461" s="39"/>
    </row>
    <row r="93462" spans="17:17">
      <c r="Q93462" s="39"/>
    </row>
    <row r="93463" spans="17:17">
      <c r="Q93463" s="39"/>
    </row>
    <row r="93464" spans="17:17">
      <c r="Q93464" s="39"/>
    </row>
    <row r="93465" spans="17:17">
      <c r="Q93465" s="39"/>
    </row>
    <row r="93466" spans="17:17">
      <c r="Q93466" s="39"/>
    </row>
    <row r="93467" spans="17:17">
      <c r="Q93467" s="39"/>
    </row>
    <row r="93468" spans="17:17">
      <c r="Q93468" s="39"/>
    </row>
    <row r="93469" spans="17:17">
      <c r="Q93469" s="39"/>
    </row>
    <row r="93470" spans="17:17">
      <c r="Q93470" s="39"/>
    </row>
    <row r="93471" spans="17:17">
      <c r="Q93471" s="39"/>
    </row>
    <row r="93472" spans="17:17">
      <c r="Q93472" s="39"/>
    </row>
    <row r="93473" spans="17:17">
      <c r="Q93473" s="39"/>
    </row>
    <row r="93474" spans="17:17">
      <c r="Q93474" s="39"/>
    </row>
    <row r="93475" spans="17:17">
      <c r="Q93475" s="39"/>
    </row>
    <row r="93476" spans="17:17">
      <c r="Q93476" s="39"/>
    </row>
    <row r="93477" spans="17:17">
      <c r="Q93477" s="39"/>
    </row>
    <row r="93478" spans="17:17">
      <c r="Q93478" s="39"/>
    </row>
    <row r="93479" spans="17:17">
      <c r="Q93479" s="39"/>
    </row>
    <row r="93480" spans="17:17">
      <c r="Q93480" s="39"/>
    </row>
    <row r="93481" spans="17:17">
      <c r="Q93481" s="39"/>
    </row>
    <row r="93482" spans="17:17">
      <c r="Q93482" s="39"/>
    </row>
    <row r="93483" spans="17:17">
      <c r="Q93483" s="39"/>
    </row>
    <row r="93484" spans="17:17">
      <c r="Q93484" s="39"/>
    </row>
    <row r="93485" spans="17:17">
      <c r="Q93485" s="39"/>
    </row>
    <row r="93486" spans="17:17">
      <c r="Q93486" s="39"/>
    </row>
    <row r="93487" spans="17:17">
      <c r="Q93487" s="39"/>
    </row>
    <row r="93488" spans="17:17">
      <c r="Q93488" s="39"/>
    </row>
    <row r="93489" spans="17:17">
      <c r="Q93489" s="39"/>
    </row>
    <row r="93490" spans="17:17">
      <c r="Q93490" s="39"/>
    </row>
    <row r="93491" spans="17:17">
      <c r="Q93491" s="39"/>
    </row>
    <row r="93492" spans="17:17">
      <c r="Q93492" s="39"/>
    </row>
    <row r="93493" spans="17:17">
      <c r="Q93493" s="39"/>
    </row>
    <row r="93494" spans="17:17">
      <c r="Q93494" s="39"/>
    </row>
    <row r="93495" spans="17:17">
      <c r="Q93495" s="39"/>
    </row>
    <row r="93496" spans="17:17">
      <c r="Q93496" s="39"/>
    </row>
    <row r="93497" spans="17:17">
      <c r="Q93497" s="39"/>
    </row>
    <row r="93498" spans="17:17">
      <c r="Q93498" s="39"/>
    </row>
    <row r="93499" spans="17:17">
      <c r="Q93499" s="39"/>
    </row>
    <row r="93500" spans="17:17">
      <c r="Q93500" s="39"/>
    </row>
    <row r="93501" spans="17:17">
      <c r="Q93501" s="39"/>
    </row>
    <row r="93502" spans="17:17">
      <c r="Q93502" s="39"/>
    </row>
    <row r="93503" spans="17:17">
      <c r="Q93503" s="39"/>
    </row>
    <row r="93504" spans="17:17">
      <c r="Q93504" s="39"/>
    </row>
    <row r="93505" spans="17:17">
      <c r="Q93505" s="39"/>
    </row>
    <row r="93506" spans="17:17">
      <c r="Q93506" s="39"/>
    </row>
    <row r="93507" spans="17:17">
      <c r="Q93507" s="39"/>
    </row>
    <row r="93508" spans="17:17">
      <c r="Q93508" s="39"/>
    </row>
    <row r="93509" spans="17:17">
      <c r="Q93509" s="39"/>
    </row>
    <row r="93510" spans="17:17">
      <c r="Q93510" s="39"/>
    </row>
    <row r="93511" spans="17:17">
      <c r="Q93511" s="39"/>
    </row>
    <row r="93512" spans="17:17">
      <c r="Q93512" s="39"/>
    </row>
    <row r="93513" spans="17:17">
      <c r="Q93513" s="39"/>
    </row>
    <row r="93514" spans="17:17">
      <c r="Q93514" s="39"/>
    </row>
    <row r="93515" spans="17:17">
      <c r="Q93515" s="39"/>
    </row>
    <row r="93516" spans="17:17">
      <c r="Q93516" s="39"/>
    </row>
    <row r="93517" spans="17:17">
      <c r="Q93517" s="39"/>
    </row>
    <row r="93518" spans="17:17">
      <c r="Q93518" s="39"/>
    </row>
    <row r="93519" spans="17:17">
      <c r="Q93519" s="39"/>
    </row>
    <row r="93520" spans="17:17">
      <c r="Q93520" s="39"/>
    </row>
    <row r="93521" spans="17:17">
      <c r="Q93521" s="39"/>
    </row>
    <row r="93522" spans="17:17">
      <c r="Q93522" s="39"/>
    </row>
    <row r="93523" spans="17:17">
      <c r="Q93523" s="39"/>
    </row>
    <row r="93524" spans="17:17">
      <c r="Q93524" s="39"/>
    </row>
    <row r="93525" spans="17:17">
      <c r="Q93525" s="39"/>
    </row>
    <row r="93526" spans="17:17">
      <c r="Q93526" s="39"/>
    </row>
    <row r="93527" spans="17:17">
      <c r="Q93527" s="39"/>
    </row>
    <row r="93528" spans="17:17">
      <c r="Q93528" s="39"/>
    </row>
    <row r="93529" spans="17:17">
      <c r="Q93529" s="39"/>
    </row>
    <row r="93530" spans="17:17">
      <c r="Q93530" s="39"/>
    </row>
    <row r="93531" spans="17:17">
      <c r="Q93531" s="39"/>
    </row>
    <row r="93532" spans="17:17">
      <c r="Q93532" s="39"/>
    </row>
    <row r="93533" spans="17:17">
      <c r="Q93533" s="39"/>
    </row>
    <row r="93534" spans="17:17">
      <c r="Q93534" s="39"/>
    </row>
    <row r="93535" spans="17:17">
      <c r="Q93535" s="39"/>
    </row>
    <row r="93536" spans="17:17">
      <c r="Q93536" s="39"/>
    </row>
    <row r="93537" spans="17:17">
      <c r="Q93537" s="39"/>
    </row>
    <row r="93538" spans="17:17">
      <c r="Q93538" s="39"/>
    </row>
    <row r="93539" spans="17:17">
      <c r="Q93539" s="39"/>
    </row>
    <row r="93540" spans="17:17">
      <c r="Q93540" s="39"/>
    </row>
    <row r="93541" spans="17:17">
      <c r="Q93541" s="39"/>
    </row>
    <row r="93542" spans="17:17">
      <c r="Q93542" s="39"/>
    </row>
    <row r="93543" spans="17:17">
      <c r="Q93543" s="39"/>
    </row>
    <row r="93544" spans="17:17">
      <c r="Q93544" s="39"/>
    </row>
    <row r="93545" spans="17:17">
      <c r="Q93545" s="39"/>
    </row>
    <row r="93546" spans="17:17">
      <c r="Q93546" s="39"/>
    </row>
    <row r="93547" spans="17:17">
      <c r="Q93547" s="39"/>
    </row>
    <row r="93548" spans="17:17">
      <c r="Q93548" s="39"/>
    </row>
    <row r="93549" spans="17:17">
      <c r="Q93549" s="39"/>
    </row>
    <row r="93550" spans="17:17">
      <c r="Q93550" s="39"/>
    </row>
    <row r="93551" spans="17:17">
      <c r="Q93551" s="39"/>
    </row>
    <row r="93552" spans="17:17">
      <c r="Q93552" s="39"/>
    </row>
    <row r="93553" spans="17:17">
      <c r="Q93553" s="39"/>
    </row>
    <row r="93554" spans="17:17">
      <c r="Q93554" s="39"/>
    </row>
    <row r="93555" spans="17:17">
      <c r="Q93555" s="39"/>
    </row>
    <row r="93556" spans="17:17">
      <c r="Q93556" s="39"/>
    </row>
    <row r="93557" spans="17:17">
      <c r="Q93557" s="39"/>
    </row>
    <row r="93558" spans="17:17">
      <c r="Q93558" s="39"/>
    </row>
    <row r="93559" spans="17:17">
      <c r="Q93559" s="39"/>
    </row>
    <row r="93560" spans="17:17">
      <c r="Q93560" s="39"/>
    </row>
    <row r="93561" spans="17:17">
      <c r="Q93561" s="39"/>
    </row>
    <row r="93562" spans="17:17">
      <c r="Q93562" s="39"/>
    </row>
    <row r="93563" spans="17:17">
      <c r="Q93563" s="39"/>
    </row>
    <row r="93564" spans="17:17">
      <c r="Q93564" s="39"/>
    </row>
    <row r="93565" spans="17:17">
      <c r="Q93565" s="39"/>
    </row>
    <row r="93566" spans="17:17">
      <c r="Q93566" s="39"/>
    </row>
    <row r="93567" spans="17:17">
      <c r="Q93567" s="39"/>
    </row>
    <row r="93568" spans="17:17">
      <c r="Q93568" s="39"/>
    </row>
    <row r="93569" spans="17:17">
      <c r="Q93569" s="39"/>
    </row>
    <row r="93570" spans="17:17">
      <c r="Q93570" s="39"/>
    </row>
    <row r="93571" spans="17:17">
      <c r="Q93571" s="39"/>
    </row>
    <row r="93572" spans="17:17">
      <c r="Q93572" s="39"/>
    </row>
    <row r="93573" spans="17:17">
      <c r="Q93573" s="39"/>
    </row>
    <row r="93574" spans="17:17">
      <c r="Q93574" s="39"/>
    </row>
    <row r="93575" spans="17:17">
      <c r="Q93575" s="39"/>
    </row>
    <row r="93576" spans="17:17">
      <c r="Q93576" s="39"/>
    </row>
    <row r="93577" spans="17:17">
      <c r="Q93577" s="39"/>
    </row>
    <row r="93578" spans="17:17">
      <c r="Q93578" s="39"/>
    </row>
    <row r="93579" spans="17:17">
      <c r="Q93579" s="39"/>
    </row>
    <row r="93580" spans="17:17">
      <c r="Q93580" s="39"/>
    </row>
    <row r="93581" spans="17:17">
      <c r="Q93581" s="39"/>
    </row>
    <row r="93582" spans="17:17">
      <c r="Q93582" s="39"/>
    </row>
    <row r="93583" spans="17:17">
      <c r="Q93583" s="39"/>
    </row>
    <row r="93584" spans="17:17">
      <c r="Q93584" s="39"/>
    </row>
    <row r="93585" spans="17:17">
      <c r="Q93585" s="39"/>
    </row>
    <row r="93586" spans="17:17">
      <c r="Q93586" s="39"/>
    </row>
    <row r="93587" spans="17:17">
      <c r="Q93587" s="39"/>
    </row>
    <row r="93588" spans="17:17">
      <c r="Q93588" s="39"/>
    </row>
    <row r="93589" spans="17:17">
      <c r="Q93589" s="39"/>
    </row>
    <row r="93590" spans="17:17">
      <c r="Q93590" s="39"/>
    </row>
    <row r="93591" spans="17:17">
      <c r="Q93591" s="39"/>
    </row>
    <row r="93592" spans="17:17">
      <c r="Q93592" s="39"/>
    </row>
    <row r="93593" spans="17:17">
      <c r="Q93593" s="39"/>
    </row>
    <row r="93594" spans="17:17">
      <c r="Q93594" s="39"/>
    </row>
    <row r="93595" spans="17:17">
      <c r="Q93595" s="39"/>
    </row>
    <row r="93596" spans="17:17">
      <c r="Q93596" s="39"/>
    </row>
    <row r="93597" spans="17:17">
      <c r="Q93597" s="39"/>
    </row>
    <row r="93598" spans="17:17">
      <c r="Q93598" s="39"/>
    </row>
    <row r="93599" spans="17:17">
      <c r="Q93599" s="39"/>
    </row>
    <row r="93600" spans="17:17">
      <c r="Q93600" s="39"/>
    </row>
    <row r="93601" spans="17:17">
      <c r="Q93601" s="39"/>
    </row>
    <row r="93602" spans="17:17">
      <c r="Q93602" s="39"/>
    </row>
    <row r="93603" spans="17:17">
      <c r="Q93603" s="39"/>
    </row>
    <row r="93604" spans="17:17">
      <c r="Q93604" s="39"/>
    </row>
    <row r="93605" spans="17:17">
      <c r="Q93605" s="39"/>
    </row>
    <row r="93606" spans="17:17">
      <c r="Q93606" s="39"/>
    </row>
    <row r="93607" spans="17:17">
      <c r="Q93607" s="39"/>
    </row>
    <row r="93608" spans="17:17">
      <c r="Q93608" s="39"/>
    </row>
    <row r="93609" spans="17:17">
      <c r="Q93609" s="39"/>
    </row>
    <row r="93610" spans="17:17">
      <c r="Q93610" s="39"/>
    </row>
    <row r="93611" spans="17:17">
      <c r="Q93611" s="39"/>
    </row>
    <row r="93612" spans="17:17">
      <c r="Q93612" s="39"/>
    </row>
    <row r="93613" spans="17:17">
      <c r="Q93613" s="39"/>
    </row>
    <row r="93614" spans="17:17">
      <c r="Q93614" s="39"/>
    </row>
    <row r="93615" spans="17:17">
      <c r="Q93615" s="39"/>
    </row>
    <row r="93616" spans="17:17">
      <c r="Q93616" s="39"/>
    </row>
    <row r="93617" spans="17:17">
      <c r="Q93617" s="39"/>
    </row>
    <row r="93618" spans="17:17">
      <c r="Q93618" s="39"/>
    </row>
    <row r="93619" spans="17:17">
      <c r="Q93619" s="39"/>
    </row>
    <row r="93620" spans="17:17">
      <c r="Q93620" s="39"/>
    </row>
    <row r="93621" spans="17:17">
      <c r="Q93621" s="39"/>
    </row>
    <row r="93622" spans="17:17">
      <c r="Q93622" s="39"/>
    </row>
    <row r="93623" spans="17:17">
      <c r="Q93623" s="39"/>
    </row>
    <row r="93624" spans="17:17">
      <c r="Q93624" s="39"/>
    </row>
    <row r="93625" spans="17:17">
      <c r="Q93625" s="39"/>
    </row>
    <row r="93626" spans="17:17">
      <c r="Q93626" s="39"/>
    </row>
    <row r="93627" spans="17:17">
      <c r="Q93627" s="39"/>
    </row>
    <row r="93628" spans="17:17">
      <c r="Q93628" s="39"/>
    </row>
    <row r="93629" spans="17:17">
      <c r="Q93629" s="39"/>
    </row>
    <row r="93630" spans="17:17">
      <c r="Q93630" s="39"/>
    </row>
    <row r="93631" spans="17:17">
      <c r="Q93631" s="39"/>
    </row>
    <row r="93632" spans="17:17">
      <c r="Q93632" s="39"/>
    </row>
    <row r="93633" spans="17:17">
      <c r="Q93633" s="39"/>
    </row>
    <row r="93634" spans="17:17">
      <c r="Q93634" s="39"/>
    </row>
    <row r="93635" spans="17:17">
      <c r="Q93635" s="39"/>
    </row>
    <row r="93636" spans="17:17">
      <c r="Q93636" s="39"/>
    </row>
    <row r="93637" spans="17:17">
      <c r="Q93637" s="39"/>
    </row>
    <row r="93638" spans="17:17">
      <c r="Q93638" s="39"/>
    </row>
    <row r="93639" spans="17:17">
      <c r="Q93639" s="39"/>
    </row>
    <row r="93640" spans="17:17">
      <c r="Q93640" s="39"/>
    </row>
    <row r="93641" spans="17:17">
      <c r="Q93641" s="39"/>
    </row>
    <row r="93642" spans="17:17">
      <c r="Q93642" s="39"/>
    </row>
    <row r="93643" spans="17:17">
      <c r="Q93643" s="39"/>
    </row>
    <row r="93644" spans="17:17">
      <c r="Q93644" s="39"/>
    </row>
    <row r="93645" spans="17:17">
      <c r="Q93645" s="39"/>
    </row>
    <row r="93646" spans="17:17">
      <c r="Q93646" s="39"/>
    </row>
    <row r="93647" spans="17:17">
      <c r="Q93647" s="39"/>
    </row>
    <row r="93648" spans="17:17">
      <c r="Q93648" s="39"/>
    </row>
    <row r="93649" spans="17:17">
      <c r="Q93649" s="39"/>
    </row>
    <row r="93650" spans="17:17">
      <c r="Q93650" s="39"/>
    </row>
    <row r="93651" spans="17:17">
      <c r="Q93651" s="39"/>
    </row>
    <row r="93652" spans="17:17">
      <c r="Q93652" s="39"/>
    </row>
    <row r="93653" spans="17:17">
      <c r="Q93653" s="39"/>
    </row>
    <row r="93654" spans="17:17">
      <c r="Q93654" s="39"/>
    </row>
    <row r="93655" spans="17:17">
      <c r="Q93655" s="39"/>
    </row>
    <row r="93656" spans="17:17">
      <c r="Q93656" s="39"/>
    </row>
    <row r="93657" spans="17:17">
      <c r="Q93657" s="39"/>
    </row>
    <row r="93658" spans="17:17">
      <c r="Q93658" s="39"/>
    </row>
    <row r="93659" spans="17:17">
      <c r="Q93659" s="39"/>
    </row>
    <row r="93660" spans="17:17">
      <c r="Q93660" s="39"/>
    </row>
    <row r="93661" spans="17:17">
      <c r="Q93661" s="39"/>
    </row>
    <row r="93662" spans="17:17">
      <c r="Q93662" s="39"/>
    </row>
    <row r="93663" spans="17:17">
      <c r="Q93663" s="39"/>
    </row>
    <row r="93664" spans="17:17">
      <c r="Q93664" s="39"/>
    </row>
    <row r="93665" spans="17:17">
      <c r="Q93665" s="39"/>
    </row>
    <row r="93666" spans="17:17">
      <c r="Q93666" s="39"/>
    </row>
    <row r="93667" spans="17:17">
      <c r="Q93667" s="39"/>
    </row>
    <row r="93668" spans="17:17">
      <c r="Q93668" s="39"/>
    </row>
    <row r="93669" spans="17:17">
      <c r="Q93669" s="39"/>
    </row>
    <row r="93670" spans="17:17">
      <c r="Q93670" s="39"/>
    </row>
    <row r="93671" spans="17:17">
      <c r="Q93671" s="39"/>
    </row>
    <row r="93672" spans="17:17">
      <c r="Q93672" s="39"/>
    </row>
    <row r="93673" spans="17:17">
      <c r="Q93673" s="39"/>
    </row>
    <row r="93674" spans="17:17">
      <c r="Q93674" s="39"/>
    </row>
    <row r="93675" spans="17:17">
      <c r="Q93675" s="39"/>
    </row>
    <row r="93676" spans="17:17">
      <c r="Q93676" s="39"/>
    </row>
    <row r="93677" spans="17:17">
      <c r="Q93677" s="39"/>
    </row>
    <row r="93678" spans="17:17">
      <c r="Q93678" s="39"/>
    </row>
    <row r="93679" spans="17:17">
      <c r="Q93679" s="39"/>
    </row>
    <row r="93680" spans="17:17">
      <c r="Q93680" s="39"/>
    </row>
    <row r="93681" spans="17:17">
      <c r="Q93681" s="39"/>
    </row>
    <row r="93682" spans="17:17">
      <c r="Q93682" s="39"/>
    </row>
    <row r="93683" spans="17:17">
      <c r="Q93683" s="39"/>
    </row>
    <row r="93684" spans="17:17">
      <c r="Q93684" s="39"/>
    </row>
    <row r="93685" spans="17:17">
      <c r="Q93685" s="39"/>
    </row>
    <row r="93686" spans="17:17">
      <c r="Q93686" s="39"/>
    </row>
    <row r="93687" spans="17:17">
      <c r="Q93687" s="39"/>
    </row>
    <row r="93688" spans="17:17">
      <c r="Q93688" s="39"/>
    </row>
    <row r="93689" spans="17:17">
      <c r="Q93689" s="39"/>
    </row>
    <row r="93690" spans="17:17">
      <c r="Q93690" s="39"/>
    </row>
    <row r="93691" spans="17:17">
      <c r="Q93691" s="39"/>
    </row>
    <row r="93692" spans="17:17">
      <c r="Q93692" s="39"/>
    </row>
    <row r="93693" spans="17:17">
      <c r="Q93693" s="39"/>
    </row>
    <row r="93694" spans="17:17">
      <c r="Q93694" s="39"/>
    </row>
    <row r="93695" spans="17:17">
      <c r="Q93695" s="39"/>
    </row>
    <row r="93696" spans="17:17">
      <c r="Q93696" s="39"/>
    </row>
    <row r="93697" spans="17:17">
      <c r="Q93697" s="39"/>
    </row>
    <row r="93698" spans="17:17">
      <c r="Q93698" s="39"/>
    </row>
    <row r="93699" spans="17:17">
      <c r="Q93699" s="39"/>
    </row>
    <row r="93700" spans="17:17">
      <c r="Q93700" s="39"/>
    </row>
    <row r="93701" spans="17:17">
      <c r="Q93701" s="39"/>
    </row>
    <row r="93702" spans="17:17">
      <c r="Q93702" s="39"/>
    </row>
    <row r="93703" spans="17:17">
      <c r="Q93703" s="39"/>
    </row>
    <row r="93704" spans="17:17">
      <c r="Q93704" s="39"/>
    </row>
    <row r="93705" spans="17:17">
      <c r="Q93705" s="39"/>
    </row>
    <row r="93706" spans="17:17">
      <c r="Q93706" s="39"/>
    </row>
    <row r="93707" spans="17:17">
      <c r="Q93707" s="39"/>
    </row>
    <row r="93708" spans="17:17">
      <c r="Q93708" s="39"/>
    </row>
    <row r="93709" spans="17:17">
      <c r="Q93709" s="39"/>
    </row>
    <row r="93710" spans="17:17">
      <c r="Q93710" s="39"/>
    </row>
    <row r="93711" spans="17:17">
      <c r="Q93711" s="39"/>
    </row>
    <row r="93712" spans="17:17">
      <c r="Q93712" s="39"/>
    </row>
    <row r="93713" spans="17:17">
      <c r="Q93713" s="39"/>
    </row>
    <row r="93714" spans="17:17">
      <c r="Q93714" s="39"/>
    </row>
    <row r="93715" spans="17:17">
      <c r="Q93715" s="39"/>
    </row>
    <row r="93716" spans="17:17">
      <c r="Q93716" s="39"/>
    </row>
    <row r="93717" spans="17:17">
      <c r="Q93717" s="39"/>
    </row>
    <row r="93718" spans="17:17">
      <c r="Q93718" s="39"/>
    </row>
    <row r="93719" spans="17:17">
      <c r="Q93719" s="39"/>
    </row>
    <row r="93720" spans="17:17">
      <c r="Q93720" s="39"/>
    </row>
    <row r="93721" spans="17:17">
      <c r="Q93721" s="39"/>
    </row>
    <row r="93722" spans="17:17">
      <c r="Q93722" s="39"/>
    </row>
    <row r="93723" spans="17:17">
      <c r="Q93723" s="39"/>
    </row>
    <row r="93724" spans="17:17">
      <c r="Q93724" s="39"/>
    </row>
    <row r="93725" spans="17:17">
      <c r="Q93725" s="39"/>
    </row>
    <row r="93726" spans="17:17">
      <c r="Q93726" s="39"/>
    </row>
    <row r="93727" spans="17:17">
      <c r="Q93727" s="39"/>
    </row>
    <row r="93728" spans="17:17">
      <c r="Q93728" s="39"/>
    </row>
    <row r="93729" spans="17:17">
      <c r="Q93729" s="39"/>
    </row>
    <row r="93730" spans="17:17">
      <c r="Q93730" s="39"/>
    </row>
    <row r="93731" spans="17:17">
      <c r="Q93731" s="39"/>
    </row>
    <row r="93732" spans="17:17">
      <c r="Q93732" s="39"/>
    </row>
    <row r="93733" spans="17:17">
      <c r="Q93733" s="39"/>
    </row>
    <row r="93734" spans="17:17">
      <c r="Q93734" s="39"/>
    </row>
    <row r="93735" spans="17:17">
      <c r="Q93735" s="39"/>
    </row>
    <row r="93736" spans="17:17">
      <c r="Q93736" s="39"/>
    </row>
    <row r="93737" spans="17:17">
      <c r="Q93737" s="39"/>
    </row>
    <row r="93738" spans="17:17">
      <c r="Q93738" s="39"/>
    </row>
    <row r="93739" spans="17:17">
      <c r="Q93739" s="39"/>
    </row>
    <row r="93740" spans="17:17">
      <c r="Q93740" s="39"/>
    </row>
    <row r="93741" spans="17:17">
      <c r="Q93741" s="39"/>
    </row>
    <row r="93742" spans="17:17">
      <c r="Q93742" s="39"/>
    </row>
    <row r="93743" spans="17:17">
      <c r="Q93743" s="39"/>
    </row>
    <row r="93744" spans="17:17">
      <c r="Q93744" s="39"/>
    </row>
    <row r="93745" spans="17:17">
      <c r="Q93745" s="39"/>
    </row>
    <row r="93746" spans="17:17">
      <c r="Q93746" s="39"/>
    </row>
    <row r="93747" spans="17:17">
      <c r="Q93747" s="39"/>
    </row>
    <row r="93748" spans="17:17">
      <c r="Q93748" s="39"/>
    </row>
    <row r="93749" spans="17:17">
      <c r="Q93749" s="39"/>
    </row>
    <row r="93750" spans="17:17">
      <c r="Q93750" s="39"/>
    </row>
    <row r="93751" spans="17:17">
      <c r="Q93751" s="39"/>
    </row>
    <row r="93752" spans="17:17">
      <c r="Q93752" s="39"/>
    </row>
    <row r="93753" spans="17:17">
      <c r="Q93753" s="39"/>
    </row>
    <row r="93754" spans="17:17">
      <c r="Q93754" s="39"/>
    </row>
    <row r="93755" spans="17:17">
      <c r="Q93755" s="39"/>
    </row>
    <row r="93756" spans="17:17">
      <c r="Q93756" s="39"/>
    </row>
    <row r="93757" spans="17:17">
      <c r="Q93757" s="39"/>
    </row>
    <row r="93758" spans="17:17">
      <c r="Q93758" s="39"/>
    </row>
    <row r="93759" spans="17:17">
      <c r="Q93759" s="39"/>
    </row>
    <row r="93760" spans="17:17">
      <c r="Q93760" s="39"/>
    </row>
    <row r="93761" spans="17:17">
      <c r="Q93761" s="39"/>
    </row>
    <row r="93762" spans="17:17">
      <c r="Q93762" s="39"/>
    </row>
    <row r="93763" spans="17:17">
      <c r="Q93763" s="39"/>
    </row>
    <row r="93764" spans="17:17">
      <c r="Q93764" s="39"/>
    </row>
    <row r="93765" spans="17:17">
      <c r="Q93765" s="39"/>
    </row>
    <row r="93766" spans="17:17">
      <c r="Q93766" s="39"/>
    </row>
    <row r="93767" spans="17:17">
      <c r="Q93767" s="39"/>
    </row>
    <row r="93768" spans="17:17">
      <c r="Q93768" s="39"/>
    </row>
    <row r="93769" spans="17:17">
      <c r="Q93769" s="39"/>
    </row>
    <row r="93770" spans="17:17">
      <c r="Q93770" s="39"/>
    </row>
    <row r="93771" spans="17:17">
      <c r="Q93771" s="39"/>
    </row>
    <row r="93772" spans="17:17">
      <c r="Q93772" s="39"/>
    </row>
    <row r="93773" spans="17:17">
      <c r="Q93773" s="39"/>
    </row>
    <row r="93774" spans="17:17">
      <c r="Q93774" s="39"/>
    </row>
    <row r="93775" spans="17:17">
      <c r="Q93775" s="39"/>
    </row>
    <row r="93776" spans="17:17">
      <c r="Q93776" s="39"/>
    </row>
    <row r="93777" spans="17:17">
      <c r="Q93777" s="39"/>
    </row>
    <row r="93778" spans="17:17">
      <c r="Q93778" s="39"/>
    </row>
    <row r="93779" spans="17:17">
      <c r="Q93779" s="39"/>
    </row>
    <row r="93780" spans="17:17">
      <c r="Q93780" s="39"/>
    </row>
    <row r="93781" spans="17:17">
      <c r="Q93781" s="39"/>
    </row>
    <row r="93782" spans="17:17">
      <c r="Q93782" s="39"/>
    </row>
    <row r="93783" spans="17:17">
      <c r="Q93783" s="39"/>
    </row>
    <row r="93784" spans="17:17">
      <c r="Q93784" s="39"/>
    </row>
    <row r="93785" spans="17:17">
      <c r="Q93785" s="39"/>
    </row>
    <row r="93786" spans="17:17">
      <c r="Q93786" s="39"/>
    </row>
    <row r="93787" spans="17:17">
      <c r="Q93787" s="39"/>
    </row>
    <row r="93788" spans="17:17">
      <c r="Q93788" s="39"/>
    </row>
    <row r="93789" spans="17:17">
      <c r="Q93789" s="39"/>
    </row>
    <row r="93790" spans="17:17">
      <c r="Q93790" s="39"/>
    </row>
    <row r="93791" spans="17:17">
      <c r="Q93791" s="39"/>
    </row>
    <row r="93792" spans="17:17">
      <c r="Q93792" s="39"/>
    </row>
    <row r="93793" spans="17:17">
      <c r="Q93793" s="39"/>
    </row>
    <row r="93794" spans="17:17">
      <c r="Q93794" s="39"/>
    </row>
    <row r="93795" spans="17:17">
      <c r="Q93795" s="39"/>
    </row>
    <row r="93796" spans="17:17">
      <c r="Q93796" s="39"/>
    </row>
    <row r="93797" spans="17:17">
      <c r="Q93797" s="39"/>
    </row>
    <row r="93798" spans="17:17">
      <c r="Q93798" s="39"/>
    </row>
    <row r="93799" spans="17:17">
      <c r="Q93799" s="39"/>
    </row>
    <row r="93800" spans="17:17">
      <c r="Q93800" s="39"/>
    </row>
    <row r="93801" spans="17:17">
      <c r="Q93801" s="39"/>
    </row>
    <row r="93802" spans="17:17">
      <c r="Q93802" s="39"/>
    </row>
    <row r="93803" spans="17:17">
      <c r="Q93803" s="39"/>
    </row>
    <row r="93804" spans="17:17">
      <c r="Q93804" s="39"/>
    </row>
    <row r="93805" spans="17:17">
      <c r="Q93805" s="39"/>
    </row>
    <row r="93806" spans="17:17">
      <c r="Q93806" s="39"/>
    </row>
    <row r="93807" spans="17:17">
      <c r="Q93807" s="39"/>
    </row>
    <row r="93808" spans="17:17">
      <c r="Q93808" s="39"/>
    </row>
    <row r="93809" spans="17:17">
      <c r="Q93809" s="39"/>
    </row>
    <row r="93810" spans="17:17">
      <c r="Q93810" s="39"/>
    </row>
    <row r="93811" spans="17:17">
      <c r="Q93811" s="39"/>
    </row>
    <row r="93812" spans="17:17">
      <c r="Q93812" s="39"/>
    </row>
    <row r="93813" spans="17:17">
      <c r="Q93813" s="39"/>
    </row>
    <row r="93814" spans="17:17">
      <c r="Q93814" s="39"/>
    </row>
    <row r="93815" spans="17:17">
      <c r="Q93815" s="39"/>
    </row>
    <row r="93816" spans="17:17">
      <c r="Q93816" s="39"/>
    </row>
    <row r="93817" spans="17:17">
      <c r="Q93817" s="39"/>
    </row>
    <row r="93818" spans="17:17">
      <c r="Q93818" s="39"/>
    </row>
    <row r="93819" spans="17:17">
      <c r="Q93819" s="39"/>
    </row>
    <row r="93820" spans="17:17">
      <c r="Q93820" s="39"/>
    </row>
    <row r="93821" spans="17:17">
      <c r="Q93821" s="39"/>
    </row>
    <row r="93822" spans="17:17">
      <c r="Q93822" s="39"/>
    </row>
    <row r="93823" spans="17:17">
      <c r="Q93823" s="39"/>
    </row>
    <row r="93824" spans="17:17">
      <c r="Q93824" s="39"/>
    </row>
    <row r="93825" spans="17:17">
      <c r="Q93825" s="39"/>
    </row>
    <row r="93826" spans="17:17">
      <c r="Q93826" s="39"/>
    </row>
    <row r="93827" spans="17:17">
      <c r="Q93827" s="39"/>
    </row>
    <row r="93828" spans="17:17">
      <c r="Q93828" s="39"/>
    </row>
    <row r="93829" spans="17:17">
      <c r="Q93829" s="39"/>
    </row>
    <row r="93830" spans="17:17">
      <c r="Q93830" s="39"/>
    </row>
    <row r="93831" spans="17:17">
      <c r="Q93831" s="39"/>
    </row>
    <row r="93832" spans="17:17">
      <c r="Q93832" s="39"/>
    </row>
    <row r="93833" spans="17:17">
      <c r="Q93833" s="39"/>
    </row>
    <row r="93834" spans="17:17">
      <c r="Q93834" s="39"/>
    </row>
    <row r="93835" spans="17:17">
      <c r="Q93835" s="39"/>
    </row>
    <row r="93836" spans="17:17">
      <c r="Q93836" s="39"/>
    </row>
    <row r="93837" spans="17:17">
      <c r="Q93837" s="39"/>
    </row>
    <row r="93838" spans="17:17">
      <c r="Q93838" s="39"/>
    </row>
    <row r="93839" spans="17:17">
      <c r="Q93839" s="39"/>
    </row>
    <row r="93840" spans="17:17">
      <c r="Q93840" s="39"/>
    </row>
    <row r="93841" spans="17:17">
      <c r="Q93841" s="39"/>
    </row>
    <row r="93842" spans="17:17">
      <c r="Q93842" s="39"/>
    </row>
    <row r="93843" spans="17:17">
      <c r="Q93843" s="39"/>
    </row>
    <row r="93844" spans="17:17">
      <c r="Q93844" s="39"/>
    </row>
    <row r="93845" spans="17:17">
      <c r="Q93845" s="39"/>
    </row>
    <row r="93846" spans="17:17">
      <c r="Q93846" s="39"/>
    </row>
    <row r="93847" spans="17:17">
      <c r="Q93847" s="39"/>
    </row>
    <row r="93848" spans="17:17">
      <c r="Q93848" s="39"/>
    </row>
    <row r="93849" spans="17:17">
      <c r="Q93849" s="39"/>
    </row>
    <row r="93850" spans="17:17">
      <c r="Q93850" s="39"/>
    </row>
    <row r="93851" spans="17:17">
      <c r="Q93851" s="39"/>
    </row>
    <row r="93852" spans="17:17">
      <c r="Q93852" s="39"/>
    </row>
    <row r="93853" spans="17:17">
      <c r="Q93853" s="39"/>
    </row>
    <row r="93854" spans="17:17">
      <c r="Q93854" s="39"/>
    </row>
    <row r="93855" spans="17:17">
      <c r="Q93855" s="39"/>
    </row>
    <row r="93856" spans="17:17">
      <c r="Q93856" s="39"/>
    </row>
    <row r="93857" spans="17:17">
      <c r="Q93857" s="39"/>
    </row>
    <row r="93858" spans="17:17">
      <c r="Q93858" s="39"/>
    </row>
    <row r="93859" spans="17:17">
      <c r="Q93859" s="39"/>
    </row>
    <row r="93860" spans="17:17">
      <c r="Q93860" s="39"/>
    </row>
    <row r="93861" spans="17:17">
      <c r="Q93861" s="39"/>
    </row>
    <row r="93862" spans="17:17">
      <c r="Q93862" s="39"/>
    </row>
    <row r="93863" spans="17:17">
      <c r="Q93863" s="39"/>
    </row>
    <row r="93864" spans="17:17">
      <c r="Q93864" s="39"/>
    </row>
    <row r="93865" spans="17:17">
      <c r="Q93865" s="39"/>
    </row>
    <row r="93866" spans="17:17">
      <c r="Q93866" s="39"/>
    </row>
    <row r="93867" spans="17:17">
      <c r="Q93867" s="39"/>
    </row>
    <row r="93868" spans="17:17">
      <c r="Q93868" s="39"/>
    </row>
    <row r="93869" spans="17:17">
      <c r="Q93869" s="39"/>
    </row>
    <row r="93870" spans="17:17">
      <c r="Q93870" s="39"/>
    </row>
    <row r="93871" spans="17:17">
      <c r="Q93871" s="39"/>
    </row>
    <row r="93872" spans="17:17">
      <c r="Q93872" s="39"/>
    </row>
    <row r="93873" spans="17:17">
      <c r="Q93873" s="39"/>
    </row>
    <row r="93874" spans="17:17">
      <c r="Q93874" s="39"/>
    </row>
    <row r="93875" spans="17:17">
      <c r="Q93875" s="39"/>
    </row>
    <row r="93876" spans="17:17">
      <c r="Q93876" s="39"/>
    </row>
    <row r="93877" spans="17:17">
      <c r="Q93877" s="39"/>
    </row>
    <row r="93878" spans="17:17">
      <c r="Q93878" s="39"/>
    </row>
    <row r="93879" spans="17:17">
      <c r="Q93879" s="39"/>
    </row>
    <row r="93880" spans="17:17">
      <c r="Q93880" s="39"/>
    </row>
    <row r="93881" spans="17:17">
      <c r="Q93881" s="39"/>
    </row>
    <row r="93882" spans="17:17">
      <c r="Q93882" s="39"/>
    </row>
    <row r="93883" spans="17:17">
      <c r="Q93883" s="39"/>
    </row>
    <row r="93884" spans="17:17">
      <c r="Q93884" s="39"/>
    </row>
    <row r="93885" spans="17:17">
      <c r="Q93885" s="39"/>
    </row>
    <row r="93886" spans="17:17">
      <c r="Q93886" s="39"/>
    </row>
    <row r="93887" spans="17:17">
      <c r="Q93887" s="39"/>
    </row>
    <row r="93888" spans="17:17">
      <c r="Q93888" s="39"/>
    </row>
    <row r="93889" spans="17:17">
      <c r="Q93889" s="39"/>
    </row>
    <row r="93890" spans="17:17">
      <c r="Q93890" s="39"/>
    </row>
    <row r="93891" spans="17:17">
      <c r="Q93891" s="39"/>
    </row>
    <row r="93892" spans="17:17">
      <c r="Q93892" s="39"/>
    </row>
    <row r="93893" spans="17:17">
      <c r="Q93893" s="39"/>
    </row>
    <row r="93894" spans="17:17">
      <c r="Q93894" s="39"/>
    </row>
    <row r="93895" spans="17:17">
      <c r="Q93895" s="39"/>
    </row>
    <row r="93896" spans="17:17">
      <c r="Q93896" s="39"/>
    </row>
    <row r="93897" spans="17:17">
      <c r="Q93897" s="39"/>
    </row>
    <row r="93898" spans="17:17">
      <c r="Q93898" s="39"/>
    </row>
    <row r="93899" spans="17:17">
      <c r="Q93899" s="39"/>
    </row>
    <row r="93900" spans="17:17">
      <c r="Q93900" s="39"/>
    </row>
    <row r="93901" spans="17:17">
      <c r="Q93901" s="39"/>
    </row>
    <row r="93902" spans="17:17">
      <c r="Q93902" s="39"/>
    </row>
    <row r="93903" spans="17:17">
      <c r="Q93903" s="39"/>
    </row>
    <row r="93904" spans="17:17">
      <c r="Q93904" s="39"/>
    </row>
    <row r="93905" spans="17:17">
      <c r="Q93905" s="39"/>
    </row>
    <row r="93906" spans="17:17">
      <c r="Q93906" s="39"/>
    </row>
    <row r="93907" spans="17:17">
      <c r="Q93907" s="39"/>
    </row>
    <row r="93908" spans="17:17">
      <c r="Q93908" s="39"/>
    </row>
    <row r="93909" spans="17:17">
      <c r="Q93909" s="39"/>
    </row>
    <row r="93910" spans="17:17">
      <c r="Q93910" s="39"/>
    </row>
    <row r="93911" spans="17:17">
      <c r="Q93911" s="39"/>
    </row>
    <row r="93912" spans="17:17">
      <c r="Q93912" s="39"/>
    </row>
    <row r="93913" spans="17:17">
      <c r="Q93913" s="39"/>
    </row>
    <row r="93914" spans="17:17">
      <c r="Q93914" s="39"/>
    </row>
    <row r="93915" spans="17:17">
      <c r="Q93915" s="39"/>
    </row>
    <row r="93916" spans="17:17">
      <c r="Q93916" s="39"/>
    </row>
    <row r="93917" spans="17:17">
      <c r="Q93917" s="39"/>
    </row>
    <row r="93918" spans="17:17">
      <c r="Q93918" s="39"/>
    </row>
    <row r="93919" spans="17:17">
      <c r="Q93919" s="39"/>
    </row>
    <row r="93920" spans="17:17">
      <c r="Q93920" s="39"/>
    </row>
    <row r="93921" spans="17:17">
      <c r="Q93921" s="39"/>
    </row>
    <row r="93922" spans="17:17">
      <c r="Q93922" s="39"/>
    </row>
    <row r="93923" spans="17:17">
      <c r="Q93923" s="39"/>
    </row>
    <row r="93924" spans="17:17">
      <c r="Q93924" s="39"/>
    </row>
    <row r="93925" spans="17:17">
      <c r="Q93925" s="39"/>
    </row>
    <row r="93926" spans="17:17">
      <c r="Q93926" s="39"/>
    </row>
    <row r="93927" spans="17:17">
      <c r="Q93927" s="39"/>
    </row>
    <row r="93928" spans="17:17">
      <c r="Q93928" s="39"/>
    </row>
    <row r="93929" spans="17:17">
      <c r="Q93929" s="39"/>
    </row>
    <row r="93930" spans="17:17">
      <c r="Q93930" s="39"/>
    </row>
    <row r="93931" spans="17:17">
      <c r="Q93931" s="39"/>
    </row>
    <row r="93932" spans="17:17">
      <c r="Q93932" s="39"/>
    </row>
    <row r="93933" spans="17:17">
      <c r="Q93933" s="39"/>
    </row>
    <row r="93934" spans="17:17">
      <c r="Q93934" s="39"/>
    </row>
    <row r="93935" spans="17:17">
      <c r="Q93935" s="39"/>
    </row>
    <row r="93936" spans="17:17">
      <c r="Q93936" s="39"/>
    </row>
    <row r="93937" spans="17:17">
      <c r="Q93937" s="39"/>
    </row>
    <row r="93938" spans="17:17">
      <c r="Q93938" s="39"/>
    </row>
    <row r="93939" spans="17:17">
      <c r="Q93939" s="39"/>
    </row>
    <row r="93940" spans="17:17">
      <c r="Q93940" s="39"/>
    </row>
    <row r="93941" spans="17:17">
      <c r="Q93941" s="39"/>
    </row>
    <row r="93942" spans="17:17">
      <c r="Q93942" s="39"/>
    </row>
    <row r="93943" spans="17:17">
      <c r="Q93943" s="39"/>
    </row>
    <row r="93944" spans="17:17">
      <c r="Q93944" s="39"/>
    </row>
    <row r="93945" spans="17:17">
      <c r="Q93945" s="39"/>
    </row>
    <row r="93946" spans="17:17">
      <c r="Q93946" s="39"/>
    </row>
    <row r="93947" spans="17:17">
      <c r="Q93947" s="39"/>
    </row>
    <row r="93948" spans="17:17">
      <c r="Q93948" s="39"/>
    </row>
    <row r="93949" spans="17:17">
      <c r="Q93949" s="39"/>
    </row>
    <row r="93950" spans="17:17">
      <c r="Q93950" s="39"/>
    </row>
    <row r="93951" spans="17:17">
      <c r="Q93951" s="39"/>
    </row>
    <row r="93952" spans="17:17">
      <c r="Q93952" s="39"/>
    </row>
    <row r="93953" spans="17:17">
      <c r="Q93953" s="39"/>
    </row>
    <row r="93954" spans="17:17">
      <c r="Q93954" s="39"/>
    </row>
    <row r="93955" spans="17:17">
      <c r="Q93955" s="39"/>
    </row>
    <row r="93956" spans="17:17">
      <c r="Q93956" s="39"/>
    </row>
    <row r="93957" spans="17:17">
      <c r="Q93957" s="39"/>
    </row>
    <row r="93958" spans="17:17">
      <c r="Q93958" s="39"/>
    </row>
    <row r="93959" spans="17:17">
      <c r="Q93959" s="39"/>
    </row>
    <row r="93960" spans="17:17">
      <c r="Q93960" s="39"/>
    </row>
    <row r="93961" spans="17:17">
      <c r="Q93961" s="39"/>
    </row>
    <row r="93962" spans="17:17">
      <c r="Q93962" s="39"/>
    </row>
    <row r="93963" spans="17:17">
      <c r="Q93963" s="39"/>
    </row>
    <row r="93964" spans="17:17">
      <c r="Q93964" s="39"/>
    </row>
    <row r="93965" spans="17:17">
      <c r="Q93965" s="39"/>
    </row>
    <row r="93966" spans="17:17">
      <c r="Q93966" s="39"/>
    </row>
    <row r="93967" spans="17:17">
      <c r="Q93967" s="39"/>
    </row>
    <row r="93968" spans="17:17">
      <c r="Q93968" s="39"/>
    </row>
    <row r="93969" spans="17:17">
      <c r="Q93969" s="39"/>
    </row>
    <row r="93970" spans="17:17">
      <c r="Q93970" s="39"/>
    </row>
    <row r="93971" spans="17:17">
      <c r="Q93971" s="39"/>
    </row>
    <row r="93972" spans="17:17">
      <c r="Q93972" s="39"/>
    </row>
    <row r="93973" spans="17:17">
      <c r="Q93973" s="39"/>
    </row>
    <row r="93974" spans="17:17">
      <c r="Q93974" s="39"/>
    </row>
    <row r="93975" spans="17:17">
      <c r="Q93975" s="39"/>
    </row>
    <row r="93976" spans="17:17">
      <c r="Q93976" s="39"/>
    </row>
    <row r="93977" spans="17:17">
      <c r="Q93977" s="39"/>
    </row>
    <row r="93978" spans="17:17">
      <c r="Q93978" s="39"/>
    </row>
    <row r="93979" spans="17:17">
      <c r="Q93979" s="39"/>
    </row>
    <row r="93980" spans="17:17">
      <c r="Q93980" s="39"/>
    </row>
    <row r="93981" spans="17:17">
      <c r="Q93981" s="39"/>
    </row>
    <row r="93982" spans="17:17">
      <c r="Q93982" s="39"/>
    </row>
    <row r="93983" spans="17:17">
      <c r="Q93983" s="39"/>
    </row>
    <row r="93984" spans="17:17">
      <c r="Q93984" s="39"/>
    </row>
    <row r="93985" spans="17:17">
      <c r="Q93985" s="39"/>
    </row>
    <row r="93986" spans="17:17">
      <c r="Q93986" s="39"/>
    </row>
    <row r="93987" spans="17:17">
      <c r="Q93987" s="39"/>
    </row>
    <row r="93988" spans="17:17">
      <c r="Q93988" s="39"/>
    </row>
    <row r="93989" spans="17:17">
      <c r="Q93989" s="39"/>
    </row>
    <row r="93990" spans="17:17">
      <c r="Q93990" s="39"/>
    </row>
    <row r="93991" spans="17:17">
      <c r="Q93991" s="39"/>
    </row>
    <row r="93992" spans="17:17">
      <c r="Q93992" s="39"/>
    </row>
    <row r="93993" spans="17:17">
      <c r="Q93993" s="39"/>
    </row>
    <row r="93994" spans="17:17">
      <c r="Q93994" s="39"/>
    </row>
    <row r="93995" spans="17:17">
      <c r="Q93995" s="39"/>
    </row>
    <row r="93996" spans="17:17">
      <c r="Q93996" s="39"/>
    </row>
    <row r="93997" spans="17:17">
      <c r="Q93997" s="39"/>
    </row>
    <row r="93998" spans="17:17">
      <c r="Q93998" s="39"/>
    </row>
    <row r="93999" spans="17:17">
      <c r="Q93999" s="39"/>
    </row>
    <row r="94000" spans="17:17">
      <c r="Q94000" s="39"/>
    </row>
    <row r="94001" spans="17:17">
      <c r="Q94001" s="39"/>
    </row>
    <row r="94002" spans="17:17">
      <c r="Q94002" s="39"/>
    </row>
    <row r="94003" spans="17:17">
      <c r="Q94003" s="39"/>
    </row>
    <row r="94004" spans="17:17">
      <c r="Q94004" s="39"/>
    </row>
    <row r="94005" spans="17:17">
      <c r="Q94005" s="39"/>
    </row>
    <row r="94006" spans="17:17">
      <c r="Q94006" s="39"/>
    </row>
    <row r="94007" spans="17:17">
      <c r="Q94007" s="39"/>
    </row>
    <row r="94008" spans="17:17">
      <c r="Q94008" s="39"/>
    </row>
    <row r="94009" spans="17:17">
      <c r="Q94009" s="39"/>
    </row>
    <row r="94010" spans="17:17">
      <c r="Q94010" s="39"/>
    </row>
    <row r="94011" spans="17:17">
      <c r="Q94011" s="39"/>
    </row>
    <row r="94012" spans="17:17">
      <c r="Q94012" s="39"/>
    </row>
    <row r="94013" spans="17:17">
      <c r="Q94013" s="39"/>
    </row>
    <row r="94014" spans="17:17">
      <c r="Q94014" s="39"/>
    </row>
    <row r="94015" spans="17:17">
      <c r="Q94015" s="39"/>
    </row>
    <row r="94016" spans="17:17">
      <c r="Q94016" s="39"/>
    </row>
    <row r="94017" spans="17:17">
      <c r="Q94017" s="39"/>
    </row>
    <row r="94018" spans="17:17">
      <c r="Q94018" s="39"/>
    </row>
    <row r="94019" spans="17:17">
      <c r="Q94019" s="39"/>
    </row>
    <row r="94020" spans="17:17">
      <c r="Q94020" s="39"/>
    </row>
    <row r="94021" spans="17:17">
      <c r="Q94021" s="39"/>
    </row>
    <row r="94022" spans="17:17">
      <c r="Q94022" s="39"/>
    </row>
    <row r="94023" spans="17:17">
      <c r="Q94023" s="39"/>
    </row>
    <row r="94024" spans="17:17">
      <c r="Q94024" s="39"/>
    </row>
    <row r="94025" spans="17:17">
      <c r="Q94025" s="39"/>
    </row>
    <row r="94026" spans="17:17">
      <c r="Q94026" s="39"/>
    </row>
    <row r="94027" spans="17:17">
      <c r="Q94027" s="39"/>
    </row>
    <row r="94028" spans="17:17">
      <c r="Q94028" s="39"/>
    </row>
    <row r="94029" spans="17:17">
      <c r="Q94029" s="39"/>
    </row>
    <row r="94030" spans="17:17">
      <c r="Q94030" s="39"/>
    </row>
    <row r="94031" spans="17:17">
      <c r="Q94031" s="39"/>
    </row>
    <row r="94032" spans="17:17">
      <c r="Q94032" s="39"/>
    </row>
    <row r="94033" spans="17:17">
      <c r="Q94033" s="39"/>
    </row>
    <row r="94034" spans="17:17">
      <c r="Q94034" s="39"/>
    </row>
    <row r="94035" spans="17:17">
      <c r="Q94035" s="39"/>
    </row>
    <row r="94036" spans="17:17">
      <c r="Q94036" s="39"/>
    </row>
    <row r="94037" spans="17:17">
      <c r="Q94037" s="39"/>
    </row>
    <row r="94038" spans="17:17">
      <c r="Q94038" s="39"/>
    </row>
    <row r="94039" spans="17:17">
      <c r="Q94039" s="39"/>
    </row>
    <row r="94040" spans="17:17">
      <c r="Q94040" s="39"/>
    </row>
    <row r="94041" spans="17:17">
      <c r="Q94041" s="39"/>
    </row>
    <row r="94042" spans="17:17">
      <c r="Q94042" s="39"/>
    </row>
    <row r="94043" spans="17:17">
      <c r="Q94043" s="39"/>
    </row>
    <row r="94044" spans="17:17">
      <c r="Q94044" s="39"/>
    </row>
    <row r="94045" spans="17:17">
      <c r="Q94045" s="39"/>
    </row>
    <row r="94046" spans="17:17">
      <c r="Q94046" s="39"/>
    </row>
    <row r="94047" spans="17:17">
      <c r="Q94047" s="39"/>
    </row>
    <row r="94048" spans="17:17">
      <c r="Q94048" s="39"/>
    </row>
    <row r="94049" spans="17:17">
      <c r="Q94049" s="39"/>
    </row>
    <row r="94050" spans="17:17">
      <c r="Q94050" s="39"/>
    </row>
    <row r="94051" spans="17:17">
      <c r="Q94051" s="39"/>
    </row>
    <row r="94052" spans="17:17">
      <c r="Q94052" s="39"/>
    </row>
    <row r="94053" spans="17:17">
      <c r="Q94053" s="39"/>
    </row>
    <row r="94054" spans="17:17">
      <c r="Q94054" s="39"/>
    </row>
    <row r="94055" spans="17:17">
      <c r="Q94055" s="39"/>
    </row>
    <row r="94056" spans="17:17">
      <c r="Q94056" s="39"/>
    </row>
    <row r="94057" spans="17:17">
      <c r="Q94057" s="39"/>
    </row>
    <row r="94058" spans="17:17">
      <c r="Q94058" s="39"/>
    </row>
    <row r="94059" spans="17:17">
      <c r="Q94059" s="39"/>
    </row>
    <row r="94060" spans="17:17">
      <c r="Q94060" s="39"/>
    </row>
    <row r="94061" spans="17:17">
      <c r="Q94061" s="39"/>
    </row>
    <row r="94062" spans="17:17">
      <c r="Q94062" s="39"/>
    </row>
    <row r="94063" spans="17:17">
      <c r="Q94063" s="39"/>
    </row>
    <row r="94064" spans="17:17">
      <c r="Q94064" s="39"/>
    </row>
    <row r="94065" spans="17:17">
      <c r="Q94065" s="39"/>
    </row>
    <row r="94066" spans="17:17">
      <c r="Q94066" s="39"/>
    </row>
    <row r="94067" spans="17:17">
      <c r="Q94067" s="39"/>
    </row>
    <row r="94068" spans="17:17">
      <c r="Q94068" s="39"/>
    </row>
    <row r="94069" spans="17:17">
      <c r="Q94069" s="39"/>
    </row>
    <row r="94070" spans="17:17">
      <c r="Q94070" s="39"/>
    </row>
    <row r="94071" spans="17:17">
      <c r="Q94071" s="39"/>
    </row>
    <row r="94072" spans="17:17">
      <c r="Q94072" s="39"/>
    </row>
    <row r="94073" spans="17:17">
      <c r="Q94073" s="39"/>
    </row>
    <row r="94074" spans="17:17">
      <c r="Q94074" s="39"/>
    </row>
    <row r="94075" spans="17:17">
      <c r="Q94075" s="39"/>
    </row>
    <row r="94076" spans="17:17">
      <c r="Q94076" s="39"/>
    </row>
    <row r="94077" spans="17:17">
      <c r="Q94077" s="39"/>
    </row>
    <row r="94078" spans="17:17">
      <c r="Q94078" s="39"/>
    </row>
    <row r="94079" spans="17:17">
      <c r="Q94079" s="39"/>
    </row>
    <row r="94080" spans="17:17">
      <c r="Q94080" s="39"/>
    </row>
    <row r="94081" spans="17:17">
      <c r="Q94081" s="39"/>
    </row>
    <row r="94082" spans="17:17">
      <c r="Q94082" s="39"/>
    </row>
    <row r="94083" spans="17:17">
      <c r="Q94083" s="39"/>
    </row>
    <row r="94084" spans="17:17">
      <c r="Q94084" s="39"/>
    </row>
    <row r="94085" spans="17:17">
      <c r="Q94085" s="39"/>
    </row>
    <row r="94086" spans="17:17">
      <c r="Q94086" s="39"/>
    </row>
    <row r="94087" spans="17:17">
      <c r="Q94087" s="39"/>
    </row>
    <row r="94088" spans="17:17">
      <c r="Q94088" s="39"/>
    </row>
    <row r="94089" spans="17:17">
      <c r="Q94089" s="39"/>
    </row>
    <row r="94090" spans="17:17">
      <c r="Q94090" s="39"/>
    </row>
    <row r="94091" spans="17:17">
      <c r="Q94091" s="39"/>
    </row>
    <row r="94092" spans="17:17">
      <c r="Q94092" s="39"/>
    </row>
    <row r="94093" spans="17:17">
      <c r="Q94093" s="39"/>
    </row>
    <row r="94094" spans="17:17">
      <c r="Q94094" s="39"/>
    </row>
    <row r="94095" spans="17:17">
      <c r="Q94095" s="39"/>
    </row>
    <row r="94096" spans="17:17">
      <c r="Q94096" s="39"/>
    </row>
    <row r="94097" spans="17:17">
      <c r="Q94097" s="39"/>
    </row>
    <row r="94098" spans="17:17">
      <c r="Q94098" s="39"/>
    </row>
    <row r="94099" spans="17:17">
      <c r="Q94099" s="39"/>
    </row>
    <row r="94100" spans="17:17">
      <c r="Q94100" s="39"/>
    </row>
    <row r="94101" spans="17:17">
      <c r="Q94101" s="39"/>
    </row>
    <row r="94102" spans="17:17">
      <c r="Q94102" s="39"/>
    </row>
    <row r="94103" spans="17:17">
      <c r="Q94103" s="39"/>
    </row>
    <row r="94104" spans="17:17">
      <c r="Q94104" s="39"/>
    </row>
    <row r="94105" spans="17:17">
      <c r="Q94105" s="39"/>
    </row>
    <row r="94106" spans="17:17">
      <c r="Q94106" s="39"/>
    </row>
    <row r="94107" spans="17:17">
      <c r="Q94107" s="39"/>
    </row>
    <row r="94108" spans="17:17">
      <c r="Q94108" s="39"/>
    </row>
    <row r="94109" spans="17:17">
      <c r="Q94109" s="39"/>
    </row>
    <row r="94110" spans="17:17">
      <c r="Q94110" s="39"/>
    </row>
    <row r="94111" spans="17:17">
      <c r="Q94111" s="39"/>
    </row>
    <row r="94112" spans="17:17">
      <c r="Q94112" s="39"/>
    </row>
    <row r="94113" spans="17:17">
      <c r="Q94113" s="39"/>
    </row>
    <row r="94114" spans="17:17">
      <c r="Q94114" s="39"/>
    </row>
    <row r="94115" spans="17:17">
      <c r="Q94115" s="39"/>
    </row>
    <row r="94116" spans="17:17">
      <c r="Q94116" s="39"/>
    </row>
    <row r="94117" spans="17:17">
      <c r="Q94117" s="39"/>
    </row>
    <row r="94118" spans="17:17">
      <c r="Q94118" s="39"/>
    </row>
    <row r="94119" spans="17:17">
      <c r="Q94119" s="39"/>
    </row>
    <row r="94120" spans="17:17">
      <c r="Q94120" s="39"/>
    </row>
    <row r="94121" spans="17:17">
      <c r="Q94121" s="39"/>
    </row>
    <row r="94122" spans="17:17">
      <c r="Q94122" s="39"/>
    </row>
    <row r="94123" spans="17:17">
      <c r="Q94123" s="39"/>
    </row>
    <row r="94124" spans="17:17">
      <c r="Q94124" s="39"/>
    </row>
    <row r="94125" spans="17:17">
      <c r="Q94125" s="39"/>
    </row>
    <row r="94126" spans="17:17">
      <c r="Q94126" s="39"/>
    </row>
    <row r="94127" spans="17:17">
      <c r="Q94127" s="39"/>
    </row>
    <row r="94128" spans="17:17">
      <c r="Q94128" s="39"/>
    </row>
    <row r="94129" spans="17:17">
      <c r="Q94129" s="39"/>
    </row>
    <row r="94130" spans="17:17">
      <c r="Q94130" s="39"/>
    </row>
    <row r="94131" spans="17:17">
      <c r="Q94131" s="39"/>
    </row>
    <row r="94132" spans="17:17">
      <c r="Q94132" s="39"/>
    </row>
    <row r="94133" spans="17:17">
      <c r="Q94133" s="39"/>
    </row>
    <row r="94134" spans="17:17">
      <c r="Q94134" s="39"/>
    </row>
    <row r="94135" spans="17:17">
      <c r="Q94135" s="39"/>
    </row>
    <row r="94136" spans="17:17">
      <c r="Q94136" s="39"/>
    </row>
    <row r="94137" spans="17:17">
      <c r="Q94137" s="39"/>
    </row>
    <row r="94138" spans="17:17">
      <c r="Q94138" s="39"/>
    </row>
    <row r="94139" spans="17:17">
      <c r="Q94139" s="39"/>
    </row>
    <row r="94140" spans="17:17">
      <c r="Q94140" s="39"/>
    </row>
    <row r="94141" spans="17:17">
      <c r="Q94141" s="39"/>
    </row>
    <row r="94142" spans="17:17">
      <c r="Q94142" s="39"/>
    </row>
    <row r="94143" spans="17:17">
      <c r="Q94143" s="39"/>
    </row>
    <row r="94144" spans="17:17">
      <c r="Q94144" s="39"/>
    </row>
    <row r="94145" spans="17:17">
      <c r="Q94145" s="39"/>
    </row>
    <row r="94146" spans="17:17">
      <c r="Q94146" s="39"/>
    </row>
    <row r="94147" spans="17:17">
      <c r="Q94147" s="39"/>
    </row>
    <row r="94148" spans="17:17">
      <c r="Q94148" s="39"/>
    </row>
    <row r="94149" spans="17:17">
      <c r="Q94149" s="39"/>
    </row>
    <row r="94150" spans="17:17">
      <c r="Q94150" s="39"/>
    </row>
    <row r="94151" spans="17:17">
      <c r="Q94151" s="39"/>
    </row>
    <row r="94152" spans="17:17">
      <c r="Q94152" s="39"/>
    </row>
    <row r="94153" spans="17:17">
      <c r="Q94153" s="39"/>
    </row>
    <row r="94154" spans="17:17">
      <c r="Q94154" s="39"/>
    </row>
    <row r="94155" spans="17:17">
      <c r="Q94155" s="39"/>
    </row>
    <row r="94156" spans="17:17">
      <c r="Q94156" s="39"/>
    </row>
    <row r="94157" spans="17:17">
      <c r="Q94157" s="39"/>
    </row>
    <row r="94158" spans="17:17">
      <c r="Q94158" s="39"/>
    </row>
    <row r="94159" spans="17:17">
      <c r="Q94159" s="39"/>
    </row>
    <row r="94160" spans="17:17">
      <c r="Q94160" s="39"/>
    </row>
    <row r="94161" spans="17:17">
      <c r="Q94161" s="39"/>
    </row>
    <row r="94162" spans="17:17">
      <c r="Q94162" s="39"/>
    </row>
    <row r="94163" spans="17:17">
      <c r="Q94163" s="39"/>
    </row>
    <row r="94164" spans="17:17">
      <c r="Q94164" s="39"/>
    </row>
    <row r="94165" spans="17:17">
      <c r="Q94165" s="39"/>
    </row>
    <row r="94166" spans="17:17">
      <c r="Q94166" s="39"/>
    </row>
    <row r="94167" spans="17:17">
      <c r="Q94167" s="39"/>
    </row>
    <row r="94168" spans="17:17">
      <c r="Q94168" s="39"/>
    </row>
    <row r="94169" spans="17:17">
      <c r="Q94169" s="39"/>
    </row>
    <row r="94170" spans="17:17">
      <c r="Q94170" s="39"/>
    </row>
    <row r="94171" spans="17:17">
      <c r="Q94171" s="39"/>
    </row>
    <row r="94172" spans="17:17">
      <c r="Q94172" s="39"/>
    </row>
    <row r="94173" spans="17:17">
      <c r="Q94173" s="39"/>
    </row>
    <row r="94174" spans="17:17">
      <c r="Q94174" s="39"/>
    </row>
    <row r="94175" spans="17:17">
      <c r="Q94175" s="39"/>
    </row>
    <row r="94176" spans="17:17">
      <c r="Q94176" s="39"/>
    </row>
    <row r="94177" spans="17:17">
      <c r="Q94177" s="39"/>
    </row>
    <row r="94178" spans="17:17">
      <c r="Q94178" s="39"/>
    </row>
    <row r="94179" spans="17:17">
      <c r="Q94179" s="39"/>
    </row>
    <row r="94180" spans="17:17">
      <c r="Q94180" s="39"/>
    </row>
    <row r="94181" spans="17:17">
      <c r="Q94181" s="39"/>
    </row>
    <row r="94182" spans="17:17">
      <c r="Q94182" s="39"/>
    </row>
    <row r="94183" spans="17:17">
      <c r="Q94183" s="39"/>
    </row>
    <row r="94184" spans="17:17">
      <c r="Q94184" s="39"/>
    </row>
    <row r="94185" spans="17:17">
      <c r="Q94185" s="39"/>
    </row>
    <row r="94186" spans="17:17">
      <c r="Q94186" s="39"/>
    </row>
    <row r="94187" spans="17:17">
      <c r="Q94187" s="39"/>
    </row>
    <row r="94188" spans="17:17">
      <c r="Q94188" s="39"/>
    </row>
    <row r="94189" spans="17:17">
      <c r="Q94189" s="39"/>
    </row>
    <row r="94190" spans="17:17">
      <c r="Q94190" s="39"/>
    </row>
    <row r="94191" spans="17:17">
      <c r="Q94191" s="39"/>
    </row>
    <row r="94192" spans="17:17">
      <c r="Q94192" s="39"/>
    </row>
    <row r="94193" spans="17:17">
      <c r="Q94193" s="39"/>
    </row>
    <row r="94194" spans="17:17">
      <c r="Q94194" s="39"/>
    </row>
    <row r="94195" spans="17:17">
      <c r="Q94195" s="39"/>
    </row>
    <row r="94196" spans="17:17">
      <c r="Q94196" s="39"/>
    </row>
    <row r="94197" spans="17:17">
      <c r="Q94197" s="39"/>
    </row>
    <row r="94198" spans="17:17">
      <c r="Q94198" s="39"/>
    </row>
    <row r="94199" spans="17:17">
      <c r="Q94199" s="39"/>
    </row>
    <row r="94200" spans="17:17">
      <c r="Q94200" s="39"/>
    </row>
    <row r="94201" spans="17:17">
      <c r="Q94201" s="39"/>
    </row>
    <row r="94202" spans="17:17">
      <c r="Q94202" s="39"/>
    </row>
    <row r="94203" spans="17:17">
      <c r="Q94203" s="39"/>
    </row>
    <row r="94204" spans="17:17">
      <c r="Q94204" s="39"/>
    </row>
    <row r="94205" spans="17:17">
      <c r="Q94205" s="39"/>
    </row>
    <row r="94206" spans="17:17">
      <c r="Q94206" s="39"/>
    </row>
    <row r="94207" spans="17:17">
      <c r="Q94207" s="39"/>
    </row>
    <row r="94208" spans="17:17">
      <c r="Q94208" s="39"/>
    </row>
    <row r="94209" spans="17:17">
      <c r="Q94209" s="39"/>
    </row>
    <row r="94210" spans="17:17">
      <c r="Q94210" s="39"/>
    </row>
    <row r="94211" spans="17:17">
      <c r="Q94211" s="39"/>
    </row>
    <row r="94212" spans="17:17">
      <c r="Q94212" s="39"/>
    </row>
    <row r="94213" spans="17:17">
      <c r="Q94213" s="39"/>
    </row>
    <row r="94214" spans="17:17">
      <c r="Q94214" s="39"/>
    </row>
    <row r="94215" spans="17:17">
      <c r="Q94215" s="39"/>
    </row>
    <row r="94216" spans="17:17">
      <c r="Q94216" s="39"/>
    </row>
    <row r="94217" spans="17:17">
      <c r="Q94217" s="39"/>
    </row>
    <row r="94218" spans="17:17">
      <c r="Q94218" s="39"/>
    </row>
    <row r="94219" spans="17:17">
      <c r="Q94219" s="39"/>
    </row>
    <row r="94220" spans="17:17">
      <c r="Q94220" s="39"/>
    </row>
    <row r="94221" spans="17:17">
      <c r="Q94221" s="39"/>
    </row>
    <row r="94222" spans="17:17">
      <c r="Q94222" s="39"/>
    </row>
    <row r="94223" spans="17:17">
      <c r="Q94223" s="39"/>
    </row>
    <row r="94224" spans="17:17">
      <c r="Q94224" s="39"/>
    </row>
    <row r="94225" spans="17:17">
      <c r="Q94225" s="39"/>
    </row>
    <row r="94226" spans="17:17">
      <c r="Q94226" s="39"/>
    </row>
    <row r="94227" spans="17:17">
      <c r="Q94227" s="39"/>
    </row>
    <row r="94228" spans="17:17">
      <c r="Q94228" s="39"/>
    </row>
    <row r="94229" spans="17:17">
      <c r="Q94229" s="39"/>
    </row>
    <row r="94230" spans="17:17">
      <c r="Q94230" s="39"/>
    </row>
    <row r="94231" spans="17:17">
      <c r="Q94231" s="39"/>
    </row>
    <row r="94232" spans="17:17">
      <c r="Q94232" s="39"/>
    </row>
    <row r="94233" spans="17:17">
      <c r="Q94233" s="39"/>
    </row>
    <row r="94234" spans="17:17">
      <c r="Q94234" s="39"/>
    </row>
    <row r="94235" spans="17:17">
      <c r="Q94235" s="39"/>
    </row>
    <row r="94236" spans="17:17">
      <c r="Q94236" s="39"/>
    </row>
    <row r="94237" spans="17:17">
      <c r="Q94237" s="39"/>
    </row>
    <row r="94238" spans="17:17">
      <c r="Q94238" s="39"/>
    </row>
    <row r="94239" spans="17:17">
      <c r="Q94239" s="39"/>
    </row>
    <row r="94240" spans="17:17">
      <c r="Q94240" s="39"/>
    </row>
    <row r="94241" spans="17:17">
      <c r="Q94241" s="39"/>
    </row>
    <row r="94242" spans="17:17">
      <c r="Q94242" s="39"/>
    </row>
    <row r="94243" spans="17:17">
      <c r="Q94243" s="39"/>
    </row>
    <row r="94244" spans="17:17">
      <c r="Q94244" s="39"/>
    </row>
    <row r="94245" spans="17:17">
      <c r="Q94245" s="39"/>
    </row>
    <row r="94246" spans="17:17">
      <c r="Q94246" s="39"/>
    </row>
    <row r="94247" spans="17:17">
      <c r="Q94247" s="39"/>
    </row>
    <row r="94248" spans="17:17">
      <c r="Q94248" s="39"/>
    </row>
    <row r="94249" spans="17:17">
      <c r="Q94249" s="39"/>
    </row>
    <row r="94250" spans="17:17">
      <c r="Q94250" s="39"/>
    </row>
    <row r="94251" spans="17:17">
      <c r="Q94251" s="39"/>
    </row>
    <row r="94252" spans="17:17">
      <c r="Q94252" s="39"/>
    </row>
    <row r="94253" spans="17:17">
      <c r="Q94253" s="39"/>
    </row>
    <row r="94254" spans="17:17">
      <c r="Q94254" s="39"/>
    </row>
    <row r="94255" spans="17:17">
      <c r="Q94255" s="39"/>
    </row>
    <row r="94256" spans="17:17">
      <c r="Q94256" s="39"/>
    </row>
    <row r="94257" spans="17:17">
      <c r="Q94257" s="39"/>
    </row>
    <row r="94258" spans="17:17">
      <c r="Q94258" s="39"/>
    </row>
    <row r="94259" spans="17:17">
      <c r="Q94259" s="39"/>
    </row>
    <row r="94260" spans="17:17">
      <c r="Q94260" s="39"/>
    </row>
    <row r="94261" spans="17:17">
      <c r="Q94261" s="39"/>
    </row>
    <row r="94262" spans="17:17">
      <c r="Q94262" s="39"/>
    </row>
    <row r="94263" spans="17:17">
      <c r="Q94263" s="39"/>
    </row>
    <row r="94264" spans="17:17">
      <c r="Q94264" s="39"/>
    </row>
    <row r="94265" spans="17:17">
      <c r="Q94265" s="39"/>
    </row>
    <row r="94266" spans="17:17">
      <c r="Q94266" s="39"/>
    </row>
    <row r="94267" spans="17:17">
      <c r="Q94267" s="39"/>
    </row>
    <row r="94268" spans="17:17">
      <c r="Q94268" s="39"/>
    </row>
    <row r="94269" spans="17:17">
      <c r="Q94269" s="39"/>
    </row>
    <row r="94270" spans="17:17">
      <c r="Q94270" s="39"/>
    </row>
    <row r="94271" spans="17:17">
      <c r="Q94271" s="39"/>
    </row>
    <row r="94272" spans="17:17">
      <c r="Q94272" s="39"/>
    </row>
    <row r="94273" spans="17:17">
      <c r="Q94273" s="39"/>
    </row>
    <row r="94274" spans="17:17">
      <c r="Q94274" s="39"/>
    </row>
    <row r="94275" spans="17:17">
      <c r="Q94275" s="39"/>
    </row>
    <row r="94276" spans="17:17">
      <c r="Q94276" s="39"/>
    </row>
    <row r="94277" spans="17:17">
      <c r="Q94277" s="39"/>
    </row>
    <row r="94278" spans="17:17">
      <c r="Q94278" s="39"/>
    </row>
    <row r="94279" spans="17:17">
      <c r="Q94279" s="39"/>
    </row>
    <row r="94280" spans="17:17">
      <c r="Q94280" s="39"/>
    </row>
    <row r="94281" spans="17:17">
      <c r="Q94281" s="39"/>
    </row>
    <row r="94282" spans="17:17">
      <c r="Q94282" s="39"/>
    </row>
    <row r="94283" spans="17:17">
      <c r="Q94283" s="39"/>
    </row>
    <row r="94284" spans="17:17">
      <c r="Q94284" s="39"/>
    </row>
    <row r="94285" spans="17:17">
      <c r="Q94285" s="39"/>
    </row>
    <row r="94286" spans="17:17">
      <c r="Q94286" s="39"/>
    </row>
    <row r="94287" spans="17:17">
      <c r="Q94287" s="39"/>
    </row>
    <row r="94288" spans="17:17">
      <c r="Q94288" s="39"/>
    </row>
    <row r="94289" spans="17:17">
      <c r="Q94289" s="39"/>
    </row>
    <row r="94290" spans="17:17">
      <c r="Q94290" s="39"/>
    </row>
    <row r="94291" spans="17:17">
      <c r="Q94291" s="39"/>
    </row>
    <row r="94292" spans="17:17">
      <c r="Q94292" s="39"/>
    </row>
    <row r="94293" spans="17:17">
      <c r="Q94293" s="39"/>
    </row>
    <row r="94294" spans="17:17">
      <c r="Q94294" s="39"/>
    </row>
    <row r="94295" spans="17:17">
      <c r="Q94295" s="39"/>
    </row>
    <row r="94296" spans="17:17">
      <c r="Q94296" s="39"/>
    </row>
    <row r="94297" spans="17:17">
      <c r="Q94297" s="39"/>
    </row>
    <row r="94298" spans="17:17">
      <c r="Q94298" s="39"/>
    </row>
    <row r="94299" spans="17:17">
      <c r="Q94299" s="39"/>
    </row>
    <row r="94300" spans="17:17">
      <c r="Q94300" s="39"/>
    </row>
    <row r="94301" spans="17:17">
      <c r="Q94301" s="39"/>
    </row>
    <row r="94302" spans="17:17">
      <c r="Q94302" s="39"/>
    </row>
    <row r="94303" spans="17:17">
      <c r="Q94303" s="39"/>
    </row>
    <row r="94304" spans="17:17">
      <c r="Q94304" s="39"/>
    </row>
    <row r="94305" spans="17:17">
      <c r="Q94305" s="39"/>
    </row>
    <row r="94306" spans="17:17">
      <c r="Q94306" s="39"/>
    </row>
    <row r="94307" spans="17:17">
      <c r="Q94307" s="39"/>
    </row>
    <row r="94308" spans="17:17">
      <c r="Q94308" s="39"/>
    </row>
    <row r="94309" spans="17:17">
      <c r="Q94309" s="39"/>
    </row>
    <row r="94310" spans="17:17">
      <c r="Q94310" s="39"/>
    </row>
    <row r="94311" spans="17:17">
      <c r="Q94311" s="39"/>
    </row>
    <row r="94312" spans="17:17">
      <c r="Q94312" s="39"/>
    </row>
    <row r="94313" spans="17:17">
      <c r="Q94313" s="39"/>
    </row>
    <row r="94314" spans="17:17">
      <c r="Q94314" s="39"/>
    </row>
    <row r="94315" spans="17:17">
      <c r="Q94315" s="39"/>
    </row>
    <row r="94316" spans="17:17">
      <c r="Q94316" s="39"/>
    </row>
    <row r="94317" spans="17:17">
      <c r="Q94317" s="39"/>
    </row>
    <row r="94318" spans="17:17">
      <c r="Q94318" s="39"/>
    </row>
    <row r="94319" spans="17:17">
      <c r="Q94319" s="39"/>
    </row>
    <row r="94320" spans="17:17">
      <c r="Q94320" s="39"/>
    </row>
    <row r="94321" spans="17:17">
      <c r="Q94321" s="39"/>
    </row>
    <row r="94322" spans="17:17">
      <c r="Q94322" s="39"/>
    </row>
    <row r="94323" spans="17:17">
      <c r="Q94323" s="39"/>
    </row>
    <row r="94324" spans="17:17">
      <c r="Q94324" s="39"/>
    </row>
    <row r="94325" spans="17:17">
      <c r="Q94325" s="39"/>
    </row>
    <row r="94326" spans="17:17">
      <c r="Q94326" s="39"/>
    </row>
    <row r="94327" spans="17:17">
      <c r="Q94327" s="39"/>
    </row>
    <row r="94328" spans="17:17">
      <c r="Q94328" s="39"/>
    </row>
    <row r="94329" spans="17:17">
      <c r="Q94329" s="39"/>
    </row>
    <row r="94330" spans="17:17">
      <c r="Q94330" s="39"/>
    </row>
    <row r="94331" spans="17:17">
      <c r="Q94331" s="39"/>
    </row>
    <row r="94332" spans="17:17">
      <c r="Q94332" s="39"/>
    </row>
    <row r="94333" spans="17:17">
      <c r="Q94333" s="39"/>
    </row>
    <row r="94334" spans="17:17">
      <c r="Q94334" s="39"/>
    </row>
    <row r="94335" spans="17:17">
      <c r="Q94335" s="39"/>
    </row>
    <row r="94336" spans="17:17">
      <c r="Q94336" s="39"/>
    </row>
    <row r="94337" spans="17:17">
      <c r="Q94337" s="39"/>
    </row>
    <row r="94338" spans="17:17">
      <c r="Q94338" s="39"/>
    </row>
    <row r="94339" spans="17:17">
      <c r="Q94339" s="39"/>
    </row>
    <row r="94340" spans="17:17">
      <c r="Q94340" s="39"/>
    </row>
    <row r="94341" spans="17:17">
      <c r="Q94341" s="39"/>
    </row>
    <row r="94342" spans="17:17">
      <c r="Q94342" s="39"/>
    </row>
    <row r="94343" spans="17:17">
      <c r="Q94343" s="39"/>
    </row>
    <row r="94344" spans="17:17">
      <c r="Q94344" s="39"/>
    </row>
    <row r="94345" spans="17:17">
      <c r="Q94345" s="39"/>
    </row>
    <row r="94346" spans="17:17">
      <c r="Q94346" s="39"/>
    </row>
    <row r="94347" spans="17:17">
      <c r="Q94347" s="39"/>
    </row>
    <row r="94348" spans="17:17">
      <c r="Q94348" s="39"/>
    </row>
    <row r="94349" spans="17:17">
      <c r="Q94349" s="39"/>
    </row>
    <row r="94350" spans="17:17">
      <c r="Q94350" s="39"/>
    </row>
    <row r="94351" spans="17:17">
      <c r="Q94351" s="39"/>
    </row>
    <row r="94352" spans="17:17">
      <c r="Q94352" s="39"/>
    </row>
    <row r="94353" spans="17:17">
      <c r="Q94353" s="39"/>
    </row>
    <row r="94354" spans="17:17">
      <c r="Q94354" s="39"/>
    </row>
    <row r="94355" spans="17:17">
      <c r="Q94355" s="39"/>
    </row>
    <row r="94356" spans="17:17">
      <c r="Q94356" s="39"/>
    </row>
    <row r="94357" spans="17:17">
      <c r="Q94357" s="39"/>
    </row>
    <row r="94358" spans="17:17">
      <c r="Q94358" s="39"/>
    </row>
    <row r="94359" spans="17:17">
      <c r="Q94359" s="39"/>
    </row>
    <row r="94360" spans="17:17">
      <c r="Q94360" s="39"/>
    </row>
    <row r="94361" spans="17:17">
      <c r="Q94361" s="39"/>
    </row>
    <row r="94362" spans="17:17">
      <c r="Q94362" s="39"/>
    </row>
    <row r="94363" spans="17:17">
      <c r="Q94363" s="39"/>
    </row>
    <row r="94364" spans="17:17">
      <c r="Q94364" s="39"/>
    </row>
    <row r="94365" spans="17:17">
      <c r="Q94365" s="39"/>
    </row>
    <row r="94366" spans="17:17">
      <c r="Q94366" s="39"/>
    </row>
    <row r="94367" spans="17:17">
      <c r="Q94367" s="39"/>
    </row>
    <row r="94368" spans="17:17">
      <c r="Q94368" s="39"/>
    </row>
    <row r="94369" spans="17:17">
      <c r="Q94369" s="39"/>
    </row>
    <row r="94370" spans="17:17">
      <c r="Q94370" s="39"/>
    </row>
    <row r="94371" spans="17:17">
      <c r="Q94371" s="39"/>
    </row>
    <row r="94372" spans="17:17">
      <c r="Q94372" s="39"/>
    </row>
    <row r="94373" spans="17:17">
      <c r="Q94373" s="39"/>
    </row>
    <row r="94374" spans="17:17">
      <c r="Q94374" s="39"/>
    </row>
    <row r="94375" spans="17:17">
      <c r="Q94375" s="39"/>
    </row>
    <row r="94376" spans="17:17">
      <c r="Q94376" s="39"/>
    </row>
    <row r="94377" spans="17:17">
      <c r="Q94377" s="39"/>
    </row>
    <row r="94378" spans="17:17">
      <c r="Q94378" s="39"/>
    </row>
    <row r="94379" spans="17:17">
      <c r="Q94379" s="39"/>
    </row>
    <row r="94380" spans="17:17">
      <c r="Q94380" s="39"/>
    </row>
    <row r="94381" spans="17:17">
      <c r="Q94381" s="39"/>
    </row>
    <row r="94382" spans="17:17">
      <c r="Q94382" s="39"/>
    </row>
    <row r="94383" spans="17:17">
      <c r="Q94383" s="39"/>
    </row>
    <row r="94384" spans="17:17">
      <c r="Q94384" s="39"/>
    </row>
    <row r="94385" spans="17:17">
      <c r="Q94385" s="39"/>
    </row>
    <row r="94386" spans="17:17">
      <c r="Q94386" s="39"/>
    </row>
    <row r="94387" spans="17:17">
      <c r="Q94387" s="39"/>
    </row>
    <row r="94388" spans="17:17">
      <c r="Q94388" s="39"/>
    </row>
    <row r="94389" spans="17:17">
      <c r="Q94389" s="39"/>
    </row>
    <row r="94390" spans="17:17">
      <c r="Q94390" s="39"/>
    </row>
    <row r="94391" spans="17:17">
      <c r="Q94391" s="39"/>
    </row>
    <row r="94392" spans="17:17">
      <c r="Q94392" s="39"/>
    </row>
    <row r="94393" spans="17:17">
      <c r="Q94393" s="39"/>
    </row>
    <row r="94394" spans="17:17">
      <c r="Q94394" s="39"/>
    </row>
    <row r="94395" spans="17:17">
      <c r="Q94395" s="39"/>
    </row>
    <row r="94396" spans="17:17">
      <c r="Q94396" s="39"/>
    </row>
    <row r="94397" spans="17:17">
      <c r="Q94397" s="39"/>
    </row>
    <row r="94398" spans="17:17">
      <c r="Q94398" s="39"/>
    </row>
    <row r="94399" spans="17:17">
      <c r="Q94399" s="39"/>
    </row>
    <row r="94400" spans="17:17">
      <c r="Q94400" s="39"/>
    </row>
    <row r="94401" spans="17:17">
      <c r="Q94401" s="39"/>
    </row>
    <row r="94402" spans="17:17">
      <c r="Q94402" s="39"/>
    </row>
    <row r="94403" spans="17:17">
      <c r="Q94403" s="39"/>
    </row>
    <row r="94404" spans="17:17">
      <c r="Q94404" s="39"/>
    </row>
    <row r="94405" spans="17:17">
      <c r="Q94405" s="39"/>
    </row>
    <row r="94406" spans="17:17">
      <c r="Q94406" s="39"/>
    </row>
    <row r="94407" spans="17:17">
      <c r="Q94407" s="39"/>
    </row>
    <row r="94408" spans="17:17">
      <c r="Q94408" s="39"/>
    </row>
    <row r="94409" spans="17:17">
      <c r="Q94409" s="39"/>
    </row>
    <row r="94410" spans="17:17">
      <c r="Q94410" s="39"/>
    </row>
    <row r="94411" spans="17:17">
      <c r="Q94411" s="39"/>
    </row>
    <row r="94412" spans="17:17">
      <c r="Q94412" s="39"/>
    </row>
    <row r="94413" spans="17:17">
      <c r="Q94413" s="39"/>
    </row>
    <row r="94414" spans="17:17">
      <c r="Q94414" s="39"/>
    </row>
    <row r="94415" spans="17:17">
      <c r="Q94415" s="39"/>
    </row>
    <row r="94416" spans="17:17">
      <c r="Q94416" s="39"/>
    </row>
    <row r="94417" spans="17:17">
      <c r="Q94417" s="39"/>
    </row>
    <row r="94418" spans="17:17">
      <c r="Q94418" s="39"/>
    </row>
    <row r="94419" spans="17:17">
      <c r="Q94419" s="39"/>
    </row>
    <row r="94420" spans="17:17">
      <c r="Q94420" s="39"/>
    </row>
    <row r="94421" spans="17:17">
      <c r="Q94421" s="39"/>
    </row>
    <row r="94422" spans="17:17">
      <c r="Q94422" s="39"/>
    </row>
    <row r="94423" spans="17:17">
      <c r="Q94423" s="39"/>
    </row>
    <row r="94424" spans="17:17">
      <c r="Q94424" s="39"/>
    </row>
    <row r="94425" spans="17:17">
      <c r="Q94425" s="39"/>
    </row>
    <row r="94426" spans="17:17">
      <c r="Q94426" s="39"/>
    </row>
    <row r="94427" spans="17:17">
      <c r="Q94427" s="39"/>
    </row>
    <row r="94428" spans="17:17">
      <c r="Q94428" s="39"/>
    </row>
    <row r="94429" spans="17:17">
      <c r="Q94429" s="39"/>
    </row>
    <row r="94430" spans="17:17">
      <c r="Q94430" s="39"/>
    </row>
    <row r="94431" spans="17:17">
      <c r="Q94431" s="39"/>
    </row>
    <row r="94432" spans="17:17">
      <c r="Q94432" s="39"/>
    </row>
    <row r="94433" spans="17:17">
      <c r="Q94433" s="39"/>
    </row>
    <row r="94434" spans="17:17">
      <c r="Q94434" s="39"/>
    </row>
    <row r="94435" spans="17:17">
      <c r="Q94435" s="39"/>
    </row>
    <row r="94436" spans="17:17">
      <c r="Q94436" s="39"/>
    </row>
    <row r="94437" spans="17:17">
      <c r="Q94437" s="39"/>
    </row>
    <row r="94438" spans="17:17">
      <c r="Q94438" s="39"/>
    </row>
    <row r="94439" spans="17:17">
      <c r="Q94439" s="39"/>
    </row>
    <row r="94440" spans="17:17">
      <c r="Q94440" s="39"/>
    </row>
    <row r="94441" spans="17:17">
      <c r="Q94441" s="39"/>
    </row>
    <row r="94442" spans="17:17">
      <c r="Q94442" s="39"/>
    </row>
    <row r="94443" spans="17:17">
      <c r="Q94443" s="39"/>
    </row>
    <row r="94444" spans="17:17">
      <c r="Q94444" s="39"/>
    </row>
    <row r="94445" spans="17:17">
      <c r="Q94445" s="39"/>
    </row>
    <row r="94446" spans="17:17">
      <c r="Q94446" s="39"/>
    </row>
    <row r="94447" spans="17:17">
      <c r="Q94447" s="39"/>
    </row>
    <row r="94448" spans="17:17">
      <c r="Q94448" s="39"/>
    </row>
    <row r="94449" spans="17:17">
      <c r="Q94449" s="39"/>
    </row>
    <row r="94450" spans="17:17">
      <c r="Q94450" s="39"/>
    </row>
    <row r="94451" spans="17:17">
      <c r="Q94451" s="39"/>
    </row>
    <row r="94452" spans="17:17">
      <c r="Q94452" s="39"/>
    </row>
    <row r="94453" spans="17:17">
      <c r="Q94453" s="39"/>
    </row>
    <row r="94454" spans="17:17">
      <c r="Q94454" s="39"/>
    </row>
    <row r="94455" spans="17:17">
      <c r="Q94455" s="39"/>
    </row>
    <row r="94456" spans="17:17">
      <c r="Q94456" s="39"/>
    </row>
    <row r="94457" spans="17:17">
      <c r="Q94457" s="39"/>
    </row>
    <row r="94458" spans="17:17">
      <c r="Q94458" s="39"/>
    </row>
    <row r="94459" spans="17:17">
      <c r="Q94459" s="39"/>
    </row>
    <row r="94460" spans="17:17">
      <c r="Q94460" s="39"/>
    </row>
    <row r="94461" spans="17:17">
      <c r="Q94461" s="39"/>
    </row>
    <row r="94462" spans="17:17">
      <c r="Q94462" s="39"/>
    </row>
    <row r="94463" spans="17:17">
      <c r="Q94463" s="39"/>
    </row>
    <row r="94464" spans="17:17">
      <c r="Q94464" s="39"/>
    </row>
    <row r="94465" spans="17:17">
      <c r="Q94465" s="39"/>
    </row>
    <row r="94466" spans="17:17">
      <c r="Q94466" s="39"/>
    </row>
    <row r="94467" spans="17:17">
      <c r="Q94467" s="39"/>
    </row>
    <row r="94468" spans="17:17">
      <c r="Q94468" s="39"/>
    </row>
    <row r="94469" spans="17:17">
      <c r="Q94469" s="39"/>
    </row>
    <row r="94470" spans="17:17">
      <c r="Q94470" s="39"/>
    </row>
    <row r="94471" spans="17:17">
      <c r="Q94471" s="39"/>
    </row>
    <row r="94472" spans="17:17">
      <c r="Q94472" s="39"/>
    </row>
    <row r="94473" spans="17:17">
      <c r="Q94473" s="39"/>
    </row>
    <row r="94474" spans="17:17">
      <c r="Q94474" s="39"/>
    </row>
    <row r="94475" spans="17:17">
      <c r="Q94475" s="39"/>
    </row>
    <row r="94476" spans="17:17">
      <c r="Q94476" s="39"/>
    </row>
    <row r="94477" spans="17:17">
      <c r="Q94477" s="39"/>
    </row>
    <row r="94478" spans="17:17">
      <c r="Q94478" s="39"/>
    </row>
    <row r="94479" spans="17:17">
      <c r="Q94479" s="39"/>
    </row>
    <row r="94480" spans="17:17">
      <c r="Q94480" s="39"/>
    </row>
    <row r="94481" spans="17:17">
      <c r="Q94481" s="39"/>
    </row>
    <row r="94482" spans="17:17">
      <c r="Q94482" s="39"/>
    </row>
    <row r="94483" spans="17:17">
      <c r="Q94483" s="39"/>
    </row>
    <row r="94484" spans="17:17">
      <c r="Q94484" s="39"/>
    </row>
    <row r="94485" spans="17:17">
      <c r="Q94485" s="39"/>
    </row>
    <row r="94486" spans="17:17">
      <c r="Q94486" s="39"/>
    </row>
    <row r="94487" spans="17:17">
      <c r="Q94487" s="39"/>
    </row>
    <row r="94488" spans="17:17">
      <c r="Q94488" s="39"/>
    </row>
    <row r="94489" spans="17:17">
      <c r="Q94489" s="39"/>
    </row>
    <row r="94490" spans="17:17">
      <c r="Q94490" s="39"/>
    </row>
    <row r="94491" spans="17:17">
      <c r="Q94491" s="39"/>
    </row>
    <row r="94492" spans="17:17">
      <c r="Q94492" s="39"/>
    </row>
    <row r="94493" spans="17:17">
      <c r="Q94493" s="39"/>
    </row>
    <row r="94494" spans="17:17">
      <c r="Q94494" s="39"/>
    </row>
    <row r="94495" spans="17:17">
      <c r="Q94495" s="39"/>
    </row>
    <row r="94496" spans="17:17">
      <c r="Q94496" s="39"/>
    </row>
    <row r="94497" spans="17:17">
      <c r="Q94497" s="39"/>
    </row>
    <row r="94498" spans="17:17">
      <c r="Q94498" s="39"/>
    </row>
    <row r="94499" spans="17:17">
      <c r="Q94499" s="39"/>
    </row>
    <row r="94500" spans="17:17">
      <c r="Q94500" s="39"/>
    </row>
    <row r="94501" spans="17:17">
      <c r="Q94501" s="39"/>
    </row>
    <row r="94502" spans="17:17">
      <c r="Q94502" s="39"/>
    </row>
    <row r="94503" spans="17:17">
      <c r="Q94503" s="39"/>
    </row>
    <row r="94504" spans="17:17">
      <c r="Q94504" s="39"/>
    </row>
    <row r="94505" spans="17:17">
      <c r="Q94505" s="39"/>
    </row>
    <row r="94506" spans="17:17">
      <c r="Q94506" s="39"/>
    </row>
    <row r="94507" spans="17:17">
      <c r="Q94507" s="39"/>
    </row>
    <row r="94508" spans="17:17">
      <c r="Q94508" s="39"/>
    </row>
    <row r="94509" spans="17:17">
      <c r="Q94509" s="39"/>
    </row>
    <row r="94510" spans="17:17">
      <c r="Q94510" s="39"/>
    </row>
    <row r="94511" spans="17:17">
      <c r="Q94511" s="39"/>
    </row>
    <row r="94512" spans="17:17">
      <c r="Q94512" s="39"/>
    </row>
    <row r="94513" spans="17:17">
      <c r="Q94513" s="39"/>
    </row>
    <row r="94514" spans="17:17">
      <c r="Q94514" s="39"/>
    </row>
    <row r="94515" spans="17:17">
      <c r="Q94515" s="39"/>
    </row>
    <row r="94516" spans="17:17">
      <c r="Q94516" s="39"/>
    </row>
    <row r="94517" spans="17:17">
      <c r="Q94517" s="39"/>
    </row>
    <row r="94518" spans="17:17">
      <c r="Q94518" s="39"/>
    </row>
    <row r="94519" spans="17:17">
      <c r="Q94519" s="39"/>
    </row>
    <row r="94520" spans="17:17">
      <c r="Q94520" s="39"/>
    </row>
    <row r="94521" spans="17:17">
      <c r="Q94521" s="39"/>
    </row>
    <row r="94522" spans="17:17">
      <c r="Q94522" s="39"/>
    </row>
    <row r="94523" spans="17:17">
      <c r="Q94523" s="39"/>
    </row>
    <row r="94524" spans="17:17">
      <c r="Q94524" s="39"/>
    </row>
    <row r="94525" spans="17:17">
      <c r="Q94525" s="39"/>
    </row>
    <row r="94526" spans="17:17">
      <c r="Q94526" s="39"/>
    </row>
    <row r="94527" spans="17:17">
      <c r="Q94527" s="39"/>
    </row>
    <row r="94528" spans="17:17">
      <c r="Q94528" s="39"/>
    </row>
    <row r="94529" spans="17:17">
      <c r="Q94529" s="39"/>
    </row>
    <row r="94530" spans="17:17">
      <c r="Q94530" s="39"/>
    </row>
    <row r="94531" spans="17:17">
      <c r="Q94531" s="39"/>
    </row>
    <row r="94532" spans="17:17">
      <c r="Q94532" s="39"/>
    </row>
    <row r="94533" spans="17:17">
      <c r="Q94533" s="39"/>
    </row>
    <row r="94534" spans="17:17">
      <c r="Q94534" s="39"/>
    </row>
    <row r="94535" spans="17:17">
      <c r="Q94535" s="39"/>
    </row>
    <row r="94536" spans="17:17">
      <c r="Q94536" s="39"/>
    </row>
    <row r="94537" spans="17:17">
      <c r="Q94537" s="39"/>
    </row>
    <row r="94538" spans="17:17">
      <c r="Q94538" s="39"/>
    </row>
    <row r="94539" spans="17:17">
      <c r="Q94539" s="39"/>
    </row>
    <row r="94540" spans="17:17">
      <c r="Q94540" s="39"/>
    </row>
    <row r="94541" spans="17:17">
      <c r="Q94541" s="39"/>
    </row>
    <row r="94542" spans="17:17">
      <c r="Q94542" s="39"/>
    </row>
    <row r="94543" spans="17:17">
      <c r="Q94543" s="39"/>
    </row>
    <row r="94544" spans="17:17">
      <c r="Q94544" s="39"/>
    </row>
    <row r="94545" spans="17:17">
      <c r="Q94545" s="39"/>
    </row>
    <row r="94546" spans="17:17">
      <c r="Q94546" s="39"/>
    </row>
    <row r="94547" spans="17:17">
      <c r="Q94547" s="39"/>
    </row>
    <row r="94548" spans="17:17">
      <c r="Q94548" s="39"/>
    </row>
    <row r="94549" spans="17:17">
      <c r="Q94549" s="39"/>
    </row>
    <row r="94550" spans="17:17">
      <c r="Q94550" s="39"/>
    </row>
    <row r="94551" spans="17:17">
      <c r="Q94551" s="39"/>
    </row>
    <row r="94552" spans="17:17">
      <c r="Q94552" s="39"/>
    </row>
    <row r="94553" spans="17:17">
      <c r="Q94553" s="39"/>
    </row>
    <row r="94554" spans="17:17">
      <c r="Q94554" s="39"/>
    </row>
    <row r="94555" spans="17:17">
      <c r="Q94555" s="39"/>
    </row>
    <row r="94556" spans="17:17">
      <c r="Q94556" s="39"/>
    </row>
    <row r="94557" spans="17:17">
      <c r="Q94557" s="39"/>
    </row>
    <row r="94558" spans="17:17">
      <c r="Q94558" s="39"/>
    </row>
    <row r="94559" spans="17:17">
      <c r="Q94559" s="39"/>
    </row>
    <row r="94560" spans="17:17">
      <c r="Q94560" s="39"/>
    </row>
    <row r="94561" spans="17:17">
      <c r="Q94561" s="39"/>
    </row>
    <row r="94562" spans="17:17">
      <c r="Q94562" s="39"/>
    </row>
    <row r="94563" spans="17:17">
      <c r="Q94563" s="39"/>
    </row>
    <row r="94564" spans="17:17">
      <c r="Q94564" s="39"/>
    </row>
    <row r="94565" spans="17:17">
      <c r="Q94565" s="39"/>
    </row>
    <row r="94566" spans="17:17">
      <c r="Q94566" s="39"/>
    </row>
    <row r="94567" spans="17:17">
      <c r="Q94567" s="39"/>
    </row>
    <row r="94568" spans="17:17">
      <c r="Q94568" s="39"/>
    </row>
    <row r="94569" spans="17:17">
      <c r="Q94569" s="39"/>
    </row>
    <row r="94570" spans="17:17">
      <c r="Q94570" s="39"/>
    </row>
    <row r="94571" spans="17:17">
      <c r="Q94571" s="39"/>
    </row>
    <row r="94572" spans="17:17">
      <c r="Q94572" s="39"/>
    </row>
    <row r="94573" spans="17:17">
      <c r="Q94573" s="39"/>
    </row>
    <row r="94574" spans="17:17">
      <c r="Q94574" s="39"/>
    </row>
    <row r="94575" spans="17:17">
      <c r="Q94575" s="39"/>
    </row>
    <row r="94576" spans="17:17">
      <c r="Q94576" s="39"/>
    </row>
    <row r="94577" spans="17:17">
      <c r="Q94577" s="39"/>
    </row>
    <row r="94578" spans="17:17">
      <c r="Q94578" s="39"/>
    </row>
    <row r="94579" spans="17:17">
      <c r="Q94579" s="39"/>
    </row>
    <row r="94580" spans="17:17">
      <c r="Q94580" s="39"/>
    </row>
    <row r="94581" spans="17:17">
      <c r="Q94581" s="39"/>
    </row>
    <row r="94582" spans="17:17">
      <c r="Q94582" s="39"/>
    </row>
    <row r="94583" spans="17:17">
      <c r="Q94583" s="39"/>
    </row>
    <row r="94584" spans="17:17">
      <c r="Q94584" s="39"/>
    </row>
    <row r="94585" spans="17:17">
      <c r="Q94585" s="39"/>
    </row>
    <row r="94586" spans="17:17">
      <c r="Q94586" s="39"/>
    </row>
    <row r="94587" spans="17:17">
      <c r="Q94587" s="39"/>
    </row>
    <row r="94588" spans="17:17">
      <c r="Q94588" s="39"/>
    </row>
    <row r="94589" spans="17:17">
      <c r="Q94589" s="39"/>
    </row>
    <row r="94590" spans="17:17">
      <c r="Q94590" s="39"/>
    </row>
    <row r="94591" spans="17:17">
      <c r="Q94591" s="39"/>
    </row>
    <row r="94592" spans="17:17">
      <c r="Q94592" s="39"/>
    </row>
    <row r="94593" spans="17:17">
      <c r="Q94593" s="39"/>
    </row>
    <row r="94594" spans="17:17">
      <c r="Q94594" s="39"/>
    </row>
    <row r="94595" spans="17:17">
      <c r="Q94595" s="39"/>
    </row>
    <row r="94596" spans="17:17">
      <c r="Q94596" s="39"/>
    </row>
    <row r="94597" spans="17:17">
      <c r="Q94597" s="39"/>
    </row>
    <row r="94598" spans="17:17">
      <c r="Q94598" s="39"/>
    </row>
    <row r="94599" spans="17:17">
      <c r="Q94599" s="39"/>
    </row>
    <row r="94600" spans="17:17">
      <c r="Q94600" s="39"/>
    </row>
    <row r="94601" spans="17:17">
      <c r="Q94601" s="39"/>
    </row>
    <row r="94602" spans="17:17">
      <c r="Q94602" s="39"/>
    </row>
    <row r="94603" spans="17:17">
      <c r="Q94603" s="39"/>
    </row>
    <row r="94604" spans="17:17">
      <c r="Q94604" s="39"/>
    </row>
    <row r="94605" spans="17:17">
      <c r="Q94605" s="39"/>
    </row>
    <row r="94606" spans="17:17">
      <c r="Q94606" s="39"/>
    </row>
    <row r="94607" spans="17:17">
      <c r="Q94607" s="39"/>
    </row>
    <row r="94608" spans="17:17">
      <c r="Q94608" s="39"/>
    </row>
    <row r="94609" spans="17:17">
      <c r="Q94609" s="39"/>
    </row>
    <row r="94610" spans="17:17">
      <c r="Q94610" s="39"/>
    </row>
    <row r="94611" spans="17:17">
      <c r="Q94611" s="39"/>
    </row>
    <row r="94612" spans="17:17">
      <c r="Q94612" s="39"/>
    </row>
    <row r="94613" spans="17:17">
      <c r="Q94613" s="39"/>
    </row>
    <row r="94614" spans="17:17">
      <c r="Q94614" s="39"/>
    </row>
    <row r="94615" spans="17:17">
      <c r="Q94615" s="39"/>
    </row>
    <row r="94616" spans="17:17">
      <c r="Q94616" s="39"/>
    </row>
    <row r="94617" spans="17:17">
      <c r="Q94617" s="39"/>
    </row>
    <row r="94618" spans="17:17">
      <c r="Q94618" s="39"/>
    </row>
    <row r="94619" spans="17:17">
      <c r="Q94619" s="39"/>
    </row>
    <row r="94620" spans="17:17">
      <c r="Q94620" s="39"/>
    </row>
    <row r="94621" spans="17:17">
      <c r="Q94621" s="39"/>
    </row>
    <row r="94622" spans="17:17">
      <c r="Q94622" s="39"/>
    </row>
    <row r="94623" spans="17:17">
      <c r="Q94623" s="39"/>
    </row>
    <row r="94624" spans="17:17">
      <c r="Q94624" s="39"/>
    </row>
    <row r="94625" spans="17:17">
      <c r="Q94625" s="39"/>
    </row>
    <row r="94626" spans="17:17">
      <c r="Q94626" s="39"/>
    </row>
    <row r="94627" spans="17:17">
      <c r="Q94627" s="39"/>
    </row>
    <row r="94628" spans="17:17">
      <c r="Q94628" s="39"/>
    </row>
    <row r="94629" spans="17:17">
      <c r="Q94629" s="39"/>
    </row>
    <row r="94630" spans="17:17">
      <c r="Q94630" s="39"/>
    </row>
    <row r="94631" spans="17:17">
      <c r="Q94631" s="39"/>
    </row>
    <row r="94632" spans="17:17">
      <c r="Q94632" s="39"/>
    </row>
    <row r="94633" spans="17:17">
      <c r="Q94633" s="39"/>
    </row>
    <row r="94634" spans="17:17">
      <c r="Q94634" s="39"/>
    </row>
    <row r="94635" spans="17:17">
      <c r="Q94635" s="39"/>
    </row>
    <row r="94636" spans="17:17">
      <c r="Q94636" s="39"/>
    </row>
    <row r="94637" spans="17:17">
      <c r="Q94637" s="39"/>
    </row>
    <row r="94638" spans="17:17">
      <c r="Q94638" s="39"/>
    </row>
    <row r="94639" spans="17:17">
      <c r="Q94639" s="39"/>
    </row>
    <row r="94640" spans="17:17">
      <c r="Q94640" s="39"/>
    </row>
    <row r="94641" spans="17:17">
      <c r="Q94641" s="39"/>
    </row>
    <row r="94642" spans="17:17">
      <c r="Q94642" s="39"/>
    </row>
    <row r="94643" spans="17:17">
      <c r="Q94643" s="39"/>
    </row>
    <row r="94644" spans="17:17">
      <c r="Q94644" s="39"/>
    </row>
    <row r="94645" spans="17:17">
      <c r="Q94645" s="39"/>
    </row>
    <row r="94646" spans="17:17">
      <c r="Q94646" s="39"/>
    </row>
    <row r="94647" spans="17:17">
      <c r="Q94647" s="39"/>
    </row>
    <row r="94648" spans="17:17">
      <c r="Q94648" s="39"/>
    </row>
    <row r="94649" spans="17:17">
      <c r="Q94649" s="39"/>
    </row>
    <row r="94650" spans="17:17">
      <c r="Q94650" s="39"/>
    </row>
    <row r="94651" spans="17:17">
      <c r="Q94651" s="39"/>
    </row>
    <row r="94652" spans="17:17">
      <c r="Q94652" s="39"/>
    </row>
    <row r="94653" spans="17:17">
      <c r="Q94653" s="39"/>
    </row>
    <row r="94654" spans="17:17">
      <c r="Q94654" s="39"/>
    </row>
    <row r="94655" spans="17:17">
      <c r="Q94655" s="39"/>
    </row>
    <row r="94656" spans="17:17">
      <c r="Q94656" s="39"/>
    </row>
    <row r="94657" spans="17:17">
      <c r="Q94657" s="39"/>
    </row>
    <row r="94658" spans="17:17">
      <c r="Q94658" s="39"/>
    </row>
    <row r="94659" spans="17:17">
      <c r="Q94659" s="39"/>
    </row>
    <row r="94660" spans="17:17">
      <c r="Q94660" s="39"/>
    </row>
    <row r="94661" spans="17:17">
      <c r="Q94661" s="39"/>
    </row>
    <row r="94662" spans="17:17">
      <c r="Q94662" s="39"/>
    </row>
    <row r="94663" spans="17:17">
      <c r="Q94663" s="39"/>
    </row>
    <row r="94664" spans="17:17">
      <c r="Q94664" s="39"/>
    </row>
    <row r="94665" spans="17:17">
      <c r="Q94665" s="39"/>
    </row>
    <row r="94666" spans="17:17">
      <c r="Q94666" s="39"/>
    </row>
    <row r="94667" spans="17:17">
      <c r="Q94667" s="39"/>
    </row>
    <row r="94668" spans="17:17">
      <c r="Q94668" s="39"/>
    </row>
    <row r="94669" spans="17:17">
      <c r="Q94669" s="39"/>
    </row>
    <row r="94670" spans="17:17">
      <c r="Q94670" s="39"/>
    </row>
    <row r="94671" spans="17:17">
      <c r="Q94671" s="39"/>
    </row>
    <row r="94672" spans="17:17">
      <c r="Q94672" s="39"/>
    </row>
    <row r="94673" spans="17:17">
      <c r="Q94673" s="39"/>
    </row>
    <row r="94674" spans="17:17">
      <c r="Q94674" s="39"/>
    </row>
    <row r="94675" spans="17:17">
      <c r="Q94675" s="39"/>
    </row>
    <row r="94676" spans="17:17">
      <c r="Q94676" s="39"/>
    </row>
    <row r="94677" spans="17:17">
      <c r="Q94677" s="39"/>
    </row>
    <row r="94678" spans="17:17">
      <c r="Q94678" s="39"/>
    </row>
    <row r="94679" spans="17:17">
      <c r="Q94679" s="39"/>
    </row>
    <row r="94680" spans="17:17">
      <c r="Q94680" s="39"/>
    </row>
    <row r="94681" spans="17:17">
      <c r="Q94681" s="39"/>
    </row>
    <row r="94682" spans="17:17">
      <c r="Q94682" s="39"/>
    </row>
    <row r="94683" spans="17:17">
      <c r="Q94683" s="39"/>
    </row>
    <row r="94684" spans="17:17">
      <c r="Q94684" s="39"/>
    </row>
    <row r="94685" spans="17:17">
      <c r="Q94685" s="39"/>
    </row>
    <row r="94686" spans="17:17">
      <c r="Q94686" s="39"/>
    </row>
    <row r="94687" spans="17:17">
      <c r="Q94687" s="39"/>
    </row>
    <row r="94688" spans="17:17">
      <c r="Q94688" s="39"/>
    </row>
    <row r="94689" spans="17:17">
      <c r="Q94689" s="39"/>
    </row>
    <row r="94690" spans="17:17">
      <c r="Q94690" s="39"/>
    </row>
    <row r="94691" spans="17:17">
      <c r="Q94691" s="39"/>
    </row>
    <row r="94692" spans="17:17">
      <c r="Q94692" s="39"/>
    </row>
    <row r="94693" spans="17:17">
      <c r="Q94693" s="39"/>
    </row>
    <row r="94694" spans="17:17">
      <c r="Q94694" s="39"/>
    </row>
    <row r="94695" spans="17:17">
      <c r="Q94695" s="39"/>
    </row>
    <row r="94696" spans="17:17">
      <c r="Q94696" s="39"/>
    </row>
    <row r="94697" spans="17:17">
      <c r="Q94697" s="39"/>
    </row>
    <row r="94698" spans="17:17">
      <c r="Q94698" s="39"/>
    </row>
    <row r="94699" spans="17:17">
      <c r="Q94699" s="39"/>
    </row>
    <row r="94700" spans="17:17">
      <c r="Q94700" s="39"/>
    </row>
    <row r="94701" spans="17:17">
      <c r="Q94701" s="39"/>
    </row>
    <row r="94702" spans="17:17">
      <c r="Q94702" s="39"/>
    </row>
    <row r="94703" spans="17:17">
      <c r="Q94703" s="39"/>
    </row>
    <row r="94704" spans="17:17">
      <c r="Q94704" s="39"/>
    </row>
    <row r="94705" spans="17:17">
      <c r="Q94705" s="39"/>
    </row>
    <row r="94706" spans="17:17">
      <c r="Q94706" s="39"/>
    </row>
    <row r="94707" spans="17:17">
      <c r="Q94707" s="39"/>
    </row>
    <row r="94708" spans="17:17">
      <c r="Q94708" s="39"/>
    </row>
    <row r="94709" spans="17:17">
      <c r="Q94709" s="39"/>
    </row>
    <row r="94710" spans="17:17">
      <c r="Q94710" s="39"/>
    </row>
    <row r="94711" spans="17:17">
      <c r="Q94711" s="39"/>
    </row>
    <row r="94712" spans="17:17">
      <c r="Q94712" s="39"/>
    </row>
    <row r="94713" spans="17:17">
      <c r="Q94713" s="39"/>
    </row>
    <row r="94714" spans="17:17">
      <c r="Q94714" s="39"/>
    </row>
    <row r="94715" spans="17:17">
      <c r="Q94715" s="39"/>
    </row>
    <row r="94716" spans="17:17">
      <c r="Q94716" s="39"/>
    </row>
    <row r="94717" spans="17:17">
      <c r="Q94717" s="39"/>
    </row>
    <row r="94718" spans="17:17">
      <c r="Q94718" s="39"/>
    </row>
    <row r="94719" spans="17:17">
      <c r="Q94719" s="39"/>
    </row>
    <row r="94720" spans="17:17">
      <c r="Q94720" s="39"/>
    </row>
    <row r="94721" spans="17:17">
      <c r="Q94721" s="39"/>
    </row>
    <row r="94722" spans="17:17">
      <c r="Q94722" s="39"/>
    </row>
    <row r="94723" spans="17:17">
      <c r="Q94723" s="39"/>
    </row>
    <row r="94724" spans="17:17">
      <c r="Q94724" s="39"/>
    </row>
    <row r="94725" spans="17:17">
      <c r="Q94725" s="39"/>
    </row>
    <row r="94726" spans="17:17">
      <c r="Q94726" s="39"/>
    </row>
    <row r="94727" spans="17:17">
      <c r="Q94727" s="39"/>
    </row>
    <row r="94728" spans="17:17">
      <c r="Q94728" s="39"/>
    </row>
    <row r="94729" spans="17:17">
      <c r="Q94729" s="39"/>
    </row>
    <row r="94730" spans="17:17">
      <c r="Q94730" s="39"/>
    </row>
    <row r="94731" spans="17:17">
      <c r="Q94731" s="39"/>
    </row>
    <row r="94732" spans="17:17">
      <c r="Q94732" s="39"/>
    </row>
    <row r="94733" spans="17:17">
      <c r="Q94733" s="39"/>
    </row>
    <row r="94734" spans="17:17">
      <c r="Q94734" s="39"/>
    </row>
    <row r="94735" spans="17:17">
      <c r="Q94735" s="39"/>
    </row>
    <row r="94736" spans="17:17">
      <c r="Q94736" s="39"/>
    </row>
    <row r="94737" spans="17:17">
      <c r="Q94737" s="39"/>
    </row>
    <row r="94738" spans="17:17">
      <c r="Q94738" s="39"/>
    </row>
    <row r="94739" spans="17:17">
      <c r="Q94739" s="39"/>
    </row>
    <row r="94740" spans="17:17">
      <c r="Q94740" s="39"/>
    </row>
    <row r="94741" spans="17:17">
      <c r="Q94741" s="39"/>
    </row>
    <row r="94742" spans="17:17">
      <c r="Q94742" s="39"/>
    </row>
    <row r="94743" spans="17:17">
      <c r="Q94743" s="39"/>
    </row>
    <row r="94744" spans="17:17">
      <c r="Q94744" s="39"/>
    </row>
    <row r="94745" spans="17:17">
      <c r="Q94745" s="39"/>
    </row>
    <row r="94746" spans="17:17">
      <c r="Q94746" s="39"/>
    </row>
    <row r="94747" spans="17:17">
      <c r="Q94747" s="39"/>
    </row>
    <row r="94748" spans="17:17">
      <c r="Q94748" s="39"/>
    </row>
    <row r="94749" spans="17:17">
      <c r="Q94749" s="39"/>
    </row>
    <row r="94750" spans="17:17">
      <c r="Q94750" s="39"/>
    </row>
    <row r="94751" spans="17:17">
      <c r="Q94751" s="39"/>
    </row>
    <row r="94752" spans="17:17">
      <c r="Q94752" s="39"/>
    </row>
    <row r="94753" spans="17:17">
      <c r="Q94753" s="39"/>
    </row>
    <row r="94754" spans="17:17">
      <c r="Q94754" s="39"/>
    </row>
    <row r="94755" spans="17:17">
      <c r="Q94755" s="39"/>
    </row>
    <row r="94756" spans="17:17">
      <c r="Q94756" s="39"/>
    </row>
    <row r="94757" spans="17:17">
      <c r="Q94757" s="39"/>
    </row>
    <row r="94758" spans="17:17">
      <c r="Q94758" s="39"/>
    </row>
    <row r="94759" spans="17:17">
      <c r="Q94759" s="39"/>
    </row>
    <row r="94760" spans="17:17">
      <c r="Q94760" s="39"/>
    </row>
    <row r="94761" spans="17:17">
      <c r="Q94761" s="39"/>
    </row>
    <row r="94762" spans="17:17">
      <c r="Q94762" s="39"/>
    </row>
    <row r="94763" spans="17:17">
      <c r="Q94763" s="39"/>
    </row>
    <row r="94764" spans="17:17">
      <c r="Q94764" s="39"/>
    </row>
    <row r="94765" spans="17:17">
      <c r="Q94765" s="39"/>
    </row>
    <row r="94766" spans="17:17">
      <c r="Q94766" s="39"/>
    </row>
    <row r="94767" spans="17:17">
      <c r="Q94767" s="39"/>
    </row>
    <row r="94768" spans="17:17">
      <c r="Q94768" s="39"/>
    </row>
    <row r="94769" spans="17:17">
      <c r="Q94769" s="39"/>
    </row>
    <row r="94770" spans="17:17">
      <c r="Q94770" s="39"/>
    </row>
    <row r="94771" spans="17:17">
      <c r="Q94771" s="39"/>
    </row>
    <row r="94772" spans="17:17">
      <c r="Q94772" s="39"/>
    </row>
    <row r="94773" spans="17:17">
      <c r="Q94773" s="39"/>
    </row>
    <row r="94774" spans="17:17">
      <c r="Q94774" s="39"/>
    </row>
    <row r="94775" spans="17:17">
      <c r="Q94775" s="39"/>
    </row>
    <row r="94776" spans="17:17">
      <c r="Q94776" s="39"/>
    </row>
    <row r="94777" spans="17:17">
      <c r="Q94777" s="39"/>
    </row>
    <row r="94778" spans="17:17">
      <c r="Q94778" s="39"/>
    </row>
    <row r="94779" spans="17:17">
      <c r="Q94779" s="39"/>
    </row>
    <row r="94780" spans="17:17">
      <c r="Q94780" s="39"/>
    </row>
    <row r="94781" spans="17:17">
      <c r="Q94781" s="39"/>
    </row>
    <row r="94782" spans="17:17">
      <c r="Q94782" s="39"/>
    </row>
    <row r="94783" spans="17:17">
      <c r="Q94783" s="39"/>
    </row>
    <row r="94784" spans="17:17">
      <c r="Q94784" s="39"/>
    </row>
    <row r="94785" spans="17:17">
      <c r="Q94785" s="39"/>
    </row>
    <row r="94786" spans="17:17">
      <c r="Q94786" s="39"/>
    </row>
    <row r="94787" spans="17:17">
      <c r="Q94787" s="39"/>
    </row>
    <row r="94788" spans="17:17">
      <c r="Q94788" s="39"/>
    </row>
    <row r="94789" spans="17:17">
      <c r="Q94789" s="39"/>
    </row>
    <row r="94790" spans="17:17">
      <c r="Q94790" s="39"/>
    </row>
    <row r="94791" spans="17:17">
      <c r="Q94791" s="39"/>
    </row>
    <row r="94792" spans="17:17">
      <c r="Q94792" s="39"/>
    </row>
    <row r="94793" spans="17:17">
      <c r="Q94793" s="39"/>
    </row>
    <row r="94794" spans="17:17">
      <c r="Q94794" s="39"/>
    </row>
    <row r="94795" spans="17:17">
      <c r="Q94795" s="39"/>
    </row>
    <row r="94796" spans="17:17">
      <c r="Q94796" s="39"/>
    </row>
    <row r="94797" spans="17:17">
      <c r="Q94797" s="39"/>
    </row>
    <row r="94798" spans="17:17">
      <c r="Q94798" s="39"/>
    </row>
    <row r="94799" spans="17:17">
      <c r="Q94799" s="39"/>
    </row>
    <row r="94800" spans="17:17">
      <c r="Q94800" s="39"/>
    </row>
    <row r="94801" spans="17:17">
      <c r="Q94801" s="39"/>
    </row>
    <row r="94802" spans="17:17">
      <c r="Q94802" s="39"/>
    </row>
    <row r="94803" spans="17:17">
      <c r="Q94803" s="39"/>
    </row>
    <row r="94804" spans="17:17">
      <c r="Q94804" s="39"/>
    </row>
    <row r="94805" spans="17:17">
      <c r="Q94805" s="39"/>
    </row>
    <row r="94806" spans="17:17">
      <c r="Q94806" s="39"/>
    </row>
    <row r="94807" spans="17:17">
      <c r="Q94807" s="39"/>
    </row>
    <row r="94808" spans="17:17">
      <c r="Q94808" s="39"/>
    </row>
    <row r="94809" spans="17:17">
      <c r="Q94809" s="39"/>
    </row>
    <row r="94810" spans="17:17">
      <c r="Q94810" s="39"/>
    </row>
    <row r="94811" spans="17:17">
      <c r="Q94811" s="39"/>
    </row>
    <row r="94812" spans="17:17">
      <c r="Q94812" s="39"/>
    </row>
    <row r="94813" spans="17:17">
      <c r="Q94813" s="39"/>
    </row>
    <row r="94814" spans="17:17">
      <c r="Q94814" s="39"/>
    </row>
    <row r="94815" spans="17:17">
      <c r="Q94815" s="39"/>
    </row>
    <row r="94816" spans="17:17">
      <c r="Q94816" s="39"/>
    </row>
    <row r="94817" spans="17:17">
      <c r="Q94817" s="39"/>
    </row>
    <row r="94818" spans="17:17">
      <c r="Q94818" s="39"/>
    </row>
    <row r="94819" spans="17:17">
      <c r="Q94819" s="39"/>
    </row>
    <row r="94820" spans="17:17">
      <c r="Q94820" s="39"/>
    </row>
    <row r="94821" spans="17:17">
      <c r="Q94821" s="39"/>
    </row>
    <row r="94822" spans="17:17">
      <c r="Q94822" s="39"/>
    </row>
    <row r="94823" spans="17:17">
      <c r="Q94823" s="39"/>
    </row>
    <row r="94824" spans="17:17">
      <c r="Q94824" s="39"/>
    </row>
    <row r="94825" spans="17:17">
      <c r="Q94825" s="39"/>
    </row>
    <row r="94826" spans="17:17">
      <c r="Q94826" s="39"/>
    </row>
    <row r="94827" spans="17:17">
      <c r="Q94827" s="39"/>
    </row>
    <row r="94828" spans="17:17">
      <c r="Q94828" s="39"/>
    </row>
    <row r="94829" spans="17:17">
      <c r="Q94829" s="39"/>
    </row>
    <row r="94830" spans="17:17">
      <c r="Q94830" s="39"/>
    </row>
    <row r="94831" spans="17:17">
      <c r="Q94831" s="39"/>
    </row>
    <row r="94832" spans="17:17">
      <c r="Q94832" s="39"/>
    </row>
    <row r="94833" spans="17:17">
      <c r="Q94833" s="39"/>
    </row>
    <row r="94834" spans="17:17">
      <c r="Q94834" s="39"/>
    </row>
    <row r="94835" spans="17:17">
      <c r="Q94835" s="39"/>
    </row>
    <row r="94836" spans="17:17">
      <c r="Q94836" s="39"/>
    </row>
    <row r="94837" spans="17:17">
      <c r="Q94837" s="39"/>
    </row>
    <row r="94838" spans="17:17">
      <c r="Q94838" s="39"/>
    </row>
    <row r="94839" spans="17:17">
      <c r="Q94839" s="39"/>
    </row>
    <row r="94840" spans="17:17">
      <c r="Q94840" s="39"/>
    </row>
    <row r="94841" spans="17:17">
      <c r="Q94841" s="39"/>
    </row>
    <row r="94842" spans="17:17">
      <c r="Q94842" s="39"/>
    </row>
    <row r="94843" spans="17:17">
      <c r="Q94843" s="39"/>
    </row>
    <row r="94844" spans="17:17">
      <c r="Q94844" s="39"/>
    </row>
    <row r="94845" spans="17:17">
      <c r="Q94845" s="39"/>
    </row>
    <row r="94846" spans="17:17">
      <c r="Q94846" s="39"/>
    </row>
    <row r="94847" spans="17:17">
      <c r="Q94847" s="39"/>
    </row>
    <row r="94848" spans="17:17">
      <c r="Q94848" s="39"/>
    </row>
    <row r="94849" spans="17:17">
      <c r="Q94849" s="39"/>
    </row>
    <row r="94850" spans="17:17">
      <c r="Q94850" s="39"/>
    </row>
    <row r="94851" spans="17:17">
      <c r="Q94851" s="39"/>
    </row>
    <row r="94852" spans="17:17">
      <c r="Q94852" s="39"/>
    </row>
    <row r="94853" spans="17:17">
      <c r="Q94853" s="39"/>
    </row>
    <row r="94854" spans="17:17">
      <c r="Q94854" s="39"/>
    </row>
    <row r="94855" spans="17:17">
      <c r="Q94855" s="39"/>
    </row>
    <row r="94856" spans="17:17">
      <c r="Q94856" s="39"/>
    </row>
    <row r="94857" spans="17:17">
      <c r="Q94857" s="39"/>
    </row>
    <row r="94858" spans="17:17">
      <c r="Q94858" s="39"/>
    </row>
    <row r="94859" spans="17:17">
      <c r="Q94859" s="39"/>
    </row>
    <row r="94860" spans="17:17">
      <c r="Q94860" s="39"/>
    </row>
    <row r="94861" spans="17:17">
      <c r="Q94861" s="39"/>
    </row>
    <row r="94862" spans="17:17">
      <c r="Q94862" s="39"/>
    </row>
    <row r="94863" spans="17:17">
      <c r="Q94863" s="39"/>
    </row>
    <row r="94864" spans="17:17">
      <c r="Q94864" s="39"/>
    </row>
    <row r="94865" spans="17:17">
      <c r="Q94865" s="39"/>
    </row>
    <row r="94866" spans="17:17">
      <c r="Q94866" s="39"/>
    </row>
    <row r="94867" spans="17:17">
      <c r="Q94867" s="39"/>
    </row>
    <row r="94868" spans="17:17">
      <c r="Q94868" s="39"/>
    </row>
    <row r="94869" spans="17:17">
      <c r="Q94869" s="39"/>
    </row>
    <row r="94870" spans="17:17">
      <c r="Q94870" s="39"/>
    </row>
    <row r="94871" spans="17:17">
      <c r="Q94871" s="39"/>
    </row>
    <row r="94872" spans="17:17">
      <c r="Q94872" s="39"/>
    </row>
    <row r="94873" spans="17:17">
      <c r="Q94873" s="39"/>
    </row>
    <row r="94874" spans="17:17">
      <c r="Q94874" s="39"/>
    </row>
    <row r="94875" spans="17:17">
      <c r="Q94875" s="39"/>
    </row>
    <row r="94876" spans="17:17">
      <c r="Q94876" s="39"/>
    </row>
    <row r="94877" spans="17:17">
      <c r="Q94877" s="39"/>
    </row>
    <row r="94878" spans="17:17">
      <c r="Q94878" s="39"/>
    </row>
    <row r="94879" spans="17:17">
      <c r="Q94879" s="39"/>
    </row>
    <row r="94880" spans="17:17">
      <c r="Q94880" s="39"/>
    </row>
    <row r="94881" spans="17:17">
      <c r="Q94881" s="39"/>
    </row>
    <row r="94882" spans="17:17">
      <c r="Q94882" s="39"/>
    </row>
    <row r="94883" spans="17:17">
      <c r="Q94883" s="39"/>
    </row>
    <row r="94884" spans="17:17">
      <c r="Q94884" s="39"/>
    </row>
    <row r="94885" spans="17:17">
      <c r="Q94885" s="39"/>
    </row>
    <row r="94886" spans="17:17">
      <c r="Q94886" s="39"/>
    </row>
    <row r="94887" spans="17:17">
      <c r="Q94887" s="39"/>
    </row>
    <row r="94888" spans="17:17">
      <c r="Q94888" s="39"/>
    </row>
    <row r="94889" spans="17:17">
      <c r="Q94889" s="39"/>
    </row>
    <row r="94890" spans="17:17">
      <c r="Q94890" s="39"/>
    </row>
    <row r="94891" spans="17:17">
      <c r="Q94891" s="39"/>
    </row>
    <row r="94892" spans="17:17">
      <c r="Q94892" s="39"/>
    </row>
    <row r="94893" spans="17:17">
      <c r="Q94893" s="39"/>
    </row>
    <row r="94894" spans="17:17">
      <c r="Q94894" s="39"/>
    </row>
    <row r="94895" spans="17:17">
      <c r="Q94895" s="39"/>
    </row>
    <row r="94896" spans="17:17">
      <c r="Q94896" s="39"/>
    </row>
    <row r="94897" spans="17:17">
      <c r="Q94897" s="39"/>
    </row>
    <row r="94898" spans="17:17">
      <c r="Q94898" s="39"/>
    </row>
    <row r="94899" spans="17:17">
      <c r="Q94899" s="39"/>
    </row>
    <row r="94900" spans="17:17">
      <c r="Q94900" s="39"/>
    </row>
    <row r="94901" spans="17:17">
      <c r="Q94901" s="39"/>
    </row>
    <row r="94902" spans="17:17">
      <c r="Q94902" s="39"/>
    </row>
    <row r="94903" spans="17:17">
      <c r="Q94903" s="39"/>
    </row>
    <row r="94904" spans="17:17">
      <c r="Q94904" s="39"/>
    </row>
    <row r="94905" spans="17:17">
      <c r="Q94905" s="39"/>
    </row>
    <row r="94906" spans="17:17">
      <c r="Q94906" s="39"/>
    </row>
    <row r="94907" spans="17:17">
      <c r="Q94907" s="39"/>
    </row>
    <row r="94908" spans="17:17">
      <c r="Q94908" s="39"/>
    </row>
    <row r="94909" spans="17:17">
      <c r="Q94909" s="39"/>
    </row>
    <row r="94910" spans="17:17">
      <c r="Q94910" s="39"/>
    </row>
    <row r="94911" spans="17:17">
      <c r="Q94911" s="39"/>
    </row>
    <row r="94912" spans="17:17">
      <c r="Q94912" s="39"/>
    </row>
    <row r="94913" spans="17:17">
      <c r="Q94913" s="39"/>
    </row>
    <row r="94914" spans="17:17">
      <c r="Q94914" s="39"/>
    </row>
    <row r="94915" spans="17:17">
      <c r="Q94915" s="39"/>
    </row>
    <row r="94916" spans="17:17">
      <c r="Q94916" s="39"/>
    </row>
    <row r="94917" spans="17:17">
      <c r="Q94917" s="39"/>
    </row>
    <row r="94918" spans="17:17">
      <c r="Q94918" s="39"/>
    </row>
    <row r="94919" spans="17:17">
      <c r="Q94919" s="39"/>
    </row>
    <row r="94920" spans="17:17">
      <c r="Q94920" s="39"/>
    </row>
    <row r="94921" spans="17:17">
      <c r="Q94921" s="39"/>
    </row>
    <row r="94922" spans="17:17">
      <c r="Q94922" s="39"/>
    </row>
    <row r="94923" spans="17:17">
      <c r="Q94923" s="39"/>
    </row>
    <row r="94924" spans="17:17">
      <c r="Q94924" s="39"/>
    </row>
    <row r="94925" spans="17:17">
      <c r="Q94925" s="39"/>
    </row>
    <row r="94926" spans="17:17">
      <c r="Q94926" s="39"/>
    </row>
    <row r="94927" spans="17:17">
      <c r="Q94927" s="39"/>
    </row>
    <row r="94928" spans="17:17">
      <c r="Q94928" s="39"/>
    </row>
    <row r="94929" spans="17:17">
      <c r="Q94929" s="39"/>
    </row>
    <row r="94930" spans="17:17">
      <c r="Q94930" s="39"/>
    </row>
    <row r="94931" spans="17:17">
      <c r="Q94931" s="39"/>
    </row>
    <row r="94932" spans="17:17">
      <c r="Q94932" s="39"/>
    </row>
    <row r="94933" spans="17:17">
      <c r="Q94933" s="39"/>
    </row>
    <row r="94934" spans="17:17">
      <c r="Q94934" s="39"/>
    </row>
    <row r="94935" spans="17:17">
      <c r="Q94935" s="39"/>
    </row>
    <row r="94936" spans="17:17">
      <c r="Q94936" s="39"/>
    </row>
    <row r="94937" spans="17:17">
      <c r="Q94937" s="39"/>
    </row>
    <row r="94938" spans="17:17">
      <c r="Q94938" s="39"/>
    </row>
    <row r="94939" spans="17:17">
      <c r="Q94939" s="39"/>
    </row>
    <row r="94940" spans="17:17">
      <c r="Q94940" s="39"/>
    </row>
    <row r="94941" spans="17:17">
      <c r="Q94941" s="39"/>
    </row>
    <row r="94942" spans="17:17">
      <c r="Q94942" s="39"/>
    </row>
    <row r="94943" spans="17:17">
      <c r="Q94943" s="39"/>
    </row>
    <row r="94944" spans="17:17">
      <c r="Q94944" s="39"/>
    </row>
    <row r="94945" spans="17:17">
      <c r="Q94945" s="39"/>
    </row>
    <row r="94946" spans="17:17">
      <c r="Q94946" s="39"/>
    </row>
    <row r="94947" spans="17:17">
      <c r="Q94947" s="39"/>
    </row>
    <row r="94948" spans="17:17">
      <c r="Q94948" s="39"/>
    </row>
    <row r="94949" spans="17:17">
      <c r="Q94949" s="39"/>
    </row>
    <row r="94950" spans="17:17">
      <c r="Q94950" s="39"/>
    </row>
    <row r="94951" spans="17:17">
      <c r="Q94951" s="39"/>
    </row>
    <row r="94952" spans="17:17">
      <c r="Q94952" s="39"/>
    </row>
    <row r="94953" spans="17:17">
      <c r="Q94953" s="39"/>
    </row>
    <row r="94954" spans="17:17">
      <c r="Q94954" s="39"/>
    </row>
    <row r="94955" spans="17:17">
      <c r="Q94955" s="39"/>
    </row>
    <row r="94956" spans="17:17">
      <c r="Q94956" s="39"/>
    </row>
    <row r="94957" spans="17:17">
      <c r="Q94957" s="39"/>
    </row>
    <row r="94958" spans="17:17">
      <c r="Q94958" s="39"/>
    </row>
    <row r="94959" spans="17:17">
      <c r="Q94959" s="39"/>
    </row>
    <row r="94960" spans="17:17">
      <c r="Q94960" s="39"/>
    </row>
    <row r="94961" spans="17:17">
      <c r="Q94961" s="39"/>
    </row>
    <row r="94962" spans="17:17">
      <c r="Q94962" s="39"/>
    </row>
    <row r="94963" spans="17:17">
      <c r="Q94963" s="39"/>
    </row>
    <row r="94964" spans="17:17">
      <c r="Q94964" s="39"/>
    </row>
    <row r="94965" spans="17:17">
      <c r="Q94965" s="39"/>
    </row>
    <row r="94966" spans="17:17">
      <c r="Q94966" s="39"/>
    </row>
    <row r="94967" spans="17:17">
      <c r="Q94967" s="39"/>
    </row>
    <row r="94968" spans="17:17">
      <c r="Q94968" s="39"/>
    </row>
    <row r="94969" spans="17:17">
      <c r="Q94969" s="39"/>
    </row>
    <row r="94970" spans="17:17">
      <c r="Q94970" s="39"/>
    </row>
    <row r="94971" spans="17:17">
      <c r="Q94971" s="39"/>
    </row>
    <row r="94972" spans="17:17">
      <c r="Q94972" s="39"/>
    </row>
    <row r="94973" spans="17:17">
      <c r="Q94973" s="39"/>
    </row>
    <row r="94974" spans="17:17">
      <c r="Q94974" s="39"/>
    </row>
    <row r="94975" spans="17:17">
      <c r="Q94975" s="39"/>
    </row>
    <row r="94976" spans="17:17">
      <c r="Q94976" s="39"/>
    </row>
    <row r="94977" spans="17:17">
      <c r="Q94977" s="39"/>
    </row>
    <row r="94978" spans="17:17">
      <c r="Q94978" s="39"/>
    </row>
    <row r="94979" spans="17:17">
      <c r="Q94979" s="39"/>
    </row>
    <row r="94980" spans="17:17">
      <c r="Q94980" s="39"/>
    </row>
    <row r="94981" spans="17:17">
      <c r="Q94981" s="39"/>
    </row>
    <row r="94982" spans="17:17">
      <c r="Q94982" s="39"/>
    </row>
    <row r="94983" spans="17:17">
      <c r="Q94983" s="39"/>
    </row>
    <row r="94984" spans="17:17">
      <c r="Q94984" s="39"/>
    </row>
    <row r="94985" spans="17:17">
      <c r="Q94985" s="39"/>
    </row>
    <row r="94986" spans="17:17">
      <c r="Q94986" s="39"/>
    </row>
    <row r="94987" spans="17:17">
      <c r="Q94987" s="39"/>
    </row>
    <row r="94988" spans="17:17">
      <c r="Q94988" s="39"/>
    </row>
    <row r="94989" spans="17:17">
      <c r="Q94989" s="39"/>
    </row>
    <row r="94990" spans="17:17">
      <c r="Q94990" s="39"/>
    </row>
    <row r="94991" spans="17:17">
      <c r="Q94991" s="39"/>
    </row>
    <row r="94992" spans="17:17">
      <c r="Q94992" s="39"/>
    </row>
    <row r="94993" spans="17:17">
      <c r="Q94993" s="39"/>
    </row>
    <row r="94994" spans="17:17">
      <c r="Q94994" s="39"/>
    </row>
    <row r="94995" spans="17:17">
      <c r="Q94995" s="39"/>
    </row>
    <row r="94996" spans="17:17">
      <c r="Q94996" s="39"/>
    </row>
    <row r="94997" spans="17:17">
      <c r="Q94997" s="39"/>
    </row>
    <row r="94998" spans="17:17">
      <c r="Q94998" s="39"/>
    </row>
    <row r="94999" spans="17:17">
      <c r="Q94999" s="39"/>
    </row>
    <row r="95000" spans="17:17">
      <c r="Q95000" s="39"/>
    </row>
    <row r="95001" spans="17:17">
      <c r="Q95001" s="39"/>
    </row>
    <row r="95002" spans="17:17">
      <c r="Q95002" s="39"/>
    </row>
    <row r="95003" spans="17:17">
      <c r="Q95003" s="39"/>
    </row>
    <row r="95004" spans="17:17">
      <c r="Q95004" s="39"/>
    </row>
    <row r="95005" spans="17:17">
      <c r="Q95005" s="39"/>
    </row>
    <row r="95006" spans="17:17">
      <c r="Q95006" s="39"/>
    </row>
    <row r="95007" spans="17:17">
      <c r="Q95007" s="39"/>
    </row>
    <row r="95008" spans="17:17">
      <c r="Q95008" s="39"/>
    </row>
    <row r="95009" spans="17:17">
      <c r="Q95009" s="39"/>
    </row>
    <row r="95010" spans="17:17">
      <c r="Q95010" s="39"/>
    </row>
    <row r="95011" spans="17:17">
      <c r="Q95011" s="39"/>
    </row>
    <row r="95012" spans="17:17">
      <c r="Q95012" s="39"/>
    </row>
    <row r="95013" spans="17:17">
      <c r="Q95013" s="39"/>
    </row>
    <row r="95014" spans="17:17">
      <c r="Q95014" s="39"/>
    </row>
    <row r="95015" spans="17:17">
      <c r="Q95015" s="39"/>
    </row>
    <row r="95016" spans="17:17">
      <c r="Q95016" s="39"/>
    </row>
    <row r="95017" spans="17:17">
      <c r="Q95017" s="39"/>
    </row>
    <row r="95018" spans="17:17">
      <c r="Q95018" s="39"/>
    </row>
    <row r="95019" spans="17:17">
      <c r="Q95019" s="39"/>
    </row>
    <row r="95020" spans="17:17">
      <c r="Q95020" s="39"/>
    </row>
    <row r="95021" spans="17:17">
      <c r="Q95021" s="39"/>
    </row>
    <row r="95022" spans="17:17">
      <c r="Q95022" s="39"/>
    </row>
    <row r="95023" spans="17:17">
      <c r="Q95023" s="39"/>
    </row>
    <row r="95024" spans="17:17">
      <c r="Q95024" s="39"/>
    </row>
    <row r="95025" spans="17:17">
      <c r="Q95025" s="39"/>
    </row>
    <row r="95026" spans="17:17">
      <c r="Q95026" s="39"/>
    </row>
    <row r="95027" spans="17:17">
      <c r="Q95027" s="39"/>
    </row>
    <row r="95028" spans="17:17">
      <c r="Q95028" s="39"/>
    </row>
    <row r="95029" spans="17:17">
      <c r="Q95029" s="39"/>
    </row>
    <row r="95030" spans="17:17">
      <c r="Q95030" s="39"/>
    </row>
    <row r="95031" spans="17:17">
      <c r="Q95031" s="39"/>
    </row>
    <row r="95032" spans="17:17">
      <c r="Q95032" s="39"/>
    </row>
    <row r="95033" spans="17:17">
      <c r="Q95033" s="39"/>
    </row>
    <row r="95034" spans="17:17">
      <c r="Q95034" s="39"/>
    </row>
    <row r="95035" spans="17:17">
      <c r="Q95035" s="39"/>
    </row>
    <row r="95036" spans="17:17">
      <c r="Q95036" s="39"/>
    </row>
    <row r="95037" spans="17:17">
      <c r="Q95037" s="39"/>
    </row>
    <row r="95038" spans="17:17">
      <c r="Q95038" s="39"/>
    </row>
    <row r="95039" spans="17:17">
      <c r="Q95039" s="39"/>
    </row>
    <row r="95040" spans="17:17">
      <c r="Q95040" s="39"/>
    </row>
    <row r="95041" spans="17:17">
      <c r="Q95041" s="39"/>
    </row>
    <row r="95042" spans="17:17">
      <c r="Q95042" s="39"/>
    </row>
    <row r="95043" spans="17:17">
      <c r="Q95043" s="39"/>
    </row>
    <row r="95044" spans="17:17">
      <c r="Q95044" s="39"/>
    </row>
    <row r="95045" spans="17:17">
      <c r="Q95045" s="39"/>
    </row>
    <row r="95046" spans="17:17">
      <c r="Q95046" s="39"/>
    </row>
    <row r="95047" spans="17:17">
      <c r="Q95047" s="39"/>
    </row>
    <row r="95048" spans="17:17">
      <c r="Q95048" s="39"/>
    </row>
    <row r="95049" spans="17:17">
      <c r="Q95049" s="39"/>
    </row>
    <row r="95050" spans="17:17">
      <c r="Q95050" s="39"/>
    </row>
    <row r="95051" spans="17:17">
      <c r="Q95051" s="39"/>
    </row>
    <row r="95052" spans="17:17">
      <c r="Q95052" s="39"/>
    </row>
    <row r="95053" spans="17:17">
      <c r="Q95053" s="39"/>
    </row>
    <row r="95054" spans="17:17">
      <c r="Q95054" s="39"/>
    </row>
    <row r="95055" spans="17:17">
      <c r="Q95055" s="39"/>
    </row>
    <row r="95056" spans="17:17">
      <c r="Q95056" s="39"/>
    </row>
    <row r="95057" spans="17:17">
      <c r="Q95057" s="39"/>
    </row>
    <row r="95058" spans="17:17">
      <c r="Q95058" s="39"/>
    </row>
    <row r="95059" spans="17:17">
      <c r="Q95059" s="39"/>
    </row>
    <row r="95060" spans="17:17">
      <c r="Q95060" s="39"/>
    </row>
    <row r="95061" spans="17:17">
      <c r="Q95061" s="39"/>
    </row>
    <row r="95062" spans="17:17">
      <c r="Q95062" s="39"/>
    </row>
    <row r="95063" spans="17:17">
      <c r="Q95063" s="39"/>
    </row>
    <row r="95064" spans="17:17">
      <c r="Q95064" s="39"/>
    </row>
    <row r="95065" spans="17:17">
      <c r="Q95065" s="39"/>
    </row>
    <row r="95066" spans="17:17">
      <c r="Q95066" s="39"/>
    </row>
    <row r="95067" spans="17:17">
      <c r="Q95067" s="39"/>
    </row>
    <row r="95068" spans="17:17">
      <c r="Q95068" s="39"/>
    </row>
    <row r="95069" spans="17:17">
      <c r="Q95069" s="39"/>
    </row>
    <row r="95070" spans="17:17">
      <c r="Q95070" s="39"/>
    </row>
    <row r="95071" spans="17:17">
      <c r="Q95071" s="39"/>
    </row>
    <row r="95072" spans="17:17">
      <c r="Q95072" s="39"/>
    </row>
    <row r="95073" spans="17:17">
      <c r="Q95073" s="39"/>
    </row>
    <row r="95074" spans="17:17">
      <c r="Q95074" s="39"/>
    </row>
    <row r="95075" spans="17:17">
      <c r="Q95075" s="39"/>
    </row>
    <row r="95076" spans="17:17">
      <c r="Q95076" s="39"/>
    </row>
    <row r="95077" spans="17:17">
      <c r="Q95077" s="39"/>
    </row>
    <row r="95078" spans="17:17">
      <c r="Q95078" s="39"/>
    </row>
    <row r="95079" spans="17:17">
      <c r="Q95079" s="39"/>
    </row>
    <row r="95080" spans="17:17">
      <c r="Q95080" s="39"/>
    </row>
    <row r="95081" spans="17:17">
      <c r="Q95081" s="39"/>
    </row>
    <row r="95082" spans="17:17">
      <c r="Q95082" s="39"/>
    </row>
    <row r="95083" spans="17:17">
      <c r="Q95083" s="39"/>
    </row>
    <row r="95084" spans="17:17">
      <c r="Q95084" s="39"/>
    </row>
    <row r="95085" spans="17:17">
      <c r="Q95085" s="39"/>
    </row>
    <row r="95086" spans="17:17">
      <c r="Q95086" s="39"/>
    </row>
    <row r="95087" spans="17:17">
      <c r="Q95087" s="39"/>
    </row>
    <row r="95088" spans="17:17">
      <c r="Q95088" s="39"/>
    </row>
    <row r="95089" spans="17:17">
      <c r="Q95089" s="39"/>
    </row>
    <row r="95090" spans="17:17">
      <c r="Q95090" s="39"/>
    </row>
    <row r="95091" spans="17:17">
      <c r="Q95091" s="39"/>
    </row>
    <row r="95092" spans="17:17">
      <c r="Q95092" s="39"/>
    </row>
    <row r="95093" spans="17:17">
      <c r="Q95093" s="39"/>
    </row>
    <row r="95094" spans="17:17">
      <c r="Q95094" s="39"/>
    </row>
    <row r="95095" spans="17:17">
      <c r="Q95095" s="39"/>
    </row>
    <row r="95096" spans="17:17">
      <c r="Q95096" s="39"/>
    </row>
    <row r="95097" spans="17:17">
      <c r="Q95097" s="39"/>
    </row>
    <row r="95098" spans="17:17">
      <c r="Q95098" s="39"/>
    </row>
    <row r="95099" spans="17:17">
      <c r="Q95099" s="39"/>
    </row>
    <row r="95100" spans="17:17">
      <c r="Q95100" s="39"/>
    </row>
    <row r="95101" spans="17:17">
      <c r="Q95101" s="39"/>
    </row>
    <row r="95102" spans="17:17">
      <c r="Q95102" s="39"/>
    </row>
    <row r="95103" spans="17:17">
      <c r="Q95103" s="39"/>
    </row>
    <row r="95104" spans="17:17">
      <c r="Q95104" s="39"/>
    </row>
    <row r="95105" spans="17:17">
      <c r="Q95105" s="39"/>
    </row>
    <row r="95106" spans="17:17">
      <c r="Q95106" s="39"/>
    </row>
    <row r="95107" spans="17:17">
      <c r="Q95107" s="39"/>
    </row>
    <row r="95108" spans="17:17">
      <c r="Q95108" s="39"/>
    </row>
    <row r="95109" spans="17:17">
      <c r="Q95109" s="39"/>
    </row>
    <row r="95110" spans="17:17">
      <c r="Q95110" s="39"/>
    </row>
    <row r="95111" spans="17:17">
      <c r="Q95111" s="39"/>
    </row>
    <row r="95112" spans="17:17">
      <c r="Q95112" s="39"/>
    </row>
    <row r="95113" spans="17:17">
      <c r="Q95113" s="39"/>
    </row>
    <row r="95114" spans="17:17">
      <c r="Q95114" s="39"/>
    </row>
    <row r="95115" spans="17:17">
      <c r="Q95115" s="39"/>
    </row>
    <row r="95116" spans="17:17">
      <c r="Q95116" s="39"/>
    </row>
    <row r="95117" spans="17:17">
      <c r="Q95117" s="39"/>
    </row>
    <row r="95118" spans="17:17">
      <c r="Q95118" s="39"/>
    </row>
    <row r="95119" spans="17:17">
      <c r="Q95119" s="39"/>
    </row>
    <row r="95120" spans="17:17">
      <c r="Q95120" s="39"/>
    </row>
    <row r="95121" spans="17:17">
      <c r="Q95121" s="39"/>
    </row>
    <row r="95122" spans="17:17">
      <c r="Q95122" s="39"/>
    </row>
    <row r="95123" spans="17:17">
      <c r="Q95123" s="39"/>
    </row>
    <row r="95124" spans="17:17">
      <c r="Q95124" s="39"/>
    </row>
    <row r="95125" spans="17:17">
      <c r="Q95125" s="39"/>
    </row>
    <row r="95126" spans="17:17">
      <c r="Q95126" s="39"/>
    </row>
    <row r="95127" spans="17:17">
      <c r="Q95127" s="39"/>
    </row>
    <row r="95128" spans="17:17">
      <c r="Q95128" s="39"/>
    </row>
    <row r="95129" spans="17:17">
      <c r="Q95129" s="39"/>
    </row>
    <row r="95130" spans="17:17">
      <c r="Q95130" s="39"/>
    </row>
    <row r="95131" spans="17:17">
      <c r="Q95131" s="39"/>
    </row>
    <row r="95132" spans="17:17">
      <c r="Q95132" s="39"/>
    </row>
    <row r="95133" spans="17:17">
      <c r="Q95133" s="39"/>
    </row>
    <row r="95134" spans="17:17">
      <c r="Q95134" s="39"/>
    </row>
    <row r="95135" spans="17:17">
      <c r="Q95135" s="39"/>
    </row>
    <row r="95136" spans="17:17">
      <c r="Q95136" s="39"/>
    </row>
    <row r="95137" spans="17:17">
      <c r="Q95137" s="39"/>
    </row>
    <row r="95138" spans="17:17">
      <c r="Q95138" s="39"/>
    </row>
    <row r="95139" spans="17:17">
      <c r="Q95139" s="39"/>
    </row>
    <row r="95140" spans="17:17">
      <c r="Q95140" s="39"/>
    </row>
    <row r="95141" spans="17:17">
      <c r="Q95141" s="39"/>
    </row>
    <row r="95142" spans="17:17">
      <c r="Q95142" s="39"/>
    </row>
    <row r="95143" spans="17:17">
      <c r="Q95143" s="39"/>
    </row>
    <row r="95144" spans="17:17">
      <c r="Q95144" s="39"/>
    </row>
    <row r="95145" spans="17:17">
      <c r="Q95145" s="39"/>
    </row>
    <row r="95146" spans="17:17">
      <c r="Q95146" s="39"/>
    </row>
    <row r="95147" spans="17:17">
      <c r="Q95147" s="39"/>
    </row>
    <row r="95148" spans="17:17">
      <c r="Q95148" s="39"/>
    </row>
    <row r="95149" spans="17:17">
      <c r="Q95149" s="39"/>
    </row>
    <row r="95150" spans="17:17">
      <c r="Q95150" s="39"/>
    </row>
    <row r="95151" spans="17:17">
      <c r="Q95151" s="39"/>
    </row>
    <row r="95152" spans="17:17">
      <c r="Q95152" s="39"/>
    </row>
    <row r="95153" spans="17:17">
      <c r="Q95153" s="39"/>
    </row>
    <row r="95154" spans="17:17">
      <c r="Q95154" s="39"/>
    </row>
    <row r="95155" spans="17:17">
      <c r="Q95155" s="39"/>
    </row>
    <row r="95156" spans="17:17">
      <c r="Q95156" s="39"/>
    </row>
    <row r="95157" spans="17:17">
      <c r="Q95157" s="39"/>
    </row>
    <row r="95158" spans="17:17">
      <c r="Q95158" s="39"/>
    </row>
    <row r="95159" spans="17:17">
      <c r="Q95159" s="39"/>
    </row>
    <row r="95160" spans="17:17">
      <c r="Q95160" s="39"/>
    </row>
    <row r="95161" spans="17:17">
      <c r="Q95161" s="39"/>
    </row>
    <row r="95162" spans="17:17">
      <c r="Q95162" s="39"/>
    </row>
    <row r="95163" spans="17:17">
      <c r="Q95163" s="39"/>
    </row>
    <row r="95164" spans="17:17">
      <c r="Q95164" s="39"/>
    </row>
    <row r="95165" spans="17:17">
      <c r="Q95165" s="39"/>
    </row>
    <row r="95166" spans="17:17">
      <c r="Q95166" s="39"/>
    </row>
    <row r="95167" spans="17:17">
      <c r="Q95167" s="39"/>
    </row>
    <row r="95168" spans="17:17">
      <c r="Q95168" s="39"/>
    </row>
    <row r="95169" spans="17:17">
      <c r="Q95169" s="39"/>
    </row>
    <row r="95170" spans="17:17">
      <c r="Q95170" s="39"/>
    </row>
    <row r="95171" spans="17:17">
      <c r="Q95171" s="39"/>
    </row>
    <row r="95172" spans="17:17">
      <c r="Q95172" s="39"/>
    </row>
    <row r="95173" spans="17:17">
      <c r="Q95173" s="39"/>
    </row>
    <row r="95174" spans="17:17">
      <c r="Q95174" s="39"/>
    </row>
    <row r="95175" spans="17:17">
      <c r="Q95175" s="39"/>
    </row>
    <row r="95176" spans="17:17">
      <c r="Q95176" s="39"/>
    </row>
    <row r="95177" spans="17:17">
      <c r="Q95177" s="39"/>
    </row>
    <row r="95178" spans="17:17">
      <c r="Q95178" s="39"/>
    </row>
    <row r="95179" spans="17:17">
      <c r="Q95179" s="39"/>
    </row>
    <row r="95180" spans="17:17">
      <c r="Q95180" s="39"/>
    </row>
    <row r="95181" spans="17:17">
      <c r="Q95181" s="39"/>
    </row>
    <row r="95182" spans="17:17">
      <c r="Q95182" s="39"/>
    </row>
    <row r="95183" spans="17:17">
      <c r="Q95183" s="39"/>
    </row>
    <row r="95184" spans="17:17">
      <c r="Q95184" s="39"/>
    </row>
    <row r="95185" spans="17:17">
      <c r="Q95185" s="39"/>
    </row>
    <row r="95186" spans="17:17">
      <c r="Q95186" s="39"/>
    </row>
    <row r="95187" spans="17:17">
      <c r="Q95187" s="39"/>
    </row>
    <row r="95188" spans="17:17">
      <c r="Q95188" s="39"/>
    </row>
    <row r="95189" spans="17:17">
      <c r="Q95189" s="39"/>
    </row>
    <row r="95190" spans="17:17">
      <c r="Q95190" s="39"/>
    </row>
    <row r="95191" spans="17:17">
      <c r="Q95191" s="39"/>
    </row>
    <row r="95192" spans="17:17">
      <c r="Q95192" s="39"/>
    </row>
    <row r="95193" spans="17:17">
      <c r="Q95193" s="39"/>
    </row>
    <row r="95194" spans="17:17">
      <c r="Q95194" s="39"/>
    </row>
    <row r="95195" spans="17:17">
      <c r="Q95195" s="39"/>
    </row>
    <row r="95196" spans="17:17">
      <c r="Q95196" s="39"/>
    </row>
    <row r="95197" spans="17:17">
      <c r="Q95197" s="39"/>
    </row>
    <row r="95198" spans="17:17">
      <c r="Q95198" s="39"/>
    </row>
    <row r="95199" spans="17:17">
      <c r="Q95199" s="39"/>
    </row>
    <row r="95200" spans="17:17">
      <c r="Q95200" s="39"/>
    </row>
    <row r="95201" spans="17:17">
      <c r="Q95201" s="39"/>
    </row>
    <row r="95202" spans="17:17">
      <c r="Q95202" s="39"/>
    </row>
    <row r="95203" spans="17:17">
      <c r="Q95203" s="39"/>
    </row>
    <row r="95204" spans="17:17">
      <c r="Q95204" s="39"/>
    </row>
    <row r="95205" spans="17:17">
      <c r="Q95205" s="39"/>
    </row>
    <row r="95206" spans="17:17">
      <c r="Q95206" s="39"/>
    </row>
    <row r="95207" spans="17:17">
      <c r="Q95207" s="39"/>
    </row>
    <row r="95208" spans="17:17">
      <c r="Q95208" s="39"/>
    </row>
    <row r="95209" spans="17:17">
      <c r="Q95209" s="39"/>
    </row>
    <row r="95210" spans="17:17">
      <c r="Q95210" s="39"/>
    </row>
    <row r="95211" spans="17:17">
      <c r="Q95211" s="39"/>
    </row>
    <row r="95212" spans="17:17">
      <c r="Q95212" s="39"/>
    </row>
    <row r="95213" spans="17:17">
      <c r="Q95213" s="39"/>
    </row>
    <row r="95214" spans="17:17">
      <c r="Q95214" s="39"/>
    </row>
    <row r="95215" spans="17:17">
      <c r="Q95215" s="39"/>
    </row>
    <row r="95216" spans="17:17">
      <c r="Q95216" s="39"/>
    </row>
    <row r="95217" spans="17:17">
      <c r="Q95217" s="39"/>
    </row>
    <row r="95218" spans="17:17">
      <c r="Q95218" s="39"/>
    </row>
    <row r="95219" spans="17:17">
      <c r="Q95219" s="39"/>
    </row>
    <row r="95220" spans="17:17">
      <c r="Q95220" s="39"/>
    </row>
    <row r="95221" spans="17:17">
      <c r="Q95221" s="39"/>
    </row>
    <row r="95222" spans="17:17">
      <c r="Q95222" s="39"/>
    </row>
    <row r="95223" spans="17:17">
      <c r="Q95223" s="39"/>
    </row>
    <row r="95224" spans="17:17">
      <c r="Q95224" s="39"/>
    </row>
    <row r="95225" spans="17:17">
      <c r="Q95225" s="39"/>
    </row>
    <row r="95226" spans="17:17">
      <c r="Q95226" s="39"/>
    </row>
    <row r="95227" spans="17:17">
      <c r="Q95227" s="39"/>
    </row>
    <row r="95228" spans="17:17">
      <c r="Q95228" s="39"/>
    </row>
    <row r="95229" spans="17:17">
      <c r="Q95229" s="39"/>
    </row>
    <row r="95230" spans="17:17">
      <c r="Q95230" s="39"/>
    </row>
    <row r="95231" spans="17:17">
      <c r="Q95231" s="39"/>
    </row>
    <row r="95232" spans="17:17">
      <c r="Q95232" s="39"/>
    </row>
    <row r="95233" spans="17:17">
      <c r="Q95233" s="39"/>
    </row>
    <row r="95234" spans="17:17">
      <c r="Q95234" s="39"/>
    </row>
    <row r="95235" spans="17:17">
      <c r="Q95235" s="39"/>
    </row>
    <row r="95236" spans="17:17">
      <c r="Q95236" s="39"/>
    </row>
    <row r="95237" spans="17:17">
      <c r="Q95237" s="39"/>
    </row>
    <row r="95238" spans="17:17">
      <c r="Q95238" s="39"/>
    </row>
    <row r="95239" spans="17:17">
      <c r="Q95239" s="39"/>
    </row>
    <row r="95240" spans="17:17">
      <c r="Q95240" s="39"/>
    </row>
    <row r="95241" spans="17:17">
      <c r="Q95241" s="39"/>
    </row>
    <row r="95242" spans="17:17">
      <c r="Q95242" s="39"/>
    </row>
    <row r="95243" spans="17:17">
      <c r="Q95243" s="39"/>
    </row>
    <row r="95244" spans="17:17">
      <c r="Q95244" s="39"/>
    </row>
    <row r="95245" spans="17:17">
      <c r="Q95245" s="39"/>
    </row>
    <row r="95246" spans="17:17">
      <c r="Q95246" s="39"/>
    </row>
    <row r="95247" spans="17:17">
      <c r="Q95247" s="39"/>
    </row>
    <row r="95248" spans="17:17">
      <c r="Q95248" s="39"/>
    </row>
    <row r="95249" spans="17:17">
      <c r="Q95249" s="39"/>
    </row>
    <row r="95250" spans="17:17">
      <c r="Q95250" s="39"/>
    </row>
    <row r="95251" spans="17:17">
      <c r="Q95251" s="39"/>
    </row>
    <row r="95252" spans="17:17">
      <c r="Q95252" s="39"/>
    </row>
    <row r="95253" spans="17:17">
      <c r="Q95253" s="39"/>
    </row>
    <row r="95254" spans="17:17">
      <c r="Q95254" s="39"/>
    </row>
    <row r="95255" spans="17:17">
      <c r="Q95255" s="39"/>
    </row>
    <row r="95256" spans="17:17">
      <c r="Q95256" s="39"/>
    </row>
    <row r="95257" spans="17:17">
      <c r="Q95257" s="39"/>
    </row>
    <row r="95258" spans="17:17">
      <c r="Q95258" s="39"/>
    </row>
    <row r="95259" spans="17:17">
      <c r="Q95259" s="39"/>
    </row>
    <row r="95260" spans="17:17">
      <c r="Q95260" s="39"/>
    </row>
    <row r="95261" spans="17:17">
      <c r="Q95261" s="39"/>
    </row>
    <row r="95262" spans="17:17">
      <c r="Q95262" s="39"/>
    </row>
    <row r="95263" spans="17:17">
      <c r="Q95263" s="39"/>
    </row>
    <row r="95264" spans="17:17">
      <c r="Q95264" s="39"/>
    </row>
    <row r="95265" spans="17:17">
      <c r="Q95265" s="39"/>
    </row>
    <row r="95266" spans="17:17">
      <c r="Q95266" s="39"/>
    </row>
    <row r="95267" spans="17:17">
      <c r="Q95267" s="39"/>
    </row>
    <row r="95268" spans="17:17">
      <c r="Q95268" s="39"/>
    </row>
    <row r="95269" spans="17:17">
      <c r="Q95269" s="39"/>
    </row>
    <row r="95270" spans="17:17">
      <c r="Q95270" s="39"/>
    </row>
    <row r="95271" spans="17:17">
      <c r="Q95271" s="39"/>
    </row>
    <row r="95272" spans="17:17">
      <c r="Q95272" s="39"/>
    </row>
    <row r="95273" spans="17:17">
      <c r="Q95273" s="39"/>
    </row>
    <row r="95274" spans="17:17">
      <c r="Q95274" s="39"/>
    </row>
    <row r="95275" spans="17:17">
      <c r="Q95275" s="39"/>
    </row>
    <row r="95276" spans="17:17">
      <c r="Q95276" s="39"/>
    </row>
    <row r="95277" spans="17:17">
      <c r="Q95277" s="39"/>
    </row>
    <row r="95278" spans="17:17">
      <c r="Q95278" s="39"/>
    </row>
    <row r="95279" spans="17:17">
      <c r="Q95279" s="39"/>
    </row>
    <row r="95280" spans="17:17">
      <c r="Q95280" s="39"/>
    </row>
    <row r="95281" spans="17:17">
      <c r="Q95281" s="39"/>
    </row>
    <row r="95282" spans="17:17">
      <c r="Q95282" s="39"/>
    </row>
    <row r="95283" spans="17:17">
      <c r="Q95283" s="39"/>
    </row>
    <row r="95284" spans="17:17">
      <c r="Q95284" s="39"/>
    </row>
    <row r="95285" spans="17:17">
      <c r="Q95285" s="39"/>
    </row>
    <row r="95286" spans="17:17">
      <c r="Q95286" s="39"/>
    </row>
    <row r="95287" spans="17:17">
      <c r="Q95287" s="39"/>
    </row>
    <row r="95288" spans="17:17">
      <c r="Q95288" s="39"/>
    </row>
    <row r="95289" spans="17:17">
      <c r="Q95289" s="39"/>
    </row>
    <row r="95290" spans="17:17">
      <c r="Q95290" s="39"/>
    </row>
    <row r="95291" spans="17:17">
      <c r="Q95291" s="39"/>
    </row>
    <row r="95292" spans="17:17">
      <c r="Q95292" s="39"/>
    </row>
    <row r="95293" spans="17:17">
      <c r="Q95293" s="39"/>
    </row>
    <row r="95294" spans="17:17">
      <c r="Q95294" s="39"/>
    </row>
    <row r="95295" spans="17:17">
      <c r="Q95295" s="39"/>
    </row>
    <row r="95296" spans="17:17">
      <c r="Q95296" s="39"/>
    </row>
    <row r="95297" spans="17:17">
      <c r="Q95297" s="39"/>
    </row>
    <row r="95298" spans="17:17">
      <c r="Q95298" s="39"/>
    </row>
    <row r="95299" spans="17:17">
      <c r="Q95299" s="39"/>
    </row>
    <row r="95300" spans="17:17">
      <c r="Q95300" s="39"/>
    </row>
    <row r="95301" spans="17:17">
      <c r="Q95301" s="39"/>
    </row>
    <row r="95302" spans="17:17">
      <c r="Q95302" s="39"/>
    </row>
    <row r="95303" spans="17:17">
      <c r="Q95303" s="39"/>
    </row>
    <row r="95304" spans="17:17">
      <c r="Q95304" s="39"/>
    </row>
    <row r="95305" spans="17:17">
      <c r="Q95305" s="39"/>
    </row>
    <row r="95306" spans="17:17">
      <c r="Q95306" s="39"/>
    </row>
    <row r="95307" spans="17:17">
      <c r="Q95307" s="39"/>
    </row>
    <row r="95308" spans="17:17">
      <c r="Q95308" s="39"/>
    </row>
    <row r="95309" spans="17:17">
      <c r="Q95309" s="39"/>
    </row>
    <row r="95310" spans="17:17">
      <c r="Q95310" s="39"/>
    </row>
    <row r="95311" spans="17:17">
      <c r="Q95311" s="39"/>
    </row>
    <row r="95312" spans="17:17">
      <c r="Q95312" s="39"/>
    </row>
    <row r="95313" spans="17:17">
      <c r="Q95313" s="39"/>
    </row>
    <row r="95314" spans="17:17">
      <c r="Q95314" s="39"/>
    </row>
    <row r="95315" spans="17:17">
      <c r="Q95315" s="39"/>
    </row>
    <row r="95316" spans="17:17">
      <c r="Q95316" s="39"/>
    </row>
    <row r="95317" spans="17:17">
      <c r="Q95317" s="39"/>
    </row>
    <row r="95318" spans="17:17">
      <c r="Q95318" s="39"/>
    </row>
    <row r="95319" spans="17:17">
      <c r="Q95319" s="39"/>
    </row>
    <row r="95320" spans="17:17">
      <c r="Q95320" s="39"/>
    </row>
    <row r="95321" spans="17:17">
      <c r="Q95321" s="39"/>
    </row>
    <row r="95322" spans="17:17">
      <c r="Q95322" s="39"/>
    </row>
    <row r="95323" spans="17:17">
      <c r="Q95323" s="39"/>
    </row>
    <row r="95324" spans="17:17">
      <c r="Q95324" s="39"/>
    </row>
    <row r="95325" spans="17:17">
      <c r="Q95325" s="39"/>
    </row>
    <row r="95326" spans="17:17">
      <c r="Q95326" s="39"/>
    </row>
    <row r="95327" spans="17:17">
      <c r="Q95327" s="39"/>
    </row>
    <row r="95328" spans="17:17">
      <c r="Q95328" s="39"/>
    </row>
    <row r="95329" spans="17:17">
      <c r="Q95329" s="39"/>
    </row>
    <row r="95330" spans="17:17">
      <c r="Q95330" s="39"/>
    </row>
    <row r="95331" spans="17:17">
      <c r="Q95331" s="39"/>
    </row>
    <row r="95332" spans="17:17">
      <c r="Q95332" s="39"/>
    </row>
    <row r="95333" spans="17:17">
      <c r="Q95333" s="39"/>
    </row>
    <row r="95334" spans="17:17">
      <c r="Q95334" s="39"/>
    </row>
    <row r="95335" spans="17:17">
      <c r="Q95335" s="39"/>
    </row>
    <row r="95336" spans="17:17">
      <c r="Q95336" s="39"/>
    </row>
    <row r="95337" spans="17:17">
      <c r="Q95337" s="39"/>
    </row>
    <row r="95338" spans="17:17">
      <c r="Q95338" s="39"/>
    </row>
    <row r="95339" spans="17:17">
      <c r="Q95339" s="39"/>
    </row>
    <row r="95340" spans="17:17">
      <c r="Q95340" s="39"/>
    </row>
    <row r="95341" spans="17:17">
      <c r="Q95341" s="39"/>
    </row>
    <row r="95342" spans="17:17">
      <c r="Q95342" s="39"/>
    </row>
    <row r="95343" spans="17:17">
      <c r="Q95343" s="39"/>
    </row>
    <row r="95344" spans="17:17">
      <c r="Q95344" s="39"/>
    </row>
    <row r="95345" spans="17:17">
      <c r="Q95345" s="39"/>
    </row>
    <row r="95346" spans="17:17">
      <c r="Q95346" s="39"/>
    </row>
    <row r="95347" spans="17:17">
      <c r="Q95347" s="39"/>
    </row>
    <row r="95348" spans="17:17">
      <c r="Q95348" s="39"/>
    </row>
    <row r="95349" spans="17:17">
      <c r="Q95349" s="39"/>
    </row>
    <row r="95350" spans="17:17">
      <c r="Q95350" s="39"/>
    </row>
    <row r="95351" spans="17:17">
      <c r="Q95351" s="39"/>
    </row>
    <row r="95352" spans="17:17">
      <c r="Q95352" s="39"/>
    </row>
    <row r="95353" spans="17:17">
      <c r="Q95353" s="39"/>
    </row>
    <row r="95354" spans="17:17">
      <c r="Q95354" s="39"/>
    </row>
    <row r="95355" spans="17:17">
      <c r="Q95355" s="39"/>
    </row>
    <row r="95356" spans="17:17">
      <c r="Q95356" s="39"/>
    </row>
    <row r="95357" spans="17:17">
      <c r="Q95357" s="39"/>
    </row>
    <row r="95358" spans="17:17">
      <c r="Q95358" s="39"/>
    </row>
    <row r="95359" spans="17:17">
      <c r="Q95359" s="39"/>
    </row>
    <row r="95360" spans="17:17">
      <c r="Q95360" s="39"/>
    </row>
    <row r="95361" spans="17:17">
      <c r="Q95361" s="39"/>
    </row>
    <row r="95362" spans="17:17">
      <c r="Q95362" s="39"/>
    </row>
    <row r="95363" spans="17:17">
      <c r="Q95363" s="39"/>
    </row>
    <row r="95364" spans="17:17">
      <c r="Q95364" s="39"/>
    </row>
    <row r="95365" spans="17:17">
      <c r="Q95365" s="39"/>
    </row>
    <row r="95366" spans="17:17">
      <c r="Q95366" s="39"/>
    </row>
    <row r="95367" spans="17:17">
      <c r="Q95367" s="39"/>
    </row>
    <row r="95368" spans="17:17">
      <c r="Q95368" s="39"/>
    </row>
    <row r="95369" spans="17:17">
      <c r="Q95369" s="39"/>
    </row>
    <row r="95370" spans="17:17">
      <c r="Q95370" s="39"/>
    </row>
    <row r="95371" spans="17:17">
      <c r="Q95371" s="39"/>
    </row>
    <row r="95372" spans="17:17">
      <c r="Q95372" s="39"/>
    </row>
    <row r="95373" spans="17:17">
      <c r="Q95373" s="39"/>
    </row>
    <row r="95374" spans="17:17">
      <c r="Q95374" s="39"/>
    </row>
    <row r="95375" spans="17:17">
      <c r="Q95375" s="39"/>
    </row>
    <row r="95376" spans="17:17">
      <c r="Q95376" s="39"/>
    </row>
    <row r="95377" spans="17:17">
      <c r="Q95377" s="39"/>
    </row>
    <row r="95378" spans="17:17">
      <c r="Q95378" s="39"/>
    </row>
    <row r="95379" spans="17:17">
      <c r="Q95379" s="39"/>
    </row>
    <row r="95380" spans="17:17">
      <c r="Q95380" s="39"/>
    </row>
    <row r="95381" spans="17:17">
      <c r="Q95381" s="39"/>
    </row>
    <row r="95382" spans="17:17">
      <c r="Q95382" s="39"/>
    </row>
    <row r="95383" spans="17:17">
      <c r="Q95383" s="39"/>
    </row>
    <row r="95384" spans="17:17">
      <c r="Q95384" s="39"/>
    </row>
    <row r="95385" spans="17:17">
      <c r="Q95385" s="39"/>
    </row>
    <row r="95386" spans="17:17">
      <c r="Q95386" s="39"/>
    </row>
    <row r="95387" spans="17:17">
      <c r="Q95387" s="39"/>
    </row>
    <row r="95388" spans="17:17">
      <c r="Q95388" s="39"/>
    </row>
    <row r="95389" spans="17:17">
      <c r="Q95389" s="39"/>
    </row>
    <row r="95390" spans="17:17">
      <c r="Q95390" s="39"/>
    </row>
    <row r="95391" spans="17:17">
      <c r="Q95391" s="39"/>
    </row>
    <row r="95392" spans="17:17">
      <c r="Q95392" s="39"/>
    </row>
    <row r="95393" spans="17:17">
      <c r="Q95393" s="39"/>
    </row>
    <row r="95394" spans="17:17">
      <c r="Q95394" s="39"/>
    </row>
    <row r="95395" spans="17:17">
      <c r="Q95395" s="39"/>
    </row>
    <row r="95396" spans="17:17">
      <c r="Q95396" s="39"/>
    </row>
    <row r="95397" spans="17:17">
      <c r="Q95397" s="39"/>
    </row>
    <row r="95398" spans="17:17">
      <c r="Q95398" s="39"/>
    </row>
    <row r="95399" spans="17:17">
      <c r="Q95399" s="39"/>
    </row>
    <row r="95400" spans="17:17">
      <c r="Q95400" s="39"/>
    </row>
    <row r="95401" spans="17:17">
      <c r="Q95401" s="39"/>
    </row>
    <row r="95402" spans="17:17">
      <c r="Q95402" s="39"/>
    </row>
    <row r="95403" spans="17:17">
      <c r="Q95403" s="39"/>
    </row>
    <row r="95404" spans="17:17">
      <c r="Q95404" s="39"/>
    </row>
    <row r="95405" spans="17:17">
      <c r="Q95405" s="39"/>
    </row>
    <row r="95406" spans="17:17">
      <c r="Q95406" s="39"/>
    </row>
    <row r="95407" spans="17:17">
      <c r="Q95407" s="39"/>
    </row>
    <row r="95408" spans="17:17">
      <c r="Q95408" s="39"/>
    </row>
    <row r="95409" spans="17:17">
      <c r="Q95409" s="39"/>
    </row>
    <row r="95410" spans="17:17">
      <c r="Q95410" s="39"/>
    </row>
    <row r="95411" spans="17:17">
      <c r="Q95411" s="39"/>
    </row>
    <row r="95412" spans="17:17">
      <c r="Q95412" s="39"/>
    </row>
    <row r="95413" spans="17:17">
      <c r="Q95413" s="39"/>
    </row>
    <row r="95414" spans="17:17">
      <c r="Q95414" s="39"/>
    </row>
    <row r="95415" spans="17:17">
      <c r="Q95415" s="39"/>
    </row>
    <row r="95416" spans="17:17">
      <c r="Q95416" s="39"/>
    </row>
    <row r="95417" spans="17:17">
      <c r="Q95417" s="39"/>
    </row>
    <row r="95418" spans="17:17">
      <c r="Q95418" s="39"/>
    </row>
    <row r="95419" spans="17:17">
      <c r="Q95419" s="39"/>
    </row>
    <row r="95420" spans="17:17">
      <c r="Q95420" s="39"/>
    </row>
    <row r="95421" spans="17:17">
      <c r="Q95421" s="39"/>
    </row>
    <row r="95422" spans="17:17">
      <c r="Q95422" s="39"/>
    </row>
    <row r="95423" spans="17:17">
      <c r="Q95423" s="39"/>
    </row>
    <row r="95424" spans="17:17">
      <c r="Q95424" s="39"/>
    </row>
    <row r="95425" spans="17:17">
      <c r="Q95425" s="39"/>
    </row>
    <row r="95426" spans="17:17">
      <c r="Q95426" s="39"/>
    </row>
    <row r="95427" spans="17:17">
      <c r="Q95427" s="39"/>
    </row>
    <row r="95428" spans="17:17">
      <c r="Q95428" s="39"/>
    </row>
    <row r="95429" spans="17:17">
      <c r="Q95429" s="39"/>
    </row>
    <row r="95430" spans="17:17">
      <c r="Q95430" s="39"/>
    </row>
    <row r="95431" spans="17:17">
      <c r="Q95431" s="39"/>
    </row>
    <row r="95432" spans="17:17">
      <c r="Q95432" s="39"/>
    </row>
    <row r="95433" spans="17:17">
      <c r="Q95433" s="39"/>
    </row>
    <row r="95434" spans="17:17">
      <c r="Q95434" s="39"/>
    </row>
    <row r="95435" spans="17:17">
      <c r="Q95435" s="39"/>
    </row>
    <row r="95436" spans="17:17">
      <c r="Q95436" s="39"/>
    </row>
    <row r="95437" spans="17:17">
      <c r="Q95437" s="39"/>
    </row>
    <row r="95438" spans="17:17">
      <c r="Q95438" s="39"/>
    </row>
    <row r="95439" spans="17:17">
      <c r="Q95439" s="39"/>
    </row>
    <row r="95440" spans="17:17">
      <c r="Q95440" s="39"/>
    </row>
    <row r="95441" spans="17:17">
      <c r="Q95441" s="39"/>
    </row>
    <row r="95442" spans="17:17">
      <c r="Q95442" s="39"/>
    </row>
    <row r="95443" spans="17:17">
      <c r="Q95443" s="39"/>
    </row>
    <row r="95444" spans="17:17">
      <c r="Q95444" s="39"/>
    </row>
    <row r="95445" spans="17:17">
      <c r="Q95445" s="39"/>
    </row>
    <row r="95446" spans="17:17">
      <c r="Q95446" s="39"/>
    </row>
    <row r="95447" spans="17:17">
      <c r="Q95447" s="39"/>
    </row>
    <row r="95448" spans="17:17">
      <c r="Q95448" s="39"/>
    </row>
    <row r="95449" spans="17:17">
      <c r="Q95449" s="39"/>
    </row>
    <row r="95450" spans="17:17">
      <c r="Q95450" s="39"/>
    </row>
    <row r="95451" spans="17:17">
      <c r="Q95451" s="39"/>
    </row>
    <row r="95452" spans="17:17">
      <c r="Q95452" s="39"/>
    </row>
    <row r="95453" spans="17:17">
      <c r="Q95453" s="39"/>
    </row>
    <row r="95454" spans="17:17">
      <c r="Q95454" s="39"/>
    </row>
    <row r="95455" spans="17:17">
      <c r="Q95455" s="39"/>
    </row>
    <row r="95456" spans="17:17">
      <c r="Q95456" s="39"/>
    </row>
    <row r="95457" spans="17:17">
      <c r="Q95457" s="39"/>
    </row>
    <row r="95458" spans="17:17">
      <c r="Q95458" s="39"/>
    </row>
    <row r="95459" spans="17:17">
      <c r="Q95459" s="39"/>
    </row>
    <row r="95460" spans="17:17">
      <c r="Q95460" s="39"/>
    </row>
    <row r="95461" spans="17:17">
      <c r="Q95461" s="39"/>
    </row>
    <row r="95462" spans="17:17">
      <c r="Q95462" s="39"/>
    </row>
    <row r="95463" spans="17:17">
      <c r="Q95463" s="39"/>
    </row>
    <row r="95464" spans="17:17">
      <c r="Q95464" s="39"/>
    </row>
    <row r="95465" spans="17:17">
      <c r="Q95465" s="39"/>
    </row>
    <row r="95466" spans="17:17">
      <c r="Q95466" s="39"/>
    </row>
    <row r="95467" spans="17:17">
      <c r="Q95467" s="39"/>
    </row>
    <row r="95468" spans="17:17">
      <c r="Q95468" s="39"/>
    </row>
    <row r="95469" spans="17:17">
      <c r="Q95469" s="39"/>
    </row>
    <row r="95470" spans="17:17">
      <c r="Q95470" s="39"/>
    </row>
    <row r="95471" spans="17:17">
      <c r="Q95471" s="39"/>
    </row>
    <row r="95472" spans="17:17">
      <c r="Q95472" s="39"/>
    </row>
    <row r="95473" spans="17:17">
      <c r="Q95473" s="39"/>
    </row>
    <row r="95474" spans="17:17">
      <c r="Q95474" s="39"/>
    </row>
    <row r="95475" spans="17:17">
      <c r="Q95475" s="39"/>
    </row>
    <row r="95476" spans="17:17">
      <c r="Q95476" s="39"/>
    </row>
    <row r="95477" spans="17:17">
      <c r="Q95477" s="39"/>
    </row>
    <row r="95478" spans="17:17">
      <c r="Q95478" s="39"/>
    </row>
    <row r="95479" spans="17:17">
      <c r="Q95479" s="39"/>
    </row>
    <row r="95480" spans="17:17">
      <c r="Q95480" s="39"/>
    </row>
    <row r="95481" spans="17:17">
      <c r="Q95481" s="39"/>
    </row>
    <row r="95482" spans="17:17">
      <c r="Q95482" s="39"/>
    </row>
    <row r="95483" spans="17:17">
      <c r="Q95483" s="39"/>
    </row>
    <row r="95484" spans="17:17">
      <c r="Q95484" s="39"/>
    </row>
    <row r="95485" spans="17:17">
      <c r="Q95485" s="39"/>
    </row>
    <row r="95486" spans="17:17">
      <c r="Q95486" s="39"/>
    </row>
    <row r="95487" spans="17:17">
      <c r="Q95487" s="39"/>
    </row>
    <row r="95488" spans="17:17">
      <c r="Q95488" s="39"/>
    </row>
    <row r="95489" spans="17:17">
      <c r="Q95489" s="39"/>
    </row>
    <row r="95490" spans="17:17">
      <c r="Q95490" s="39"/>
    </row>
    <row r="95491" spans="17:17">
      <c r="Q95491" s="39"/>
    </row>
    <row r="95492" spans="17:17">
      <c r="Q95492" s="39"/>
    </row>
    <row r="95493" spans="17:17">
      <c r="Q95493" s="39"/>
    </row>
    <row r="95494" spans="17:17">
      <c r="Q95494" s="39"/>
    </row>
    <row r="95495" spans="17:17">
      <c r="Q95495" s="39"/>
    </row>
    <row r="95496" spans="17:17">
      <c r="Q95496" s="39"/>
    </row>
    <row r="95497" spans="17:17">
      <c r="Q95497" s="39"/>
    </row>
    <row r="95498" spans="17:17">
      <c r="Q95498" s="39"/>
    </row>
    <row r="95499" spans="17:17">
      <c r="Q95499" s="39"/>
    </row>
    <row r="95500" spans="17:17">
      <c r="Q95500" s="39"/>
    </row>
    <row r="95501" spans="17:17">
      <c r="Q95501" s="39"/>
    </row>
    <row r="95502" spans="17:17">
      <c r="Q95502" s="39"/>
    </row>
    <row r="95503" spans="17:17">
      <c r="Q95503" s="39"/>
    </row>
    <row r="95504" spans="17:17">
      <c r="Q95504" s="39"/>
    </row>
    <row r="95505" spans="17:17">
      <c r="Q95505" s="39"/>
    </row>
    <row r="95506" spans="17:17">
      <c r="Q95506" s="39"/>
    </row>
    <row r="95507" spans="17:17">
      <c r="Q95507" s="39"/>
    </row>
    <row r="95508" spans="17:17">
      <c r="Q95508" s="39"/>
    </row>
    <row r="95509" spans="17:17">
      <c r="Q95509" s="39"/>
    </row>
    <row r="95510" spans="17:17">
      <c r="Q95510" s="39"/>
    </row>
    <row r="95511" spans="17:17">
      <c r="Q95511" s="39"/>
    </row>
    <row r="95512" spans="17:17">
      <c r="Q95512" s="39"/>
    </row>
    <row r="95513" spans="17:17">
      <c r="Q95513" s="39"/>
    </row>
    <row r="95514" spans="17:17">
      <c r="Q95514" s="39"/>
    </row>
    <row r="95515" spans="17:17">
      <c r="Q95515" s="39"/>
    </row>
    <row r="95516" spans="17:17">
      <c r="Q95516" s="39"/>
    </row>
    <row r="95517" spans="17:17">
      <c r="Q95517" s="39"/>
    </row>
    <row r="95518" spans="17:17">
      <c r="Q95518" s="39"/>
    </row>
    <row r="95519" spans="17:17">
      <c r="Q95519" s="39"/>
    </row>
    <row r="95520" spans="17:17">
      <c r="Q95520" s="39"/>
    </row>
    <row r="95521" spans="17:17">
      <c r="Q95521" s="39"/>
    </row>
    <row r="95522" spans="17:17">
      <c r="Q95522" s="39"/>
    </row>
    <row r="95523" spans="17:17">
      <c r="Q95523" s="39"/>
    </row>
    <row r="95524" spans="17:17">
      <c r="Q95524" s="39"/>
    </row>
    <row r="95525" spans="17:17">
      <c r="Q95525" s="39"/>
    </row>
    <row r="95526" spans="17:17">
      <c r="Q95526" s="39"/>
    </row>
    <row r="95527" spans="17:17">
      <c r="Q95527" s="39"/>
    </row>
    <row r="95528" spans="17:17">
      <c r="Q95528" s="39"/>
    </row>
    <row r="95529" spans="17:17">
      <c r="Q95529" s="39"/>
    </row>
    <row r="95530" spans="17:17">
      <c r="Q95530" s="39"/>
    </row>
    <row r="95531" spans="17:17">
      <c r="Q95531" s="39"/>
    </row>
    <row r="95532" spans="17:17">
      <c r="Q95532" s="39"/>
    </row>
    <row r="95533" spans="17:17">
      <c r="Q95533" s="39"/>
    </row>
    <row r="95534" spans="17:17">
      <c r="Q95534" s="39"/>
    </row>
    <row r="95535" spans="17:17">
      <c r="Q95535" s="39"/>
    </row>
    <row r="95536" spans="17:17">
      <c r="Q95536" s="39"/>
    </row>
    <row r="95537" spans="17:17">
      <c r="Q95537" s="39"/>
    </row>
    <row r="95538" spans="17:17">
      <c r="Q95538" s="39"/>
    </row>
    <row r="95539" spans="17:17">
      <c r="Q95539" s="39"/>
    </row>
    <row r="95540" spans="17:17">
      <c r="Q95540" s="39"/>
    </row>
    <row r="95541" spans="17:17">
      <c r="Q95541" s="39"/>
    </row>
    <row r="95542" spans="17:17">
      <c r="Q95542" s="39"/>
    </row>
    <row r="95543" spans="17:17">
      <c r="Q95543" s="39"/>
    </row>
    <row r="95544" spans="17:17">
      <c r="Q95544" s="39"/>
    </row>
    <row r="95545" spans="17:17">
      <c r="Q95545" s="39"/>
    </row>
    <row r="95546" spans="17:17">
      <c r="Q95546" s="39"/>
    </row>
    <row r="95547" spans="17:17">
      <c r="Q95547" s="39"/>
    </row>
    <row r="95548" spans="17:17">
      <c r="Q95548" s="39"/>
    </row>
    <row r="95549" spans="17:17">
      <c r="Q95549" s="39"/>
    </row>
    <row r="95550" spans="17:17">
      <c r="Q95550" s="39"/>
    </row>
    <row r="95551" spans="17:17">
      <c r="Q95551" s="39"/>
    </row>
    <row r="95552" spans="17:17">
      <c r="Q95552" s="39"/>
    </row>
    <row r="95553" spans="17:17">
      <c r="Q95553" s="39"/>
    </row>
    <row r="95554" spans="17:17">
      <c r="Q95554" s="39"/>
    </row>
    <row r="95555" spans="17:17">
      <c r="Q95555" s="39"/>
    </row>
    <row r="95556" spans="17:17">
      <c r="Q95556" s="39"/>
    </row>
    <row r="95557" spans="17:17">
      <c r="Q95557" s="39"/>
    </row>
    <row r="95558" spans="17:17">
      <c r="Q95558" s="39"/>
    </row>
    <row r="95559" spans="17:17">
      <c r="Q95559" s="39"/>
    </row>
    <row r="95560" spans="17:17">
      <c r="Q95560" s="39"/>
    </row>
    <row r="95561" spans="17:17">
      <c r="Q95561" s="39"/>
    </row>
    <row r="95562" spans="17:17">
      <c r="Q95562" s="39"/>
    </row>
    <row r="95563" spans="17:17">
      <c r="Q95563" s="39"/>
    </row>
    <row r="95564" spans="17:17">
      <c r="Q95564" s="39"/>
    </row>
    <row r="95565" spans="17:17">
      <c r="Q95565" s="39"/>
    </row>
    <row r="95566" spans="17:17">
      <c r="Q95566" s="39"/>
    </row>
    <row r="95567" spans="17:17">
      <c r="Q95567" s="39"/>
    </row>
    <row r="95568" spans="17:17">
      <c r="Q95568" s="39"/>
    </row>
    <row r="95569" spans="17:17">
      <c r="Q95569" s="39"/>
    </row>
    <row r="95570" spans="17:17">
      <c r="Q95570" s="39"/>
    </row>
    <row r="95571" spans="17:17">
      <c r="Q95571" s="39"/>
    </row>
    <row r="95572" spans="17:17">
      <c r="Q95572" s="39"/>
    </row>
    <row r="95573" spans="17:17">
      <c r="Q95573" s="39"/>
    </row>
    <row r="95574" spans="17:17">
      <c r="Q95574" s="39"/>
    </row>
    <row r="95575" spans="17:17">
      <c r="Q95575" s="39"/>
    </row>
    <row r="95576" spans="17:17">
      <c r="Q95576" s="39"/>
    </row>
    <row r="95577" spans="17:17">
      <c r="Q95577" s="39"/>
    </row>
    <row r="95578" spans="17:17">
      <c r="Q95578" s="39"/>
    </row>
    <row r="95579" spans="17:17">
      <c r="Q95579" s="39"/>
    </row>
    <row r="95580" spans="17:17">
      <c r="Q95580" s="39"/>
    </row>
    <row r="95581" spans="17:17">
      <c r="Q95581" s="39"/>
    </row>
    <row r="95582" spans="17:17">
      <c r="Q95582" s="39"/>
    </row>
    <row r="95583" spans="17:17">
      <c r="Q95583" s="39"/>
    </row>
    <row r="95584" spans="17:17">
      <c r="Q95584" s="39"/>
    </row>
    <row r="95585" spans="17:17">
      <c r="Q95585" s="39"/>
    </row>
    <row r="95586" spans="17:17">
      <c r="Q95586" s="39"/>
    </row>
    <row r="95587" spans="17:17">
      <c r="Q95587" s="39"/>
    </row>
    <row r="95588" spans="17:17">
      <c r="Q95588" s="39"/>
    </row>
    <row r="95589" spans="17:17">
      <c r="Q95589" s="39"/>
    </row>
    <row r="95590" spans="17:17">
      <c r="Q95590" s="39"/>
    </row>
    <row r="95591" spans="17:17">
      <c r="Q95591" s="39"/>
    </row>
    <row r="95592" spans="17:17">
      <c r="Q95592" s="39"/>
    </row>
    <row r="95593" spans="17:17">
      <c r="Q95593" s="39"/>
    </row>
    <row r="95594" spans="17:17">
      <c r="Q95594" s="39"/>
    </row>
    <row r="95595" spans="17:17">
      <c r="Q95595" s="39"/>
    </row>
    <row r="95596" spans="17:17">
      <c r="Q95596" s="39"/>
    </row>
    <row r="95597" spans="17:17">
      <c r="Q95597" s="39"/>
    </row>
    <row r="95598" spans="17:17">
      <c r="Q95598" s="39"/>
    </row>
    <row r="95599" spans="17:17">
      <c r="Q95599" s="39"/>
    </row>
    <row r="95600" spans="17:17">
      <c r="Q95600" s="39"/>
    </row>
    <row r="95601" spans="17:17">
      <c r="Q95601" s="39"/>
    </row>
    <row r="95602" spans="17:17">
      <c r="Q95602" s="39"/>
    </row>
    <row r="95603" spans="17:17">
      <c r="Q95603" s="39"/>
    </row>
    <row r="95604" spans="17:17">
      <c r="Q95604" s="39"/>
    </row>
    <row r="95605" spans="17:17">
      <c r="Q95605" s="39"/>
    </row>
    <row r="95606" spans="17:17">
      <c r="Q95606" s="39"/>
    </row>
    <row r="95607" spans="17:17">
      <c r="Q95607" s="39"/>
    </row>
    <row r="95608" spans="17:17">
      <c r="Q95608" s="39"/>
    </row>
    <row r="95609" spans="17:17">
      <c r="Q95609" s="39"/>
    </row>
    <row r="95610" spans="17:17">
      <c r="Q95610" s="39"/>
    </row>
    <row r="95611" spans="17:17">
      <c r="Q95611" s="39"/>
    </row>
    <row r="95612" spans="17:17">
      <c r="Q95612" s="39"/>
    </row>
    <row r="95613" spans="17:17">
      <c r="Q95613" s="39"/>
    </row>
    <row r="95614" spans="17:17">
      <c r="Q95614" s="39"/>
    </row>
    <row r="95615" spans="17:17">
      <c r="Q95615" s="39"/>
    </row>
    <row r="95616" spans="17:17">
      <c r="Q95616" s="39"/>
    </row>
    <row r="95617" spans="17:17">
      <c r="Q95617" s="39"/>
    </row>
    <row r="95618" spans="17:17">
      <c r="Q95618" s="39"/>
    </row>
    <row r="95619" spans="17:17">
      <c r="Q95619" s="39"/>
    </row>
    <row r="95620" spans="17:17">
      <c r="Q95620" s="39"/>
    </row>
    <row r="95621" spans="17:17">
      <c r="Q95621" s="39"/>
    </row>
    <row r="95622" spans="17:17">
      <c r="Q95622" s="39"/>
    </row>
    <row r="95623" spans="17:17">
      <c r="Q95623" s="39"/>
    </row>
    <row r="95624" spans="17:17">
      <c r="Q95624" s="39"/>
    </row>
    <row r="95625" spans="17:17">
      <c r="Q95625" s="39"/>
    </row>
    <row r="95626" spans="17:17">
      <c r="Q95626" s="39"/>
    </row>
    <row r="95627" spans="17:17">
      <c r="Q95627" s="39"/>
    </row>
    <row r="95628" spans="17:17">
      <c r="Q95628" s="39"/>
    </row>
    <row r="95629" spans="17:17">
      <c r="Q95629" s="39"/>
    </row>
    <row r="95630" spans="17:17">
      <c r="Q95630" s="39"/>
    </row>
    <row r="95631" spans="17:17">
      <c r="Q95631" s="39"/>
    </row>
    <row r="95632" spans="17:17">
      <c r="Q95632" s="39"/>
    </row>
    <row r="95633" spans="17:17">
      <c r="Q95633" s="39"/>
    </row>
    <row r="95634" spans="17:17">
      <c r="Q95634" s="39"/>
    </row>
    <row r="95635" spans="17:17">
      <c r="Q95635" s="39"/>
    </row>
    <row r="95636" spans="17:17">
      <c r="Q95636" s="39"/>
    </row>
    <row r="95637" spans="17:17">
      <c r="Q95637" s="39"/>
    </row>
    <row r="95638" spans="17:17">
      <c r="Q95638" s="39"/>
    </row>
    <row r="95639" spans="17:17">
      <c r="Q95639" s="39"/>
    </row>
    <row r="95640" spans="17:17">
      <c r="Q95640" s="39"/>
    </row>
    <row r="95641" spans="17:17">
      <c r="Q95641" s="39"/>
    </row>
    <row r="95642" spans="17:17">
      <c r="Q95642" s="39"/>
    </row>
    <row r="95643" spans="17:17">
      <c r="Q95643" s="39"/>
    </row>
    <row r="95644" spans="17:17">
      <c r="Q95644" s="39"/>
    </row>
    <row r="95645" spans="17:17">
      <c r="Q95645" s="39"/>
    </row>
    <row r="95646" spans="17:17">
      <c r="Q95646" s="39"/>
    </row>
    <row r="95647" spans="17:17">
      <c r="Q95647" s="39"/>
    </row>
    <row r="95648" spans="17:17">
      <c r="Q95648" s="39"/>
    </row>
    <row r="95649" spans="17:17">
      <c r="Q95649" s="39"/>
    </row>
    <row r="95650" spans="17:17">
      <c r="Q95650" s="39"/>
    </row>
    <row r="95651" spans="17:17">
      <c r="Q95651" s="39"/>
    </row>
    <row r="95652" spans="17:17">
      <c r="Q95652" s="39"/>
    </row>
    <row r="95653" spans="17:17">
      <c r="Q95653" s="39"/>
    </row>
    <row r="95654" spans="17:17">
      <c r="Q95654" s="39"/>
    </row>
    <row r="95655" spans="17:17">
      <c r="Q95655" s="39"/>
    </row>
    <row r="95656" spans="17:17">
      <c r="Q95656" s="39"/>
    </row>
    <row r="95657" spans="17:17">
      <c r="Q95657" s="39"/>
    </row>
    <row r="95658" spans="17:17">
      <c r="Q95658" s="39"/>
    </row>
    <row r="95659" spans="17:17">
      <c r="Q95659" s="39"/>
    </row>
    <row r="95660" spans="17:17">
      <c r="Q95660" s="39"/>
    </row>
    <row r="95661" spans="17:17">
      <c r="Q95661" s="39"/>
    </row>
    <row r="95662" spans="17:17">
      <c r="Q95662" s="39"/>
    </row>
    <row r="95663" spans="17:17">
      <c r="Q95663" s="39"/>
    </row>
    <row r="95664" spans="17:17">
      <c r="Q95664" s="39"/>
    </row>
    <row r="95665" spans="17:17">
      <c r="Q95665" s="39"/>
    </row>
    <row r="95666" spans="17:17">
      <c r="Q95666" s="39"/>
    </row>
    <row r="95667" spans="17:17">
      <c r="Q95667" s="39"/>
    </row>
    <row r="95668" spans="17:17">
      <c r="Q95668" s="39"/>
    </row>
    <row r="95669" spans="17:17">
      <c r="Q95669" s="39"/>
    </row>
    <row r="95670" spans="17:17">
      <c r="Q95670" s="39"/>
    </row>
    <row r="95671" spans="17:17">
      <c r="Q95671" s="39"/>
    </row>
    <row r="95672" spans="17:17">
      <c r="Q95672" s="39"/>
    </row>
    <row r="95673" spans="17:17">
      <c r="Q95673" s="39"/>
    </row>
    <row r="95674" spans="17:17">
      <c r="Q95674" s="39"/>
    </row>
    <row r="95675" spans="17:17">
      <c r="Q95675" s="39"/>
    </row>
    <row r="95676" spans="17:17">
      <c r="Q95676" s="39"/>
    </row>
    <row r="95677" spans="17:17">
      <c r="Q95677" s="39"/>
    </row>
    <row r="95678" spans="17:17">
      <c r="Q95678" s="39"/>
    </row>
    <row r="95679" spans="17:17">
      <c r="Q95679" s="39"/>
    </row>
    <row r="95680" spans="17:17">
      <c r="Q95680" s="39"/>
    </row>
    <row r="95681" spans="17:17">
      <c r="Q95681" s="39"/>
    </row>
    <row r="95682" spans="17:17">
      <c r="Q95682" s="39"/>
    </row>
    <row r="95683" spans="17:17">
      <c r="Q95683" s="39"/>
    </row>
    <row r="95684" spans="17:17">
      <c r="Q95684" s="39"/>
    </row>
    <row r="95685" spans="17:17">
      <c r="Q95685" s="39"/>
    </row>
    <row r="95686" spans="17:17">
      <c r="Q95686" s="39"/>
    </row>
    <row r="95687" spans="17:17">
      <c r="Q95687" s="39"/>
    </row>
    <row r="95688" spans="17:17">
      <c r="Q95688" s="39"/>
    </row>
    <row r="95689" spans="17:17">
      <c r="Q95689" s="39"/>
    </row>
    <row r="95690" spans="17:17">
      <c r="Q95690" s="39"/>
    </row>
    <row r="95691" spans="17:17">
      <c r="Q95691" s="39"/>
    </row>
    <row r="95692" spans="17:17">
      <c r="Q95692" s="39"/>
    </row>
    <row r="95693" spans="17:17">
      <c r="Q95693" s="39"/>
    </row>
    <row r="95694" spans="17:17">
      <c r="Q95694" s="39"/>
    </row>
    <row r="95695" spans="17:17">
      <c r="Q95695" s="39"/>
    </row>
    <row r="95696" spans="17:17">
      <c r="Q95696" s="39"/>
    </row>
    <row r="95697" spans="17:17">
      <c r="Q95697" s="39"/>
    </row>
    <row r="95698" spans="17:17">
      <c r="Q95698" s="39"/>
    </row>
    <row r="95699" spans="17:17">
      <c r="Q95699" s="39"/>
    </row>
    <row r="95700" spans="17:17">
      <c r="Q95700" s="39"/>
    </row>
    <row r="95701" spans="17:17">
      <c r="Q95701" s="39"/>
    </row>
    <row r="95702" spans="17:17">
      <c r="Q95702" s="39"/>
    </row>
    <row r="95703" spans="17:17">
      <c r="Q95703" s="39"/>
    </row>
    <row r="95704" spans="17:17">
      <c r="Q95704" s="39"/>
    </row>
    <row r="95705" spans="17:17">
      <c r="Q95705" s="39"/>
    </row>
    <row r="95706" spans="17:17">
      <c r="Q95706" s="39"/>
    </row>
    <row r="95707" spans="17:17">
      <c r="Q95707" s="39"/>
    </row>
    <row r="95708" spans="17:17">
      <c r="Q95708" s="39"/>
    </row>
    <row r="95709" spans="17:17">
      <c r="Q95709" s="39"/>
    </row>
    <row r="95710" spans="17:17">
      <c r="Q95710" s="39"/>
    </row>
    <row r="95711" spans="17:17">
      <c r="Q95711" s="39"/>
    </row>
    <row r="95712" spans="17:17">
      <c r="Q95712" s="39"/>
    </row>
    <row r="95713" spans="17:17">
      <c r="Q95713" s="39"/>
    </row>
    <row r="95714" spans="17:17">
      <c r="Q95714" s="39"/>
    </row>
    <row r="95715" spans="17:17">
      <c r="Q95715" s="39"/>
    </row>
    <row r="95716" spans="17:17">
      <c r="Q95716" s="39"/>
    </row>
    <row r="95717" spans="17:17">
      <c r="Q95717" s="39"/>
    </row>
    <row r="95718" spans="17:17">
      <c r="Q95718" s="39"/>
    </row>
    <row r="95719" spans="17:17">
      <c r="Q95719" s="39"/>
    </row>
    <row r="95720" spans="17:17">
      <c r="Q95720" s="39"/>
    </row>
    <row r="95721" spans="17:17">
      <c r="Q95721" s="39"/>
    </row>
    <row r="95722" spans="17:17">
      <c r="Q95722" s="39"/>
    </row>
    <row r="95723" spans="17:17">
      <c r="Q95723" s="39"/>
    </row>
    <row r="95724" spans="17:17">
      <c r="Q95724" s="39"/>
    </row>
    <row r="95725" spans="17:17">
      <c r="Q95725" s="39"/>
    </row>
    <row r="95726" spans="17:17">
      <c r="Q95726" s="39"/>
    </row>
    <row r="95727" spans="17:17">
      <c r="Q95727" s="39"/>
    </row>
    <row r="95728" spans="17:17">
      <c r="Q95728" s="39"/>
    </row>
    <row r="95729" spans="17:17">
      <c r="Q95729" s="39"/>
    </row>
    <row r="95730" spans="17:17">
      <c r="Q95730" s="39"/>
    </row>
    <row r="95731" spans="17:17">
      <c r="Q95731" s="39"/>
    </row>
    <row r="95732" spans="17:17">
      <c r="Q95732" s="39"/>
    </row>
    <row r="95733" spans="17:17">
      <c r="Q95733" s="39"/>
    </row>
    <row r="95734" spans="17:17">
      <c r="Q95734" s="39"/>
    </row>
    <row r="95735" spans="17:17">
      <c r="Q95735" s="39"/>
    </row>
    <row r="95736" spans="17:17">
      <c r="Q95736" s="39"/>
    </row>
    <row r="95737" spans="17:17">
      <c r="Q95737" s="39"/>
    </row>
    <row r="95738" spans="17:17">
      <c r="Q95738" s="39"/>
    </row>
    <row r="95739" spans="17:17">
      <c r="Q95739" s="39"/>
    </row>
    <row r="95740" spans="17:17">
      <c r="Q95740" s="39"/>
    </row>
    <row r="95741" spans="17:17">
      <c r="Q95741" s="39"/>
    </row>
    <row r="95742" spans="17:17">
      <c r="Q95742" s="39"/>
    </row>
    <row r="95743" spans="17:17">
      <c r="Q95743" s="39"/>
    </row>
    <row r="95744" spans="17:17">
      <c r="Q95744" s="39"/>
    </row>
    <row r="95745" spans="17:17">
      <c r="Q95745" s="39"/>
    </row>
    <row r="95746" spans="17:17">
      <c r="Q95746" s="39"/>
    </row>
    <row r="95747" spans="17:17">
      <c r="Q95747" s="39"/>
    </row>
    <row r="95748" spans="17:17">
      <c r="Q95748" s="39"/>
    </row>
    <row r="95749" spans="17:17">
      <c r="Q95749" s="39"/>
    </row>
    <row r="95750" spans="17:17">
      <c r="Q95750" s="39"/>
    </row>
    <row r="95751" spans="17:17">
      <c r="Q95751" s="39"/>
    </row>
    <row r="95752" spans="17:17">
      <c r="Q95752" s="39"/>
    </row>
    <row r="95753" spans="17:17">
      <c r="Q95753" s="39"/>
    </row>
    <row r="95754" spans="17:17">
      <c r="Q95754" s="39"/>
    </row>
    <row r="95755" spans="17:17">
      <c r="Q95755" s="39"/>
    </row>
    <row r="95756" spans="17:17">
      <c r="Q95756" s="39"/>
    </row>
    <row r="95757" spans="17:17">
      <c r="Q95757" s="39"/>
    </row>
    <row r="95758" spans="17:17">
      <c r="Q95758" s="39"/>
    </row>
    <row r="95759" spans="17:17">
      <c r="Q95759" s="39"/>
    </row>
    <row r="95760" spans="17:17">
      <c r="Q95760" s="39"/>
    </row>
    <row r="95761" spans="17:17">
      <c r="Q95761" s="39"/>
    </row>
    <row r="95762" spans="17:17">
      <c r="Q95762" s="39"/>
    </row>
    <row r="95763" spans="17:17">
      <c r="Q95763" s="39"/>
    </row>
    <row r="95764" spans="17:17">
      <c r="Q95764" s="39"/>
    </row>
    <row r="95765" spans="17:17">
      <c r="Q95765" s="39"/>
    </row>
    <row r="95766" spans="17:17">
      <c r="Q95766" s="39"/>
    </row>
    <row r="95767" spans="17:17">
      <c r="Q95767" s="39"/>
    </row>
    <row r="95768" spans="17:17">
      <c r="Q95768" s="39"/>
    </row>
    <row r="95769" spans="17:17">
      <c r="Q95769" s="39"/>
    </row>
    <row r="95770" spans="17:17">
      <c r="Q95770" s="39"/>
    </row>
    <row r="95771" spans="17:17">
      <c r="Q95771" s="39"/>
    </row>
    <row r="95772" spans="17:17">
      <c r="Q95772" s="39"/>
    </row>
    <row r="95773" spans="17:17">
      <c r="Q95773" s="39"/>
    </row>
    <row r="95774" spans="17:17">
      <c r="Q95774" s="39"/>
    </row>
    <row r="95775" spans="17:17">
      <c r="Q95775" s="39"/>
    </row>
    <row r="95776" spans="17:17">
      <c r="Q95776" s="39"/>
    </row>
    <row r="95777" spans="17:17">
      <c r="Q95777" s="39"/>
    </row>
    <row r="95778" spans="17:17">
      <c r="Q95778" s="39"/>
    </row>
    <row r="95779" spans="17:17">
      <c r="Q95779" s="39"/>
    </row>
    <row r="95780" spans="17:17">
      <c r="Q95780" s="39"/>
    </row>
    <row r="95781" spans="17:17">
      <c r="Q95781" s="39"/>
    </row>
    <row r="95782" spans="17:17">
      <c r="Q95782" s="39"/>
    </row>
    <row r="95783" spans="17:17">
      <c r="Q95783" s="39"/>
    </row>
    <row r="95784" spans="17:17">
      <c r="Q95784" s="39"/>
    </row>
    <row r="95785" spans="17:17">
      <c r="Q95785" s="39"/>
    </row>
    <row r="95786" spans="17:17">
      <c r="Q95786" s="39"/>
    </row>
    <row r="95787" spans="17:17">
      <c r="Q95787" s="39"/>
    </row>
    <row r="95788" spans="17:17">
      <c r="Q95788" s="39"/>
    </row>
    <row r="95789" spans="17:17">
      <c r="Q95789" s="39"/>
    </row>
    <row r="95790" spans="17:17">
      <c r="Q95790" s="39"/>
    </row>
    <row r="95791" spans="17:17">
      <c r="Q95791" s="39"/>
    </row>
    <row r="95792" spans="17:17">
      <c r="Q95792" s="39"/>
    </row>
    <row r="95793" spans="17:17">
      <c r="Q95793" s="39"/>
    </row>
    <row r="95794" spans="17:17">
      <c r="Q95794" s="39"/>
    </row>
    <row r="95795" spans="17:17">
      <c r="Q95795" s="39"/>
    </row>
    <row r="95796" spans="17:17">
      <c r="Q95796" s="39"/>
    </row>
    <row r="95797" spans="17:17">
      <c r="Q95797" s="39"/>
    </row>
    <row r="95798" spans="17:17">
      <c r="Q95798" s="39"/>
    </row>
    <row r="95799" spans="17:17">
      <c r="Q95799" s="39"/>
    </row>
    <row r="95800" spans="17:17">
      <c r="Q95800" s="39"/>
    </row>
    <row r="95801" spans="17:17">
      <c r="Q95801" s="39"/>
    </row>
    <row r="95802" spans="17:17">
      <c r="Q95802" s="39"/>
    </row>
    <row r="95803" spans="17:17">
      <c r="Q95803" s="39"/>
    </row>
    <row r="95804" spans="17:17">
      <c r="Q95804" s="39"/>
    </row>
    <row r="95805" spans="17:17">
      <c r="Q95805" s="39"/>
    </row>
    <row r="95806" spans="17:17">
      <c r="Q95806" s="39"/>
    </row>
    <row r="95807" spans="17:17">
      <c r="Q95807" s="39"/>
    </row>
    <row r="95808" spans="17:17">
      <c r="Q95808" s="39"/>
    </row>
    <row r="95809" spans="17:17">
      <c r="Q95809" s="39"/>
    </row>
    <row r="95810" spans="17:17">
      <c r="Q95810" s="39"/>
    </row>
    <row r="95811" spans="17:17">
      <c r="Q95811" s="39"/>
    </row>
    <row r="95812" spans="17:17">
      <c r="Q95812" s="39"/>
    </row>
    <row r="95813" spans="17:17">
      <c r="Q95813" s="39"/>
    </row>
    <row r="95814" spans="17:17">
      <c r="Q95814" s="39"/>
    </row>
    <row r="95815" spans="17:17">
      <c r="Q95815" s="39"/>
    </row>
    <row r="95816" spans="17:17">
      <c r="Q95816" s="39"/>
    </row>
    <row r="95817" spans="17:17">
      <c r="Q95817" s="39"/>
    </row>
    <row r="95818" spans="17:17">
      <c r="Q95818" s="39"/>
    </row>
    <row r="95819" spans="17:17">
      <c r="Q95819" s="39"/>
    </row>
    <row r="95820" spans="17:17">
      <c r="Q95820" s="39"/>
    </row>
    <row r="95821" spans="17:17">
      <c r="Q95821" s="39"/>
    </row>
    <row r="95822" spans="17:17">
      <c r="Q95822" s="39"/>
    </row>
    <row r="95823" spans="17:17">
      <c r="Q95823" s="39"/>
    </row>
    <row r="95824" spans="17:17">
      <c r="Q95824" s="39"/>
    </row>
    <row r="95825" spans="17:17">
      <c r="Q95825" s="39"/>
    </row>
    <row r="95826" spans="17:17">
      <c r="Q95826" s="39"/>
    </row>
    <row r="95827" spans="17:17">
      <c r="Q95827" s="39"/>
    </row>
    <row r="95828" spans="17:17">
      <c r="Q95828" s="39"/>
    </row>
    <row r="95829" spans="17:17">
      <c r="Q95829" s="39"/>
    </row>
    <row r="95830" spans="17:17">
      <c r="Q95830" s="39"/>
    </row>
    <row r="95831" spans="17:17">
      <c r="Q95831" s="39"/>
    </row>
    <row r="95832" spans="17:17">
      <c r="Q95832" s="39"/>
    </row>
    <row r="95833" spans="17:17">
      <c r="Q95833" s="39"/>
    </row>
    <row r="95834" spans="17:17">
      <c r="Q95834" s="39"/>
    </row>
    <row r="95835" spans="17:17">
      <c r="Q95835" s="39"/>
    </row>
    <row r="95836" spans="17:17">
      <c r="Q95836" s="39"/>
    </row>
    <row r="95837" spans="17:17">
      <c r="Q95837" s="39"/>
    </row>
    <row r="95838" spans="17:17">
      <c r="Q95838" s="39"/>
    </row>
    <row r="95839" spans="17:17">
      <c r="Q95839" s="39"/>
    </row>
    <row r="95840" spans="17:17">
      <c r="Q95840" s="39"/>
    </row>
    <row r="95841" spans="17:17">
      <c r="Q95841" s="39"/>
    </row>
    <row r="95842" spans="17:17">
      <c r="Q95842" s="39"/>
    </row>
    <row r="95843" spans="17:17">
      <c r="Q95843" s="39"/>
    </row>
    <row r="95844" spans="17:17">
      <c r="Q95844" s="39"/>
    </row>
    <row r="95845" spans="17:17">
      <c r="Q95845" s="39"/>
    </row>
    <row r="95846" spans="17:17">
      <c r="Q95846" s="39"/>
    </row>
    <row r="95847" spans="17:17">
      <c r="Q95847" s="39"/>
    </row>
    <row r="95848" spans="17:17">
      <c r="Q95848" s="39"/>
    </row>
    <row r="95849" spans="17:17">
      <c r="Q95849" s="39"/>
    </row>
    <row r="95850" spans="17:17">
      <c r="Q95850" s="39"/>
    </row>
    <row r="95851" spans="17:17">
      <c r="Q95851" s="39"/>
    </row>
    <row r="95852" spans="17:17">
      <c r="Q95852" s="39"/>
    </row>
    <row r="95853" spans="17:17">
      <c r="Q95853" s="39"/>
    </row>
    <row r="95854" spans="17:17">
      <c r="Q95854" s="39"/>
    </row>
    <row r="95855" spans="17:17">
      <c r="Q95855" s="39"/>
    </row>
    <row r="95856" spans="17:17">
      <c r="Q95856" s="39"/>
    </row>
    <row r="95857" spans="17:17">
      <c r="Q95857" s="39"/>
    </row>
    <row r="95858" spans="17:17">
      <c r="Q95858" s="39"/>
    </row>
    <row r="95859" spans="17:17">
      <c r="Q95859" s="39"/>
    </row>
    <row r="95860" spans="17:17">
      <c r="Q95860" s="39"/>
    </row>
    <row r="95861" spans="17:17">
      <c r="Q95861" s="39"/>
    </row>
    <row r="95862" spans="17:17">
      <c r="Q95862" s="39"/>
    </row>
    <row r="95863" spans="17:17">
      <c r="Q95863" s="39"/>
    </row>
    <row r="95864" spans="17:17">
      <c r="Q95864" s="39"/>
    </row>
    <row r="95865" spans="17:17">
      <c r="Q95865" s="39"/>
    </row>
    <row r="95866" spans="17:17">
      <c r="Q95866" s="39"/>
    </row>
    <row r="95867" spans="17:17">
      <c r="Q95867" s="39"/>
    </row>
    <row r="95868" spans="17:17">
      <c r="Q95868" s="39"/>
    </row>
    <row r="95869" spans="17:17">
      <c r="Q95869" s="39"/>
    </row>
    <row r="95870" spans="17:17">
      <c r="Q95870" s="39"/>
    </row>
    <row r="95871" spans="17:17">
      <c r="Q95871" s="39"/>
    </row>
    <row r="95872" spans="17:17">
      <c r="Q95872" s="39"/>
    </row>
    <row r="95873" spans="17:17">
      <c r="Q95873" s="39"/>
    </row>
    <row r="95874" spans="17:17">
      <c r="Q95874" s="39"/>
    </row>
    <row r="95875" spans="17:17">
      <c r="Q95875" s="39"/>
    </row>
    <row r="95876" spans="17:17">
      <c r="Q95876" s="39"/>
    </row>
    <row r="95877" spans="17:17">
      <c r="Q95877" s="39"/>
    </row>
    <row r="95878" spans="17:17">
      <c r="Q95878" s="39"/>
    </row>
    <row r="95879" spans="17:17">
      <c r="Q95879" s="39"/>
    </row>
    <row r="95880" spans="17:17">
      <c r="Q95880" s="39"/>
    </row>
    <row r="95881" spans="17:17">
      <c r="Q95881" s="39"/>
    </row>
    <row r="95882" spans="17:17">
      <c r="Q95882" s="39"/>
    </row>
    <row r="95883" spans="17:17">
      <c r="Q95883" s="39"/>
    </row>
    <row r="95884" spans="17:17">
      <c r="Q95884" s="39"/>
    </row>
    <row r="95885" spans="17:17">
      <c r="Q95885" s="39"/>
    </row>
    <row r="95886" spans="17:17">
      <c r="Q95886" s="39"/>
    </row>
    <row r="95887" spans="17:17">
      <c r="Q95887" s="39"/>
    </row>
    <row r="95888" spans="17:17">
      <c r="Q95888" s="39"/>
    </row>
    <row r="95889" spans="17:17">
      <c r="Q95889" s="39"/>
    </row>
    <row r="95890" spans="17:17">
      <c r="Q95890" s="39"/>
    </row>
    <row r="95891" spans="17:17">
      <c r="Q95891" s="39"/>
    </row>
    <row r="95892" spans="17:17">
      <c r="Q95892" s="39"/>
    </row>
    <row r="95893" spans="17:17">
      <c r="Q95893" s="39"/>
    </row>
    <row r="95894" spans="17:17">
      <c r="Q95894" s="39"/>
    </row>
    <row r="95895" spans="17:17">
      <c r="Q95895" s="39"/>
    </row>
    <row r="95896" spans="17:17">
      <c r="Q95896" s="39"/>
    </row>
    <row r="95897" spans="17:17">
      <c r="Q95897" s="39"/>
    </row>
    <row r="95898" spans="17:17">
      <c r="Q95898" s="39"/>
    </row>
    <row r="95899" spans="17:17">
      <c r="Q95899" s="39"/>
    </row>
    <row r="95900" spans="17:17">
      <c r="Q95900" s="39"/>
    </row>
    <row r="95901" spans="17:17">
      <c r="Q95901" s="39"/>
    </row>
    <row r="95902" spans="17:17">
      <c r="Q95902" s="39"/>
    </row>
    <row r="95903" spans="17:17">
      <c r="Q95903" s="39"/>
    </row>
    <row r="95904" spans="17:17">
      <c r="Q95904" s="39"/>
    </row>
    <row r="95905" spans="17:17">
      <c r="Q95905" s="39"/>
    </row>
    <row r="95906" spans="17:17">
      <c r="Q95906" s="39"/>
    </row>
    <row r="95907" spans="17:17">
      <c r="Q95907" s="39"/>
    </row>
    <row r="95908" spans="17:17">
      <c r="Q95908" s="39"/>
    </row>
    <row r="95909" spans="17:17">
      <c r="Q95909" s="39"/>
    </row>
    <row r="95910" spans="17:17">
      <c r="Q95910" s="39"/>
    </row>
    <row r="95911" spans="17:17">
      <c r="Q95911" s="39"/>
    </row>
    <row r="95912" spans="17:17">
      <c r="Q95912" s="39"/>
    </row>
    <row r="95913" spans="17:17">
      <c r="Q95913" s="39"/>
    </row>
    <row r="95914" spans="17:17">
      <c r="Q95914" s="39"/>
    </row>
    <row r="95915" spans="17:17">
      <c r="Q95915" s="39"/>
    </row>
    <row r="95916" spans="17:17">
      <c r="Q95916" s="39"/>
    </row>
    <row r="95917" spans="17:17">
      <c r="Q95917" s="39"/>
    </row>
    <row r="95918" spans="17:17">
      <c r="Q95918" s="39"/>
    </row>
    <row r="95919" spans="17:17">
      <c r="Q95919" s="39"/>
    </row>
    <row r="95920" spans="17:17">
      <c r="Q95920" s="39"/>
    </row>
    <row r="95921" spans="17:17">
      <c r="Q95921" s="39"/>
    </row>
    <row r="95922" spans="17:17">
      <c r="Q95922" s="39"/>
    </row>
    <row r="95923" spans="17:17">
      <c r="Q95923" s="39"/>
    </row>
    <row r="95924" spans="17:17">
      <c r="Q95924" s="39"/>
    </row>
    <row r="95925" spans="17:17">
      <c r="Q95925" s="39"/>
    </row>
    <row r="95926" spans="17:17">
      <c r="Q95926" s="39"/>
    </row>
    <row r="95927" spans="17:17">
      <c r="Q95927" s="39"/>
    </row>
    <row r="95928" spans="17:17">
      <c r="Q95928" s="39"/>
    </row>
    <row r="95929" spans="17:17">
      <c r="Q95929" s="39"/>
    </row>
    <row r="95930" spans="17:17">
      <c r="Q95930" s="39"/>
    </row>
    <row r="95931" spans="17:17">
      <c r="Q95931" s="39"/>
    </row>
    <row r="95932" spans="17:17">
      <c r="Q95932" s="39"/>
    </row>
    <row r="95933" spans="17:17">
      <c r="Q95933" s="39"/>
    </row>
    <row r="95934" spans="17:17">
      <c r="Q95934" s="39"/>
    </row>
    <row r="95935" spans="17:17">
      <c r="Q95935" s="39"/>
    </row>
    <row r="95936" spans="17:17">
      <c r="Q95936" s="39"/>
    </row>
    <row r="95937" spans="17:17">
      <c r="Q95937" s="39"/>
    </row>
    <row r="95938" spans="17:17">
      <c r="Q95938" s="39"/>
    </row>
    <row r="95939" spans="17:17">
      <c r="Q95939" s="39"/>
    </row>
    <row r="95940" spans="17:17">
      <c r="Q95940" s="39"/>
    </row>
    <row r="95941" spans="17:17">
      <c r="Q95941" s="39"/>
    </row>
    <row r="95942" spans="17:17">
      <c r="Q95942" s="39"/>
    </row>
    <row r="95943" spans="17:17">
      <c r="Q95943" s="39"/>
    </row>
    <row r="95944" spans="17:17">
      <c r="Q95944" s="39"/>
    </row>
    <row r="95945" spans="17:17">
      <c r="Q95945" s="39"/>
    </row>
    <row r="95946" spans="17:17">
      <c r="Q95946" s="39"/>
    </row>
    <row r="95947" spans="17:17">
      <c r="Q95947" s="39"/>
    </row>
    <row r="95948" spans="17:17">
      <c r="Q95948" s="39"/>
    </row>
    <row r="95949" spans="17:17">
      <c r="Q95949" s="39"/>
    </row>
    <row r="95950" spans="17:17">
      <c r="Q95950" s="39"/>
    </row>
    <row r="95951" spans="17:17">
      <c r="Q95951" s="39"/>
    </row>
    <row r="95952" spans="17:17">
      <c r="Q95952" s="39"/>
    </row>
    <row r="95953" spans="17:17">
      <c r="Q95953" s="39"/>
    </row>
    <row r="95954" spans="17:17">
      <c r="Q95954" s="39"/>
    </row>
    <row r="95955" spans="17:17">
      <c r="Q95955" s="39"/>
    </row>
    <row r="95956" spans="17:17">
      <c r="Q95956" s="39"/>
    </row>
    <row r="95957" spans="17:17">
      <c r="Q95957" s="39"/>
    </row>
    <row r="95958" spans="17:17">
      <c r="Q95958" s="39"/>
    </row>
    <row r="95959" spans="17:17">
      <c r="Q95959" s="39"/>
    </row>
    <row r="95960" spans="17:17">
      <c r="Q95960" s="39"/>
    </row>
    <row r="95961" spans="17:17">
      <c r="Q95961" s="39"/>
    </row>
    <row r="95962" spans="17:17">
      <c r="Q95962" s="39"/>
    </row>
    <row r="95963" spans="17:17">
      <c r="Q95963" s="39"/>
    </row>
    <row r="95964" spans="17:17">
      <c r="Q95964" s="39"/>
    </row>
    <row r="95965" spans="17:17">
      <c r="Q95965" s="39"/>
    </row>
    <row r="95966" spans="17:17">
      <c r="Q95966" s="39"/>
    </row>
    <row r="95967" spans="17:17">
      <c r="Q95967" s="39"/>
    </row>
    <row r="95968" spans="17:17">
      <c r="Q95968" s="39"/>
    </row>
    <row r="95969" spans="17:17">
      <c r="Q95969" s="39"/>
    </row>
    <row r="95970" spans="17:17">
      <c r="Q95970" s="39"/>
    </row>
    <row r="95971" spans="17:17">
      <c r="Q95971" s="39"/>
    </row>
    <row r="95972" spans="17:17">
      <c r="Q95972" s="39"/>
    </row>
    <row r="95973" spans="17:17">
      <c r="Q95973" s="39"/>
    </row>
    <row r="95974" spans="17:17">
      <c r="Q95974" s="39"/>
    </row>
    <row r="95975" spans="17:17">
      <c r="Q95975" s="39"/>
    </row>
    <row r="95976" spans="17:17">
      <c r="Q95976" s="39"/>
    </row>
    <row r="95977" spans="17:17">
      <c r="Q95977" s="39"/>
    </row>
    <row r="95978" spans="17:17">
      <c r="Q95978" s="39"/>
    </row>
    <row r="95979" spans="17:17">
      <c r="Q95979" s="39"/>
    </row>
    <row r="95980" spans="17:17">
      <c r="Q95980" s="39"/>
    </row>
    <row r="95981" spans="17:17">
      <c r="Q95981" s="39"/>
    </row>
    <row r="95982" spans="17:17">
      <c r="Q95982" s="39"/>
    </row>
    <row r="95983" spans="17:17">
      <c r="Q95983" s="39"/>
    </row>
    <row r="95984" spans="17:17">
      <c r="Q95984" s="39"/>
    </row>
    <row r="95985" spans="17:17">
      <c r="Q95985" s="39"/>
    </row>
    <row r="95986" spans="17:17">
      <c r="Q95986" s="39"/>
    </row>
    <row r="95987" spans="17:17">
      <c r="Q95987" s="39"/>
    </row>
    <row r="95988" spans="17:17">
      <c r="Q95988" s="39"/>
    </row>
    <row r="95989" spans="17:17">
      <c r="Q95989" s="39"/>
    </row>
    <row r="95990" spans="17:17">
      <c r="Q95990" s="39"/>
    </row>
    <row r="95991" spans="17:17">
      <c r="Q95991" s="39"/>
    </row>
    <row r="95992" spans="17:17">
      <c r="Q95992" s="39"/>
    </row>
    <row r="95993" spans="17:17">
      <c r="Q95993" s="39"/>
    </row>
    <row r="95994" spans="17:17">
      <c r="Q95994" s="39"/>
    </row>
    <row r="95995" spans="17:17">
      <c r="Q95995" s="39"/>
    </row>
    <row r="95996" spans="17:17">
      <c r="Q95996" s="39"/>
    </row>
    <row r="95997" spans="17:17">
      <c r="Q95997" s="39"/>
    </row>
    <row r="95998" spans="17:17">
      <c r="Q95998" s="39"/>
    </row>
    <row r="95999" spans="17:17">
      <c r="Q95999" s="39"/>
    </row>
    <row r="96000" spans="17:17">
      <c r="Q96000" s="39"/>
    </row>
    <row r="96001" spans="17:17">
      <c r="Q96001" s="39"/>
    </row>
    <row r="96002" spans="17:17">
      <c r="Q96002" s="39"/>
    </row>
    <row r="96003" spans="17:17">
      <c r="Q96003" s="39"/>
    </row>
    <row r="96004" spans="17:17">
      <c r="Q96004" s="39"/>
    </row>
    <row r="96005" spans="17:17">
      <c r="Q96005" s="39"/>
    </row>
    <row r="96006" spans="17:17">
      <c r="Q96006" s="39"/>
    </row>
    <row r="96007" spans="17:17">
      <c r="Q96007" s="39"/>
    </row>
    <row r="96008" spans="17:17">
      <c r="Q96008" s="39"/>
    </row>
    <row r="96009" spans="17:17">
      <c r="Q96009" s="39"/>
    </row>
    <row r="96010" spans="17:17">
      <c r="Q96010" s="39"/>
    </row>
    <row r="96011" spans="17:17">
      <c r="Q96011" s="39"/>
    </row>
    <row r="96012" spans="17:17">
      <c r="Q96012" s="39"/>
    </row>
    <row r="96013" spans="17:17">
      <c r="Q96013" s="39"/>
    </row>
    <row r="96014" spans="17:17">
      <c r="Q96014" s="39"/>
    </row>
    <row r="96015" spans="17:17">
      <c r="Q96015" s="39"/>
    </row>
    <row r="96016" spans="17:17">
      <c r="Q96016" s="39"/>
    </row>
    <row r="96017" spans="17:17">
      <c r="Q96017" s="39"/>
    </row>
    <row r="96018" spans="17:17">
      <c r="Q96018" s="39"/>
    </row>
    <row r="96019" spans="17:17">
      <c r="Q96019" s="39"/>
    </row>
    <row r="96020" spans="17:17">
      <c r="Q96020" s="39"/>
    </row>
    <row r="96021" spans="17:17">
      <c r="Q96021" s="39"/>
    </row>
    <row r="96022" spans="17:17">
      <c r="Q96022" s="39"/>
    </row>
    <row r="96023" spans="17:17">
      <c r="Q96023" s="39"/>
    </row>
    <row r="96024" spans="17:17">
      <c r="Q96024" s="39"/>
    </row>
    <row r="96025" spans="17:17">
      <c r="Q96025" s="39"/>
    </row>
    <row r="96026" spans="17:17">
      <c r="Q96026" s="39"/>
    </row>
    <row r="96027" spans="17:17">
      <c r="Q96027" s="39"/>
    </row>
    <row r="96028" spans="17:17">
      <c r="Q96028" s="39"/>
    </row>
    <row r="96029" spans="17:17">
      <c r="Q96029" s="39"/>
    </row>
    <row r="96030" spans="17:17">
      <c r="Q96030" s="39"/>
    </row>
    <row r="96031" spans="17:17">
      <c r="Q96031" s="39"/>
    </row>
    <row r="96032" spans="17:17">
      <c r="Q96032" s="39"/>
    </row>
    <row r="96033" spans="17:17">
      <c r="Q96033" s="39"/>
    </row>
    <row r="96034" spans="17:17">
      <c r="Q96034" s="39"/>
    </row>
    <row r="96035" spans="17:17">
      <c r="Q96035" s="39"/>
    </row>
    <row r="96036" spans="17:17">
      <c r="Q96036" s="39"/>
    </row>
    <row r="96037" spans="17:17">
      <c r="Q96037" s="39"/>
    </row>
    <row r="96038" spans="17:17">
      <c r="Q96038" s="39"/>
    </row>
    <row r="96039" spans="17:17">
      <c r="Q96039" s="39"/>
    </row>
    <row r="96040" spans="17:17">
      <c r="Q96040" s="39"/>
    </row>
    <row r="96041" spans="17:17">
      <c r="Q96041" s="39"/>
    </row>
    <row r="96042" spans="17:17">
      <c r="Q96042" s="39"/>
    </row>
    <row r="96043" spans="17:17">
      <c r="Q96043" s="39"/>
    </row>
    <row r="96044" spans="17:17">
      <c r="Q96044" s="39"/>
    </row>
    <row r="96045" spans="17:17">
      <c r="Q96045" s="39"/>
    </row>
    <row r="96046" spans="17:17">
      <c r="Q96046" s="39"/>
    </row>
    <row r="96047" spans="17:17">
      <c r="Q96047" s="39"/>
    </row>
    <row r="96048" spans="17:17">
      <c r="Q96048" s="39"/>
    </row>
    <row r="96049" spans="17:17">
      <c r="Q96049" s="39"/>
    </row>
    <row r="96050" spans="17:17">
      <c r="Q96050" s="39"/>
    </row>
    <row r="96051" spans="17:17">
      <c r="Q96051" s="39"/>
    </row>
    <row r="96052" spans="17:17">
      <c r="Q96052" s="39"/>
    </row>
    <row r="96053" spans="17:17">
      <c r="Q96053" s="39"/>
    </row>
    <row r="96054" spans="17:17">
      <c r="Q96054" s="39"/>
    </row>
    <row r="96055" spans="17:17">
      <c r="Q96055" s="39"/>
    </row>
    <row r="96056" spans="17:17">
      <c r="Q96056" s="39"/>
    </row>
    <row r="96057" spans="17:17">
      <c r="Q96057" s="39"/>
    </row>
    <row r="96058" spans="17:17">
      <c r="Q96058" s="39"/>
    </row>
    <row r="96059" spans="17:17">
      <c r="Q96059" s="39"/>
    </row>
    <row r="96060" spans="17:17">
      <c r="Q96060" s="39"/>
    </row>
    <row r="96061" spans="17:17">
      <c r="Q96061" s="39"/>
    </row>
    <row r="96062" spans="17:17">
      <c r="Q96062" s="39"/>
    </row>
    <row r="96063" spans="17:17">
      <c r="Q96063" s="39"/>
    </row>
    <row r="96064" spans="17:17">
      <c r="Q96064" s="39"/>
    </row>
    <row r="96065" spans="17:17">
      <c r="Q96065" s="39"/>
    </row>
    <row r="96066" spans="17:17">
      <c r="Q96066" s="39"/>
    </row>
    <row r="96067" spans="17:17">
      <c r="Q96067" s="39"/>
    </row>
    <row r="96068" spans="17:17">
      <c r="Q96068" s="39"/>
    </row>
    <row r="96069" spans="17:17">
      <c r="Q96069" s="39"/>
    </row>
    <row r="96070" spans="17:17">
      <c r="Q96070" s="39"/>
    </row>
    <row r="96071" spans="17:17">
      <c r="Q96071" s="39"/>
    </row>
    <row r="96072" spans="17:17">
      <c r="Q96072" s="39"/>
    </row>
    <row r="96073" spans="17:17">
      <c r="Q96073" s="39"/>
    </row>
    <row r="96074" spans="17:17">
      <c r="Q96074" s="39"/>
    </row>
    <row r="96075" spans="17:17">
      <c r="Q96075" s="39"/>
    </row>
    <row r="96076" spans="17:17">
      <c r="Q96076" s="39"/>
    </row>
    <row r="96077" spans="17:17">
      <c r="Q96077" s="39"/>
    </row>
    <row r="96078" spans="17:17">
      <c r="Q96078" s="39"/>
    </row>
    <row r="96079" spans="17:17">
      <c r="Q96079" s="39"/>
    </row>
    <row r="96080" spans="17:17">
      <c r="Q96080" s="39"/>
    </row>
    <row r="96081" spans="17:17">
      <c r="Q96081" s="39"/>
    </row>
    <row r="96082" spans="17:17">
      <c r="Q96082" s="39"/>
    </row>
    <row r="96083" spans="17:17">
      <c r="Q96083" s="39"/>
    </row>
    <row r="96084" spans="17:17">
      <c r="Q96084" s="39"/>
    </row>
    <row r="96085" spans="17:17">
      <c r="Q96085" s="39"/>
    </row>
    <row r="96086" spans="17:17">
      <c r="Q96086" s="39"/>
    </row>
    <row r="96087" spans="17:17">
      <c r="Q96087" s="39"/>
    </row>
    <row r="96088" spans="17:17">
      <c r="Q96088" s="39"/>
    </row>
    <row r="96089" spans="17:17">
      <c r="Q96089" s="39"/>
    </row>
    <row r="96090" spans="17:17">
      <c r="Q96090" s="39"/>
    </row>
    <row r="96091" spans="17:17">
      <c r="Q96091" s="39"/>
    </row>
    <row r="96092" spans="17:17">
      <c r="Q96092" s="39"/>
    </row>
    <row r="96093" spans="17:17">
      <c r="Q96093" s="39"/>
    </row>
    <row r="96094" spans="17:17">
      <c r="Q96094" s="39"/>
    </row>
    <row r="96095" spans="17:17">
      <c r="Q96095" s="39"/>
    </row>
    <row r="96096" spans="17:17">
      <c r="Q96096" s="39"/>
    </row>
    <row r="96097" spans="17:17">
      <c r="Q96097" s="39"/>
    </row>
    <row r="96098" spans="17:17">
      <c r="Q96098" s="39"/>
    </row>
    <row r="96099" spans="17:17">
      <c r="Q96099" s="39"/>
    </row>
    <row r="96100" spans="17:17">
      <c r="Q96100" s="39"/>
    </row>
    <row r="96101" spans="17:17">
      <c r="Q96101" s="39"/>
    </row>
    <row r="96102" spans="17:17">
      <c r="Q96102" s="39"/>
    </row>
    <row r="96103" spans="17:17">
      <c r="Q96103" s="39"/>
    </row>
    <row r="96104" spans="17:17">
      <c r="Q96104" s="39"/>
    </row>
    <row r="96105" spans="17:17">
      <c r="Q96105" s="39"/>
    </row>
    <row r="96106" spans="17:17">
      <c r="Q96106" s="39"/>
    </row>
    <row r="96107" spans="17:17">
      <c r="Q96107" s="39"/>
    </row>
    <row r="96108" spans="17:17">
      <c r="Q96108" s="39"/>
    </row>
    <row r="96109" spans="17:17">
      <c r="Q96109" s="39"/>
    </row>
    <row r="96110" spans="17:17">
      <c r="Q96110" s="39"/>
    </row>
    <row r="96111" spans="17:17">
      <c r="Q96111" s="39"/>
    </row>
    <row r="96112" spans="17:17">
      <c r="Q96112" s="39"/>
    </row>
    <row r="96113" spans="17:17">
      <c r="Q96113" s="39"/>
    </row>
    <row r="96114" spans="17:17">
      <c r="Q96114" s="39"/>
    </row>
    <row r="96115" spans="17:17">
      <c r="Q96115" s="39"/>
    </row>
    <row r="96116" spans="17:17">
      <c r="Q96116" s="39"/>
    </row>
    <row r="96117" spans="17:17">
      <c r="Q96117" s="39"/>
    </row>
    <row r="96118" spans="17:17">
      <c r="Q96118" s="39"/>
    </row>
    <row r="96119" spans="17:17">
      <c r="Q96119" s="39"/>
    </row>
    <row r="96120" spans="17:17">
      <c r="Q96120" s="39"/>
    </row>
    <row r="96121" spans="17:17">
      <c r="Q96121" s="39"/>
    </row>
    <row r="96122" spans="17:17">
      <c r="Q96122" s="39"/>
    </row>
    <row r="96123" spans="17:17">
      <c r="Q96123" s="39"/>
    </row>
    <row r="96124" spans="17:17">
      <c r="Q96124" s="39"/>
    </row>
    <row r="96125" spans="17:17">
      <c r="Q96125" s="39"/>
    </row>
    <row r="96126" spans="17:17">
      <c r="Q96126" s="39"/>
    </row>
    <row r="96127" spans="17:17">
      <c r="Q96127" s="39"/>
    </row>
    <row r="96128" spans="17:17">
      <c r="Q96128" s="39"/>
    </row>
    <row r="96129" spans="17:17">
      <c r="Q96129" s="39"/>
    </row>
    <row r="96130" spans="17:17">
      <c r="Q96130" s="39"/>
    </row>
    <row r="96131" spans="17:17">
      <c r="Q96131" s="39"/>
    </row>
    <row r="96132" spans="17:17">
      <c r="Q96132" s="39"/>
    </row>
    <row r="96133" spans="17:17">
      <c r="Q96133" s="39"/>
    </row>
    <row r="96134" spans="17:17">
      <c r="Q96134" s="39"/>
    </row>
    <row r="96135" spans="17:17">
      <c r="Q96135" s="39"/>
    </row>
    <row r="96136" spans="17:17">
      <c r="Q96136" s="39"/>
    </row>
    <row r="96137" spans="17:17">
      <c r="Q96137" s="39"/>
    </row>
    <row r="96138" spans="17:17">
      <c r="Q96138" s="39"/>
    </row>
    <row r="96139" spans="17:17">
      <c r="Q96139" s="39"/>
    </row>
    <row r="96140" spans="17:17">
      <c r="Q96140" s="39"/>
    </row>
    <row r="96141" spans="17:17">
      <c r="Q96141" s="39"/>
    </row>
    <row r="96142" spans="17:17">
      <c r="Q96142" s="39"/>
    </row>
    <row r="96143" spans="17:17">
      <c r="Q96143" s="39"/>
    </row>
    <row r="96144" spans="17:17">
      <c r="Q96144" s="39"/>
    </row>
    <row r="96145" spans="17:17">
      <c r="Q96145" s="39"/>
    </row>
    <row r="96146" spans="17:17">
      <c r="Q96146" s="39"/>
    </row>
    <row r="96147" spans="17:17">
      <c r="Q96147" s="39"/>
    </row>
    <row r="96148" spans="17:17">
      <c r="Q96148" s="39"/>
    </row>
    <row r="96149" spans="17:17">
      <c r="Q96149" s="39"/>
    </row>
    <row r="96150" spans="17:17">
      <c r="Q96150" s="39"/>
    </row>
    <row r="96151" spans="17:17">
      <c r="Q96151" s="39"/>
    </row>
    <row r="96152" spans="17:17">
      <c r="Q96152" s="39"/>
    </row>
    <row r="96153" spans="17:17">
      <c r="Q96153" s="39"/>
    </row>
    <row r="96154" spans="17:17">
      <c r="Q96154" s="39"/>
    </row>
    <row r="96155" spans="17:17">
      <c r="Q96155" s="39"/>
    </row>
    <row r="96156" spans="17:17">
      <c r="Q96156" s="39"/>
    </row>
    <row r="96157" spans="17:17">
      <c r="Q96157" s="39"/>
    </row>
    <row r="96158" spans="17:17">
      <c r="Q96158" s="39"/>
    </row>
    <row r="96159" spans="17:17">
      <c r="Q96159" s="39"/>
    </row>
    <row r="96160" spans="17:17">
      <c r="Q96160" s="39"/>
    </row>
    <row r="96161" spans="17:17">
      <c r="Q96161" s="39"/>
    </row>
    <row r="96162" spans="17:17">
      <c r="Q96162" s="39"/>
    </row>
    <row r="96163" spans="17:17">
      <c r="Q96163" s="39"/>
    </row>
    <row r="96164" spans="17:17">
      <c r="Q96164" s="39"/>
    </row>
    <row r="96165" spans="17:17">
      <c r="Q96165" s="39"/>
    </row>
    <row r="96166" spans="17:17">
      <c r="Q96166" s="39"/>
    </row>
    <row r="96167" spans="17:17">
      <c r="Q96167" s="39"/>
    </row>
    <row r="96168" spans="17:17">
      <c r="Q96168" s="39"/>
    </row>
    <row r="96169" spans="17:17">
      <c r="Q96169" s="39"/>
    </row>
    <row r="96170" spans="17:17">
      <c r="Q96170" s="39"/>
    </row>
    <row r="96171" spans="17:17">
      <c r="Q96171" s="39"/>
    </row>
    <row r="96172" spans="17:17">
      <c r="Q96172" s="39"/>
    </row>
    <row r="96173" spans="17:17">
      <c r="Q96173" s="39"/>
    </row>
    <row r="96174" spans="17:17">
      <c r="Q96174" s="39"/>
    </row>
    <row r="96175" spans="17:17">
      <c r="Q96175" s="39"/>
    </row>
    <row r="96176" spans="17:17">
      <c r="Q96176" s="39"/>
    </row>
    <row r="96177" spans="17:17">
      <c r="Q96177" s="39"/>
    </row>
    <row r="96178" spans="17:17">
      <c r="Q96178" s="39"/>
    </row>
    <row r="96179" spans="17:17">
      <c r="Q96179" s="39"/>
    </row>
    <row r="96180" spans="17:17">
      <c r="Q96180" s="39"/>
    </row>
    <row r="96181" spans="17:17">
      <c r="Q96181" s="39"/>
    </row>
    <row r="96182" spans="17:17">
      <c r="Q96182" s="39"/>
    </row>
    <row r="96183" spans="17:17">
      <c r="Q96183" s="39"/>
    </row>
    <row r="96184" spans="17:17">
      <c r="Q96184" s="39"/>
    </row>
    <row r="96185" spans="17:17">
      <c r="Q96185" s="39"/>
    </row>
    <row r="96186" spans="17:17">
      <c r="Q96186" s="39"/>
    </row>
    <row r="96187" spans="17:17">
      <c r="Q96187" s="39"/>
    </row>
    <row r="96188" spans="17:17">
      <c r="Q96188" s="39"/>
    </row>
    <row r="96189" spans="17:17">
      <c r="Q96189" s="39"/>
    </row>
    <row r="96190" spans="17:17">
      <c r="Q96190" s="39"/>
    </row>
    <row r="96191" spans="17:17">
      <c r="Q96191" s="39"/>
    </row>
    <row r="96192" spans="17:17">
      <c r="Q96192" s="39"/>
    </row>
    <row r="96193" spans="17:17">
      <c r="Q96193" s="39"/>
    </row>
    <row r="96194" spans="17:17">
      <c r="Q96194" s="39"/>
    </row>
    <row r="96195" spans="17:17">
      <c r="Q96195" s="39"/>
    </row>
    <row r="96196" spans="17:17">
      <c r="Q96196" s="39"/>
    </row>
    <row r="96197" spans="17:17">
      <c r="Q96197" s="39"/>
    </row>
    <row r="96198" spans="17:17">
      <c r="Q96198" s="39"/>
    </row>
    <row r="96199" spans="17:17">
      <c r="Q96199" s="39"/>
    </row>
    <row r="96200" spans="17:17">
      <c r="Q96200" s="39"/>
    </row>
    <row r="96201" spans="17:17">
      <c r="Q96201" s="39"/>
    </row>
    <row r="96202" spans="17:17">
      <c r="Q96202" s="39"/>
    </row>
    <row r="96203" spans="17:17">
      <c r="Q96203" s="39"/>
    </row>
    <row r="96204" spans="17:17">
      <c r="Q96204" s="39"/>
    </row>
    <row r="96205" spans="17:17">
      <c r="Q96205" s="39"/>
    </row>
    <row r="96206" spans="17:17">
      <c r="Q96206" s="39"/>
    </row>
    <row r="96207" spans="17:17">
      <c r="Q96207" s="39"/>
    </row>
    <row r="96208" spans="17:17">
      <c r="Q96208" s="39"/>
    </row>
    <row r="96209" spans="17:17">
      <c r="Q96209" s="39"/>
    </row>
    <row r="96210" spans="17:17">
      <c r="Q96210" s="39"/>
    </row>
    <row r="96211" spans="17:17">
      <c r="Q96211" s="39"/>
    </row>
    <row r="96212" spans="17:17">
      <c r="Q96212" s="39"/>
    </row>
    <row r="96213" spans="17:17">
      <c r="Q96213" s="39"/>
    </row>
    <row r="96214" spans="17:17">
      <c r="Q96214" s="39"/>
    </row>
    <row r="96215" spans="17:17">
      <c r="Q96215" s="39"/>
    </row>
    <row r="96216" spans="17:17">
      <c r="Q96216" s="39"/>
    </row>
    <row r="96217" spans="17:17">
      <c r="Q96217" s="39"/>
    </row>
    <row r="96218" spans="17:17">
      <c r="Q96218" s="39"/>
    </row>
    <row r="96219" spans="17:17">
      <c r="Q96219" s="39"/>
    </row>
    <row r="96220" spans="17:17">
      <c r="Q96220" s="39"/>
    </row>
    <row r="96221" spans="17:17">
      <c r="Q96221" s="39"/>
    </row>
    <row r="96222" spans="17:17">
      <c r="Q96222" s="39"/>
    </row>
    <row r="96223" spans="17:17">
      <c r="Q96223" s="39"/>
    </row>
    <row r="96224" spans="17:17">
      <c r="Q96224" s="39"/>
    </row>
    <row r="96225" spans="17:17">
      <c r="Q96225" s="39"/>
    </row>
    <row r="96226" spans="17:17">
      <c r="Q96226" s="39"/>
    </row>
    <row r="96227" spans="17:17">
      <c r="Q96227" s="39"/>
    </row>
    <row r="96228" spans="17:17">
      <c r="Q96228" s="39"/>
    </row>
    <row r="96229" spans="17:17">
      <c r="Q96229" s="39"/>
    </row>
    <row r="96230" spans="17:17">
      <c r="Q96230" s="39"/>
    </row>
    <row r="96231" spans="17:17">
      <c r="Q96231" s="39"/>
    </row>
    <row r="96232" spans="17:17">
      <c r="Q96232" s="39"/>
    </row>
    <row r="96233" spans="17:17">
      <c r="Q96233" s="39"/>
    </row>
    <row r="96234" spans="17:17">
      <c r="Q96234" s="39"/>
    </row>
    <row r="96235" spans="17:17">
      <c r="Q96235" s="39"/>
    </row>
    <row r="96236" spans="17:17">
      <c r="Q96236" s="39"/>
    </row>
    <row r="96237" spans="17:17">
      <c r="Q96237" s="39"/>
    </row>
    <row r="96238" spans="17:17">
      <c r="Q96238" s="39"/>
    </row>
    <row r="96239" spans="17:17">
      <c r="Q96239" s="39"/>
    </row>
    <row r="96240" spans="17:17">
      <c r="Q96240" s="39"/>
    </row>
    <row r="96241" spans="17:17">
      <c r="Q96241" s="39"/>
    </row>
    <row r="96242" spans="17:17">
      <c r="Q96242" s="39"/>
    </row>
    <row r="96243" spans="17:17">
      <c r="Q96243" s="39"/>
    </row>
    <row r="96244" spans="17:17">
      <c r="Q96244" s="39"/>
    </row>
    <row r="96245" spans="17:17">
      <c r="Q96245" s="39"/>
    </row>
    <row r="96246" spans="17:17">
      <c r="Q96246" s="39"/>
    </row>
    <row r="96247" spans="17:17">
      <c r="Q96247" s="39"/>
    </row>
    <row r="96248" spans="17:17">
      <c r="Q96248" s="39"/>
    </row>
    <row r="96249" spans="17:17">
      <c r="Q96249" s="39"/>
    </row>
    <row r="96250" spans="17:17">
      <c r="Q96250" s="39"/>
    </row>
    <row r="96251" spans="17:17">
      <c r="Q96251" s="39"/>
    </row>
    <row r="96252" spans="17:17">
      <c r="Q96252" s="39"/>
    </row>
    <row r="96253" spans="17:17">
      <c r="Q96253" s="39"/>
    </row>
    <row r="96254" spans="17:17">
      <c r="Q96254" s="39"/>
    </row>
    <row r="96255" spans="17:17">
      <c r="Q96255" s="39"/>
    </row>
    <row r="96256" spans="17:17">
      <c r="Q96256" s="39"/>
    </row>
    <row r="96257" spans="17:17">
      <c r="Q96257" s="39"/>
    </row>
    <row r="96258" spans="17:17">
      <c r="Q96258" s="39"/>
    </row>
    <row r="96259" spans="17:17">
      <c r="Q96259" s="39"/>
    </row>
    <row r="96260" spans="17:17">
      <c r="Q96260" s="39"/>
    </row>
    <row r="96261" spans="17:17">
      <c r="Q96261" s="39"/>
    </row>
    <row r="96262" spans="17:17">
      <c r="Q96262" s="39"/>
    </row>
    <row r="96263" spans="17:17">
      <c r="Q96263" s="39"/>
    </row>
    <row r="96264" spans="17:17">
      <c r="Q96264" s="39"/>
    </row>
    <row r="96265" spans="17:17">
      <c r="Q96265" s="39"/>
    </row>
    <row r="96266" spans="17:17">
      <c r="Q96266" s="39"/>
    </row>
    <row r="96267" spans="17:17">
      <c r="Q96267" s="39"/>
    </row>
    <row r="96268" spans="17:17">
      <c r="Q96268" s="39"/>
    </row>
    <row r="96269" spans="17:17">
      <c r="Q96269" s="39"/>
    </row>
    <row r="96270" spans="17:17">
      <c r="Q96270" s="39"/>
    </row>
    <row r="96271" spans="17:17">
      <c r="Q96271" s="39"/>
    </row>
    <row r="96272" spans="17:17">
      <c r="Q96272" s="39"/>
    </row>
    <row r="96273" spans="17:17">
      <c r="Q96273" s="39"/>
    </row>
    <row r="96274" spans="17:17">
      <c r="Q96274" s="39"/>
    </row>
    <row r="96275" spans="17:17">
      <c r="Q96275" s="39"/>
    </row>
    <row r="96276" spans="17:17">
      <c r="Q96276" s="39"/>
    </row>
    <row r="96277" spans="17:17">
      <c r="Q96277" s="39"/>
    </row>
    <row r="96278" spans="17:17">
      <c r="Q96278" s="39"/>
    </row>
    <row r="96279" spans="17:17">
      <c r="Q96279" s="39"/>
    </row>
    <row r="96280" spans="17:17">
      <c r="Q96280" s="39"/>
    </row>
    <row r="96281" spans="17:17">
      <c r="Q96281" s="39"/>
    </row>
    <row r="96282" spans="17:17">
      <c r="Q96282" s="39"/>
    </row>
    <row r="96283" spans="17:17">
      <c r="Q96283" s="39"/>
    </row>
    <row r="96284" spans="17:17">
      <c r="Q96284" s="39"/>
    </row>
    <row r="96285" spans="17:17">
      <c r="Q96285" s="39"/>
    </row>
    <row r="96286" spans="17:17">
      <c r="Q96286" s="39"/>
    </row>
    <row r="96287" spans="17:17">
      <c r="Q96287" s="39"/>
    </row>
    <row r="96288" spans="17:17">
      <c r="Q96288" s="39"/>
    </row>
    <row r="96289" spans="17:17">
      <c r="Q96289" s="39"/>
    </row>
    <row r="96290" spans="17:17">
      <c r="Q96290" s="39"/>
    </row>
    <row r="96291" spans="17:17">
      <c r="Q96291" s="39"/>
    </row>
    <row r="96292" spans="17:17">
      <c r="Q96292" s="39"/>
    </row>
    <row r="96293" spans="17:17">
      <c r="Q96293" s="39"/>
    </row>
    <row r="96294" spans="17:17">
      <c r="Q96294" s="39"/>
    </row>
    <row r="96295" spans="17:17">
      <c r="Q96295" s="39"/>
    </row>
    <row r="96296" spans="17:17">
      <c r="Q96296" s="39"/>
    </row>
    <row r="96297" spans="17:17">
      <c r="Q96297" s="39"/>
    </row>
    <row r="96298" spans="17:17">
      <c r="Q96298" s="39"/>
    </row>
    <row r="96299" spans="17:17">
      <c r="Q96299" s="39"/>
    </row>
    <row r="96300" spans="17:17">
      <c r="Q96300" s="39"/>
    </row>
    <row r="96301" spans="17:17">
      <c r="Q96301" s="39"/>
    </row>
    <row r="96302" spans="17:17">
      <c r="Q96302" s="39"/>
    </row>
    <row r="96303" spans="17:17">
      <c r="Q96303" s="39"/>
    </row>
    <row r="96304" spans="17:17">
      <c r="Q96304" s="39"/>
    </row>
    <row r="96305" spans="17:17">
      <c r="Q96305" s="39"/>
    </row>
    <row r="96306" spans="17:17">
      <c r="Q96306" s="39"/>
    </row>
    <row r="96307" spans="17:17">
      <c r="Q96307" s="39"/>
    </row>
    <row r="96308" spans="17:17">
      <c r="Q96308" s="39"/>
    </row>
    <row r="96309" spans="17:17">
      <c r="Q96309" s="39"/>
    </row>
    <row r="96310" spans="17:17">
      <c r="Q96310" s="39"/>
    </row>
    <row r="96311" spans="17:17">
      <c r="Q96311" s="39"/>
    </row>
    <row r="96312" spans="17:17">
      <c r="Q96312" s="39"/>
    </row>
    <row r="96313" spans="17:17">
      <c r="Q96313" s="39"/>
    </row>
    <row r="96314" spans="17:17">
      <c r="Q96314" s="39"/>
    </row>
    <row r="96315" spans="17:17">
      <c r="Q96315" s="39"/>
    </row>
    <row r="96316" spans="17:17">
      <c r="Q96316" s="39"/>
    </row>
    <row r="96317" spans="17:17">
      <c r="Q96317" s="39"/>
    </row>
    <row r="96318" spans="17:17">
      <c r="Q96318" s="39"/>
    </row>
    <row r="96319" spans="17:17">
      <c r="Q96319" s="39"/>
    </row>
    <row r="96320" spans="17:17">
      <c r="Q96320" s="39"/>
    </row>
    <row r="96321" spans="17:17">
      <c r="Q96321" s="39"/>
    </row>
    <row r="96322" spans="17:17">
      <c r="Q96322" s="39"/>
    </row>
    <row r="96323" spans="17:17">
      <c r="Q96323" s="39"/>
    </row>
    <row r="96324" spans="17:17">
      <c r="Q96324" s="39"/>
    </row>
    <row r="96325" spans="17:17">
      <c r="Q96325" s="39"/>
    </row>
    <row r="96326" spans="17:17">
      <c r="Q96326" s="39"/>
    </row>
    <row r="96327" spans="17:17">
      <c r="Q96327" s="39"/>
    </row>
    <row r="96328" spans="17:17">
      <c r="Q96328" s="39"/>
    </row>
    <row r="96329" spans="17:17">
      <c r="Q96329" s="39"/>
    </row>
    <row r="96330" spans="17:17">
      <c r="Q96330" s="39"/>
    </row>
    <row r="96331" spans="17:17">
      <c r="Q96331" s="39"/>
    </row>
    <row r="96332" spans="17:17">
      <c r="Q96332" s="39"/>
    </row>
    <row r="96333" spans="17:17">
      <c r="Q96333" s="39"/>
    </row>
    <row r="96334" spans="17:17">
      <c r="Q96334" s="39"/>
    </row>
    <row r="96335" spans="17:17">
      <c r="Q96335" s="39"/>
    </row>
    <row r="96336" spans="17:17">
      <c r="Q96336" s="39"/>
    </row>
    <row r="96337" spans="17:17">
      <c r="Q96337" s="39"/>
    </row>
    <row r="96338" spans="17:17">
      <c r="Q96338" s="39"/>
    </row>
    <row r="96339" spans="17:17">
      <c r="Q96339" s="39"/>
    </row>
    <row r="96340" spans="17:17">
      <c r="Q96340" s="39"/>
    </row>
    <row r="96341" spans="17:17">
      <c r="Q96341" s="39"/>
    </row>
    <row r="96342" spans="17:17">
      <c r="Q96342" s="39"/>
    </row>
    <row r="96343" spans="17:17">
      <c r="Q96343" s="39"/>
    </row>
    <row r="96344" spans="17:17">
      <c r="Q96344" s="39"/>
    </row>
    <row r="96345" spans="17:17">
      <c r="Q96345" s="39"/>
    </row>
    <row r="96346" spans="17:17">
      <c r="Q96346" s="39"/>
    </row>
    <row r="96347" spans="17:17">
      <c r="Q96347" s="39"/>
    </row>
    <row r="96348" spans="17:17">
      <c r="Q96348" s="39"/>
    </row>
    <row r="96349" spans="17:17">
      <c r="Q96349" s="39"/>
    </row>
    <row r="96350" spans="17:17">
      <c r="Q96350" s="39"/>
    </row>
    <row r="96351" spans="17:17">
      <c r="Q96351" s="39"/>
    </row>
    <row r="96352" spans="17:17">
      <c r="Q96352" s="39"/>
    </row>
    <row r="96353" spans="17:17">
      <c r="Q96353" s="39"/>
    </row>
    <row r="96354" spans="17:17">
      <c r="Q96354" s="39"/>
    </row>
    <row r="96355" spans="17:17">
      <c r="Q96355" s="39"/>
    </row>
    <row r="96356" spans="17:17">
      <c r="Q96356" s="39"/>
    </row>
    <row r="96357" spans="17:17">
      <c r="Q96357" s="39"/>
    </row>
    <row r="96358" spans="17:17">
      <c r="Q96358" s="39"/>
    </row>
    <row r="96359" spans="17:17">
      <c r="Q96359" s="39"/>
    </row>
    <row r="96360" spans="17:17">
      <c r="Q96360" s="39"/>
    </row>
    <row r="96361" spans="17:17">
      <c r="Q96361" s="39"/>
    </row>
    <row r="96362" spans="17:17">
      <c r="Q96362" s="39"/>
    </row>
    <row r="96363" spans="17:17">
      <c r="Q96363" s="39"/>
    </row>
    <row r="96364" spans="17:17">
      <c r="Q96364" s="39"/>
    </row>
    <row r="96365" spans="17:17">
      <c r="Q96365" s="39"/>
    </row>
    <row r="96366" spans="17:17">
      <c r="Q96366" s="39"/>
    </row>
    <row r="96367" spans="17:17">
      <c r="Q96367" s="39"/>
    </row>
    <row r="96368" spans="17:17">
      <c r="Q96368" s="39"/>
    </row>
    <row r="96369" spans="17:17">
      <c r="Q96369" s="39"/>
    </row>
    <row r="96370" spans="17:17">
      <c r="Q96370" s="39"/>
    </row>
    <row r="96371" spans="17:17">
      <c r="Q96371" s="39"/>
    </row>
    <row r="96372" spans="17:17">
      <c r="Q96372" s="39"/>
    </row>
    <row r="96373" spans="17:17">
      <c r="Q96373" s="39"/>
    </row>
    <row r="96374" spans="17:17">
      <c r="Q96374" s="39"/>
    </row>
    <row r="96375" spans="17:17">
      <c r="Q96375" s="39"/>
    </row>
    <row r="96376" spans="17:17">
      <c r="Q96376" s="39"/>
    </row>
    <row r="96377" spans="17:17">
      <c r="Q96377" s="39"/>
    </row>
    <row r="96378" spans="17:17">
      <c r="Q96378" s="39"/>
    </row>
    <row r="96379" spans="17:17">
      <c r="Q96379" s="39"/>
    </row>
    <row r="96380" spans="17:17">
      <c r="Q96380" s="39"/>
    </row>
    <row r="96381" spans="17:17">
      <c r="Q96381" s="39"/>
    </row>
    <row r="96382" spans="17:17">
      <c r="Q96382" s="39"/>
    </row>
    <row r="96383" spans="17:17">
      <c r="Q96383" s="39"/>
    </row>
    <row r="96384" spans="17:17">
      <c r="Q96384" s="39"/>
    </row>
    <row r="96385" spans="17:17">
      <c r="Q96385" s="39"/>
    </row>
    <row r="96386" spans="17:17">
      <c r="Q96386" s="39"/>
    </row>
    <row r="96387" spans="17:17">
      <c r="Q96387" s="39"/>
    </row>
    <row r="96388" spans="17:17">
      <c r="Q96388" s="39"/>
    </row>
    <row r="96389" spans="17:17">
      <c r="Q96389" s="39"/>
    </row>
    <row r="96390" spans="17:17">
      <c r="Q96390" s="39"/>
    </row>
    <row r="96391" spans="17:17">
      <c r="Q96391" s="39"/>
    </row>
    <row r="96392" spans="17:17">
      <c r="Q96392" s="39"/>
    </row>
    <row r="96393" spans="17:17">
      <c r="Q96393" s="39"/>
    </row>
    <row r="96394" spans="17:17">
      <c r="Q96394" s="39"/>
    </row>
    <row r="96395" spans="17:17">
      <c r="Q96395" s="39"/>
    </row>
    <row r="96396" spans="17:17">
      <c r="Q96396" s="39"/>
    </row>
    <row r="96397" spans="17:17">
      <c r="Q96397" s="39"/>
    </row>
    <row r="96398" spans="17:17">
      <c r="Q96398" s="39"/>
    </row>
    <row r="96399" spans="17:17">
      <c r="Q96399" s="39"/>
    </row>
    <row r="96400" spans="17:17">
      <c r="Q96400" s="39"/>
    </row>
    <row r="96401" spans="17:17">
      <c r="Q96401" s="39"/>
    </row>
    <row r="96402" spans="17:17">
      <c r="Q96402" s="39"/>
    </row>
    <row r="96403" spans="17:17">
      <c r="Q96403" s="39"/>
    </row>
    <row r="96404" spans="17:17">
      <c r="Q96404" s="39"/>
    </row>
    <row r="96405" spans="17:17">
      <c r="Q96405" s="39"/>
    </row>
    <row r="96406" spans="17:17">
      <c r="Q96406" s="39"/>
    </row>
    <row r="96407" spans="17:17">
      <c r="Q96407" s="39"/>
    </row>
    <row r="96408" spans="17:17">
      <c r="Q96408" s="39"/>
    </row>
    <row r="96409" spans="17:17">
      <c r="Q96409" s="39"/>
    </row>
    <row r="96410" spans="17:17">
      <c r="Q96410" s="39"/>
    </row>
    <row r="96411" spans="17:17">
      <c r="Q96411" s="39"/>
    </row>
    <row r="96412" spans="17:17">
      <c r="Q96412" s="39"/>
    </row>
    <row r="96413" spans="17:17">
      <c r="Q96413" s="39"/>
    </row>
    <row r="96414" spans="17:17">
      <c r="Q96414" s="39"/>
    </row>
    <row r="96415" spans="17:17">
      <c r="Q96415" s="39"/>
    </row>
    <row r="96416" spans="17:17">
      <c r="Q96416" s="39"/>
    </row>
    <row r="96417" spans="17:17">
      <c r="Q96417" s="39"/>
    </row>
    <row r="96418" spans="17:17">
      <c r="Q96418" s="39"/>
    </row>
    <row r="96419" spans="17:17">
      <c r="Q96419" s="39"/>
    </row>
    <row r="96420" spans="17:17">
      <c r="Q96420" s="39"/>
    </row>
    <row r="96421" spans="17:17">
      <c r="Q96421" s="39"/>
    </row>
    <row r="96422" spans="17:17">
      <c r="Q96422" s="39"/>
    </row>
    <row r="96423" spans="17:17">
      <c r="Q96423" s="39"/>
    </row>
    <row r="96424" spans="17:17">
      <c r="Q96424" s="39"/>
    </row>
    <row r="96425" spans="17:17">
      <c r="Q96425" s="39"/>
    </row>
    <row r="96426" spans="17:17">
      <c r="Q96426" s="39"/>
    </row>
    <row r="96427" spans="17:17">
      <c r="Q96427" s="39"/>
    </row>
    <row r="96428" spans="17:17">
      <c r="Q96428" s="39"/>
    </row>
    <row r="96429" spans="17:17">
      <c r="Q96429" s="39"/>
    </row>
    <row r="96430" spans="17:17">
      <c r="Q96430" s="39"/>
    </row>
    <row r="96431" spans="17:17">
      <c r="Q96431" s="39"/>
    </row>
    <row r="96432" spans="17:17">
      <c r="Q96432" s="39"/>
    </row>
    <row r="96433" spans="17:17">
      <c r="Q96433" s="39"/>
    </row>
    <row r="96434" spans="17:17">
      <c r="Q96434" s="39"/>
    </row>
    <row r="96435" spans="17:17">
      <c r="Q96435" s="39"/>
    </row>
    <row r="96436" spans="17:17">
      <c r="Q96436" s="39"/>
    </row>
    <row r="96437" spans="17:17">
      <c r="Q96437" s="39"/>
    </row>
    <row r="96438" spans="17:17">
      <c r="Q96438" s="39"/>
    </row>
    <row r="96439" spans="17:17">
      <c r="Q96439" s="39"/>
    </row>
    <row r="96440" spans="17:17">
      <c r="Q96440" s="39"/>
    </row>
    <row r="96441" spans="17:17">
      <c r="Q96441" s="39"/>
    </row>
    <row r="96442" spans="17:17">
      <c r="Q96442" s="39"/>
    </row>
    <row r="96443" spans="17:17">
      <c r="Q96443" s="39"/>
    </row>
    <row r="96444" spans="17:17">
      <c r="Q96444" s="39"/>
    </row>
    <row r="96445" spans="17:17">
      <c r="Q96445" s="39"/>
    </row>
    <row r="96446" spans="17:17">
      <c r="Q96446" s="39"/>
    </row>
    <row r="96447" spans="17:17">
      <c r="Q96447" s="39"/>
    </row>
    <row r="96448" spans="17:17">
      <c r="Q96448" s="39"/>
    </row>
    <row r="96449" spans="17:17">
      <c r="Q96449" s="39"/>
    </row>
    <row r="96450" spans="17:17">
      <c r="Q96450" s="39"/>
    </row>
    <row r="96451" spans="17:17">
      <c r="Q96451" s="39"/>
    </row>
    <row r="96452" spans="17:17">
      <c r="Q96452" s="39"/>
    </row>
    <row r="96453" spans="17:17">
      <c r="Q96453" s="39"/>
    </row>
    <row r="96454" spans="17:17">
      <c r="Q96454" s="39"/>
    </row>
    <row r="96455" spans="17:17">
      <c r="Q96455" s="39"/>
    </row>
    <row r="96456" spans="17:17">
      <c r="Q96456" s="39"/>
    </row>
    <row r="96457" spans="17:17">
      <c r="Q96457" s="39"/>
    </row>
    <row r="96458" spans="17:17">
      <c r="Q96458" s="39"/>
    </row>
    <row r="96459" spans="17:17">
      <c r="Q96459" s="39"/>
    </row>
    <row r="96460" spans="17:17">
      <c r="Q96460" s="39"/>
    </row>
    <row r="96461" spans="17:17">
      <c r="Q96461" s="39"/>
    </row>
    <row r="96462" spans="17:17">
      <c r="Q96462" s="39"/>
    </row>
    <row r="96463" spans="17:17">
      <c r="Q96463" s="39"/>
    </row>
    <row r="96464" spans="17:17">
      <c r="Q96464" s="39"/>
    </row>
    <row r="96465" spans="17:17">
      <c r="Q96465" s="39"/>
    </row>
    <row r="96466" spans="17:17">
      <c r="Q96466" s="39"/>
    </row>
    <row r="96467" spans="17:17">
      <c r="Q96467" s="39"/>
    </row>
    <row r="96468" spans="17:17">
      <c r="Q96468" s="39"/>
    </row>
    <row r="96469" spans="17:17">
      <c r="Q96469" s="39"/>
    </row>
    <row r="96470" spans="17:17">
      <c r="Q96470" s="39"/>
    </row>
    <row r="96471" spans="17:17">
      <c r="Q96471" s="39"/>
    </row>
    <row r="96472" spans="17:17">
      <c r="Q96472" s="39"/>
    </row>
    <row r="96473" spans="17:17">
      <c r="Q96473" s="39"/>
    </row>
    <row r="96474" spans="17:17">
      <c r="Q96474" s="39"/>
    </row>
    <row r="96475" spans="17:17">
      <c r="Q96475" s="39"/>
    </row>
    <row r="96476" spans="17:17">
      <c r="Q96476" s="39"/>
    </row>
    <row r="96477" spans="17:17">
      <c r="Q96477" s="39"/>
    </row>
    <row r="96478" spans="17:17">
      <c r="Q96478" s="39"/>
    </row>
    <row r="96479" spans="17:17">
      <c r="Q96479" s="39"/>
    </row>
    <row r="96480" spans="17:17">
      <c r="Q96480" s="39"/>
    </row>
    <row r="96481" spans="17:17">
      <c r="Q96481" s="39"/>
    </row>
    <row r="96482" spans="17:17">
      <c r="Q96482" s="39"/>
    </row>
    <row r="96483" spans="17:17">
      <c r="Q96483" s="39"/>
    </row>
    <row r="96484" spans="17:17">
      <c r="Q96484" s="39"/>
    </row>
    <row r="96485" spans="17:17">
      <c r="Q96485" s="39"/>
    </row>
    <row r="96486" spans="17:17">
      <c r="Q96486" s="39"/>
    </row>
    <row r="96487" spans="17:17">
      <c r="Q96487" s="39"/>
    </row>
    <row r="96488" spans="17:17">
      <c r="Q96488" s="39"/>
    </row>
    <row r="96489" spans="17:17">
      <c r="Q96489" s="39"/>
    </row>
    <row r="96490" spans="17:17">
      <c r="Q96490" s="39"/>
    </row>
    <row r="96491" spans="17:17">
      <c r="Q96491" s="39"/>
    </row>
    <row r="96492" spans="17:17">
      <c r="Q96492" s="39"/>
    </row>
    <row r="96493" spans="17:17">
      <c r="Q96493" s="39"/>
    </row>
    <row r="96494" spans="17:17">
      <c r="Q96494" s="39"/>
    </row>
    <row r="96495" spans="17:17">
      <c r="Q96495" s="39"/>
    </row>
    <row r="96496" spans="17:17">
      <c r="Q96496" s="39"/>
    </row>
    <row r="96497" spans="17:17">
      <c r="Q96497" s="39"/>
    </row>
    <row r="96498" spans="17:17">
      <c r="Q96498" s="39"/>
    </row>
    <row r="96499" spans="17:17">
      <c r="Q96499" s="39"/>
    </row>
    <row r="96500" spans="17:17">
      <c r="Q96500" s="39"/>
    </row>
    <row r="96501" spans="17:17">
      <c r="Q96501" s="39"/>
    </row>
    <row r="96502" spans="17:17">
      <c r="Q96502" s="39"/>
    </row>
    <row r="96503" spans="17:17">
      <c r="Q96503" s="39"/>
    </row>
    <row r="96504" spans="17:17">
      <c r="Q96504" s="39"/>
    </row>
    <row r="96505" spans="17:17">
      <c r="Q96505" s="39"/>
    </row>
    <row r="96506" spans="17:17">
      <c r="Q96506" s="39"/>
    </row>
    <row r="96507" spans="17:17">
      <c r="Q96507" s="39"/>
    </row>
    <row r="96508" spans="17:17">
      <c r="Q96508" s="39"/>
    </row>
    <row r="96509" spans="17:17">
      <c r="Q96509" s="39"/>
    </row>
    <row r="96510" spans="17:17">
      <c r="Q96510" s="39"/>
    </row>
    <row r="96511" spans="17:17">
      <c r="Q96511" s="39"/>
    </row>
    <row r="96512" spans="17:17">
      <c r="Q96512" s="39"/>
    </row>
    <row r="96513" spans="17:17">
      <c r="Q96513" s="39"/>
    </row>
    <row r="96514" spans="17:17">
      <c r="Q96514" s="39"/>
    </row>
    <row r="96515" spans="17:17">
      <c r="Q96515" s="39"/>
    </row>
    <row r="96516" spans="17:17">
      <c r="Q96516" s="39"/>
    </row>
    <row r="96517" spans="17:17">
      <c r="Q96517" s="39"/>
    </row>
    <row r="96518" spans="17:17">
      <c r="Q96518" s="39"/>
    </row>
    <row r="96519" spans="17:17">
      <c r="Q96519" s="39"/>
    </row>
    <row r="96520" spans="17:17">
      <c r="Q96520" s="39"/>
    </row>
    <row r="96521" spans="17:17">
      <c r="Q96521" s="39"/>
    </row>
    <row r="96522" spans="17:17">
      <c r="Q96522" s="39"/>
    </row>
    <row r="96523" spans="17:17">
      <c r="Q96523" s="39"/>
    </row>
    <row r="96524" spans="17:17">
      <c r="Q96524" s="39"/>
    </row>
    <row r="96525" spans="17:17">
      <c r="Q96525" s="39"/>
    </row>
    <row r="96526" spans="17:17">
      <c r="Q96526" s="39"/>
    </row>
    <row r="96527" spans="17:17">
      <c r="Q96527" s="39"/>
    </row>
    <row r="96528" spans="17:17">
      <c r="Q96528" s="39"/>
    </row>
    <row r="96529" spans="17:17">
      <c r="Q96529" s="39"/>
    </row>
    <row r="96530" spans="17:17">
      <c r="Q96530" s="39"/>
    </row>
    <row r="96531" spans="17:17">
      <c r="Q96531" s="39"/>
    </row>
    <row r="96532" spans="17:17">
      <c r="Q96532" s="39"/>
    </row>
    <row r="96533" spans="17:17">
      <c r="Q96533" s="39"/>
    </row>
    <row r="96534" spans="17:17">
      <c r="Q96534" s="39"/>
    </row>
    <row r="96535" spans="17:17">
      <c r="Q96535" s="39"/>
    </row>
    <row r="96536" spans="17:17">
      <c r="Q96536" s="39"/>
    </row>
    <row r="96537" spans="17:17">
      <c r="Q96537" s="39"/>
    </row>
    <row r="96538" spans="17:17">
      <c r="Q96538" s="39"/>
    </row>
    <row r="96539" spans="17:17">
      <c r="Q96539" s="39"/>
    </row>
    <row r="96540" spans="17:17">
      <c r="Q96540" s="39"/>
    </row>
    <row r="96541" spans="17:17">
      <c r="Q96541" s="39"/>
    </row>
    <row r="96542" spans="17:17">
      <c r="Q96542" s="39"/>
    </row>
    <row r="96543" spans="17:17">
      <c r="Q96543" s="39"/>
    </row>
    <row r="96544" spans="17:17">
      <c r="Q96544" s="39"/>
    </row>
    <row r="96545" spans="17:17">
      <c r="Q96545" s="39"/>
    </row>
    <row r="96546" spans="17:17">
      <c r="Q96546" s="39"/>
    </row>
    <row r="96547" spans="17:17">
      <c r="Q96547" s="39"/>
    </row>
    <row r="96548" spans="17:17">
      <c r="Q96548" s="39"/>
    </row>
    <row r="96549" spans="17:17">
      <c r="Q96549" s="39"/>
    </row>
    <row r="96550" spans="17:17">
      <c r="Q96550" s="39"/>
    </row>
    <row r="96551" spans="17:17">
      <c r="Q96551" s="39"/>
    </row>
    <row r="96552" spans="17:17">
      <c r="Q96552" s="39"/>
    </row>
    <row r="96553" spans="17:17">
      <c r="Q96553" s="39"/>
    </row>
    <row r="96554" spans="17:17">
      <c r="Q96554" s="39"/>
    </row>
    <row r="96555" spans="17:17">
      <c r="Q96555" s="39"/>
    </row>
    <row r="96556" spans="17:17">
      <c r="Q96556" s="39"/>
    </row>
    <row r="96557" spans="17:17">
      <c r="Q96557" s="39"/>
    </row>
    <row r="96558" spans="17:17">
      <c r="Q96558" s="39"/>
    </row>
    <row r="96559" spans="17:17">
      <c r="Q96559" s="39"/>
    </row>
    <row r="96560" spans="17:17">
      <c r="Q96560" s="39"/>
    </row>
    <row r="96561" spans="17:17">
      <c r="Q96561" s="39"/>
    </row>
    <row r="96562" spans="17:17">
      <c r="Q96562" s="39"/>
    </row>
    <row r="96563" spans="17:17">
      <c r="Q96563" s="39"/>
    </row>
    <row r="96564" spans="17:17">
      <c r="Q96564" s="39"/>
    </row>
    <row r="96565" spans="17:17">
      <c r="Q96565" s="39"/>
    </row>
    <row r="96566" spans="17:17">
      <c r="Q96566" s="39"/>
    </row>
    <row r="96567" spans="17:17">
      <c r="Q96567" s="39"/>
    </row>
    <row r="96568" spans="17:17">
      <c r="Q96568" s="39"/>
    </row>
    <row r="96569" spans="17:17">
      <c r="Q96569" s="39"/>
    </row>
    <row r="96570" spans="17:17">
      <c r="Q96570" s="39"/>
    </row>
    <row r="96571" spans="17:17">
      <c r="Q96571" s="39"/>
    </row>
    <row r="96572" spans="17:17">
      <c r="Q96572" s="39"/>
    </row>
    <row r="96573" spans="17:17">
      <c r="Q96573" s="39"/>
    </row>
    <row r="96574" spans="17:17">
      <c r="Q96574" s="39"/>
    </row>
    <row r="96575" spans="17:17">
      <c r="Q96575" s="39"/>
    </row>
    <row r="96576" spans="17:17">
      <c r="Q96576" s="39"/>
    </row>
    <row r="96577" spans="17:17">
      <c r="Q96577" s="39"/>
    </row>
    <row r="96578" spans="17:17">
      <c r="Q96578" s="39"/>
    </row>
    <row r="96579" spans="17:17">
      <c r="Q96579" s="39"/>
    </row>
    <row r="96580" spans="17:17">
      <c r="Q96580" s="39"/>
    </row>
    <row r="96581" spans="17:17">
      <c r="Q96581" s="39"/>
    </row>
    <row r="96582" spans="17:17">
      <c r="Q96582" s="39"/>
    </row>
    <row r="96583" spans="17:17">
      <c r="Q96583" s="39"/>
    </row>
    <row r="96584" spans="17:17">
      <c r="Q96584" s="39"/>
    </row>
    <row r="96585" spans="17:17">
      <c r="Q96585" s="39"/>
    </row>
    <row r="96586" spans="17:17">
      <c r="Q96586" s="39"/>
    </row>
    <row r="96587" spans="17:17">
      <c r="Q96587" s="39"/>
    </row>
    <row r="96588" spans="17:17">
      <c r="Q96588" s="39"/>
    </row>
    <row r="96589" spans="17:17">
      <c r="Q96589" s="39"/>
    </row>
    <row r="96590" spans="17:17">
      <c r="Q96590" s="39"/>
    </row>
    <row r="96591" spans="17:17">
      <c r="Q96591" s="39"/>
    </row>
    <row r="96592" spans="17:17">
      <c r="Q96592" s="39"/>
    </row>
    <row r="96593" spans="17:17">
      <c r="Q96593" s="39"/>
    </row>
    <row r="96594" spans="17:17">
      <c r="Q96594" s="39"/>
    </row>
    <row r="96595" spans="17:17">
      <c r="Q96595" s="39"/>
    </row>
    <row r="96596" spans="17:17">
      <c r="Q96596" s="39"/>
    </row>
    <row r="96597" spans="17:17">
      <c r="Q96597" s="39"/>
    </row>
    <row r="96598" spans="17:17">
      <c r="Q96598" s="39"/>
    </row>
    <row r="96599" spans="17:17">
      <c r="Q96599" s="39"/>
    </row>
    <row r="96600" spans="17:17">
      <c r="Q96600" s="39"/>
    </row>
    <row r="96601" spans="17:17">
      <c r="Q96601" s="39"/>
    </row>
    <row r="96602" spans="17:17">
      <c r="Q96602" s="39"/>
    </row>
    <row r="96603" spans="17:17">
      <c r="Q96603" s="39"/>
    </row>
    <row r="96604" spans="17:17">
      <c r="Q96604" s="39"/>
    </row>
    <row r="96605" spans="17:17">
      <c r="Q96605" s="39"/>
    </row>
    <row r="96606" spans="17:17">
      <c r="Q96606" s="39"/>
    </row>
    <row r="96607" spans="17:17">
      <c r="Q96607" s="39"/>
    </row>
    <row r="96608" spans="17:17">
      <c r="Q96608" s="39"/>
    </row>
    <row r="96609" spans="17:17">
      <c r="Q96609" s="39"/>
    </row>
    <row r="96610" spans="17:17">
      <c r="Q96610" s="39"/>
    </row>
    <row r="96611" spans="17:17">
      <c r="Q96611" s="39"/>
    </row>
    <row r="96612" spans="17:17">
      <c r="Q96612" s="39"/>
    </row>
    <row r="96613" spans="17:17">
      <c r="Q96613" s="39"/>
    </row>
    <row r="96614" spans="17:17">
      <c r="Q96614" s="39"/>
    </row>
    <row r="96615" spans="17:17">
      <c r="Q96615" s="39"/>
    </row>
    <row r="96616" spans="17:17">
      <c r="Q96616" s="39"/>
    </row>
    <row r="96617" spans="17:17">
      <c r="Q96617" s="39"/>
    </row>
    <row r="96618" spans="17:17">
      <c r="Q96618" s="39"/>
    </row>
    <row r="96619" spans="17:17">
      <c r="Q96619" s="39"/>
    </row>
    <row r="96620" spans="17:17">
      <c r="Q96620" s="39"/>
    </row>
    <row r="96621" spans="17:17">
      <c r="Q96621" s="39"/>
    </row>
    <row r="96622" spans="17:17">
      <c r="Q96622" s="39"/>
    </row>
    <row r="96623" spans="17:17">
      <c r="Q96623" s="39"/>
    </row>
    <row r="96624" spans="17:17">
      <c r="Q96624" s="39"/>
    </row>
    <row r="96625" spans="17:17">
      <c r="Q96625" s="39"/>
    </row>
    <row r="96626" spans="17:17">
      <c r="Q96626" s="39"/>
    </row>
    <row r="96627" spans="17:17">
      <c r="Q96627" s="39"/>
    </row>
    <row r="96628" spans="17:17">
      <c r="Q96628" s="39"/>
    </row>
    <row r="96629" spans="17:17">
      <c r="Q96629" s="39"/>
    </row>
    <row r="96630" spans="17:17">
      <c r="Q96630" s="39"/>
    </row>
    <row r="96631" spans="17:17">
      <c r="Q96631" s="39"/>
    </row>
    <row r="96632" spans="17:17">
      <c r="Q96632" s="39"/>
    </row>
    <row r="96633" spans="17:17">
      <c r="Q96633" s="39"/>
    </row>
    <row r="96634" spans="17:17">
      <c r="Q96634" s="39"/>
    </row>
    <row r="96635" spans="17:17">
      <c r="Q96635" s="39"/>
    </row>
    <row r="96636" spans="17:17">
      <c r="Q96636" s="39"/>
    </row>
    <row r="96637" spans="17:17">
      <c r="Q96637" s="39"/>
    </row>
    <row r="96638" spans="17:17">
      <c r="Q96638" s="39"/>
    </row>
    <row r="96639" spans="17:17">
      <c r="Q96639" s="39"/>
    </row>
    <row r="96640" spans="17:17">
      <c r="Q96640" s="39"/>
    </row>
    <row r="96641" spans="17:17">
      <c r="Q96641" s="39"/>
    </row>
    <row r="96642" spans="17:17">
      <c r="Q96642" s="39"/>
    </row>
    <row r="96643" spans="17:17">
      <c r="Q96643" s="39"/>
    </row>
    <row r="96644" spans="17:17">
      <c r="Q96644" s="39"/>
    </row>
    <row r="96645" spans="17:17">
      <c r="Q96645" s="39"/>
    </row>
    <row r="96646" spans="17:17">
      <c r="Q96646" s="39"/>
    </row>
    <row r="96647" spans="17:17">
      <c r="Q96647" s="39"/>
    </row>
    <row r="96648" spans="17:17">
      <c r="Q96648" s="39"/>
    </row>
    <row r="96649" spans="17:17">
      <c r="Q96649" s="39"/>
    </row>
    <row r="96650" spans="17:17">
      <c r="Q96650" s="39"/>
    </row>
    <row r="96651" spans="17:17">
      <c r="Q96651" s="39"/>
    </row>
    <row r="96652" spans="17:17">
      <c r="Q96652" s="39"/>
    </row>
    <row r="96653" spans="17:17">
      <c r="Q96653" s="39"/>
    </row>
    <row r="96654" spans="17:17">
      <c r="Q96654" s="39"/>
    </row>
    <row r="96655" spans="17:17">
      <c r="Q96655" s="39"/>
    </row>
    <row r="96656" spans="17:17">
      <c r="Q96656" s="39"/>
    </row>
    <row r="96657" spans="17:17">
      <c r="Q96657" s="39"/>
    </row>
    <row r="96658" spans="17:17">
      <c r="Q96658" s="39"/>
    </row>
    <row r="96659" spans="17:17">
      <c r="Q96659" s="39"/>
    </row>
    <row r="96660" spans="17:17">
      <c r="Q96660" s="39"/>
    </row>
    <row r="96661" spans="17:17">
      <c r="Q96661" s="39"/>
    </row>
    <row r="96662" spans="17:17">
      <c r="Q96662" s="39"/>
    </row>
    <row r="96663" spans="17:17">
      <c r="Q96663" s="39"/>
    </row>
    <row r="96664" spans="17:17">
      <c r="Q96664" s="39"/>
    </row>
    <row r="96665" spans="17:17">
      <c r="Q96665" s="39"/>
    </row>
    <row r="96666" spans="17:17">
      <c r="Q96666" s="39"/>
    </row>
    <row r="96667" spans="17:17">
      <c r="Q96667" s="39"/>
    </row>
    <row r="96668" spans="17:17">
      <c r="Q96668" s="39"/>
    </row>
    <row r="96669" spans="17:17">
      <c r="Q96669" s="39"/>
    </row>
    <row r="96670" spans="17:17">
      <c r="Q96670" s="39"/>
    </row>
    <row r="96671" spans="17:17">
      <c r="Q96671" s="39"/>
    </row>
    <row r="96672" spans="17:17">
      <c r="Q96672" s="39"/>
    </row>
    <row r="96673" spans="17:17">
      <c r="Q96673" s="39"/>
    </row>
    <row r="96674" spans="17:17">
      <c r="Q96674" s="39"/>
    </row>
    <row r="96675" spans="17:17">
      <c r="Q96675" s="39"/>
    </row>
    <row r="96676" spans="17:17">
      <c r="Q96676" s="39"/>
    </row>
    <row r="96677" spans="17:17">
      <c r="Q96677" s="39"/>
    </row>
    <row r="96678" spans="17:17">
      <c r="Q96678" s="39"/>
    </row>
    <row r="96679" spans="17:17">
      <c r="Q96679" s="39"/>
    </row>
    <row r="96680" spans="17:17">
      <c r="Q96680" s="39"/>
    </row>
    <row r="96681" spans="17:17">
      <c r="Q96681" s="39"/>
    </row>
    <row r="96682" spans="17:17">
      <c r="Q96682" s="39"/>
    </row>
    <row r="96683" spans="17:17">
      <c r="Q96683" s="39"/>
    </row>
    <row r="96684" spans="17:17">
      <c r="Q96684" s="39"/>
    </row>
    <row r="96685" spans="17:17">
      <c r="Q96685" s="39"/>
    </row>
    <row r="96686" spans="17:17">
      <c r="Q96686" s="39"/>
    </row>
    <row r="96687" spans="17:17">
      <c r="Q96687" s="39"/>
    </row>
    <row r="96688" spans="17:17">
      <c r="Q96688" s="39"/>
    </row>
    <row r="96689" spans="17:17">
      <c r="Q96689" s="39"/>
    </row>
    <row r="96690" spans="17:17">
      <c r="Q96690" s="39"/>
    </row>
    <row r="96691" spans="17:17">
      <c r="Q96691" s="39"/>
    </row>
    <row r="96692" spans="17:17">
      <c r="Q96692" s="39"/>
    </row>
    <row r="96693" spans="17:17">
      <c r="Q96693" s="39"/>
    </row>
    <row r="96694" spans="17:17">
      <c r="Q96694" s="39"/>
    </row>
    <row r="96695" spans="17:17">
      <c r="Q96695" s="39"/>
    </row>
    <row r="96696" spans="17:17">
      <c r="Q96696" s="39"/>
    </row>
    <row r="96697" spans="17:17">
      <c r="Q96697" s="39"/>
    </row>
    <row r="96698" spans="17:17">
      <c r="Q96698" s="39"/>
    </row>
    <row r="96699" spans="17:17">
      <c r="Q96699" s="39"/>
    </row>
    <row r="96700" spans="17:17">
      <c r="Q96700" s="39"/>
    </row>
    <row r="96701" spans="17:17">
      <c r="Q96701" s="39"/>
    </row>
    <row r="96702" spans="17:17">
      <c r="Q96702" s="39"/>
    </row>
    <row r="96703" spans="17:17">
      <c r="Q96703" s="39"/>
    </row>
    <row r="96704" spans="17:17">
      <c r="Q96704" s="39"/>
    </row>
    <row r="96705" spans="17:17">
      <c r="Q96705" s="39"/>
    </row>
    <row r="96706" spans="17:17">
      <c r="Q96706" s="39"/>
    </row>
    <row r="96707" spans="17:17">
      <c r="Q96707" s="39"/>
    </row>
    <row r="96708" spans="17:17">
      <c r="Q96708" s="39"/>
    </row>
    <row r="96709" spans="17:17">
      <c r="Q96709" s="39"/>
    </row>
    <row r="96710" spans="17:17">
      <c r="Q96710" s="39"/>
    </row>
    <row r="96711" spans="17:17">
      <c r="Q96711" s="39"/>
    </row>
    <row r="96712" spans="17:17">
      <c r="Q96712" s="39"/>
    </row>
    <row r="96713" spans="17:17">
      <c r="Q96713" s="39"/>
    </row>
    <row r="96714" spans="17:17">
      <c r="Q96714" s="39"/>
    </row>
    <row r="96715" spans="17:17">
      <c r="Q96715" s="39"/>
    </row>
    <row r="96716" spans="17:17">
      <c r="Q96716" s="39"/>
    </row>
    <row r="96717" spans="17:17">
      <c r="Q96717" s="39"/>
    </row>
    <row r="96718" spans="17:17">
      <c r="Q96718" s="39"/>
    </row>
    <row r="96719" spans="17:17">
      <c r="Q96719" s="39"/>
    </row>
    <row r="96720" spans="17:17">
      <c r="Q96720" s="39"/>
    </row>
    <row r="96721" spans="17:17">
      <c r="Q96721" s="39"/>
    </row>
    <row r="96722" spans="17:17">
      <c r="Q96722" s="39"/>
    </row>
    <row r="96723" spans="17:17">
      <c r="Q96723" s="39"/>
    </row>
    <row r="96724" spans="17:17">
      <c r="Q96724" s="39"/>
    </row>
    <row r="96725" spans="17:17">
      <c r="Q96725" s="39"/>
    </row>
    <row r="96726" spans="17:17">
      <c r="Q96726" s="39"/>
    </row>
    <row r="96727" spans="17:17">
      <c r="Q96727" s="39"/>
    </row>
    <row r="96728" spans="17:17">
      <c r="Q96728" s="39"/>
    </row>
    <row r="96729" spans="17:17">
      <c r="Q96729" s="39"/>
    </row>
    <row r="96730" spans="17:17">
      <c r="Q96730" s="39"/>
    </row>
    <row r="96731" spans="17:17">
      <c r="Q96731" s="39"/>
    </row>
    <row r="96732" spans="17:17">
      <c r="Q96732" s="39"/>
    </row>
    <row r="96733" spans="17:17">
      <c r="Q96733" s="39"/>
    </row>
    <row r="96734" spans="17:17">
      <c r="Q96734" s="39"/>
    </row>
    <row r="96735" spans="17:17">
      <c r="Q96735" s="39"/>
    </row>
    <row r="96736" spans="17:17">
      <c r="Q96736" s="39"/>
    </row>
    <row r="96737" spans="17:17">
      <c r="Q96737" s="39"/>
    </row>
    <row r="96738" spans="17:17">
      <c r="Q96738" s="39"/>
    </row>
    <row r="96739" spans="17:17">
      <c r="Q96739" s="39"/>
    </row>
    <row r="96740" spans="17:17">
      <c r="Q96740" s="39"/>
    </row>
    <row r="96741" spans="17:17">
      <c r="Q96741" s="39"/>
    </row>
    <row r="96742" spans="17:17">
      <c r="Q96742" s="39"/>
    </row>
    <row r="96743" spans="17:17">
      <c r="Q96743" s="39"/>
    </row>
    <row r="96744" spans="17:17">
      <c r="Q96744" s="39"/>
    </row>
    <row r="96745" spans="17:17">
      <c r="Q96745" s="39"/>
    </row>
    <row r="96746" spans="17:17">
      <c r="Q96746" s="39"/>
    </row>
    <row r="96747" spans="17:17">
      <c r="Q96747" s="39"/>
    </row>
    <row r="96748" spans="17:17">
      <c r="Q96748" s="39"/>
    </row>
    <row r="96749" spans="17:17">
      <c r="Q96749" s="39"/>
    </row>
    <row r="96750" spans="17:17">
      <c r="Q96750" s="39"/>
    </row>
    <row r="96751" spans="17:17">
      <c r="Q96751" s="39"/>
    </row>
    <row r="96752" spans="17:17">
      <c r="Q96752" s="39"/>
    </row>
    <row r="96753" spans="17:17">
      <c r="Q96753" s="39"/>
    </row>
    <row r="96754" spans="17:17">
      <c r="Q96754" s="39"/>
    </row>
    <row r="96755" spans="17:17">
      <c r="Q96755" s="39"/>
    </row>
    <row r="96756" spans="17:17">
      <c r="Q96756" s="39"/>
    </row>
    <row r="96757" spans="17:17">
      <c r="Q96757" s="39"/>
    </row>
    <row r="96758" spans="17:17">
      <c r="Q96758" s="39"/>
    </row>
    <row r="96759" spans="17:17">
      <c r="Q96759" s="39"/>
    </row>
    <row r="96760" spans="17:17">
      <c r="Q96760" s="39"/>
    </row>
    <row r="96761" spans="17:17">
      <c r="Q96761" s="39"/>
    </row>
    <row r="96762" spans="17:17">
      <c r="Q96762" s="39"/>
    </row>
    <row r="96763" spans="17:17">
      <c r="Q96763" s="39"/>
    </row>
    <row r="96764" spans="17:17">
      <c r="Q96764" s="39"/>
    </row>
    <row r="96765" spans="17:17">
      <c r="Q96765" s="39"/>
    </row>
    <row r="96766" spans="17:17">
      <c r="Q96766" s="39"/>
    </row>
    <row r="96767" spans="17:17">
      <c r="Q96767" s="39"/>
    </row>
    <row r="96768" spans="17:17">
      <c r="Q96768" s="39"/>
    </row>
    <row r="96769" spans="17:17">
      <c r="Q96769" s="39"/>
    </row>
    <row r="96770" spans="17:17">
      <c r="Q96770" s="39"/>
    </row>
    <row r="96771" spans="17:17">
      <c r="Q96771" s="39"/>
    </row>
    <row r="96772" spans="17:17">
      <c r="Q96772" s="39"/>
    </row>
    <row r="96773" spans="17:17">
      <c r="Q96773" s="39"/>
    </row>
    <row r="96774" spans="17:17">
      <c r="Q96774" s="39"/>
    </row>
    <row r="96775" spans="17:17">
      <c r="Q96775" s="39"/>
    </row>
    <row r="96776" spans="17:17">
      <c r="Q96776" s="39"/>
    </row>
    <row r="96777" spans="17:17">
      <c r="Q96777" s="39"/>
    </row>
    <row r="96778" spans="17:17">
      <c r="Q96778" s="39"/>
    </row>
    <row r="96779" spans="17:17">
      <c r="Q96779" s="39"/>
    </row>
    <row r="96780" spans="17:17">
      <c r="Q96780" s="39"/>
    </row>
    <row r="96781" spans="17:17">
      <c r="Q96781" s="39"/>
    </row>
    <row r="96782" spans="17:17">
      <c r="Q96782" s="39"/>
    </row>
    <row r="96783" spans="17:17">
      <c r="Q96783" s="39"/>
    </row>
    <row r="96784" spans="17:17">
      <c r="Q96784" s="39"/>
    </row>
    <row r="96785" spans="17:17">
      <c r="Q96785" s="39"/>
    </row>
    <row r="96786" spans="17:17">
      <c r="Q96786" s="39"/>
    </row>
    <row r="96787" spans="17:17">
      <c r="Q96787" s="39"/>
    </row>
    <row r="96788" spans="17:17">
      <c r="Q96788" s="39"/>
    </row>
    <row r="96789" spans="17:17">
      <c r="Q96789" s="39"/>
    </row>
    <row r="96790" spans="17:17">
      <c r="Q96790" s="39"/>
    </row>
    <row r="96791" spans="17:17">
      <c r="Q96791" s="39"/>
    </row>
    <row r="96792" spans="17:17">
      <c r="Q96792" s="39"/>
    </row>
    <row r="96793" spans="17:17">
      <c r="Q96793" s="39"/>
    </row>
    <row r="96794" spans="17:17">
      <c r="Q96794" s="39"/>
    </row>
    <row r="96795" spans="17:17">
      <c r="Q96795" s="39"/>
    </row>
    <row r="96796" spans="17:17">
      <c r="Q96796" s="39"/>
    </row>
    <row r="96797" spans="17:17">
      <c r="Q96797" s="39"/>
    </row>
    <row r="96798" spans="17:17">
      <c r="Q96798" s="39"/>
    </row>
    <row r="96799" spans="17:17">
      <c r="Q96799" s="39"/>
    </row>
    <row r="96800" spans="17:17">
      <c r="Q96800" s="39"/>
    </row>
    <row r="96801" spans="17:17">
      <c r="Q96801" s="39"/>
    </row>
    <row r="96802" spans="17:17">
      <c r="Q96802" s="39"/>
    </row>
    <row r="96803" spans="17:17">
      <c r="Q96803" s="39"/>
    </row>
    <row r="96804" spans="17:17">
      <c r="Q96804" s="39"/>
    </row>
    <row r="96805" spans="17:17">
      <c r="Q96805" s="39"/>
    </row>
    <row r="96806" spans="17:17">
      <c r="Q96806" s="39"/>
    </row>
    <row r="96807" spans="17:17">
      <c r="Q96807" s="39"/>
    </row>
    <row r="96808" spans="17:17">
      <c r="Q96808" s="39"/>
    </row>
    <row r="96809" spans="17:17">
      <c r="Q96809" s="39"/>
    </row>
    <row r="96810" spans="17:17">
      <c r="Q96810" s="39"/>
    </row>
    <row r="96811" spans="17:17">
      <c r="Q96811" s="39"/>
    </row>
    <row r="96812" spans="17:17">
      <c r="Q96812" s="39"/>
    </row>
    <row r="96813" spans="17:17">
      <c r="Q96813" s="39"/>
    </row>
    <row r="96814" spans="17:17">
      <c r="Q96814" s="39"/>
    </row>
    <row r="96815" spans="17:17">
      <c r="Q96815" s="39"/>
    </row>
    <row r="96816" spans="17:17">
      <c r="Q96816" s="39"/>
    </row>
    <row r="96817" spans="17:17">
      <c r="Q96817" s="39"/>
    </row>
    <row r="96818" spans="17:17">
      <c r="Q96818" s="39"/>
    </row>
    <row r="96819" spans="17:17">
      <c r="Q96819" s="39"/>
    </row>
    <row r="96820" spans="17:17">
      <c r="Q96820" s="39"/>
    </row>
    <row r="96821" spans="17:17">
      <c r="Q96821" s="39"/>
    </row>
    <row r="96822" spans="17:17">
      <c r="Q96822" s="39"/>
    </row>
    <row r="96823" spans="17:17">
      <c r="Q96823" s="39"/>
    </row>
    <row r="96824" spans="17:17">
      <c r="Q96824" s="39"/>
    </row>
    <row r="96825" spans="17:17">
      <c r="Q96825" s="39"/>
    </row>
    <row r="96826" spans="17:17">
      <c r="Q96826" s="39"/>
    </row>
    <row r="96827" spans="17:17">
      <c r="Q96827" s="39"/>
    </row>
    <row r="96828" spans="17:17">
      <c r="Q96828" s="39"/>
    </row>
    <row r="96829" spans="17:17">
      <c r="Q96829" s="39"/>
    </row>
    <row r="96830" spans="17:17">
      <c r="Q96830" s="39"/>
    </row>
    <row r="96831" spans="17:17">
      <c r="Q96831" s="39"/>
    </row>
    <row r="96832" spans="17:17">
      <c r="Q96832" s="39"/>
    </row>
    <row r="96833" spans="17:17">
      <c r="Q96833" s="39"/>
    </row>
    <row r="96834" spans="17:17">
      <c r="Q96834" s="39"/>
    </row>
    <row r="96835" spans="17:17">
      <c r="Q96835" s="39"/>
    </row>
    <row r="96836" spans="17:17">
      <c r="Q96836" s="39"/>
    </row>
    <row r="96837" spans="17:17">
      <c r="Q96837" s="39"/>
    </row>
    <row r="96838" spans="17:17">
      <c r="Q96838" s="39"/>
    </row>
    <row r="96839" spans="17:17">
      <c r="Q96839" s="39"/>
    </row>
    <row r="96840" spans="17:17">
      <c r="Q96840" s="39"/>
    </row>
    <row r="96841" spans="17:17">
      <c r="Q96841" s="39"/>
    </row>
    <row r="96842" spans="17:17">
      <c r="Q96842" s="39"/>
    </row>
    <row r="96843" spans="17:17">
      <c r="Q96843" s="39"/>
    </row>
    <row r="96844" spans="17:17">
      <c r="Q96844" s="39"/>
    </row>
    <row r="96845" spans="17:17">
      <c r="Q96845" s="39"/>
    </row>
    <row r="96846" spans="17:17">
      <c r="Q96846" s="39"/>
    </row>
    <row r="96847" spans="17:17">
      <c r="Q96847" s="39"/>
    </row>
    <row r="96848" spans="17:17">
      <c r="Q96848" s="39"/>
    </row>
    <row r="96849" spans="17:17">
      <c r="Q96849" s="39"/>
    </row>
    <row r="96850" spans="17:17">
      <c r="Q96850" s="39"/>
    </row>
    <row r="96851" spans="17:17">
      <c r="Q96851" s="39"/>
    </row>
    <row r="96852" spans="17:17">
      <c r="Q96852" s="39"/>
    </row>
    <row r="96853" spans="17:17">
      <c r="Q96853" s="39"/>
    </row>
    <row r="96854" spans="17:17">
      <c r="Q96854" s="39"/>
    </row>
    <row r="96855" spans="17:17">
      <c r="Q96855" s="39"/>
    </row>
    <row r="96856" spans="17:17">
      <c r="Q96856" s="39"/>
    </row>
    <row r="96857" spans="17:17">
      <c r="Q96857" s="39"/>
    </row>
    <row r="96858" spans="17:17">
      <c r="Q96858" s="39"/>
    </row>
    <row r="96859" spans="17:17">
      <c r="Q96859" s="39"/>
    </row>
    <row r="96860" spans="17:17">
      <c r="Q96860" s="39"/>
    </row>
    <row r="96861" spans="17:17">
      <c r="Q96861" s="39"/>
    </row>
    <row r="96862" spans="17:17">
      <c r="Q96862" s="39"/>
    </row>
    <row r="96863" spans="17:17">
      <c r="Q96863" s="39"/>
    </row>
    <row r="96864" spans="17:17">
      <c r="Q96864" s="39"/>
    </row>
    <row r="96865" spans="17:17">
      <c r="Q96865" s="39"/>
    </row>
    <row r="96866" spans="17:17">
      <c r="Q96866" s="39"/>
    </row>
    <row r="96867" spans="17:17">
      <c r="Q96867" s="39"/>
    </row>
    <row r="96868" spans="17:17">
      <c r="Q96868" s="39"/>
    </row>
    <row r="96869" spans="17:17">
      <c r="Q96869" s="39"/>
    </row>
    <row r="96870" spans="17:17">
      <c r="Q96870" s="39"/>
    </row>
    <row r="96871" spans="17:17">
      <c r="Q96871" s="39"/>
    </row>
    <row r="96872" spans="17:17">
      <c r="Q96872" s="39"/>
    </row>
    <row r="96873" spans="17:17">
      <c r="Q96873" s="39"/>
    </row>
    <row r="96874" spans="17:17">
      <c r="Q96874" s="39"/>
    </row>
    <row r="96875" spans="17:17">
      <c r="Q96875" s="39"/>
    </row>
    <row r="96876" spans="17:17">
      <c r="Q96876" s="39"/>
    </row>
    <row r="96877" spans="17:17">
      <c r="Q96877" s="39"/>
    </row>
    <row r="96878" spans="17:17">
      <c r="Q96878" s="39"/>
    </row>
    <row r="96879" spans="17:17">
      <c r="Q96879" s="39"/>
    </row>
    <row r="96880" spans="17:17">
      <c r="Q96880" s="39"/>
    </row>
    <row r="96881" spans="17:17">
      <c r="Q96881" s="39"/>
    </row>
    <row r="96882" spans="17:17">
      <c r="Q96882" s="39"/>
    </row>
    <row r="96883" spans="17:17">
      <c r="Q96883" s="39"/>
    </row>
    <row r="96884" spans="17:17">
      <c r="Q96884" s="39"/>
    </row>
    <row r="96885" spans="17:17">
      <c r="Q96885" s="39"/>
    </row>
    <row r="96886" spans="17:17">
      <c r="Q96886" s="39"/>
    </row>
    <row r="96887" spans="17:17">
      <c r="Q96887" s="39"/>
    </row>
    <row r="96888" spans="17:17">
      <c r="Q96888" s="39"/>
    </row>
    <row r="96889" spans="17:17">
      <c r="Q96889" s="39"/>
    </row>
    <row r="96890" spans="17:17">
      <c r="Q96890" s="39"/>
    </row>
    <row r="96891" spans="17:17">
      <c r="Q96891" s="39"/>
    </row>
    <row r="96892" spans="17:17">
      <c r="Q96892" s="39"/>
    </row>
    <row r="96893" spans="17:17">
      <c r="Q96893" s="39"/>
    </row>
    <row r="96894" spans="17:17">
      <c r="Q96894" s="39"/>
    </row>
    <row r="96895" spans="17:17">
      <c r="Q96895" s="39"/>
    </row>
    <row r="96896" spans="17:17">
      <c r="Q96896" s="39"/>
    </row>
    <row r="96897" spans="17:17">
      <c r="Q96897" s="39"/>
    </row>
    <row r="96898" spans="17:17">
      <c r="Q96898" s="39"/>
    </row>
    <row r="96899" spans="17:17">
      <c r="Q96899" s="39"/>
    </row>
    <row r="96900" spans="17:17">
      <c r="Q96900" s="39"/>
    </row>
    <row r="96901" spans="17:17">
      <c r="Q96901" s="39"/>
    </row>
    <row r="96902" spans="17:17">
      <c r="Q96902" s="39"/>
    </row>
    <row r="96903" spans="17:17">
      <c r="Q96903" s="39"/>
    </row>
    <row r="96904" spans="17:17">
      <c r="Q96904" s="39"/>
    </row>
    <row r="96905" spans="17:17">
      <c r="Q96905" s="39"/>
    </row>
    <row r="96906" spans="17:17">
      <c r="Q96906" s="39"/>
    </row>
    <row r="96907" spans="17:17">
      <c r="Q96907" s="39"/>
    </row>
    <row r="96908" spans="17:17">
      <c r="Q96908" s="39"/>
    </row>
    <row r="96909" spans="17:17">
      <c r="Q96909" s="39"/>
    </row>
    <row r="96910" spans="17:17">
      <c r="Q96910" s="39"/>
    </row>
    <row r="96911" spans="17:17">
      <c r="Q96911" s="39"/>
    </row>
    <row r="96912" spans="17:17">
      <c r="Q96912" s="39"/>
    </row>
    <row r="96913" spans="17:17">
      <c r="Q96913" s="39"/>
    </row>
    <row r="96914" spans="17:17">
      <c r="Q96914" s="39"/>
    </row>
    <row r="96915" spans="17:17">
      <c r="Q96915" s="39"/>
    </row>
    <row r="96916" spans="17:17">
      <c r="Q96916" s="39"/>
    </row>
    <row r="96917" spans="17:17">
      <c r="Q96917" s="39"/>
    </row>
    <row r="96918" spans="17:17">
      <c r="Q96918" s="39"/>
    </row>
    <row r="96919" spans="17:17">
      <c r="Q96919" s="39"/>
    </row>
    <row r="96920" spans="17:17">
      <c r="Q96920" s="39"/>
    </row>
    <row r="96921" spans="17:17">
      <c r="Q96921" s="39"/>
    </row>
    <row r="96922" spans="17:17">
      <c r="Q96922" s="39"/>
    </row>
    <row r="96923" spans="17:17">
      <c r="Q96923" s="39"/>
    </row>
    <row r="96924" spans="17:17">
      <c r="Q96924" s="39"/>
    </row>
    <row r="96925" spans="17:17">
      <c r="Q96925" s="39"/>
    </row>
    <row r="96926" spans="17:17">
      <c r="Q96926" s="39"/>
    </row>
    <row r="96927" spans="17:17">
      <c r="Q96927" s="39"/>
    </row>
    <row r="96928" spans="17:17">
      <c r="Q96928" s="39"/>
    </row>
    <row r="96929" spans="17:17">
      <c r="Q96929" s="39"/>
    </row>
    <row r="96930" spans="17:17">
      <c r="Q96930" s="39"/>
    </row>
    <row r="96931" spans="17:17">
      <c r="Q96931" s="39"/>
    </row>
    <row r="96932" spans="17:17">
      <c r="Q96932" s="39"/>
    </row>
    <row r="96933" spans="17:17">
      <c r="Q96933" s="39"/>
    </row>
    <row r="96934" spans="17:17">
      <c r="Q96934" s="39"/>
    </row>
    <row r="96935" spans="17:17">
      <c r="Q96935" s="39"/>
    </row>
    <row r="96936" spans="17:17">
      <c r="Q96936" s="39"/>
    </row>
    <row r="96937" spans="17:17">
      <c r="Q96937" s="39"/>
    </row>
    <row r="96938" spans="17:17">
      <c r="Q96938" s="39"/>
    </row>
    <row r="96939" spans="17:17">
      <c r="Q96939" s="39"/>
    </row>
    <row r="96940" spans="17:17">
      <c r="Q96940" s="39"/>
    </row>
    <row r="96941" spans="17:17">
      <c r="Q96941" s="39"/>
    </row>
    <row r="96942" spans="17:17">
      <c r="Q96942" s="39"/>
    </row>
    <row r="96943" spans="17:17">
      <c r="Q96943" s="39"/>
    </row>
    <row r="96944" spans="17:17">
      <c r="Q96944" s="39"/>
    </row>
    <row r="96945" spans="17:17">
      <c r="Q96945" s="39"/>
    </row>
    <row r="96946" spans="17:17">
      <c r="Q96946" s="39"/>
    </row>
    <row r="96947" spans="17:17">
      <c r="Q96947" s="39"/>
    </row>
    <row r="96948" spans="17:17">
      <c r="Q96948" s="39"/>
    </row>
    <row r="96949" spans="17:17">
      <c r="Q96949" s="39"/>
    </row>
    <row r="96950" spans="17:17">
      <c r="Q96950" s="39"/>
    </row>
    <row r="96951" spans="17:17">
      <c r="Q96951" s="39"/>
    </row>
    <row r="96952" spans="17:17">
      <c r="Q96952" s="39"/>
    </row>
    <row r="96953" spans="17:17">
      <c r="Q96953" s="39"/>
    </row>
    <row r="96954" spans="17:17">
      <c r="Q96954" s="39"/>
    </row>
    <row r="96955" spans="17:17">
      <c r="Q96955" s="39"/>
    </row>
    <row r="96956" spans="17:17">
      <c r="Q96956" s="39"/>
    </row>
    <row r="96957" spans="17:17">
      <c r="Q96957" s="39"/>
    </row>
    <row r="96958" spans="17:17">
      <c r="Q96958" s="39"/>
    </row>
    <row r="96959" spans="17:17">
      <c r="Q96959" s="39"/>
    </row>
    <row r="96960" spans="17:17">
      <c r="Q96960" s="39"/>
    </row>
    <row r="96961" spans="17:17">
      <c r="Q96961" s="39"/>
    </row>
    <row r="96962" spans="17:17">
      <c r="Q96962" s="39"/>
    </row>
    <row r="96963" spans="17:17">
      <c r="Q96963" s="39"/>
    </row>
    <row r="96964" spans="17:17">
      <c r="Q96964" s="39"/>
    </row>
    <row r="96965" spans="17:17">
      <c r="Q96965" s="39"/>
    </row>
    <row r="96966" spans="17:17">
      <c r="Q96966" s="39"/>
    </row>
    <row r="96967" spans="17:17">
      <c r="Q96967" s="39"/>
    </row>
    <row r="96968" spans="17:17">
      <c r="Q96968" s="39"/>
    </row>
    <row r="96969" spans="17:17">
      <c r="Q96969" s="39"/>
    </row>
    <row r="96970" spans="17:17">
      <c r="Q96970" s="39"/>
    </row>
    <row r="96971" spans="17:17">
      <c r="Q96971" s="39"/>
    </row>
    <row r="96972" spans="17:17">
      <c r="Q96972" s="39"/>
    </row>
    <row r="96973" spans="17:17">
      <c r="Q96973" s="39"/>
    </row>
    <row r="96974" spans="17:17">
      <c r="Q96974" s="39"/>
    </row>
    <row r="96975" spans="17:17">
      <c r="Q96975" s="39"/>
    </row>
    <row r="96976" spans="17:17">
      <c r="Q96976" s="39"/>
    </row>
    <row r="96977" spans="17:17">
      <c r="Q96977" s="39"/>
    </row>
    <row r="96978" spans="17:17">
      <c r="Q96978" s="39"/>
    </row>
    <row r="96979" spans="17:17">
      <c r="Q96979" s="39"/>
    </row>
    <row r="96980" spans="17:17">
      <c r="Q96980" s="39"/>
    </row>
    <row r="96981" spans="17:17">
      <c r="Q96981" s="39"/>
    </row>
    <row r="96982" spans="17:17">
      <c r="Q96982" s="39"/>
    </row>
    <row r="96983" spans="17:17">
      <c r="Q96983" s="39"/>
    </row>
    <row r="96984" spans="17:17">
      <c r="Q96984" s="39"/>
    </row>
    <row r="96985" spans="17:17">
      <c r="Q96985" s="39"/>
    </row>
    <row r="96986" spans="17:17">
      <c r="Q96986" s="39"/>
    </row>
    <row r="96987" spans="17:17">
      <c r="Q96987" s="39"/>
    </row>
    <row r="96988" spans="17:17">
      <c r="Q96988" s="39"/>
    </row>
    <row r="96989" spans="17:17">
      <c r="Q96989" s="39"/>
    </row>
    <row r="96990" spans="17:17">
      <c r="Q96990" s="39"/>
    </row>
    <row r="96991" spans="17:17">
      <c r="Q96991" s="39"/>
    </row>
    <row r="96992" spans="17:17">
      <c r="Q96992" s="39"/>
    </row>
    <row r="96993" spans="17:17">
      <c r="Q96993" s="39"/>
    </row>
    <row r="96994" spans="17:17">
      <c r="Q96994" s="39"/>
    </row>
    <row r="96995" spans="17:17">
      <c r="Q96995" s="39"/>
    </row>
    <row r="96996" spans="17:17">
      <c r="Q96996" s="39"/>
    </row>
    <row r="96997" spans="17:17">
      <c r="Q96997" s="39"/>
    </row>
    <row r="96998" spans="17:17">
      <c r="Q96998" s="39"/>
    </row>
    <row r="96999" spans="17:17">
      <c r="Q96999" s="39"/>
    </row>
    <row r="97000" spans="17:17">
      <c r="Q97000" s="39"/>
    </row>
    <row r="97001" spans="17:17">
      <c r="Q97001" s="39"/>
    </row>
    <row r="97002" spans="17:17">
      <c r="Q97002" s="39"/>
    </row>
    <row r="97003" spans="17:17">
      <c r="Q97003" s="39"/>
    </row>
    <row r="97004" spans="17:17">
      <c r="Q97004" s="39"/>
    </row>
    <row r="97005" spans="17:17">
      <c r="Q97005" s="39"/>
    </row>
    <row r="97006" spans="17:17">
      <c r="Q97006" s="39"/>
    </row>
    <row r="97007" spans="17:17">
      <c r="Q97007" s="39"/>
    </row>
    <row r="97008" spans="17:17">
      <c r="Q97008" s="39"/>
    </row>
    <row r="97009" spans="17:17">
      <c r="Q97009" s="39"/>
    </row>
    <row r="97010" spans="17:17">
      <c r="Q97010" s="39"/>
    </row>
    <row r="97011" spans="17:17">
      <c r="Q97011" s="39"/>
    </row>
    <row r="97012" spans="17:17">
      <c r="Q97012" s="39"/>
    </row>
    <row r="97013" spans="17:17">
      <c r="Q97013" s="39"/>
    </row>
    <row r="97014" spans="17:17">
      <c r="Q97014" s="39"/>
    </row>
    <row r="97015" spans="17:17">
      <c r="Q97015" s="39"/>
    </row>
    <row r="97016" spans="17:17">
      <c r="Q97016" s="39"/>
    </row>
    <row r="97017" spans="17:17">
      <c r="Q97017" s="39"/>
    </row>
    <row r="97018" spans="17:17">
      <c r="Q97018" s="39"/>
    </row>
    <row r="97019" spans="17:17">
      <c r="Q97019" s="39"/>
    </row>
    <row r="97020" spans="17:17">
      <c r="Q97020" s="39"/>
    </row>
    <row r="97021" spans="17:17">
      <c r="Q97021" s="39"/>
    </row>
    <row r="97022" spans="17:17">
      <c r="Q97022" s="39"/>
    </row>
    <row r="97023" spans="17:17">
      <c r="Q97023" s="39"/>
    </row>
    <row r="97024" spans="17:17">
      <c r="Q97024" s="39"/>
    </row>
    <row r="97025" spans="17:17">
      <c r="Q97025" s="39"/>
    </row>
    <row r="97026" spans="17:17">
      <c r="Q97026" s="39"/>
    </row>
    <row r="97027" spans="17:17">
      <c r="Q97027" s="39"/>
    </row>
    <row r="97028" spans="17:17">
      <c r="Q97028" s="39"/>
    </row>
    <row r="97029" spans="17:17">
      <c r="Q97029" s="39"/>
    </row>
    <row r="97030" spans="17:17">
      <c r="Q97030" s="39"/>
    </row>
    <row r="97031" spans="17:17">
      <c r="Q97031" s="39"/>
    </row>
    <row r="97032" spans="17:17">
      <c r="Q97032" s="39"/>
    </row>
    <row r="97033" spans="17:17">
      <c r="Q97033" s="39"/>
    </row>
    <row r="97034" spans="17:17">
      <c r="Q97034" s="39"/>
    </row>
    <row r="97035" spans="17:17">
      <c r="Q97035" s="39"/>
    </row>
    <row r="97036" spans="17:17">
      <c r="Q97036" s="39"/>
    </row>
    <row r="97037" spans="17:17">
      <c r="Q97037" s="39"/>
    </row>
    <row r="97038" spans="17:17">
      <c r="Q97038" s="39"/>
    </row>
    <row r="97039" spans="17:17">
      <c r="Q97039" s="39"/>
    </row>
    <row r="97040" spans="17:17">
      <c r="Q97040" s="39"/>
    </row>
    <row r="97041" spans="17:17">
      <c r="Q97041" s="39"/>
    </row>
    <row r="97042" spans="17:17">
      <c r="Q97042" s="39"/>
    </row>
    <row r="97043" spans="17:17">
      <c r="Q97043" s="39"/>
    </row>
    <row r="97044" spans="17:17">
      <c r="Q97044" s="39"/>
    </row>
    <row r="97045" spans="17:17">
      <c r="Q97045" s="39"/>
    </row>
    <row r="97046" spans="17:17">
      <c r="Q97046" s="39"/>
    </row>
    <row r="97047" spans="17:17">
      <c r="Q97047" s="39"/>
    </row>
    <row r="97048" spans="17:17">
      <c r="Q97048" s="39"/>
    </row>
    <row r="97049" spans="17:17">
      <c r="Q97049" s="39"/>
    </row>
    <row r="97050" spans="17:17">
      <c r="Q97050" s="39"/>
    </row>
    <row r="97051" spans="17:17">
      <c r="Q97051" s="39"/>
    </row>
    <row r="97052" spans="17:17">
      <c r="Q97052" s="39"/>
    </row>
    <row r="97053" spans="17:17">
      <c r="Q97053" s="39"/>
    </row>
    <row r="97054" spans="17:17">
      <c r="Q97054" s="39"/>
    </row>
    <row r="97055" spans="17:17">
      <c r="Q97055" s="39"/>
    </row>
    <row r="97056" spans="17:17">
      <c r="Q97056" s="39"/>
    </row>
    <row r="97057" spans="17:17">
      <c r="Q97057" s="39"/>
    </row>
    <row r="97058" spans="17:17">
      <c r="Q97058" s="39"/>
    </row>
    <row r="97059" spans="17:17">
      <c r="Q97059" s="39"/>
    </row>
    <row r="97060" spans="17:17">
      <c r="Q97060" s="39"/>
    </row>
    <row r="97061" spans="17:17">
      <c r="Q97061" s="39"/>
    </row>
    <row r="97062" spans="17:17">
      <c r="Q97062" s="39"/>
    </row>
    <row r="97063" spans="17:17">
      <c r="Q97063" s="39"/>
    </row>
    <row r="97064" spans="17:17">
      <c r="Q97064" s="39"/>
    </row>
    <row r="97065" spans="17:17">
      <c r="Q97065" s="39"/>
    </row>
    <row r="97066" spans="17:17">
      <c r="Q97066" s="39"/>
    </row>
    <row r="97067" spans="17:17">
      <c r="Q97067" s="39"/>
    </row>
    <row r="97068" spans="17:17">
      <c r="Q97068" s="39"/>
    </row>
    <row r="97069" spans="17:17">
      <c r="Q97069" s="39"/>
    </row>
    <row r="97070" spans="17:17">
      <c r="Q97070" s="39"/>
    </row>
    <row r="97071" spans="17:17">
      <c r="Q97071" s="39"/>
    </row>
    <row r="97072" spans="17:17">
      <c r="Q97072" s="39"/>
    </row>
    <row r="97073" spans="17:17">
      <c r="Q97073" s="39"/>
    </row>
    <row r="97074" spans="17:17">
      <c r="Q97074" s="39"/>
    </row>
    <row r="97075" spans="17:17">
      <c r="Q97075" s="39"/>
    </row>
    <row r="97076" spans="17:17">
      <c r="Q97076" s="39"/>
    </row>
    <row r="97077" spans="17:17">
      <c r="Q97077" s="39"/>
    </row>
    <row r="97078" spans="17:17">
      <c r="Q97078" s="39"/>
    </row>
    <row r="97079" spans="17:17">
      <c r="Q97079" s="39"/>
    </row>
    <row r="97080" spans="17:17">
      <c r="Q97080" s="39"/>
    </row>
    <row r="97081" spans="17:17">
      <c r="Q97081" s="39"/>
    </row>
    <row r="97082" spans="17:17">
      <c r="Q97082" s="39"/>
    </row>
    <row r="97083" spans="17:17">
      <c r="Q97083" s="39"/>
    </row>
    <row r="97084" spans="17:17">
      <c r="Q97084" s="39"/>
    </row>
    <row r="97085" spans="17:17">
      <c r="Q97085" s="39"/>
    </row>
    <row r="97086" spans="17:17">
      <c r="Q97086" s="39"/>
    </row>
    <row r="97087" spans="17:17">
      <c r="Q97087" s="39"/>
    </row>
    <row r="97088" spans="17:17">
      <c r="Q97088" s="39"/>
    </row>
    <row r="97089" spans="17:17">
      <c r="Q97089" s="39"/>
    </row>
    <row r="97090" spans="17:17">
      <c r="Q97090" s="39"/>
    </row>
    <row r="97091" spans="17:17">
      <c r="Q97091" s="39"/>
    </row>
    <row r="97092" spans="17:17">
      <c r="Q97092" s="39"/>
    </row>
    <row r="97093" spans="17:17">
      <c r="Q97093" s="39"/>
    </row>
    <row r="97094" spans="17:17">
      <c r="Q97094" s="39"/>
    </row>
    <row r="97095" spans="17:17">
      <c r="Q97095" s="39"/>
    </row>
    <row r="97096" spans="17:17">
      <c r="Q97096" s="39"/>
    </row>
    <row r="97097" spans="17:17">
      <c r="Q97097" s="39"/>
    </row>
    <row r="97098" spans="17:17">
      <c r="Q97098" s="39"/>
    </row>
    <row r="97099" spans="17:17">
      <c r="Q97099" s="39"/>
    </row>
    <row r="97100" spans="17:17">
      <c r="Q97100" s="39"/>
    </row>
    <row r="97101" spans="17:17">
      <c r="Q97101" s="39"/>
    </row>
    <row r="97102" spans="17:17">
      <c r="Q97102" s="39"/>
    </row>
    <row r="97103" spans="17:17">
      <c r="Q97103" s="39"/>
    </row>
    <row r="97104" spans="17:17">
      <c r="Q97104" s="39"/>
    </row>
    <row r="97105" spans="17:17">
      <c r="Q97105" s="39"/>
    </row>
    <row r="97106" spans="17:17">
      <c r="Q97106" s="39"/>
    </row>
    <row r="97107" spans="17:17">
      <c r="Q97107" s="39"/>
    </row>
    <row r="97108" spans="17:17">
      <c r="Q97108" s="39"/>
    </row>
    <row r="97109" spans="17:17">
      <c r="Q97109" s="39"/>
    </row>
    <row r="97110" spans="17:17">
      <c r="Q97110" s="39"/>
    </row>
    <row r="97111" spans="17:17">
      <c r="Q97111" s="39"/>
    </row>
    <row r="97112" spans="17:17">
      <c r="Q97112" s="39"/>
    </row>
    <row r="97113" spans="17:17">
      <c r="Q97113" s="39"/>
    </row>
    <row r="97114" spans="17:17">
      <c r="Q97114" s="39"/>
    </row>
    <row r="97115" spans="17:17">
      <c r="Q97115" s="39"/>
    </row>
    <row r="97116" spans="17:17">
      <c r="Q97116" s="39"/>
    </row>
    <row r="97117" spans="17:17">
      <c r="Q97117" s="39"/>
    </row>
    <row r="97118" spans="17:17">
      <c r="Q97118" s="39"/>
    </row>
    <row r="97119" spans="17:17">
      <c r="Q97119" s="39"/>
    </row>
    <row r="97120" spans="17:17">
      <c r="Q97120" s="39"/>
    </row>
    <row r="97121" spans="17:17">
      <c r="Q97121" s="39"/>
    </row>
    <row r="97122" spans="17:17">
      <c r="Q97122" s="39"/>
    </row>
    <row r="97123" spans="17:17">
      <c r="Q97123" s="39"/>
    </row>
    <row r="97124" spans="17:17">
      <c r="Q97124" s="39"/>
    </row>
    <row r="97125" spans="17:17">
      <c r="Q97125" s="39"/>
    </row>
    <row r="97126" spans="17:17">
      <c r="Q97126" s="39"/>
    </row>
    <row r="97127" spans="17:17">
      <c r="Q97127" s="39"/>
    </row>
    <row r="97128" spans="17:17">
      <c r="Q97128" s="39"/>
    </row>
    <row r="97129" spans="17:17">
      <c r="Q97129" s="39"/>
    </row>
    <row r="97130" spans="17:17">
      <c r="Q97130" s="39"/>
    </row>
    <row r="97131" spans="17:17">
      <c r="Q97131" s="39"/>
    </row>
    <row r="97132" spans="17:17">
      <c r="Q97132" s="39"/>
    </row>
    <row r="97133" spans="17:17">
      <c r="Q97133" s="39"/>
    </row>
    <row r="97134" spans="17:17">
      <c r="Q97134" s="39"/>
    </row>
    <row r="97135" spans="17:17">
      <c r="Q97135" s="39"/>
    </row>
    <row r="97136" spans="17:17">
      <c r="Q97136" s="39"/>
    </row>
    <row r="97137" spans="17:17">
      <c r="Q97137" s="39"/>
    </row>
    <row r="97138" spans="17:17">
      <c r="Q97138" s="39"/>
    </row>
    <row r="97139" spans="17:17">
      <c r="Q97139" s="39"/>
    </row>
    <row r="97140" spans="17:17">
      <c r="Q97140" s="39"/>
    </row>
    <row r="97141" spans="17:17">
      <c r="Q97141" s="39"/>
    </row>
    <row r="97142" spans="17:17">
      <c r="Q97142" s="39"/>
    </row>
    <row r="97143" spans="17:17">
      <c r="Q97143" s="39"/>
    </row>
    <row r="97144" spans="17:17">
      <c r="Q97144" s="39"/>
    </row>
    <row r="97145" spans="17:17">
      <c r="Q97145" s="39"/>
    </row>
    <row r="97146" spans="17:17">
      <c r="Q97146" s="39"/>
    </row>
    <row r="97147" spans="17:17">
      <c r="Q97147" s="39"/>
    </row>
    <row r="97148" spans="17:17">
      <c r="Q97148" s="39"/>
    </row>
    <row r="97149" spans="17:17">
      <c r="Q97149" s="39"/>
    </row>
    <row r="97150" spans="17:17">
      <c r="Q97150" s="39"/>
    </row>
    <row r="97151" spans="17:17">
      <c r="Q97151" s="39"/>
    </row>
    <row r="97152" spans="17:17">
      <c r="Q97152" s="39"/>
    </row>
    <row r="97153" spans="17:17">
      <c r="Q97153" s="39"/>
    </row>
    <row r="97154" spans="17:17">
      <c r="Q97154" s="39"/>
    </row>
    <row r="97155" spans="17:17">
      <c r="Q97155" s="39"/>
    </row>
    <row r="97156" spans="17:17">
      <c r="Q97156" s="39"/>
    </row>
    <row r="97157" spans="17:17">
      <c r="Q97157" s="39"/>
    </row>
    <row r="97158" spans="17:17">
      <c r="Q97158" s="39"/>
    </row>
    <row r="97159" spans="17:17">
      <c r="Q97159" s="39"/>
    </row>
    <row r="97160" spans="17:17">
      <c r="Q97160" s="39"/>
    </row>
    <row r="97161" spans="17:17">
      <c r="Q97161" s="39"/>
    </row>
    <row r="97162" spans="17:17">
      <c r="Q97162" s="39"/>
    </row>
    <row r="97163" spans="17:17">
      <c r="Q97163" s="39"/>
    </row>
    <row r="97164" spans="17:17">
      <c r="Q97164" s="39"/>
    </row>
    <row r="97165" spans="17:17">
      <c r="Q97165" s="39"/>
    </row>
    <row r="97166" spans="17:17">
      <c r="Q97166" s="39"/>
    </row>
    <row r="97167" spans="17:17">
      <c r="Q97167" s="39"/>
    </row>
    <row r="97168" spans="17:17">
      <c r="Q97168" s="39"/>
    </row>
    <row r="97169" spans="17:17">
      <c r="Q97169" s="39"/>
    </row>
    <row r="97170" spans="17:17">
      <c r="Q97170" s="39"/>
    </row>
    <row r="97171" spans="17:17">
      <c r="Q97171" s="39"/>
    </row>
    <row r="97172" spans="17:17">
      <c r="Q97172" s="39"/>
    </row>
    <row r="97173" spans="17:17">
      <c r="Q97173" s="39"/>
    </row>
    <row r="97174" spans="17:17">
      <c r="Q97174" s="39"/>
    </row>
    <row r="97175" spans="17:17">
      <c r="Q97175" s="39"/>
    </row>
    <row r="97176" spans="17:17">
      <c r="Q97176" s="39"/>
    </row>
    <row r="97177" spans="17:17">
      <c r="Q97177" s="39"/>
    </row>
    <row r="97178" spans="17:17">
      <c r="Q97178" s="39"/>
    </row>
    <row r="97179" spans="17:17">
      <c r="Q97179" s="39"/>
    </row>
    <row r="97180" spans="17:17">
      <c r="Q97180" s="39"/>
    </row>
    <row r="97181" spans="17:17">
      <c r="Q97181" s="39"/>
    </row>
    <row r="97182" spans="17:17">
      <c r="Q97182" s="39"/>
    </row>
    <row r="97183" spans="17:17">
      <c r="Q97183" s="39"/>
    </row>
    <row r="97184" spans="17:17">
      <c r="Q97184" s="39"/>
    </row>
    <row r="97185" spans="17:17">
      <c r="Q97185" s="39"/>
    </row>
    <row r="97186" spans="17:17">
      <c r="Q97186" s="39"/>
    </row>
    <row r="97187" spans="17:17">
      <c r="Q97187" s="39"/>
    </row>
    <row r="97188" spans="17:17">
      <c r="Q97188" s="39"/>
    </row>
    <row r="97189" spans="17:17">
      <c r="Q97189" s="39"/>
    </row>
    <row r="97190" spans="17:17">
      <c r="Q97190" s="39"/>
    </row>
    <row r="97191" spans="17:17">
      <c r="Q97191" s="39"/>
    </row>
    <row r="97192" spans="17:17">
      <c r="Q97192" s="39"/>
    </row>
    <row r="97193" spans="17:17">
      <c r="Q97193" s="39"/>
    </row>
    <row r="97194" spans="17:17">
      <c r="Q97194" s="39"/>
    </row>
    <row r="97195" spans="17:17">
      <c r="Q97195" s="39"/>
    </row>
    <row r="97196" spans="17:17">
      <c r="Q97196" s="39"/>
    </row>
    <row r="97197" spans="17:17">
      <c r="Q97197" s="39"/>
    </row>
    <row r="97198" spans="17:17">
      <c r="Q97198" s="39"/>
    </row>
    <row r="97199" spans="17:17">
      <c r="Q97199" s="39"/>
    </row>
    <row r="97200" spans="17:17">
      <c r="Q97200" s="39"/>
    </row>
    <row r="97201" spans="17:17">
      <c r="Q97201" s="39"/>
    </row>
    <row r="97202" spans="17:17">
      <c r="Q97202" s="39"/>
    </row>
    <row r="97203" spans="17:17">
      <c r="Q97203" s="39"/>
    </row>
    <row r="97204" spans="17:17">
      <c r="Q97204" s="39"/>
    </row>
    <row r="97205" spans="17:17">
      <c r="Q97205" s="39"/>
    </row>
    <row r="97206" spans="17:17">
      <c r="Q97206" s="39"/>
    </row>
    <row r="97207" spans="17:17">
      <c r="Q97207" s="39"/>
    </row>
    <row r="97208" spans="17:17">
      <c r="Q97208" s="39"/>
    </row>
    <row r="97209" spans="17:17">
      <c r="Q97209" s="39"/>
    </row>
    <row r="97210" spans="17:17">
      <c r="Q97210" s="39"/>
    </row>
    <row r="97211" spans="17:17">
      <c r="Q97211" s="39"/>
    </row>
    <row r="97212" spans="17:17">
      <c r="Q97212" s="39"/>
    </row>
    <row r="97213" spans="17:17">
      <c r="Q97213" s="39"/>
    </row>
    <row r="97214" spans="17:17">
      <c r="Q97214" s="39"/>
    </row>
    <row r="97215" spans="17:17">
      <c r="Q97215" s="39"/>
    </row>
    <row r="97216" spans="17:17">
      <c r="Q97216" s="39"/>
    </row>
    <row r="97217" spans="17:17">
      <c r="Q97217" s="39"/>
    </row>
    <row r="97218" spans="17:17">
      <c r="Q97218" s="39"/>
    </row>
    <row r="97219" spans="17:17">
      <c r="Q97219" s="39"/>
    </row>
    <row r="97220" spans="17:17">
      <c r="Q97220" s="39"/>
    </row>
    <row r="97221" spans="17:17">
      <c r="Q97221" s="39"/>
    </row>
    <row r="97222" spans="17:17">
      <c r="Q97222" s="39"/>
    </row>
    <row r="97223" spans="17:17">
      <c r="Q97223" s="39"/>
    </row>
    <row r="97224" spans="17:17">
      <c r="Q97224" s="39"/>
    </row>
    <row r="97225" spans="17:17">
      <c r="Q97225" s="39"/>
    </row>
    <row r="97226" spans="17:17">
      <c r="Q97226" s="39"/>
    </row>
    <row r="97227" spans="17:17">
      <c r="Q97227" s="39"/>
    </row>
    <row r="97228" spans="17:17">
      <c r="Q97228" s="39"/>
    </row>
    <row r="97229" spans="17:17">
      <c r="Q97229" s="39"/>
    </row>
    <row r="97230" spans="17:17">
      <c r="Q97230" s="39"/>
    </row>
    <row r="97231" spans="17:17">
      <c r="Q97231" s="39"/>
    </row>
    <row r="97232" spans="17:17">
      <c r="Q97232" s="39"/>
    </row>
    <row r="97233" spans="17:17">
      <c r="Q97233" s="39"/>
    </row>
    <row r="97234" spans="17:17">
      <c r="Q97234" s="39"/>
    </row>
    <row r="97235" spans="17:17">
      <c r="Q97235" s="39"/>
    </row>
    <row r="97236" spans="17:17">
      <c r="Q97236" s="39"/>
    </row>
    <row r="97237" spans="17:17">
      <c r="Q97237" s="39"/>
    </row>
    <row r="97238" spans="17:17">
      <c r="Q97238" s="39"/>
    </row>
    <row r="97239" spans="17:17">
      <c r="Q97239" s="39"/>
    </row>
    <row r="97240" spans="17:17">
      <c r="Q97240" s="39"/>
    </row>
    <row r="97241" spans="17:17">
      <c r="Q97241" s="39"/>
    </row>
    <row r="97242" spans="17:17">
      <c r="Q97242" s="39"/>
    </row>
    <row r="97243" spans="17:17">
      <c r="Q97243" s="39"/>
    </row>
    <row r="97244" spans="17:17">
      <c r="Q97244" s="39"/>
    </row>
    <row r="97245" spans="17:17">
      <c r="Q97245" s="39"/>
    </row>
    <row r="97246" spans="17:17">
      <c r="Q97246" s="39"/>
    </row>
    <row r="97247" spans="17:17">
      <c r="Q97247" s="39"/>
    </row>
    <row r="97248" spans="17:17">
      <c r="Q97248" s="39"/>
    </row>
    <row r="97249" spans="17:17">
      <c r="Q97249" s="39"/>
    </row>
    <row r="97250" spans="17:17">
      <c r="Q97250" s="39"/>
    </row>
    <row r="97251" spans="17:17">
      <c r="Q97251" s="39"/>
    </row>
    <row r="97252" spans="17:17">
      <c r="Q97252" s="39"/>
    </row>
    <row r="97253" spans="17:17">
      <c r="Q97253" s="39"/>
    </row>
    <row r="97254" spans="17:17">
      <c r="Q97254" s="39"/>
    </row>
    <row r="97255" spans="17:17">
      <c r="Q97255" s="39"/>
    </row>
    <row r="97256" spans="17:17">
      <c r="Q97256" s="39"/>
    </row>
    <row r="97257" spans="17:17">
      <c r="Q97257" s="39"/>
    </row>
    <row r="97258" spans="17:17">
      <c r="Q97258" s="39"/>
    </row>
    <row r="97259" spans="17:17">
      <c r="Q97259" s="39"/>
    </row>
    <row r="97260" spans="17:17">
      <c r="Q97260" s="39"/>
    </row>
    <row r="97261" spans="17:17">
      <c r="Q97261" s="39"/>
    </row>
    <row r="97262" spans="17:17">
      <c r="Q97262" s="39"/>
    </row>
    <row r="97263" spans="17:17">
      <c r="Q97263" s="39"/>
    </row>
    <row r="97264" spans="17:17">
      <c r="Q97264" s="39"/>
    </row>
    <row r="97265" spans="17:17">
      <c r="Q97265" s="39"/>
    </row>
    <row r="97266" spans="17:17">
      <c r="Q97266" s="39"/>
    </row>
    <row r="97267" spans="17:17">
      <c r="Q97267" s="39"/>
    </row>
    <row r="97268" spans="17:17">
      <c r="Q97268" s="39"/>
    </row>
    <row r="97269" spans="17:17">
      <c r="Q97269" s="39"/>
    </row>
    <row r="97270" spans="17:17">
      <c r="Q97270" s="39"/>
    </row>
    <row r="97271" spans="17:17">
      <c r="Q97271" s="39"/>
    </row>
    <row r="97272" spans="17:17">
      <c r="Q97272" s="39"/>
    </row>
    <row r="97273" spans="17:17">
      <c r="Q97273" s="39"/>
    </row>
    <row r="97274" spans="17:17">
      <c r="Q97274" s="39"/>
    </row>
    <row r="97275" spans="17:17">
      <c r="Q97275" s="39"/>
    </row>
    <row r="97276" spans="17:17">
      <c r="Q97276" s="39"/>
    </row>
    <row r="97277" spans="17:17">
      <c r="Q97277" s="39"/>
    </row>
    <row r="97278" spans="17:17">
      <c r="Q97278" s="39"/>
    </row>
    <row r="97279" spans="17:17">
      <c r="Q97279" s="39"/>
    </row>
    <row r="97280" spans="17:17">
      <c r="Q97280" s="39"/>
    </row>
    <row r="97281" spans="17:17">
      <c r="Q97281" s="39"/>
    </row>
    <row r="97282" spans="17:17">
      <c r="Q97282" s="39"/>
    </row>
    <row r="97283" spans="17:17">
      <c r="Q97283" s="39"/>
    </row>
    <row r="97284" spans="17:17">
      <c r="Q97284" s="39"/>
    </row>
    <row r="97285" spans="17:17">
      <c r="Q97285" s="39"/>
    </row>
    <row r="97286" spans="17:17">
      <c r="Q97286" s="39"/>
    </row>
    <row r="97287" spans="17:17">
      <c r="Q97287" s="39"/>
    </row>
    <row r="97288" spans="17:17">
      <c r="Q97288" s="39"/>
    </row>
    <row r="97289" spans="17:17">
      <c r="Q97289" s="39"/>
    </row>
    <row r="97290" spans="17:17">
      <c r="Q97290" s="39"/>
    </row>
    <row r="97291" spans="17:17">
      <c r="Q97291" s="39"/>
    </row>
    <row r="97292" spans="17:17">
      <c r="Q97292" s="39"/>
    </row>
    <row r="97293" spans="17:17">
      <c r="Q97293" s="39"/>
    </row>
    <row r="97294" spans="17:17">
      <c r="Q97294" s="39"/>
    </row>
    <row r="97295" spans="17:17">
      <c r="Q97295" s="39"/>
    </row>
    <row r="97296" spans="17:17">
      <c r="Q97296" s="39"/>
    </row>
    <row r="97297" spans="17:17">
      <c r="Q97297" s="39"/>
    </row>
    <row r="97298" spans="17:17">
      <c r="Q97298" s="39"/>
    </row>
    <row r="97299" spans="17:17">
      <c r="Q97299" s="39"/>
    </row>
    <row r="97300" spans="17:17">
      <c r="Q97300" s="39"/>
    </row>
    <row r="97301" spans="17:17">
      <c r="Q97301" s="39"/>
    </row>
    <row r="97302" spans="17:17">
      <c r="Q97302" s="39"/>
    </row>
    <row r="97303" spans="17:17">
      <c r="Q97303" s="39"/>
    </row>
    <row r="97304" spans="17:17">
      <c r="Q97304" s="39"/>
    </row>
    <row r="97305" spans="17:17">
      <c r="Q97305" s="39"/>
    </row>
    <row r="97306" spans="17:17">
      <c r="Q97306" s="39"/>
    </row>
    <row r="97307" spans="17:17">
      <c r="Q97307" s="39"/>
    </row>
    <row r="97308" spans="17:17">
      <c r="Q97308" s="39"/>
    </row>
    <row r="97309" spans="17:17">
      <c r="Q97309" s="39"/>
    </row>
    <row r="97310" spans="17:17">
      <c r="Q97310" s="39"/>
    </row>
    <row r="97311" spans="17:17">
      <c r="Q97311" s="39"/>
    </row>
    <row r="97312" spans="17:17">
      <c r="Q97312" s="39"/>
    </row>
    <row r="97313" spans="17:17">
      <c r="Q97313" s="39"/>
    </row>
    <row r="97314" spans="17:17">
      <c r="Q97314" s="39"/>
    </row>
    <row r="97315" spans="17:17">
      <c r="Q97315" s="39"/>
    </row>
    <row r="97316" spans="17:17">
      <c r="Q97316" s="39"/>
    </row>
    <row r="97317" spans="17:17">
      <c r="Q97317" s="39"/>
    </row>
    <row r="97318" spans="17:17">
      <c r="Q97318" s="39"/>
    </row>
    <row r="97319" spans="17:17">
      <c r="Q97319" s="39"/>
    </row>
    <row r="97320" spans="17:17">
      <c r="Q97320" s="39"/>
    </row>
    <row r="97321" spans="17:17">
      <c r="Q97321" s="39"/>
    </row>
    <row r="97322" spans="17:17">
      <c r="Q97322" s="39"/>
    </row>
    <row r="97323" spans="17:17">
      <c r="Q97323" s="39"/>
    </row>
    <row r="97324" spans="17:17">
      <c r="Q97324" s="39"/>
    </row>
    <row r="97325" spans="17:17">
      <c r="Q97325" s="39"/>
    </row>
    <row r="97326" spans="17:17">
      <c r="Q97326" s="39"/>
    </row>
    <row r="97327" spans="17:17">
      <c r="Q97327" s="39"/>
    </row>
    <row r="97328" spans="17:17">
      <c r="Q97328" s="39"/>
    </row>
    <row r="97329" spans="17:17">
      <c r="Q97329" s="39"/>
    </row>
    <row r="97330" spans="17:17">
      <c r="Q97330" s="39"/>
    </row>
    <row r="97331" spans="17:17">
      <c r="Q97331" s="39"/>
    </row>
    <row r="97332" spans="17:17">
      <c r="Q97332" s="39"/>
    </row>
    <row r="97333" spans="17:17">
      <c r="Q97333" s="39"/>
    </row>
    <row r="97334" spans="17:17">
      <c r="Q97334" s="39"/>
    </row>
    <row r="97335" spans="17:17">
      <c r="Q97335" s="39"/>
    </row>
    <row r="97336" spans="17:17">
      <c r="Q97336" s="39"/>
    </row>
    <row r="97337" spans="17:17">
      <c r="Q97337" s="39"/>
    </row>
    <row r="97338" spans="17:17">
      <c r="Q97338" s="39"/>
    </row>
    <row r="97339" spans="17:17">
      <c r="Q97339" s="39"/>
    </row>
    <row r="97340" spans="17:17">
      <c r="Q97340" s="39"/>
    </row>
    <row r="97341" spans="17:17">
      <c r="Q97341" s="39"/>
    </row>
    <row r="97342" spans="17:17">
      <c r="Q97342" s="39"/>
    </row>
    <row r="97343" spans="17:17">
      <c r="Q97343" s="39"/>
    </row>
    <row r="97344" spans="17:17">
      <c r="Q97344" s="39"/>
    </row>
    <row r="97345" spans="17:17">
      <c r="Q97345" s="39"/>
    </row>
    <row r="97346" spans="17:17">
      <c r="Q97346" s="39"/>
    </row>
    <row r="97347" spans="17:17">
      <c r="Q97347" s="39"/>
    </row>
    <row r="97348" spans="17:17">
      <c r="Q97348" s="39"/>
    </row>
    <row r="97349" spans="17:17">
      <c r="Q97349" s="39"/>
    </row>
    <row r="97350" spans="17:17">
      <c r="Q97350" s="39"/>
    </row>
    <row r="97351" spans="17:17">
      <c r="Q97351" s="39"/>
    </row>
    <row r="97352" spans="17:17">
      <c r="Q97352" s="39"/>
    </row>
    <row r="97353" spans="17:17">
      <c r="Q97353" s="39"/>
    </row>
    <row r="97354" spans="17:17">
      <c r="Q97354" s="39"/>
    </row>
    <row r="97355" spans="17:17">
      <c r="Q97355" s="39"/>
    </row>
    <row r="97356" spans="17:17">
      <c r="Q97356" s="39"/>
    </row>
    <row r="97357" spans="17:17">
      <c r="Q97357" s="39"/>
    </row>
    <row r="97358" spans="17:17">
      <c r="Q97358" s="39"/>
    </row>
    <row r="97359" spans="17:17">
      <c r="Q97359" s="39"/>
    </row>
    <row r="97360" spans="17:17">
      <c r="Q97360" s="39"/>
    </row>
    <row r="97361" spans="17:17">
      <c r="Q97361" s="39"/>
    </row>
    <row r="97362" spans="17:17">
      <c r="Q97362" s="39"/>
    </row>
    <row r="97363" spans="17:17">
      <c r="Q97363" s="39"/>
    </row>
    <row r="97364" spans="17:17">
      <c r="Q97364" s="39"/>
    </row>
    <row r="97365" spans="17:17">
      <c r="Q97365" s="39"/>
    </row>
    <row r="97366" spans="17:17">
      <c r="Q97366" s="39"/>
    </row>
    <row r="97367" spans="17:17">
      <c r="Q97367" s="39"/>
    </row>
    <row r="97368" spans="17:17">
      <c r="Q97368" s="39"/>
    </row>
    <row r="97369" spans="17:17">
      <c r="Q97369" s="39"/>
    </row>
    <row r="97370" spans="17:17">
      <c r="Q97370" s="39"/>
    </row>
    <row r="97371" spans="17:17">
      <c r="Q97371" s="39"/>
    </row>
    <row r="97372" spans="17:17">
      <c r="Q97372" s="39"/>
    </row>
    <row r="97373" spans="17:17">
      <c r="Q97373" s="39"/>
    </row>
    <row r="97374" spans="17:17">
      <c r="Q97374" s="39"/>
    </row>
    <row r="97375" spans="17:17">
      <c r="Q97375" s="39"/>
    </row>
    <row r="97376" spans="17:17">
      <c r="Q97376" s="39"/>
    </row>
    <row r="97377" spans="17:17">
      <c r="Q97377" s="39"/>
    </row>
    <row r="97378" spans="17:17">
      <c r="Q97378" s="39"/>
    </row>
    <row r="97379" spans="17:17">
      <c r="Q97379" s="39"/>
    </row>
    <row r="97380" spans="17:17">
      <c r="Q97380" s="39"/>
    </row>
    <row r="97381" spans="17:17">
      <c r="Q97381" s="39"/>
    </row>
    <row r="97382" spans="17:17">
      <c r="Q97382" s="39"/>
    </row>
    <row r="97383" spans="17:17">
      <c r="Q97383" s="39"/>
    </row>
    <row r="97384" spans="17:17">
      <c r="Q97384" s="39"/>
    </row>
    <row r="97385" spans="17:17">
      <c r="Q97385" s="39"/>
    </row>
    <row r="97386" spans="17:17">
      <c r="Q97386" s="39"/>
    </row>
    <row r="97387" spans="17:17">
      <c r="Q97387" s="39"/>
    </row>
    <row r="97388" spans="17:17">
      <c r="Q97388" s="39"/>
    </row>
    <row r="97389" spans="17:17">
      <c r="Q97389" s="39"/>
    </row>
    <row r="97390" spans="17:17">
      <c r="Q97390" s="39"/>
    </row>
    <row r="97391" spans="17:17">
      <c r="Q97391" s="39"/>
    </row>
    <row r="97392" spans="17:17">
      <c r="Q97392" s="39"/>
    </row>
    <row r="97393" spans="17:17">
      <c r="Q97393" s="39"/>
    </row>
    <row r="97394" spans="17:17">
      <c r="Q97394" s="39"/>
    </row>
    <row r="97395" spans="17:17">
      <c r="Q97395" s="39"/>
    </row>
    <row r="97396" spans="17:17">
      <c r="Q97396" s="39"/>
    </row>
    <row r="97397" spans="17:17">
      <c r="Q97397" s="39"/>
    </row>
    <row r="97398" spans="17:17">
      <c r="Q97398" s="39"/>
    </row>
    <row r="97399" spans="17:17">
      <c r="Q97399" s="39"/>
    </row>
    <row r="97400" spans="17:17">
      <c r="Q97400" s="39"/>
    </row>
    <row r="97401" spans="17:17">
      <c r="Q97401" s="39"/>
    </row>
    <row r="97402" spans="17:17">
      <c r="Q97402" s="39"/>
    </row>
    <row r="97403" spans="17:17">
      <c r="Q97403" s="39"/>
    </row>
    <row r="97404" spans="17:17">
      <c r="Q97404" s="39"/>
    </row>
    <row r="97405" spans="17:17">
      <c r="Q97405" s="39"/>
    </row>
    <row r="97406" spans="17:17">
      <c r="Q97406" s="39"/>
    </row>
    <row r="97407" spans="17:17">
      <c r="Q97407" s="39"/>
    </row>
    <row r="97408" spans="17:17">
      <c r="Q97408" s="39"/>
    </row>
    <row r="97409" spans="17:17">
      <c r="Q97409" s="39"/>
    </row>
    <row r="97410" spans="17:17">
      <c r="Q97410" s="39"/>
    </row>
    <row r="97411" spans="17:17">
      <c r="Q97411" s="39"/>
    </row>
    <row r="97412" spans="17:17">
      <c r="Q97412" s="39"/>
    </row>
    <row r="97413" spans="17:17">
      <c r="Q97413" s="39"/>
    </row>
    <row r="97414" spans="17:17">
      <c r="Q97414" s="39"/>
    </row>
    <row r="97415" spans="17:17">
      <c r="Q97415" s="39"/>
    </row>
    <row r="97416" spans="17:17">
      <c r="Q97416" s="39"/>
    </row>
    <row r="97417" spans="17:17">
      <c r="Q97417" s="39"/>
    </row>
    <row r="97418" spans="17:17">
      <c r="Q97418" s="39"/>
    </row>
    <row r="97419" spans="17:17">
      <c r="Q97419" s="39"/>
    </row>
    <row r="97420" spans="17:17">
      <c r="Q97420" s="39"/>
    </row>
    <row r="97421" spans="17:17">
      <c r="Q97421" s="39"/>
    </row>
    <row r="97422" spans="17:17">
      <c r="Q97422" s="39"/>
    </row>
    <row r="97423" spans="17:17">
      <c r="Q97423" s="39"/>
    </row>
    <row r="97424" spans="17:17">
      <c r="Q97424" s="39"/>
    </row>
    <row r="97425" spans="17:17">
      <c r="Q97425" s="39"/>
    </row>
    <row r="97426" spans="17:17">
      <c r="Q97426" s="39"/>
    </row>
    <row r="97427" spans="17:17">
      <c r="Q97427" s="39"/>
    </row>
    <row r="97428" spans="17:17">
      <c r="Q97428" s="39"/>
    </row>
    <row r="97429" spans="17:17">
      <c r="Q97429" s="39"/>
    </row>
    <row r="97430" spans="17:17">
      <c r="Q97430" s="39"/>
    </row>
    <row r="97431" spans="17:17">
      <c r="Q97431" s="39"/>
    </row>
    <row r="97432" spans="17:17">
      <c r="Q97432" s="39"/>
    </row>
    <row r="97433" spans="17:17">
      <c r="Q97433" s="39"/>
    </row>
    <row r="97434" spans="17:17">
      <c r="Q97434" s="39"/>
    </row>
    <row r="97435" spans="17:17">
      <c r="Q97435" s="39"/>
    </row>
    <row r="97436" spans="17:17">
      <c r="Q97436" s="39"/>
    </row>
    <row r="97437" spans="17:17">
      <c r="Q97437" s="39"/>
    </row>
    <row r="97438" spans="17:17">
      <c r="Q97438" s="39"/>
    </row>
    <row r="97439" spans="17:17">
      <c r="Q97439" s="39"/>
    </row>
    <row r="97440" spans="17:17">
      <c r="Q97440" s="39"/>
    </row>
    <row r="97441" spans="17:17">
      <c r="Q97441" s="39"/>
    </row>
    <row r="97442" spans="17:17">
      <c r="Q97442" s="39"/>
    </row>
    <row r="97443" spans="17:17">
      <c r="Q97443" s="39"/>
    </row>
    <row r="97444" spans="17:17">
      <c r="Q97444" s="39"/>
    </row>
    <row r="97445" spans="17:17">
      <c r="Q97445" s="39"/>
    </row>
    <row r="97446" spans="17:17">
      <c r="Q97446" s="39"/>
    </row>
    <row r="97447" spans="17:17">
      <c r="Q97447" s="39"/>
    </row>
    <row r="97448" spans="17:17">
      <c r="Q97448" s="39"/>
    </row>
    <row r="97449" spans="17:17">
      <c r="Q97449" s="39"/>
    </row>
    <row r="97450" spans="17:17">
      <c r="Q97450" s="39"/>
    </row>
    <row r="97451" spans="17:17">
      <c r="Q97451" s="39"/>
    </row>
    <row r="97452" spans="17:17">
      <c r="Q97452" s="39"/>
    </row>
    <row r="97453" spans="17:17">
      <c r="Q97453" s="39"/>
    </row>
    <row r="97454" spans="17:17">
      <c r="Q97454" s="39"/>
    </row>
    <row r="97455" spans="17:17">
      <c r="Q97455" s="39"/>
    </row>
    <row r="97456" spans="17:17">
      <c r="Q97456" s="39"/>
    </row>
    <row r="97457" spans="17:17">
      <c r="Q97457" s="39"/>
    </row>
    <row r="97458" spans="17:17">
      <c r="Q97458" s="39"/>
    </row>
    <row r="97459" spans="17:17">
      <c r="Q97459" s="39"/>
    </row>
    <row r="97460" spans="17:17">
      <c r="Q97460" s="39"/>
    </row>
    <row r="97461" spans="17:17">
      <c r="Q97461" s="39"/>
    </row>
    <row r="97462" spans="17:17">
      <c r="Q97462" s="39"/>
    </row>
    <row r="97463" spans="17:17">
      <c r="Q97463" s="39"/>
    </row>
    <row r="97464" spans="17:17">
      <c r="Q97464" s="39"/>
    </row>
    <row r="97465" spans="17:17">
      <c r="Q97465" s="39"/>
    </row>
    <row r="97466" spans="17:17">
      <c r="Q97466" s="39"/>
    </row>
    <row r="97467" spans="17:17">
      <c r="Q97467" s="39"/>
    </row>
    <row r="97468" spans="17:17">
      <c r="Q97468" s="39"/>
    </row>
    <row r="97469" spans="17:17">
      <c r="Q97469" s="39"/>
    </row>
    <row r="97470" spans="17:17">
      <c r="Q97470" s="39"/>
    </row>
    <row r="97471" spans="17:17">
      <c r="Q97471" s="39"/>
    </row>
    <row r="97472" spans="17:17">
      <c r="Q97472" s="39"/>
    </row>
    <row r="97473" spans="17:17">
      <c r="Q97473" s="39"/>
    </row>
    <row r="97474" spans="17:17">
      <c r="Q97474" s="39"/>
    </row>
    <row r="97475" spans="17:17">
      <c r="Q97475" s="39"/>
    </row>
    <row r="97476" spans="17:17">
      <c r="Q97476" s="39"/>
    </row>
    <row r="97477" spans="17:17">
      <c r="Q97477" s="39"/>
    </row>
    <row r="97478" spans="17:17">
      <c r="Q97478" s="39"/>
    </row>
    <row r="97479" spans="17:17">
      <c r="Q97479" s="39"/>
    </row>
    <row r="97480" spans="17:17">
      <c r="Q97480" s="39"/>
    </row>
    <row r="97481" spans="17:17">
      <c r="Q97481" s="39"/>
    </row>
    <row r="97482" spans="17:17">
      <c r="Q97482" s="39"/>
    </row>
    <row r="97483" spans="17:17">
      <c r="Q97483" s="39"/>
    </row>
    <row r="97484" spans="17:17">
      <c r="Q97484" s="39"/>
    </row>
    <row r="97485" spans="17:17">
      <c r="Q97485" s="39"/>
    </row>
    <row r="97486" spans="17:17">
      <c r="Q97486" s="39"/>
    </row>
    <row r="97487" spans="17:17">
      <c r="Q97487" s="39"/>
    </row>
    <row r="97488" spans="17:17">
      <c r="Q97488" s="39"/>
    </row>
    <row r="97489" spans="17:17">
      <c r="Q97489" s="39"/>
    </row>
    <row r="97490" spans="17:17">
      <c r="Q97490" s="39"/>
    </row>
    <row r="97491" spans="17:17">
      <c r="Q97491" s="39"/>
    </row>
    <row r="97492" spans="17:17">
      <c r="Q97492" s="39"/>
    </row>
    <row r="97493" spans="17:17">
      <c r="Q97493" s="39"/>
    </row>
    <row r="97494" spans="17:17">
      <c r="Q97494" s="39"/>
    </row>
    <row r="97495" spans="17:17">
      <c r="Q97495" s="39"/>
    </row>
    <row r="97496" spans="17:17">
      <c r="Q97496" s="39"/>
    </row>
    <row r="97497" spans="17:17">
      <c r="Q97497" s="39"/>
    </row>
    <row r="97498" spans="17:17">
      <c r="Q97498" s="39"/>
    </row>
    <row r="97499" spans="17:17">
      <c r="Q97499" s="39"/>
    </row>
    <row r="97500" spans="17:17">
      <c r="Q97500" s="39"/>
    </row>
    <row r="97501" spans="17:17">
      <c r="Q97501" s="39"/>
    </row>
    <row r="97502" spans="17:17">
      <c r="Q97502" s="39"/>
    </row>
    <row r="97503" spans="17:17">
      <c r="Q97503" s="39"/>
    </row>
    <row r="97504" spans="17:17">
      <c r="Q97504" s="39"/>
    </row>
    <row r="97505" spans="17:17">
      <c r="Q97505" s="39"/>
    </row>
    <row r="97506" spans="17:17">
      <c r="Q97506" s="39"/>
    </row>
    <row r="97507" spans="17:17">
      <c r="Q97507" s="39"/>
    </row>
    <row r="97508" spans="17:17">
      <c r="Q97508" s="39"/>
    </row>
    <row r="97509" spans="17:17">
      <c r="Q97509" s="39"/>
    </row>
    <row r="97510" spans="17:17">
      <c r="Q97510" s="39"/>
    </row>
    <row r="97511" spans="17:17">
      <c r="Q97511" s="39"/>
    </row>
    <row r="97512" spans="17:17">
      <c r="Q97512" s="39"/>
    </row>
    <row r="97513" spans="17:17">
      <c r="Q97513" s="39"/>
    </row>
    <row r="97514" spans="17:17">
      <c r="Q97514" s="39"/>
    </row>
    <row r="97515" spans="17:17">
      <c r="Q97515" s="39"/>
    </row>
    <row r="97516" spans="17:17">
      <c r="Q97516" s="39"/>
    </row>
    <row r="97517" spans="17:17">
      <c r="Q97517" s="39"/>
    </row>
    <row r="97518" spans="17:17">
      <c r="Q97518" s="39"/>
    </row>
    <row r="97519" spans="17:17">
      <c r="Q97519" s="39"/>
    </row>
    <row r="97520" spans="17:17">
      <c r="Q97520" s="39"/>
    </row>
    <row r="97521" spans="17:17">
      <c r="Q97521" s="39"/>
    </row>
    <row r="97522" spans="17:17">
      <c r="Q97522" s="39"/>
    </row>
    <row r="97523" spans="17:17">
      <c r="Q97523" s="39"/>
    </row>
    <row r="97524" spans="17:17">
      <c r="Q97524" s="39"/>
    </row>
    <row r="97525" spans="17:17">
      <c r="Q97525" s="39"/>
    </row>
    <row r="97526" spans="17:17">
      <c r="Q97526" s="39"/>
    </row>
    <row r="97527" spans="17:17">
      <c r="Q97527" s="39"/>
    </row>
    <row r="97528" spans="17:17">
      <c r="Q97528" s="39"/>
    </row>
    <row r="97529" spans="17:17">
      <c r="Q97529" s="39"/>
    </row>
    <row r="97530" spans="17:17">
      <c r="Q97530" s="39"/>
    </row>
    <row r="97531" spans="17:17">
      <c r="Q97531" s="39"/>
    </row>
    <row r="97532" spans="17:17">
      <c r="Q97532" s="39"/>
    </row>
    <row r="97533" spans="17:17">
      <c r="Q97533" s="39"/>
    </row>
    <row r="97534" spans="17:17">
      <c r="Q97534" s="39"/>
    </row>
    <row r="97535" spans="17:17">
      <c r="Q97535" s="39"/>
    </row>
    <row r="97536" spans="17:17">
      <c r="Q97536" s="39"/>
    </row>
    <row r="97537" spans="17:17">
      <c r="Q97537" s="39"/>
    </row>
    <row r="97538" spans="17:17">
      <c r="Q97538" s="39"/>
    </row>
    <row r="97539" spans="17:17">
      <c r="Q97539" s="39"/>
    </row>
    <row r="97540" spans="17:17">
      <c r="Q97540" s="39"/>
    </row>
    <row r="97541" spans="17:17">
      <c r="Q97541" s="39"/>
    </row>
    <row r="97542" spans="17:17">
      <c r="Q97542" s="39"/>
    </row>
    <row r="97543" spans="17:17">
      <c r="Q97543" s="39"/>
    </row>
    <row r="97544" spans="17:17">
      <c r="Q97544" s="39"/>
    </row>
    <row r="97545" spans="17:17">
      <c r="Q97545" s="39"/>
    </row>
    <row r="97546" spans="17:17">
      <c r="Q97546" s="39"/>
    </row>
    <row r="97547" spans="17:17">
      <c r="Q97547" s="39"/>
    </row>
    <row r="97548" spans="17:17">
      <c r="Q97548" s="39"/>
    </row>
    <row r="97549" spans="17:17">
      <c r="Q97549" s="39"/>
    </row>
    <row r="97550" spans="17:17">
      <c r="Q97550" s="39"/>
    </row>
    <row r="97551" spans="17:17">
      <c r="Q97551" s="39"/>
    </row>
    <row r="97552" spans="17:17">
      <c r="Q97552" s="39"/>
    </row>
    <row r="97553" spans="17:17">
      <c r="Q97553" s="39"/>
    </row>
    <row r="97554" spans="17:17">
      <c r="Q97554" s="39"/>
    </row>
    <row r="97555" spans="17:17">
      <c r="Q97555" s="39"/>
    </row>
    <row r="97556" spans="17:17">
      <c r="Q97556" s="39"/>
    </row>
    <row r="97557" spans="17:17">
      <c r="Q97557" s="39"/>
    </row>
    <row r="97558" spans="17:17">
      <c r="Q97558" s="39"/>
    </row>
    <row r="97559" spans="17:17">
      <c r="Q97559" s="39"/>
    </row>
    <row r="97560" spans="17:17">
      <c r="Q97560" s="39"/>
    </row>
    <row r="97561" spans="17:17">
      <c r="Q97561" s="39"/>
    </row>
    <row r="97562" spans="17:17">
      <c r="Q97562" s="39"/>
    </row>
    <row r="97563" spans="17:17">
      <c r="Q97563" s="39"/>
    </row>
    <row r="97564" spans="17:17">
      <c r="Q97564" s="39"/>
    </row>
    <row r="97565" spans="17:17">
      <c r="Q97565" s="39"/>
    </row>
    <row r="97566" spans="17:17">
      <c r="Q97566" s="39"/>
    </row>
    <row r="97567" spans="17:17">
      <c r="Q97567" s="39"/>
    </row>
    <row r="97568" spans="17:17">
      <c r="Q97568" s="39"/>
    </row>
    <row r="97569" spans="17:17">
      <c r="Q97569" s="39"/>
    </row>
    <row r="97570" spans="17:17">
      <c r="Q97570" s="39"/>
    </row>
    <row r="97571" spans="17:17">
      <c r="Q97571" s="39"/>
    </row>
    <row r="97572" spans="17:17">
      <c r="Q97572" s="39"/>
    </row>
    <row r="97573" spans="17:17">
      <c r="Q97573" s="39"/>
    </row>
    <row r="97574" spans="17:17">
      <c r="Q97574" s="39"/>
    </row>
    <row r="97575" spans="17:17">
      <c r="Q97575" s="39"/>
    </row>
    <row r="97576" spans="17:17">
      <c r="Q97576" s="39"/>
    </row>
    <row r="97577" spans="17:17">
      <c r="Q97577" s="39"/>
    </row>
    <row r="97578" spans="17:17">
      <c r="Q97578" s="39"/>
    </row>
    <row r="97579" spans="17:17">
      <c r="Q97579" s="39"/>
    </row>
    <row r="97580" spans="17:17">
      <c r="Q97580" s="39"/>
    </row>
    <row r="97581" spans="17:17">
      <c r="Q97581" s="39"/>
    </row>
    <row r="97582" spans="17:17">
      <c r="Q97582" s="39"/>
    </row>
    <row r="97583" spans="17:17">
      <c r="Q97583" s="39"/>
    </row>
    <row r="97584" spans="17:17">
      <c r="Q97584" s="39"/>
    </row>
    <row r="97585" spans="17:17">
      <c r="Q97585" s="39"/>
    </row>
    <row r="97586" spans="17:17">
      <c r="Q97586" s="39"/>
    </row>
    <row r="97587" spans="17:17">
      <c r="Q97587" s="39"/>
    </row>
    <row r="97588" spans="17:17">
      <c r="Q97588" s="39"/>
    </row>
    <row r="97589" spans="17:17">
      <c r="Q97589" s="39"/>
    </row>
    <row r="97590" spans="17:17">
      <c r="Q97590" s="39"/>
    </row>
    <row r="97591" spans="17:17">
      <c r="Q97591" s="39"/>
    </row>
    <row r="97592" spans="17:17">
      <c r="Q97592" s="39"/>
    </row>
    <row r="97593" spans="17:17">
      <c r="Q97593" s="39"/>
    </row>
    <row r="97594" spans="17:17">
      <c r="Q97594" s="39"/>
    </row>
    <row r="97595" spans="17:17">
      <c r="Q97595" s="39"/>
    </row>
    <row r="97596" spans="17:17">
      <c r="Q97596" s="39"/>
    </row>
    <row r="97597" spans="17:17">
      <c r="Q97597" s="39"/>
    </row>
    <row r="97598" spans="17:17">
      <c r="Q97598" s="39"/>
    </row>
    <row r="97599" spans="17:17">
      <c r="Q97599" s="39"/>
    </row>
    <row r="97600" spans="17:17">
      <c r="Q97600" s="39"/>
    </row>
    <row r="97601" spans="17:17">
      <c r="Q97601" s="39"/>
    </row>
    <row r="97602" spans="17:17">
      <c r="Q97602" s="39"/>
    </row>
    <row r="97603" spans="17:17">
      <c r="Q97603" s="39"/>
    </row>
    <row r="97604" spans="17:17">
      <c r="Q97604" s="39"/>
    </row>
    <row r="97605" spans="17:17">
      <c r="Q97605" s="39"/>
    </row>
    <row r="97606" spans="17:17">
      <c r="Q97606" s="39"/>
    </row>
    <row r="97607" spans="17:17">
      <c r="Q97607" s="39"/>
    </row>
    <row r="97608" spans="17:17">
      <c r="Q97608" s="39"/>
    </row>
    <row r="97609" spans="17:17">
      <c r="Q97609" s="39"/>
    </row>
    <row r="97610" spans="17:17">
      <c r="Q97610" s="39"/>
    </row>
    <row r="97611" spans="17:17">
      <c r="Q97611" s="39"/>
    </row>
    <row r="97612" spans="17:17">
      <c r="Q97612" s="39"/>
    </row>
    <row r="97613" spans="17:17">
      <c r="Q97613" s="39"/>
    </row>
    <row r="97614" spans="17:17">
      <c r="Q97614" s="39"/>
    </row>
    <row r="97615" spans="17:17">
      <c r="Q97615" s="39"/>
    </row>
    <row r="97616" spans="17:17">
      <c r="Q97616" s="39"/>
    </row>
    <row r="97617" spans="17:17">
      <c r="Q97617" s="39"/>
    </row>
    <row r="97618" spans="17:17">
      <c r="Q97618" s="39"/>
    </row>
    <row r="97619" spans="17:17">
      <c r="Q97619" s="39"/>
    </row>
    <row r="97620" spans="17:17">
      <c r="Q97620" s="39"/>
    </row>
    <row r="97621" spans="17:17">
      <c r="Q97621" s="39"/>
    </row>
    <row r="97622" spans="17:17">
      <c r="Q97622" s="39"/>
    </row>
    <row r="97623" spans="17:17">
      <c r="Q97623" s="39"/>
    </row>
    <row r="97624" spans="17:17">
      <c r="Q97624" s="39"/>
    </row>
    <row r="97625" spans="17:17">
      <c r="Q97625" s="39"/>
    </row>
    <row r="97626" spans="17:17">
      <c r="Q97626" s="39"/>
    </row>
    <row r="97627" spans="17:17">
      <c r="Q97627" s="39"/>
    </row>
    <row r="97628" spans="17:17">
      <c r="Q97628" s="39"/>
    </row>
    <row r="97629" spans="17:17">
      <c r="Q97629" s="39"/>
    </row>
    <row r="97630" spans="17:17">
      <c r="Q97630" s="39"/>
    </row>
    <row r="97631" spans="17:17">
      <c r="Q97631" s="39"/>
    </row>
    <row r="97632" spans="17:17">
      <c r="Q97632" s="39"/>
    </row>
    <row r="97633" spans="17:17">
      <c r="Q97633" s="39"/>
    </row>
    <row r="97634" spans="17:17">
      <c r="Q97634" s="39"/>
    </row>
    <row r="97635" spans="17:17">
      <c r="Q97635" s="39"/>
    </row>
    <row r="97636" spans="17:17">
      <c r="Q97636" s="39"/>
    </row>
    <row r="97637" spans="17:17">
      <c r="Q97637" s="39"/>
    </row>
    <row r="97638" spans="17:17">
      <c r="Q97638" s="39"/>
    </row>
    <row r="97639" spans="17:17">
      <c r="Q97639" s="39"/>
    </row>
    <row r="97640" spans="17:17">
      <c r="Q97640" s="39"/>
    </row>
    <row r="97641" spans="17:17">
      <c r="Q97641" s="39"/>
    </row>
    <row r="97642" spans="17:17">
      <c r="Q97642" s="39"/>
    </row>
    <row r="97643" spans="17:17">
      <c r="Q97643" s="39"/>
    </row>
    <row r="97644" spans="17:17">
      <c r="Q97644" s="39"/>
    </row>
    <row r="97645" spans="17:17">
      <c r="Q97645" s="39"/>
    </row>
    <row r="97646" spans="17:17">
      <c r="Q97646" s="39"/>
    </row>
    <row r="97647" spans="17:17">
      <c r="Q97647" s="39"/>
    </row>
    <row r="97648" spans="17:17">
      <c r="Q97648" s="39"/>
    </row>
    <row r="97649" spans="17:17">
      <c r="Q97649" s="39"/>
    </row>
    <row r="97650" spans="17:17">
      <c r="Q97650" s="39"/>
    </row>
    <row r="97651" spans="17:17">
      <c r="Q97651" s="39"/>
    </row>
    <row r="97652" spans="17:17">
      <c r="Q97652" s="39"/>
    </row>
    <row r="97653" spans="17:17">
      <c r="Q97653" s="39"/>
    </row>
    <row r="97654" spans="17:17">
      <c r="Q97654" s="39"/>
    </row>
    <row r="97655" spans="17:17">
      <c r="Q97655" s="39"/>
    </row>
    <row r="97656" spans="17:17">
      <c r="Q97656" s="39"/>
    </row>
    <row r="97657" spans="17:17">
      <c r="Q97657" s="39"/>
    </row>
    <row r="97658" spans="17:17">
      <c r="Q97658" s="39"/>
    </row>
    <row r="97659" spans="17:17">
      <c r="Q97659" s="39"/>
    </row>
    <row r="97660" spans="17:17">
      <c r="Q97660" s="39"/>
    </row>
    <row r="97661" spans="17:17">
      <c r="Q97661" s="39"/>
    </row>
    <row r="97662" spans="17:17">
      <c r="Q97662" s="39"/>
    </row>
    <row r="97663" spans="17:17">
      <c r="Q97663" s="39"/>
    </row>
    <row r="97664" spans="17:17">
      <c r="Q97664" s="39"/>
    </row>
    <row r="97665" spans="17:17">
      <c r="Q97665" s="39"/>
    </row>
    <row r="97666" spans="17:17">
      <c r="Q97666" s="39"/>
    </row>
    <row r="97667" spans="17:17">
      <c r="Q97667" s="39"/>
    </row>
    <row r="97668" spans="17:17">
      <c r="Q97668" s="39"/>
    </row>
    <row r="97669" spans="17:17">
      <c r="Q97669" s="39"/>
    </row>
    <row r="97670" spans="17:17">
      <c r="Q97670" s="39"/>
    </row>
    <row r="97671" spans="17:17">
      <c r="Q97671" s="39"/>
    </row>
    <row r="97672" spans="17:17">
      <c r="Q97672" s="39"/>
    </row>
    <row r="97673" spans="17:17">
      <c r="Q97673" s="39"/>
    </row>
    <row r="97674" spans="17:17">
      <c r="Q97674" s="39"/>
    </row>
    <row r="97675" spans="17:17">
      <c r="Q97675" s="39"/>
    </row>
    <row r="97676" spans="17:17">
      <c r="Q97676" s="39"/>
    </row>
    <row r="97677" spans="17:17">
      <c r="Q97677" s="39"/>
    </row>
    <row r="97678" spans="17:17">
      <c r="Q97678" s="39"/>
    </row>
    <row r="97679" spans="17:17">
      <c r="Q97679" s="39"/>
    </row>
    <row r="97680" spans="17:17">
      <c r="Q97680" s="39"/>
    </row>
    <row r="97681" spans="17:17">
      <c r="Q97681" s="39"/>
    </row>
    <row r="97682" spans="17:17">
      <c r="Q97682" s="39"/>
    </row>
    <row r="97683" spans="17:17">
      <c r="Q97683" s="39"/>
    </row>
    <row r="97684" spans="17:17">
      <c r="Q97684" s="39"/>
    </row>
    <row r="97685" spans="17:17">
      <c r="Q97685" s="39"/>
    </row>
    <row r="97686" spans="17:17">
      <c r="Q97686" s="39"/>
    </row>
    <row r="97687" spans="17:17">
      <c r="Q97687" s="39"/>
    </row>
    <row r="97688" spans="17:17">
      <c r="Q97688" s="39"/>
    </row>
    <row r="97689" spans="17:17">
      <c r="Q97689" s="39"/>
    </row>
    <row r="97690" spans="17:17">
      <c r="Q97690" s="39"/>
    </row>
    <row r="97691" spans="17:17">
      <c r="Q97691" s="39"/>
    </row>
    <row r="97692" spans="17:17">
      <c r="Q97692" s="39"/>
    </row>
    <row r="97693" spans="17:17">
      <c r="Q97693" s="39"/>
    </row>
    <row r="97694" spans="17:17">
      <c r="Q97694" s="39"/>
    </row>
    <row r="97695" spans="17:17">
      <c r="Q97695" s="39"/>
    </row>
    <row r="97696" spans="17:17">
      <c r="Q97696" s="39"/>
    </row>
    <row r="97697" spans="17:17">
      <c r="Q97697" s="39"/>
    </row>
    <row r="97698" spans="17:17">
      <c r="Q97698" s="39"/>
    </row>
    <row r="97699" spans="17:17">
      <c r="Q97699" s="39"/>
    </row>
    <row r="97700" spans="17:17">
      <c r="Q97700" s="39"/>
    </row>
    <row r="97701" spans="17:17">
      <c r="Q97701" s="39"/>
    </row>
    <row r="97702" spans="17:17">
      <c r="Q97702" s="39"/>
    </row>
    <row r="97703" spans="17:17">
      <c r="Q97703" s="39"/>
    </row>
    <row r="97704" spans="17:17">
      <c r="Q97704" s="39"/>
    </row>
    <row r="97705" spans="17:17">
      <c r="Q97705" s="39"/>
    </row>
    <row r="97706" spans="17:17">
      <c r="Q97706" s="39"/>
    </row>
    <row r="97707" spans="17:17">
      <c r="Q97707" s="39"/>
    </row>
    <row r="97708" spans="17:17">
      <c r="Q97708" s="39"/>
    </row>
    <row r="97709" spans="17:17">
      <c r="Q97709" s="39"/>
    </row>
    <row r="97710" spans="17:17">
      <c r="Q97710" s="39"/>
    </row>
    <row r="97711" spans="17:17">
      <c r="Q97711" s="39"/>
    </row>
    <row r="97712" spans="17:17">
      <c r="Q97712" s="39"/>
    </row>
    <row r="97713" spans="17:17">
      <c r="Q97713" s="39"/>
    </row>
    <row r="97714" spans="17:17">
      <c r="Q97714" s="39"/>
    </row>
    <row r="97715" spans="17:17">
      <c r="Q97715" s="39"/>
    </row>
    <row r="97716" spans="17:17">
      <c r="Q97716" s="39"/>
    </row>
    <row r="97717" spans="17:17">
      <c r="Q97717" s="39"/>
    </row>
    <row r="97718" spans="17:17">
      <c r="Q97718" s="39"/>
    </row>
    <row r="97719" spans="17:17">
      <c r="Q97719" s="39"/>
    </row>
    <row r="97720" spans="17:17">
      <c r="Q97720" s="39"/>
    </row>
    <row r="97721" spans="17:17">
      <c r="Q97721" s="39"/>
    </row>
    <row r="97722" spans="17:17">
      <c r="Q97722" s="39"/>
    </row>
    <row r="97723" spans="17:17">
      <c r="Q97723" s="39"/>
    </row>
    <row r="97724" spans="17:17">
      <c r="Q97724" s="39"/>
    </row>
    <row r="97725" spans="17:17">
      <c r="Q97725" s="39"/>
    </row>
    <row r="97726" spans="17:17">
      <c r="Q97726" s="39"/>
    </row>
    <row r="97727" spans="17:17">
      <c r="Q97727" s="39"/>
    </row>
    <row r="97728" spans="17:17">
      <c r="Q97728" s="39"/>
    </row>
    <row r="97729" spans="17:17">
      <c r="Q97729" s="39"/>
    </row>
    <row r="97730" spans="17:17">
      <c r="Q97730" s="39"/>
    </row>
    <row r="97731" spans="17:17">
      <c r="Q97731" s="39"/>
    </row>
    <row r="97732" spans="17:17">
      <c r="Q97732" s="39"/>
    </row>
    <row r="97733" spans="17:17">
      <c r="Q97733" s="39"/>
    </row>
    <row r="97734" spans="17:17">
      <c r="Q97734" s="39"/>
    </row>
    <row r="97735" spans="17:17">
      <c r="Q97735" s="39"/>
    </row>
    <row r="97736" spans="17:17">
      <c r="Q97736" s="39"/>
    </row>
    <row r="97737" spans="17:17">
      <c r="Q97737" s="39"/>
    </row>
    <row r="97738" spans="17:17">
      <c r="Q97738" s="39"/>
    </row>
    <row r="97739" spans="17:17">
      <c r="Q97739" s="39"/>
    </row>
    <row r="97740" spans="17:17">
      <c r="Q97740" s="39"/>
    </row>
    <row r="97741" spans="17:17">
      <c r="Q97741" s="39"/>
    </row>
    <row r="97742" spans="17:17">
      <c r="Q97742" s="39"/>
    </row>
    <row r="97743" spans="17:17">
      <c r="Q97743" s="39"/>
    </row>
    <row r="97744" spans="17:17">
      <c r="Q97744" s="39"/>
    </row>
    <row r="97745" spans="17:17">
      <c r="Q97745" s="39"/>
    </row>
    <row r="97746" spans="17:17">
      <c r="Q97746" s="39"/>
    </row>
    <row r="97747" spans="17:17">
      <c r="Q97747" s="39"/>
    </row>
    <row r="97748" spans="17:17">
      <c r="Q97748" s="39"/>
    </row>
    <row r="97749" spans="17:17">
      <c r="Q97749" s="39"/>
    </row>
    <row r="97750" spans="17:17">
      <c r="Q97750" s="39"/>
    </row>
    <row r="97751" spans="17:17">
      <c r="Q97751" s="39"/>
    </row>
    <row r="97752" spans="17:17">
      <c r="Q97752" s="39"/>
    </row>
    <row r="97753" spans="17:17">
      <c r="Q97753" s="39"/>
    </row>
    <row r="97754" spans="17:17">
      <c r="Q97754" s="39"/>
    </row>
    <row r="97755" spans="17:17">
      <c r="Q97755" s="39"/>
    </row>
    <row r="97756" spans="17:17">
      <c r="Q97756" s="39"/>
    </row>
    <row r="97757" spans="17:17">
      <c r="Q97757" s="39"/>
    </row>
    <row r="97758" spans="17:17">
      <c r="Q97758" s="39"/>
    </row>
    <row r="97759" spans="17:17">
      <c r="Q97759" s="39"/>
    </row>
    <row r="97760" spans="17:17">
      <c r="Q97760" s="39"/>
    </row>
    <row r="97761" spans="17:17">
      <c r="Q97761" s="39"/>
    </row>
    <row r="97762" spans="17:17">
      <c r="Q97762" s="39"/>
    </row>
    <row r="97763" spans="17:17">
      <c r="Q97763" s="39"/>
    </row>
    <row r="97764" spans="17:17">
      <c r="Q97764" s="39"/>
    </row>
    <row r="97765" spans="17:17">
      <c r="Q97765" s="39"/>
    </row>
    <row r="97766" spans="17:17">
      <c r="Q97766" s="39"/>
    </row>
    <row r="97767" spans="17:17">
      <c r="Q97767" s="39"/>
    </row>
    <row r="97768" spans="17:17">
      <c r="Q97768" s="39"/>
    </row>
    <row r="97769" spans="17:17">
      <c r="Q97769" s="39"/>
    </row>
    <row r="97770" spans="17:17">
      <c r="Q97770" s="39"/>
    </row>
    <row r="97771" spans="17:17">
      <c r="Q97771" s="39"/>
    </row>
    <row r="97772" spans="17:17">
      <c r="Q97772" s="39"/>
    </row>
    <row r="97773" spans="17:17">
      <c r="Q97773" s="39"/>
    </row>
    <row r="97774" spans="17:17">
      <c r="Q97774" s="39"/>
    </row>
    <row r="97775" spans="17:17">
      <c r="Q97775" s="39"/>
    </row>
    <row r="97776" spans="17:17">
      <c r="Q97776" s="39"/>
    </row>
    <row r="97777" spans="17:17">
      <c r="Q97777" s="39"/>
    </row>
    <row r="97778" spans="17:17">
      <c r="Q97778" s="39"/>
    </row>
    <row r="97779" spans="17:17">
      <c r="Q97779" s="39"/>
    </row>
    <row r="97780" spans="17:17">
      <c r="Q97780" s="39"/>
    </row>
    <row r="97781" spans="17:17">
      <c r="Q97781" s="39"/>
    </row>
    <row r="97782" spans="17:17">
      <c r="Q97782" s="39"/>
    </row>
    <row r="97783" spans="17:17">
      <c r="Q97783" s="39"/>
    </row>
    <row r="97784" spans="17:17">
      <c r="Q97784" s="39"/>
    </row>
    <row r="97785" spans="17:17">
      <c r="Q97785" s="39"/>
    </row>
    <row r="97786" spans="17:17">
      <c r="Q97786" s="39"/>
    </row>
    <row r="97787" spans="17:17">
      <c r="Q97787" s="39"/>
    </row>
    <row r="97788" spans="17:17">
      <c r="Q97788" s="39"/>
    </row>
    <row r="97789" spans="17:17">
      <c r="Q97789" s="39"/>
    </row>
    <row r="97790" spans="17:17">
      <c r="Q97790" s="39"/>
    </row>
    <row r="97791" spans="17:17">
      <c r="Q97791" s="39"/>
    </row>
    <row r="97792" spans="17:17">
      <c r="Q97792" s="39"/>
    </row>
    <row r="97793" spans="17:17">
      <c r="Q97793" s="39"/>
    </row>
    <row r="97794" spans="17:17">
      <c r="Q97794" s="39"/>
    </row>
    <row r="97795" spans="17:17">
      <c r="Q97795" s="39"/>
    </row>
    <row r="97796" spans="17:17">
      <c r="Q97796" s="39"/>
    </row>
    <row r="97797" spans="17:17">
      <c r="Q97797" s="39"/>
    </row>
    <row r="97798" spans="17:17">
      <c r="Q97798" s="39"/>
    </row>
    <row r="97799" spans="17:17">
      <c r="Q97799" s="39"/>
    </row>
    <row r="97800" spans="17:17">
      <c r="Q97800" s="39"/>
    </row>
    <row r="97801" spans="17:17">
      <c r="Q97801" s="39"/>
    </row>
    <row r="97802" spans="17:17">
      <c r="Q97802" s="39"/>
    </row>
    <row r="97803" spans="17:17">
      <c r="Q97803" s="39"/>
    </row>
    <row r="97804" spans="17:17">
      <c r="Q97804" s="39"/>
    </row>
    <row r="97805" spans="17:17">
      <c r="Q97805" s="39"/>
    </row>
    <row r="97806" spans="17:17">
      <c r="Q97806" s="39"/>
    </row>
    <row r="97807" spans="17:17">
      <c r="Q97807" s="39"/>
    </row>
    <row r="97808" spans="17:17">
      <c r="Q97808" s="39"/>
    </row>
    <row r="97809" spans="17:17">
      <c r="Q97809" s="39"/>
    </row>
    <row r="97810" spans="17:17">
      <c r="Q97810" s="39"/>
    </row>
    <row r="97811" spans="17:17">
      <c r="Q97811" s="39"/>
    </row>
    <row r="97812" spans="17:17">
      <c r="Q97812" s="39"/>
    </row>
    <row r="97813" spans="17:17">
      <c r="Q97813" s="39"/>
    </row>
    <row r="97814" spans="17:17">
      <c r="Q97814" s="39"/>
    </row>
    <row r="97815" spans="17:17">
      <c r="Q97815" s="39"/>
    </row>
    <row r="97816" spans="17:17">
      <c r="Q97816" s="39"/>
    </row>
    <row r="97817" spans="17:17">
      <c r="Q97817" s="39"/>
    </row>
    <row r="97818" spans="17:17">
      <c r="Q97818" s="39"/>
    </row>
    <row r="97819" spans="17:17">
      <c r="Q97819" s="39"/>
    </row>
    <row r="97820" spans="17:17">
      <c r="Q97820" s="39"/>
    </row>
    <row r="97821" spans="17:17">
      <c r="Q97821" s="39"/>
    </row>
    <row r="97822" spans="17:17">
      <c r="Q97822" s="39"/>
    </row>
    <row r="97823" spans="17:17">
      <c r="Q97823" s="39"/>
    </row>
    <row r="97824" spans="17:17">
      <c r="Q97824" s="39"/>
    </row>
    <row r="97825" spans="17:17">
      <c r="Q97825" s="39"/>
    </row>
    <row r="97826" spans="17:17">
      <c r="Q97826" s="39"/>
    </row>
    <row r="97827" spans="17:17">
      <c r="Q97827" s="39"/>
    </row>
    <row r="97828" spans="17:17">
      <c r="Q97828" s="39"/>
    </row>
    <row r="97829" spans="17:17">
      <c r="Q97829" s="39"/>
    </row>
    <row r="97830" spans="17:17">
      <c r="Q97830" s="39"/>
    </row>
    <row r="97831" spans="17:17">
      <c r="Q97831" s="39"/>
    </row>
    <row r="97832" spans="17:17">
      <c r="Q97832" s="39"/>
    </row>
    <row r="97833" spans="17:17">
      <c r="Q97833" s="39"/>
    </row>
    <row r="97834" spans="17:17">
      <c r="Q97834" s="39"/>
    </row>
    <row r="97835" spans="17:17">
      <c r="Q97835" s="39"/>
    </row>
    <row r="97836" spans="17:17">
      <c r="Q97836" s="39"/>
    </row>
    <row r="97837" spans="17:17">
      <c r="Q97837" s="39"/>
    </row>
    <row r="97838" spans="17:17">
      <c r="Q97838" s="39"/>
    </row>
    <row r="97839" spans="17:17">
      <c r="Q97839" s="39"/>
    </row>
    <row r="97840" spans="17:17">
      <c r="Q97840" s="39"/>
    </row>
    <row r="97841" spans="17:17">
      <c r="Q97841" s="39"/>
    </row>
    <row r="97842" spans="17:17">
      <c r="Q97842" s="39"/>
    </row>
    <row r="97843" spans="17:17">
      <c r="Q97843" s="39"/>
    </row>
    <row r="97844" spans="17:17">
      <c r="Q97844" s="39"/>
    </row>
    <row r="97845" spans="17:17">
      <c r="Q97845" s="39"/>
    </row>
    <row r="97846" spans="17:17">
      <c r="Q97846" s="39"/>
    </row>
    <row r="97847" spans="17:17">
      <c r="Q97847" s="39"/>
    </row>
    <row r="97848" spans="17:17">
      <c r="Q97848" s="39"/>
    </row>
    <row r="97849" spans="17:17">
      <c r="Q97849" s="39"/>
    </row>
    <row r="97850" spans="17:17">
      <c r="Q97850" s="39"/>
    </row>
    <row r="97851" spans="17:17">
      <c r="Q97851" s="39"/>
    </row>
    <row r="97852" spans="17:17">
      <c r="Q97852" s="39"/>
    </row>
    <row r="97853" spans="17:17">
      <c r="Q97853" s="39"/>
    </row>
    <row r="97854" spans="17:17">
      <c r="Q97854" s="39"/>
    </row>
    <row r="97855" spans="17:17">
      <c r="Q97855" s="39"/>
    </row>
    <row r="97856" spans="17:17">
      <c r="Q97856" s="39"/>
    </row>
    <row r="97857" spans="17:17">
      <c r="Q97857" s="39"/>
    </row>
    <row r="97858" spans="17:17">
      <c r="Q97858" s="39"/>
    </row>
    <row r="97859" spans="17:17">
      <c r="Q97859" s="39"/>
    </row>
    <row r="97860" spans="17:17">
      <c r="Q97860" s="39"/>
    </row>
    <row r="97861" spans="17:17">
      <c r="Q97861" s="39"/>
    </row>
    <row r="97862" spans="17:17">
      <c r="Q97862" s="39"/>
    </row>
    <row r="97863" spans="17:17">
      <c r="Q97863" s="39"/>
    </row>
    <row r="97864" spans="17:17">
      <c r="Q97864" s="39"/>
    </row>
    <row r="97865" spans="17:17">
      <c r="Q97865" s="39"/>
    </row>
    <row r="97866" spans="17:17">
      <c r="Q97866" s="39"/>
    </row>
    <row r="97867" spans="17:17">
      <c r="Q97867" s="39"/>
    </row>
    <row r="97868" spans="17:17">
      <c r="Q97868" s="39"/>
    </row>
    <row r="97869" spans="17:17">
      <c r="Q97869" s="39"/>
    </row>
    <row r="97870" spans="17:17">
      <c r="Q97870" s="39"/>
    </row>
    <row r="97871" spans="17:17">
      <c r="Q97871" s="39"/>
    </row>
    <row r="97872" spans="17:17">
      <c r="Q97872" s="39"/>
    </row>
    <row r="97873" spans="17:17">
      <c r="Q97873" s="39"/>
    </row>
    <row r="97874" spans="17:17">
      <c r="Q97874" s="39"/>
    </row>
    <row r="97875" spans="17:17">
      <c r="Q97875" s="39"/>
    </row>
    <row r="97876" spans="17:17">
      <c r="Q97876" s="39"/>
    </row>
    <row r="97877" spans="17:17">
      <c r="Q97877" s="39"/>
    </row>
    <row r="97878" spans="17:17">
      <c r="Q97878" s="39"/>
    </row>
    <row r="97879" spans="17:17">
      <c r="Q97879" s="39"/>
    </row>
    <row r="97880" spans="17:17">
      <c r="Q97880" s="39"/>
    </row>
    <row r="97881" spans="17:17">
      <c r="Q97881" s="39"/>
    </row>
    <row r="97882" spans="17:17">
      <c r="Q97882" s="39"/>
    </row>
    <row r="97883" spans="17:17">
      <c r="Q97883" s="39"/>
    </row>
    <row r="97884" spans="17:17">
      <c r="Q97884" s="39"/>
    </row>
    <row r="97885" spans="17:17">
      <c r="Q97885" s="39"/>
    </row>
    <row r="97886" spans="17:17">
      <c r="Q97886" s="39"/>
    </row>
    <row r="97887" spans="17:17">
      <c r="Q97887" s="39"/>
    </row>
    <row r="97888" spans="17:17">
      <c r="Q97888" s="39"/>
    </row>
    <row r="97889" spans="17:17">
      <c r="Q97889" s="39"/>
    </row>
    <row r="97890" spans="17:17">
      <c r="Q97890" s="39"/>
    </row>
    <row r="97891" spans="17:17">
      <c r="Q97891" s="39"/>
    </row>
    <row r="97892" spans="17:17">
      <c r="Q97892" s="39"/>
    </row>
    <row r="97893" spans="17:17">
      <c r="Q97893" s="39"/>
    </row>
    <row r="97894" spans="17:17">
      <c r="Q97894" s="39"/>
    </row>
    <row r="97895" spans="17:17">
      <c r="Q97895" s="39"/>
    </row>
    <row r="97896" spans="17:17">
      <c r="Q97896" s="39"/>
    </row>
    <row r="97897" spans="17:17">
      <c r="Q97897" s="39"/>
    </row>
    <row r="97898" spans="17:17">
      <c r="Q97898" s="39"/>
    </row>
    <row r="97899" spans="17:17">
      <c r="Q97899" s="39"/>
    </row>
    <row r="97900" spans="17:17">
      <c r="Q97900" s="39"/>
    </row>
    <row r="97901" spans="17:17">
      <c r="Q97901" s="39"/>
    </row>
    <row r="97902" spans="17:17">
      <c r="Q97902" s="39"/>
    </row>
    <row r="97903" spans="17:17">
      <c r="Q97903" s="39"/>
    </row>
    <row r="97904" spans="17:17">
      <c r="Q97904" s="39"/>
    </row>
    <row r="97905" spans="17:17">
      <c r="Q97905" s="39"/>
    </row>
    <row r="97906" spans="17:17">
      <c r="Q97906" s="39"/>
    </row>
    <row r="97907" spans="17:17">
      <c r="Q97907" s="39"/>
    </row>
    <row r="97908" spans="17:17">
      <c r="Q97908" s="39"/>
    </row>
    <row r="97909" spans="17:17">
      <c r="Q97909" s="39"/>
    </row>
    <row r="97910" spans="17:17">
      <c r="Q97910" s="39"/>
    </row>
    <row r="97911" spans="17:17">
      <c r="Q97911" s="39"/>
    </row>
    <row r="97912" spans="17:17">
      <c r="Q97912" s="39"/>
    </row>
    <row r="97913" spans="17:17">
      <c r="Q97913" s="39"/>
    </row>
    <row r="97914" spans="17:17">
      <c r="Q97914" s="39"/>
    </row>
    <row r="97915" spans="17:17">
      <c r="Q97915" s="39"/>
    </row>
    <row r="97916" spans="17:17">
      <c r="Q97916" s="39"/>
    </row>
    <row r="97917" spans="17:17">
      <c r="Q97917" s="39"/>
    </row>
    <row r="97918" spans="17:17">
      <c r="Q97918" s="39"/>
    </row>
    <row r="97919" spans="17:17">
      <c r="Q97919" s="39"/>
    </row>
    <row r="97920" spans="17:17">
      <c r="Q97920" s="39"/>
    </row>
    <row r="97921" spans="17:17">
      <c r="Q97921" s="39"/>
    </row>
    <row r="97922" spans="17:17">
      <c r="Q97922" s="39"/>
    </row>
    <row r="97923" spans="17:17">
      <c r="Q97923" s="39"/>
    </row>
    <row r="97924" spans="17:17">
      <c r="Q97924" s="39"/>
    </row>
    <row r="97925" spans="17:17">
      <c r="Q97925" s="39"/>
    </row>
    <row r="97926" spans="17:17">
      <c r="Q97926" s="39"/>
    </row>
    <row r="97927" spans="17:17">
      <c r="Q97927" s="39"/>
    </row>
    <row r="97928" spans="17:17">
      <c r="Q97928" s="39"/>
    </row>
    <row r="97929" spans="17:17">
      <c r="Q97929" s="39"/>
    </row>
    <row r="97930" spans="17:17">
      <c r="Q97930" s="39"/>
    </row>
    <row r="97931" spans="17:17">
      <c r="Q97931" s="39"/>
    </row>
    <row r="97932" spans="17:17">
      <c r="Q97932" s="39"/>
    </row>
    <row r="97933" spans="17:17">
      <c r="Q97933" s="39"/>
    </row>
    <row r="97934" spans="17:17">
      <c r="Q97934" s="39"/>
    </row>
    <row r="97935" spans="17:17">
      <c r="Q97935" s="39"/>
    </row>
    <row r="97936" spans="17:17">
      <c r="Q97936" s="39"/>
    </row>
    <row r="97937" spans="17:17">
      <c r="Q97937" s="39"/>
    </row>
    <row r="97938" spans="17:17">
      <c r="Q97938" s="39"/>
    </row>
    <row r="97939" spans="17:17">
      <c r="Q97939" s="39"/>
    </row>
    <row r="97940" spans="17:17">
      <c r="Q97940" s="39"/>
    </row>
    <row r="97941" spans="17:17">
      <c r="Q97941" s="39"/>
    </row>
    <row r="97942" spans="17:17">
      <c r="Q97942" s="39"/>
    </row>
    <row r="97943" spans="17:17">
      <c r="Q97943" s="39"/>
    </row>
    <row r="97944" spans="17:17">
      <c r="Q97944" s="39"/>
    </row>
    <row r="97945" spans="17:17">
      <c r="Q97945" s="39"/>
    </row>
    <row r="97946" spans="17:17">
      <c r="Q97946" s="39"/>
    </row>
    <row r="97947" spans="17:17">
      <c r="Q97947" s="39"/>
    </row>
    <row r="97948" spans="17:17">
      <c r="Q97948" s="39"/>
    </row>
    <row r="97949" spans="17:17">
      <c r="Q97949" s="39"/>
    </row>
    <row r="97950" spans="17:17">
      <c r="Q97950" s="39"/>
    </row>
    <row r="97951" spans="17:17">
      <c r="Q97951" s="39"/>
    </row>
    <row r="97952" spans="17:17">
      <c r="Q97952" s="39"/>
    </row>
    <row r="97953" spans="17:17">
      <c r="Q97953" s="39"/>
    </row>
    <row r="97954" spans="17:17">
      <c r="Q97954" s="39"/>
    </row>
    <row r="97955" spans="17:17">
      <c r="Q97955" s="39"/>
    </row>
    <row r="97956" spans="17:17">
      <c r="Q97956" s="39"/>
    </row>
    <row r="97957" spans="17:17">
      <c r="Q97957" s="39"/>
    </row>
    <row r="97958" spans="17:17">
      <c r="Q97958" s="39"/>
    </row>
    <row r="97959" spans="17:17">
      <c r="Q97959" s="39"/>
    </row>
    <row r="97960" spans="17:17">
      <c r="Q97960" s="39"/>
    </row>
    <row r="97961" spans="17:17">
      <c r="Q97961" s="39"/>
    </row>
    <row r="97962" spans="17:17">
      <c r="Q97962" s="39"/>
    </row>
    <row r="97963" spans="17:17">
      <c r="Q97963" s="39"/>
    </row>
    <row r="97964" spans="17:17">
      <c r="Q97964" s="39"/>
    </row>
    <row r="97965" spans="17:17">
      <c r="Q97965" s="39"/>
    </row>
    <row r="97966" spans="17:17">
      <c r="Q97966" s="39"/>
    </row>
    <row r="97967" spans="17:17">
      <c r="Q97967" s="39"/>
    </row>
    <row r="97968" spans="17:17">
      <c r="Q97968" s="39"/>
    </row>
    <row r="97969" spans="17:17">
      <c r="Q97969" s="39"/>
    </row>
    <row r="97970" spans="17:17">
      <c r="Q97970" s="39"/>
    </row>
    <row r="97971" spans="17:17">
      <c r="Q97971" s="39"/>
    </row>
    <row r="97972" spans="17:17">
      <c r="Q97972" s="39"/>
    </row>
    <row r="97973" spans="17:17">
      <c r="Q97973" s="39"/>
    </row>
    <row r="97974" spans="17:17">
      <c r="Q97974" s="39"/>
    </row>
    <row r="97975" spans="17:17">
      <c r="Q97975" s="39"/>
    </row>
    <row r="97976" spans="17:17">
      <c r="Q97976" s="39"/>
    </row>
    <row r="97977" spans="17:17">
      <c r="Q97977" s="39"/>
    </row>
    <row r="97978" spans="17:17">
      <c r="Q97978" s="39"/>
    </row>
    <row r="97979" spans="17:17">
      <c r="Q97979" s="39"/>
    </row>
    <row r="97980" spans="17:17">
      <c r="Q97980" s="39"/>
    </row>
    <row r="97981" spans="17:17">
      <c r="Q97981" s="39"/>
    </row>
    <row r="97982" spans="17:17">
      <c r="Q97982" s="39"/>
    </row>
    <row r="97983" spans="17:17">
      <c r="Q97983" s="39"/>
    </row>
    <row r="97984" spans="17:17">
      <c r="Q97984" s="39"/>
    </row>
    <row r="97985" spans="17:17">
      <c r="Q97985" s="39"/>
    </row>
    <row r="97986" spans="17:17">
      <c r="Q97986" s="39"/>
    </row>
    <row r="97987" spans="17:17">
      <c r="Q97987" s="39"/>
    </row>
    <row r="97988" spans="17:17">
      <c r="Q97988" s="39"/>
    </row>
    <row r="97989" spans="17:17">
      <c r="Q97989" s="39"/>
    </row>
    <row r="97990" spans="17:17">
      <c r="Q97990" s="39"/>
    </row>
    <row r="97991" spans="17:17">
      <c r="Q97991" s="39"/>
    </row>
    <row r="97992" spans="17:17">
      <c r="Q97992" s="39"/>
    </row>
    <row r="97993" spans="17:17">
      <c r="Q97993" s="39"/>
    </row>
    <row r="97994" spans="17:17">
      <c r="Q97994" s="39"/>
    </row>
    <row r="97995" spans="17:17">
      <c r="Q97995" s="39"/>
    </row>
    <row r="97996" spans="17:17">
      <c r="Q97996" s="39"/>
    </row>
    <row r="97997" spans="17:17">
      <c r="Q97997" s="39"/>
    </row>
    <row r="97998" spans="17:17">
      <c r="Q97998" s="39"/>
    </row>
    <row r="97999" spans="17:17">
      <c r="Q97999" s="39"/>
    </row>
    <row r="98000" spans="17:17">
      <c r="Q98000" s="39"/>
    </row>
    <row r="98001" spans="17:17">
      <c r="Q98001" s="39"/>
    </row>
    <row r="98002" spans="17:17">
      <c r="Q98002" s="39"/>
    </row>
    <row r="98003" spans="17:17">
      <c r="Q98003" s="39"/>
    </row>
    <row r="98004" spans="17:17">
      <c r="Q98004" s="39"/>
    </row>
    <row r="98005" spans="17:17">
      <c r="Q98005" s="39"/>
    </row>
    <row r="98006" spans="17:17">
      <c r="Q98006" s="39"/>
    </row>
    <row r="98007" spans="17:17">
      <c r="Q98007" s="39"/>
    </row>
    <row r="98008" spans="17:17">
      <c r="Q98008" s="39"/>
    </row>
    <row r="98009" spans="17:17">
      <c r="Q98009" s="39"/>
    </row>
    <row r="98010" spans="17:17">
      <c r="Q98010" s="39"/>
    </row>
    <row r="98011" spans="17:17">
      <c r="Q98011" s="39"/>
    </row>
    <row r="98012" spans="17:17">
      <c r="Q98012" s="39"/>
    </row>
    <row r="98013" spans="17:17">
      <c r="Q98013" s="39"/>
    </row>
    <row r="98014" spans="17:17">
      <c r="Q98014" s="39"/>
    </row>
    <row r="98015" spans="17:17">
      <c r="Q98015" s="39"/>
    </row>
    <row r="98016" spans="17:17">
      <c r="Q98016" s="39"/>
    </row>
    <row r="98017" spans="17:17">
      <c r="Q98017" s="39"/>
    </row>
    <row r="98018" spans="17:17">
      <c r="Q98018" s="39"/>
    </row>
    <row r="98019" spans="17:17">
      <c r="Q98019" s="39"/>
    </row>
    <row r="98020" spans="17:17">
      <c r="Q98020" s="39"/>
    </row>
    <row r="98021" spans="17:17">
      <c r="Q98021" s="39"/>
    </row>
    <row r="98022" spans="17:17">
      <c r="Q98022" s="39"/>
    </row>
    <row r="98023" spans="17:17">
      <c r="Q98023" s="39"/>
    </row>
    <row r="98024" spans="17:17">
      <c r="Q98024" s="39"/>
    </row>
    <row r="98025" spans="17:17">
      <c r="Q98025" s="39"/>
    </row>
    <row r="98026" spans="17:17">
      <c r="Q98026" s="39"/>
    </row>
    <row r="98027" spans="17:17">
      <c r="Q98027" s="39"/>
    </row>
    <row r="98028" spans="17:17">
      <c r="Q98028" s="39"/>
    </row>
    <row r="98029" spans="17:17">
      <c r="Q98029" s="39"/>
    </row>
    <row r="98030" spans="17:17">
      <c r="Q98030" s="39"/>
    </row>
    <row r="98031" spans="17:17">
      <c r="Q98031" s="39"/>
    </row>
    <row r="98032" spans="17:17">
      <c r="Q98032" s="39"/>
    </row>
    <row r="98033" spans="17:17">
      <c r="Q98033" s="39"/>
    </row>
    <row r="98034" spans="17:17">
      <c r="Q98034" s="39"/>
    </row>
    <row r="98035" spans="17:17">
      <c r="Q98035" s="39"/>
    </row>
    <row r="98036" spans="17:17">
      <c r="Q98036" s="39"/>
    </row>
    <row r="98037" spans="17:17">
      <c r="Q98037" s="39"/>
    </row>
    <row r="98038" spans="17:17">
      <c r="Q98038" s="39"/>
    </row>
    <row r="98039" spans="17:17">
      <c r="Q98039" s="39"/>
    </row>
    <row r="98040" spans="17:17">
      <c r="Q98040" s="39"/>
    </row>
    <row r="98041" spans="17:17">
      <c r="Q98041" s="39"/>
    </row>
    <row r="98042" spans="17:17">
      <c r="Q98042" s="39"/>
    </row>
    <row r="98043" spans="17:17">
      <c r="Q98043" s="39"/>
    </row>
    <row r="98044" spans="17:17">
      <c r="Q98044" s="39"/>
    </row>
    <row r="98045" spans="17:17">
      <c r="Q98045" s="39"/>
    </row>
    <row r="98046" spans="17:17">
      <c r="Q98046" s="39"/>
    </row>
    <row r="98047" spans="17:17">
      <c r="Q98047" s="39"/>
    </row>
    <row r="98048" spans="17:17">
      <c r="Q98048" s="39"/>
    </row>
    <row r="98049" spans="17:17">
      <c r="Q98049" s="39"/>
    </row>
    <row r="98050" spans="17:17">
      <c r="Q98050" s="39"/>
    </row>
    <row r="98051" spans="17:17">
      <c r="Q98051" s="39"/>
    </row>
    <row r="98052" spans="17:17">
      <c r="Q98052" s="39"/>
    </row>
    <row r="98053" spans="17:17">
      <c r="Q98053" s="39"/>
    </row>
    <row r="98054" spans="17:17">
      <c r="Q98054" s="39"/>
    </row>
    <row r="98055" spans="17:17">
      <c r="Q98055" s="39"/>
    </row>
    <row r="98056" spans="17:17">
      <c r="Q98056" s="39"/>
    </row>
    <row r="98057" spans="17:17">
      <c r="Q98057" s="39"/>
    </row>
    <row r="98058" spans="17:17">
      <c r="Q98058" s="39"/>
    </row>
    <row r="98059" spans="17:17">
      <c r="Q98059" s="39"/>
    </row>
    <row r="98060" spans="17:17">
      <c r="Q98060" s="39"/>
    </row>
    <row r="98061" spans="17:17">
      <c r="Q98061" s="39"/>
    </row>
    <row r="98062" spans="17:17">
      <c r="Q98062" s="39"/>
    </row>
    <row r="98063" spans="17:17">
      <c r="Q98063" s="39"/>
    </row>
    <row r="98064" spans="17:17">
      <c r="Q98064" s="39"/>
    </row>
    <row r="98065" spans="17:17">
      <c r="Q98065" s="39"/>
    </row>
    <row r="98066" spans="17:17">
      <c r="Q98066" s="39"/>
    </row>
    <row r="98067" spans="17:17">
      <c r="Q98067" s="39"/>
    </row>
    <row r="98068" spans="17:17">
      <c r="Q98068" s="39"/>
    </row>
    <row r="98069" spans="17:17">
      <c r="Q98069" s="39"/>
    </row>
    <row r="98070" spans="17:17">
      <c r="Q98070" s="39"/>
    </row>
    <row r="98071" spans="17:17">
      <c r="Q98071" s="39"/>
    </row>
    <row r="98072" spans="17:17">
      <c r="Q98072" s="39"/>
    </row>
    <row r="98073" spans="17:17">
      <c r="Q98073" s="39"/>
    </row>
    <row r="98074" spans="17:17">
      <c r="Q98074" s="39"/>
    </row>
    <row r="98075" spans="17:17">
      <c r="Q98075" s="39"/>
    </row>
    <row r="98076" spans="17:17">
      <c r="Q98076" s="39"/>
    </row>
    <row r="98077" spans="17:17">
      <c r="Q98077" s="39"/>
    </row>
    <row r="98078" spans="17:17">
      <c r="Q98078" s="39"/>
    </row>
    <row r="98079" spans="17:17">
      <c r="Q98079" s="39"/>
    </row>
    <row r="98080" spans="17:17">
      <c r="Q98080" s="39"/>
    </row>
    <row r="98081" spans="17:17">
      <c r="Q98081" s="39"/>
    </row>
    <row r="98082" spans="17:17">
      <c r="Q98082" s="39"/>
    </row>
    <row r="98083" spans="17:17">
      <c r="Q98083" s="39"/>
    </row>
    <row r="98084" spans="17:17">
      <c r="Q98084" s="39"/>
    </row>
    <row r="98085" spans="17:17">
      <c r="Q98085" s="39"/>
    </row>
    <row r="98086" spans="17:17">
      <c r="Q98086" s="39"/>
    </row>
    <row r="98087" spans="17:17">
      <c r="Q98087" s="39"/>
    </row>
    <row r="98088" spans="17:17">
      <c r="Q98088" s="39"/>
    </row>
    <row r="98089" spans="17:17">
      <c r="Q98089" s="39"/>
    </row>
    <row r="98090" spans="17:17">
      <c r="Q98090" s="39"/>
    </row>
    <row r="98091" spans="17:17">
      <c r="Q98091" s="39"/>
    </row>
    <row r="98092" spans="17:17">
      <c r="Q98092" s="39"/>
    </row>
    <row r="98093" spans="17:17">
      <c r="Q98093" s="39"/>
    </row>
    <row r="98094" spans="17:17">
      <c r="Q98094" s="39"/>
    </row>
    <row r="98095" spans="17:17">
      <c r="Q98095" s="39"/>
    </row>
    <row r="98096" spans="17:17">
      <c r="Q98096" s="39"/>
    </row>
    <row r="98097" spans="17:17">
      <c r="Q98097" s="39"/>
    </row>
    <row r="98098" spans="17:17">
      <c r="Q98098" s="39"/>
    </row>
    <row r="98099" spans="17:17">
      <c r="Q98099" s="39"/>
    </row>
    <row r="98100" spans="17:17">
      <c r="Q98100" s="39"/>
    </row>
    <row r="98101" spans="17:17">
      <c r="Q98101" s="39"/>
    </row>
    <row r="98102" spans="17:17">
      <c r="Q98102" s="39"/>
    </row>
    <row r="98103" spans="17:17">
      <c r="Q98103" s="39"/>
    </row>
    <row r="98104" spans="17:17">
      <c r="Q98104" s="39"/>
    </row>
    <row r="98105" spans="17:17">
      <c r="Q98105" s="39"/>
    </row>
    <row r="98106" spans="17:17">
      <c r="Q98106" s="39"/>
    </row>
    <row r="98107" spans="17:17">
      <c r="Q98107" s="39"/>
    </row>
    <row r="98108" spans="17:17">
      <c r="Q98108" s="39"/>
    </row>
    <row r="98109" spans="17:17">
      <c r="Q98109" s="39"/>
    </row>
    <row r="98110" spans="17:17">
      <c r="Q98110" s="39"/>
    </row>
    <row r="98111" spans="17:17">
      <c r="Q98111" s="39"/>
    </row>
    <row r="98112" spans="17:17">
      <c r="Q98112" s="39"/>
    </row>
    <row r="98113" spans="17:17">
      <c r="Q98113" s="39"/>
    </row>
    <row r="98114" spans="17:17">
      <c r="Q98114" s="39"/>
    </row>
    <row r="98115" spans="17:17">
      <c r="Q98115" s="39"/>
    </row>
    <row r="98116" spans="17:17">
      <c r="Q98116" s="39"/>
    </row>
    <row r="98117" spans="17:17">
      <c r="Q98117" s="39"/>
    </row>
    <row r="98118" spans="17:17">
      <c r="Q98118" s="39"/>
    </row>
    <row r="98119" spans="17:17">
      <c r="Q98119" s="39"/>
    </row>
    <row r="98120" spans="17:17">
      <c r="Q98120" s="39"/>
    </row>
    <row r="98121" spans="17:17">
      <c r="Q98121" s="39"/>
    </row>
    <row r="98122" spans="17:17">
      <c r="Q98122" s="39"/>
    </row>
    <row r="98123" spans="17:17">
      <c r="Q98123" s="39"/>
    </row>
    <row r="98124" spans="17:17">
      <c r="Q98124" s="39"/>
    </row>
    <row r="98125" spans="17:17">
      <c r="Q98125" s="39"/>
    </row>
    <row r="98126" spans="17:17">
      <c r="Q98126" s="39"/>
    </row>
    <row r="98127" spans="17:17">
      <c r="Q98127" s="39"/>
    </row>
    <row r="98128" spans="17:17">
      <c r="Q98128" s="39"/>
    </row>
    <row r="98129" spans="17:17">
      <c r="Q98129" s="39"/>
    </row>
    <row r="98130" spans="17:17">
      <c r="Q98130" s="39"/>
    </row>
    <row r="98131" spans="17:17">
      <c r="Q98131" s="39"/>
    </row>
    <row r="98132" spans="17:17">
      <c r="Q98132" s="39"/>
    </row>
    <row r="98133" spans="17:17">
      <c r="Q98133" s="39"/>
    </row>
    <row r="98134" spans="17:17">
      <c r="Q98134" s="39"/>
    </row>
    <row r="98135" spans="17:17">
      <c r="Q98135" s="39"/>
    </row>
    <row r="98136" spans="17:17">
      <c r="Q98136" s="39"/>
    </row>
    <row r="98137" spans="17:17">
      <c r="Q98137" s="39"/>
    </row>
    <row r="98138" spans="17:17">
      <c r="Q98138" s="39"/>
    </row>
    <row r="98139" spans="17:17">
      <c r="Q98139" s="39"/>
    </row>
    <row r="98140" spans="17:17">
      <c r="Q98140" s="39"/>
    </row>
    <row r="98141" spans="17:17">
      <c r="Q98141" s="39"/>
    </row>
    <row r="98142" spans="17:17">
      <c r="Q98142" s="39"/>
    </row>
    <row r="98143" spans="17:17">
      <c r="Q98143" s="39"/>
    </row>
    <row r="98144" spans="17:17">
      <c r="Q98144" s="39"/>
    </row>
    <row r="98145" spans="17:17">
      <c r="Q98145" s="39"/>
    </row>
    <row r="98146" spans="17:17">
      <c r="Q98146" s="39"/>
    </row>
    <row r="98147" spans="17:17">
      <c r="Q98147" s="39"/>
    </row>
    <row r="98148" spans="17:17">
      <c r="Q98148" s="39"/>
    </row>
    <row r="98149" spans="17:17">
      <c r="Q98149" s="39"/>
    </row>
    <row r="98150" spans="17:17">
      <c r="Q98150" s="39"/>
    </row>
    <row r="98151" spans="17:17">
      <c r="Q98151" s="39"/>
    </row>
    <row r="98152" spans="17:17">
      <c r="Q98152" s="39"/>
    </row>
    <row r="98153" spans="17:17">
      <c r="Q98153" s="39"/>
    </row>
    <row r="98154" spans="17:17">
      <c r="Q98154" s="39"/>
    </row>
    <row r="98155" spans="17:17">
      <c r="Q98155" s="39"/>
    </row>
    <row r="98156" spans="17:17">
      <c r="Q98156" s="39"/>
    </row>
    <row r="98157" spans="17:17">
      <c r="Q98157" s="39"/>
    </row>
    <row r="98158" spans="17:17">
      <c r="Q98158" s="39"/>
    </row>
    <row r="98159" spans="17:17">
      <c r="Q98159" s="39"/>
    </row>
    <row r="98160" spans="17:17">
      <c r="Q98160" s="39"/>
    </row>
    <row r="98161" spans="17:17">
      <c r="Q98161" s="39"/>
    </row>
    <row r="98162" spans="17:17">
      <c r="Q98162" s="39"/>
    </row>
    <row r="98163" spans="17:17">
      <c r="Q98163" s="39"/>
    </row>
    <row r="98164" spans="17:17">
      <c r="Q98164" s="39"/>
    </row>
    <row r="98165" spans="17:17">
      <c r="Q98165" s="39"/>
    </row>
    <row r="98166" spans="17:17">
      <c r="Q98166" s="39"/>
    </row>
    <row r="98167" spans="17:17">
      <c r="Q98167" s="39"/>
    </row>
    <row r="98168" spans="17:17">
      <c r="Q98168" s="39"/>
    </row>
    <row r="98169" spans="17:17">
      <c r="Q98169" s="39"/>
    </row>
    <row r="98170" spans="17:17">
      <c r="Q98170" s="39"/>
    </row>
    <row r="98171" spans="17:17">
      <c r="Q98171" s="39"/>
    </row>
    <row r="98172" spans="17:17">
      <c r="Q98172" s="39"/>
    </row>
    <row r="98173" spans="17:17">
      <c r="Q98173" s="39"/>
    </row>
    <row r="98174" spans="17:17">
      <c r="Q98174" s="39"/>
    </row>
    <row r="98175" spans="17:17">
      <c r="Q98175" s="39"/>
    </row>
    <row r="98176" spans="17:17">
      <c r="Q98176" s="39"/>
    </row>
    <row r="98177" spans="17:17">
      <c r="Q98177" s="39"/>
    </row>
    <row r="98178" spans="17:17">
      <c r="Q98178" s="39"/>
    </row>
    <row r="98179" spans="17:17">
      <c r="Q98179" s="39"/>
    </row>
    <row r="98180" spans="17:17">
      <c r="Q98180" s="39"/>
    </row>
    <row r="98181" spans="17:17">
      <c r="Q98181" s="39"/>
    </row>
    <row r="98182" spans="17:17">
      <c r="Q98182" s="39"/>
    </row>
    <row r="98183" spans="17:17">
      <c r="Q98183" s="39"/>
    </row>
    <row r="98184" spans="17:17">
      <c r="Q98184" s="39"/>
    </row>
    <row r="98185" spans="17:17">
      <c r="Q98185" s="39"/>
    </row>
    <row r="98186" spans="17:17">
      <c r="Q98186" s="39"/>
    </row>
    <row r="98187" spans="17:17">
      <c r="Q98187" s="39"/>
    </row>
    <row r="98188" spans="17:17">
      <c r="Q98188" s="39"/>
    </row>
    <row r="98189" spans="17:17">
      <c r="Q98189" s="39"/>
    </row>
    <row r="98190" spans="17:17">
      <c r="Q98190" s="39"/>
    </row>
    <row r="98191" spans="17:17">
      <c r="Q98191" s="39"/>
    </row>
    <row r="98192" spans="17:17">
      <c r="Q98192" s="39"/>
    </row>
    <row r="98193" spans="17:17">
      <c r="Q98193" s="39"/>
    </row>
    <row r="98194" spans="17:17">
      <c r="Q98194" s="39"/>
    </row>
    <row r="98195" spans="17:17">
      <c r="Q98195" s="39"/>
    </row>
    <row r="98196" spans="17:17">
      <c r="Q98196" s="39"/>
    </row>
    <row r="98197" spans="17:17">
      <c r="Q98197" s="39"/>
    </row>
    <row r="98198" spans="17:17">
      <c r="Q98198" s="39"/>
    </row>
    <row r="98199" spans="17:17">
      <c r="Q98199" s="39"/>
    </row>
    <row r="98200" spans="17:17">
      <c r="Q98200" s="39"/>
    </row>
    <row r="98201" spans="17:17">
      <c r="Q98201" s="39"/>
    </row>
    <row r="98202" spans="17:17">
      <c r="Q98202" s="39"/>
    </row>
    <row r="98203" spans="17:17">
      <c r="Q98203" s="39"/>
    </row>
    <row r="98204" spans="17:17">
      <c r="Q98204" s="39"/>
    </row>
    <row r="98205" spans="17:17">
      <c r="Q98205" s="39"/>
    </row>
    <row r="98206" spans="17:17">
      <c r="Q98206" s="39"/>
    </row>
    <row r="98207" spans="17:17">
      <c r="Q98207" s="39"/>
    </row>
    <row r="98208" spans="17:17">
      <c r="Q98208" s="39"/>
    </row>
    <row r="98209" spans="17:17">
      <c r="Q98209" s="39"/>
    </row>
    <row r="98210" spans="17:17">
      <c r="Q98210" s="39"/>
    </row>
    <row r="98211" spans="17:17">
      <c r="Q98211" s="39"/>
    </row>
    <row r="98212" spans="17:17">
      <c r="Q98212" s="39"/>
    </row>
    <row r="98213" spans="17:17">
      <c r="Q98213" s="39"/>
    </row>
    <row r="98214" spans="17:17">
      <c r="Q98214" s="39"/>
    </row>
    <row r="98215" spans="17:17">
      <c r="Q98215" s="39"/>
    </row>
    <row r="98216" spans="17:17">
      <c r="Q98216" s="39"/>
    </row>
    <row r="98217" spans="17:17">
      <c r="Q98217" s="39"/>
    </row>
    <row r="98218" spans="17:17">
      <c r="Q98218" s="39"/>
    </row>
    <row r="98219" spans="17:17">
      <c r="Q98219" s="39"/>
    </row>
    <row r="98220" spans="17:17">
      <c r="Q98220" s="39"/>
    </row>
    <row r="98221" spans="17:17">
      <c r="Q98221" s="39"/>
    </row>
    <row r="98222" spans="17:17">
      <c r="Q98222" s="39"/>
    </row>
    <row r="98223" spans="17:17">
      <c r="Q98223" s="39"/>
    </row>
    <row r="98224" spans="17:17">
      <c r="Q98224" s="39"/>
    </row>
    <row r="98225" spans="17:17">
      <c r="Q98225" s="39"/>
    </row>
    <row r="98226" spans="17:17">
      <c r="Q98226" s="39"/>
    </row>
    <row r="98227" spans="17:17">
      <c r="Q98227" s="39"/>
    </row>
    <row r="98228" spans="17:17">
      <c r="Q98228" s="39"/>
    </row>
    <row r="98229" spans="17:17">
      <c r="Q98229" s="39"/>
    </row>
    <row r="98230" spans="17:17">
      <c r="Q98230" s="39"/>
    </row>
    <row r="98231" spans="17:17">
      <c r="Q98231" s="39"/>
    </row>
    <row r="98232" spans="17:17">
      <c r="Q98232" s="39"/>
    </row>
    <row r="98233" spans="17:17">
      <c r="Q98233" s="39"/>
    </row>
    <row r="98234" spans="17:17">
      <c r="Q98234" s="39"/>
    </row>
    <row r="98235" spans="17:17">
      <c r="Q98235" s="39"/>
    </row>
    <row r="98236" spans="17:17">
      <c r="Q98236" s="39"/>
    </row>
    <row r="98237" spans="17:17">
      <c r="Q98237" s="39"/>
    </row>
    <row r="98238" spans="17:17">
      <c r="Q98238" s="39"/>
    </row>
    <row r="98239" spans="17:17">
      <c r="Q98239" s="39"/>
    </row>
    <row r="98240" spans="17:17">
      <c r="Q98240" s="39"/>
    </row>
    <row r="98241" spans="17:17">
      <c r="Q98241" s="39"/>
    </row>
    <row r="98242" spans="17:17">
      <c r="Q98242" s="39"/>
    </row>
    <row r="98243" spans="17:17">
      <c r="Q98243" s="39"/>
    </row>
    <row r="98244" spans="17:17">
      <c r="Q98244" s="39"/>
    </row>
    <row r="98245" spans="17:17">
      <c r="Q98245" s="39"/>
    </row>
    <row r="98246" spans="17:17">
      <c r="Q98246" s="39"/>
    </row>
    <row r="98247" spans="17:17">
      <c r="Q98247" s="39"/>
    </row>
    <row r="98248" spans="17:17">
      <c r="Q98248" s="39"/>
    </row>
    <row r="98249" spans="17:17">
      <c r="Q98249" s="39"/>
    </row>
    <row r="98250" spans="17:17">
      <c r="Q98250" s="39"/>
    </row>
    <row r="98251" spans="17:17">
      <c r="Q98251" s="39"/>
    </row>
    <row r="98252" spans="17:17">
      <c r="Q98252" s="39"/>
    </row>
    <row r="98253" spans="17:17">
      <c r="Q98253" s="39"/>
    </row>
    <row r="98254" spans="17:17">
      <c r="Q98254" s="39"/>
    </row>
    <row r="98255" spans="17:17">
      <c r="Q98255" s="39"/>
    </row>
    <row r="98256" spans="17:17">
      <c r="Q98256" s="39"/>
    </row>
    <row r="98257" spans="17:17">
      <c r="Q98257" s="39"/>
    </row>
    <row r="98258" spans="17:17">
      <c r="Q98258" s="39"/>
    </row>
    <row r="98259" spans="17:17">
      <c r="Q98259" s="39"/>
    </row>
    <row r="98260" spans="17:17">
      <c r="Q98260" s="39"/>
    </row>
    <row r="98261" spans="17:17">
      <c r="Q98261" s="39"/>
    </row>
    <row r="98262" spans="17:17">
      <c r="Q98262" s="39"/>
    </row>
    <row r="98263" spans="17:17">
      <c r="Q98263" s="39"/>
    </row>
    <row r="98264" spans="17:17">
      <c r="Q98264" s="39"/>
    </row>
    <row r="98265" spans="17:17">
      <c r="Q98265" s="39"/>
    </row>
    <row r="98266" spans="17:17">
      <c r="Q98266" s="39"/>
    </row>
    <row r="98267" spans="17:17">
      <c r="Q98267" s="39"/>
    </row>
    <row r="98268" spans="17:17">
      <c r="Q98268" s="39"/>
    </row>
    <row r="98269" spans="17:17">
      <c r="Q98269" s="39"/>
    </row>
    <row r="98270" spans="17:17">
      <c r="Q98270" s="39"/>
    </row>
    <row r="98271" spans="17:17">
      <c r="Q98271" s="39"/>
    </row>
    <row r="98272" spans="17:17">
      <c r="Q98272" s="39"/>
    </row>
    <row r="98273" spans="17:17">
      <c r="Q98273" s="39"/>
    </row>
    <row r="98274" spans="17:17">
      <c r="Q98274" s="39"/>
    </row>
    <row r="98275" spans="17:17">
      <c r="Q98275" s="39"/>
    </row>
    <row r="98276" spans="17:17">
      <c r="Q98276" s="39"/>
    </row>
    <row r="98277" spans="17:17">
      <c r="Q98277" s="39"/>
    </row>
    <row r="98278" spans="17:17">
      <c r="Q98278" s="39"/>
    </row>
    <row r="98279" spans="17:17">
      <c r="Q98279" s="39"/>
    </row>
    <row r="98280" spans="17:17">
      <c r="Q98280" s="39"/>
    </row>
    <row r="98281" spans="17:17">
      <c r="Q98281" s="39"/>
    </row>
    <row r="98282" spans="17:17">
      <c r="Q98282" s="39"/>
    </row>
    <row r="98283" spans="17:17">
      <c r="Q98283" s="39"/>
    </row>
    <row r="98284" spans="17:17">
      <c r="Q98284" s="39"/>
    </row>
    <row r="98285" spans="17:17">
      <c r="Q98285" s="39"/>
    </row>
    <row r="98286" spans="17:17">
      <c r="Q98286" s="39"/>
    </row>
    <row r="98287" spans="17:17">
      <c r="Q98287" s="39"/>
    </row>
    <row r="98288" spans="17:17">
      <c r="Q98288" s="39"/>
    </row>
    <row r="98289" spans="17:17">
      <c r="Q98289" s="39"/>
    </row>
    <row r="98290" spans="17:17">
      <c r="Q98290" s="39"/>
    </row>
    <row r="98291" spans="17:17">
      <c r="Q98291" s="39"/>
    </row>
    <row r="98292" spans="17:17">
      <c r="Q98292" s="39"/>
    </row>
    <row r="98293" spans="17:17">
      <c r="Q98293" s="39"/>
    </row>
    <row r="98294" spans="17:17">
      <c r="Q98294" s="39"/>
    </row>
    <row r="98295" spans="17:17">
      <c r="Q98295" s="39"/>
    </row>
    <row r="98296" spans="17:17">
      <c r="Q98296" s="39"/>
    </row>
    <row r="98297" spans="17:17">
      <c r="Q98297" s="39"/>
    </row>
    <row r="98298" spans="17:17">
      <c r="Q98298" s="39"/>
    </row>
    <row r="98299" spans="17:17">
      <c r="Q98299" s="39"/>
    </row>
    <row r="98300" spans="17:17">
      <c r="Q98300" s="39"/>
    </row>
    <row r="98301" spans="17:17">
      <c r="Q98301" s="39"/>
    </row>
    <row r="98302" spans="17:17">
      <c r="Q98302" s="39"/>
    </row>
    <row r="98303" spans="17:17">
      <c r="Q98303" s="39"/>
    </row>
    <row r="98304" spans="17:17">
      <c r="Q98304" s="39"/>
    </row>
    <row r="98305" spans="17:17">
      <c r="Q98305" s="39"/>
    </row>
    <row r="98306" spans="17:17">
      <c r="Q98306" s="39"/>
    </row>
    <row r="98307" spans="17:17">
      <c r="Q98307" s="39"/>
    </row>
    <row r="98308" spans="17:17">
      <c r="Q98308" s="39"/>
    </row>
    <row r="98309" spans="17:17">
      <c r="Q98309" s="39"/>
    </row>
    <row r="98310" spans="17:17">
      <c r="Q98310" s="39"/>
    </row>
    <row r="98311" spans="17:17">
      <c r="Q98311" s="39"/>
    </row>
    <row r="98312" spans="17:17">
      <c r="Q98312" s="39"/>
    </row>
    <row r="98313" spans="17:17">
      <c r="Q98313" s="39"/>
    </row>
    <row r="98314" spans="17:17">
      <c r="Q98314" s="39"/>
    </row>
    <row r="98315" spans="17:17">
      <c r="Q98315" s="39"/>
    </row>
    <row r="98316" spans="17:17">
      <c r="Q98316" s="39"/>
    </row>
    <row r="98317" spans="17:17">
      <c r="Q98317" s="39"/>
    </row>
    <row r="98318" spans="17:17">
      <c r="Q98318" s="39"/>
    </row>
    <row r="98319" spans="17:17">
      <c r="Q98319" s="39"/>
    </row>
    <row r="98320" spans="17:17">
      <c r="Q98320" s="39"/>
    </row>
    <row r="98321" spans="17:17">
      <c r="Q98321" s="39"/>
    </row>
    <row r="98322" spans="17:17">
      <c r="Q98322" s="39"/>
    </row>
    <row r="98323" spans="17:17">
      <c r="Q98323" s="39"/>
    </row>
    <row r="98324" spans="17:17">
      <c r="Q98324" s="39"/>
    </row>
    <row r="98325" spans="17:17">
      <c r="Q98325" s="39"/>
    </row>
    <row r="98326" spans="17:17">
      <c r="Q98326" s="39"/>
    </row>
    <row r="98327" spans="17:17">
      <c r="Q98327" s="39"/>
    </row>
    <row r="98328" spans="17:17">
      <c r="Q98328" s="39"/>
    </row>
    <row r="98329" spans="17:17">
      <c r="Q98329" s="39"/>
    </row>
    <row r="98330" spans="17:17">
      <c r="Q98330" s="39"/>
    </row>
    <row r="98331" spans="17:17">
      <c r="Q98331" s="39"/>
    </row>
    <row r="98332" spans="17:17">
      <c r="Q98332" s="39"/>
    </row>
    <row r="98333" spans="17:17">
      <c r="Q98333" s="39"/>
    </row>
    <row r="98334" spans="17:17">
      <c r="Q98334" s="39"/>
    </row>
    <row r="98335" spans="17:17">
      <c r="Q98335" s="39"/>
    </row>
    <row r="98336" spans="17:17">
      <c r="Q98336" s="39"/>
    </row>
    <row r="98337" spans="17:17">
      <c r="Q98337" s="39"/>
    </row>
    <row r="98338" spans="17:17">
      <c r="Q98338" s="39"/>
    </row>
    <row r="98339" spans="17:17">
      <c r="Q98339" s="39"/>
    </row>
    <row r="98340" spans="17:17">
      <c r="Q98340" s="39"/>
    </row>
    <row r="98341" spans="17:17">
      <c r="Q98341" s="39"/>
    </row>
    <row r="98342" spans="17:17">
      <c r="Q98342" s="39"/>
    </row>
    <row r="98343" spans="17:17">
      <c r="Q98343" s="39"/>
    </row>
    <row r="98344" spans="17:17">
      <c r="Q98344" s="39"/>
    </row>
    <row r="98345" spans="17:17">
      <c r="Q98345" s="39"/>
    </row>
    <row r="98346" spans="17:17">
      <c r="Q98346" s="39"/>
    </row>
    <row r="98347" spans="17:17">
      <c r="Q98347" s="39"/>
    </row>
    <row r="98348" spans="17:17">
      <c r="Q98348" s="39"/>
    </row>
    <row r="98349" spans="17:17">
      <c r="Q98349" s="39"/>
    </row>
    <row r="98350" spans="17:17">
      <c r="Q98350" s="39"/>
    </row>
    <row r="98351" spans="17:17">
      <c r="Q98351" s="39"/>
    </row>
    <row r="98352" spans="17:17">
      <c r="Q98352" s="39"/>
    </row>
    <row r="98353" spans="17:17">
      <c r="Q98353" s="39"/>
    </row>
    <row r="98354" spans="17:17">
      <c r="Q98354" s="39"/>
    </row>
    <row r="98355" spans="17:17">
      <c r="Q98355" s="39"/>
    </row>
    <row r="98356" spans="17:17">
      <c r="Q98356" s="39"/>
    </row>
    <row r="98357" spans="17:17">
      <c r="Q98357" s="39"/>
    </row>
    <row r="98358" spans="17:17">
      <c r="Q98358" s="39"/>
    </row>
    <row r="98359" spans="17:17">
      <c r="Q98359" s="39"/>
    </row>
    <row r="98360" spans="17:17">
      <c r="Q98360" s="39"/>
    </row>
    <row r="98361" spans="17:17">
      <c r="Q98361" s="39"/>
    </row>
    <row r="98362" spans="17:17">
      <c r="Q98362" s="39"/>
    </row>
    <row r="98363" spans="17:17">
      <c r="Q98363" s="39"/>
    </row>
    <row r="98364" spans="17:17">
      <c r="Q98364" s="39"/>
    </row>
    <row r="98365" spans="17:17">
      <c r="Q98365" s="39"/>
    </row>
    <row r="98366" spans="17:17">
      <c r="Q98366" s="39"/>
    </row>
    <row r="98367" spans="17:17">
      <c r="Q98367" s="39"/>
    </row>
    <row r="98368" spans="17:17">
      <c r="Q98368" s="39"/>
    </row>
    <row r="98369" spans="17:17">
      <c r="Q98369" s="39"/>
    </row>
    <row r="98370" spans="17:17">
      <c r="Q98370" s="39"/>
    </row>
    <row r="98371" spans="17:17">
      <c r="Q98371" s="39"/>
    </row>
    <row r="98372" spans="17:17">
      <c r="Q98372" s="39"/>
    </row>
    <row r="98373" spans="17:17">
      <c r="Q98373" s="39"/>
    </row>
    <row r="98374" spans="17:17">
      <c r="Q98374" s="39"/>
    </row>
    <row r="98375" spans="17:17">
      <c r="Q98375" s="39"/>
    </row>
    <row r="98376" spans="17:17">
      <c r="Q98376" s="39"/>
    </row>
    <row r="98377" spans="17:17">
      <c r="Q98377" s="39"/>
    </row>
    <row r="98378" spans="17:17">
      <c r="Q98378" s="39"/>
    </row>
    <row r="98379" spans="17:17">
      <c r="Q98379" s="39"/>
    </row>
    <row r="98380" spans="17:17">
      <c r="Q98380" s="39"/>
    </row>
    <row r="98381" spans="17:17">
      <c r="Q98381" s="39"/>
    </row>
    <row r="98382" spans="17:17">
      <c r="Q98382" s="39"/>
    </row>
    <row r="98383" spans="17:17">
      <c r="Q98383" s="39"/>
    </row>
    <row r="98384" spans="17:17">
      <c r="Q98384" s="39"/>
    </row>
    <row r="98385" spans="17:17">
      <c r="Q98385" s="39"/>
    </row>
    <row r="98386" spans="17:17">
      <c r="Q98386" s="39"/>
    </row>
    <row r="98387" spans="17:17">
      <c r="Q98387" s="39"/>
    </row>
    <row r="98388" spans="17:17">
      <c r="Q98388" s="39"/>
    </row>
    <row r="98389" spans="17:17">
      <c r="Q98389" s="39"/>
    </row>
    <row r="98390" spans="17:17">
      <c r="Q98390" s="39"/>
    </row>
    <row r="98391" spans="17:17">
      <c r="Q98391" s="39"/>
    </row>
    <row r="98392" spans="17:17">
      <c r="Q98392" s="39"/>
    </row>
    <row r="98393" spans="17:17">
      <c r="Q98393" s="39"/>
    </row>
    <row r="98394" spans="17:17">
      <c r="Q98394" s="39"/>
    </row>
    <row r="98395" spans="17:17">
      <c r="Q98395" s="39"/>
    </row>
    <row r="98396" spans="17:17">
      <c r="Q98396" s="39"/>
    </row>
    <row r="98397" spans="17:17">
      <c r="Q98397" s="39"/>
    </row>
    <row r="98398" spans="17:17">
      <c r="Q98398" s="39"/>
    </row>
    <row r="98399" spans="17:17">
      <c r="Q98399" s="39"/>
    </row>
    <row r="98400" spans="17:17">
      <c r="Q98400" s="39"/>
    </row>
    <row r="98401" spans="17:17">
      <c r="Q98401" s="39"/>
    </row>
    <row r="98402" spans="17:17">
      <c r="Q98402" s="39"/>
    </row>
    <row r="98403" spans="17:17">
      <c r="Q98403" s="39"/>
    </row>
    <row r="98404" spans="17:17">
      <c r="Q98404" s="39"/>
    </row>
    <row r="98405" spans="17:17">
      <c r="Q98405" s="39"/>
    </row>
    <row r="98406" spans="17:17">
      <c r="Q98406" s="39"/>
    </row>
    <row r="98407" spans="17:17">
      <c r="Q98407" s="39"/>
    </row>
    <row r="98408" spans="17:17">
      <c r="Q98408" s="39"/>
    </row>
    <row r="98409" spans="17:17">
      <c r="Q98409" s="39"/>
    </row>
    <row r="98410" spans="17:17">
      <c r="Q98410" s="39"/>
    </row>
    <row r="98411" spans="17:17">
      <c r="Q98411" s="39"/>
    </row>
    <row r="98412" spans="17:17">
      <c r="Q98412" s="39"/>
    </row>
    <row r="98413" spans="17:17">
      <c r="Q98413" s="39"/>
    </row>
    <row r="98414" spans="17:17">
      <c r="Q98414" s="39"/>
    </row>
    <row r="98415" spans="17:17">
      <c r="Q98415" s="39"/>
    </row>
    <row r="98416" spans="17:17">
      <c r="Q98416" s="39"/>
    </row>
    <row r="98417" spans="17:17">
      <c r="Q98417" s="39"/>
    </row>
    <row r="98418" spans="17:17">
      <c r="Q98418" s="39"/>
    </row>
    <row r="98419" spans="17:17">
      <c r="Q98419" s="39"/>
    </row>
    <row r="98420" spans="17:17">
      <c r="Q98420" s="39"/>
    </row>
    <row r="98421" spans="17:17">
      <c r="Q98421" s="39"/>
    </row>
    <row r="98422" spans="17:17">
      <c r="Q98422" s="39"/>
    </row>
    <row r="98423" spans="17:17">
      <c r="Q98423" s="39"/>
    </row>
    <row r="98424" spans="17:17">
      <c r="Q98424" s="39"/>
    </row>
    <row r="98425" spans="17:17">
      <c r="Q98425" s="39"/>
    </row>
    <row r="98426" spans="17:17">
      <c r="Q98426" s="39"/>
    </row>
    <row r="98427" spans="17:17">
      <c r="Q98427" s="39"/>
    </row>
    <row r="98428" spans="17:17">
      <c r="Q98428" s="39"/>
    </row>
    <row r="98429" spans="17:17">
      <c r="Q98429" s="39"/>
    </row>
    <row r="98430" spans="17:17">
      <c r="Q98430" s="39"/>
    </row>
    <row r="98431" spans="17:17">
      <c r="Q98431" s="39"/>
    </row>
    <row r="98432" spans="17:17">
      <c r="Q98432" s="39"/>
    </row>
    <row r="98433" spans="17:17">
      <c r="Q98433" s="39"/>
    </row>
    <row r="98434" spans="17:17">
      <c r="Q98434" s="39"/>
    </row>
    <row r="98435" spans="17:17">
      <c r="Q98435" s="39"/>
    </row>
    <row r="98436" spans="17:17">
      <c r="Q98436" s="39"/>
    </row>
    <row r="98437" spans="17:17">
      <c r="Q98437" s="39"/>
    </row>
    <row r="98438" spans="17:17">
      <c r="Q98438" s="39"/>
    </row>
    <row r="98439" spans="17:17">
      <c r="Q98439" s="39"/>
    </row>
    <row r="98440" spans="17:17">
      <c r="Q98440" s="39"/>
    </row>
    <row r="98441" spans="17:17">
      <c r="Q98441" s="39"/>
    </row>
    <row r="98442" spans="17:17">
      <c r="Q98442" s="39"/>
    </row>
    <row r="98443" spans="17:17">
      <c r="Q98443" s="39"/>
    </row>
    <row r="98444" spans="17:17">
      <c r="Q98444" s="39"/>
    </row>
    <row r="98445" spans="17:17">
      <c r="Q98445" s="39"/>
    </row>
    <row r="98446" spans="17:17">
      <c r="Q98446" s="39"/>
    </row>
    <row r="98447" spans="17:17">
      <c r="Q98447" s="39"/>
    </row>
    <row r="98448" spans="17:17">
      <c r="Q98448" s="39"/>
    </row>
    <row r="98449" spans="17:17">
      <c r="Q98449" s="39"/>
    </row>
    <row r="98450" spans="17:17">
      <c r="Q98450" s="39"/>
    </row>
    <row r="98451" spans="17:17">
      <c r="Q98451" s="39"/>
    </row>
    <row r="98452" spans="17:17">
      <c r="Q98452" s="39"/>
    </row>
    <row r="98453" spans="17:17">
      <c r="Q98453" s="39"/>
    </row>
    <row r="98454" spans="17:17">
      <c r="Q98454" s="39"/>
    </row>
    <row r="98455" spans="17:17">
      <c r="Q98455" s="39"/>
    </row>
    <row r="98456" spans="17:17">
      <c r="Q98456" s="39"/>
    </row>
    <row r="98457" spans="17:17">
      <c r="Q98457" s="39"/>
    </row>
    <row r="98458" spans="17:17">
      <c r="Q98458" s="39"/>
    </row>
    <row r="98459" spans="17:17">
      <c r="Q98459" s="39"/>
    </row>
    <row r="98460" spans="17:17">
      <c r="Q98460" s="39"/>
    </row>
    <row r="98461" spans="17:17">
      <c r="Q98461" s="39"/>
    </row>
    <row r="98462" spans="17:17">
      <c r="Q98462" s="39"/>
    </row>
    <row r="98463" spans="17:17">
      <c r="Q98463" s="39"/>
    </row>
    <row r="98464" spans="17:17">
      <c r="Q98464" s="39"/>
    </row>
    <row r="98465" spans="17:17">
      <c r="Q98465" s="39"/>
    </row>
    <row r="98466" spans="17:17">
      <c r="Q98466" s="39"/>
    </row>
    <row r="98467" spans="17:17">
      <c r="Q98467" s="39"/>
    </row>
    <row r="98468" spans="17:17">
      <c r="Q98468" s="39"/>
    </row>
    <row r="98469" spans="17:17">
      <c r="Q98469" s="39"/>
    </row>
    <row r="98470" spans="17:17">
      <c r="Q98470" s="39"/>
    </row>
    <row r="98471" spans="17:17">
      <c r="Q98471" s="39"/>
    </row>
    <row r="98472" spans="17:17">
      <c r="Q98472" s="39"/>
    </row>
    <row r="98473" spans="17:17">
      <c r="Q98473" s="39"/>
    </row>
    <row r="98474" spans="17:17">
      <c r="Q98474" s="39"/>
    </row>
    <row r="98475" spans="17:17">
      <c r="Q98475" s="39"/>
    </row>
    <row r="98476" spans="17:17">
      <c r="Q98476" s="39"/>
    </row>
    <row r="98477" spans="17:17">
      <c r="Q98477" s="39"/>
    </row>
    <row r="98478" spans="17:17">
      <c r="Q98478" s="39"/>
    </row>
    <row r="98479" spans="17:17">
      <c r="Q98479" s="39"/>
    </row>
    <row r="98480" spans="17:17">
      <c r="Q98480" s="39"/>
    </row>
    <row r="98481" spans="17:17">
      <c r="Q98481" s="39"/>
    </row>
    <row r="98482" spans="17:17">
      <c r="Q98482" s="39"/>
    </row>
    <row r="98483" spans="17:17">
      <c r="Q98483" s="39"/>
    </row>
    <row r="98484" spans="17:17">
      <c r="Q98484" s="39"/>
    </row>
    <row r="98485" spans="17:17">
      <c r="Q98485" s="39"/>
    </row>
    <row r="98486" spans="17:17">
      <c r="Q98486" s="39"/>
    </row>
    <row r="98487" spans="17:17">
      <c r="Q98487" s="39"/>
    </row>
    <row r="98488" spans="17:17">
      <c r="Q98488" s="39"/>
    </row>
    <row r="98489" spans="17:17">
      <c r="Q98489" s="39"/>
    </row>
    <row r="98490" spans="17:17">
      <c r="Q98490" s="39"/>
    </row>
    <row r="98491" spans="17:17">
      <c r="Q98491" s="39"/>
    </row>
    <row r="98492" spans="17:17">
      <c r="Q98492" s="39"/>
    </row>
    <row r="98493" spans="17:17">
      <c r="Q98493" s="39"/>
    </row>
    <row r="98494" spans="17:17">
      <c r="Q98494" s="39"/>
    </row>
    <row r="98495" spans="17:17">
      <c r="Q98495" s="39"/>
    </row>
    <row r="98496" spans="17:17">
      <c r="Q98496" s="39"/>
    </row>
    <row r="98497" spans="17:17">
      <c r="Q98497" s="39"/>
    </row>
    <row r="98498" spans="17:17">
      <c r="Q98498" s="39"/>
    </row>
    <row r="98499" spans="17:17">
      <c r="Q98499" s="39"/>
    </row>
    <row r="98500" spans="17:17">
      <c r="Q98500" s="39"/>
    </row>
    <row r="98501" spans="17:17">
      <c r="Q98501" s="39"/>
    </row>
    <row r="98502" spans="17:17">
      <c r="Q98502" s="39"/>
    </row>
    <row r="98503" spans="17:17">
      <c r="Q98503" s="39"/>
    </row>
    <row r="98504" spans="17:17">
      <c r="Q98504" s="39"/>
    </row>
    <row r="98505" spans="17:17">
      <c r="Q98505" s="39"/>
    </row>
    <row r="98506" spans="17:17">
      <c r="Q98506" s="39"/>
    </row>
    <row r="98507" spans="17:17">
      <c r="Q98507" s="39"/>
    </row>
    <row r="98508" spans="17:17">
      <c r="Q98508" s="39"/>
    </row>
    <row r="98509" spans="17:17">
      <c r="Q98509" s="39"/>
    </row>
    <row r="98510" spans="17:17">
      <c r="Q98510" s="39"/>
    </row>
    <row r="98511" spans="17:17">
      <c r="Q98511" s="39"/>
    </row>
    <row r="98512" spans="17:17">
      <c r="Q98512" s="39"/>
    </row>
    <row r="98513" spans="17:17">
      <c r="Q98513" s="39"/>
    </row>
    <row r="98514" spans="17:17">
      <c r="Q98514" s="39"/>
    </row>
    <row r="98515" spans="17:17">
      <c r="Q98515" s="39"/>
    </row>
    <row r="98516" spans="17:17">
      <c r="Q98516" s="39"/>
    </row>
    <row r="98517" spans="17:17">
      <c r="Q98517" s="39"/>
    </row>
    <row r="98518" spans="17:17">
      <c r="Q98518" s="39"/>
    </row>
    <row r="98519" spans="17:17">
      <c r="Q98519" s="39"/>
    </row>
    <row r="98520" spans="17:17">
      <c r="Q98520" s="39"/>
    </row>
    <row r="98521" spans="17:17">
      <c r="Q98521" s="39"/>
    </row>
    <row r="98522" spans="17:17">
      <c r="Q98522" s="39"/>
    </row>
    <row r="98523" spans="17:17">
      <c r="Q98523" s="39"/>
    </row>
    <row r="98524" spans="17:17">
      <c r="Q98524" s="39"/>
    </row>
    <row r="98525" spans="17:17">
      <c r="Q98525" s="39"/>
    </row>
    <row r="98526" spans="17:17">
      <c r="Q98526" s="39"/>
    </row>
    <row r="98527" spans="17:17">
      <c r="Q98527" s="39"/>
    </row>
    <row r="98528" spans="17:17">
      <c r="Q98528" s="39"/>
    </row>
    <row r="98529" spans="17:17">
      <c r="Q98529" s="39"/>
    </row>
    <row r="98530" spans="17:17">
      <c r="Q98530" s="39"/>
    </row>
    <row r="98531" spans="17:17">
      <c r="Q98531" s="39"/>
    </row>
    <row r="98532" spans="17:17">
      <c r="Q98532" s="39"/>
    </row>
    <row r="98533" spans="17:17">
      <c r="Q98533" s="39"/>
    </row>
    <row r="98534" spans="17:17">
      <c r="Q98534" s="39"/>
    </row>
    <row r="98535" spans="17:17">
      <c r="Q98535" s="39"/>
    </row>
    <row r="98536" spans="17:17">
      <c r="Q98536" s="39"/>
    </row>
    <row r="98537" spans="17:17">
      <c r="Q98537" s="39"/>
    </row>
    <row r="98538" spans="17:17">
      <c r="Q98538" s="39"/>
    </row>
    <row r="98539" spans="17:17">
      <c r="Q98539" s="39"/>
    </row>
    <row r="98540" spans="17:17">
      <c r="Q98540" s="39"/>
    </row>
    <row r="98541" spans="17:17">
      <c r="Q98541" s="39"/>
    </row>
    <row r="98542" spans="17:17">
      <c r="Q98542" s="39"/>
    </row>
    <row r="98543" spans="17:17">
      <c r="Q98543" s="39"/>
    </row>
    <row r="98544" spans="17:17">
      <c r="Q98544" s="39"/>
    </row>
    <row r="98545" spans="17:17">
      <c r="Q98545" s="39"/>
    </row>
    <row r="98546" spans="17:17">
      <c r="Q98546" s="39"/>
    </row>
    <row r="98547" spans="17:17">
      <c r="Q98547" s="39"/>
    </row>
    <row r="98548" spans="17:17">
      <c r="Q98548" s="39"/>
    </row>
    <row r="98549" spans="17:17">
      <c r="Q98549" s="39"/>
    </row>
    <row r="98550" spans="17:17">
      <c r="Q98550" s="39"/>
    </row>
    <row r="98551" spans="17:17">
      <c r="Q98551" s="39"/>
    </row>
    <row r="98552" spans="17:17">
      <c r="Q98552" s="39"/>
    </row>
    <row r="98553" spans="17:17">
      <c r="Q98553" s="39"/>
    </row>
    <row r="98554" spans="17:17">
      <c r="Q98554" s="39"/>
    </row>
    <row r="98555" spans="17:17">
      <c r="Q98555" s="39"/>
    </row>
    <row r="98556" spans="17:17">
      <c r="Q98556" s="39"/>
    </row>
    <row r="98557" spans="17:17">
      <c r="Q98557" s="39"/>
    </row>
    <row r="98558" spans="17:17">
      <c r="Q98558" s="39"/>
    </row>
    <row r="98559" spans="17:17">
      <c r="Q98559" s="39"/>
    </row>
    <row r="98560" spans="17:17">
      <c r="Q98560" s="39"/>
    </row>
    <row r="98561" spans="17:17">
      <c r="Q98561" s="39"/>
    </row>
    <row r="98562" spans="17:17">
      <c r="Q98562" s="39"/>
    </row>
    <row r="98563" spans="17:17">
      <c r="Q98563" s="39"/>
    </row>
    <row r="98564" spans="17:17">
      <c r="Q98564" s="39"/>
    </row>
    <row r="98565" spans="17:17">
      <c r="Q98565" s="39"/>
    </row>
    <row r="98566" spans="17:17">
      <c r="Q98566" s="39"/>
    </row>
    <row r="98567" spans="17:17">
      <c r="Q98567" s="39"/>
    </row>
    <row r="98568" spans="17:17">
      <c r="Q98568" s="39"/>
    </row>
    <row r="98569" spans="17:17">
      <c r="Q98569" s="39"/>
    </row>
    <row r="98570" spans="17:17">
      <c r="Q98570" s="39"/>
    </row>
    <row r="98571" spans="17:17">
      <c r="Q98571" s="39"/>
    </row>
    <row r="98572" spans="17:17">
      <c r="Q98572" s="39"/>
    </row>
    <row r="98573" spans="17:17">
      <c r="Q98573" s="39"/>
    </row>
    <row r="98574" spans="17:17">
      <c r="Q98574" s="39"/>
    </row>
    <row r="98575" spans="17:17">
      <c r="Q98575" s="39"/>
    </row>
    <row r="98576" spans="17:17">
      <c r="Q98576" s="39"/>
    </row>
    <row r="98577" spans="17:17">
      <c r="Q98577" s="39"/>
    </row>
    <row r="98578" spans="17:17">
      <c r="Q98578" s="39"/>
    </row>
    <row r="98579" spans="17:17">
      <c r="Q98579" s="39"/>
    </row>
    <row r="98580" spans="17:17">
      <c r="Q98580" s="39"/>
    </row>
    <row r="98581" spans="17:17">
      <c r="Q98581" s="39"/>
    </row>
    <row r="98582" spans="17:17">
      <c r="Q98582" s="39"/>
    </row>
    <row r="98583" spans="17:17">
      <c r="Q98583" s="39"/>
    </row>
    <row r="98584" spans="17:17">
      <c r="Q98584" s="39"/>
    </row>
    <row r="98585" spans="17:17">
      <c r="Q98585" s="39"/>
    </row>
    <row r="98586" spans="17:17">
      <c r="Q98586" s="39"/>
    </row>
    <row r="98587" spans="17:17">
      <c r="Q98587" s="39"/>
    </row>
    <row r="98588" spans="17:17">
      <c r="Q98588" s="39"/>
    </row>
    <row r="98589" spans="17:17">
      <c r="Q98589" s="39"/>
    </row>
    <row r="98590" spans="17:17">
      <c r="Q98590" s="39"/>
    </row>
    <row r="98591" spans="17:17">
      <c r="Q98591" s="39"/>
    </row>
    <row r="98592" spans="17:17">
      <c r="Q98592" s="39"/>
    </row>
    <row r="98593" spans="17:17">
      <c r="Q98593" s="39"/>
    </row>
    <row r="98594" spans="17:17">
      <c r="Q98594" s="39"/>
    </row>
    <row r="98595" spans="17:17">
      <c r="Q98595" s="39"/>
    </row>
    <row r="98596" spans="17:17">
      <c r="Q98596" s="39"/>
    </row>
    <row r="98597" spans="17:17">
      <c r="Q98597" s="39"/>
    </row>
    <row r="98598" spans="17:17">
      <c r="Q98598" s="39"/>
    </row>
    <row r="98599" spans="17:17">
      <c r="Q98599" s="39"/>
    </row>
    <row r="98600" spans="17:17">
      <c r="Q98600" s="39"/>
    </row>
    <row r="98601" spans="17:17">
      <c r="Q98601" s="39"/>
    </row>
    <row r="98602" spans="17:17">
      <c r="Q98602" s="39"/>
    </row>
    <row r="98603" spans="17:17">
      <c r="Q98603" s="39"/>
    </row>
    <row r="98604" spans="17:17">
      <c r="Q98604" s="39"/>
    </row>
    <row r="98605" spans="17:17">
      <c r="Q98605" s="39"/>
    </row>
    <row r="98606" spans="17:17">
      <c r="Q98606" s="39"/>
    </row>
    <row r="98607" spans="17:17">
      <c r="Q98607" s="39"/>
    </row>
    <row r="98608" spans="17:17">
      <c r="Q98608" s="39"/>
    </row>
    <row r="98609" spans="17:17">
      <c r="Q98609" s="39"/>
    </row>
    <row r="98610" spans="17:17">
      <c r="Q98610" s="39"/>
    </row>
    <row r="98611" spans="17:17">
      <c r="Q98611" s="39"/>
    </row>
    <row r="98612" spans="17:17">
      <c r="Q98612" s="39"/>
    </row>
    <row r="98613" spans="17:17">
      <c r="Q98613" s="39"/>
    </row>
    <row r="98614" spans="17:17">
      <c r="Q98614" s="39"/>
    </row>
    <row r="98615" spans="17:17">
      <c r="Q98615" s="39"/>
    </row>
    <row r="98616" spans="17:17">
      <c r="Q98616" s="39"/>
    </row>
    <row r="98617" spans="17:17">
      <c r="Q98617" s="39"/>
    </row>
    <row r="98618" spans="17:17">
      <c r="Q98618" s="39"/>
    </row>
    <row r="98619" spans="17:17">
      <c r="Q98619" s="39"/>
    </row>
    <row r="98620" spans="17:17">
      <c r="Q98620" s="39"/>
    </row>
    <row r="98621" spans="17:17">
      <c r="Q98621" s="39"/>
    </row>
    <row r="98622" spans="17:17">
      <c r="Q98622" s="39"/>
    </row>
    <row r="98623" spans="17:17">
      <c r="Q98623" s="39"/>
    </row>
    <row r="98624" spans="17:17">
      <c r="Q98624" s="39"/>
    </row>
    <row r="98625" spans="17:17">
      <c r="Q98625" s="39"/>
    </row>
    <row r="98626" spans="17:17">
      <c r="Q98626" s="39"/>
    </row>
    <row r="98627" spans="17:17">
      <c r="Q98627" s="39"/>
    </row>
    <row r="98628" spans="17:17">
      <c r="Q98628" s="39"/>
    </row>
    <row r="98629" spans="17:17">
      <c r="Q98629" s="39"/>
    </row>
    <row r="98630" spans="17:17">
      <c r="Q98630" s="39"/>
    </row>
    <row r="98631" spans="17:17">
      <c r="Q98631" s="39"/>
    </row>
    <row r="98632" spans="17:17">
      <c r="Q98632" s="39"/>
    </row>
    <row r="98633" spans="17:17">
      <c r="Q98633" s="39"/>
    </row>
    <row r="98634" spans="17:17">
      <c r="Q98634" s="39"/>
    </row>
    <row r="98635" spans="17:17">
      <c r="Q98635" s="39"/>
    </row>
    <row r="98636" spans="17:17">
      <c r="Q98636" s="39"/>
    </row>
    <row r="98637" spans="17:17">
      <c r="Q98637" s="39"/>
    </row>
    <row r="98638" spans="17:17">
      <c r="Q98638" s="39"/>
    </row>
    <row r="98639" spans="17:17">
      <c r="Q98639" s="39"/>
    </row>
    <row r="98640" spans="17:17">
      <c r="Q98640" s="39"/>
    </row>
    <row r="98641" spans="17:17">
      <c r="Q98641" s="39"/>
    </row>
    <row r="98642" spans="17:17">
      <c r="Q98642" s="39"/>
    </row>
    <row r="98643" spans="17:17">
      <c r="Q98643" s="39"/>
    </row>
    <row r="98644" spans="17:17">
      <c r="Q98644" s="39"/>
    </row>
    <row r="98645" spans="17:17">
      <c r="Q98645" s="39"/>
    </row>
    <row r="98646" spans="17:17">
      <c r="Q98646" s="39"/>
    </row>
    <row r="98647" spans="17:17">
      <c r="Q98647" s="39"/>
    </row>
    <row r="98648" spans="17:17">
      <c r="Q98648" s="39"/>
    </row>
    <row r="98649" spans="17:17">
      <c r="Q98649" s="39"/>
    </row>
    <row r="98650" spans="17:17">
      <c r="Q98650" s="39"/>
    </row>
    <row r="98651" spans="17:17">
      <c r="Q98651" s="39"/>
    </row>
    <row r="98652" spans="17:17">
      <c r="Q98652" s="39"/>
    </row>
    <row r="98653" spans="17:17">
      <c r="Q98653" s="39"/>
    </row>
    <row r="98654" spans="17:17">
      <c r="Q98654" s="39"/>
    </row>
    <row r="98655" spans="17:17">
      <c r="Q98655" s="39"/>
    </row>
    <row r="98656" spans="17:17">
      <c r="Q98656" s="39"/>
    </row>
    <row r="98657" spans="17:17">
      <c r="Q98657" s="39"/>
    </row>
    <row r="98658" spans="17:17">
      <c r="Q98658" s="39"/>
    </row>
    <row r="98659" spans="17:17">
      <c r="Q98659" s="39"/>
    </row>
    <row r="98660" spans="17:17">
      <c r="Q98660" s="39"/>
    </row>
    <row r="98661" spans="17:17">
      <c r="Q98661" s="39"/>
    </row>
    <row r="98662" spans="17:17">
      <c r="Q98662" s="39"/>
    </row>
    <row r="98663" spans="17:17">
      <c r="Q98663" s="39"/>
    </row>
    <row r="98664" spans="17:17">
      <c r="Q98664" s="39"/>
    </row>
    <row r="98665" spans="17:17">
      <c r="Q98665" s="39"/>
    </row>
    <row r="98666" spans="17:17">
      <c r="Q98666" s="39"/>
    </row>
    <row r="98667" spans="17:17">
      <c r="Q98667" s="39"/>
    </row>
    <row r="98668" spans="17:17">
      <c r="Q98668" s="39"/>
    </row>
    <row r="98669" spans="17:17">
      <c r="Q98669" s="39"/>
    </row>
    <row r="98670" spans="17:17">
      <c r="Q98670" s="39"/>
    </row>
    <row r="98671" spans="17:17">
      <c r="Q98671" s="39"/>
    </row>
    <row r="98672" spans="17:17">
      <c r="Q98672" s="39"/>
    </row>
    <row r="98673" spans="17:17">
      <c r="Q98673" s="39"/>
    </row>
    <row r="98674" spans="17:17">
      <c r="Q98674" s="39"/>
    </row>
    <row r="98675" spans="17:17">
      <c r="Q98675" s="39"/>
    </row>
    <row r="98676" spans="17:17">
      <c r="Q98676" s="39"/>
    </row>
    <row r="98677" spans="17:17">
      <c r="Q98677" s="39"/>
    </row>
    <row r="98678" spans="17:17">
      <c r="Q98678" s="39"/>
    </row>
    <row r="98679" spans="17:17">
      <c r="Q98679" s="39"/>
    </row>
    <row r="98680" spans="17:17">
      <c r="Q98680" s="39"/>
    </row>
    <row r="98681" spans="17:17">
      <c r="Q98681" s="39"/>
    </row>
    <row r="98682" spans="17:17">
      <c r="Q98682" s="39"/>
    </row>
    <row r="98683" spans="17:17">
      <c r="Q98683" s="39"/>
    </row>
    <row r="98684" spans="17:17">
      <c r="Q98684" s="39"/>
    </row>
    <row r="98685" spans="17:17">
      <c r="Q98685" s="39"/>
    </row>
    <row r="98686" spans="17:17">
      <c r="Q98686" s="39"/>
    </row>
    <row r="98687" spans="17:17">
      <c r="Q98687" s="39"/>
    </row>
    <row r="98688" spans="17:17">
      <c r="Q98688" s="39"/>
    </row>
    <row r="98689" spans="17:17">
      <c r="Q98689" s="39"/>
    </row>
    <row r="98690" spans="17:17">
      <c r="Q98690" s="39"/>
    </row>
    <row r="98691" spans="17:17">
      <c r="Q98691" s="39"/>
    </row>
    <row r="98692" spans="17:17">
      <c r="Q98692" s="39"/>
    </row>
    <row r="98693" spans="17:17">
      <c r="Q98693" s="39"/>
    </row>
    <row r="98694" spans="17:17">
      <c r="Q98694" s="39"/>
    </row>
    <row r="98695" spans="17:17">
      <c r="Q98695" s="39"/>
    </row>
    <row r="98696" spans="17:17">
      <c r="Q98696" s="39"/>
    </row>
    <row r="98697" spans="17:17">
      <c r="Q98697" s="39"/>
    </row>
    <row r="98698" spans="17:17">
      <c r="Q98698" s="39"/>
    </row>
    <row r="98699" spans="17:17">
      <c r="Q98699" s="39"/>
    </row>
    <row r="98700" spans="17:17">
      <c r="Q98700" s="39"/>
    </row>
    <row r="98701" spans="17:17">
      <c r="Q98701" s="39"/>
    </row>
    <row r="98702" spans="17:17">
      <c r="Q98702" s="39"/>
    </row>
    <row r="98703" spans="17:17">
      <c r="Q98703" s="39"/>
    </row>
    <row r="98704" spans="17:17">
      <c r="Q98704" s="39"/>
    </row>
    <row r="98705" spans="17:17">
      <c r="Q98705" s="39"/>
    </row>
    <row r="98706" spans="17:17">
      <c r="Q98706" s="39"/>
    </row>
    <row r="98707" spans="17:17">
      <c r="Q98707" s="39"/>
    </row>
    <row r="98708" spans="17:17">
      <c r="Q98708" s="39"/>
    </row>
    <row r="98709" spans="17:17">
      <c r="Q98709" s="39"/>
    </row>
    <row r="98710" spans="17:17">
      <c r="Q98710" s="39"/>
    </row>
    <row r="98711" spans="17:17">
      <c r="Q98711" s="39"/>
    </row>
    <row r="98712" spans="17:17">
      <c r="Q98712" s="39"/>
    </row>
    <row r="98713" spans="17:17">
      <c r="Q98713" s="39"/>
    </row>
    <row r="98714" spans="17:17">
      <c r="Q98714" s="39"/>
    </row>
    <row r="98715" spans="17:17">
      <c r="Q98715" s="39"/>
    </row>
    <row r="98716" spans="17:17">
      <c r="Q98716" s="39"/>
    </row>
    <row r="98717" spans="17:17">
      <c r="Q98717" s="39"/>
    </row>
    <row r="98718" spans="17:17">
      <c r="Q98718" s="39"/>
    </row>
    <row r="98719" spans="17:17">
      <c r="Q98719" s="39"/>
    </row>
    <row r="98720" spans="17:17">
      <c r="Q98720" s="39"/>
    </row>
    <row r="98721" spans="17:17">
      <c r="Q98721" s="39"/>
    </row>
    <row r="98722" spans="17:17">
      <c r="Q98722" s="39"/>
    </row>
    <row r="98723" spans="17:17">
      <c r="Q98723" s="39"/>
    </row>
    <row r="98724" spans="17:17">
      <c r="Q98724" s="39"/>
    </row>
    <row r="98725" spans="17:17">
      <c r="Q98725" s="39"/>
    </row>
    <row r="98726" spans="17:17">
      <c r="Q98726" s="39"/>
    </row>
    <row r="98727" spans="17:17">
      <c r="Q98727" s="39"/>
    </row>
    <row r="98728" spans="17:17">
      <c r="Q98728" s="39"/>
    </row>
    <row r="98729" spans="17:17">
      <c r="Q98729" s="39"/>
    </row>
    <row r="98730" spans="17:17">
      <c r="Q98730" s="39"/>
    </row>
    <row r="98731" spans="17:17">
      <c r="Q98731" s="39"/>
    </row>
    <row r="98732" spans="17:17">
      <c r="Q98732" s="39"/>
    </row>
    <row r="98733" spans="17:17">
      <c r="Q98733" s="39"/>
    </row>
    <row r="98734" spans="17:17">
      <c r="Q98734" s="39"/>
    </row>
    <row r="98735" spans="17:17">
      <c r="Q98735" s="39"/>
    </row>
    <row r="98736" spans="17:17">
      <c r="Q98736" s="39"/>
    </row>
    <row r="98737" spans="17:17">
      <c r="Q98737" s="39"/>
    </row>
    <row r="98738" spans="17:17">
      <c r="Q98738" s="39"/>
    </row>
    <row r="98739" spans="17:17">
      <c r="Q98739" s="39"/>
    </row>
    <row r="98740" spans="17:17">
      <c r="Q98740" s="39"/>
    </row>
    <row r="98741" spans="17:17">
      <c r="Q98741" s="39"/>
    </row>
    <row r="98742" spans="17:17">
      <c r="Q98742" s="39"/>
    </row>
    <row r="98743" spans="17:17">
      <c r="Q98743" s="39"/>
    </row>
    <row r="98744" spans="17:17">
      <c r="Q98744" s="39"/>
    </row>
    <row r="98745" spans="17:17">
      <c r="Q98745" s="39"/>
    </row>
    <row r="98746" spans="17:17">
      <c r="Q98746" s="39"/>
    </row>
    <row r="98747" spans="17:17">
      <c r="Q98747" s="39"/>
    </row>
    <row r="98748" spans="17:17">
      <c r="Q98748" s="39"/>
    </row>
    <row r="98749" spans="17:17">
      <c r="Q98749" s="39"/>
    </row>
    <row r="98750" spans="17:17">
      <c r="Q98750" s="39"/>
    </row>
    <row r="98751" spans="17:17">
      <c r="Q98751" s="39"/>
    </row>
    <row r="98752" spans="17:17">
      <c r="Q98752" s="39"/>
    </row>
    <row r="98753" spans="17:17">
      <c r="Q98753" s="39"/>
    </row>
    <row r="98754" spans="17:17">
      <c r="Q98754" s="39"/>
    </row>
    <row r="98755" spans="17:17">
      <c r="Q98755" s="39"/>
    </row>
    <row r="98756" spans="17:17">
      <c r="Q98756" s="39"/>
    </row>
    <row r="98757" spans="17:17">
      <c r="Q98757" s="39"/>
    </row>
    <row r="98758" spans="17:17">
      <c r="Q98758" s="39"/>
    </row>
    <row r="98759" spans="17:17">
      <c r="Q98759" s="39"/>
    </row>
    <row r="98760" spans="17:17">
      <c r="Q98760" s="39"/>
    </row>
    <row r="98761" spans="17:17">
      <c r="Q98761" s="39"/>
    </row>
    <row r="98762" spans="17:17">
      <c r="Q98762" s="39"/>
    </row>
    <row r="98763" spans="17:17">
      <c r="Q98763" s="39"/>
    </row>
    <row r="98764" spans="17:17">
      <c r="Q98764" s="39"/>
    </row>
    <row r="98765" spans="17:17">
      <c r="Q98765" s="39"/>
    </row>
    <row r="98766" spans="17:17">
      <c r="Q98766" s="39"/>
    </row>
    <row r="98767" spans="17:17">
      <c r="Q98767" s="39"/>
    </row>
    <row r="98768" spans="17:17">
      <c r="Q98768" s="39"/>
    </row>
    <row r="98769" spans="17:17">
      <c r="Q98769" s="39"/>
    </row>
    <row r="98770" spans="17:17">
      <c r="Q98770" s="39"/>
    </row>
    <row r="98771" spans="17:17">
      <c r="Q98771" s="39"/>
    </row>
    <row r="98772" spans="17:17">
      <c r="Q98772" s="39"/>
    </row>
    <row r="98773" spans="17:17">
      <c r="Q98773" s="39"/>
    </row>
    <row r="98774" spans="17:17">
      <c r="Q98774" s="39"/>
    </row>
    <row r="98775" spans="17:17">
      <c r="Q98775" s="39"/>
    </row>
    <row r="98776" spans="17:17">
      <c r="Q98776" s="39"/>
    </row>
    <row r="98777" spans="17:17">
      <c r="Q98777" s="39"/>
    </row>
    <row r="98778" spans="17:17">
      <c r="Q98778" s="39"/>
    </row>
    <row r="98779" spans="17:17">
      <c r="Q98779" s="39"/>
    </row>
    <row r="98780" spans="17:17">
      <c r="Q98780" s="39"/>
    </row>
    <row r="98781" spans="17:17">
      <c r="Q98781" s="39"/>
    </row>
    <row r="98782" spans="17:17">
      <c r="Q98782" s="39"/>
    </row>
    <row r="98783" spans="17:17">
      <c r="Q98783" s="39"/>
    </row>
    <row r="98784" spans="17:17">
      <c r="Q98784" s="39"/>
    </row>
    <row r="98785" spans="17:17">
      <c r="Q98785" s="39"/>
    </row>
    <row r="98786" spans="17:17">
      <c r="Q98786" s="39"/>
    </row>
    <row r="98787" spans="17:17">
      <c r="Q98787" s="39"/>
    </row>
    <row r="98788" spans="17:17">
      <c r="Q98788" s="39"/>
    </row>
    <row r="98789" spans="17:17">
      <c r="Q98789" s="39"/>
    </row>
    <row r="98790" spans="17:17">
      <c r="Q98790" s="39"/>
    </row>
    <row r="98791" spans="17:17">
      <c r="Q98791" s="39"/>
    </row>
    <row r="98792" spans="17:17">
      <c r="Q98792" s="39"/>
    </row>
    <row r="98793" spans="17:17">
      <c r="Q98793" s="39"/>
    </row>
    <row r="98794" spans="17:17">
      <c r="Q98794" s="39"/>
    </row>
    <row r="98795" spans="17:17">
      <c r="Q98795" s="39"/>
    </row>
    <row r="98796" spans="17:17">
      <c r="Q98796" s="39"/>
    </row>
    <row r="98797" spans="17:17">
      <c r="Q98797" s="39"/>
    </row>
    <row r="98798" spans="17:17">
      <c r="Q98798" s="39"/>
    </row>
    <row r="98799" spans="17:17">
      <c r="Q98799" s="39"/>
    </row>
    <row r="98800" spans="17:17">
      <c r="Q98800" s="39"/>
    </row>
    <row r="98801" spans="17:17">
      <c r="Q98801" s="39"/>
    </row>
    <row r="98802" spans="17:17">
      <c r="Q98802" s="39"/>
    </row>
    <row r="98803" spans="17:17">
      <c r="Q98803" s="39"/>
    </row>
    <row r="98804" spans="17:17">
      <c r="Q98804" s="39"/>
    </row>
    <row r="98805" spans="17:17">
      <c r="Q98805" s="39"/>
    </row>
    <row r="98806" spans="17:17">
      <c r="Q98806" s="39"/>
    </row>
    <row r="98807" spans="17:17">
      <c r="Q98807" s="39"/>
    </row>
    <row r="98808" spans="17:17">
      <c r="Q98808" s="39"/>
    </row>
    <row r="98809" spans="17:17">
      <c r="Q98809" s="39"/>
    </row>
    <row r="98810" spans="17:17">
      <c r="Q98810" s="39"/>
    </row>
    <row r="98811" spans="17:17">
      <c r="Q98811" s="39"/>
    </row>
    <row r="98812" spans="17:17">
      <c r="Q98812" s="39"/>
    </row>
    <row r="98813" spans="17:17">
      <c r="Q98813" s="39"/>
    </row>
    <row r="98814" spans="17:17">
      <c r="Q98814" s="39"/>
    </row>
    <row r="98815" spans="17:17">
      <c r="Q98815" s="39"/>
    </row>
    <row r="98816" spans="17:17">
      <c r="Q98816" s="39"/>
    </row>
    <row r="98817" spans="17:17">
      <c r="Q98817" s="39"/>
    </row>
    <row r="98818" spans="17:17">
      <c r="Q98818" s="39"/>
    </row>
    <row r="98819" spans="17:17">
      <c r="Q98819" s="39"/>
    </row>
    <row r="98820" spans="17:17">
      <c r="Q98820" s="39"/>
    </row>
    <row r="98821" spans="17:17">
      <c r="Q98821" s="39"/>
    </row>
    <row r="98822" spans="17:17">
      <c r="Q98822" s="39"/>
    </row>
    <row r="98823" spans="17:17">
      <c r="Q98823" s="39"/>
    </row>
    <row r="98824" spans="17:17">
      <c r="Q98824" s="39"/>
    </row>
    <row r="98825" spans="17:17">
      <c r="Q98825" s="39"/>
    </row>
    <row r="98826" spans="17:17">
      <c r="Q98826" s="39"/>
    </row>
    <row r="98827" spans="17:17">
      <c r="Q98827" s="39"/>
    </row>
    <row r="98828" spans="17:17">
      <c r="Q98828" s="39"/>
    </row>
    <row r="98829" spans="17:17">
      <c r="Q98829" s="39"/>
    </row>
    <row r="98830" spans="17:17">
      <c r="Q98830" s="39"/>
    </row>
    <row r="98831" spans="17:17">
      <c r="Q98831" s="39"/>
    </row>
    <row r="98832" spans="17:17">
      <c r="Q98832" s="39"/>
    </row>
    <row r="98833" spans="17:17">
      <c r="Q98833" s="39"/>
    </row>
    <row r="98834" spans="17:17">
      <c r="Q98834" s="39"/>
    </row>
    <row r="98835" spans="17:17">
      <c r="Q98835" s="39"/>
    </row>
    <row r="98836" spans="17:17">
      <c r="Q98836" s="39"/>
    </row>
    <row r="98837" spans="17:17">
      <c r="Q98837" s="39"/>
    </row>
    <row r="98838" spans="17:17">
      <c r="Q98838" s="39"/>
    </row>
    <row r="98839" spans="17:17">
      <c r="Q98839" s="39"/>
    </row>
    <row r="98840" spans="17:17">
      <c r="Q98840" s="39"/>
    </row>
    <row r="98841" spans="17:17">
      <c r="Q98841" s="39"/>
    </row>
    <row r="98842" spans="17:17">
      <c r="Q98842" s="39"/>
    </row>
    <row r="98843" spans="17:17">
      <c r="Q98843" s="39"/>
    </row>
    <row r="98844" spans="17:17">
      <c r="Q98844" s="39"/>
    </row>
    <row r="98845" spans="17:17">
      <c r="Q98845" s="39"/>
    </row>
    <row r="98846" spans="17:17">
      <c r="Q98846" s="39"/>
    </row>
    <row r="98847" spans="17:17">
      <c r="Q98847" s="39"/>
    </row>
    <row r="98848" spans="17:17">
      <c r="Q98848" s="39"/>
    </row>
    <row r="98849" spans="17:17">
      <c r="Q98849" s="39"/>
    </row>
    <row r="98850" spans="17:17">
      <c r="Q98850" s="39"/>
    </row>
    <row r="98851" spans="17:17">
      <c r="Q98851" s="39"/>
    </row>
    <row r="98852" spans="17:17">
      <c r="Q98852" s="39"/>
    </row>
    <row r="98853" spans="17:17">
      <c r="Q98853" s="39"/>
    </row>
    <row r="98854" spans="17:17">
      <c r="Q98854" s="39"/>
    </row>
    <row r="98855" spans="17:17">
      <c r="Q98855" s="39"/>
    </row>
    <row r="98856" spans="17:17">
      <c r="Q98856" s="39"/>
    </row>
    <row r="98857" spans="17:17">
      <c r="Q98857" s="39"/>
    </row>
    <row r="98858" spans="17:17">
      <c r="Q98858" s="39"/>
    </row>
    <row r="98859" spans="17:17">
      <c r="Q98859" s="39"/>
    </row>
    <row r="98860" spans="17:17">
      <c r="Q98860" s="39"/>
    </row>
    <row r="98861" spans="17:17">
      <c r="Q98861" s="39"/>
    </row>
    <row r="98862" spans="17:17">
      <c r="Q98862" s="39"/>
    </row>
    <row r="98863" spans="17:17">
      <c r="Q98863" s="39"/>
    </row>
    <row r="98864" spans="17:17">
      <c r="Q98864" s="39"/>
    </row>
    <row r="98865" spans="17:17">
      <c r="Q98865" s="39"/>
    </row>
    <row r="98866" spans="17:17">
      <c r="Q98866" s="39"/>
    </row>
    <row r="98867" spans="17:17">
      <c r="Q98867" s="39"/>
    </row>
    <row r="98868" spans="17:17">
      <c r="Q98868" s="39"/>
    </row>
    <row r="98869" spans="17:17">
      <c r="Q98869" s="39"/>
    </row>
    <row r="98870" spans="17:17">
      <c r="Q98870" s="39"/>
    </row>
    <row r="98871" spans="17:17">
      <c r="Q98871" s="39"/>
    </row>
    <row r="98872" spans="17:17">
      <c r="Q98872" s="39"/>
    </row>
    <row r="98873" spans="17:17">
      <c r="Q98873" s="39"/>
    </row>
    <row r="98874" spans="17:17">
      <c r="Q98874" s="39"/>
    </row>
    <row r="98875" spans="17:17">
      <c r="Q98875" s="39"/>
    </row>
    <row r="98876" spans="17:17">
      <c r="Q98876" s="39"/>
    </row>
    <row r="98877" spans="17:17">
      <c r="Q98877" s="39"/>
    </row>
    <row r="98878" spans="17:17">
      <c r="Q98878" s="39"/>
    </row>
    <row r="98879" spans="17:17">
      <c r="Q98879" s="39"/>
    </row>
    <row r="98880" spans="17:17">
      <c r="Q98880" s="39"/>
    </row>
    <row r="98881" spans="17:17">
      <c r="Q98881" s="39"/>
    </row>
    <row r="98882" spans="17:17">
      <c r="Q98882" s="39"/>
    </row>
    <row r="98883" spans="17:17">
      <c r="Q98883" s="39"/>
    </row>
    <row r="98884" spans="17:17">
      <c r="Q98884" s="39"/>
    </row>
    <row r="98885" spans="17:17">
      <c r="Q98885" s="39"/>
    </row>
    <row r="98886" spans="17:17">
      <c r="Q98886" s="39"/>
    </row>
    <row r="98887" spans="17:17">
      <c r="Q98887" s="39"/>
    </row>
    <row r="98888" spans="17:17">
      <c r="Q98888" s="39"/>
    </row>
    <row r="98889" spans="17:17">
      <c r="Q98889" s="39"/>
    </row>
    <row r="98890" spans="17:17">
      <c r="Q98890" s="39"/>
    </row>
    <row r="98891" spans="17:17">
      <c r="Q98891" s="39"/>
    </row>
    <row r="98892" spans="17:17">
      <c r="Q98892" s="39"/>
    </row>
    <row r="98893" spans="17:17">
      <c r="Q98893" s="39"/>
    </row>
    <row r="98894" spans="17:17">
      <c r="Q98894" s="39"/>
    </row>
    <row r="98895" spans="17:17">
      <c r="Q98895" s="39"/>
    </row>
    <row r="98896" spans="17:17">
      <c r="Q98896" s="39"/>
    </row>
    <row r="98897" spans="17:17">
      <c r="Q98897" s="39"/>
    </row>
    <row r="98898" spans="17:17">
      <c r="Q98898" s="39"/>
    </row>
    <row r="98899" spans="17:17">
      <c r="Q98899" s="39"/>
    </row>
    <row r="98900" spans="17:17">
      <c r="Q98900" s="39"/>
    </row>
    <row r="98901" spans="17:17">
      <c r="Q98901" s="39"/>
    </row>
    <row r="98902" spans="17:17">
      <c r="Q98902" s="39"/>
    </row>
    <row r="98903" spans="17:17">
      <c r="Q98903" s="39"/>
    </row>
    <row r="98904" spans="17:17">
      <c r="Q98904" s="39"/>
    </row>
    <row r="98905" spans="17:17">
      <c r="Q98905" s="39"/>
    </row>
    <row r="98906" spans="17:17">
      <c r="Q98906" s="39"/>
    </row>
    <row r="98907" spans="17:17">
      <c r="Q98907" s="39"/>
    </row>
    <row r="98908" spans="17:17">
      <c r="Q98908" s="39"/>
    </row>
    <row r="98909" spans="17:17">
      <c r="Q98909" s="39"/>
    </row>
    <row r="98910" spans="17:17">
      <c r="Q98910" s="39"/>
    </row>
    <row r="98911" spans="17:17">
      <c r="Q98911" s="39"/>
    </row>
    <row r="98912" spans="17:17">
      <c r="Q98912" s="39"/>
    </row>
    <row r="98913" spans="17:17">
      <c r="Q98913" s="39"/>
    </row>
    <row r="98914" spans="17:17">
      <c r="Q98914" s="39"/>
    </row>
    <row r="98915" spans="17:17">
      <c r="Q98915" s="39"/>
    </row>
    <row r="98916" spans="17:17">
      <c r="Q98916" s="39"/>
    </row>
    <row r="98917" spans="17:17">
      <c r="Q98917" s="39"/>
    </row>
    <row r="98918" spans="17:17">
      <c r="Q98918" s="39"/>
    </row>
    <row r="98919" spans="17:17">
      <c r="Q98919" s="39"/>
    </row>
    <row r="98920" spans="17:17">
      <c r="Q98920" s="39"/>
    </row>
    <row r="98921" spans="17:17">
      <c r="Q98921" s="39"/>
    </row>
    <row r="98922" spans="17:17">
      <c r="Q98922" s="39"/>
    </row>
    <row r="98923" spans="17:17">
      <c r="Q98923" s="39"/>
    </row>
    <row r="98924" spans="17:17">
      <c r="Q98924" s="39"/>
    </row>
    <row r="98925" spans="17:17">
      <c r="Q98925" s="39"/>
    </row>
    <row r="98926" spans="17:17">
      <c r="Q98926" s="39"/>
    </row>
    <row r="98927" spans="17:17">
      <c r="Q98927" s="39"/>
    </row>
    <row r="98928" spans="17:17">
      <c r="Q98928" s="39"/>
    </row>
    <row r="98929" spans="17:17">
      <c r="Q98929" s="39"/>
    </row>
    <row r="98930" spans="17:17">
      <c r="Q98930" s="39"/>
    </row>
    <row r="98931" spans="17:17">
      <c r="Q98931" s="39"/>
    </row>
    <row r="98932" spans="17:17">
      <c r="Q98932" s="39"/>
    </row>
    <row r="98933" spans="17:17">
      <c r="Q98933" s="39"/>
    </row>
    <row r="98934" spans="17:17">
      <c r="Q98934" s="39"/>
    </row>
    <row r="98935" spans="17:17">
      <c r="Q98935" s="39"/>
    </row>
    <row r="98936" spans="17:17">
      <c r="Q98936" s="39"/>
    </row>
    <row r="98937" spans="17:17">
      <c r="Q98937" s="39"/>
    </row>
    <row r="98938" spans="17:17">
      <c r="Q98938" s="39"/>
    </row>
    <row r="98939" spans="17:17">
      <c r="Q98939" s="39"/>
    </row>
    <row r="98940" spans="17:17">
      <c r="Q98940" s="39"/>
    </row>
    <row r="98941" spans="17:17">
      <c r="Q98941" s="39"/>
    </row>
    <row r="98942" spans="17:17">
      <c r="Q98942" s="39"/>
    </row>
    <row r="98943" spans="17:17">
      <c r="Q98943" s="39"/>
    </row>
    <row r="98944" spans="17:17">
      <c r="Q98944" s="39"/>
    </row>
    <row r="98945" spans="17:17">
      <c r="Q98945" s="39"/>
    </row>
    <row r="98946" spans="17:17">
      <c r="Q98946" s="39"/>
    </row>
    <row r="98947" spans="17:17">
      <c r="Q98947" s="39"/>
    </row>
    <row r="98948" spans="17:17">
      <c r="Q98948" s="39"/>
    </row>
    <row r="98949" spans="17:17">
      <c r="Q98949" s="39"/>
    </row>
    <row r="98950" spans="17:17">
      <c r="Q98950" s="39"/>
    </row>
    <row r="98951" spans="17:17">
      <c r="Q98951" s="39"/>
    </row>
    <row r="98952" spans="17:17">
      <c r="Q98952" s="39"/>
    </row>
    <row r="98953" spans="17:17">
      <c r="Q98953" s="39"/>
    </row>
    <row r="98954" spans="17:17">
      <c r="Q98954" s="39"/>
    </row>
    <row r="98955" spans="17:17">
      <c r="Q98955" s="39"/>
    </row>
    <row r="98956" spans="17:17">
      <c r="Q98956" s="39"/>
    </row>
    <row r="98957" spans="17:17">
      <c r="Q98957" s="39"/>
    </row>
    <row r="98958" spans="17:17">
      <c r="Q98958" s="39"/>
    </row>
    <row r="98959" spans="17:17">
      <c r="Q98959" s="39"/>
    </row>
    <row r="98960" spans="17:17">
      <c r="Q98960" s="39"/>
    </row>
    <row r="98961" spans="17:17">
      <c r="Q98961" s="39"/>
    </row>
    <row r="98962" spans="17:17">
      <c r="Q98962" s="39"/>
    </row>
    <row r="98963" spans="17:17">
      <c r="Q98963" s="39"/>
    </row>
    <row r="98964" spans="17:17">
      <c r="Q98964" s="39"/>
    </row>
    <row r="98965" spans="17:17">
      <c r="Q98965" s="39"/>
    </row>
    <row r="98966" spans="17:17">
      <c r="Q98966" s="39"/>
    </row>
    <row r="98967" spans="17:17">
      <c r="Q98967" s="39"/>
    </row>
    <row r="98968" spans="17:17">
      <c r="Q98968" s="39"/>
    </row>
    <row r="98969" spans="17:17">
      <c r="Q98969" s="39"/>
    </row>
    <row r="98970" spans="17:17">
      <c r="Q98970" s="39"/>
    </row>
    <row r="98971" spans="17:17">
      <c r="Q98971" s="39"/>
    </row>
    <row r="98972" spans="17:17">
      <c r="Q98972" s="39"/>
    </row>
    <row r="98973" spans="17:17">
      <c r="Q98973" s="39"/>
    </row>
    <row r="98974" spans="17:17">
      <c r="Q98974" s="39"/>
    </row>
    <row r="98975" spans="17:17">
      <c r="Q98975" s="39"/>
    </row>
    <row r="98976" spans="17:17">
      <c r="Q98976" s="39"/>
    </row>
    <row r="98977" spans="17:17">
      <c r="Q98977" s="39"/>
    </row>
    <row r="98978" spans="17:17">
      <c r="Q98978" s="39"/>
    </row>
    <row r="98979" spans="17:17">
      <c r="Q98979" s="39"/>
    </row>
    <row r="98980" spans="17:17">
      <c r="Q98980" s="39"/>
    </row>
    <row r="98981" spans="17:17">
      <c r="Q98981" s="39"/>
    </row>
    <row r="98982" spans="17:17">
      <c r="Q98982" s="39"/>
    </row>
    <row r="98983" spans="17:17">
      <c r="Q98983" s="39"/>
    </row>
    <row r="98984" spans="17:17">
      <c r="Q98984" s="39"/>
    </row>
    <row r="98985" spans="17:17">
      <c r="Q98985" s="39"/>
    </row>
    <row r="98986" spans="17:17">
      <c r="Q98986" s="39"/>
    </row>
    <row r="98987" spans="17:17">
      <c r="Q98987" s="39"/>
    </row>
    <row r="98988" spans="17:17">
      <c r="Q98988" s="39"/>
    </row>
    <row r="98989" spans="17:17">
      <c r="Q98989" s="39"/>
    </row>
    <row r="98990" spans="17:17">
      <c r="Q98990" s="39"/>
    </row>
    <row r="98991" spans="17:17">
      <c r="Q98991" s="39"/>
    </row>
    <row r="98992" spans="17:17">
      <c r="Q98992" s="39"/>
    </row>
    <row r="98993" spans="17:17">
      <c r="Q98993" s="39"/>
    </row>
    <row r="98994" spans="17:17">
      <c r="Q98994" s="39"/>
    </row>
    <row r="98995" spans="17:17">
      <c r="Q98995" s="39"/>
    </row>
    <row r="98996" spans="17:17">
      <c r="Q98996" s="39"/>
    </row>
    <row r="98997" spans="17:17">
      <c r="Q98997" s="39"/>
    </row>
    <row r="98998" spans="17:17">
      <c r="Q98998" s="39"/>
    </row>
    <row r="98999" spans="17:17">
      <c r="Q98999" s="39"/>
    </row>
    <row r="99000" spans="17:17">
      <c r="Q99000" s="39"/>
    </row>
    <row r="99001" spans="17:17">
      <c r="Q99001" s="39"/>
    </row>
    <row r="99002" spans="17:17">
      <c r="Q99002" s="39"/>
    </row>
    <row r="99003" spans="17:17">
      <c r="Q99003" s="39"/>
    </row>
    <row r="99004" spans="17:17">
      <c r="Q99004" s="39"/>
    </row>
    <row r="99005" spans="17:17">
      <c r="Q99005" s="39"/>
    </row>
    <row r="99006" spans="17:17">
      <c r="Q99006" s="39"/>
    </row>
    <row r="99007" spans="17:17">
      <c r="Q99007" s="39"/>
    </row>
    <row r="99008" spans="17:17">
      <c r="Q99008" s="39"/>
    </row>
    <row r="99009" spans="17:17">
      <c r="Q99009" s="39"/>
    </row>
    <row r="99010" spans="17:17">
      <c r="Q99010" s="39"/>
    </row>
    <row r="99011" spans="17:17">
      <c r="Q99011" s="39"/>
    </row>
    <row r="99012" spans="17:17">
      <c r="Q99012" s="39"/>
    </row>
    <row r="99013" spans="17:17">
      <c r="Q99013" s="39"/>
    </row>
    <row r="99014" spans="17:17">
      <c r="Q99014" s="39"/>
    </row>
    <row r="99015" spans="17:17">
      <c r="Q99015" s="39"/>
    </row>
    <row r="99016" spans="17:17">
      <c r="Q99016" s="39"/>
    </row>
    <row r="99017" spans="17:17">
      <c r="Q99017" s="39"/>
    </row>
    <row r="99018" spans="17:17">
      <c r="Q99018" s="39"/>
    </row>
    <row r="99019" spans="17:17">
      <c r="Q99019" s="39"/>
    </row>
    <row r="99020" spans="17:17">
      <c r="Q99020" s="39"/>
    </row>
    <row r="99021" spans="17:17">
      <c r="Q99021" s="39"/>
    </row>
    <row r="99022" spans="17:17">
      <c r="Q99022" s="39"/>
    </row>
    <row r="99023" spans="17:17">
      <c r="Q99023" s="39"/>
    </row>
    <row r="99024" spans="17:17">
      <c r="Q99024" s="39"/>
    </row>
    <row r="99025" spans="17:17">
      <c r="Q99025" s="39"/>
    </row>
    <row r="99026" spans="17:17">
      <c r="Q99026" s="39"/>
    </row>
    <row r="99027" spans="17:17">
      <c r="Q99027" s="39"/>
    </row>
    <row r="99028" spans="17:17">
      <c r="Q99028" s="39"/>
    </row>
    <row r="99029" spans="17:17">
      <c r="Q99029" s="39"/>
    </row>
    <row r="99030" spans="17:17">
      <c r="Q99030" s="39"/>
    </row>
    <row r="99031" spans="17:17">
      <c r="Q99031" s="39"/>
    </row>
    <row r="99032" spans="17:17">
      <c r="Q99032" s="39"/>
    </row>
    <row r="99033" spans="17:17">
      <c r="Q99033" s="39"/>
    </row>
    <row r="99034" spans="17:17">
      <c r="Q99034" s="39"/>
    </row>
    <row r="99035" spans="17:17">
      <c r="Q99035" s="39"/>
    </row>
    <row r="99036" spans="17:17">
      <c r="Q99036" s="39"/>
    </row>
    <row r="99037" spans="17:17">
      <c r="Q99037" s="39"/>
    </row>
    <row r="99038" spans="17:17">
      <c r="Q99038" s="39"/>
    </row>
    <row r="99039" spans="17:17">
      <c r="Q99039" s="39"/>
    </row>
    <row r="99040" spans="17:17">
      <c r="Q99040" s="39"/>
    </row>
    <row r="99041" spans="17:17">
      <c r="Q99041" s="39"/>
    </row>
    <row r="99042" spans="17:17">
      <c r="Q99042" s="39"/>
    </row>
    <row r="99043" spans="17:17">
      <c r="Q99043" s="39"/>
    </row>
    <row r="99044" spans="17:17">
      <c r="Q99044" s="39"/>
    </row>
    <row r="99045" spans="17:17">
      <c r="Q99045" s="39"/>
    </row>
    <row r="99046" spans="17:17">
      <c r="Q99046" s="39"/>
    </row>
    <row r="99047" spans="17:17">
      <c r="Q99047" s="39"/>
    </row>
    <row r="99048" spans="17:17">
      <c r="Q99048" s="39"/>
    </row>
    <row r="99049" spans="17:17">
      <c r="Q99049" s="39"/>
    </row>
    <row r="99050" spans="17:17">
      <c r="Q99050" s="39"/>
    </row>
    <row r="99051" spans="17:17">
      <c r="Q99051" s="39"/>
    </row>
    <row r="99052" spans="17:17">
      <c r="Q99052" s="39"/>
    </row>
    <row r="99053" spans="17:17">
      <c r="Q99053" s="39"/>
    </row>
    <row r="99054" spans="17:17">
      <c r="Q99054" s="39"/>
    </row>
    <row r="99055" spans="17:17">
      <c r="Q99055" s="39"/>
    </row>
    <row r="99056" spans="17:17">
      <c r="Q99056" s="39"/>
    </row>
    <row r="99057" spans="17:17">
      <c r="Q99057" s="39"/>
    </row>
    <row r="99058" spans="17:17">
      <c r="Q99058" s="39"/>
    </row>
    <row r="99059" spans="17:17">
      <c r="Q99059" s="39"/>
    </row>
    <row r="99060" spans="17:17">
      <c r="Q99060" s="39"/>
    </row>
    <row r="99061" spans="17:17">
      <c r="Q99061" s="39"/>
    </row>
    <row r="99062" spans="17:17">
      <c r="Q99062" s="39"/>
    </row>
    <row r="99063" spans="17:17">
      <c r="Q99063" s="39"/>
    </row>
    <row r="99064" spans="17:17">
      <c r="Q99064" s="39"/>
    </row>
    <row r="99065" spans="17:17">
      <c r="Q99065" s="39"/>
    </row>
    <row r="99066" spans="17:17">
      <c r="Q99066" s="39"/>
    </row>
    <row r="99067" spans="17:17">
      <c r="Q99067" s="39"/>
    </row>
    <row r="99068" spans="17:17">
      <c r="Q99068" s="39"/>
    </row>
    <row r="99069" spans="17:17">
      <c r="Q99069" s="39"/>
    </row>
    <row r="99070" spans="17:17">
      <c r="Q99070" s="39"/>
    </row>
    <row r="99071" spans="17:17">
      <c r="Q99071" s="39"/>
    </row>
    <row r="99072" spans="17:17">
      <c r="Q99072" s="39"/>
    </row>
    <row r="99073" spans="17:17">
      <c r="Q99073" s="39"/>
    </row>
    <row r="99074" spans="17:17">
      <c r="Q99074" s="39"/>
    </row>
    <row r="99075" spans="17:17">
      <c r="Q99075" s="39"/>
    </row>
    <row r="99076" spans="17:17">
      <c r="Q99076" s="39"/>
    </row>
    <row r="99077" spans="17:17">
      <c r="Q99077" s="39"/>
    </row>
    <row r="99078" spans="17:17">
      <c r="Q99078" s="39"/>
    </row>
    <row r="99079" spans="17:17">
      <c r="Q99079" s="39"/>
    </row>
    <row r="99080" spans="17:17">
      <c r="Q99080" s="39"/>
    </row>
    <row r="99081" spans="17:17">
      <c r="Q99081" s="39"/>
    </row>
    <row r="99082" spans="17:17">
      <c r="Q99082" s="39"/>
    </row>
    <row r="99083" spans="17:17">
      <c r="Q99083" s="39"/>
    </row>
    <row r="99084" spans="17:17">
      <c r="Q99084" s="39"/>
    </row>
    <row r="99085" spans="17:17">
      <c r="Q99085" s="39"/>
    </row>
    <row r="99086" spans="17:17">
      <c r="Q99086" s="39"/>
    </row>
    <row r="99087" spans="17:17">
      <c r="Q99087" s="39"/>
    </row>
    <row r="99088" spans="17:17">
      <c r="Q99088" s="39"/>
    </row>
    <row r="99089" spans="17:17">
      <c r="Q99089" s="39"/>
    </row>
    <row r="99090" spans="17:17">
      <c r="Q99090" s="39"/>
    </row>
    <row r="99091" spans="17:17">
      <c r="Q99091" s="39"/>
    </row>
    <row r="99092" spans="17:17">
      <c r="Q99092" s="39"/>
    </row>
    <row r="99093" spans="17:17">
      <c r="Q99093" s="39"/>
    </row>
    <row r="99094" spans="17:17">
      <c r="Q99094" s="39"/>
    </row>
    <row r="99095" spans="17:17">
      <c r="Q99095" s="39"/>
    </row>
    <row r="99096" spans="17:17">
      <c r="Q99096" s="39"/>
    </row>
    <row r="99097" spans="17:17">
      <c r="Q99097" s="39"/>
    </row>
    <row r="99098" spans="17:17">
      <c r="Q99098" s="39"/>
    </row>
    <row r="99099" spans="17:17">
      <c r="Q99099" s="39"/>
    </row>
    <row r="99100" spans="17:17">
      <c r="Q99100" s="39"/>
    </row>
    <row r="99101" spans="17:17">
      <c r="Q99101" s="39"/>
    </row>
    <row r="99102" spans="17:17">
      <c r="Q99102" s="39"/>
    </row>
    <row r="99103" spans="17:17">
      <c r="Q99103" s="39"/>
    </row>
    <row r="99104" spans="17:17">
      <c r="Q99104" s="39"/>
    </row>
    <row r="99105" spans="17:17">
      <c r="Q99105" s="39"/>
    </row>
    <row r="99106" spans="17:17">
      <c r="Q99106" s="39"/>
    </row>
    <row r="99107" spans="17:17">
      <c r="Q99107" s="39"/>
    </row>
    <row r="99108" spans="17:17">
      <c r="Q99108" s="39"/>
    </row>
    <row r="99109" spans="17:17">
      <c r="Q99109" s="39"/>
    </row>
    <row r="99110" spans="17:17">
      <c r="Q99110" s="39"/>
    </row>
    <row r="99111" spans="17:17">
      <c r="Q99111" s="39"/>
    </row>
    <row r="99112" spans="17:17">
      <c r="Q99112" s="39"/>
    </row>
    <row r="99113" spans="17:17">
      <c r="Q99113" s="39"/>
    </row>
    <row r="99114" spans="17:17">
      <c r="Q99114" s="39"/>
    </row>
    <row r="99115" spans="17:17">
      <c r="Q99115" s="39"/>
    </row>
    <row r="99116" spans="17:17">
      <c r="Q99116" s="39"/>
    </row>
    <row r="99117" spans="17:17">
      <c r="Q99117" s="39"/>
    </row>
    <row r="99118" spans="17:17">
      <c r="Q99118" s="39"/>
    </row>
    <row r="99119" spans="17:17">
      <c r="Q99119" s="39"/>
    </row>
    <row r="99120" spans="17:17">
      <c r="Q99120" s="39"/>
    </row>
    <row r="99121" spans="17:17">
      <c r="Q99121" s="39"/>
    </row>
    <row r="99122" spans="17:17">
      <c r="Q99122" s="39"/>
    </row>
    <row r="99123" spans="17:17">
      <c r="Q99123" s="39"/>
    </row>
    <row r="99124" spans="17:17">
      <c r="Q99124" s="39"/>
    </row>
    <row r="99125" spans="17:17">
      <c r="Q99125" s="39"/>
    </row>
    <row r="99126" spans="17:17">
      <c r="Q99126" s="39"/>
    </row>
    <row r="99127" spans="17:17">
      <c r="Q99127" s="39"/>
    </row>
    <row r="99128" spans="17:17">
      <c r="Q99128" s="39"/>
    </row>
    <row r="99129" spans="17:17">
      <c r="Q99129" s="39"/>
    </row>
    <row r="99130" spans="17:17">
      <c r="Q99130" s="39"/>
    </row>
    <row r="99131" spans="17:17">
      <c r="Q99131" s="39"/>
    </row>
    <row r="99132" spans="17:17">
      <c r="Q99132" s="39"/>
    </row>
    <row r="99133" spans="17:17">
      <c r="Q99133" s="39"/>
    </row>
    <row r="99134" spans="17:17">
      <c r="Q99134" s="39"/>
    </row>
    <row r="99135" spans="17:17">
      <c r="Q99135" s="39"/>
    </row>
    <row r="99136" spans="17:17">
      <c r="Q99136" s="39"/>
    </row>
    <row r="99137" spans="17:17">
      <c r="Q99137" s="39"/>
    </row>
    <row r="99138" spans="17:17">
      <c r="Q99138" s="39"/>
    </row>
    <row r="99139" spans="17:17">
      <c r="Q99139" s="39"/>
    </row>
    <row r="99140" spans="17:17">
      <c r="Q99140" s="39"/>
    </row>
    <row r="99141" spans="17:17">
      <c r="Q99141" s="39"/>
    </row>
    <row r="99142" spans="17:17">
      <c r="Q99142" s="39"/>
    </row>
    <row r="99143" spans="17:17">
      <c r="Q99143" s="39"/>
    </row>
    <row r="99144" spans="17:17">
      <c r="Q99144" s="39"/>
    </row>
    <row r="99145" spans="17:17">
      <c r="Q99145" s="39"/>
    </row>
    <row r="99146" spans="17:17">
      <c r="Q99146" s="39"/>
    </row>
    <row r="99147" spans="17:17">
      <c r="Q99147" s="39"/>
    </row>
    <row r="99148" spans="17:17">
      <c r="Q99148" s="39"/>
    </row>
    <row r="99149" spans="17:17">
      <c r="Q99149" s="39"/>
    </row>
    <row r="99150" spans="17:17">
      <c r="Q99150" s="39"/>
    </row>
    <row r="99151" spans="17:17">
      <c r="Q99151" s="39"/>
    </row>
    <row r="99152" spans="17:17">
      <c r="Q99152" s="39"/>
    </row>
    <row r="99153" spans="17:17">
      <c r="Q99153" s="39"/>
    </row>
    <row r="99154" spans="17:17">
      <c r="Q99154" s="39"/>
    </row>
    <row r="99155" spans="17:17">
      <c r="Q99155" s="39"/>
    </row>
    <row r="99156" spans="17:17">
      <c r="Q99156" s="39"/>
    </row>
    <row r="99157" spans="17:17">
      <c r="Q99157" s="39"/>
    </row>
    <row r="99158" spans="17:17">
      <c r="Q99158" s="39"/>
    </row>
    <row r="99159" spans="17:17">
      <c r="Q99159" s="39"/>
    </row>
    <row r="99160" spans="17:17">
      <c r="Q99160" s="39"/>
    </row>
    <row r="99161" spans="17:17">
      <c r="Q99161" s="39"/>
    </row>
    <row r="99162" spans="17:17">
      <c r="Q99162" s="39"/>
    </row>
    <row r="99163" spans="17:17">
      <c r="Q99163" s="39"/>
    </row>
    <row r="99164" spans="17:17">
      <c r="Q99164" s="39"/>
    </row>
    <row r="99165" spans="17:17">
      <c r="Q99165" s="39"/>
    </row>
    <row r="99166" spans="17:17">
      <c r="Q99166" s="39"/>
    </row>
    <row r="99167" spans="17:17">
      <c r="Q99167" s="39"/>
    </row>
    <row r="99168" spans="17:17">
      <c r="Q99168" s="39"/>
    </row>
    <row r="99169" spans="17:17">
      <c r="Q99169" s="39"/>
    </row>
    <row r="99170" spans="17:17">
      <c r="Q99170" s="39"/>
    </row>
    <row r="99171" spans="17:17">
      <c r="Q99171" s="39"/>
    </row>
    <row r="99172" spans="17:17">
      <c r="Q99172" s="39"/>
    </row>
    <row r="99173" spans="17:17">
      <c r="Q99173" s="39"/>
    </row>
    <row r="99174" spans="17:17">
      <c r="Q99174" s="39"/>
    </row>
    <row r="99175" spans="17:17">
      <c r="Q99175" s="39"/>
    </row>
    <row r="99176" spans="17:17">
      <c r="Q99176" s="39"/>
    </row>
    <row r="99177" spans="17:17">
      <c r="Q99177" s="39"/>
    </row>
    <row r="99178" spans="17:17">
      <c r="Q99178" s="39"/>
    </row>
    <row r="99179" spans="17:17">
      <c r="Q99179" s="39"/>
    </row>
    <row r="99180" spans="17:17">
      <c r="Q99180" s="39"/>
    </row>
    <row r="99181" spans="17:17">
      <c r="Q99181" s="39"/>
    </row>
    <row r="99182" spans="17:17">
      <c r="Q99182" s="39"/>
    </row>
    <row r="99183" spans="17:17">
      <c r="Q99183" s="39"/>
    </row>
    <row r="99184" spans="17:17">
      <c r="Q99184" s="39"/>
    </row>
    <row r="99185" spans="17:17">
      <c r="Q99185" s="39"/>
    </row>
    <row r="99186" spans="17:17">
      <c r="Q99186" s="39"/>
    </row>
    <row r="99187" spans="17:17">
      <c r="Q99187" s="39"/>
    </row>
    <row r="99188" spans="17:17">
      <c r="Q99188" s="39"/>
    </row>
    <row r="99189" spans="17:17">
      <c r="Q99189" s="39"/>
    </row>
    <row r="99190" spans="17:17">
      <c r="Q99190" s="39"/>
    </row>
    <row r="99191" spans="17:17">
      <c r="Q99191" s="39"/>
    </row>
    <row r="99192" spans="17:17">
      <c r="Q99192" s="39"/>
    </row>
    <row r="99193" spans="17:17">
      <c r="Q99193" s="39"/>
    </row>
    <row r="99194" spans="17:17">
      <c r="Q99194" s="39"/>
    </row>
    <row r="99195" spans="17:17">
      <c r="Q99195" s="39"/>
    </row>
    <row r="99196" spans="17:17">
      <c r="Q99196" s="39"/>
    </row>
    <row r="99197" spans="17:17">
      <c r="Q99197" s="39"/>
    </row>
    <row r="99198" spans="17:17">
      <c r="Q99198" s="39"/>
    </row>
    <row r="99199" spans="17:17">
      <c r="Q99199" s="39"/>
    </row>
    <row r="99200" spans="17:17">
      <c r="Q99200" s="39"/>
    </row>
    <row r="99201" spans="17:17">
      <c r="Q99201" s="39"/>
    </row>
    <row r="99202" spans="17:17">
      <c r="Q99202" s="39"/>
    </row>
    <row r="99203" spans="17:17">
      <c r="Q99203" s="39"/>
    </row>
    <row r="99204" spans="17:17">
      <c r="Q99204" s="39"/>
    </row>
    <row r="99205" spans="17:17">
      <c r="Q99205" s="39"/>
    </row>
    <row r="99206" spans="17:17">
      <c r="Q99206" s="39"/>
    </row>
    <row r="99207" spans="17:17">
      <c r="Q99207" s="39"/>
    </row>
    <row r="99208" spans="17:17">
      <c r="Q99208" s="39"/>
    </row>
    <row r="99209" spans="17:17">
      <c r="Q99209" s="39"/>
    </row>
    <row r="99210" spans="17:17">
      <c r="Q99210" s="39"/>
    </row>
    <row r="99211" spans="17:17">
      <c r="Q99211" s="39"/>
    </row>
    <row r="99212" spans="17:17">
      <c r="Q99212" s="39"/>
    </row>
    <row r="99213" spans="17:17">
      <c r="Q99213" s="39"/>
    </row>
    <row r="99214" spans="17:17">
      <c r="Q99214" s="39"/>
    </row>
    <row r="99215" spans="17:17">
      <c r="Q99215" s="39"/>
    </row>
    <row r="99216" spans="17:17">
      <c r="Q99216" s="39"/>
    </row>
    <row r="99217" spans="17:17">
      <c r="Q99217" s="39"/>
    </row>
    <row r="99218" spans="17:17">
      <c r="Q99218" s="39"/>
    </row>
    <row r="99219" spans="17:17">
      <c r="Q99219" s="39"/>
    </row>
    <row r="99220" spans="17:17">
      <c r="Q99220" s="39"/>
    </row>
    <row r="99221" spans="17:17">
      <c r="Q99221" s="39"/>
    </row>
    <row r="99222" spans="17:17">
      <c r="Q99222" s="39"/>
    </row>
    <row r="99223" spans="17:17">
      <c r="Q99223" s="39"/>
    </row>
    <row r="99224" spans="17:17">
      <c r="Q99224" s="39"/>
    </row>
    <row r="99225" spans="17:17">
      <c r="Q99225" s="39"/>
    </row>
    <row r="99226" spans="17:17">
      <c r="Q99226" s="39"/>
    </row>
    <row r="99227" spans="17:17">
      <c r="Q99227" s="39"/>
    </row>
    <row r="99228" spans="17:17">
      <c r="Q99228" s="39"/>
    </row>
    <row r="99229" spans="17:17">
      <c r="Q99229" s="39"/>
    </row>
    <row r="99230" spans="17:17">
      <c r="Q99230" s="39"/>
    </row>
    <row r="99231" spans="17:17">
      <c r="Q99231" s="39"/>
    </row>
    <row r="99232" spans="17:17">
      <c r="Q99232" s="39"/>
    </row>
    <row r="99233" spans="17:17">
      <c r="Q99233" s="39"/>
    </row>
    <row r="99234" spans="17:17">
      <c r="Q99234" s="39"/>
    </row>
    <row r="99235" spans="17:17">
      <c r="Q99235" s="39"/>
    </row>
    <row r="99236" spans="17:17">
      <c r="Q99236" s="39"/>
    </row>
    <row r="99237" spans="17:17">
      <c r="Q99237" s="39"/>
    </row>
    <row r="99238" spans="17:17">
      <c r="Q99238" s="39"/>
    </row>
    <row r="99239" spans="17:17">
      <c r="Q99239" s="39"/>
    </row>
    <row r="99240" spans="17:17">
      <c r="Q99240" s="39"/>
    </row>
    <row r="99241" spans="17:17">
      <c r="Q99241" s="39"/>
    </row>
    <row r="99242" spans="17:17">
      <c r="Q99242" s="39"/>
    </row>
    <row r="99243" spans="17:17">
      <c r="Q99243" s="39"/>
    </row>
    <row r="99244" spans="17:17">
      <c r="Q99244" s="39"/>
    </row>
    <row r="99245" spans="17:17">
      <c r="Q99245" s="39"/>
    </row>
    <row r="99246" spans="17:17">
      <c r="Q99246" s="39"/>
    </row>
    <row r="99247" spans="17:17">
      <c r="Q99247" s="39"/>
    </row>
    <row r="99248" spans="17:17">
      <c r="Q99248" s="39"/>
    </row>
    <row r="99249" spans="17:17">
      <c r="Q99249" s="39"/>
    </row>
    <row r="99250" spans="17:17">
      <c r="Q99250" s="39"/>
    </row>
    <row r="99251" spans="17:17">
      <c r="Q99251" s="39"/>
    </row>
    <row r="99252" spans="17:17">
      <c r="Q99252" s="39"/>
    </row>
    <row r="99253" spans="17:17">
      <c r="Q99253" s="39"/>
    </row>
    <row r="99254" spans="17:17">
      <c r="Q99254" s="39"/>
    </row>
    <row r="99255" spans="17:17">
      <c r="Q99255" s="39"/>
    </row>
    <row r="99256" spans="17:17">
      <c r="Q99256" s="39"/>
    </row>
    <row r="99257" spans="17:17">
      <c r="Q99257" s="39"/>
    </row>
    <row r="99258" spans="17:17">
      <c r="Q99258" s="39"/>
    </row>
    <row r="99259" spans="17:17">
      <c r="Q99259" s="39"/>
    </row>
    <row r="99260" spans="17:17">
      <c r="Q99260" s="39"/>
    </row>
    <row r="99261" spans="17:17">
      <c r="Q99261" s="39"/>
    </row>
    <row r="99262" spans="17:17">
      <c r="Q99262" s="39"/>
    </row>
    <row r="99263" spans="17:17">
      <c r="Q99263" s="39"/>
    </row>
    <row r="99264" spans="17:17">
      <c r="Q99264" s="39"/>
    </row>
    <row r="99265" spans="17:17">
      <c r="Q99265" s="39"/>
    </row>
    <row r="99266" spans="17:17">
      <c r="Q99266" s="39"/>
    </row>
    <row r="99267" spans="17:17">
      <c r="Q99267" s="39"/>
    </row>
    <row r="99268" spans="17:17">
      <c r="Q99268" s="39"/>
    </row>
    <row r="99269" spans="17:17">
      <c r="Q99269" s="39"/>
    </row>
    <row r="99270" spans="17:17">
      <c r="Q99270" s="39"/>
    </row>
    <row r="99271" spans="17:17">
      <c r="Q99271" s="39"/>
    </row>
    <row r="99272" spans="17:17">
      <c r="Q99272" s="39"/>
    </row>
    <row r="99273" spans="17:17">
      <c r="Q99273" s="39"/>
    </row>
    <row r="99274" spans="17:17">
      <c r="Q99274" s="39"/>
    </row>
    <row r="99275" spans="17:17">
      <c r="Q99275" s="39"/>
    </row>
    <row r="99276" spans="17:17">
      <c r="Q99276" s="39"/>
    </row>
    <row r="99277" spans="17:17">
      <c r="Q99277" s="39"/>
    </row>
    <row r="99278" spans="17:17">
      <c r="Q99278" s="39"/>
    </row>
    <row r="99279" spans="17:17">
      <c r="Q99279" s="39"/>
    </row>
    <row r="99280" spans="17:17">
      <c r="Q99280" s="39"/>
    </row>
    <row r="99281" spans="17:17">
      <c r="Q99281" s="39"/>
    </row>
    <row r="99282" spans="17:17">
      <c r="Q99282" s="39"/>
    </row>
    <row r="99283" spans="17:17">
      <c r="Q99283" s="39"/>
    </row>
    <row r="99284" spans="17:17">
      <c r="Q99284" s="39"/>
    </row>
    <row r="99285" spans="17:17">
      <c r="Q99285" s="39"/>
    </row>
    <row r="99286" spans="17:17">
      <c r="Q99286" s="39"/>
    </row>
    <row r="99287" spans="17:17">
      <c r="Q99287" s="39"/>
    </row>
    <row r="99288" spans="17:17">
      <c r="Q99288" s="39"/>
    </row>
    <row r="99289" spans="17:17">
      <c r="Q99289" s="39"/>
    </row>
    <row r="99290" spans="17:17">
      <c r="Q99290" s="39"/>
    </row>
    <row r="99291" spans="17:17">
      <c r="Q99291" s="39"/>
    </row>
    <row r="99292" spans="17:17">
      <c r="Q99292" s="39"/>
    </row>
    <row r="99293" spans="17:17">
      <c r="Q99293" s="39"/>
    </row>
    <row r="99294" spans="17:17">
      <c r="Q99294" s="39"/>
    </row>
    <row r="99295" spans="17:17">
      <c r="Q99295" s="39"/>
    </row>
    <row r="99296" spans="17:17">
      <c r="Q99296" s="39"/>
    </row>
    <row r="99297" spans="17:17">
      <c r="Q99297" s="39"/>
    </row>
    <row r="99298" spans="17:17">
      <c r="Q99298" s="39"/>
    </row>
    <row r="99299" spans="17:17">
      <c r="Q99299" s="39"/>
    </row>
    <row r="99300" spans="17:17">
      <c r="Q99300" s="39"/>
    </row>
    <row r="99301" spans="17:17">
      <c r="Q99301" s="39"/>
    </row>
    <row r="99302" spans="17:17">
      <c r="Q99302" s="39"/>
    </row>
    <row r="99303" spans="17:17">
      <c r="Q99303" s="39"/>
    </row>
    <row r="99304" spans="17:17">
      <c r="Q99304" s="39"/>
    </row>
    <row r="99305" spans="17:17">
      <c r="Q99305" s="39"/>
    </row>
    <row r="99306" spans="17:17">
      <c r="Q99306" s="39"/>
    </row>
    <row r="99307" spans="17:17">
      <c r="Q99307" s="39"/>
    </row>
    <row r="99308" spans="17:17">
      <c r="Q99308" s="39"/>
    </row>
    <row r="99309" spans="17:17">
      <c r="Q99309" s="39"/>
    </row>
    <row r="99310" spans="17:17">
      <c r="Q99310" s="39"/>
    </row>
    <row r="99311" spans="17:17">
      <c r="Q99311" s="39"/>
    </row>
    <row r="99312" spans="17:17">
      <c r="Q99312" s="39"/>
    </row>
    <row r="99313" spans="17:17">
      <c r="Q99313" s="39"/>
    </row>
    <row r="99314" spans="17:17">
      <c r="Q99314" s="39"/>
    </row>
    <row r="99315" spans="17:17">
      <c r="Q99315" s="39"/>
    </row>
    <row r="99316" spans="17:17">
      <c r="Q99316" s="39"/>
    </row>
    <row r="99317" spans="17:17">
      <c r="Q99317" s="39"/>
    </row>
    <row r="99318" spans="17:17">
      <c r="Q99318" s="39"/>
    </row>
    <row r="99319" spans="17:17">
      <c r="Q99319" s="39"/>
    </row>
    <row r="99320" spans="17:17">
      <c r="Q99320" s="39"/>
    </row>
    <row r="99321" spans="17:17">
      <c r="Q99321" s="39"/>
    </row>
    <row r="99322" spans="17:17">
      <c r="Q99322" s="39"/>
    </row>
    <row r="99323" spans="17:17">
      <c r="Q99323" s="39"/>
    </row>
    <row r="99324" spans="17:17">
      <c r="Q99324" s="39"/>
    </row>
    <row r="99325" spans="17:17">
      <c r="Q99325" s="39"/>
    </row>
    <row r="99326" spans="17:17">
      <c r="Q99326" s="39"/>
    </row>
    <row r="99327" spans="17:17">
      <c r="Q99327" s="39"/>
    </row>
    <row r="99328" spans="17:17">
      <c r="Q99328" s="39"/>
    </row>
    <row r="99329" spans="17:17">
      <c r="Q99329" s="39"/>
    </row>
    <row r="99330" spans="17:17">
      <c r="Q99330" s="39"/>
    </row>
    <row r="99331" spans="17:17">
      <c r="Q99331" s="39"/>
    </row>
    <row r="99332" spans="17:17">
      <c r="Q99332" s="39"/>
    </row>
    <row r="99333" spans="17:17">
      <c r="Q99333" s="39"/>
    </row>
    <row r="99334" spans="17:17">
      <c r="Q99334" s="39"/>
    </row>
    <row r="99335" spans="17:17">
      <c r="Q99335" s="39"/>
    </row>
    <row r="99336" spans="17:17">
      <c r="Q99336" s="39"/>
    </row>
    <row r="99337" spans="17:17">
      <c r="Q99337" s="39"/>
    </row>
    <row r="99338" spans="17:17">
      <c r="Q99338" s="39"/>
    </row>
    <row r="99339" spans="17:17">
      <c r="Q99339" s="39"/>
    </row>
    <row r="99340" spans="17:17">
      <c r="Q99340" s="39"/>
    </row>
    <row r="99341" spans="17:17">
      <c r="Q99341" s="39"/>
    </row>
    <row r="99342" spans="17:17">
      <c r="Q99342" s="39"/>
    </row>
    <row r="99343" spans="17:17">
      <c r="Q99343" s="39"/>
    </row>
    <row r="99344" spans="17:17">
      <c r="Q99344" s="39"/>
    </row>
    <row r="99345" spans="17:17">
      <c r="Q99345" s="39"/>
    </row>
    <row r="99346" spans="17:17">
      <c r="Q99346" s="39"/>
    </row>
    <row r="99347" spans="17:17">
      <c r="Q99347" s="39"/>
    </row>
    <row r="99348" spans="17:17">
      <c r="Q99348" s="39"/>
    </row>
    <row r="99349" spans="17:17">
      <c r="Q99349" s="39"/>
    </row>
    <row r="99350" spans="17:17">
      <c r="Q99350" s="39"/>
    </row>
    <row r="99351" spans="17:17">
      <c r="Q99351" s="39"/>
    </row>
    <row r="99352" spans="17:17">
      <c r="Q99352" s="39"/>
    </row>
    <row r="99353" spans="17:17">
      <c r="Q99353" s="39"/>
    </row>
    <row r="99354" spans="17:17">
      <c r="Q99354" s="39"/>
    </row>
    <row r="99355" spans="17:17">
      <c r="Q99355" s="39"/>
    </row>
    <row r="99356" spans="17:17">
      <c r="Q99356" s="39"/>
    </row>
    <row r="99357" spans="17:17">
      <c r="Q99357" s="39"/>
    </row>
    <row r="99358" spans="17:17">
      <c r="Q99358" s="39"/>
    </row>
    <row r="99359" spans="17:17">
      <c r="Q99359" s="39"/>
    </row>
    <row r="99360" spans="17:17">
      <c r="Q99360" s="39"/>
    </row>
    <row r="99361" spans="17:17">
      <c r="Q99361" s="39"/>
    </row>
    <row r="99362" spans="17:17">
      <c r="Q99362" s="39"/>
    </row>
    <row r="99363" spans="17:17">
      <c r="Q99363" s="39"/>
    </row>
    <row r="99364" spans="17:17">
      <c r="Q99364" s="39"/>
    </row>
    <row r="99365" spans="17:17">
      <c r="Q99365" s="39"/>
    </row>
    <row r="99366" spans="17:17">
      <c r="Q99366" s="39"/>
    </row>
    <row r="99367" spans="17:17">
      <c r="Q99367" s="39"/>
    </row>
    <row r="99368" spans="17:17">
      <c r="Q99368" s="39"/>
    </row>
    <row r="99369" spans="17:17">
      <c r="Q99369" s="39"/>
    </row>
    <row r="99370" spans="17:17">
      <c r="Q99370" s="39"/>
    </row>
    <row r="99371" spans="17:17">
      <c r="Q99371" s="39"/>
    </row>
    <row r="99372" spans="17:17">
      <c r="Q99372" s="39"/>
    </row>
    <row r="99373" spans="17:17">
      <c r="Q99373" s="39"/>
    </row>
    <row r="99374" spans="17:17">
      <c r="Q99374" s="39"/>
    </row>
    <row r="99375" spans="17:17">
      <c r="Q99375" s="39"/>
    </row>
    <row r="99376" spans="17:17">
      <c r="Q99376" s="39"/>
    </row>
    <row r="99377" spans="17:17">
      <c r="Q99377" s="39"/>
    </row>
    <row r="99378" spans="17:17">
      <c r="Q99378" s="39"/>
    </row>
    <row r="99379" spans="17:17">
      <c r="Q99379" s="39"/>
    </row>
    <row r="99380" spans="17:17">
      <c r="Q99380" s="39"/>
    </row>
    <row r="99381" spans="17:17">
      <c r="Q99381" s="39"/>
    </row>
    <row r="99382" spans="17:17">
      <c r="Q99382" s="39"/>
    </row>
    <row r="99383" spans="17:17">
      <c r="Q99383" s="39"/>
    </row>
    <row r="99384" spans="17:17">
      <c r="Q99384" s="39"/>
    </row>
    <row r="99385" spans="17:17">
      <c r="Q99385" s="39"/>
    </row>
    <row r="99386" spans="17:17">
      <c r="Q99386" s="39"/>
    </row>
    <row r="99387" spans="17:17">
      <c r="Q99387" s="39"/>
    </row>
    <row r="99388" spans="17:17">
      <c r="Q99388" s="39"/>
    </row>
    <row r="99389" spans="17:17">
      <c r="Q99389" s="39"/>
    </row>
    <row r="99390" spans="17:17">
      <c r="Q99390" s="39"/>
    </row>
    <row r="99391" spans="17:17">
      <c r="Q99391" s="39"/>
    </row>
    <row r="99392" spans="17:17">
      <c r="Q99392" s="39"/>
    </row>
    <row r="99393" spans="17:17">
      <c r="Q99393" s="39"/>
    </row>
    <row r="99394" spans="17:17">
      <c r="Q99394" s="39"/>
    </row>
    <row r="99395" spans="17:17">
      <c r="Q99395" s="39"/>
    </row>
    <row r="99396" spans="17:17">
      <c r="Q99396" s="39"/>
    </row>
    <row r="99397" spans="17:17">
      <c r="Q99397" s="39"/>
    </row>
    <row r="99398" spans="17:17">
      <c r="Q99398" s="39"/>
    </row>
    <row r="99399" spans="17:17">
      <c r="Q99399" s="39"/>
    </row>
    <row r="99400" spans="17:17">
      <c r="Q99400" s="39"/>
    </row>
    <row r="99401" spans="17:17">
      <c r="Q99401" s="39"/>
    </row>
    <row r="99402" spans="17:17">
      <c r="Q99402" s="39"/>
    </row>
    <row r="99403" spans="17:17">
      <c r="Q99403" s="39"/>
    </row>
    <row r="99404" spans="17:17">
      <c r="Q99404" s="39"/>
    </row>
    <row r="99405" spans="17:17">
      <c r="Q99405" s="39"/>
    </row>
    <row r="99406" spans="17:17">
      <c r="Q99406" s="39"/>
    </row>
    <row r="99407" spans="17:17">
      <c r="Q99407" s="39"/>
    </row>
    <row r="99408" spans="17:17">
      <c r="Q99408" s="39"/>
    </row>
    <row r="99409" spans="17:17">
      <c r="Q99409" s="39"/>
    </row>
    <row r="99410" spans="17:17">
      <c r="Q99410" s="39"/>
    </row>
    <row r="99411" spans="17:17">
      <c r="Q99411" s="39"/>
    </row>
    <row r="99412" spans="17:17">
      <c r="Q99412" s="39"/>
    </row>
    <row r="99413" spans="17:17">
      <c r="Q99413" s="39"/>
    </row>
    <row r="99414" spans="17:17">
      <c r="Q99414" s="39"/>
    </row>
    <row r="99415" spans="17:17">
      <c r="Q99415" s="39"/>
    </row>
    <row r="99416" spans="17:17">
      <c r="Q99416" s="39"/>
    </row>
    <row r="99417" spans="17:17">
      <c r="Q99417" s="39"/>
    </row>
    <row r="99418" spans="17:17">
      <c r="Q99418" s="39"/>
    </row>
    <row r="99419" spans="17:17">
      <c r="Q99419" s="39"/>
    </row>
    <row r="99420" spans="17:17">
      <c r="Q99420" s="39"/>
    </row>
    <row r="99421" spans="17:17">
      <c r="Q99421" s="39"/>
    </row>
    <row r="99422" spans="17:17">
      <c r="Q99422" s="39"/>
    </row>
    <row r="99423" spans="17:17">
      <c r="Q99423" s="39"/>
    </row>
    <row r="99424" spans="17:17">
      <c r="Q99424" s="39"/>
    </row>
    <row r="99425" spans="17:17">
      <c r="Q99425" s="39"/>
    </row>
    <row r="99426" spans="17:17">
      <c r="Q99426" s="39"/>
    </row>
    <row r="99427" spans="17:17">
      <c r="Q99427" s="39"/>
    </row>
    <row r="99428" spans="17:17">
      <c r="Q99428" s="39"/>
    </row>
    <row r="99429" spans="17:17">
      <c r="Q99429" s="39"/>
    </row>
    <row r="99430" spans="17:17">
      <c r="Q99430" s="39"/>
    </row>
    <row r="99431" spans="17:17">
      <c r="Q99431" s="39"/>
    </row>
    <row r="99432" spans="17:17">
      <c r="Q99432" s="39"/>
    </row>
    <row r="99433" spans="17:17">
      <c r="Q99433" s="39"/>
    </row>
    <row r="99434" spans="17:17">
      <c r="Q99434" s="39"/>
    </row>
    <row r="99435" spans="17:17">
      <c r="Q99435" s="39"/>
    </row>
    <row r="99436" spans="17:17">
      <c r="Q99436" s="39"/>
    </row>
    <row r="99437" spans="17:17">
      <c r="Q99437" s="39"/>
    </row>
    <row r="99438" spans="17:17">
      <c r="Q99438" s="39"/>
    </row>
    <row r="99439" spans="17:17">
      <c r="Q99439" s="39"/>
    </row>
    <row r="99440" spans="17:17">
      <c r="Q99440" s="39"/>
    </row>
    <row r="99441" spans="17:17">
      <c r="Q99441" s="39"/>
    </row>
    <row r="99442" spans="17:17">
      <c r="Q99442" s="39"/>
    </row>
    <row r="99443" spans="17:17">
      <c r="Q99443" s="39"/>
    </row>
    <row r="99444" spans="17:17">
      <c r="Q99444" s="39"/>
    </row>
    <row r="99445" spans="17:17">
      <c r="Q99445" s="39"/>
    </row>
    <row r="99446" spans="17:17">
      <c r="Q99446" s="39"/>
    </row>
    <row r="99447" spans="17:17">
      <c r="Q99447" s="39"/>
    </row>
    <row r="99448" spans="17:17">
      <c r="Q99448" s="39"/>
    </row>
    <row r="99449" spans="17:17">
      <c r="Q99449" s="39"/>
    </row>
    <row r="99450" spans="17:17">
      <c r="Q99450" s="39"/>
    </row>
    <row r="99451" spans="17:17">
      <c r="Q99451" s="39"/>
    </row>
    <row r="99452" spans="17:17">
      <c r="Q99452" s="39"/>
    </row>
    <row r="99453" spans="17:17">
      <c r="Q99453" s="39"/>
    </row>
    <row r="99454" spans="17:17">
      <c r="Q99454" s="39"/>
    </row>
    <row r="99455" spans="17:17">
      <c r="Q99455" s="39"/>
    </row>
    <row r="99456" spans="17:17">
      <c r="Q99456" s="39"/>
    </row>
    <row r="99457" spans="17:17">
      <c r="Q99457" s="39"/>
    </row>
    <row r="99458" spans="17:17">
      <c r="Q99458" s="39"/>
    </row>
    <row r="99459" spans="17:17">
      <c r="Q99459" s="39"/>
    </row>
    <row r="99460" spans="17:17">
      <c r="Q99460" s="39"/>
    </row>
    <row r="99461" spans="17:17">
      <c r="Q99461" s="39"/>
    </row>
    <row r="99462" spans="17:17">
      <c r="Q99462" s="39"/>
    </row>
    <row r="99463" spans="17:17">
      <c r="Q99463" s="39"/>
    </row>
    <row r="99464" spans="17:17">
      <c r="Q99464" s="39"/>
    </row>
    <row r="99465" spans="17:17">
      <c r="Q99465" s="39"/>
    </row>
    <row r="99466" spans="17:17">
      <c r="Q99466" s="39"/>
    </row>
    <row r="99467" spans="17:17">
      <c r="Q99467" s="39"/>
    </row>
    <row r="99468" spans="17:17">
      <c r="Q99468" s="39"/>
    </row>
    <row r="99469" spans="17:17">
      <c r="Q99469" s="39"/>
    </row>
    <row r="99470" spans="17:17">
      <c r="Q99470" s="39"/>
    </row>
    <row r="99471" spans="17:17">
      <c r="Q99471" s="39"/>
    </row>
    <row r="99472" spans="17:17">
      <c r="Q99472" s="39"/>
    </row>
    <row r="99473" spans="17:17">
      <c r="Q99473" s="39"/>
    </row>
    <row r="99474" spans="17:17">
      <c r="Q99474" s="39"/>
    </row>
    <row r="99475" spans="17:17">
      <c r="Q99475" s="39"/>
    </row>
    <row r="99476" spans="17:17">
      <c r="Q99476" s="39"/>
    </row>
    <row r="99477" spans="17:17">
      <c r="Q99477" s="39"/>
    </row>
    <row r="99478" spans="17:17">
      <c r="Q99478" s="39"/>
    </row>
    <row r="99479" spans="17:17">
      <c r="Q99479" s="39"/>
    </row>
    <row r="99480" spans="17:17">
      <c r="Q99480" s="39"/>
    </row>
    <row r="99481" spans="17:17">
      <c r="Q99481" s="39"/>
    </row>
    <row r="99482" spans="17:17">
      <c r="Q99482" s="39"/>
    </row>
    <row r="99483" spans="17:17">
      <c r="Q99483" s="39"/>
    </row>
    <row r="99484" spans="17:17">
      <c r="Q99484" s="39"/>
    </row>
    <row r="99485" spans="17:17">
      <c r="Q99485" s="39"/>
    </row>
    <row r="99486" spans="17:17">
      <c r="Q99486" s="39"/>
    </row>
    <row r="99487" spans="17:17">
      <c r="Q99487" s="39"/>
    </row>
    <row r="99488" spans="17:17">
      <c r="Q99488" s="39"/>
    </row>
    <row r="99489" spans="17:17">
      <c r="Q99489" s="39"/>
    </row>
    <row r="99490" spans="17:17">
      <c r="Q99490" s="39"/>
    </row>
    <row r="99491" spans="17:17">
      <c r="Q99491" s="39"/>
    </row>
    <row r="99492" spans="17:17">
      <c r="Q99492" s="39"/>
    </row>
    <row r="99493" spans="17:17">
      <c r="Q99493" s="39"/>
    </row>
    <row r="99494" spans="17:17">
      <c r="Q99494" s="39"/>
    </row>
    <row r="99495" spans="17:17">
      <c r="Q99495" s="39"/>
    </row>
    <row r="99496" spans="17:17">
      <c r="Q99496" s="39"/>
    </row>
    <row r="99497" spans="17:17">
      <c r="Q99497" s="39"/>
    </row>
    <row r="99498" spans="17:17">
      <c r="Q99498" s="39"/>
    </row>
    <row r="99499" spans="17:17">
      <c r="Q99499" s="39"/>
    </row>
    <row r="99500" spans="17:17">
      <c r="Q99500" s="39"/>
    </row>
    <row r="99501" spans="17:17">
      <c r="Q99501" s="39"/>
    </row>
    <row r="99502" spans="17:17">
      <c r="Q99502" s="39"/>
    </row>
    <row r="99503" spans="17:17">
      <c r="Q99503" s="39"/>
    </row>
    <row r="99504" spans="17:17">
      <c r="Q99504" s="39"/>
    </row>
    <row r="99505" spans="17:17">
      <c r="Q99505" s="39"/>
    </row>
    <row r="99506" spans="17:17">
      <c r="Q99506" s="39"/>
    </row>
    <row r="99507" spans="17:17">
      <c r="Q99507" s="39"/>
    </row>
    <row r="99508" spans="17:17">
      <c r="Q99508" s="39"/>
    </row>
    <row r="99509" spans="17:17">
      <c r="Q99509" s="39"/>
    </row>
    <row r="99510" spans="17:17">
      <c r="Q99510" s="39"/>
    </row>
    <row r="99511" spans="17:17">
      <c r="Q99511" s="39"/>
    </row>
    <row r="99512" spans="17:17">
      <c r="Q99512" s="39"/>
    </row>
    <row r="99513" spans="17:17">
      <c r="Q99513" s="39"/>
    </row>
    <row r="99514" spans="17:17">
      <c r="Q99514" s="39"/>
    </row>
    <row r="99515" spans="17:17">
      <c r="Q99515" s="39"/>
    </row>
    <row r="99516" spans="17:17">
      <c r="Q99516" s="39"/>
    </row>
    <row r="99517" spans="17:17">
      <c r="Q99517" s="39"/>
    </row>
    <row r="99518" spans="17:17">
      <c r="Q99518" s="39"/>
    </row>
    <row r="99519" spans="17:17">
      <c r="Q99519" s="39"/>
    </row>
    <row r="99520" spans="17:17">
      <c r="Q99520" s="39"/>
    </row>
    <row r="99521" spans="17:17">
      <c r="Q99521" s="39"/>
    </row>
    <row r="99522" spans="17:17">
      <c r="Q99522" s="39"/>
    </row>
    <row r="99523" spans="17:17">
      <c r="Q99523" s="39"/>
    </row>
    <row r="99524" spans="17:17">
      <c r="Q99524" s="39"/>
    </row>
    <row r="99525" spans="17:17">
      <c r="Q99525" s="39"/>
    </row>
    <row r="99526" spans="17:17">
      <c r="Q99526" s="39"/>
    </row>
    <row r="99527" spans="17:17">
      <c r="Q99527" s="39"/>
    </row>
    <row r="99528" spans="17:17">
      <c r="Q99528" s="39"/>
    </row>
    <row r="99529" spans="17:17">
      <c r="Q99529" s="39"/>
    </row>
    <row r="99530" spans="17:17">
      <c r="Q99530" s="39"/>
    </row>
    <row r="99531" spans="17:17">
      <c r="Q99531" s="39"/>
    </row>
    <row r="99532" spans="17:17">
      <c r="Q99532" s="39"/>
    </row>
    <row r="99533" spans="17:17">
      <c r="Q99533" s="39"/>
    </row>
    <row r="99534" spans="17:17">
      <c r="Q99534" s="39"/>
    </row>
    <row r="99535" spans="17:17">
      <c r="Q99535" s="39"/>
    </row>
    <row r="99536" spans="17:17">
      <c r="Q99536" s="39"/>
    </row>
    <row r="99537" spans="17:17">
      <c r="Q99537" s="39"/>
    </row>
    <row r="99538" spans="17:17">
      <c r="Q99538" s="39"/>
    </row>
    <row r="99539" spans="17:17">
      <c r="Q99539" s="39"/>
    </row>
    <row r="99540" spans="17:17">
      <c r="Q99540" s="39"/>
    </row>
    <row r="99541" spans="17:17">
      <c r="Q99541" s="39"/>
    </row>
    <row r="99542" spans="17:17">
      <c r="Q99542" s="39"/>
    </row>
    <row r="99543" spans="17:17">
      <c r="Q99543" s="39"/>
    </row>
    <row r="99544" spans="17:17">
      <c r="Q99544" s="39"/>
    </row>
    <row r="99545" spans="17:17">
      <c r="Q99545" s="39"/>
    </row>
    <row r="99546" spans="17:17">
      <c r="Q99546" s="39"/>
    </row>
    <row r="99547" spans="17:17">
      <c r="Q99547" s="39"/>
    </row>
    <row r="99548" spans="17:17">
      <c r="Q99548" s="39"/>
    </row>
    <row r="99549" spans="17:17">
      <c r="Q99549" s="39"/>
    </row>
    <row r="99550" spans="17:17">
      <c r="Q99550" s="39"/>
    </row>
    <row r="99551" spans="17:17">
      <c r="Q99551" s="39"/>
    </row>
    <row r="99552" spans="17:17">
      <c r="Q99552" s="39"/>
    </row>
    <row r="99553" spans="17:17">
      <c r="Q99553" s="39"/>
    </row>
    <row r="99554" spans="17:17">
      <c r="Q99554" s="39"/>
    </row>
    <row r="99555" spans="17:17">
      <c r="Q99555" s="39"/>
    </row>
    <row r="99556" spans="17:17">
      <c r="Q99556" s="39"/>
    </row>
    <row r="99557" spans="17:17">
      <c r="Q99557" s="39"/>
    </row>
    <row r="99558" spans="17:17">
      <c r="Q99558" s="39"/>
    </row>
    <row r="99559" spans="17:17">
      <c r="Q99559" s="39"/>
    </row>
    <row r="99560" spans="17:17">
      <c r="Q99560" s="39"/>
    </row>
    <row r="99561" spans="17:17">
      <c r="Q99561" s="39"/>
    </row>
    <row r="99562" spans="17:17">
      <c r="Q99562" s="39"/>
    </row>
    <row r="99563" spans="17:17">
      <c r="Q99563" s="39"/>
    </row>
    <row r="99564" spans="17:17">
      <c r="Q99564" s="39"/>
    </row>
    <row r="99565" spans="17:17">
      <c r="Q99565" s="39"/>
    </row>
    <row r="99566" spans="17:17">
      <c r="Q99566" s="39"/>
    </row>
    <row r="99567" spans="17:17">
      <c r="Q99567" s="39"/>
    </row>
    <row r="99568" spans="17:17">
      <c r="Q99568" s="39"/>
    </row>
    <row r="99569" spans="17:17">
      <c r="Q99569" s="39"/>
    </row>
    <row r="99570" spans="17:17">
      <c r="Q99570" s="39"/>
    </row>
    <row r="99571" spans="17:17">
      <c r="Q99571" s="39"/>
    </row>
    <row r="99572" spans="17:17">
      <c r="Q99572" s="39"/>
    </row>
    <row r="99573" spans="17:17">
      <c r="Q99573" s="39"/>
    </row>
    <row r="99574" spans="17:17">
      <c r="Q99574" s="39"/>
    </row>
    <row r="99575" spans="17:17">
      <c r="Q99575" s="39"/>
    </row>
    <row r="99576" spans="17:17">
      <c r="Q99576" s="39"/>
    </row>
    <row r="99577" spans="17:17">
      <c r="Q99577" s="39"/>
    </row>
    <row r="99578" spans="17:17">
      <c r="Q99578" s="39"/>
    </row>
    <row r="99579" spans="17:17">
      <c r="Q99579" s="39"/>
    </row>
    <row r="99580" spans="17:17">
      <c r="Q99580" s="39"/>
    </row>
    <row r="99581" spans="17:17">
      <c r="Q99581" s="39"/>
    </row>
    <row r="99582" spans="17:17">
      <c r="Q99582" s="39"/>
    </row>
    <row r="99583" spans="17:17">
      <c r="Q99583" s="39"/>
    </row>
    <row r="99584" spans="17:17">
      <c r="Q99584" s="39"/>
    </row>
    <row r="99585" spans="17:17">
      <c r="Q99585" s="39"/>
    </row>
    <row r="99586" spans="17:17">
      <c r="Q99586" s="39"/>
    </row>
    <row r="99587" spans="17:17">
      <c r="Q99587" s="39"/>
    </row>
    <row r="99588" spans="17:17">
      <c r="Q99588" s="39"/>
    </row>
    <row r="99589" spans="17:17">
      <c r="Q99589" s="39"/>
    </row>
    <row r="99590" spans="17:17">
      <c r="Q99590" s="39"/>
    </row>
    <row r="99591" spans="17:17">
      <c r="Q99591" s="39"/>
    </row>
    <row r="99592" spans="17:17">
      <c r="Q99592" s="39"/>
    </row>
    <row r="99593" spans="17:17">
      <c r="Q99593" s="39"/>
    </row>
    <row r="99594" spans="17:17">
      <c r="Q99594" s="39"/>
    </row>
    <row r="99595" spans="17:17">
      <c r="Q99595" s="39"/>
    </row>
    <row r="99596" spans="17:17">
      <c r="Q99596" s="39"/>
    </row>
    <row r="99597" spans="17:17">
      <c r="Q99597" s="39"/>
    </row>
    <row r="99598" spans="17:17">
      <c r="Q99598" s="39"/>
    </row>
    <row r="99599" spans="17:17">
      <c r="Q99599" s="39"/>
    </row>
    <row r="99600" spans="17:17">
      <c r="Q99600" s="39"/>
    </row>
    <row r="99601" spans="17:17">
      <c r="Q99601" s="39"/>
    </row>
    <row r="99602" spans="17:17">
      <c r="Q99602" s="39"/>
    </row>
    <row r="99603" spans="17:17">
      <c r="Q99603" s="39"/>
    </row>
    <row r="99604" spans="17:17">
      <c r="Q99604" s="39"/>
    </row>
    <row r="99605" spans="17:17">
      <c r="Q99605" s="39"/>
    </row>
    <row r="99606" spans="17:17">
      <c r="Q99606" s="39"/>
    </row>
    <row r="99607" spans="17:17">
      <c r="Q99607" s="39"/>
    </row>
    <row r="99608" spans="17:17">
      <c r="Q99608" s="39"/>
    </row>
    <row r="99609" spans="17:17">
      <c r="Q99609" s="39"/>
    </row>
    <row r="99610" spans="17:17">
      <c r="Q99610" s="39"/>
    </row>
    <row r="99611" spans="17:17">
      <c r="Q99611" s="39"/>
    </row>
    <row r="99612" spans="17:17">
      <c r="Q99612" s="39"/>
    </row>
    <row r="99613" spans="17:17">
      <c r="Q99613" s="39"/>
    </row>
    <row r="99614" spans="17:17">
      <c r="Q99614" s="39"/>
    </row>
    <row r="99615" spans="17:17">
      <c r="Q99615" s="39"/>
    </row>
    <row r="99616" spans="17:17">
      <c r="Q99616" s="39"/>
    </row>
    <row r="99617" spans="17:17">
      <c r="Q99617" s="39"/>
    </row>
    <row r="99618" spans="17:17">
      <c r="Q99618" s="39"/>
    </row>
    <row r="99619" spans="17:17">
      <c r="Q99619" s="39"/>
    </row>
    <row r="99620" spans="17:17">
      <c r="Q99620" s="39"/>
    </row>
    <row r="99621" spans="17:17">
      <c r="Q99621" s="39"/>
    </row>
    <row r="99622" spans="17:17">
      <c r="Q99622" s="39"/>
    </row>
    <row r="99623" spans="17:17">
      <c r="Q99623" s="39"/>
    </row>
    <row r="99624" spans="17:17">
      <c r="Q99624" s="39"/>
    </row>
    <row r="99625" spans="17:17">
      <c r="Q99625" s="39"/>
    </row>
    <row r="99626" spans="17:17">
      <c r="Q99626" s="39"/>
    </row>
    <row r="99627" spans="17:17">
      <c r="Q99627" s="39"/>
    </row>
    <row r="99628" spans="17:17">
      <c r="Q99628" s="39"/>
    </row>
    <row r="99629" spans="17:17">
      <c r="Q99629" s="39"/>
    </row>
    <row r="99630" spans="17:17">
      <c r="Q99630" s="39"/>
    </row>
    <row r="99631" spans="17:17">
      <c r="Q99631" s="39"/>
    </row>
    <row r="99632" spans="17:17">
      <c r="Q99632" s="39"/>
    </row>
    <row r="99633" spans="17:17">
      <c r="Q99633" s="39"/>
    </row>
    <row r="99634" spans="17:17">
      <c r="Q99634" s="39"/>
    </row>
    <row r="99635" spans="17:17">
      <c r="Q99635" s="39"/>
    </row>
    <row r="99636" spans="17:17">
      <c r="Q99636" s="39"/>
    </row>
    <row r="99637" spans="17:17">
      <c r="Q99637" s="39"/>
    </row>
    <row r="99638" spans="17:17">
      <c r="Q99638" s="39"/>
    </row>
    <row r="99639" spans="17:17">
      <c r="Q99639" s="39"/>
    </row>
    <row r="99640" spans="17:17">
      <c r="Q99640" s="39"/>
    </row>
    <row r="99641" spans="17:17">
      <c r="Q99641" s="39"/>
    </row>
    <row r="99642" spans="17:17">
      <c r="Q99642" s="39"/>
    </row>
    <row r="99643" spans="17:17">
      <c r="Q99643" s="39"/>
    </row>
    <row r="99644" spans="17:17">
      <c r="Q99644" s="39"/>
    </row>
    <row r="99645" spans="17:17">
      <c r="Q99645" s="39"/>
    </row>
    <row r="99646" spans="17:17">
      <c r="Q99646" s="39"/>
    </row>
    <row r="99647" spans="17:17">
      <c r="Q99647" s="39"/>
    </row>
    <row r="99648" spans="17:17">
      <c r="Q99648" s="39"/>
    </row>
    <row r="99649" spans="17:17">
      <c r="Q99649" s="39"/>
    </row>
    <row r="99650" spans="17:17">
      <c r="Q99650" s="39"/>
    </row>
    <row r="99651" spans="17:17">
      <c r="Q99651" s="39"/>
    </row>
    <row r="99652" spans="17:17">
      <c r="Q99652" s="39"/>
    </row>
    <row r="99653" spans="17:17">
      <c r="Q99653" s="39"/>
    </row>
    <row r="99654" spans="17:17">
      <c r="Q99654" s="39"/>
    </row>
    <row r="99655" spans="17:17">
      <c r="Q99655" s="39"/>
    </row>
    <row r="99656" spans="17:17">
      <c r="Q99656" s="39"/>
    </row>
    <row r="99657" spans="17:17">
      <c r="Q99657" s="39"/>
    </row>
    <row r="99658" spans="17:17">
      <c r="Q99658" s="39"/>
    </row>
    <row r="99659" spans="17:17">
      <c r="Q99659" s="39"/>
    </row>
    <row r="99660" spans="17:17">
      <c r="Q99660" s="39"/>
    </row>
    <row r="99661" spans="17:17">
      <c r="Q99661" s="39"/>
    </row>
    <row r="99662" spans="17:17">
      <c r="Q99662" s="39"/>
    </row>
    <row r="99663" spans="17:17">
      <c r="Q99663" s="39"/>
    </row>
    <row r="99664" spans="17:17">
      <c r="Q99664" s="39"/>
    </row>
    <row r="99665" spans="17:17">
      <c r="Q99665" s="39"/>
    </row>
    <row r="99666" spans="17:17">
      <c r="Q99666" s="39"/>
    </row>
    <row r="99667" spans="17:17">
      <c r="Q99667" s="39"/>
    </row>
    <row r="99668" spans="17:17">
      <c r="Q99668" s="39"/>
    </row>
    <row r="99669" spans="17:17">
      <c r="Q99669" s="39"/>
    </row>
    <row r="99670" spans="17:17">
      <c r="Q99670" s="39"/>
    </row>
    <row r="99671" spans="17:17">
      <c r="Q99671" s="39"/>
    </row>
    <row r="99672" spans="17:17">
      <c r="Q99672" s="39"/>
    </row>
    <row r="99673" spans="17:17">
      <c r="Q99673" s="39"/>
    </row>
    <row r="99674" spans="17:17">
      <c r="Q99674" s="39"/>
    </row>
    <row r="99675" spans="17:17">
      <c r="Q99675" s="39"/>
    </row>
    <row r="99676" spans="17:17">
      <c r="Q99676" s="39"/>
    </row>
    <row r="99677" spans="17:17">
      <c r="Q99677" s="39"/>
    </row>
    <row r="99678" spans="17:17">
      <c r="Q99678" s="39"/>
    </row>
    <row r="99679" spans="17:17">
      <c r="Q99679" s="39"/>
    </row>
    <row r="99680" spans="17:17">
      <c r="Q99680" s="39"/>
    </row>
    <row r="99681" spans="17:17">
      <c r="Q99681" s="39"/>
    </row>
    <row r="99682" spans="17:17">
      <c r="Q99682" s="39"/>
    </row>
    <row r="99683" spans="17:17">
      <c r="Q99683" s="39"/>
    </row>
    <row r="99684" spans="17:17">
      <c r="Q99684" s="39"/>
    </row>
    <row r="99685" spans="17:17">
      <c r="Q99685" s="39"/>
    </row>
    <row r="99686" spans="17:17">
      <c r="Q99686" s="39"/>
    </row>
    <row r="99687" spans="17:17">
      <c r="Q99687" s="39"/>
    </row>
    <row r="99688" spans="17:17">
      <c r="Q99688" s="39"/>
    </row>
    <row r="99689" spans="17:17">
      <c r="Q99689" s="39"/>
    </row>
    <row r="99690" spans="17:17">
      <c r="Q99690" s="39"/>
    </row>
    <row r="99691" spans="17:17">
      <c r="Q99691" s="39"/>
    </row>
    <row r="99692" spans="17:17">
      <c r="Q99692" s="39"/>
    </row>
    <row r="99693" spans="17:17">
      <c r="Q99693" s="39"/>
    </row>
    <row r="99694" spans="17:17">
      <c r="Q99694" s="39"/>
    </row>
    <row r="99695" spans="17:17">
      <c r="Q99695" s="39"/>
    </row>
    <row r="99696" spans="17:17">
      <c r="Q99696" s="39"/>
    </row>
    <row r="99697" spans="17:17">
      <c r="Q99697" s="39"/>
    </row>
    <row r="99698" spans="17:17">
      <c r="Q99698" s="39"/>
    </row>
    <row r="99699" spans="17:17">
      <c r="Q99699" s="39"/>
    </row>
    <row r="99700" spans="17:17">
      <c r="Q99700" s="39"/>
    </row>
    <row r="99701" spans="17:17">
      <c r="Q99701" s="39"/>
    </row>
    <row r="99702" spans="17:17">
      <c r="Q99702" s="39"/>
    </row>
    <row r="99703" spans="17:17">
      <c r="Q99703" s="39"/>
    </row>
    <row r="99704" spans="17:17">
      <c r="Q99704" s="39"/>
    </row>
    <row r="99705" spans="17:17">
      <c r="Q99705" s="39"/>
    </row>
    <row r="99706" spans="17:17">
      <c r="Q99706" s="39"/>
    </row>
    <row r="99707" spans="17:17">
      <c r="Q99707" s="39"/>
    </row>
    <row r="99708" spans="17:17">
      <c r="Q99708" s="39"/>
    </row>
    <row r="99709" spans="17:17">
      <c r="Q99709" s="39"/>
    </row>
    <row r="99710" spans="17:17">
      <c r="Q99710" s="39"/>
    </row>
    <row r="99711" spans="17:17">
      <c r="Q99711" s="39"/>
    </row>
    <row r="99712" spans="17:17">
      <c r="Q99712" s="39"/>
    </row>
    <row r="99713" spans="17:17">
      <c r="Q99713" s="39"/>
    </row>
    <row r="99714" spans="17:17">
      <c r="Q99714" s="39"/>
    </row>
    <row r="99715" spans="17:17">
      <c r="Q99715" s="39"/>
    </row>
    <row r="99716" spans="17:17">
      <c r="Q99716" s="39"/>
    </row>
    <row r="99717" spans="17:17">
      <c r="Q99717" s="39"/>
    </row>
    <row r="99718" spans="17:17">
      <c r="Q99718" s="39"/>
    </row>
    <row r="99719" spans="17:17">
      <c r="Q99719" s="39"/>
    </row>
    <row r="99720" spans="17:17">
      <c r="Q99720" s="39"/>
    </row>
    <row r="99721" spans="17:17">
      <c r="Q99721" s="39"/>
    </row>
    <row r="99722" spans="17:17">
      <c r="Q99722" s="39"/>
    </row>
    <row r="99723" spans="17:17">
      <c r="Q99723" s="39"/>
    </row>
    <row r="99724" spans="17:17">
      <c r="Q99724" s="39"/>
    </row>
    <row r="99725" spans="17:17">
      <c r="Q99725" s="39"/>
    </row>
    <row r="99726" spans="17:17">
      <c r="Q99726" s="39"/>
    </row>
    <row r="99727" spans="17:17">
      <c r="Q99727" s="39"/>
    </row>
    <row r="99728" spans="17:17">
      <c r="Q99728" s="39"/>
    </row>
    <row r="99729" spans="17:17">
      <c r="Q99729" s="39"/>
    </row>
    <row r="99730" spans="17:17">
      <c r="Q99730" s="39"/>
    </row>
    <row r="99731" spans="17:17">
      <c r="Q99731" s="39"/>
    </row>
    <row r="99732" spans="17:17">
      <c r="Q99732" s="39"/>
    </row>
    <row r="99733" spans="17:17">
      <c r="Q99733" s="39"/>
    </row>
    <row r="99734" spans="17:17">
      <c r="Q99734" s="39"/>
    </row>
    <row r="99735" spans="17:17">
      <c r="Q99735" s="39"/>
    </row>
    <row r="99736" spans="17:17">
      <c r="Q99736" s="39"/>
    </row>
    <row r="99737" spans="17:17">
      <c r="Q99737" s="39"/>
    </row>
    <row r="99738" spans="17:17">
      <c r="Q99738" s="39"/>
    </row>
    <row r="99739" spans="17:17">
      <c r="Q99739" s="39"/>
    </row>
    <row r="99740" spans="17:17">
      <c r="Q99740" s="39"/>
    </row>
    <row r="99741" spans="17:17">
      <c r="Q99741" s="39"/>
    </row>
    <row r="99742" spans="17:17">
      <c r="Q99742" s="39"/>
    </row>
    <row r="99743" spans="17:17">
      <c r="Q99743" s="39"/>
    </row>
    <row r="99744" spans="17:17">
      <c r="Q99744" s="39"/>
    </row>
    <row r="99745" spans="17:17">
      <c r="Q99745" s="39"/>
    </row>
    <row r="99746" spans="17:17">
      <c r="Q99746" s="39"/>
    </row>
    <row r="99747" spans="17:17">
      <c r="Q99747" s="39"/>
    </row>
    <row r="99748" spans="17:17">
      <c r="Q99748" s="39"/>
    </row>
    <row r="99749" spans="17:17">
      <c r="Q99749" s="39"/>
    </row>
    <row r="99750" spans="17:17">
      <c r="Q99750" s="39"/>
    </row>
    <row r="99751" spans="17:17">
      <c r="Q99751" s="39"/>
    </row>
    <row r="99752" spans="17:17">
      <c r="Q99752" s="39"/>
    </row>
    <row r="99753" spans="17:17">
      <c r="Q99753" s="39"/>
    </row>
    <row r="99754" spans="17:17">
      <c r="Q99754" s="39"/>
    </row>
    <row r="99755" spans="17:17">
      <c r="Q99755" s="39"/>
    </row>
    <row r="99756" spans="17:17">
      <c r="Q99756" s="39"/>
    </row>
    <row r="99757" spans="17:17">
      <c r="Q99757" s="39"/>
    </row>
    <row r="99758" spans="17:17">
      <c r="Q99758" s="39"/>
    </row>
    <row r="99759" spans="17:17">
      <c r="Q99759" s="39"/>
    </row>
    <row r="99760" spans="17:17">
      <c r="Q99760" s="39"/>
    </row>
    <row r="99761" spans="17:17">
      <c r="Q99761" s="39"/>
    </row>
    <row r="99762" spans="17:17">
      <c r="Q99762" s="39"/>
    </row>
    <row r="99763" spans="17:17">
      <c r="Q99763" s="39"/>
    </row>
    <row r="99764" spans="17:17">
      <c r="Q99764" s="39"/>
    </row>
    <row r="99765" spans="17:17">
      <c r="Q99765" s="39"/>
    </row>
    <row r="99766" spans="17:17">
      <c r="Q99766" s="39"/>
    </row>
    <row r="99767" spans="17:17">
      <c r="Q99767" s="39"/>
    </row>
    <row r="99768" spans="17:17">
      <c r="Q99768" s="39"/>
    </row>
    <row r="99769" spans="17:17">
      <c r="Q99769" s="39"/>
    </row>
    <row r="99770" spans="17:17">
      <c r="Q99770" s="39"/>
    </row>
    <row r="99771" spans="17:17">
      <c r="Q99771" s="39"/>
    </row>
    <row r="99772" spans="17:17">
      <c r="Q99772" s="39"/>
    </row>
    <row r="99773" spans="17:17">
      <c r="Q99773" s="39"/>
    </row>
    <row r="99774" spans="17:17">
      <c r="Q99774" s="39"/>
    </row>
    <row r="99775" spans="17:17">
      <c r="Q99775" s="39"/>
    </row>
    <row r="99776" spans="17:17">
      <c r="Q99776" s="39"/>
    </row>
    <row r="99777" spans="17:17">
      <c r="Q99777" s="39"/>
    </row>
    <row r="99778" spans="17:17">
      <c r="Q99778" s="39"/>
    </row>
    <row r="99779" spans="17:17">
      <c r="Q99779" s="39"/>
    </row>
    <row r="99780" spans="17:17">
      <c r="Q99780" s="39"/>
    </row>
    <row r="99781" spans="17:17">
      <c r="Q99781" s="39"/>
    </row>
    <row r="99782" spans="17:17">
      <c r="Q99782" s="39"/>
    </row>
    <row r="99783" spans="17:17">
      <c r="Q99783" s="39"/>
    </row>
    <row r="99784" spans="17:17">
      <c r="Q99784" s="39"/>
    </row>
    <row r="99785" spans="17:17">
      <c r="Q99785" s="39"/>
    </row>
    <row r="99786" spans="17:17">
      <c r="Q99786" s="39"/>
    </row>
    <row r="99787" spans="17:17">
      <c r="Q99787" s="39"/>
    </row>
    <row r="99788" spans="17:17">
      <c r="Q99788" s="39"/>
    </row>
    <row r="99789" spans="17:17">
      <c r="Q99789" s="39"/>
    </row>
    <row r="99790" spans="17:17">
      <c r="Q99790" s="39"/>
    </row>
    <row r="99791" spans="17:17">
      <c r="Q99791" s="39"/>
    </row>
    <row r="99792" spans="17:17">
      <c r="Q99792" s="39"/>
    </row>
    <row r="99793" spans="17:17">
      <c r="Q99793" s="39"/>
    </row>
    <row r="99794" spans="17:17">
      <c r="Q99794" s="39"/>
    </row>
    <row r="99795" spans="17:17">
      <c r="Q99795" s="39"/>
    </row>
    <row r="99796" spans="17:17">
      <c r="Q99796" s="39"/>
    </row>
    <row r="99797" spans="17:17">
      <c r="Q99797" s="39"/>
    </row>
    <row r="99798" spans="17:17">
      <c r="Q99798" s="39"/>
    </row>
    <row r="99799" spans="17:17">
      <c r="Q99799" s="39"/>
    </row>
    <row r="99800" spans="17:17">
      <c r="Q99800" s="39"/>
    </row>
    <row r="99801" spans="17:17">
      <c r="Q99801" s="39"/>
    </row>
    <row r="99802" spans="17:17">
      <c r="Q99802" s="39"/>
    </row>
    <row r="99803" spans="17:17">
      <c r="Q99803" s="39"/>
    </row>
    <row r="99804" spans="17:17">
      <c r="Q99804" s="39"/>
    </row>
    <row r="99805" spans="17:17">
      <c r="Q99805" s="39"/>
    </row>
    <row r="99806" spans="17:17">
      <c r="Q99806" s="39"/>
    </row>
    <row r="99807" spans="17:17">
      <c r="Q99807" s="39"/>
    </row>
    <row r="99808" spans="17:17">
      <c r="Q99808" s="39"/>
    </row>
    <row r="99809" spans="17:17">
      <c r="Q99809" s="39"/>
    </row>
    <row r="99810" spans="17:17">
      <c r="Q99810" s="39"/>
    </row>
    <row r="99811" spans="17:17">
      <c r="Q99811" s="39"/>
    </row>
    <row r="99812" spans="17:17">
      <c r="Q99812" s="39"/>
    </row>
    <row r="99813" spans="17:17">
      <c r="Q99813" s="39"/>
    </row>
    <row r="99814" spans="17:17">
      <c r="Q99814" s="39"/>
    </row>
    <row r="99815" spans="17:17">
      <c r="Q99815" s="39"/>
    </row>
    <row r="99816" spans="17:17">
      <c r="Q99816" s="39"/>
    </row>
    <row r="99817" spans="17:17">
      <c r="Q99817" s="39"/>
    </row>
    <row r="99818" spans="17:17">
      <c r="Q99818" s="39"/>
    </row>
    <row r="99819" spans="17:17">
      <c r="Q99819" s="39"/>
    </row>
    <row r="99820" spans="17:17">
      <c r="Q99820" s="39"/>
    </row>
    <row r="99821" spans="17:17">
      <c r="Q99821" s="39"/>
    </row>
    <row r="99822" spans="17:17">
      <c r="Q99822" s="39"/>
    </row>
    <row r="99823" spans="17:17">
      <c r="Q99823" s="39"/>
    </row>
    <row r="99824" spans="17:17">
      <c r="Q99824" s="39"/>
    </row>
    <row r="99825" spans="17:17">
      <c r="Q99825" s="39"/>
    </row>
    <row r="99826" spans="17:17">
      <c r="Q99826" s="39"/>
    </row>
    <row r="99827" spans="17:17">
      <c r="Q99827" s="39"/>
    </row>
    <row r="99828" spans="17:17">
      <c r="Q99828" s="39"/>
    </row>
    <row r="99829" spans="17:17">
      <c r="Q99829" s="39"/>
    </row>
    <row r="99830" spans="17:17">
      <c r="Q99830" s="39"/>
    </row>
    <row r="99831" spans="17:17">
      <c r="Q99831" s="39"/>
    </row>
    <row r="99832" spans="17:17">
      <c r="Q99832" s="39"/>
    </row>
    <row r="99833" spans="17:17">
      <c r="Q99833" s="39"/>
    </row>
    <row r="99834" spans="17:17">
      <c r="Q99834" s="39"/>
    </row>
    <row r="99835" spans="17:17">
      <c r="Q99835" s="39"/>
    </row>
    <row r="99836" spans="17:17">
      <c r="Q99836" s="39"/>
    </row>
    <row r="99837" spans="17:17">
      <c r="Q99837" s="39"/>
    </row>
    <row r="99838" spans="17:17">
      <c r="Q99838" s="39"/>
    </row>
    <row r="99839" spans="17:17">
      <c r="Q99839" s="39"/>
    </row>
    <row r="99840" spans="17:17">
      <c r="Q99840" s="39"/>
    </row>
    <row r="99841" spans="17:17">
      <c r="Q99841" s="39"/>
    </row>
    <row r="99842" spans="17:17">
      <c r="Q99842" s="39"/>
    </row>
    <row r="99843" spans="17:17">
      <c r="Q99843" s="39"/>
    </row>
    <row r="99844" spans="17:17">
      <c r="Q99844" s="39"/>
    </row>
    <row r="99845" spans="17:17">
      <c r="Q99845" s="39"/>
    </row>
    <row r="99846" spans="17:17">
      <c r="Q99846" s="39"/>
    </row>
    <row r="99847" spans="17:17">
      <c r="Q99847" s="39"/>
    </row>
    <row r="99848" spans="17:17">
      <c r="Q99848" s="39"/>
    </row>
    <row r="99849" spans="17:17">
      <c r="Q99849" s="39"/>
    </row>
    <row r="99850" spans="17:17">
      <c r="Q99850" s="39"/>
    </row>
    <row r="99851" spans="17:17">
      <c r="Q99851" s="39"/>
    </row>
    <row r="99852" spans="17:17">
      <c r="Q99852" s="39"/>
    </row>
    <row r="99853" spans="17:17">
      <c r="Q99853" s="39"/>
    </row>
    <row r="99854" spans="17:17">
      <c r="Q99854" s="39"/>
    </row>
    <row r="99855" spans="17:17">
      <c r="Q99855" s="39"/>
    </row>
    <row r="99856" spans="17:17">
      <c r="Q99856" s="39"/>
    </row>
    <row r="99857" spans="17:17">
      <c r="Q99857" s="39"/>
    </row>
    <row r="99858" spans="17:17">
      <c r="Q99858" s="39"/>
    </row>
    <row r="99859" spans="17:17">
      <c r="Q99859" s="39"/>
    </row>
    <row r="99860" spans="17:17">
      <c r="Q99860" s="39"/>
    </row>
    <row r="99861" spans="17:17">
      <c r="Q99861" s="39"/>
    </row>
    <row r="99862" spans="17:17">
      <c r="Q99862" s="39"/>
    </row>
    <row r="99863" spans="17:17">
      <c r="Q99863" s="39"/>
    </row>
    <row r="99864" spans="17:17">
      <c r="Q99864" s="39"/>
    </row>
    <row r="99865" spans="17:17">
      <c r="Q99865" s="39"/>
    </row>
    <row r="99866" spans="17:17">
      <c r="Q99866" s="39"/>
    </row>
    <row r="99867" spans="17:17">
      <c r="Q99867" s="39"/>
    </row>
    <row r="99868" spans="17:17">
      <c r="Q99868" s="39"/>
    </row>
    <row r="99869" spans="17:17">
      <c r="Q99869" s="39"/>
    </row>
    <row r="99870" spans="17:17">
      <c r="Q99870" s="39"/>
    </row>
    <row r="99871" spans="17:17">
      <c r="Q99871" s="39"/>
    </row>
    <row r="99872" spans="17:17">
      <c r="Q99872" s="39"/>
    </row>
    <row r="99873" spans="17:17">
      <c r="Q99873" s="39"/>
    </row>
    <row r="99874" spans="17:17">
      <c r="Q99874" s="39"/>
    </row>
    <row r="99875" spans="17:17">
      <c r="Q99875" s="39"/>
    </row>
    <row r="99876" spans="17:17">
      <c r="Q99876" s="39"/>
    </row>
    <row r="99877" spans="17:17">
      <c r="Q99877" s="39"/>
    </row>
    <row r="99878" spans="17:17">
      <c r="Q99878" s="39"/>
    </row>
    <row r="99879" spans="17:17">
      <c r="Q99879" s="39"/>
    </row>
    <row r="99880" spans="17:17">
      <c r="Q99880" s="39"/>
    </row>
    <row r="99881" spans="17:17">
      <c r="Q99881" s="39"/>
    </row>
    <row r="99882" spans="17:17">
      <c r="Q99882" s="39"/>
    </row>
    <row r="99883" spans="17:17">
      <c r="Q99883" s="39"/>
    </row>
    <row r="99884" spans="17:17">
      <c r="Q99884" s="39"/>
    </row>
    <row r="99885" spans="17:17">
      <c r="Q99885" s="39"/>
    </row>
    <row r="99886" spans="17:17">
      <c r="Q99886" s="39"/>
    </row>
    <row r="99887" spans="17:17">
      <c r="Q99887" s="39"/>
    </row>
    <row r="99888" spans="17:17">
      <c r="Q99888" s="39"/>
    </row>
    <row r="99889" spans="17:17">
      <c r="Q99889" s="39"/>
    </row>
    <row r="99890" spans="17:17">
      <c r="Q99890" s="39"/>
    </row>
    <row r="99891" spans="17:17">
      <c r="Q99891" s="39"/>
    </row>
    <row r="99892" spans="17:17">
      <c r="Q99892" s="39"/>
    </row>
    <row r="99893" spans="17:17">
      <c r="Q99893" s="39"/>
    </row>
    <row r="99894" spans="17:17">
      <c r="Q99894" s="39"/>
    </row>
    <row r="99895" spans="17:17">
      <c r="Q99895" s="39"/>
    </row>
    <row r="99896" spans="17:17">
      <c r="Q99896" s="39"/>
    </row>
    <row r="99897" spans="17:17">
      <c r="Q99897" s="39"/>
    </row>
    <row r="99898" spans="17:17">
      <c r="Q99898" s="39"/>
    </row>
    <row r="99899" spans="17:17">
      <c r="Q99899" s="39"/>
    </row>
    <row r="99900" spans="17:17">
      <c r="Q99900" s="39"/>
    </row>
    <row r="99901" spans="17:17">
      <c r="Q99901" s="39"/>
    </row>
    <row r="99902" spans="17:17">
      <c r="Q99902" s="39"/>
    </row>
    <row r="99903" spans="17:17">
      <c r="Q99903" s="39"/>
    </row>
    <row r="99904" spans="17:17">
      <c r="Q99904" s="39"/>
    </row>
    <row r="99905" spans="17:17">
      <c r="Q99905" s="39"/>
    </row>
    <row r="99906" spans="17:17">
      <c r="Q99906" s="39"/>
    </row>
    <row r="99907" spans="17:17">
      <c r="Q99907" s="39"/>
    </row>
    <row r="99908" spans="17:17">
      <c r="Q99908" s="39"/>
    </row>
    <row r="99909" spans="17:17">
      <c r="Q99909" s="39"/>
    </row>
    <row r="99910" spans="17:17">
      <c r="Q99910" s="39"/>
    </row>
    <row r="99911" spans="17:17">
      <c r="Q99911" s="39"/>
    </row>
    <row r="99912" spans="17:17">
      <c r="Q99912" s="39"/>
    </row>
    <row r="99913" spans="17:17">
      <c r="Q99913" s="39"/>
    </row>
    <row r="99914" spans="17:17">
      <c r="Q99914" s="39"/>
    </row>
    <row r="99915" spans="17:17">
      <c r="Q99915" s="39"/>
    </row>
    <row r="99916" spans="17:17">
      <c r="Q99916" s="39"/>
    </row>
    <row r="99917" spans="17:17">
      <c r="Q99917" s="39"/>
    </row>
    <row r="99918" spans="17:17">
      <c r="Q99918" s="39"/>
    </row>
    <row r="99919" spans="17:17">
      <c r="Q99919" s="39"/>
    </row>
    <row r="99920" spans="17:17">
      <c r="Q99920" s="39"/>
    </row>
    <row r="99921" spans="17:17">
      <c r="Q99921" s="39"/>
    </row>
    <row r="99922" spans="17:17">
      <c r="Q99922" s="39"/>
    </row>
    <row r="99923" spans="17:17">
      <c r="Q99923" s="39"/>
    </row>
    <row r="99924" spans="17:17">
      <c r="Q99924" s="39"/>
    </row>
    <row r="99925" spans="17:17">
      <c r="Q99925" s="39"/>
    </row>
    <row r="99926" spans="17:17">
      <c r="Q99926" s="39"/>
    </row>
    <row r="99927" spans="17:17">
      <c r="Q99927" s="39"/>
    </row>
    <row r="99928" spans="17:17">
      <c r="Q99928" s="39"/>
    </row>
    <row r="99929" spans="17:17">
      <c r="Q99929" s="39"/>
    </row>
    <row r="99930" spans="17:17">
      <c r="Q99930" s="39"/>
    </row>
    <row r="99931" spans="17:17">
      <c r="Q99931" s="39"/>
    </row>
    <row r="99932" spans="17:17">
      <c r="Q99932" s="39"/>
    </row>
    <row r="99933" spans="17:17">
      <c r="Q99933" s="39"/>
    </row>
    <row r="99934" spans="17:17">
      <c r="Q99934" s="39"/>
    </row>
    <row r="99935" spans="17:17">
      <c r="Q99935" s="39"/>
    </row>
    <row r="99936" spans="17:17">
      <c r="Q99936" s="39"/>
    </row>
    <row r="99937" spans="17:17">
      <c r="Q99937" s="39"/>
    </row>
    <row r="99938" spans="17:17">
      <c r="Q99938" s="39"/>
    </row>
    <row r="99939" spans="17:17">
      <c r="Q99939" s="39"/>
    </row>
    <row r="99940" spans="17:17">
      <c r="Q99940" s="39"/>
    </row>
    <row r="99941" spans="17:17">
      <c r="Q99941" s="39"/>
    </row>
    <row r="99942" spans="17:17">
      <c r="Q99942" s="39"/>
    </row>
    <row r="99943" spans="17:17">
      <c r="Q99943" s="39"/>
    </row>
    <row r="99944" spans="17:17">
      <c r="Q99944" s="39"/>
    </row>
    <row r="99945" spans="17:17">
      <c r="Q99945" s="39"/>
    </row>
    <row r="99946" spans="17:17">
      <c r="Q99946" s="39"/>
    </row>
    <row r="99947" spans="17:17">
      <c r="Q99947" s="39"/>
    </row>
    <row r="99948" spans="17:17">
      <c r="Q99948" s="39"/>
    </row>
    <row r="99949" spans="17:17">
      <c r="Q99949" s="39"/>
    </row>
    <row r="99950" spans="17:17">
      <c r="Q99950" s="39"/>
    </row>
    <row r="99951" spans="17:17">
      <c r="Q99951" s="39"/>
    </row>
    <row r="99952" spans="17:17">
      <c r="Q99952" s="39"/>
    </row>
    <row r="99953" spans="17:17">
      <c r="Q99953" s="39"/>
    </row>
    <row r="99954" spans="17:17">
      <c r="Q99954" s="39"/>
    </row>
    <row r="99955" spans="17:17">
      <c r="Q99955" s="39"/>
    </row>
    <row r="99956" spans="17:17">
      <c r="Q99956" s="39"/>
    </row>
    <row r="99957" spans="17:17">
      <c r="Q99957" s="39"/>
    </row>
    <row r="99958" spans="17:17">
      <c r="Q99958" s="39"/>
    </row>
    <row r="99959" spans="17:17">
      <c r="Q99959" s="39"/>
    </row>
    <row r="99960" spans="17:17">
      <c r="Q99960" s="39"/>
    </row>
    <row r="99961" spans="17:17">
      <c r="Q99961" s="39"/>
    </row>
    <row r="99962" spans="17:17">
      <c r="Q99962" s="39"/>
    </row>
    <row r="99963" spans="17:17">
      <c r="Q99963" s="39"/>
    </row>
    <row r="99964" spans="17:17">
      <c r="Q99964" s="39"/>
    </row>
    <row r="99965" spans="17:17">
      <c r="Q99965" s="39"/>
    </row>
    <row r="99966" spans="17:17">
      <c r="Q99966" s="39"/>
    </row>
    <row r="99967" spans="17:17">
      <c r="Q99967" s="39"/>
    </row>
    <row r="99968" spans="17:17">
      <c r="Q99968" s="39"/>
    </row>
    <row r="99969" spans="17:17">
      <c r="Q99969" s="39"/>
    </row>
    <row r="99970" spans="17:17">
      <c r="Q99970" s="39"/>
    </row>
    <row r="99971" spans="17:17">
      <c r="Q99971" s="39"/>
    </row>
    <row r="99972" spans="17:17">
      <c r="Q99972" s="39"/>
    </row>
    <row r="99973" spans="17:17">
      <c r="Q99973" s="39"/>
    </row>
    <row r="99974" spans="17:17">
      <c r="Q99974" s="39"/>
    </row>
    <row r="99975" spans="17:17">
      <c r="Q99975" s="39"/>
    </row>
    <row r="99976" spans="17:17">
      <c r="Q99976" s="39"/>
    </row>
    <row r="99977" spans="17:17">
      <c r="Q99977" s="39"/>
    </row>
    <row r="99978" spans="17:17">
      <c r="Q99978" s="39"/>
    </row>
    <row r="99979" spans="17:17">
      <c r="Q99979" s="39"/>
    </row>
    <row r="99980" spans="17:17">
      <c r="Q99980" s="39"/>
    </row>
    <row r="99981" spans="17:17">
      <c r="Q99981" s="39"/>
    </row>
    <row r="99982" spans="17:17">
      <c r="Q99982" s="39"/>
    </row>
    <row r="99983" spans="17:17">
      <c r="Q99983" s="39"/>
    </row>
    <row r="99984" spans="17:17">
      <c r="Q99984" s="39"/>
    </row>
    <row r="99985" spans="17:17">
      <c r="Q99985" s="39"/>
    </row>
    <row r="99986" spans="17:17">
      <c r="Q99986" s="39"/>
    </row>
    <row r="99987" spans="17:17">
      <c r="Q99987" s="39"/>
    </row>
    <row r="99988" spans="17:17">
      <c r="Q99988" s="39"/>
    </row>
    <row r="99989" spans="17:17">
      <c r="Q99989" s="39"/>
    </row>
    <row r="99990" spans="17:17">
      <c r="Q99990" s="39"/>
    </row>
    <row r="99991" spans="17:17">
      <c r="Q99991" s="39"/>
    </row>
    <row r="99992" spans="17:17">
      <c r="Q99992" s="39"/>
    </row>
    <row r="99993" spans="17:17">
      <c r="Q99993" s="39"/>
    </row>
    <row r="99994" spans="17:17">
      <c r="Q99994" s="39"/>
    </row>
    <row r="99995" spans="17:17">
      <c r="Q99995" s="39"/>
    </row>
    <row r="99996" spans="17:17">
      <c r="Q99996" s="39"/>
    </row>
    <row r="99997" spans="17:17">
      <c r="Q99997" s="39"/>
    </row>
    <row r="99998" spans="17:17">
      <c r="Q99998" s="39"/>
    </row>
    <row r="99999" spans="17:17">
      <c r="Q99999" s="39"/>
    </row>
    <row r="100000" spans="17:17">
      <c r="Q100000" s="39"/>
    </row>
    <row r="100001" spans="17:17">
      <c r="Q100001" s="39"/>
    </row>
    <row r="100002" spans="17:17">
      <c r="Q100002" s="39"/>
    </row>
    <row r="100003" spans="17:17">
      <c r="Q100003" s="39"/>
    </row>
    <row r="100004" spans="17:17">
      <c r="Q100004" s="39"/>
    </row>
    <row r="100005" spans="17:17">
      <c r="Q100005" s="39"/>
    </row>
    <row r="100006" spans="17:17">
      <c r="Q100006" s="39"/>
    </row>
    <row r="100007" spans="17:17">
      <c r="Q100007" s="39"/>
    </row>
    <row r="100008" spans="17:17">
      <c r="Q100008" s="39"/>
    </row>
    <row r="100009" spans="17:17">
      <c r="Q100009" s="39"/>
    </row>
    <row r="100010" spans="17:17">
      <c r="Q100010" s="39"/>
    </row>
    <row r="100011" spans="17:17">
      <c r="Q100011" s="39"/>
    </row>
    <row r="100012" spans="17:17">
      <c r="Q100012" s="39"/>
    </row>
    <row r="100013" spans="17:17">
      <c r="Q100013" s="39"/>
    </row>
    <row r="100014" spans="17:17">
      <c r="Q100014" s="39"/>
    </row>
    <row r="100015" spans="17:17">
      <c r="Q100015" s="39"/>
    </row>
    <row r="100016" spans="17:17">
      <c r="Q100016" s="39"/>
    </row>
    <row r="100017" spans="17:17">
      <c r="Q100017" s="39"/>
    </row>
    <row r="100018" spans="17:17">
      <c r="Q100018" s="39"/>
    </row>
    <row r="100019" spans="17:17">
      <c r="Q100019" s="39"/>
    </row>
    <row r="100020" spans="17:17">
      <c r="Q100020" s="39"/>
    </row>
    <row r="100021" spans="17:17">
      <c r="Q100021" s="39"/>
    </row>
    <row r="100022" spans="17:17">
      <c r="Q100022" s="39"/>
    </row>
    <row r="100023" spans="17:17">
      <c r="Q100023" s="39"/>
    </row>
    <row r="100024" spans="17:17">
      <c r="Q100024" s="39"/>
    </row>
    <row r="100025" spans="17:17">
      <c r="Q100025" s="39"/>
    </row>
    <row r="100026" spans="17:17">
      <c r="Q100026" s="39"/>
    </row>
    <row r="100027" spans="17:17">
      <c r="Q100027" s="39"/>
    </row>
    <row r="100028" spans="17:17">
      <c r="Q100028" s="39"/>
    </row>
    <row r="100029" spans="17:17">
      <c r="Q100029" s="39"/>
    </row>
    <row r="100030" spans="17:17">
      <c r="Q100030" s="39"/>
    </row>
    <row r="100031" spans="17:17">
      <c r="Q100031" s="39"/>
    </row>
    <row r="100032" spans="17:17">
      <c r="Q100032" s="39"/>
    </row>
    <row r="100033" spans="17:17">
      <c r="Q100033" s="39"/>
    </row>
    <row r="100034" spans="17:17">
      <c r="Q100034" s="39"/>
    </row>
    <row r="100035" spans="17:17">
      <c r="Q100035" s="39"/>
    </row>
    <row r="100036" spans="17:17">
      <c r="Q100036" s="39"/>
    </row>
    <row r="100037" spans="17:17">
      <c r="Q100037" s="39"/>
    </row>
    <row r="100038" spans="17:17">
      <c r="Q100038" s="39"/>
    </row>
    <row r="100039" spans="17:17">
      <c r="Q100039" s="39"/>
    </row>
    <row r="100040" spans="17:17">
      <c r="Q100040" s="39"/>
    </row>
    <row r="100041" spans="17:17">
      <c r="Q100041" s="39"/>
    </row>
    <row r="100042" spans="17:17">
      <c r="Q100042" s="39"/>
    </row>
    <row r="100043" spans="17:17">
      <c r="Q100043" s="39"/>
    </row>
    <row r="100044" spans="17:17">
      <c r="Q100044" s="39"/>
    </row>
    <row r="100045" spans="17:17">
      <c r="Q100045" s="39"/>
    </row>
    <row r="100046" spans="17:17">
      <c r="Q100046" s="39"/>
    </row>
    <row r="100047" spans="17:17">
      <c r="Q100047" s="39"/>
    </row>
    <row r="100048" spans="17:17">
      <c r="Q100048" s="39"/>
    </row>
    <row r="100049" spans="17:17">
      <c r="Q100049" s="39"/>
    </row>
    <row r="100050" spans="17:17">
      <c r="Q100050" s="39"/>
    </row>
    <row r="100051" spans="17:17">
      <c r="Q100051" s="39"/>
    </row>
    <row r="100052" spans="17:17">
      <c r="Q100052" s="39"/>
    </row>
    <row r="100053" spans="17:17">
      <c r="Q100053" s="39"/>
    </row>
    <row r="100054" spans="17:17">
      <c r="Q100054" s="39"/>
    </row>
    <row r="100055" spans="17:17">
      <c r="Q100055" s="39"/>
    </row>
    <row r="100056" spans="17:17">
      <c r="Q100056" s="39"/>
    </row>
    <row r="100057" spans="17:17">
      <c r="Q100057" s="39"/>
    </row>
    <row r="100058" spans="17:17">
      <c r="Q100058" s="39"/>
    </row>
    <row r="100059" spans="17:17">
      <c r="Q100059" s="39"/>
    </row>
    <row r="100060" spans="17:17">
      <c r="Q100060" s="39"/>
    </row>
    <row r="100061" spans="17:17">
      <c r="Q100061" s="39"/>
    </row>
    <row r="100062" spans="17:17">
      <c r="Q100062" s="39"/>
    </row>
    <row r="100063" spans="17:17">
      <c r="Q100063" s="39"/>
    </row>
    <row r="100064" spans="17:17">
      <c r="Q100064" s="39"/>
    </row>
    <row r="100065" spans="17:17">
      <c r="Q100065" s="39"/>
    </row>
    <row r="100066" spans="17:17">
      <c r="Q100066" s="39"/>
    </row>
    <row r="100067" spans="17:17">
      <c r="Q100067" s="39"/>
    </row>
    <row r="100068" spans="17:17">
      <c r="Q100068" s="39"/>
    </row>
    <row r="100069" spans="17:17">
      <c r="Q100069" s="39"/>
    </row>
    <row r="100070" spans="17:17">
      <c r="Q100070" s="39"/>
    </row>
    <row r="100071" spans="17:17">
      <c r="Q100071" s="39"/>
    </row>
    <row r="100072" spans="17:17">
      <c r="Q100072" s="39"/>
    </row>
    <row r="100073" spans="17:17">
      <c r="Q100073" s="39"/>
    </row>
    <row r="100074" spans="17:17">
      <c r="Q100074" s="39"/>
    </row>
    <row r="100075" spans="17:17">
      <c r="Q100075" s="39"/>
    </row>
    <row r="100076" spans="17:17">
      <c r="Q100076" s="39"/>
    </row>
    <row r="100077" spans="17:17">
      <c r="Q100077" s="39"/>
    </row>
    <row r="100078" spans="17:17">
      <c r="Q100078" s="39"/>
    </row>
    <row r="100079" spans="17:17">
      <c r="Q100079" s="39"/>
    </row>
    <row r="100080" spans="17:17">
      <c r="Q100080" s="39"/>
    </row>
    <row r="100081" spans="17:17">
      <c r="Q100081" s="39"/>
    </row>
    <row r="100082" spans="17:17">
      <c r="Q100082" s="39"/>
    </row>
    <row r="100083" spans="17:17">
      <c r="Q100083" s="39"/>
    </row>
    <row r="100084" spans="17:17">
      <c r="Q100084" s="39"/>
    </row>
    <row r="100085" spans="17:17">
      <c r="Q100085" s="39"/>
    </row>
    <row r="100086" spans="17:17">
      <c r="Q100086" s="39"/>
    </row>
    <row r="100087" spans="17:17">
      <c r="Q100087" s="39"/>
    </row>
    <row r="100088" spans="17:17">
      <c r="Q100088" s="39"/>
    </row>
    <row r="100089" spans="17:17">
      <c r="Q100089" s="39"/>
    </row>
    <row r="100090" spans="17:17">
      <c r="Q100090" s="39"/>
    </row>
    <row r="100091" spans="17:17">
      <c r="Q100091" s="39"/>
    </row>
    <row r="100092" spans="17:17">
      <c r="Q100092" s="39"/>
    </row>
    <row r="100093" spans="17:17">
      <c r="Q100093" s="39"/>
    </row>
    <row r="100094" spans="17:17">
      <c r="Q100094" s="39"/>
    </row>
    <row r="100095" spans="17:17">
      <c r="Q100095" s="39"/>
    </row>
    <row r="100096" spans="17:17">
      <c r="Q100096" s="39"/>
    </row>
    <row r="100097" spans="17:17">
      <c r="Q100097" s="39"/>
    </row>
    <row r="100098" spans="17:17">
      <c r="Q100098" s="39"/>
    </row>
    <row r="100099" spans="17:17">
      <c r="Q100099" s="39"/>
    </row>
    <row r="100100" spans="17:17">
      <c r="Q100100" s="39"/>
    </row>
    <row r="100101" spans="17:17">
      <c r="Q100101" s="39"/>
    </row>
    <row r="100102" spans="17:17">
      <c r="Q100102" s="39"/>
    </row>
    <row r="100103" spans="17:17">
      <c r="Q100103" s="39"/>
    </row>
    <row r="100104" spans="17:17">
      <c r="Q100104" s="39"/>
    </row>
    <row r="100105" spans="17:17">
      <c r="Q100105" s="39"/>
    </row>
    <row r="100106" spans="17:17">
      <c r="Q100106" s="39"/>
    </row>
    <row r="100107" spans="17:17">
      <c r="Q100107" s="39"/>
    </row>
    <row r="100108" spans="17:17">
      <c r="Q100108" s="39"/>
    </row>
    <row r="100109" spans="17:17">
      <c r="Q100109" s="39"/>
    </row>
    <row r="100110" spans="17:17">
      <c r="Q100110" s="39"/>
    </row>
    <row r="100111" spans="17:17">
      <c r="Q100111" s="39"/>
    </row>
    <row r="100112" spans="17:17">
      <c r="Q100112" s="39"/>
    </row>
    <row r="100113" spans="17:17">
      <c r="Q100113" s="39"/>
    </row>
    <row r="100114" spans="17:17">
      <c r="Q100114" s="39"/>
    </row>
    <row r="100115" spans="17:17">
      <c r="Q100115" s="39"/>
    </row>
    <row r="100116" spans="17:17">
      <c r="Q100116" s="39"/>
    </row>
    <row r="100117" spans="17:17">
      <c r="Q100117" s="39"/>
    </row>
    <row r="100118" spans="17:17">
      <c r="Q100118" s="39"/>
    </row>
    <row r="100119" spans="17:17">
      <c r="Q100119" s="39"/>
    </row>
    <row r="100120" spans="17:17">
      <c r="Q100120" s="39"/>
    </row>
    <row r="100121" spans="17:17">
      <c r="Q100121" s="39"/>
    </row>
    <row r="100122" spans="17:17">
      <c r="Q100122" s="39"/>
    </row>
    <row r="100123" spans="17:17">
      <c r="Q100123" s="39"/>
    </row>
    <row r="100124" spans="17:17">
      <c r="Q100124" s="39"/>
    </row>
    <row r="100125" spans="17:17">
      <c r="Q100125" s="39"/>
    </row>
    <row r="100126" spans="17:17">
      <c r="Q100126" s="39"/>
    </row>
    <row r="100127" spans="17:17">
      <c r="Q100127" s="39"/>
    </row>
    <row r="100128" spans="17:17">
      <c r="Q100128" s="39"/>
    </row>
    <row r="100129" spans="17:17">
      <c r="Q100129" s="39"/>
    </row>
    <row r="100130" spans="17:17">
      <c r="Q100130" s="39"/>
    </row>
    <row r="100131" spans="17:17">
      <c r="Q100131" s="39"/>
    </row>
    <row r="100132" spans="17:17">
      <c r="Q100132" s="39"/>
    </row>
    <row r="100133" spans="17:17">
      <c r="Q100133" s="39"/>
    </row>
    <row r="100134" spans="17:17">
      <c r="Q100134" s="39"/>
    </row>
    <row r="100135" spans="17:17">
      <c r="Q100135" s="39"/>
    </row>
    <row r="100136" spans="17:17">
      <c r="Q100136" s="39"/>
    </row>
    <row r="100137" spans="17:17">
      <c r="Q100137" s="39"/>
    </row>
    <row r="100138" spans="17:17">
      <c r="Q100138" s="39"/>
    </row>
    <row r="100139" spans="17:17">
      <c r="Q100139" s="39"/>
    </row>
    <row r="100140" spans="17:17">
      <c r="Q100140" s="39"/>
    </row>
    <row r="100141" spans="17:17">
      <c r="Q100141" s="39"/>
    </row>
    <row r="100142" spans="17:17">
      <c r="Q100142" s="39"/>
    </row>
    <row r="100143" spans="17:17">
      <c r="Q100143" s="39"/>
    </row>
    <row r="100144" spans="17:17">
      <c r="Q100144" s="39"/>
    </row>
    <row r="100145" spans="17:17">
      <c r="Q100145" s="39"/>
    </row>
    <row r="100146" spans="17:17">
      <c r="Q100146" s="39"/>
    </row>
    <row r="100147" spans="17:17">
      <c r="Q100147" s="39"/>
    </row>
    <row r="100148" spans="17:17">
      <c r="Q100148" s="39"/>
    </row>
    <row r="100149" spans="17:17">
      <c r="Q100149" s="39"/>
    </row>
    <row r="100150" spans="17:17">
      <c r="Q100150" s="39"/>
    </row>
    <row r="100151" spans="17:17">
      <c r="Q100151" s="39"/>
    </row>
    <row r="100152" spans="17:17">
      <c r="Q100152" s="39"/>
    </row>
    <row r="100153" spans="17:17">
      <c r="Q100153" s="39"/>
    </row>
    <row r="100154" spans="17:17">
      <c r="Q100154" s="39"/>
    </row>
    <row r="100155" spans="17:17">
      <c r="Q100155" s="39"/>
    </row>
    <row r="100156" spans="17:17">
      <c r="Q100156" s="39"/>
    </row>
    <row r="100157" spans="17:17">
      <c r="Q100157" s="39"/>
    </row>
    <row r="100158" spans="17:17">
      <c r="Q100158" s="39"/>
    </row>
    <row r="100159" spans="17:17">
      <c r="Q100159" s="39"/>
    </row>
    <row r="100160" spans="17:17">
      <c r="Q100160" s="39"/>
    </row>
    <row r="100161" spans="17:17">
      <c r="Q100161" s="39"/>
    </row>
    <row r="100162" spans="17:17">
      <c r="Q100162" s="39"/>
    </row>
    <row r="100163" spans="17:17">
      <c r="Q100163" s="39"/>
    </row>
    <row r="100164" spans="17:17">
      <c r="Q100164" s="39"/>
    </row>
    <row r="100165" spans="17:17">
      <c r="Q100165" s="39"/>
    </row>
    <row r="100166" spans="17:17">
      <c r="Q100166" s="39"/>
    </row>
    <row r="100167" spans="17:17">
      <c r="Q100167" s="39"/>
    </row>
    <row r="100168" spans="17:17">
      <c r="Q100168" s="39"/>
    </row>
    <row r="100169" spans="17:17">
      <c r="Q100169" s="39"/>
    </row>
    <row r="100170" spans="17:17">
      <c r="Q100170" s="39"/>
    </row>
    <row r="100171" spans="17:17">
      <c r="Q100171" s="39"/>
    </row>
    <row r="100172" spans="17:17">
      <c r="Q100172" s="39"/>
    </row>
    <row r="100173" spans="17:17">
      <c r="Q100173" s="39"/>
    </row>
    <row r="100174" spans="17:17">
      <c r="Q100174" s="39"/>
    </row>
    <row r="100175" spans="17:17">
      <c r="Q100175" s="39"/>
    </row>
    <row r="100176" spans="17:17">
      <c r="Q100176" s="39"/>
    </row>
    <row r="100177" spans="17:17">
      <c r="Q100177" s="39"/>
    </row>
    <row r="100178" spans="17:17">
      <c r="Q100178" s="39"/>
    </row>
    <row r="100179" spans="17:17">
      <c r="Q100179" s="39"/>
    </row>
    <row r="100180" spans="17:17">
      <c r="Q100180" s="39"/>
    </row>
    <row r="100181" spans="17:17">
      <c r="Q100181" s="39"/>
    </row>
    <row r="100182" spans="17:17">
      <c r="Q100182" s="39"/>
    </row>
    <row r="100183" spans="17:17">
      <c r="Q100183" s="39"/>
    </row>
    <row r="100184" spans="17:17">
      <c r="Q100184" s="39"/>
    </row>
    <row r="100185" spans="17:17">
      <c r="Q100185" s="39"/>
    </row>
    <row r="100186" spans="17:17">
      <c r="Q100186" s="39"/>
    </row>
    <row r="100187" spans="17:17">
      <c r="Q100187" s="39"/>
    </row>
    <row r="100188" spans="17:17">
      <c r="Q100188" s="39"/>
    </row>
    <row r="100189" spans="17:17">
      <c r="Q100189" s="39"/>
    </row>
    <row r="100190" spans="17:17">
      <c r="Q100190" s="39"/>
    </row>
    <row r="100191" spans="17:17">
      <c r="Q100191" s="39"/>
    </row>
    <row r="100192" spans="17:17">
      <c r="Q100192" s="39"/>
    </row>
    <row r="100193" spans="17:17">
      <c r="Q100193" s="39"/>
    </row>
    <row r="100194" spans="17:17">
      <c r="Q100194" s="39"/>
    </row>
    <row r="100195" spans="17:17">
      <c r="Q100195" s="39"/>
    </row>
    <row r="100196" spans="17:17">
      <c r="Q100196" s="39"/>
    </row>
    <row r="100197" spans="17:17">
      <c r="Q100197" s="39"/>
    </row>
    <row r="100198" spans="17:17">
      <c r="Q100198" s="39"/>
    </row>
    <row r="100199" spans="17:17">
      <c r="Q100199" s="39"/>
    </row>
    <row r="100200" spans="17:17">
      <c r="Q100200" s="39"/>
    </row>
    <row r="100201" spans="17:17">
      <c r="Q100201" s="39"/>
    </row>
    <row r="100202" spans="17:17">
      <c r="Q100202" s="39"/>
    </row>
    <row r="100203" spans="17:17">
      <c r="Q100203" s="39"/>
    </row>
    <row r="100204" spans="17:17">
      <c r="Q100204" s="39"/>
    </row>
    <row r="100205" spans="17:17">
      <c r="Q100205" s="39"/>
    </row>
    <row r="100206" spans="17:17">
      <c r="Q100206" s="39"/>
    </row>
    <row r="100207" spans="17:17">
      <c r="Q100207" s="39"/>
    </row>
    <row r="100208" spans="17:17">
      <c r="Q100208" s="39"/>
    </row>
    <row r="100209" spans="17:17">
      <c r="Q100209" s="39"/>
    </row>
    <row r="100210" spans="17:17">
      <c r="Q100210" s="39"/>
    </row>
    <row r="100211" spans="17:17">
      <c r="Q100211" s="39"/>
    </row>
    <row r="100212" spans="17:17">
      <c r="Q100212" s="39"/>
    </row>
    <row r="100213" spans="17:17">
      <c r="Q100213" s="39"/>
    </row>
    <row r="100214" spans="17:17">
      <c r="Q100214" s="39"/>
    </row>
    <row r="100215" spans="17:17">
      <c r="Q100215" s="39"/>
    </row>
    <row r="100216" spans="17:17">
      <c r="Q100216" s="39"/>
    </row>
    <row r="100217" spans="17:17">
      <c r="Q100217" s="39"/>
    </row>
    <row r="100218" spans="17:17">
      <c r="Q100218" s="39"/>
    </row>
    <row r="100219" spans="17:17">
      <c r="Q100219" s="39"/>
    </row>
    <row r="100220" spans="17:17">
      <c r="Q100220" s="39"/>
    </row>
    <row r="100221" spans="17:17">
      <c r="Q100221" s="39"/>
    </row>
    <row r="100222" spans="17:17">
      <c r="Q100222" s="39"/>
    </row>
    <row r="100223" spans="17:17">
      <c r="Q100223" s="39"/>
    </row>
    <row r="100224" spans="17:17">
      <c r="Q100224" s="39"/>
    </row>
    <row r="100225" spans="17:17">
      <c r="Q100225" s="39"/>
    </row>
    <row r="100226" spans="17:17">
      <c r="Q100226" s="39"/>
    </row>
    <row r="100227" spans="17:17">
      <c r="Q100227" s="39"/>
    </row>
    <row r="100228" spans="17:17">
      <c r="Q100228" s="39"/>
    </row>
    <row r="100229" spans="17:17">
      <c r="Q100229" s="39"/>
    </row>
    <row r="100230" spans="17:17">
      <c r="Q100230" s="39"/>
    </row>
    <row r="100231" spans="17:17">
      <c r="Q100231" s="39"/>
    </row>
    <row r="100232" spans="17:17">
      <c r="Q100232" s="39"/>
    </row>
    <row r="100233" spans="17:17">
      <c r="Q100233" s="39"/>
    </row>
    <row r="100234" spans="17:17">
      <c r="Q100234" s="39"/>
    </row>
    <row r="100235" spans="17:17">
      <c r="Q100235" s="39"/>
    </row>
    <row r="100236" spans="17:17">
      <c r="Q100236" s="39"/>
    </row>
    <row r="100237" spans="17:17">
      <c r="Q100237" s="39"/>
    </row>
    <row r="100238" spans="17:17">
      <c r="Q100238" s="39"/>
    </row>
    <row r="100239" spans="17:17">
      <c r="Q100239" s="39"/>
    </row>
    <row r="100240" spans="17:17">
      <c r="Q100240" s="39"/>
    </row>
    <row r="100241" spans="17:17">
      <c r="Q100241" s="39"/>
    </row>
    <row r="100242" spans="17:17">
      <c r="Q100242" s="39"/>
    </row>
    <row r="100243" spans="17:17">
      <c r="Q100243" s="39"/>
    </row>
    <row r="100244" spans="17:17">
      <c r="Q100244" s="39"/>
    </row>
    <row r="100245" spans="17:17">
      <c r="Q100245" s="39"/>
    </row>
    <row r="100246" spans="17:17">
      <c r="Q100246" s="39"/>
    </row>
    <row r="100247" spans="17:17">
      <c r="Q100247" s="39"/>
    </row>
    <row r="100248" spans="17:17">
      <c r="Q100248" s="39"/>
    </row>
    <row r="100249" spans="17:17">
      <c r="Q100249" s="39"/>
    </row>
    <row r="100250" spans="17:17">
      <c r="Q100250" s="39"/>
    </row>
    <row r="100251" spans="17:17">
      <c r="Q100251" s="39"/>
    </row>
    <row r="100252" spans="17:17">
      <c r="Q100252" s="39"/>
    </row>
    <row r="100253" spans="17:17">
      <c r="Q100253" s="39"/>
    </row>
    <row r="100254" spans="17:17">
      <c r="Q100254" s="39"/>
    </row>
    <row r="100255" spans="17:17">
      <c r="Q100255" s="39"/>
    </row>
    <row r="100256" spans="17:17">
      <c r="Q100256" s="39"/>
    </row>
    <row r="100257" spans="17:17">
      <c r="Q100257" s="39"/>
    </row>
    <row r="100258" spans="17:17">
      <c r="Q100258" s="39"/>
    </row>
    <row r="100259" spans="17:17">
      <c r="Q100259" s="39"/>
    </row>
    <row r="100260" spans="17:17">
      <c r="Q100260" s="39"/>
    </row>
    <row r="100261" spans="17:17">
      <c r="Q100261" s="39"/>
    </row>
    <row r="100262" spans="17:17">
      <c r="Q100262" s="39"/>
    </row>
    <row r="100263" spans="17:17">
      <c r="Q100263" s="39"/>
    </row>
    <row r="100264" spans="17:17">
      <c r="Q100264" s="39"/>
    </row>
    <row r="100265" spans="17:17">
      <c r="Q100265" s="39"/>
    </row>
    <row r="100266" spans="17:17">
      <c r="Q100266" s="39"/>
    </row>
    <row r="100267" spans="17:17">
      <c r="Q100267" s="39"/>
    </row>
    <row r="100268" spans="17:17">
      <c r="Q100268" s="39"/>
    </row>
    <row r="100269" spans="17:17">
      <c r="Q100269" s="39"/>
    </row>
    <row r="100270" spans="17:17">
      <c r="Q100270" s="39"/>
    </row>
    <row r="100271" spans="17:17">
      <c r="Q100271" s="39"/>
    </row>
    <row r="100272" spans="17:17">
      <c r="Q100272" s="39"/>
    </row>
    <row r="100273" spans="17:17">
      <c r="Q100273" s="39"/>
    </row>
    <row r="100274" spans="17:17">
      <c r="Q100274" s="39"/>
    </row>
    <row r="100275" spans="17:17">
      <c r="Q100275" s="39"/>
    </row>
    <row r="100276" spans="17:17">
      <c r="Q100276" s="39"/>
    </row>
    <row r="100277" spans="17:17">
      <c r="Q100277" s="39"/>
    </row>
    <row r="100278" spans="17:17">
      <c r="Q100278" s="39"/>
    </row>
    <row r="100279" spans="17:17">
      <c r="Q100279" s="39"/>
    </row>
    <row r="100280" spans="17:17">
      <c r="Q100280" s="39"/>
    </row>
    <row r="100281" spans="17:17">
      <c r="Q100281" s="39"/>
    </row>
    <row r="100282" spans="17:17">
      <c r="Q100282" s="39"/>
    </row>
    <row r="100283" spans="17:17">
      <c r="Q100283" s="39"/>
    </row>
    <row r="100284" spans="17:17">
      <c r="Q100284" s="39"/>
    </row>
    <row r="100285" spans="17:17">
      <c r="Q100285" s="39"/>
    </row>
    <row r="100286" spans="17:17">
      <c r="Q100286" s="39"/>
    </row>
    <row r="100287" spans="17:17">
      <c r="Q100287" s="39"/>
    </row>
    <row r="100288" spans="17:17">
      <c r="Q100288" s="39"/>
    </row>
    <row r="100289" spans="17:17">
      <c r="Q100289" s="39"/>
    </row>
    <row r="100290" spans="17:17">
      <c r="Q100290" s="39"/>
    </row>
    <row r="100291" spans="17:17">
      <c r="Q100291" s="39"/>
    </row>
    <row r="100292" spans="17:17">
      <c r="Q100292" s="39"/>
    </row>
    <row r="100293" spans="17:17">
      <c r="Q100293" s="39"/>
    </row>
    <row r="100294" spans="17:17">
      <c r="Q100294" s="39"/>
    </row>
    <row r="100295" spans="17:17">
      <c r="Q100295" s="39"/>
    </row>
    <row r="100296" spans="17:17">
      <c r="Q100296" s="39"/>
    </row>
    <row r="100297" spans="17:17">
      <c r="Q100297" s="39"/>
    </row>
    <row r="100298" spans="17:17">
      <c r="Q100298" s="39"/>
    </row>
    <row r="100299" spans="17:17">
      <c r="Q100299" s="39"/>
    </row>
    <row r="100300" spans="17:17">
      <c r="Q100300" s="39"/>
    </row>
    <row r="100301" spans="17:17">
      <c r="Q100301" s="39"/>
    </row>
    <row r="100302" spans="17:17">
      <c r="Q100302" s="39"/>
    </row>
    <row r="100303" spans="17:17">
      <c r="Q100303" s="39"/>
    </row>
    <row r="100304" spans="17:17">
      <c r="Q100304" s="39"/>
    </row>
    <row r="100305" spans="17:17">
      <c r="Q100305" s="39"/>
    </row>
    <row r="100306" spans="17:17">
      <c r="Q100306" s="39"/>
    </row>
    <row r="100307" spans="17:17">
      <c r="Q100307" s="39"/>
    </row>
    <row r="100308" spans="17:17">
      <c r="Q100308" s="39"/>
    </row>
    <row r="100309" spans="17:17">
      <c r="Q100309" s="39"/>
    </row>
    <row r="100310" spans="17:17">
      <c r="Q100310" s="39"/>
    </row>
    <row r="100311" spans="17:17">
      <c r="Q100311" s="39"/>
    </row>
    <row r="100312" spans="17:17">
      <c r="Q100312" s="39"/>
    </row>
    <row r="100313" spans="17:17">
      <c r="Q100313" s="39"/>
    </row>
    <row r="100314" spans="17:17">
      <c r="Q100314" s="39"/>
    </row>
    <row r="100315" spans="17:17">
      <c r="Q100315" s="39"/>
    </row>
    <row r="100316" spans="17:17">
      <c r="Q100316" s="39"/>
    </row>
    <row r="100317" spans="17:17">
      <c r="Q100317" s="39"/>
    </row>
    <row r="100318" spans="17:17">
      <c r="Q100318" s="39"/>
    </row>
    <row r="100319" spans="17:17">
      <c r="Q100319" s="39"/>
    </row>
    <row r="100320" spans="17:17">
      <c r="Q100320" s="39"/>
    </row>
    <row r="100321" spans="17:17">
      <c r="Q100321" s="39"/>
    </row>
    <row r="100322" spans="17:17">
      <c r="Q100322" s="39"/>
    </row>
    <row r="100323" spans="17:17">
      <c r="Q100323" s="39"/>
    </row>
    <row r="100324" spans="17:17">
      <c r="Q100324" s="39"/>
    </row>
    <row r="100325" spans="17:17">
      <c r="Q100325" s="39"/>
    </row>
    <row r="100326" spans="17:17">
      <c r="Q100326" s="39"/>
    </row>
    <row r="100327" spans="17:17">
      <c r="Q100327" s="39"/>
    </row>
    <row r="100328" spans="17:17">
      <c r="Q100328" s="39"/>
    </row>
    <row r="100329" spans="17:17">
      <c r="Q100329" s="39"/>
    </row>
    <row r="100330" spans="17:17">
      <c r="Q100330" s="39"/>
    </row>
    <row r="100331" spans="17:17">
      <c r="Q100331" s="39"/>
    </row>
    <row r="100332" spans="17:17">
      <c r="Q100332" s="39"/>
    </row>
    <row r="100333" spans="17:17">
      <c r="Q100333" s="39"/>
    </row>
    <row r="100334" spans="17:17">
      <c r="Q100334" s="39"/>
    </row>
    <row r="100335" spans="17:17">
      <c r="Q100335" s="39"/>
    </row>
    <row r="100336" spans="17:17">
      <c r="Q100336" s="39"/>
    </row>
    <row r="100337" spans="17:17">
      <c r="Q100337" s="39"/>
    </row>
    <row r="100338" spans="17:17">
      <c r="Q100338" s="39"/>
    </row>
    <row r="100339" spans="17:17">
      <c r="Q100339" s="39"/>
    </row>
    <row r="100340" spans="17:17">
      <c r="Q100340" s="39"/>
    </row>
    <row r="100341" spans="17:17">
      <c r="Q100341" s="39"/>
    </row>
    <row r="100342" spans="17:17">
      <c r="Q100342" s="39"/>
    </row>
    <row r="100343" spans="17:17">
      <c r="Q100343" s="39"/>
    </row>
    <row r="100344" spans="17:17">
      <c r="Q100344" s="39"/>
    </row>
    <row r="100345" spans="17:17">
      <c r="Q100345" s="39"/>
    </row>
    <row r="100346" spans="17:17">
      <c r="Q100346" s="39"/>
    </row>
    <row r="100347" spans="17:17">
      <c r="Q100347" s="39"/>
    </row>
    <row r="100348" spans="17:17">
      <c r="Q100348" s="39"/>
    </row>
    <row r="100349" spans="17:17">
      <c r="Q100349" s="39"/>
    </row>
    <row r="100350" spans="17:17">
      <c r="Q100350" s="39"/>
    </row>
    <row r="100351" spans="17:17">
      <c r="Q100351" s="39"/>
    </row>
    <row r="100352" spans="17:17">
      <c r="Q100352" s="39"/>
    </row>
    <row r="100353" spans="17:17">
      <c r="Q100353" s="39"/>
    </row>
    <row r="100354" spans="17:17">
      <c r="Q100354" s="39"/>
    </row>
    <row r="100355" spans="17:17">
      <c r="Q100355" s="39"/>
    </row>
    <row r="100356" spans="17:17">
      <c r="Q100356" s="39"/>
    </row>
    <row r="100357" spans="17:17">
      <c r="Q100357" s="39"/>
    </row>
    <row r="100358" spans="17:17">
      <c r="Q100358" s="39"/>
    </row>
    <row r="100359" spans="17:17">
      <c r="Q100359" s="39"/>
    </row>
    <row r="100360" spans="17:17">
      <c r="Q100360" s="39"/>
    </row>
    <row r="100361" spans="17:17">
      <c r="Q100361" s="39"/>
    </row>
    <row r="100362" spans="17:17">
      <c r="Q100362" s="39"/>
    </row>
    <row r="100363" spans="17:17">
      <c r="Q100363" s="39"/>
    </row>
    <row r="100364" spans="17:17">
      <c r="Q100364" s="39"/>
    </row>
    <row r="100365" spans="17:17">
      <c r="Q100365" s="39"/>
    </row>
    <row r="100366" spans="17:17">
      <c r="Q100366" s="39"/>
    </row>
    <row r="100367" spans="17:17">
      <c r="Q100367" s="39"/>
    </row>
    <row r="100368" spans="17:17">
      <c r="Q100368" s="39"/>
    </row>
    <row r="100369" spans="17:17">
      <c r="Q100369" s="39"/>
    </row>
    <row r="100370" spans="17:17">
      <c r="Q100370" s="39"/>
    </row>
    <row r="100371" spans="17:17">
      <c r="Q100371" s="39"/>
    </row>
    <row r="100372" spans="17:17">
      <c r="Q100372" s="39"/>
    </row>
    <row r="100373" spans="17:17">
      <c r="Q100373" s="39"/>
    </row>
    <row r="100374" spans="17:17">
      <c r="Q100374" s="39"/>
    </row>
    <row r="100375" spans="17:17">
      <c r="Q100375" s="39"/>
    </row>
    <row r="100376" spans="17:17">
      <c r="Q100376" s="39"/>
    </row>
    <row r="100377" spans="17:17">
      <c r="Q100377" s="39"/>
    </row>
    <row r="100378" spans="17:17">
      <c r="Q100378" s="39"/>
    </row>
    <row r="100379" spans="17:17">
      <c r="Q100379" s="39"/>
    </row>
    <row r="100380" spans="17:17">
      <c r="Q100380" s="39"/>
    </row>
    <row r="100381" spans="17:17">
      <c r="Q100381" s="39"/>
    </row>
    <row r="100382" spans="17:17">
      <c r="Q100382" s="39"/>
    </row>
    <row r="100383" spans="17:17">
      <c r="Q100383" s="39"/>
    </row>
    <row r="100384" spans="17:17">
      <c r="Q100384" s="39"/>
    </row>
    <row r="100385" spans="17:17">
      <c r="Q100385" s="39"/>
    </row>
    <row r="100386" spans="17:17">
      <c r="Q100386" s="39"/>
    </row>
    <row r="100387" spans="17:17">
      <c r="Q100387" s="39"/>
    </row>
    <row r="100388" spans="17:17">
      <c r="Q100388" s="39"/>
    </row>
    <row r="100389" spans="17:17">
      <c r="Q100389" s="39"/>
    </row>
    <row r="100390" spans="17:17">
      <c r="Q100390" s="39"/>
    </row>
    <row r="100391" spans="17:17">
      <c r="Q100391" s="39"/>
    </row>
    <row r="100392" spans="17:17">
      <c r="Q100392" s="39"/>
    </row>
    <row r="100393" spans="17:17">
      <c r="Q100393" s="39"/>
    </row>
    <row r="100394" spans="17:17">
      <c r="Q100394" s="39"/>
    </row>
    <row r="100395" spans="17:17">
      <c r="Q100395" s="39"/>
    </row>
    <row r="100396" spans="17:17">
      <c r="Q100396" s="39"/>
    </row>
    <row r="100397" spans="17:17">
      <c r="Q100397" s="39"/>
    </row>
    <row r="100398" spans="17:17">
      <c r="Q100398" s="39"/>
    </row>
    <row r="100399" spans="17:17">
      <c r="Q100399" s="39"/>
    </row>
    <row r="100400" spans="17:17">
      <c r="Q100400" s="39"/>
    </row>
    <row r="100401" spans="17:17">
      <c r="Q100401" s="39"/>
    </row>
    <row r="100402" spans="17:17">
      <c r="Q100402" s="39"/>
    </row>
    <row r="100403" spans="17:17">
      <c r="Q100403" s="39"/>
    </row>
    <row r="100404" spans="17:17">
      <c r="Q100404" s="39"/>
    </row>
    <row r="100405" spans="17:17">
      <c r="Q100405" s="39"/>
    </row>
    <row r="100406" spans="17:17">
      <c r="Q100406" s="39"/>
    </row>
    <row r="100407" spans="17:17">
      <c r="Q100407" s="39"/>
    </row>
    <row r="100408" spans="17:17">
      <c r="Q100408" s="39"/>
    </row>
    <row r="100409" spans="17:17">
      <c r="Q100409" s="39"/>
    </row>
    <row r="100410" spans="17:17">
      <c r="Q100410" s="39"/>
    </row>
    <row r="100411" spans="17:17">
      <c r="Q100411" s="39"/>
    </row>
    <row r="100412" spans="17:17">
      <c r="Q100412" s="39"/>
    </row>
    <row r="100413" spans="17:17">
      <c r="Q100413" s="39"/>
    </row>
    <row r="100414" spans="17:17">
      <c r="Q100414" s="39"/>
    </row>
    <row r="100415" spans="17:17">
      <c r="Q100415" s="39"/>
    </row>
    <row r="100416" spans="17:17">
      <c r="Q100416" s="39"/>
    </row>
    <row r="100417" spans="17:17">
      <c r="Q100417" s="39"/>
    </row>
    <row r="100418" spans="17:17">
      <c r="Q100418" s="39"/>
    </row>
    <row r="100419" spans="17:17">
      <c r="Q100419" s="39"/>
    </row>
    <row r="100420" spans="17:17">
      <c r="Q100420" s="39"/>
    </row>
    <row r="100421" spans="17:17">
      <c r="Q100421" s="39"/>
    </row>
    <row r="100422" spans="17:17">
      <c r="Q100422" s="39"/>
    </row>
    <row r="100423" spans="17:17">
      <c r="Q100423" s="39"/>
    </row>
    <row r="100424" spans="17:17">
      <c r="Q100424" s="39"/>
    </row>
    <row r="100425" spans="17:17">
      <c r="Q100425" s="39"/>
    </row>
    <row r="100426" spans="17:17">
      <c r="Q100426" s="39"/>
    </row>
    <row r="100427" spans="17:17">
      <c r="Q100427" s="39"/>
    </row>
    <row r="100428" spans="17:17">
      <c r="Q100428" s="39"/>
    </row>
    <row r="100429" spans="17:17">
      <c r="Q100429" s="39"/>
    </row>
    <row r="100430" spans="17:17">
      <c r="Q100430" s="39"/>
    </row>
    <row r="100431" spans="17:17">
      <c r="Q100431" s="39"/>
    </row>
    <row r="100432" spans="17:17">
      <c r="Q100432" s="39"/>
    </row>
    <row r="100433" spans="17:17">
      <c r="Q100433" s="39"/>
    </row>
    <row r="100434" spans="17:17">
      <c r="Q100434" s="39"/>
    </row>
    <row r="100435" spans="17:17">
      <c r="Q100435" s="39"/>
    </row>
    <row r="100436" spans="17:17">
      <c r="Q100436" s="39"/>
    </row>
    <row r="100437" spans="17:17">
      <c r="Q100437" s="39"/>
    </row>
    <row r="100438" spans="17:17">
      <c r="Q100438" s="39"/>
    </row>
    <row r="100439" spans="17:17">
      <c r="Q100439" s="39"/>
    </row>
    <row r="100440" spans="17:17">
      <c r="Q100440" s="39"/>
    </row>
    <row r="100441" spans="17:17">
      <c r="Q100441" s="39"/>
    </row>
    <row r="100442" spans="17:17">
      <c r="Q100442" s="39"/>
    </row>
    <row r="100443" spans="17:17">
      <c r="Q100443" s="39"/>
    </row>
    <row r="100444" spans="17:17">
      <c r="Q100444" s="39"/>
    </row>
    <row r="100445" spans="17:17">
      <c r="Q100445" s="39"/>
    </row>
    <row r="100446" spans="17:17">
      <c r="Q100446" s="39"/>
    </row>
    <row r="100447" spans="17:17">
      <c r="Q100447" s="39"/>
    </row>
    <row r="100448" spans="17:17">
      <c r="Q100448" s="39"/>
    </row>
    <row r="100449" spans="17:17">
      <c r="Q100449" s="39"/>
    </row>
    <row r="100450" spans="17:17">
      <c r="Q100450" s="39"/>
    </row>
    <row r="100451" spans="17:17">
      <c r="Q100451" s="39"/>
    </row>
    <row r="100452" spans="17:17">
      <c r="Q100452" s="39"/>
    </row>
    <row r="100453" spans="17:17">
      <c r="Q100453" s="39"/>
    </row>
    <row r="100454" spans="17:17">
      <c r="Q100454" s="39"/>
    </row>
    <row r="100455" spans="17:17">
      <c r="Q100455" s="39"/>
    </row>
    <row r="100456" spans="17:17">
      <c r="Q100456" s="39"/>
    </row>
    <row r="100457" spans="17:17">
      <c r="Q100457" s="39"/>
    </row>
    <row r="100458" spans="17:17">
      <c r="Q100458" s="39"/>
    </row>
    <row r="100459" spans="17:17">
      <c r="Q100459" s="39"/>
    </row>
    <row r="100460" spans="17:17">
      <c r="Q100460" s="39"/>
    </row>
    <row r="100461" spans="17:17">
      <c r="Q100461" s="39"/>
    </row>
    <row r="100462" spans="17:17">
      <c r="Q100462" s="39"/>
    </row>
    <row r="100463" spans="17:17">
      <c r="Q100463" s="39"/>
    </row>
    <row r="100464" spans="17:17">
      <c r="Q100464" s="39"/>
    </row>
    <row r="100465" spans="17:17">
      <c r="Q100465" s="39"/>
    </row>
    <row r="100466" spans="17:17">
      <c r="Q100466" s="39"/>
    </row>
    <row r="100467" spans="17:17">
      <c r="Q100467" s="39"/>
    </row>
    <row r="100468" spans="17:17">
      <c r="Q100468" s="39"/>
    </row>
    <row r="100469" spans="17:17">
      <c r="Q100469" s="39"/>
    </row>
    <row r="100470" spans="17:17">
      <c r="Q100470" s="39"/>
    </row>
    <row r="100471" spans="17:17">
      <c r="Q100471" s="39"/>
    </row>
    <row r="100472" spans="17:17">
      <c r="Q100472" s="39"/>
    </row>
    <row r="100473" spans="17:17">
      <c r="Q100473" s="39"/>
    </row>
    <row r="100474" spans="17:17">
      <c r="Q100474" s="39"/>
    </row>
    <row r="100475" spans="17:17">
      <c r="Q100475" s="39"/>
    </row>
    <row r="100476" spans="17:17">
      <c r="Q100476" s="39"/>
    </row>
    <row r="100477" spans="17:17">
      <c r="Q100477" s="39"/>
    </row>
    <row r="100478" spans="17:17">
      <c r="Q100478" s="39"/>
    </row>
    <row r="100479" spans="17:17">
      <c r="Q100479" s="39"/>
    </row>
    <row r="100480" spans="17:17">
      <c r="Q100480" s="39"/>
    </row>
    <row r="100481" spans="17:17">
      <c r="Q100481" s="39"/>
    </row>
    <row r="100482" spans="17:17">
      <c r="Q100482" s="39"/>
    </row>
    <row r="100483" spans="17:17">
      <c r="Q100483" s="39"/>
    </row>
    <row r="100484" spans="17:17">
      <c r="Q100484" s="39"/>
    </row>
    <row r="100485" spans="17:17">
      <c r="Q100485" s="39"/>
    </row>
    <row r="100486" spans="17:17">
      <c r="Q100486" s="39"/>
    </row>
    <row r="100487" spans="17:17">
      <c r="Q100487" s="39"/>
    </row>
    <row r="100488" spans="17:17">
      <c r="Q100488" s="39"/>
    </row>
    <row r="100489" spans="17:17">
      <c r="Q100489" s="39"/>
    </row>
    <row r="100490" spans="17:17">
      <c r="Q100490" s="39"/>
    </row>
    <row r="100491" spans="17:17">
      <c r="Q100491" s="39"/>
    </row>
    <row r="100492" spans="17:17">
      <c r="Q100492" s="39"/>
    </row>
    <row r="100493" spans="17:17">
      <c r="Q100493" s="39"/>
    </row>
    <row r="100494" spans="17:17">
      <c r="Q100494" s="39"/>
    </row>
    <row r="100495" spans="17:17">
      <c r="Q100495" s="39"/>
    </row>
    <row r="100496" spans="17:17">
      <c r="Q100496" s="39"/>
    </row>
    <row r="100497" spans="17:17">
      <c r="Q100497" s="39"/>
    </row>
    <row r="100498" spans="17:17">
      <c r="Q100498" s="39"/>
    </row>
    <row r="100499" spans="17:17">
      <c r="Q100499" s="39"/>
    </row>
    <row r="100500" spans="17:17">
      <c r="Q100500" s="39"/>
    </row>
    <row r="100501" spans="17:17">
      <c r="Q100501" s="39"/>
    </row>
    <row r="100502" spans="17:17">
      <c r="Q100502" s="39"/>
    </row>
    <row r="100503" spans="17:17">
      <c r="Q100503" s="39"/>
    </row>
    <row r="100504" spans="17:17">
      <c r="Q100504" s="39"/>
    </row>
    <row r="100505" spans="17:17">
      <c r="Q100505" s="39"/>
    </row>
    <row r="100506" spans="17:17">
      <c r="Q100506" s="39"/>
    </row>
    <row r="100507" spans="17:17">
      <c r="Q100507" s="39"/>
    </row>
    <row r="100508" spans="17:17">
      <c r="Q100508" s="39"/>
    </row>
    <row r="100509" spans="17:17">
      <c r="Q100509" s="39"/>
    </row>
    <row r="100510" spans="17:17">
      <c r="Q100510" s="39"/>
    </row>
    <row r="100511" spans="17:17">
      <c r="Q100511" s="39"/>
    </row>
    <row r="100512" spans="17:17">
      <c r="Q100512" s="39"/>
    </row>
    <row r="100513" spans="17:17">
      <c r="Q100513" s="39"/>
    </row>
    <row r="100514" spans="17:17">
      <c r="Q100514" s="39"/>
    </row>
    <row r="100515" spans="17:17">
      <c r="Q100515" s="39"/>
    </row>
    <row r="100516" spans="17:17">
      <c r="Q100516" s="39"/>
    </row>
    <row r="100517" spans="17:17">
      <c r="Q100517" s="39"/>
    </row>
    <row r="100518" spans="17:17">
      <c r="Q100518" s="39"/>
    </row>
    <row r="100519" spans="17:17">
      <c r="Q100519" s="39"/>
    </row>
    <row r="100520" spans="17:17">
      <c r="Q100520" s="39"/>
    </row>
    <row r="100521" spans="17:17">
      <c r="Q100521" s="39"/>
    </row>
    <row r="100522" spans="17:17">
      <c r="Q100522" s="39"/>
    </row>
    <row r="100523" spans="17:17">
      <c r="Q100523" s="39"/>
    </row>
    <row r="100524" spans="17:17">
      <c r="Q100524" s="39"/>
    </row>
    <row r="100525" spans="17:17">
      <c r="Q100525" s="39"/>
    </row>
    <row r="100526" spans="17:17">
      <c r="Q100526" s="39"/>
    </row>
    <row r="100527" spans="17:17">
      <c r="Q100527" s="39"/>
    </row>
    <row r="100528" spans="17:17">
      <c r="Q100528" s="39"/>
    </row>
    <row r="100529" spans="17:17">
      <c r="Q100529" s="39"/>
    </row>
    <row r="100530" spans="17:17">
      <c r="Q100530" s="39"/>
    </row>
    <row r="100531" spans="17:17">
      <c r="Q100531" s="39"/>
    </row>
    <row r="100532" spans="17:17">
      <c r="Q100532" s="39"/>
    </row>
    <row r="100533" spans="17:17">
      <c r="Q100533" s="39"/>
    </row>
    <row r="100534" spans="17:17">
      <c r="Q100534" s="39"/>
    </row>
    <row r="100535" spans="17:17">
      <c r="Q100535" s="39"/>
    </row>
    <row r="100536" spans="17:17">
      <c r="Q100536" s="39"/>
    </row>
    <row r="100537" spans="17:17">
      <c r="Q100537" s="39"/>
    </row>
    <row r="100538" spans="17:17">
      <c r="Q100538" s="39"/>
    </row>
    <row r="100539" spans="17:17">
      <c r="Q100539" s="39"/>
    </row>
    <row r="100540" spans="17:17">
      <c r="Q100540" s="39"/>
    </row>
    <row r="100541" spans="17:17">
      <c r="Q100541" s="39"/>
    </row>
    <row r="100542" spans="17:17">
      <c r="Q100542" s="39"/>
    </row>
    <row r="100543" spans="17:17">
      <c r="Q100543" s="39"/>
    </row>
    <row r="100544" spans="17:17">
      <c r="Q100544" s="39"/>
    </row>
    <row r="100545" spans="17:17">
      <c r="Q100545" s="39"/>
    </row>
    <row r="100546" spans="17:17">
      <c r="Q100546" s="39"/>
    </row>
    <row r="100547" spans="17:17">
      <c r="Q100547" s="39"/>
    </row>
    <row r="100548" spans="17:17">
      <c r="Q100548" s="39"/>
    </row>
    <row r="100549" spans="17:17">
      <c r="Q100549" s="39"/>
    </row>
    <row r="100550" spans="17:17">
      <c r="Q100550" s="39"/>
    </row>
    <row r="100551" spans="17:17">
      <c r="Q100551" s="39"/>
    </row>
    <row r="100552" spans="17:17">
      <c r="Q100552" s="39"/>
    </row>
    <row r="100553" spans="17:17">
      <c r="Q100553" s="39"/>
    </row>
    <row r="100554" spans="17:17">
      <c r="Q100554" s="39"/>
    </row>
    <row r="100555" spans="17:17">
      <c r="Q100555" s="39"/>
    </row>
    <row r="100556" spans="17:17">
      <c r="Q100556" s="39"/>
    </row>
    <row r="100557" spans="17:17">
      <c r="Q100557" s="39"/>
    </row>
    <row r="100558" spans="17:17">
      <c r="Q100558" s="39"/>
    </row>
    <row r="100559" spans="17:17">
      <c r="Q100559" s="39"/>
    </row>
    <row r="100560" spans="17:17">
      <c r="Q100560" s="39"/>
    </row>
    <row r="100561" spans="17:17">
      <c r="Q100561" s="39"/>
    </row>
    <row r="100562" spans="17:17">
      <c r="Q100562" s="39"/>
    </row>
    <row r="100563" spans="17:17">
      <c r="Q100563" s="39"/>
    </row>
    <row r="100564" spans="17:17">
      <c r="Q100564" s="39"/>
    </row>
    <row r="100565" spans="17:17">
      <c r="Q100565" s="39"/>
    </row>
    <row r="100566" spans="17:17">
      <c r="Q100566" s="39"/>
    </row>
    <row r="100567" spans="17:17">
      <c r="Q100567" s="39"/>
    </row>
    <row r="100568" spans="17:17">
      <c r="Q100568" s="39"/>
    </row>
    <row r="100569" spans="17:17">
      <c r="Q100569" s="39"/>
    </row>
    <row r="100570" spans="17:17">
      <c r="Q100570" s="39"/>
    </row>
    <row r="100571" spans="17:17">
      <c r="Q100571" s="39"/>
    </row>
    <row r="100572" spans="17:17">
      <c r="Q100572" s="39"/>
    </row>
    <row r="100573" spans="17:17">
      <c r="Q100573" s="39"/>
    </row>
    <row r="100574" spans="17:17">
      <c r="Q100574" s="39"/>
    </row>
    <row r="100575" spans="17:17">
      <c r="Q100575" s="39"/>
    </row>
    <row r="100576" spans="17:17">
      <c r="Q100576" s="39"/>
    </row>
    <row r="100577" spans="17:17">
      <c r="Q100577" s="39"/>
    </row>
    <row r="100578" spans="17:17">
      <c r="Q100578" s="39"/>
    </row>
    <row r="100579" spans="17:17">
      <c r="Q100579" s="39"/>
    </row>
    <row r="100580" spans="17:17">
      <c r="Q100580" s="39"/>
    </row>
    <row r="100581" spans="17:17">
      <c r="Q100581" s="39"/>
    </row>
    <row r="100582" spans="17:17">
      <c r="Q100582" s="39"/>
    </row>
    <row r="100583" spans="17:17">
      <c r="Q100583" s="39"/>
    </row>
    <row r="100584" spans="17:17">
      <c r="Q100584" s="39"/>
    </row>
    <row r="100585" spans="17:17">
      <c r="Q100585" s="39"/>
    </row>
    <row r="100586" spans="17:17">
      <c r="Q100586" s="39"/>
    </row>
    <row r="100587" spans="17:17">
      <c r="Q100587" s="39"/>
    </row>
    <row r="100588" spans="17:17">
      <c r="Q100588" s="39"/>
    </row>
    <row r="100589" spans="17:17">
      <c r="Q100589" s="39"/>
    </row>
    <row r="100590" spans="17:17">
      <c r="Q100590" s="39"/>
    </row>
    <row r="100591" spans="17:17">
      <c r="Q100591" s="39"/>
    </row>
    <row r="100592" spans="17:17">
      <c r="Q100592" s="39"/>
    </row>
    <row r="100593" spans="17:17">
      <c r="Q100593" s="39"/>
    </row>
    <row r="100594" spans="17:17">
      <c r="Q100594" s="39"/>
    </row>
    <row r="100595" spans="17:17">
      <c r="Q100595" s="39"/>
    </row>
    <row r="100596" spans="17:17">
      <c r="Q100596" s="39"/>
    </row>
    <row r="100597" spans="17:17">
      <c r="Q100597" s="39"/>
    </row>
    <row r="100598" spans="17:17">
      <c r="Q100598" s="39"/>
    </row>
    <row r="100599" spans="17:17">
      <c r="Q100599" s="39"/>
    </row>
    <row r="100600" spans="17:17">
      <c r="Q100600" s="39"/>
    </row>
    <row r="100601" spans="17:17">
      <c r="Q100601" s="39"/>
    </row>
    <row r="100602" spans="17:17">
      <c r="Q100602" s="39"/>
    </row>
    <row r="100603" spans="17:17">
      <c r="Q100603" s="39"/>
    </row>
    <row r="100604" spans="17:17">
      <c r="Q100604" s="39"/>
    </row>
    <row r="100605" spans="17:17">
      <c r="Q100605" s="39"/>
    </row>
    <row r="100606" spans="17:17">
      <c r="Q100606" s="39"/>
    </row>
    <row r="100607" spans="17:17">
      <c r="Q100607" s="39"/>
    </row>
    <row r="100608" spans="17:17">
      <c r="Q100608" s="39"/>
    </row>
    <row r="100609" spans="17:17">
      <c r="Q100609" s="39"/>
    </row>
    <row r="100610" spans="17:17">
      <c r="Q100610" s="39"/>
    </row>
    <row r="100611" spans="17:17">
      <c r="Q100611" s="39"/>
    </row>
    <row r="100612" spans="17:17">
      <c r="Q100612" s="39"/>
    </row>
    <row r="100613" spans="17:17">
      <c r="Q100613" s="39"/>
    </row>
    <row r="100614" spans="17:17">
      <c r="Q100614" s="39"/>
    </row>
    <row r="100615" spans="17:17">
      <c r="Q100615" s="39"/>
    </row>
    <row r="100616" spans="17:17">
      <c r="Q100616" s="39"/>
    </row>
    <row r="100617" spans="17:17">
      <c r="Q100617" s="39"/>
    </row>
    <row r="100618" spans="17:17">
      <c r="Q100618" s="39"/>
    </row>
    <row r="100619" spans="17:17">
      <c r="Q100619" s="39"/>
    </row>
    <row r="100620" spans="17:17">
      <c r="Q100620" s="39"/>
    </row>
    <row r="100621" spans="17:17">
      <c r="Q100621" s="39"/>
    </row>
    <row r="100622" spans="17:17">
      <c r="Q100622" s="39"/>
    </row>
    <row r="100623" spans="17:17">
      <c r="Q100623" s="39"/>
    </row>
    <row r="100624" spans="17:17">
      <c r="Q100624" s="39"/>
    </row>
    <row r="100625" spans="17:17">
      <c r="Q100625" s="39"/>
    </row>
    <row r="100626" spans="17:17">
      <c r="Q100626" s="39"/>
    </row>
    <row r="100627" spans="17:17">
      <c r="Q100627" s="39"/>
    </row>
    <row r="100628" spans="17:17">
      <c r="Q100628" s="39"/>
    </row>
    <row r="100629" spans="17:17">
      <c r="Q100629" s="39"/>
    </row>
    <row r="100630" spans="17:17">
      <c r="Q100630" s="39"/>
    </row>
    <row r="100631" spans="17:17">
      <c r="Q100631" s="39"/>
    </row>
    <row r="100632" spans="17:17">
      <c r="Q100632" s="39"/>
    </row>
    <row r="100633" spans="17:17">
      <c r="Q100633" s="39"/>
    </row>
    <row r="100634" spans="17:17">
      <c r="Q100634" s="39"/>
    </row>
    <row r="100635" spans="17:17">
      <c r="Q100635" s="39"/>
    </row>
    <row r="100636" spans="17:17">
      <c r="Q100636" s="39"/>
    </row>
    <row r="100637" spans="17:17">
      <c r="Q100637" s="39"/>
    </row>
    <row r="100638" spans="17:17">
      <c r="Q100638" s="39"/>
    </row>
    <row r="100639" spans="17:17">
      <c r="Q100639" s="39"/>
    </row>
    <row r="100640" spans="17:17">
      <c r="Q100640" s="39"/>
    </row>
    <row r="100641" spans="17:17">
      <c r="Q100641" s="39"/>
    </row>
    <row r="100642" spans="17:17">
      <c r="Q100642" s="39"/>
    </row>
    <row r="100643" spans="17:17">
      <c r="Q100643" s="39"/>
    </row>
    <row r="100644" spans="17:17">
      <c r="Q100644" s="39"/>
    </row>
    <row r="100645" spans="17:17">
      <c r="Q100645" s="39"/>
    </row>
    <row r="100646" spans="17:17">
      <c r="Q100646" s="39"/>
    </row>
    <row r="100647" spans="17:17">
      <c r="Q100647" s="39"/>
    </row>
    <row r="100648" spans="17:17">
      <c r="Q100648" s="39"/>
    </row>
    <row r="100649" spans="17:17">
      <c r="Q100649" s="39"/>
    </row>
    <row r="100650" spans="17:17">
      <c r="Q100650" s="39"/>
    </row>
    <row r="100651" spans="17:17">
      <c r="Q100651" s="39"/>
    </row>
    <row r="100652" spans="17:17">
      <c r="Q100652" s="39"/>
    </row>
    <row r="100653" spans="17:17">
      <c r="Q100653" s="39"/>
    </row>
    <row r="100654" spans="17:17">
      <c r="Q100654" s="39"/>
    </row>
    <row r="100655" spans="17:17">
      <c r="Q100655" s="39"/>
    </row>
    <row r="100656" spans="17:17">
      <c r="Q100656" s="39"/>
    </row>
    <row r="100657" spans="17:17">
      <c r="Q100657" s="39"/>
    </row>
    <row r="100658" spans="17:17">
      <c r="Q100658" s="39"/>
    </row>
    <row r="100659" spans="17:17">
      <c r="Q100659" s="39"/>
    </row>
    <row r="100660" spans="17:17">
      <c r="Q100660" s="39"/>
    </row>
    <row r="100661" spans="17:17">
      <c r="Q100661" s="39"/>
    </row>
    <row r="100662" spans="17:17">
      <c r="Q100662" s="39"/>
    </row>
    <row r="100663" spans="17:17">
      <c r="Q100663" s="39"/>
    </row>
    <row r="100664" spans="17:17">
      <c r="Q100664" s="39"/>
    </row>
    <row r="100665" spans="17:17">
      <c r="Q100665" s="39"/>
    </row>
    <row r="100666" spans="17:17">
      <c r="Q100666" s="39"/>
    </row>
    <row r="100667" spans="17:17">
      <c r="Q100667" s="39"/>
    </row>
    <row r="100668" spans="17:17">
      <c r="Q100668" s="39"/>
    </row>
    <row r="100669" spans="17:17">
      <c r="Q100669" s="39"/>
    </row>
    <row r="100670" spans="17:17">
      <c r="Q100670" s="39"/>
    </row>
    <row r="100671" spans="17:17">
      <c r="Q100671" s="39"/>
    </row>
    <row r="100672" spans="17:17">
      <c r="Q100672" s="39"/>
    </row>
    <row r="100673" spans="17:17">
      <c r="Q100673" s="39"/>
    </row>
    <row r="100674" spans="17:17">
      <c r="Q100674" s="39"/>
    </row>
    <row r="100675" spans="17:17">
      <c r="Q100675" s="39"/>
    </row>
    <row r="100676" spans="17:17">
      <c r="Q100676" s="39"/>
    </row>
    <row r="100677" spans="17:17">
      <c r="Q100677" s="39"/>
    </row>
    <row r="100678" spans="17:17">
      <c r="Q100678" s="39"/>
    </row>
    <row r="100679" spans="17:17">
      <c r="Q100679" s="39"/>
    </row>
    <row r="100680" spans="17:17">
      <c r="Q100680" s="39"/>
    </row>
    <row r="100681" spans="17:17">
      <c r="Q100681" s="39"/>
    </row>
    <row r="100682" spans="17:17">
      <c r="Q100682" s="39"/>
    </row>
    <row r="100683" spans="17:17">
      <c r="Q100683" s="39"/>
    </row>
    <row r="100684" spans="17:17">
      <c r="Q100684" s="39"/>
    </row>
    <row r="100685" spans="17:17">
      <c r="Q100685" s="39"/>
    </row>
    <row r="100686" spans="17:17">
      <c r="Q100686" s="39"/>
    </row>
    <row r="100687" spans="17:17">
      <c r="Q100687" s="39"/>
    </row>
    <row r="100688" spans="17:17">
      <c r="Q100688" s="39"/>
    </row>
    <row r="100689" spans="17:17">
      <c r="Q100689" s="39"/>
    </row>
    <row r="100690" spans="17:17">
      <c r="Q100690" s="39"/>
    </row>
    <row r="100691" spans="17:17">
      <c r="Q100691" s="39"/>
    </row>
    <row r="100692" spans="17:17">
      <c r="Q100692" s="39"/>
    </row>
    <row r="100693" spans="17:17">
      <c r="Q100693" s="39"/>
    </row>
    <row r="100694" spans="17:17">
      <c r="Q100694" s="39"/>
    </row>
    <row r="100695" spans="17:17">
      <c r="Q100695" s="39"/>
    </row>
    <row r="100696" spans="17:17">
      <c r="Q100696" s="39"/>
    </row>
    <row r="100697" spans="17:17">
      <c r="Q100697" s="39"/>
    </row>
    <row r="100698" spans="17:17">
      <c r="Q100698" s="39"/>
    </row>
    <row r="100699" spans="17:17">
      <c r="Q100699" s="39"/>
    </row>
    <row r="100700" spans="17:17">
      <c r="Q100700" s="39"/>
    </row>
    <row r="100701" spans="17:17">
      <c r="Q100701" s="39"/>
    </row>
    <row r="100702" spans="17:17">
      <c r="Q100702" s="39"/>
    </row>
    <row r="100703" spans="17:17">
      <c r="Q100703" s="39"/>
    </row>
    <row r="100704" spans="17:17">
      <c r="Q100704" s="39"/>
    </row>
    <row r="100705" spans="17:17">
      <c r="Q100705" s="39"/>
    </row>
    <row r="100706" spans="17:17">
      <c r="Q100706" s="39"/>
    </row>
    <row r="100707" spans="17:17">
      <c r="Q100707" s="39"/>
    </row>
    <row r="100708" spans="17:17">
      <c r="Q100708" s="39"/>
    </row>
    <row r="100709" spans="17:17">
      <c r="Q100709" s="39"/>
    </row>
    <row r="100710" spans="17:17">
      <c r="Q100710" s="39"/>
    </row>
    <row r="100711" spans="17:17">
      <c r="Q100711" s="39"/>
    </row>
    <row r="100712" spans="17:17">
      <c r="Q100712" s="39"/>
    </row>
    <row r="100713" spans="17:17">
      <c r="Q100713" s="39"/>
    </row>
    <row r="100714" spans="17:17">
      <c r="Q100714" s="39"/>
    </row>
    <row r="100715" spans="17:17">
      <c r="Q100715" s="39"/>
    </row>
    <row r="100716" spans="17:17">
      <c r="Q100716" s="39"/>
    </row>
    <row r="100717" spans="17:17">
      <c r="Q100717" s="39"/>
    </row>
    <row r="100718" spans="17:17">
      <c r="Q100718" s="39"/>
    </row>
    <row r="100719" spans="17:17">
      <c r="Q100719" s="39"/>
    </row>
    <row r="100720" spans="17:17">
      <c r="Q100720" s="39"/>
    </row>
    <row r="100721" spans="17:17">
      <c r="Q100721" s="39"/>
    </row>
    <row r="100722" spans="17:17">
      <c r="Q100722" s="39"/>
    </row>
    <row r="100723" spans="17:17">
      <c r="Q100723" s="39"/>
    </row>
    <row r="100724" spans="17:17">
      <c r="Q100724" s="39"/>
    </row>
    <row r="100725" spans="17:17">
      <c r="Q100725" s="39"/>
    </row>
    <row r="100726" spans="17:17">
      <c r="Q100726" s="39"/>
    </row>
    <row r="100727" spans="17:17">
      <c r="Q100727" s="39"/>
    </row>
    <row r="100728" spans="17:17">
      <c r="Q100728" s="39"/>
    </row>
    <row r="100729" spans="17:17">
      <c r="Q100729" s="39"/>
    </row>
    <row r="100730" spans="17:17">
      <c r="Q100730" s="39"/>
    </row>
    <row r="100731" spans="17:17">
      <c r="Q100731" s="39"/>
    </row>
    <row r="100732" spans="17:17">
      <c r="Q100732" s="39"/>
    </row>
    <row r="100733" spans="17:17">
      <c r="Q100733" s="39"/>
    </row>
    <row r="100734" spans="17:17">
      <c r="Q100734" s="39"/>
    </row>
    <row r="100735" spans="17:17">
      <c r="Q100735" s="39"/>
    </row>
    <row r="100736" spans="17:17">
      <c r="Q100736" s="39"/>
    </row>
    <row r="100737" spans="17:17">
      <c r="Q100737" s="39"/>
    </row>
    <row r="100738" spans="17:17">
      <c r="Q100738" s="39"/>
    </row>
    <row r="100739" spans="17:17">
      <c r="Q100739" s="39"/>
    </row>
    <row r="100740" spans="17:17">
      <c r="Q100740" s="39"/>
    </row>
    <row r="100741" spans="17:17">
      <c r="Q100741" s="39"/>
    </row>
    <row r="100742" spans="17:17">
      <c r="Q100742" s="39"/>
    </row>
    <row r="100743" spans="17:17">
      <c r="Q100743" s="39"/>
    </row>
    <row r="100744" spans="17:17">
      <c r="Q100744" s="39"/>
    </row>
    <row r="100745" spans="17:17">
      <c r="Q100745" s="39"/>
    </row>
    <row r="100746" spans="17:17">
      <c r="Q100746" s="39"/>
    </row>
    <row r="100747" spans="17:17">
      <c r="Q100747" s="39"/>
    </row>
    <row r="100748" spans="17:17">
      <c r="Q100748" s="39"/>
    </row>
    <row r="100749" spans="17:17">
      <c r="Q100749" s="39"/>
    </row>
    <row r="100750" spans="17:17">
      <c r="Q100750" s="39"/>
    </row>
    <row r="100751" spans="17:17">
      <c r="Q100751" s="39"/>
    </row>
    <row r="100752" spans="17:17">
      <c r="Q100752" s="39"/>
    </row>
    <row r="100753" spans="17:17">
      <c r="Q100753" s="39"/>
    </row>
    <row r="100754" spans="17:17">
      <c r="Q100754" s="39"/>
    </row>
    <row r="100755" spans="17:17">
      <c r="Q100755" s="39"/>
    </row>
    <row r="100756" spans="17:17">
      <c r="Q100756" s="39"/>
    </row>
    <row r="100757" spans="17:17">
      <c r="Q100757" s="39"/>
    </row>
    <row r="100758" spans="17:17">
      <c r="Q100758" s="39"/>
    </row>
    <row r="100759" spans="17:17">
      <c r="Q100759" s="39"/>
    </row>
    <row r="100760" spans="17:17">
      <c r="Q100760" s="39"/>
    </row>
    <row r="100761" spans="17:17">
      <c r="Q100761" s="39"/>
    </row>
    <row r="100762" spans="17:17">
      <c r="Q100762" s="39"/>
    </row>
    <row r="100763" spans="17:17">
      <c r="Q100763" s="39"/>
    </row>
    <row r="100764" spans="17:17">
      <c r="Q100764" s="39"/>
    </row>
    <row r="100765" spans="17:17">
      <c r="Q100765" s="39"/>
    </row>
    <row r="100766" spans="17:17">
      <c r="Q100766" s="39"/>
    </row>
    <row r="100767" spans="17:17">
      <c r="Q100767" s="39"/>
    </row>
    <row r="100768" spans="17:17">
      <c r="Q100768" s="39"/>
    </row>
    <row r="100769" spans="17:17">
      <c r="Q100769" s="39"/>
    </row>
    <row r="100770" spans="17:17">
      <c r="Q100770" s="39"/>
    </row>
    <row r="100771" spans="17:17">
      <c r="Q100771" s="39"/>
    </row>
    <row r="100772" spans="17:17">
      <c r="Q100772" s="39"/>
    </row>
    <row r="100773" spans="17:17">
      <c r="Q100773" s="39"/>
    </row>
    <row r="100774" spans="17:17">
      <c r="Q100774" s="39"/>
    </row>
    <row r="100775" spans="17:17">
      <c r="Q100775" s="39"/>
    </row>
    <row r="100776" spans="17:17">
      <c r="Q100776" s="39"/>
    </row>
    <row r="100777" spans="17:17">
      <c r="Q100777" s="39"/>
    </row>
    <row r="100778" spans="17:17">
      <c r="Q100778" s="39"/>
    </row>
    <row r="100779" spans="17:17">
      <c r="Q100779" s="39"/>
    </row>
    <row r="100780" spans="17:17">
      <c r="Q100780" s="39"/>
    </row>
    <row r="100781" spans="17:17">
      <c r="Q100781" s="39"/>
    </row>
    <row r="100782" spans="17:17">
      <c r="Q100782" s="39"/>
    </row>
    <row r="100783" spans="17:17">
      <c r="Q100783" s="39"/>
    </row>
    <row r="100784" spans="17:17">
      <c r="Q100784" s="39"/>
    </row>
    <row r="100785" spans="17:17">
      <c r="Q100785" s="39"/>
    </row>
    <row r="100786" spans="17:17">
      <c r="Q100786" s="39"/>
    </row>
    <row r="100787" spans="17:17">
      <c r="Q100787" s="39"/>
    </row>
    <row r="100788" spans="17:17">
      <c r="Q100788" s="39"/>
    </row>
    <row r="100789" spans="17:17">
      <c r="Q100789" s="39"/>
    </row>
    <row r="100790" spans="17:17">
      <c r="Q100790" s="39"/>
    </row>
    <row r="100791" spans="17:17">
      <c r="Q100791" s="39"/>
    </row>
    <row r="100792" spans="17:17">
      <c r="Q100792" s="39"/>
    </row>
    <row r="100793" spans="17:17">
      <c r="Q100793" s="39"/>
    </row>
    <row r="100794" spans="17:17">
      <c r="Q100794" s="39"/>
    </row>
    <row r="100795" spans="17:17">
      <c r="Q100795" s="39"/>
    </row>
    <row r="100796" spans="17:17">
      <c r="Q100796" s="39"/>
    </row>
    <row r="100797" spans="17:17">
      <c r="Q100797" s="39"/>
    </row>
    <row r="100798" spans="17:17">
      <c r="Q100798" s="39"/>
    </row>
    <row r="100799" spans="17:17">
      <c r="Q100799" s="39"/>
    </row>
    <row r="100800" spans="17:17">
      <c r="Q100800" s="39"/>
    </row>
    <row r="100801" spans="17:17">
      <c r="Q100801" s="39"/>
    </row>
    <row r="100802" spans="17:17">
      <c r="Q100802" s="39"/>
    </row>
    <row r="100803" spans="17:17">
      <c r="Q100803" s="39"/>
    </row>
    <row r="100804" spans="17:17">
      <c r="Q100804" s="39"/>
    </row>
    <row r="100805" spans="17:17">
      <c r="Q100805" s="39"/>
    </row>
    <row r="100806" spans="17:17">
      <c r="Q100806" s="39"/>
    </row>
    <row r="100807" spans="17:17">
      <c r="Q100807" s="39"/>
    </row>
    <row r="100808" spans="17:17">
      <c r="Q100808" s="39"/>
    </row>
    <row r="100809" spans="17:17">
      <c r="Q100809" s="39"/>
    </row>
    <row r="100810" spans="17:17">
      <c r="Q100810" s="39"/>
    </row>
    <row r="100811" spans="17:17">
      <c r="Q100811" s="39"/>
    </row>
    <row r="100812" spans="17:17">
      <c r="Q100812" s="39"/>
    </row>
    <row r="100813" spans="17:17">
      <c r="Q100813" s="39"/>
    </row>
    <row r="100814" spans="17:17">
      <c r="Q100814" s="39"/>
    </row>
    <row r="100815" spans="17:17">
      <c r="Q100815" s="39"/>
    </row>
    <row r="100816" spans="17:17">
      <c r="Q100816" s="39"/>
    </row>
    <row r="100817" spans="17:17">
      <c r="Q100817" s="39"/>
    </row>
    <row r="100818" spans="17:17">
      <c r="Q100818" s="39"/>
    </row>
    <row r="100819" spans="17:17">
      <c r="Q100819" s="39"/>
    </row>
    <row r="100820" spans="17:17">
      <c r="Q100820" s="39"/>
    </row>
    <row r="100821" spans="17:17">
      <c r="Q100821" s="39"/>
    </row>
    <row r="100822" spans="17:17">
      <c r="Q100822" s="39"/>
    </row>
    <row r="100823" spans="17:17">
      <c r="Q100823" s="39"/>
    </row>
    <row r="100824" spans="17:17">
      <c r="Q100824" s="39"/>
    </row>
    <row r="100825" spans="17:17">
      <c r="Q100825" s="39"/>
    </row>
    <row r="100826" spans="17:17">
      <c r="Q100826" s="39"/>
    </row>
    <row r="100827" spans="17:17">
      <c r="Q100827" s="39"/>
    </row>
    <row r="100828" spans="17:17">
      <c r="Q100828" s="39"/>
    </row>
    <row r="100829" spans="17:17">
      <c r="Q100829" s="39"/>
    </row>
    <row r="100830" spans="17:17">
      <c r="Q100830" s="39"/>
    </row>
    <row r="100831" spans="17:17">
      <c r="Q100831" s="39"/>
    </row>
    <row r="100832" spans="17:17">
      <c r="Q100832" s="39"/>
    </row>
    <row r="100833" spans="17:17">
      <c r="Q100833" s="39"/>
    </row>
    <row r="100834" spans="17:17">
      <c r="Q100834" s="39"/>
    </row>
    <row r="100835" spans="17:17">
      <c r="Q100835" s="39"/>
    </row>
    <row r="100836" spans="17:17">
      <c r="Q100836" s="39"/>
    </row>
    <row r="100837" spans="17:17">
      <c r="Q100837" s="39"/>
    </row>
    <row r="100838" spans="17:17">
      <c r="Q100838" s="39"/>
    </row>
    <row r="100839" spans="17:17">
      <c r="Q100839" s="39"/>
    </row>
    <row r="100840" spans="17:17">
      <c r="Q100840" s="39"/>
    </row>
    <row r="100841" spans="17:17">
      <c r="Q100841" s="39"/>
    </row>
    <row r="100842" spans="17:17">
      <c r="Q100842" s="39"/>
    </row>
    <row r="100843" spans="17:17">
      <c r="Q100843" s="39"/>
    </row>
    <row r="100844" spans="17:17">
      <c r="Q100844" s="39"/>
    </row>
    <row r="100845" spans="17:17">
      <c r="Q100845" s="39"/>
    </row>
    <row r="100846" spans="17:17">
      <c r="Q100846" s="39"/>
    </row>
    <row r="100847" spans="17:17">
      <c r="Q100847" s="39"/>
    </row>
    <row r="100848" spans="17:17">
      <c r="Q100848" s="39"/>
    </row>
    <row r="100849" spans="17:17">
      <c r="Q100849" s="39"/>
    </row>
    <row r="100850" spans="17:17">
      <c r="Q100850" s="39"/>
    </row>
    <row r="100851" spans="17:17">
      <c r="Q100851" s="39"/>
    </row>
    <row r="100852" spans="17:17">
      <c r="Q100852" s="39"/>
    </row>
    <row r="100853" spans="17:17">
      <c r="Q100853" s="39"/>
    </row>
    <row r="100854" spans="17:17">
      <c r="Q100854" s="39"/>
    </row>
    <row r="100855" spans="17:17">
      <c r="Q100855" s="39"/>
    </row>
    <row r="100856" spans="17:17">
      <c r="Q100856" s="39"/>
    </row>
    <row r="100857" spans="17:17">
      <c r="Q100857" s="39"/>
    </row>
    <row r="100858" spans="17:17">
      <c r="Q100858" s="39"/>
    </row>
    <row r="100859" spans="17:17">
      <c r="Q100859" s="39"/>
    </row>
    <row r="100860" spans="17:17">
      <c r="Q100860" s="39"/>
    </row>
    <row r="100861" spans="17:17">
      <c r="Q100861" s="39"/>
    </row>
    <row r="100862" spans="17:17">
      <c r="Q100862" s="39"/>
    </row>
    <row r="100863" spans="17:17">
      <c r="Q100863" s="39"/>
    </row>
    <row r="100864" spans="17:17">
      <c r="Q100864" s="39"/>
    </row>
    <row r="100865" spans="17:17">
      <c r="Q100865" s="39"/>
    </row>
    <row r="100866" spans="17:17">
      <c r="Q100866" s="39"/>
    </row>
    <row r="100867" spans="17:17">
      <c r="Q100867" s="39"/>
    </row>
    <row r="100868" spans="17:17">
      <c r="Q100868" s="39"/>
    </row>
    <row r="100869" spans="17:17">
      <c r="Q100869" s="39"/>
    </row>
    <row r="100870" spans="17:17">
      <c r="Q100870" s="39"/>
    </row>
    <row r="100871" spans="17:17">
      <c r="Q100871" s="39"/>
    </row>
    <row r="100872" spans="17:17">
      <c r="Q100872" s="39"/>
    </row>
    <row r="100873" spans="17:17">
      <c r="Q100873" s="39"/>
    </row>
    <row r="100874" spans="17:17">
      <c r="Q100874" s="39"/>
    </row>
    <row r="100875" spans="17:17">
      <c r="Q100875" s="39"/>
    </row>
    <row r="100876" spans="17:17">
      <c r="Q100876" s="39"/>
    </row>
    <row r="100877" spans="17:17">
      <c r="Q100877" s="39"/>
    </row>
    <row r="100878" spans="17:17">
      <c r="Q100878" s="39"/>
    </row>
    <row r="100879" spans="17:17">
      <c r="Q100879" s="39"/>
    </row>
    <row r="100880" spans="17:17">
      <c r="Q100880" s="39"/>
    </row>
    <row r="100881" spans="17:17">
      <c r="Q100881" s="39"/>
    </row>
    <row r="100882" spans="17:17">
      <c r="Q100882" s="39"/>
    </row>
    <row r="100883" spans="17:17">
      <c r="Q100883" s="39"/>
    </row>
    <row r="100884" spans="17:17">
      <c r="Q100884" s="39"/>
    </row>
    <row r="100885" spans="17:17">
      <c r="Q100885" s="39"/>
    </row>
    <row r="100886" spans="17:17">
      <c r="Q100886" s="39"/>
    </row>
    <row r="100887" spans="17:17">
      <c r="Q100887" s="39"/>
    </row>
    <row r="100888" spans="17:17">
      <c r="Q100888" s="39"/>
    </row>
    <row r="100889" spans="17:17">
      <c r="Q100889" s="39"/>
    </row>
    <row r="100890" spans="17:17">
      <c r="Q100890" s="39"/>
    </row>
    <row r="100891" spans="17:17">
      <c r="Q100891" s="39"/>
    </row>
    <row r="100892" spans="17:17">
      <c r="Q100892" s="39"/>
    </row>
    <row r="100893" spans="17:17">
      <c r="Q100893" s="39"/>
    </row>
    <row r="100894" spans="17:17">
      <c r="Q100894" s="39"/>
    </row>
    <row r="100895" spans="17:17">
      <c r="Q100895" s="39"/>
    </row>
    <row r="100896" spans="17:17">
      <c r="Q100896" s="39"/>
    </row>
    <row r="100897" spans="17:17">
      <c r="Q100897" s="39"/>
    </row>
    <row r="100898" spans="17:17">
      <c r="Q100898" s="39"/>
    </row>
    <row r="100899" spans="17:17">
      <c r="Q100899" s="39"/>
    </row>
    <row r="100900" spans="17:17">
      <c r="Q100900" s="39"/>
    </row>
    <row r="100901" spans="17:17">
      <c r="Q100901" s="39"/>
    </row>
    <row r="100902" spans="17:17">
      <c r="Q100902" s="39"/>
    </row>
    <row r="100903" spans="17:17">
      <c r="Q100903" s="39"/>
    </row>
    <row r="100904" spans="17:17">
      <c r="Q100904" s="39"/>
    </row>
    <row r="100905" spans="17:17">
      <c r="Q100905" s="39"/>
    </row>
    <row r="100906" spans="17:17">
      <c r="Q100906" s="39"/>
    </row>
    <row r="100907" spans="17:17">
      <c r="Q100907" s="39"/>
    </row>
    <row r="100908" spans="17:17">
      <c r="Q100908" s="39"/>
    </row>
    <row r="100909" spans="17:17">
      <c r="Q100909" s="39"/>
    </row>
    <row r="100910" spans="17:17">
      <c r="Q100910" s="39"/>
    </row>
    <row r="100911" spans="17:17">
      <c r="Q100911" s="39"/>
    </row>
    <row r="100912" spans="17:17">
      <c r="Q100912" s="39"/>
    </row>
    <row r="100913" spans="17:17">
      <c r="Q100913" s="39"/>
    </row>
    <row r="100914" spans="17:17">
      <c r="Q100914" s="39"/>
    </row>
    <row r="100915" spans="17:17">
      <c r="Q100915" s="39"/>
    </row>
    <row r="100916" spans="17:17">
      <c r="Q100916" s="39"/>
    </row>
    <row r="100917" spans="17:17">
      <c r="Q100917" s="39"/>
    </row>
    <row r="100918" spans="17:17">
      <c r="Q100918" s="39"/>
    </row>
    <row r="100919" spans="17:17">
      <c r="Q100919" s="39"/>
    </row>
    <row r="100920" spans="17:17">
      <c r="Q100920" s="39"/>
    </row>
    <row r="100921" spans="17:17">
      <c r="Q100921" s="39"/>
    </row>
    <row r="100922" spans="17:17">
      <c r="Q100922" s="39"/>
    </row>
    <row r="100923" spans="17:17">
      <c r="Q100923" s="39"/>
    </row>
    <row r="100924" spans="17:17">
      <c r="Q100924" s="39"/>
    </row>
    <row r="100925" spans="17:17">
      <c r="Q100925" s="39"/>
    </row>
    <row r="100926" spans="17:17">
      <c r="Q100926" s="39"/>
    </row>
    <row r="100927" spans="17:17">
      <c r="Q100927" s="39"/>
    </row>
    <row r="100928" spans="17:17">
      <c r="Q100928" s="39"/>
    </row>
    <row r="100929" spans="17:17">
      <c r="Q100929" s="39"/>
    </row>
    <row r="100930" spans="17:17">
      <c r="Q100930" s="39"/>
    </row>
    <row r="100931" spans="17:17">
      <c r="Q100931" s="39"/>
    </row>
    <row r="100932" spans="17:17">
      <c r="Q100932" s="39"/>
    </row>
    <row r="100933" spans="17:17">
      <c r="Q100933" s="39"/>
    </row>
    <row r="100934" spans="17:17">
      <c r="Q100934" s="39"/>
    </row>
    <row r="100935" spans="17:17">
      <c r="Q100935" s="39"/>
    </row>
    <row r="100936" spans="17:17">
      <c r="Q100936" s="39"/>
    </row>
    <row r="100937" spans="17:17">
      <c r="Q100937" s="39"/>
    </row>
    <row r="100938" spans="17:17">
      <c r="Q100938" s="39"/>
    </row>
    <row r="100939" spans="17:17">
      <c r="Q100939" s="39"/>
    </row>
    <row r="100940" spans="17:17">
      <c r="Q100940" s="39"/>
    </row>
    <row r="100941" spans="17:17">
      <c r="Q100941" s="39"/>
    </row>
    <row r="100942" spans="17:17">
      <c r="Q100942" s="39"/>
    </row>
    <row r="100943" spans="17:17">
      <c r="Q100943" s="39"/>
    </row>
    <row r="100944" spans="17:17">
      <c r="Q100944" s="39"/>
    </row>
    <row r="100945" spans="17:17">
      <c r="Q100945" s="39"/>
    </row>
    <row r="100946" spans="17:17">
      <c r="Q100946" s="39"/>
    </row>
    <row r="100947" spans="17:17">
      <c r="Q100947" s="39"/>
    </row>
    <row r="100948" spans="17:17">
      <c r="Q100948" s="39"/>
    </row>
    <row r="100949" spans="17:17">
      <c r="Q100949" s="39"/>
    </row>
    <row r="100950" spans="17:17">
      <c r="Q100950" s="39"/>
    </row>
    <row r="100951" spans="17:17">
      <c r="Q100951" s="39"/>
    </row>
    <row r="100952" spans="17:17">
      <c r="Q100952" s="39"/>
    </row>
    <row r="100953" spans="17:17">
      <c r="Q100953" s="39"/>
    </row>
    <row r="100954" spans="17:17">
      <c r="Q100954" s="39"/>
    </row>
    <row r="100955" spans="17:17">
      <c r="Q100955" s="39"/>
    </row>
    <row r="100956" spans="17:17">
      <c r="Q100956" s="39"/>
    </row>
    <row r="100957" spans="17:17">
      <c r="Q100957" s="39"/>
    </row>
    <row r="100958" spans="17:17">
      <c r="Q100958" s="39"/>
    </row>
    <row r="100959" spans="17:17">
      <c r="Q100959" s="39"/>
    </row>
    <row r="100960" spans="17:17">
      <c r="Q100960" s="39"/>
    </row>
    <row r="100961" spans="17:17">
      <c r="Q100961" s="39"/>
    </row>
    <row r="100962" spans="17:17">
      <c r="Q100962" s="39"/>
    </row>
    <row r="100963" spans="17:17">
      <c r="Q100963" s="39"/>
    </row>
    <row r="100964" spans="17:17">
      <c r="Q100964" s="39"/>
    </row>
    <row r="100965" spans="17:17">
      <c r="Q100965" s="39"/>
    </row>
    <row r="100966" spans="17:17">
      <c r="Q100966" s="39"/>
    </row>
    <row r="100967" spans="17:17">
      <c r="Q100967" s="39"/>
    </row>
    <row r="100968" spans="17:17">
      <c r="Q100968" s="39"/>
    </row>
    <row r="100969" spans="17:17">
      <c r="Q100969" s="39"/>
    </row>
    <row r="100970" spans="17:17">
      <c r="Q100970" s="39"/>
    </row>
    <row r="100971" spans="17:17">
      <c r="Q100971" s="39"/>
    </row>
    <row r="100972" spans="17:17">
      <c r="Q100972" s="39"/>
    </row>
    <row r="100973" spans="17:17">
      <c r="Q100973" s="39"/>
    </row>
    <row r="100974" spans="17:17">
      <c r="Q100974" s="39"/>
    </row>
    <row r="100975" spans="17:17">
      <c r="Q100975" s="39"/>
    </row>
    <row r="100976" spans="17:17">
      <c r="Q100976" s="39"/>
    </row>
    <row r="100977" spans="17:17">
      <c r="Q100977" s="39"/>
    </row>
    <row r="100978" spans="17:17">
      <c r="Q100978" s="39"/>
    </row>
    <row r="100979" spans="17:17">
      <c r="Q100979" s="39"/>
    </row>
    <row r="100980" spans="17:17">
      <c r="Q100980" s="39"/>
    </row>
    <row r="100981" spans="17:17">
      <c r="Q100981" s="39"/>
    </row>
    <row r="100982" spans="17:17">
      <c r="Q100982" s="39"/>
    </row>
    <row r="100983" spans="17:17">
      <c r="Q100983" s="39"/>
    </row>
    <row r="100984" spans="17:17">
      <c r="Q100984" s="39"/>
    </row>
    <row r="100985" spans="17:17">
      <c r="Q100985" s="39"/>
    </row>
    <row r="100986" spans="17:17">
      <c r="Q100986" s="39"/>
    </row>
    <row r="100987" spans="17:17">
      <c r="Q100987" s="39"/>
    </row>
    <row r="100988" spans="17:17">
      <c r="Q100988" s="39"/>
    </row>
    <row r="100989" spans="17:17">
      <c r="Q100989" s="39"/>
    </row>
    <row r="100990" spans="17:17">
      <c r="Q100990" s="39"/>
    </row>
    <row r="100991" spans="17:17">
      <c r="Q100991" s="39"/>
    </row>
    <row r="100992" spans="17:17">
      <c r="Q100992" s="39"/>
    </row>
    <row r="100993" spans="17:17">
      <c r="Q100993" s="39"/>
    </row>
    <row r="100994" spans="17:17">
      <c r="Q100994" s="39"/>
    </row>
    <row r="100995" spans="17:17">
      <c r="Q100995" s="39"/>
    </row>
    <row r="100996" spans="17:17">
      <c r="Q100996" s="39"/>
    </row>
    <row r="100997" spans="17:17">
      <c r="Q100997" s="39"/>
    </row>
    <row r="100998" spans="17:17">
      <c r="Q100998" s="39"/>
    </row>
    <row r="100999" spans="17:17">
      <c r="Q100999" s="39"/>
    </row>
    <row r="101000" spans="17:17">
      <c r="Q101000" s="39"/>
    </row>
    <row r="101001" spans="17:17">
      <c r="Q101001" s="39"/>
    </row>
    <row r="101002" spans="17:17">
      <c r="Q101002" s="39"/>
    </row>
    <row r="101003" spans="17:17">
      <c r="Q101003" s="39"/>
    </row>
    <row r="101004" spans="17:17">
      <c r="Q101004" s="39"/>
    </row>
    <row r="101005" spans="17:17">
      <c r="Q101005" s="39"/>
    </row>
    <row r="101006" spans="17:17">
      <c r="Q101006" s="39"/>
    </row>
    <row r="101007" spans="17:17">
      <c r="Q101007" s="39"/>
    </row>
    <row r="101008" spans="17:17">
      <c r="Q101008" s="39"/>
    </row>
    <row r="101009" spans="17:17">
      <c r="Q101009" s="39"/>
    </row>
    <row r="101010" spans="17:17">
      <c r="Q101010" s="39"/>
    </row>
    <row r="101011" spans="17:17">
      <c r="Q101011" s="39"/>
    </row>
    <row r="101012" spans="17:17">
      <c r="Q101012" s="39"/>
    </row>
    <row r="101013" spans="17:17">
      <c r="Q101013" s="39"/>
    </row>
    <row r="101014" spans="17:17">
      <c r="Q101014" s="39"/>
    </row>
    <row r="101015" spans="17:17">
      <c r="Q101015" s="39"/>
    </row>
    <row r="101016" spans="17:17">
      <c r="Q101016" s="39"/>
    </row>
    <row r="101017" spans="17:17">
      <c r="Q101017" s="39"/>
    </row>
    <row r="101018" spans="17:17">
      <c r="Q101018" s="39"/>
    </row>
    <row r="101019" spans="17:17">
      <c r="Q101019" s="39"/>
    </row>
    <row r="101020" spans="17:17">
      <c r="Q101020" s="39"/>
    </row>
    <row r="101021" spans="17:17">
      <c r="Q101021" s="39"/>
    </row>
    <row r="101022" spans="17:17">
      <c r="Q101022" s="39"/>
    </row>
    <row r="101023" spans="17:17">
      <c r="Q101023" s="39"/>
    </row>
    <row r="101024" spans="17:17">
      <c r="Q101024" s="39"/>
    </row>
    <row r="101025" spans="17:17">
      <c r="Q101025" s="39"/>
    </row>
    <row r="101026" spans="17:17">
      <c r="Q101026" s="39"/>
    </row>
    <row r="101027" spans="17:17">
      <c r="Q101027" s="39"/>
    </row>
    <row r="101028" spans="17:17">
      <c r="Q101028" s="39"/>
    </row>
    <row r="101029" spans="17:17">
      <c r="Q101029" s="39"/>
    </row>
    <row r="101030" spans="17:17">
      <c r="Q101030" s="39"/>
    </row>
    <row r="101031" spans="17:17">
      <c r="Q101031" s="39"/>
    </row>
    <row r="101032" spans="17:17">
      <c r="Q101032" s="39"/>
    </row>
    <row r="101033" spans="17:17">
      <c r="Q101033" s="39"/>
    </row>
    <row r="101034" spans="17:17">
      <c r="Q101034" s="39"/>
    </row>
    <row r="101035" spans="17:17">
      <c r="Q101035" s="39"/>
    </row>
    <row r="101036" spans="17:17">
      <c r="Q101036" s="39"/>
    </row>
    <row r="101037" spans="17:17">
      <c r="Q101037" s="39"/>
    </row>
    <row r="101038" spans="17:17">
      <c r="Q101038" s="39"/>
    </row>
    <row r="101039" spans="17:17">
      <c r="Q101039" s="39"/>
    </row>
    <row r="101040" spans="17:17">
      <c r="Q101040" s="39"/>
    </row>
    <row r="101041" spans="17:17">
      <c r="Q101041" s="39"/>
    </row>
    <row r="101042" spans="17:17">
      <c r="Q101042" s="39"/>
    </row>
    <row r="101043" spans="17:17">
      <c r="Q101043" s="39"/>
    </row>
    <row r="101044" spans="17:17">
      <c r="Q101044" s="39"/>
    </row>
    <row r="101045" spans="17:17">
      <c r="Q101045" s="39"/>
    </row>
    <row r="101046" spans="17:17">
      <c r="Q101046" s="39"/>
    </row>
    <row r="101047" spans="17:17">
      <c r="Q101047" s="39"/>
    </row>
    <row r="101048" spans="17:17">
      <c r="Q101048" s="39"/>
    </row>
    <row r="101049" spans="17:17">
      <c r="Q101049" s="39"/>
    </row>
    <row r="101050" spans="17:17">
      <c r="Q101050" s="39"/>
    </row>
    <row r="101051" spans="17:17">
      <c r="Q101051" s="39"/>
    </row>
    <row r="101052" spans="17:17">
      <c r="Q101052" s="39"/>
    </row>
    <row r="101053" spans="17:17">
      <c r="Q101053" s="39"/>
    </row>
    <row r="101054" spans="17:17">
      <c r="Q101054" s="39"/>
    </row>
    <row r="101055" spans="17:17">
      <c r="Q101055" s="39"/>
    </row>
    <row r="101056" spans="17:17">
      <c r="Q101056" s="39"/>
    </row>
    <row r="101057" spans="17:17">
      <c r="Q101057" s="39"/>
    </row>
    <row r="101058" spans="17:17">
      <c r="Q101058" s="39"/>
    </row>
    <row r="101059" spans="17:17">
      <c r="Q101059" s="39"/>
    </row>
    <row r="101060" spans="17:17">
      <c r="Q101060" s="39"/>
    </row>
    <row r="101061" spans="17:17">
      <c r="Q101061" s="39"/>
    </row>
    <row r="101062" spans="17:17">
      <c r="Q101062" s="39"/>
    </row>
    <row r="101063" spans="17:17">
      <c r="Q101063" s="39"/>
    </row>
    <row r="101064" spans="17:17">
      <c r="Q101064" s="39"/>
    </row>
    <row r="101065" spans="17:17">
      <c r="Q101065" s="39"/>
    </row>
    <row r="101066" spans="17:17">
      <c r="Q101066" s="39"/>
    </row>
    <row r="101067" spans="17:17">
      <c r="Q101067" s="39"/>
    </row>
    <row r="101068" spans="17:17">
      <c r="Q101068" s="39"/>
    </row>
    <row r="101069" spans="17:17">
      <c r="Q101069" s="39"/>
    </row>
    <row r="101070" spans="17:17">
      <c r="Q101070" s="39"/>
    </row>
    <row r="101071" spans="17:17">
      <c r="Q101071" s="39"/>
    </row>
    <row r="101072" spans="17:17">
      <c r="Q101072" s="39"/>
    </row>
    <row r="101073" spans="17:17">
      <c r="Q101073" s="39"/>
    </row>
    <row r="101074" spans="17:17">
      <c r="Q101074" s="39"/>
    </row>
    <row r="101075" spans="17:17">
      <c r="Q101075" s="39"/>
    </row>
    <row r="101076" spans="17:17">
      <c r="Q101076" s="39"/>
    </row>
    <row r="101077" spans="17:17">
      <c r="Q101077" s="39"/>
    </row>
    <row r="101078" spans="17:17">
      <c r="Q101078" s="39"/>
    </row>
    <row r="101079" spans="17:17">
      <c r="Q101079" s="39"/>
    </row>
    <row r="101080" spans="17:17">
      <c r="Q101080" s="39"/>
    </row>
    <row r="101081" spans="17:17">
      <c r="Q101081" s="39"/>
    </row>
    <row r="101082" spans="17:17">
      <c r="Q101082" s="39"/>
    </row>
    <row r="101083" spans="17:17">
      <c r="Q101083" s="39"/>
    </row>
    <row r="101084" spans="17:17">
      <c r="Q101084" s="39"/>
    </row>
    <row r="101085" spans="17:17">
      <c r="Q101085" s="39"/>
    </row>
    <row r="101086" spans="17:17">
      <c r="Q101086" s="39"/>
    </row>
    <row r="101087" spans="17:17">
      <c r="Q101087" s="39"/>
    </row>
    <row r="101088" spans="17:17">
      <c r="Q101088" s="39"/>
    </row>
    <row r="101089" spans="17:17">
      <c r="Q101089" s="39"/>
    </row>
    <row r="101090" spans="17:17">
      <c r="Q101090" s="39"/>
    </row>
    <row r="101091" spans="17:17">
      <c r="Q101091" s="39"/>
    </row>
    <row r="101092" spans="17:17">
      <c r="Q101092" s="39"/>
    </row>
    <row r="101093" spans="17:17">
      <c r="Q101093" s="39"/>
    </row>
    <row r="101094" spans="17:17">
      <c r="Q101094" s="39"/>
    </row>
    <row r="101095" spans="17:17">
      <c r="Q101095" s="39"/>
    </row>
    <row r="101096" spans="17:17">
      <c r="Q101096" s="39"/>
    </row>
    <row r="101097" spans="17:17">
      <c r="Q101097" s="39"/>
    </row>
    <row r="101098" spans="17:17">
      <c r="Q101098" s="39"/>
    </row>
    <row r="101099" spans="17:17">
      <c r="Q101099" s="39"/>
    </row>
    <row r="101100" spans="17:17">
      <c r="Q101100" s="39"/>
    </row>
    <row r="101101" spans="17:17">
      <c r="Q101101" s="39"/>
    </row>
    <row r="101102" spans="17:17">
      <c r="Q101102" s="39"/>
    </row>
    <row r="101103" spans="17:17">
      <c r="Q101103" s="39"/>
    </row>
    <row r="101104" spans="17:17">
      <c r="Q101104" s="39"/>
    </row>
    <row r="101105" spans="17:17">
      <c r="Q101105" s="39"/>
    </row>
    <row r="101106" spans="17:17">
      <c r="Q101106" s="39"/>
    </row>
    <row r="101107" spans="17:17">
      <c r="Q101107" s="39"/>
    </row>
    <row r="101108" spans="17:17">
      <c r="Q101108" s="39"/>
    </row>
    <row r="101109" spans="17:17">
      <c r="Q101109" s="39"/>
    </row>
    <row r="101110" spans="17:17">
      <c r="Q101110" s="39"/>
    </row>
    <row r="101111" spans="17:17">
      <c r="Q101111" s="39"/>
    </row>
    <row r="101112" spans="17:17">
      <c r="Q101112" s="39"/>
    </row>
    <row r="101113" spans="17:17">
      <c r="Q101113" s="39"/>
    </row>
    <row r="101114" spans="17:17">
      <c r="Q101114" s="39"/>
    </row>
    <row r="101115" spans="17:17">
      <c r="Q101115" s="39"/>
    </row>
    <row r="101116" spans="17:17">
      <c r="Q101116" s="39"/>
    </row>
    <row r="101117" spans="17:17">
      <c r="Q101117" s="39"/>
    </row>
    <row r="101118" spans="17:17">
      <c r="Q101118" s="39"/>
    </row>
    <row r="101119" spans="17:17">
      <c r="Q101119" s="39"/>
    </row>
    <row r="101120" spans="17:17">
      <c r="Q101120" s="39"/>
    </row>
    <row r="101121" spans="17:17">
      <c r="Q101121" s="39"/>
    </row>
    <row r="101122" spans="17:17">
      <c r="Q101122" s="39"/>
    </row>
    <row r="101123" spans="17:17">
      <c r="Q101123" s="39"/>
    </row>
    <row r="101124" spans="17:17">
      <c r="Q101124" s="39"/>
    </row>
    <row r="101125" spans="17:17">
      <c r="Q101125" s="39"/>
    </row>
    <row r="101126" spans="17:17">
      <c r="Q101126" s="39"/>
    </row>
    <row r="101127" spans="17:17">
      <c r="Q101127" s="39"/>
    </row>
    <row r="101128" spans="17:17">
      <c r="Q101128" s="39"/>
    </row>
    <row r="101129" spans="17:17">
      <c r="Q101129" s="39"/>
    </row>
    <row r="101130" spans="17:17">
      <c r="Q101130" s="39"/>
    </row>
    <row r="101131" spans="17:17">
      <c r="Q101131" s="39"/>
    </row>
    <row r="101132" spans="17:17">
      <c r="Q101132" s="39"/>
    </row>
    <row r="101133" spans="17:17">
      <c r="Q101133" s="39"/>
    </row>
    <row r="101134" spans="17:17">
      <c r="Q101134" s="39"/>
    </row>
    <row r="101135" spans="17:17">
      <c r="Q101135" s="39"/>
    </row>
    <row r="101136" spans="17:17">
      <c r="Q101136" s="39"/>
    </row>
    <row r="101137" spans="17:17">
      <c r="Q101137" s="39"/>
    </row>
    <row r="101138" spans="17:17">
      <c r="Q101138" s="39"/>
    </row>
    <row r="101139" spans="17:17">
      <c r="Q101139" s="39"/>
    </row>
    <row r="101140" spans="17:17">
      <c r="Q101140" s="39"/>
    </row>
    <row r="101141" spans="17:17">
      <c r="Q101141" s="39"/>
    </row>
    <row r="101142" spans="17:17">
      <c r="Q101142" s="39"/>
    </row>
    <row r="101143" spans="17:17">
      <c r="Q101143" s="39"/>
    </row>
    <row r="101144" spans="17:17">
      <c r="Q101144" s="39"/>
    </row>
    <row r="101145" spans="17:17">
      <c r="Q101145" s="39"/>
    </row>
    <row r="101146" spans="17:17">
      <c r="Q101146" s="39"/>
    </row>
    <row r="101147" spans="17:17">
      <c r="Q101147" s="39"/>
    </row>
    <row r="101148" spans="17:17">
      <c r="Q101148" s="39"/>
    </row>
    <row r="101149" spans="17:17">
      <c r="Q101149" s="39"/>
    </row>
    <row r="101150" spans="17:17">
      <c r="Q101150" s="39"/>
    </row>
    <row r="101151" spans="17:17">
      <c r="Q101151" s="39"/>
    </row>
    <row r="101152" spans="17:17">
      <c r="Q101152" s="39"/>
    </row>
    <row r="101153" spans="17:17">
      <c r="Q101153" s="39"/>
    </row>
    <row r="101154" spans="17:17">
      <c r="Q101154" s="39"/>
    </row>
    <row r="101155" spans="17:17">
      <c r="Q101155" s="39"/>
    </row>
    <row r="101156" spans="17:17">
      <c r="Q101156" s="39"/>
    </row>
    <row r="101157" spans="17:17">
      <c r="Q101157" s="39"/>
    </row>
    <row r="101158" spans="17:17">
      <c r="Q101158" s="39"/>
    </row>
    <row r="101159" spans="17:17">
      <c r="Q101159" s="39"/>
    </row>
    <row r="101160" spans="17:17">
      <c r="Q101160" s="39"/>
    </row>
    <row r="101161" spans="17:17">
      <c r="Q101161" s="39"/>
    </row>
    <row r="101162" spans="17:17">
      <c r="Q101162" s="39"/>
    </row>
    <row r="101163" spans="17:17">
      <c r="Q101163" s="39"/>
    </row>
    <row r="101164" spans="17:17">
      <c r="Q101164" s="39"/>
    </row>
    <row r="101165" spans="17:17">
      <c r="Q101165" s="39"/>
    </row>
    <row r="101166" spans="17:17">
      <c r="Q101166" s="39"/>
    </row>
    <row r="101167" spans="17:17">
      <c r="Q101167" s="39"/>
    </row>
    <row r="101168" spans="17:17">
      <c r="Q101168" s="39"/>
    </row>
    <row r="101169" spans="17:17">
      <c r="Q101169" s="39"/>
    </row>
    <row r="101170" spans="17:17">
      <c r="Q101170" s="39"/>
    </row>
    <row r="101171" spans="17:17">
      <c r="Q101171" s="39"/>
    </row>
    <row r="101172" spans="17:17">
      <c r="Q101172" s="39"/>
    </row>
    <row r="101173" spans="17:17">
      <c r="Q101173" s="39"/>
    </row>
    <row r="101174" spans="17:17">
      <c r="Q101174" s="39"/>
    </row>
    <row r="101175" spans="17:17">
      <c r="Q101175" s="39"/>
    </row>
    <row r="101176" spans="17:17">
      <c r="Q101176" s="39"/>
    </row>
    <row r="101177" spans="17:17">
      <c r="Q101177" s="39"/>
    </row>
    <row r="101178" spans="17:17">
      <c r="Q101178" s="39"/>
    </row>
    <row r="101179" spans="17:17">
      <c r="Q101179" s="39"/>
    </row>
    <row r="101180" spans="17:17">
      <c r="Q101180" s="39"/>
    </row>
    <row r="101181" spans="17:17">
      <c r="Q101181" s="39"/>
    </row>
    <row r="101182" spans="17:17">
      <c r="Q101182" s="39"/>
    </row>
    <row r="101183" spans="17:17">
      <c r="Q101183" s="39"/>
    </row>
    <row r="101184" spans="17:17">
      <c r="Q101184" s="39"/>
    </row>
    <row r="101185" spans="17:17">
      <c r="Q101185" s="39"/>
    </row>
    <row r="101186" spans="17:17">
      <c r="Q101186" s="39"/>
    </row>
    <row r="101187" spans="17:17">
      <c r="Q101187" s="39"/>
    </row>
    <row r="101188" spans="17:17">
      <c r="Q101188" s="39"/>
    </row>
    <row r="101189" spans="17:17">
      <c r="Q101189" s="39"/>
    </row>
    <row r="101190" spans="17:17">
      <c r="Q101190" s="39"/>
    </row>
    <row r="101191" spans="17:17">
      <c r="Q101191" s="39"/>
    </row>
    <row r="101192" spans="17:17">
      <c r="Q101192" s="39"/>
    </row>
    <row r="101193" spans="17:17">
      <c r="Q101193" s="39"/>
    </row>
    <row r="101194" spans="17:17">
      <c r="Q101194" s="39"/>
    </row>
    <row r="101195" spans="17:17">
      <c r="Q101195" s="39"/>
    </row>
    <row r="101196" spans="17:17">
      <c r="Q101196" s="39"/>
    </row>
    <row r="101197" spans="17:17">
      <c r="Q101197" s="39"/>
    </row>
    <row r="101198" spans="17:17">
      <c r="Q101198" s="39"/>
    </row>
    <row r="101199" spans="17:17">
      <c r="Q101199" s="39"/>
    </row>
    <row r="101200" spans="17:17">
      <c r="Q101200" s="39"/>
    </row>
    <row r="101201" spans="17:17">
      <c r="Q101201" s="39"/>
    </row>
    <row r="101202" spans="17:17">
      <c r="Q101202" s="39"/>
    </row>
    <row r="101203" spans="17:17">
      <c r="Q101203" s="39"/>
    </row>
    <row r="101204" spans="17:17">
      <c r="Q101204" s="39"/>
    </row>
    <row r="101205" spans="17:17">
      <c r="Q101205" s="39"/>
    </row>
    <row r="101206" spans="17:17">
      <c r="Q101206" s="39"/>
    </row>
    <row r="101207" spans="17:17">
      <c r="Q101207" s="39"/>
    </row>
    <row r="101208" spans="17:17">
      <c r="Q101208" s="39"/>
    </row>
    <row r="101209" spans="17:17">
      <c r="Q101209" s="39"/>
    </row>
    <row r="101210" spans="17:17">
      <c r="Q101210" s="39"/>
    </row>
    <row r="101211" spans="17:17">
      <c r="Q101211" s="39"/>
    </row>
    <row r="101212" spans="17:17">
      <c r="Q101212" s="39"/>
    </row>
    <row r="101213" spans="17:17">
      <c r="Q101213" s="39"/>
    </row>
    <row r="101214" spans="17:17">
      <c r="Q101214" s="39"/>
    </row>
    <row r="101215" spans="17:17">
      <c r="Q101215" s="39"/>
    </row>
    <row r="101216" spans="17:17">
      <c r="Q101216" s="39"/>
    </row>
    <row r="101217" spans="17:17">
      <c r="Q101217" s="39"/>
    </row>
    <row r="101218" spans="17:17">
      <c r="Q101218" s="39"/>
    </row>
    <row r="101219" spans="17:17">
      <c r="Q101219" s="39"/>
    </row>
    <row r="101220" spans="17:17">
      <c r="Q101220" s="39"/>
    </row>
    <row r="101221" spans="17:17">
      <c r="Q101221" s="39"/>
    </row>
    <row r="101222" spans="17:17">
      <c r="Q101222" s="39"/>
    </row>
    <row r="101223" spans="17:17">
      <c r="Q101223" s="39"/>
    </row>
    <row r="101224" spans="17:17">
      <c r="Q101224" s="39"/>
    </row>
    <row r="101225" spans="17:17">
      <c r="Q101225" s="39"/>
    </row>
    <row r="101226" spans="17:17">
      <c r="Q101226" s="39"/>
    </row>
    <row r="101227" spans="17:17">
      <c r="Q101227" s="39"/>
    </row>
    <row r="101228" spans="17:17">
      <c r="Q101228" s="39"/>
    </row>
    <row r="101229" spans="17:17">
      <c r="Q101229" s="39"/>
    </row>
    <row r="101230" spans="17:17">
      <c r="Q101230" s="39"/>
    </row>
    <row r="101231" spans="17:17">
      <c r="Q101231" s="39"/>
    </row>
    <row r="101232" spans="17:17">
      <c r="Q101232" s="39"/>
    </row>
    <row r="101233" spans="17:17">
      <c r="Q101233" s="39"/>
    </row>
    <row r="101234" spans="17:17">
      <c r="Q101234" s="39"/>
    </row>
    <row r="101235" spans="17:17">
      <c r="Q101235" s="39"/>
    </row>
    <row r="101236" spans="17:17">
      <c r="Q101236" s="39"/>
    </row>
    <row r="101237" spans="17:17">
      <c r="Q101237" s="39"/>
    </row>
    <row r="101238" spans="17:17">
      <c r="Q101238" s="39"/>
    </row>
    <row r="101239" spans="17:17">
      <c r="Q101239" s="39"/>
    </row>
    <row r="101240" spans="17:17">
      <c r="Q101240" s="39"/>
    </row>
    <row r="101241" spans="17:17">
      <c r="Q101241" s="39"/>
    </row>
    <row r="101242" spans="17:17">
      <c r="Q101242" s="39"/>
    </row>
    <row r="101243" spans="17:17">
      <c r="Q101243" s="39"/>
    </row>
    <row r="101244" spans="17:17">
      <c r="Q101244" s="39"/>
    </row>
    <row r="101245" spans="17:17">
      <c r="Q101245" s="39"/>
    </row>
    <row r="101246" spans="17:17">
      <c r="Q101246" s="39"/>
    </row>
    <row r="101247" spans="17:17">
      <c r="Q101247" s="39"/>
    </row>
    <row r="101248" spans="17:17">
      <c r="Q101248" s="39"/>
    </row>
    <row r="101249" spans="17:17">
      <c r="Q101249" s="39"/>
    </row>
    <row r="101250" spans="17:17">
      <c r="Q101250" s="39"/>
    </row>
    <row r="101251" spans="17:17">
      <c r="Q101251" s="39"/>
    </row>
    <row r="101252" spans="17:17">
      <c r="Q101252" s="39"/>
    </row>
    <row r="101253" spans="17:17">
      <c r="Q101253" s="39"/>
    </row>
    <row r="101254" spans="17:17">
      <c r="Q101254" s="39"/>
    </row>
    <row r="101255" spans="17:17">
      <c r="Q101255" s="39"/>
    </row>
    <row r="101256" spans="17:17">
      <c r="Q101256" s="39"/>
    </row>
    <row r="101257" spans="17:17">
      <c r="Q101257" s="39"/>
    </row>
    <row r="101258" spans="17:17">
      <c r="Q101258" s="39"/>
    </row>
    <row r="101259" spans="17:17">
      <c r="Q101259" s="39"/>
    </row>
    <row r="101260" spans="17:17">
      <c r="Q101260" s="39"/>
    </row>
    <row r="101261" spans="17:17">
      <c r="Q101261" s="39"/>
    </row>
    <row r="101262" spans="17:17">
      <c r="Q101262" s="39"/>
    </row>
    <row r="101263" spans="17:17">
      <c r="Q101263" s="39"/>
    </row>
    <row r="101264" spans="17:17">
      <c r="Q101264" s="39"/>
    </row>
    <row r="101265" spans="17:17">
      <c r="Q101265" s="39"/>
    </row>
    <row r="101266" spans="17:17">
      <c r="Q101266" s="39"/>
    </row>
    <row r="101267" spans="17:17">
      <c r="Q101267" s="39"/>
    </row>
    <row r="101268" spans="17:17">
      <c r="Q101268" s="39"/>
    </row>
    <row r="101269" spans="17:17">
      <c r="Q101269" s="39"/>
    </row>
    <row r="101270" spans="17:17">
      <c r="Q101270" s="39"/>
    </row>
    <row r="101271" spans="17:17">
      <c r="Q101271" s="39"/>
    </row>
    <row r="101272" spans="17:17">
      <c r="Q101272" s="39"/>
    </row>
    <row r="101273" spans="17:17">
      <c r="Q101273" s="39"/>
    </row>
    <row r="101274" spans="17:17">
      <c r="Q101274" s="39"/>
    </row>
    <row r="101275" spans="17:17">
      <c r="Q101275" s="39"/>
    </row>
    <row r="101276" spans="17:17">
      <c r="Q101276" s="39"/>
    </row>
    <row r="101277" spans="17:17">
      <c r="Q101277" s="39"/>
    </row>
    <row r="101278" spans="17:17">
      <c r="Q101278" s="39"/>
    </row>
    <row r="101279" spans="17:17">
      <c r="Q101279" s="39"/>
    </row>
    <row r="101280" spans="17:17">
      <c r="Q101280" s="39"/>
    </row>
    <row r="101281" spans="17:17">
      <c r="Q101281" s="39"/>
    </row>
    <row r="101282" spans="17:17">
      <c r="Q101282" s="39"/>
    </row>
    <row r="101283" spans="17:17">
      <c r="Q101283" s="39"/>
    </row>
    <row r="101284" spans="17:17">
      <c r="Q101284" s="39"/>
    </row>
    <row r="101285" spans="17:17">
      <c r="Q101285" s="39"/>
    </row>
    <row r="101286" spans="17:17">
      <c r="Q101286" s="39"/>
    </row>
    <row r="101287" spans="17:17">
      <c r="Q101287" s="39"/>
    </row>
    <row r="101288" spans="17:17">
      <c r="Q101288" s="39"/>
    </row>
    <row r="101289" spans="17:17">
      <c r="Q101289" s="39"/>
    </row>
    <row r="101290" spans="17:17">
      <c r="Q101290" s="39"/>
    </row>
    <row r="101291" spans="17:17">
      <c r="Q101291" s="39"/>
    </row>
    <row r="101292" spans="17:17">
      <c r="Q101292" s="39"/>
    </row>
    <row r="101293" spans="17:17">
      <c r="Q101293" s="39"/>
    </row>
    <row r="101294" spans="17:17">
      <c r="Q101294" s="39"/>
    </row>
    <row r="101295" spans="17:17">
      <c r="Q101295" s="39"/>
    </row>
    <row r="101296" spans="17:17">
      <c r="Q101296" s="39"/>
    </row>
    <row r="101297" spans="17:17">
      <c r="Q101297" s="39"/>
    </row>
    <row r="101298" spans="17:17">
      <c r="Q101298" s="39"/>
    </row>
    <row r="101299" spans="17:17">
      <c r="Q101299" s="39"/>
    </row>
    <row r="101300" spans="17:17">
      <c r="Q101300" s="39"/>
    </row>
    <row r="101301" spans="17:17">
      <c r="Q101301" s="39"/>
    </row>
    <row r="101302" spans="17:17">
      <c r="Q101302" s="39"/>
    </row>
    <row r="101303" spans="17:17">
      <c r="Q101303" s="39"/>
    </row>
    <row r="101304" spans="17:17">
      <c r="Q101304" s="39"/>
    </row>
    <row r="101305" spans="17:17">
      <c r="Q101305" s="39"/>
    </row>
    <row r="101306" spans="17:17">
      <c r="Q101306" s="39"/>
    </row>
    <row r="101307" spans="17:17">
      <c r="Q101307" s="39"/>
    </row>
    <row r="101308" spans="17:17">
      <c r="Q101308" s="39"/>
    </row>
    <row r="101309" spans="17:17">
      <c r="Q101309" s="39"/>
    </row>
    <row r="101310" spans="17:17">
      <c r="Q101310" s="39"/>
    </row>
    <row r="101311" spans="17:17">
      <c r="Q101311" s="39"/>
    </row>
    <row r="101312" spans="17:17">
      <c r="Q101312" s="39"/>
    </row>
    <row r="101313" spans="17:17">
      <c r="Q101313" s="39"/>
    </row>
    <row r="101314" spans="17:17">
      <c r="Q101314" s="39"/>
    </row>
    <row r="101315" spans="17:17">
      <c r="Q101315" s="39"/>
    </row>
    <row r="101316" spans="17:17">
      <c r="Q101316" s="39"/>
    </row>
    <row r="101317" spans="17:17">
      <c r="Q101317" s="39"/>
    </row>
    <row r="101318" spans="17:17">
      <c r="Q101318" s="39"/>
    </row>
    <row r="101319" spans="17:17">
      <c r="Q101319" s="39"/>
    </row>
    <row r="101320" spans="17:17">
      <c r="Q101320" s="39"/>
    </row>
    <row r="101321" spans="17:17">
      <c r="Q101321" s="39"/>
    </row>
    <row r="101322" spans="17:17">
      <c r="Q101322" s="39"/>
    </row>
    <row r="101323" spans="17:17">
      <c r="Q101323" s="39"/>
    </row>
    <row r="101324" spans="17:17">
      <c r="Q101324" s="39"/>
    </row>
    <row r="101325" spans="17:17">
      <c r="Q101325" s="39"/>
    </row>
    <row r="101326" spans="17:17">
      <c r="Q101326" s="39"/>
    </row>
    <row r="101327" spans="17:17">
      <c r="Q101327" s="39"/>
    </row>
    <row r="101328" spans="17:17">
      <c r="Q101328" s="39"/>
    </row>
    <row r="101329" spans="17:17">
      <c r="Q101329" s="39"/>
    </row>
    <row r="101330" spans="17:17">
      <c r="Q101330" s="39"/>
    </row>
    <row r="101331" spans="17:17">
      <c r="Q101331" s="39"/>
    </row>
    <row r="101332" spans="17:17">
      <c r="Q101332" s="39"/>
    </row>
    <row r="101333" spans="17:17">
      <c r="Q101333" s="39"/>
    </row>
    <row r="101334" spans="17:17">
      <c r="Q101334" s="39"/>
    </row>
    <row r="101335" spans="17:17">
      <c r="Q101335" s="39"/>
    </row>
    <row r="101336" spans="17:17">
      <c r="Q101336" s="39"/>
    </row>
    <row r="101337" spans="17:17">
      <c r="Q101337" s="39"/>
    </row>
    <row r="101338" spans="17:17">
      <c r="Q101338" s="39"/>
    </row>
    <row r="101339" spans="17:17">
      <c r="Q101339" s="39"/>
    </row>
    <row r="101340" spans="17:17">
      <c r="Q101340" s="39"/>
    </row>
    <row r="101341" spans="17:17">
      <c r="Q101341" s="39"/>
    </row>
    <row r="101342" spans="17:17">
      <c r="Q101342" s="39"/>
    </row>
    <row r="101343" spans="17:17">
      <c r="Q101343" s="39"/>
    </row>
    <row r="101344" spans="17:17">
      <c r="Q101344" s="39"/>
    </row>
    <row r="101345" spans="17:17">
      <c r="Q101345" s="39"/>
    </row>
    <row r="101346" spans="17:17">
      <c r="Q101346" s="39"/>
    </row>
    <row r="101347" spans="17:17">
      <c r="Q101347" s="39"/>
    </row>
    <row r="101348" spans="17:17">
      <c r="Q101348" s="39"/>
    </row>
    <row r="101349" spans="17:17">
      <c r="Q101349" s="39"/>
    </row>
    <row r="101350" spans="17:17">
      <c r="Q101350" s="39"/>
    </row>
    <row r="101351" spans="17:17">
      <c r="Q101351" s="39"/>
    </row>
    <row r="101352" spans="17:17">
      <c r="Q101352" s="39"/>
    </row>
    <row r="101353" spans="17:17">
      <c r="Q101353" s="39"/>
    </row>
    <row r="101354" spans="17:17">
      <c r="Q101354" s="39"/>
    </row>
    <row r="101355" spans="17:17">
      <c r="Q101355" s="39"/>
    </row>
    <row r="101356" spans="17:17">
      <c r="Q101356" s="39"/>
    </row>
    <row r="101357" spans="17:17">
      <c r="Q101357" s="39"/>
    </row>
    <row r="101358" spans="17:17">
      <c r="Q101358" s="39"/>
    </row>
    <row r="101359" spans="17:17">
      <c r="Q101359" s="39"/>
    </row>
    <row r="101360" spans="17:17">
      <c r="Q101360" s="39"/>
    </row>
    <row r="101361" spans="17:17">
      <c r="Q101361" s="39"/>
    </row>
    <row r="101362" spans="17:17">
      <c r="Q101362" s="39"/>
    </row>
    <row r="101363" spans="17:17">
      <c r="Q101363" s="39"/>
    </row>
    <row r="101364" spans="17:17">
      <c r="Q101364" s="39"/>
    </row>
    <row r="101365" spans="17:17">
      <c r="Q101365" s="39"/>
    </row>
    <row r="101366" spans="17:17">
      <c r="Q101366" s="39"/>
    </row>
    <row r="101367" spans="17:17">
      <c r="Q101367" s="39"/>
    </row>
    <row r="101368" spans="17:17">
      <c r="Q101368" s="39"/>
    </row>
    <row r="101369" spans="17:17">
      <c r="Q101369" s="39"/>
    </row>
    <row r="101370" spans="17:17">
      <c r="Q101370" s="39"/>
    </row>
    <row r="101371" spans="17:17">
      <c r="Q101371" s="39"/>
    </row>
    <row r="101372" spans="17:17">
      <c r="Q101372" s="39"/>
    </row>
    <row r="101373" spans="17:17">
      <c r="Q101373" s="39"/>
    </row>
    <row r="101374" spans="17:17">
      <c r="Q101374" s="39"/>
    </row>
    <row r="101375" spans="17:17">
      <c r="Q101375" s="39"/>
    </row>
    <row r="101376" spans="17:17">
      <c r="Q101376" s="39"/>
    </row>
    <row r="101377" spans="17:17">
      <c r="Q101377" s="39"/>
    </row>
    <row r="101378" spans="17:17">
      <c r="Q101378" s="39"/>
    </row>
    <row r="101379" spans="17:17">
      <c r="Q101379" s="39"/>
    </row>
    <row r="101380" spans="17:17">
      <c r="Q101380" s="39"/>
    </row>
    <row r="101381" spans="17:17">
      <c r="Q101381" s="39"/>
    </row>
    <row r="101382" spans="17:17">
      <c r="Q101382" s="39"/>
    </row>
    <row r="101383" spans="17:17">
      <c r="Q101383" s="39"/>
    </row>
    <row r="101384" spans="17:17">
      <c r="Q101384" s="39"/>
    </row>
    <row r="101385" spans="17:17">
      <c r="Q101385" s="39"/>
    </row>
    <row r="101386" spans="17:17">
      <c r="Q101386" s="39"/>
    </row>
    <row r="101387" spans="17:17">
      <c r="Q101387" s="39"/>
    </row>
    <row r="101388" spans="17:17">
      <c r="Q101388" s="39"/>
    </row>
    <row r="101389" spans="17:17">
      <c r="Q101389" s="39"/>
    </row>
    <row r="101390" spans="17:17">
      <c r="Q101390" s="39"/>
    </row>
    <row r="101391" spans="17:17">
      <c r="Q101391" s="39"/>
    </row>
    <row r="101392" spans="17:17">
      <c r="Q101392" s="39"/>
    </row>
    <row r="101393" spans="17:17">
      <c r="Q101393" s="39"/>
    </row>
    <row r="101394" spans="17:17">
      <c r="Q101394" s="39"/>
    </row>
    <row r="101395" spans="17:17">
      <c r="Q101395" s="39"/>
    </row>
    <row r="101396" spans="17:17">
      <c r="Q101396" s="39"/>
    </row>
    <row r="101397" spans="17:17">
      <c r="Q101397" s="39"/>
    </row>
    <row r="101398" spans="17:17">
      <c r="Q101398" s="39"/>
    </row>
    <row r="101399" spans="17:17">
      <c r="Q101399" s="39"/>
    </row>
    <row r="101400" spans="17:17">
      <c r="Q101400" s="39"/>
    </row>
    <row r="101401" spans="17:17">
      <c r="Q101401" s="39"/>
    </row>
    <row r="101402" spans="17:17">
      <c r="Q101402" s="39"/>
    </row>
    <row r="101403" spans="17:17">
      <c r="Q101403" s="39"/>
    </row>
    <row r="101404" spans="17:17">
      <c r="Q101404" s="39"/>
    </row>
    <row r="101405" spans="17:17">
      <c r="Q101405" s="39"/>
    </row>
    <row r="101406" spans="17:17">
      <c r="Q101406" s="39"/>
    </row>
    <row r="101407" spans="17:17">
      <c r="Q101407" s="39"/>
    </row>
    <row r="101408" spans="17:17">
      <c r="Q101408" s="39"/>
    </row>
    <row r="101409" spans="17:17">
      <c r="Q101409" s="39"/>
    </row>
    <row r="101410" spans="17:17">
      <c r="Q101410" s="39"/>
    </row>
    <row r="101411" spans="17:17">
      <c r="Q101411" s="39"/>
    </row>
    <row r="101412" spans="17:17">
      <c r="Q101412" s="39"/>
    </row>
    <row r="101413" spans="17:17">
      <c r="Q101413" s="39"/>
    </row>
    <row r="101414" spans="17:17">
      <c r="Q101414" s="39"/>
    </row>
    <row r="101415" spans="17:17">
      <c r="Q101415" s="39"/>
    </row>
    <row r="101416" spans="17:17">
      <c r="Q101416" s="39"/>
    </row>
    <row r="101417" spans="17:17">
      <c r="Q101417" s="39"/>
    </row>
    <row r="101418" spans="17:17">
      <c r="Q101418" s="39"/>
    </row>
    <row r="101419" spans="17:17">
      <c r="Q101419" s="39"/>
    </row>
    <row r="101420" spans="17:17">
      <c r="Q101420" s="39"/>
    </row>
    <row r="101421" spans="17:17">
      <c r="Q101421" s="39"/>
    </row>
    <row r="101422" spans="17:17">
      <c r="Q101422" s="39"/>
    </row>
    <row r="101423" spans="17:17">
      <c r="Q101423" s="39"/>
    </row>
    <row r="101424" spans="17:17">
      <c r="Q101424" s="39"/>
    </row>
    <row r="101425" spans="17:17">
      <c r="Q101425" s="39"/>
    </row>
    <row r="101426" spans="17:17">
      <c r="Q101426" s="39"/>
    </row>
    <row r="101427" spans="17:17">
      <c r="Q101427" s="39"/>
    </row>
    <row r="101428" spans="17:17">
      <c r="Q101428" s="39"/>
    </row>
    <row r="101429" spans="17:17">
      <c r="Q101429" s="39"/>
    </row>
    <row r="101430" spans="17:17">
      <c r="Q101430" s="39"/>
    </row>
    <row r="101431" spans="17:17">
      <c r="Q101431" s="39"/>
    </row>
    <row r="101432" spans="17:17">
      <c r="Q101432" s="39"/>
    </row>
    <row r="101433" spans="17:17">
      <c r="Q101433" s="39"/>
    </row>
    <row r="101434" spans="17:17">
      <c r="Q101434" s="39"/>
    </row>
    <row r="101435" spans="17:17">
      <c r="Q101435" s="39"/>
    </row>
    <row r="101436" spans="17:17">
      <c r="Q101436" s="39"/>
    </row>
    <row r="101437" spans="17:17">
      <c r="Q101437" s="39"/>
    </row>
    <row r="101438" spans="17:17">
      <c r="Q101438" s="39"/>
    </row>
    <row r="101439" spans="17:17">
      <c r="Q101439" s="39"/>
    </row>
    <row r="101440" spans="17:17">
      <c r="Q101440" s="39"/>
    </row>
    <row r="101441" spans="17:17">
      <c r="Q101441" s="39"/>
    </row>
    <row r="101442" spans="17:17">
      <c r="Q101442" s="39"/>
    </row>
    <row r="101443" spans="17:17">
      <c r="Q101443" s="39"/>
    </row>
    <row r="101444" spans="17:17">
      <c r="Q101444" s="39"/>
    </row>
    <row r="101445" spans="17:17">
      <c r="Q101445" s="39"/>
    </row>
    <row r="101446" spans="17:17">
      <c r="Q101446" s="39"/>
    </row>
    <row r="101447" spans="17:17">
      <c r="Q101447" s="39"/>
    </row>
    <row r="101448" spans="17:17">
      <c r="Q101448" s="39"/>
    </row>
    <row r="101449" spans="17:17">
      <c r="Q101449" s="39"/>
    </row>
    <row r="101450" spans="17:17">
      <c r="Q101450" s="39"/>
    </row>
    <row r="101451" spans="17:17">
      <c r="Q101451" s="39"/>
    </row>
    <row r="101452" spans="17:17">
      <c r="Q101452" s="39"/>
    </row>
    <row r="101453" spans="17:17">
      <c r="Q101453" s="39"/>
    </row>
    <row r="101454" spans="17:17">
      <c r="Q101454" s="39"/>
    </row>
    <row r="101455" spans="17:17">
      <c r="Q101455" s="39"/>
    </row>
    <row r="101456" spans="17:17">
      <c r="Q101456" s="39"/>
    </row>
    <row r="101457" spans="17:17">
      <c r="Q101457" s="39"/>
    </row>
    <row r="101458" spans="17:17">
      <c r="Q101458" s="39"/>
    </row>
    <row r="101459" spans="17:17">
      <c r="Q101459" s="39"/>
    </row>
    <row r="101460" spans="17:17">
      <c r="Q101460" s="39"/>
    </row>
    <row r="101461" spans="17:17">
      <c r="Q101461" s="39"/>
    </row>
    <row r="101462" spans="17:17">
      <c r="Q101462" s="39"/>
    </row>
    <row r="101463" spans="17:17">
      <c r="Q101463" s="39"/>
    </row>
    <row r="101464" spans="17:17">
      <c r="Q101464" s="39"/>
    </row>
    <row r="101465" spans="17:17">
      <c r="Q101465" s="39"/>
    </row>
    <row r="101466" spans="17:17">
      <c r="Q101466" s="39"/>
    </row>
    <row r="101467" spans="17:17">
      <c r="Q101467" s="39"/>
    </row>
    <row r="101468" spans="17:17">
      <c r="Q101468" s="39"/>
    </row>
    <row r="101469" spans="17:17">
      <c r="Q101469" s="39"/>
    </row>
    <row r="101470" spans="17:17">
      <c r="Q101470" s="39"/>
    </row>
    <row r="101471" spans="17:17">
      <c r="Q101471" s="39"/>
    </row>
    <row r="101472" spans="17:17">
      <c r="Q101472" s="39"/>
    </row>
    <row r="101473" spans="17:17">
      <c r="Q101473" s="39"/>
    </row>
    <row r="101474" spans="17:17">
      <c r="Q101474" s="39"/>
    </row>
    <row r="101475" spans="17:17">
      <c r="Q101475" s="39"/>
    </row>
    <row r="101476" spans="17:17">
      <c r="Q101476" s="39"/>
    </row>
    <row r="101477" spans="17:17">
      <c r="Q101477" s="39"/>
    </row>
    <row r="101478" spans="17:17">
      <c r="Q101478" s="39"/>
    </row>
    <row r="101479" spans="17:17">
      <c r="Q101479" s="39"/>
    </row>
    <row r="101480" spans="17:17">
      <c r="Q101480" s="39"/>
    </row>
    <row r="101481" spans="17:17">
      <c r="Q101481" s="39"/>
    </row>
    <row r="101482" spans="17:17">
      <c r="Q101482" s="39"/>
    </row>
    <row r="101483" spans="17:17">
      <c r="Q101483" s="39"/>
    </row>
    <row r="101484" spans="17:17">
      <c r="Q101484" s="39"/>
    </row>
    <row r="101485" spans="17:17">
      <c r="Q101485" s="39"/>
    </row>
    <row r="101486" spans="17:17">
      <c r="Q101486" s="39"/>
    </row>
    <row r="101487" spans="17:17">
      <c r="Q101487" s="39"/>
    </row>
    <row r="101488" spans="17:17">
      <c r="Q101488" s="39"/>
    </row>
    <row r="101489" spans="17:17">
      <c r="Q101489" s="39"/>
    </row>
    <row r="101490" spans="17:17">
      <c r="Q101490" s="39"/>
    </row>
    <row r="101491" spans="17:17">
      <c r="Q101491" s="39"/>
    </row>
    <row r="101492" spans="17:17">
      <c r="Q101492" s="39"/>
    </row>
    <row r="101493" spans="17:17">
      <c r="Q101493" s="39"/>
    </row>
    <row r="101494" spans="17:17">
      <c r="Q101494" s="39"/>
    </row>
    <row r="101495" spans="17:17">
      <c r="Q101495" s="39"/>
    </row>
    <row r="101496" spans="17:17">
      <c r="Q101496" s="39"/>
    </row>
    <row r="101497" spans="17:17">
      <c r="Q101497" s="39"/>
    </row>
    <row r="101498" spans="17:17">
      <c r="Q101498" s="39"/>
    </row>
    <row r="101499" spans="17:17">
      <c r="Q101499" s="39"/>
    </row>
    <row r="101500" spans="17:17">
      <c r="Q101500" s="39"/>
    </row>
    <row r="101501" spans="17:17">
      <c r="Q101501" s="39"/>
    </row>
    <row r="101502" spans="17:17">
      <c r="Q101502" s="39"/>
    </row>
    <row r="101503" spans="17:17">
      <c r="Q101503" s="39"/>
    </row>
    <row r="101504" spans="17:17">
      <c r="Q101504" s="39"/>
    </row>
    <row r="101505" spans="17:17">
      <c r="Q101505" s="39"/>
    </row>
    <row r="101506" spans="17:17">
      <c r="Q101506" s="39"/>
    </row>
    <row r="101507" spans="17:17">
      <c r="Q101507" s="39"/>
    </row>
    <row r="101508" spans="17:17">
      <c r="Q101508" s="39"/>
    </row>
    <row r="101509" spans="17:17">
      <c r="Q101509" s="39"/>
    </row>
    <row r="101510" spans="17:17">
      <c r="Q101510" s="39"/>
    </row>
    <row r="101511" spans="17:17">
      <c r="Q101511" s="39"/>
    </row>
    <row r="101512" spans="17:17">
      <c r="Q101512" s="39"/>
    </row>
    <row r="101513" spans="17:17">
      <c r="Q101513" s="39"/>
    </row>
    <row r="101514" spans="17:17">
      <c r="Q101514" s="39"/>
    </row>
    <row r="101515" spans="17:17">
      <c r="Q101515" s="39"/>
    </row>
    <row r="101516" spans="17:17">
      <c r="Q101516" s="39"/>
    </row>
    <row r="101517" spans="17:17">
      <c r="Q101517" s="39"/>
    </row>
    <row r="101518" spans="17:17">
      <c r="Q101518" s="39"/>
    </row>
    <row r="101519" spans="17:17">
      <c r="Q101519" s="39"/>
    </row>
    <row r="101520" spans="17:17">
      <c r="Q101520" s="39"/>
    </row>
    <row r="101521" spans="17:17">
      <c r="Q101521" s="39"/>
    </row>
    <row r="101522" spans="17:17">
      <c r="Q101522" s="39"/>
    </row>
    <row r="101523" spans="17:17">
      <c r="Q101523" s="39"/>
    </row>
    <row r="101524" spans="17:17">
      <c r="Q101524" s="39"/>
    </row>
    <row r="101525" spans="17:17">
      <c r="Q101525" s="39"/>
    </row>
    <row r="101526" spans="17:17">
      <c r="Q101526" s="39"/>
    </row>
    <row r="101527" spans="17:17">
      <c r="Q101527" s="39"/>
    </row>
    <row r="101528" spans="17:17">
      <c r="Q101528" s="39"/>
    </row>
    <row r="101529" spans="17:17">
      <c r="Q101529" s="39"/>
    </row>
    <row r="101530" spans="17:17">
      <c r="Q101530" s="39"/>
    </row>
    <row r="101531" spans="17:17">
      <c r="Q101531" s="39"/>
    </row>
    <row r="101532" spans="17:17">
      <c r="Q101532" s="39"/>
    </row>
    <row r="101533" spans="17:17">
      <c r="Q101533" s="39"/>
    </row>
    <row r="101534" spans="17:17">
      <c r="Q101534" s="39"/>
    </row>
    <row r="101535" spans="17:17">
      <c r="Q101535" s="39"/>
    </row>
    <row r="101536" spans="17:17">
      <c r="Q101536" s="39"/>
    </row>
    <row r="101537" spans="17:17">
      <c r="Q101537" s="39"/>
    </row>
    <row r="101538" spans="17:17">
      <c r="Q101538" s="39"/>
    </row>
    <row r="101539" spans="17:17">
      <c r="Q101539" s="39"/>
    </row>
    <row r="101540" spans="17:17">
      <c r="Q101540" s="39"/>
    </row>
    <row r="101541" spans="17:17">
      <c r="Q101541" s="39"/>
    </row>
    <row r="101542" spans="17:17">
      <c r="Q101542" s="39"/>
    </row>
    <row r="101543" spans="17:17">
      <c r="Q101543" s="39"/>
    </row>
    <row r="101544" spans="17:17">
      <c r="Q101544" s="39"/>
    </row>
    <row r="101545" spans="17:17">
      <c r="Q101545" s="39"/>
    </row>
    <row r="101546" spans="17:17">
      <c r="Q101546" s="39"/>
    </row>
    <row r="101547" spans="17:17">
      <c r="Q101547" s="39"/>
    </row>
    <row r="101548" spans="17:17">
      <c r="Q101548" s="39"/>
    </row>
    <row r="101549" spans="17:17">
      <c r="Q101549" s="39"/>
    </row>
    <row r="101550" spans="17:17">
      <c r="Q101550" s="39"/>
    </row>
    <row r="101551" spans="17:17">
      <c r="Q101551" s="39"/>
    </row>
    <row r="101552" spans="17:17">
      <c r="Q101552" s="39"/>
    </row>
    <row r="101553" spans="17:17">
      <c r="Q101553" s="39"/>
    </row>
    <row r="101554" spans="17:17">
      <c r="Q101554" s="39"/>
    </row>
    <row r="101555" spans="17:17">
      <c r="Q101555" s="39"/>
    </row>
    <row r="101556" spans="17:17">
      <c r="Q101556" s="39"/>
    </row>
    <row r="101557" spans="17:17">
      <c r="Q101557" s="39"/>
    </row>
    <row r="101558" spans="17:17">
      <c r="Q101558" s="39"/>
    </row>
    <row r="101559" spans="17:17">
      <c r="Q101559" s="39"/>
    </row>
    <row r="101560" spans="17:17">
      <c r="Q101560" s="39"/>
    </row>
    <row r="101561" spans="17:17">
      <c r="Q101561" s="39"/>
    </row>
    <row r="101562" spans="17:17">
      <c r="Q101562" s="39"/>
    </row>
    <row r="101563" spans="17:17">
      <c r="Q101563" s="39"/>
    </row>
    <row r="101564" spans="17:17">
      <c r="Q101564" s="39"/>
    </row>
    <row r="101565" spans="17:17">
      <c r="Q101565" s="39"/>
    </row>
    <row r="101566" spans="17:17">
      <c r="Q101566" s="39"/>
    </row>
    <row r="101567" spans="17:17">
      <c r="Q101567" s="39"/>
    </row>
    <row r="101568" spans="17:17">
      <c r="Q101568" s="39"/>
    </row>
    <row r="101569" spans="17:17">
      <c r="Q101569" s="39"/>
    </row>
    <row r="101570" spans="17:17">
      <c r="Q101570" s="39"/>
    </row>
    <row r="101571" spans="17:17">
      <c r="Q101571" s="39"/>
    </row>
    <row r="101572" spans="17:17">
      <c r="Q101572" s="39"/>
    </row>
    <row r="101573" spans="17:17">
      <c r="Q101573" s="39"/>
    </row>
    <row r="101574" spans="17:17">
      <c r="Q101574" s="39"/>
    </row>
    <row r="101575" spans="17:17">
      <c r="Q101575" s="39"/>
    </row>
    <row r="101576" spans="17:17">
      <c r="Q101576" s="39"/>
    </row>
    <row r="101577" spans="17:17">
      <c r="Q101577" s="39"/>
    </row>
    <row r="101578" spans="17:17">
      <c r="Q101578" s="39"/>
    </row>
    <row r="101579" spans="17:17">
      <c r="Q101579" s="39"/>
    </row>
    <row r="101580" spans="17:17">
      <c r="Q101580" s="39"/>
    </row>
    <row r="101581" spans="17:17">
      <c r="Q101581" s="39"/>
    </row>
    <row r="101582" spans="17:17">
      <c r="Q101582" s="39"/>
    </row>
    <row r="101583" spans="17:17">
      <c r="Q101583" s="39"/>
    </row>
    <row r="101584" spans="17:17">
      <c r="Q101584" s="39"/>
    </row>
    <row r="101585" spans="17:17">
      <c r="Q101585" s="39"/>
    </row>
    <row r="101586" spans="17:17">
      <c r="Q101586" s="39"/>
    </row>
    <row r="101587" spans="17:17">
      <c r="Q101587" s="39"/>
    </row>
    <row r="101588" spans="17:17">
      <c r="Q101588" s="39"/>
    </row>
    <row r="101589" spans="17:17">
      <c r="Q101589" s="39"/>
    </row>
    <row r="101590" spans="17:17">
      <c r="Q101590" s="39"/>
    </row>
    <row r="101591" spans="17:17">
      <c r="Q101591" s="39"/>
    </row>
    <row r="101592" spans="17:17">
      <c r="Q101592" s="39"/>
    </row>
    <row r="101593" spans="17:17">
      <c r="Q101593" s="39"/>
    </row>
    <row r="101594" spans="17:17">
      <c r="Q101594" s="39"/>
    </row>
    <row r="101595" spans="17:17">
      <c r="Q101595" s="39"/>
    </row>
    <row r="101596" spans="17:17">
      <c r="Q101596" s="39"/>
    </row>
    <row r="101597" spans="17:17">
      <c r="Q101597" s="39"/>
    </row>
    <row r="101598" spans="17:17">
      <c r="Q101598" s="39"/>
    </row>
    <row r="101599" spans="17:17">
      <c r="Q101599" s="39"/>
    </row>
    <row r="101600" spans="17:17">
      <c r="Q101600" s="39"/>
    </row>
    <row r="101601" spans="17:17">
      <c r="Q101601" s="39"/>
    </row>
    <row r="101602" spans="17:17">
      <c r="Q101602" s="39"/>
    </row>
    <row r="101603" spans="17:17">
      <c r="Q101603" s="39"/>
    </row>
    <row r="101604" spans="17:17">
      <c r="Q101604" s="39"/>
    </row>
    <row r="101605" spans="17:17">
      <c r="Q101605" s="39"/>
    </row>
    <row r="101606" spans="17:17">
      <c r="Q101606" s="39"/>
    </row>
    <row r="101607" spans="17:17">
      <c r="Q101607" s="39"/>
    </row>
    <row r="101608" spans="17:17">
      <c r="Q101608" s="39"/>
    </row>
    <row r="101609" spans="17:17">
      <c r="Q101609" s="39"/>
    </row>
    <row r="101610" spans="17:17">
      <c r="Q101610" s="39"/>
    </row>
    <row r="101611" spans="17:17">
      <c r="Q101611" s="39"/>
    </row>
    <row r="101612" spans="17:17">
      <c r="Q101612" s="39"/>
    </row>
    <row r="101613" spans="17:17">
      <c r="Q101613" s="39"/>
    </row>
    <row r="101614" spans="17:17">
      <c r="Q101614" s="39"/>
    </row>
    <row r="101615" spans="17:17">
      <c r="Q101615" s="39"/>
    </row>
    <row r="101616" spans="17:17">
      <c r="Q101616" s="39"/>
    </row>
    <row r="101617" spans="17:17">
      <c r="Q101617" s="39"/>
    </row>
    <row r="101618" spans="17:17">
      <c r="Q101618" s="39"/>
    </row>
    <row r="101619" spans="17:17">
      <c r="Q101619" s="39"/>
    </row>
    <row r="101620" spans="17:17">
      <c r="Q101620" s="39"/>
    </row>
    <row r="101621" spans="17:17">
      <c r="Q101621" s="39"/>
    </row>
    <row r="101622" spans="17:17">
      <c r="Q101622" s="39"/>
    </row>
    <row r="101623" spans="17:17">
      <c r="Q101623" s="39"/>
    </row>
    <row r="101624" spans="17:17">
      <c r="Q101624" s="39"/>
    </row>
    <row r="101625" spans="17:17">
      <c r="Q101625" s="39"/>
    </row>
    <row r="101626" spans="17:17">
      <c r="Q101626" s="39"/>
    </row>
    <row r="101627" spans="17:17">
      <c r="Q101627" s="39"/>
    </row>
    <row r="101628" spans="17:17">
      <c r="Q101628" s="39"/>
    </row>
    <row r="101629" spans="17:17">
      <c r="Q101629" s="39"/>
    </row>
    <row r="101630" spans="17:17">
      <c r="Q101630" s="39"/>
    </row>
    <row r="101631" spans="17:17">
      <c r="Q101631" s="39"/>
    </row>
    <row r="101632" spans="17:17">
      <c r="Q101632" s="39"/>
    </row>
    <row r="101633" spans="17:17">
      <c r="Q101633" s="39"/>
    </row>
    <row r="101634" spans="17:17">
      <c r="Q101634" s="39"/>
    </row>
    <row r="101635" spans="17:17">
      <c r="Q101635" s="39"/>
    </row>
    <row r="101636" spans="17:17">
      <c r="Q101636" s="39"/>
    </row>
    <row r="101637" spans="17:17">
      <c r="Q101637" s="39"/>
    </row>
    <row r="101638" spans="17:17">
      <c r="Q101638" s="39"/>
    </row>
    <row r="101639" spans="17:17">
      <c r="Q101639" s="39"/>
    </row>
    <row r="101640" spans="17:17">
      <c r="Q101640" s="39"/>
    </row>
    <row r="101641" spans="17:17">
      <c r="Q101641" s="39"/>
    </row>
    <row r="101642" spans="17:17">
      <c r="Q101642" s="39"/>
    </row>
    <row r="101643" spans="17:17">
      <c r="Q101643" s="39"/>
    </row>
    <row r="101644" spans="17:17">
      <c r="Q101644" s="39"/>
    </row>
    <row r="101645" spans="17:17">
      <c r="Q101645" s="39"/>
    </row>
    <row r="101646" spans="17:17">
      <c r="Q101646" s="39"/>
    </row>
    <row r="101647" spans="17:17">
      <c r="Q101647" s="39"/>
    </row>
    <row r="101648" spans="17:17">
      <c r="Q101648" s="39"/>
    </row>
    <row r="101649" spans="17:17">
      <c r="Q101649" s="39"/>
    </row>
    <row r="101650" spans="17:17">
      <c r="Q101650" s="39"/>
    </row>
    <row r="101651" spans="17:17">
      <c r="Q101651" s="39"/>
    </row>
    <row r="101652" spans="17:17">
      <c r="Q101652" s="39"/>
    </row>
    <row r="101653" spans="17:17">
      <c r="Q101653" s="39"/>
    </row>
    <row r="101654" spans="17:17">
      <c r="Q101654" s="39"/>
    </row>
    <row r="101655" spans="17:17">
      <c r="Q101655" s="39"/>
    </row>
    <row r="101656" spans="17:17">
      <c r="Q101656" s="39"/>
    </row>
    <row r="101657" spans="17:17">
      <c r="Q101657" s="39"/>
    </row>
    <row r="101658" spans="17:17">
      <c r="Q101658" s="39"/>
    </row>
    <row r="101659" spans="17:17">
      <c r="Q101659" s="39"/>
    </row>
    <row r="101660" spans="17:17">
      <c r="Q101660" s="39"/>
    </row>
    <row r="101661" spans="17:17">
      <c r="Q101661" s="39"/>
    </row>
    <row r="101662" spans="17:17">
      <c r="Q101662" s="39"/>
    </row>
    <row r="101663" spans="17:17">
      <c r="Q101663" s="39"/>
    </row>
    <row r="101664" spans="17:17">
      <c r="Q101664" s="39"/>
    </row>
    <row r="101665" spans="17:17">
      <c r="Q101665" s="39"/>
    </row>
    <row r="101666" spans="17:17">
      <c r="Q101666" s="39"/>
    </row>
    <row r="101667" spans="17:17">
      <c r="Q101667" s="39"/>
    </row>
    <row r="101668" spans="17:17">
      <c r="Q101668" s="39"/>
    </row>
    <row r="101669" spans="17:17">
      <c r="Q101669" s="39"/>
    </row>
    <row r="101670" spans="17:17">
      <c r="Q101670" s="39"/>
    </row>
    <row r="101671" spans="17:17">
      <c r="Q101671" s="39"/>
    </row>
    <row r="101672" spans="17:17">
      <c r="Q101672" s="39"/>
    </row>
    <row r="101673" spans="17:17">
      <c r="Q101673" s="39"/>
    </row>
    <row r="101674" spans="17:17">
      <c r="Q101674" s="39"/>
    </row>
    <row r="101675" spans="17:17">
      <c r="Q101675" s="39"/>
    </row>
    <row r="101676" spans="17:17">
      <c r="Q101676" s="39"/>
    </row>
    <row r="101677" spans="17:17">
      <c r="Q101677" s="39"/>
    </row>
    <row r="101678" spans="17:17">
      <c r="Q101678" s="39"/>
    </row>
    <row r="101679" spans="17:17">
      <c r="Q101679" s="39"/>
    </row>
    <row r="101680" spans="17:17">
      <c r="Q101680" s="39"/>
    </row>
    <row r="101681" spans="17:17">
      <c r="Q101681" s="39"/>
    </row>
    <row r="101682" spans="17:17">
      <c r="Q101682" s="39"/>
    </row>
    <row r="101683" spans="17:17">
      <c r="Q101683" s="39"/>
    </row>
    <row r="101684" spans="17:17">
      <c r="Q101684" s="39"/>
    </row>
    <row r="101685" spans="17:17">
      <c r="Q101685" s="39"/>
    </row>
    <row r="101686" spans="17:17">
      <c r="Q101686" s="39"/>
    </row>
    <row r="101687" spans="17:17">
      <c r="Q101687" s="39"/>
    </row>
    <row r="101688" spans="17:17">
      <c r="Q101688" s="39"/>
    </row>
    <row r="101689" spans="17:17">
      <c r="Q101689" s="39"/>
    </row>
    <row r="101690" spans="17:17">
      <c r="Q101690" s="39"/>
    </row>
    <row r="101691" spans="17:17">
      <c r="Q101691" s="39"/>
    </row>
    <row r="101692" spans="17:17">
      <c r="Q101692" s="39"/>
    </row>
    <row r="101693" spans="17:17">
      <c r="Q101693" s="39"/>
    </row>
    <row r="101694" spans="17:17">
      <c r="Q101694" s="39"/>
    </row>
    <row r="101695" spans="17:17">
      <c r="Q101695" s="39"/>
    </row>
    <row r="101696" spans="17:17">
      <c r="Q101696" s="39"/>
    </row>
    <row r="101697" spans="17:17">
      <c r="Q101697" s="39"/>
    </row>
    <row r="101698" spans="17:17">
      <c r="Q101698" s="39"/>
    </row>
    <row r="101699" spans="17:17">
      <c r="Q101699" s="39"/>
    </row>
    <row r="101700" spans="17:17">
      <c r="Q101700" s="39"/>
    </row>
    <row r="101701" spans="17:17">
      <c r="Q101701" s="39"/>
    </row>
    <row r="101702" spans="17:17">
      <c r="Q101702" s="39"/>
    </row>
    <row r="101703" spans="17:17">
      <c r="Q101703" s="39"/>
    </row>
    <row r="101704" spans="17:17">
      <c r="Q101704" s="39"/>
    </row>
    <row r="101705" spans="17:17">
      <c r="Q101705" s="39"/>
    </row>
    <row r="101706" spans="17:17">
      <c r="Q101706" s="39"/>
    </row>
    <row r="101707" spans="17:17">
      <c r="Q101707" s="39"/>
    </row>
    <row r="101708" spans="17:17">
      <c r="Q101708" s="39"/>
    </row>
    <row r="101709" spans="17:17">
      <c r="Q101709" s="39"/>
    </row>
    <row r="101710" spans="17:17">
      <c r="Q101710" s="39"/>
    </row>
    <row r="101711" spans="17:17">
      <c r="Q101711" s="39"/>
    </row>
    <row r="101712" spans="17:17">
      <c r="Q101712" s="39"/>
    </row>
    <row r="101713" spans="17:17">
      <c r="Q101713" s="39"/>
    </row>
    <row r="101714" spans="17:17">
      <c r="Q101714" s="39"/>
    </row>
    <row r="101715" spans="17:17">
      <c r="Q101715" s="39"/>
    </row>
    <row r="101716" spans="17:17">
      <c r="Q101716" s="39"/>
    </row>
    <row r="101717" spans="17:17">
      <c r="Q101717" s="39"/>
    </row>
    <row r="101718" spans="17:17">
      <c r="Q101718" s="39"/>
    </row>
    <row r="101719" spans="17:17">
      <c r="Q101719" s="39"/>
    </row>
    <row r="101720" spans="17:17">
      <c r="Q101720" s="39"/>
    </row>
    <row r="101721" spans="17:17">
      <c r="Q101721" s="39"/>
    </row>
    <row r="101722" spans="17:17">
      <c r="Q101722" s="39"/>
    </row>
    <row r="101723" spans="17:17">
      <c r="Q101723" s="39"/>
    </row>
    <row r="101724" spans="17:17">
      <c r="Q101724" s="39"/>
    </row>
    <row r="101725" spans="17:17">
      <c r="Q101725" s="39"/>
    </row>
    <row r="101726" spans="17:17">
      <c r="Q101726" s="39"/>
    </row>
    <row r="101727" spans="17:17">
      <c r="Q101727" s="39"/>
    </row>
    <row r="101728" spans="17:17">
      <c r="Q101728" s="39"/>
    </row>
    <row r="101729" spans="17:17">
      <c r="Q101729" s="39"/>
    </row>
    <row r="101730" spans="17:17">
      <c r="Q101730" s="39"/>
    </row>
    <row r="101731" spans="17:17">
      <c r="Q101731" s="39"/>
    </row>
    <row r="101732" spans="17:17">
      <c r="Q101732" s="39"/>
    </row>
    <row r="101733" spans="17:17">
      <c r="Q101733" s="39"/>
    </row>
    <row r="101734" spans="17:17">
      <c r="Q101734" s="39"/>
    </row>
    <row r="101735" spans="17:17">
      <c r="Q101735" s="39"/>
    </row>
    <row r="101736" spans="17:17">
      <c r="Q101736" s="39"/>
    </row>
    <row r="101737" spans="17:17">
      <c r="Q101737" s="39"/>
    </row>
    <row r="101738" spans="17:17">
      <c r="Q101738" s="39"/>
    </row>
    <row r="101739" spans="17:17">
      <c r="Q101739" s="39"/>
    </row>
    <row r="101740" spans="17:17">
      <c r="Q101740" s="39"/>
    </row>
    <row r="101741" spans="17:17">
      <c r="Q101741" s="39"/>
    </row>
    <row r="101742" spans="17:17">
      <c r="Q101742" s="39"/>
    </row>
    <row r="101743" spans="17:17">
      <c r="Q101743" s="39"/>
    </row>
    <row r="101744" spans="17:17">
      <c r="Q101744" s="39"/>
    </row>
    <row r="101745" spans="17:17">
      <c r="Q101745" s="39"/>
    </row>
    <row r="101746" spans="17:17">
      <c r="Q101746" s="39"/>
    </row>
    <row r="101747" spans="17:17">
      <c r="Q101747" s="39"/>
    </row>
    <row r="101748" spans="17:17">
      <c r="Q101748" s="39"/>
    </row>
    <row r="101749" spans="17:17">
      <c r="Q101749" s="39"/>
    </row>
    <row r="101750" spans="17:17">
      <c r="Q101750" s="39"/>
    </row>
    <row r="101751" spans="17:17">
      <c r="Q101751" s="39"/>
    </row>
    <row r="101752" spans="17:17">
      <c r="Q101752" s="39"/>
    </row>
    <row r="101753" spans="17:17">
      <c r="Q101753" s="39"/>
    </row>
    <row r="101754" spans="17:17">
      <c r="Q101754" s="39"/>
    </row>
    <row r="101755" spans="17:17">
      <c r="Q101755" s="39"/>
    </row>
    <row r="101756" spans="17:17">
      <c r="Q101756" s="39"/>
    </row>
    <row r="101757" spans="17:17">
      <c r="Q101757" s="39"/>
    </row>
    <row r="101758" spans="17:17">
      <c r="Q101758" s="39"/>
    </row>
    <row r="101759" spans="17:17">
      <c r="Q101759" s="39"/>
    </row>
    <row r="101760" spans="17:17">
      <c r="Q101760" s="39"/>
    </row>
    <row r="101761" spans="17:17">
      <c r="Q101761" s="39"/>
    </row>
    <row r="101762" spans="17:17">
      <c r="Q101762" s="39"/>
    </row>
    <row r="101763" spans="17:17">
      <c r="Q101763" s="39"/>
    </row>
    <row r="101764" spans="17:17">
      <c r="Q101764" s="39"/>
    </row>
    <row r="101765" spans="17:17">
      <c r="Q101765" s="39"/>
    </row>
    <row r="101766" spans="17:17">
      <c r="Q101766" s="39"/>
    </row>
    <row r="101767" spans="17:17">
      <c r="Q101767" s="39"/>
    </row>
    <row r="101768" spans="17:17">
      <c r="Q101768" s="39"/>
    </row>
    <row r="101769" spans="17:17">
      <c r="Q101769" s="39"/>
    </row>
    <row r="101770" spans="17:17">
      <c r="Q101770" s="39"/>
    </row>
    <row r="101771" spans="17:17">
      <c r="Q101771" s="39"/>
    </row>
    <row r="101772" spans="17:17">
      <c r="Q101772" s="39"/>
    </row>
    <row r="101773" spans="17:17">
      <c r="Q101773" s="39"/>
    </row>
    <row r="101774" spans="17:17">
      <c r="Q101774" s="39"/>
    </row>
    <row r="101775" spans="17:17">
      <c r="Q101775" s="39"/>
    </row>
    <row r="101776" spans="17:17">
      <c r="Q101776" s="39"/>
    </row>
    <row r="101777" spans="17:17">
      <c r="Q101777" s="39"/>
    </row>
    <row r="101778" spans="17:17">
      <c r="Q101778" s="39"/>
    </row>
    <row r="101779" spans="17:17">
      <c r="Q101779" s="39"/>
    </row>
    <row r="101780" spans="17:17">
      <c r="Q101780" s="39"/>
    </row>
    <row r="101781" spans="17:17">
      <c r="Q101781" s="39"/>
    </row>
    <row r="101782" spans="17:17">
      <c r="Q101782" s="39"/>
    </row>
    <row r="101783" spans="17:17">
      <c r="Q101783" s="39"/>
    </row>
    <row r="101784" spans="17:17">
      <c r="Q101784" s="39"/>
    </row>
    <row r="101785" spans="17:17">
      <c r="Q101785" s="39"/>
    </row>
    <row r="101786" spans="17:17">
      <c r="Q101786" s="39"/>
    </row>
    <row r="101787" spans="17:17">
      <c r="Q101787" s="39"/>
    </row>
    <row r="101788" spans="17:17">
      <c r="Q101788" s="39"/>
    </row>
    <row r="101789" spans="17:17">
      <c r="Q101789" s="39"/>
    </row>
    <row r="101790" spans="17:17">
      <c r="Q101790" s="39"/>
    </row>
    <row r="101791" spans="17:17">
      <c r="Q101791" s="39"/>
    </row>
    <row r="101792" spans="17:17">
      <c r="Q101792" s="39"/>
    </row>
    <row r="101793" spans="17:17">
      <c r="Q101793" s="39"/>
    </row>
    <row r="101794" spans="17:17">
      <c r="Q101794" s="39"/>
    </row>
    <row r="101795" spans="17:17">
      <c r="Q101795" s="39"/>
    </row>
    <row r="101796" spans="17:17">
      <c r="Q101796" s="39"/>
    </row>
    <row r="101797" spans="17:17">
      <c r="Q101797" s="39"/>
    </row>
    <row r="101798" spans="17:17">
      <c r="Q101798" s="39"/>
    </row>
    <row r="101799" spans="17:17">
      <c r="Q101799" s="39"/>
    </row>
    <row r="101800" spans="17:17">
      <c r="Q101800" s="39"/>
    </row>
    <row r="101801" spans="17:17">
      <c r="Q101801" s="39"/>
    </row>
    <row r="101802" spans="17:17">
      <c r="Q101802" s="39"/>
    </row>
    <row r="101803" spans="17:17">
      <c r="Q101803" s="39"/>
    </row>
    <row r="101804" spans="17:17">
      <c r="Q101804" s="39"/>
    </row>
    <row r="101805" spans="17:17">
      <c r="Q101805" s="39"/>
    </row>
    <row r="101806" spans="17:17">
      <c r="Q101806" s="39"/>
    </row>
    <row r="101807" spans="17:17">
      <c r="Q101807" s="39"/>
    </row>
    <row r="101808" spans="17:17">
      <c r="Q101808" s="39"/>
    </row>
    <row r="101809" spans="17:17">
      <c r="Q101809" s="39"/>
    </row>
    <row r="101810" spans="17:17">
      <c r="Q101810" s="39"/>
    </row>
    <row r="101811" spans="17:17">
      <c r="Q101811" s="39"/>
    </row>
    <row r="101812" spans="17:17">
      <c r="Q101812" s="39"/>
    </row>
    <row r="101813" spans="17:17">
      <c r="Q101813" s="39"/>
    </row>
    <row r="101814" spans="17:17">
      <c r="Q101814" s="39"/>
    </row>
    <row r="101815" spans="17:17">
      <c r="Q101815" s="39"/>
    </row>
    <row r="101816" spans="17:17">
      <c r="Q101816" s="39"/>
    </row>
    <row r="101817" spans="17:17">
      <c r="Q101817" s="39"/>
    </row>
    <row r="101818" spans="17:17">
      <c r="Q101818" s="39"/>
    </row>
    <row r="101819" spans="17:17">
      <c r="Q101819" s="39"/>
    </row>
    <row r="101820" spans="17:17">
      <c r="Q101820" s="39"/>
    </row>
    <row r="101821" spans="17:17">
      <c r="Q101821" s="39"/>
    </row>
    <row r="101822" spans="17:17">
      <c r="Q101822" s="39"/>
    </row>
    <row r="101823" spans="17:17">
      <c r="Q101823" s="39"/>
    </row>
    <row r="101824" spans="17:17">
      <c r="Q101824" s="39"/>
    </row>
    <row r="101825" spans="17:17">
      <c r="Q101825" s="39"/>
    </row>
    <row r="101826" spans="17:17">
      <c r="Q101826" s="39"/>
    </row>
    <row r="101827" spans="17:17">
      <c r="Q101827" s="39"/>
    </row>
    <row r="101828" spans="17:17">
      <c r="Q101828" s="39"/>
    </row>
    <row r="101829" spans="17:17">
      <c r="Q101829" s="39"/>
    </row>
    <row r="101830" spans="17:17">
      <c r="Q101830" s="39"/>
    </row>
    <row r="101831" spans="17:17">
      <c r="Q101831" s="39"/>
    </row>
    <row r="101832" spans="17:17">
      <c r="Q101832" s="39"/>
    </row>
    <row r="101833" spans="17:17">
      <c r="Q101833" s="39"/>
    </row>
    <row r="101834" spans="17:17">
      <c r="Q101834" s="39"/>
    </row>
    <row r="101835" spans="17:17">
      <c r="Q101835" s="39"/>
    </row>
    <row r="101836" spans="17:17">
      <c r="Q101836" s="39"/>
    </row>
    <row r="101837" spans="17:17">
      <c r="Q101837" s="39"/>
    </row>
    <row r="101838" spans="17:17">
      <c r="Q101838" s="39"/>
    </row>
    <row r="101839" spans="17:17">
      <c r="Q101839" s="39"/>
    </row>
    <row r="101840" spans="17:17">
      <c r="Q101840" s="39"/>
    </row>
    <row r="101841" spans="17:17">
      <c r="Q101841" s="39"/>
    </row>
    <row r="101842" spans="17:17">
      <c r="Q101842" s="39"/>
    </row>
    <row r="101843" spans="17:17">
      <c r="Q101843" s="39"/>
    </row>
    <row r="101844" spans="17:17">
      <c r="Q101844" s="39"/>
    </row>
    <row r="101845" spans="17:17">
      <c r="Q101845" s="39"/>
    </row>
    <row r="101846" spans="17:17">
      <c r="Q101846" s="39"/>
    </row>
    <row r="101847" spans="17:17">
      <c r="Q101847" s="39"/>
    </row>
    <row r="101848" spans="17:17">
      <c r="Q101848" s="39"/>
    </row>
    <row r="101849" spans="17:17">
      <c r="Q101849" s="39"/>
    </row>
    <row r="101850" spans="17:17">
      <c r="Q101850" s="39"/>
    </row>
    <row r="101851" spans="17:17">
      <c r="Q101851" s="39"/>
    </row>
    <row r="101852" spans="17:17">
      <c r="Q101852" s="39"/>
    </row>
    <row r="101853" spans="17:17">
      <c r="Q101853" s="39"/>
    </row>
    <row r="101854" spans="17:17">
      <c r="Q101854" s="39"/>
    </row>
    <row r="101855" spans="17:17">
      <c r="Q101855" s="39"/>
    </row>
    <row r="101856" spans="17:17">
      <c r="Q101856" s="39"/>
    </row>
    <row r="101857" spans="17:17">
      <c r="Q101857" s="39"/>
    </row>
    <row r="101858" spans="17:17">
      <c r="Q101858" s="39"/>
    </row>
    <row r="101859" spans="17:17">
      <c r="Q101859" s="39"/>
    </row>
    <row r="101860" spans="17:17">
      <c r="Q101860" s="39"/>
    </row>
    <row r="101861" spans="17:17">
      <c r="Q101861" s="39"/>
    </row>
    <row r="101862" spans="17:17">
      <c r="Q101862" s="39"/>
    </row>
    <row r="101863" spans="17:17">
      <c r="Q101863" s="39"/>
    </row>
    <row r="101864" spans="17:17">
      <c r="Q101864" s="39"/>
    </row>
    <row r="101865" spans="17:17">
      <c r="Q101865" s="39"/>
    </row>
    <row r="101866" spans="17:17">
      <c r="Q101866" s="39"/>
    </row>
    <row r="101867" spans="17:17">
      <c r="Q101867" s="39"/>
    </row>
    <row r="101868" spans="17:17">
      <c r="Q101868" s="39"/>
    </row>
    <row r="101869" spans="17:17">
      <c r="Q101869" s="39"/>
    </row>
    <row r="101870" spans="17:17">
      <c r="Q101870" s="39"/>
    </row>
    <row r="101871" spans="17:17">
      <c r="Q101871" s="39"/>
    </row>
    <row r="101872" spans="17:17">
      <c r="Q101872" s="39"/>
    </row>
    <row r="101873" spans="17:17">
      <c r="Q101873" s="39"/>
    </row>
    <row r="101874" spans="17:17">
      <c r="Q101874" s="39"/>
    </row>
    <row r="101875" spans="17:17">
      <c r="Q101875" s="39"/>
    </row>
    <row r="101876" spans="17:17">
      <c r="Q101876" s="39"/>
    </row>
    <row r="101877" spans="17:17">
      <c r="Q101877" s="39"/>
    </row>
    <row r="101878" spans="17:17">
      <c r="Q101878" s="39"/>
    </row>
    <row r="101879" spans="17:17">
      <c r="Q101879" s="39"/>
    </row>
    <row r="101880" spans="17:17">
      <c r="Q101880" s="39"/>
    </row>
    <row r="101881" spans="17:17">
      <c r="Q101881" s="39"/>
    </row>
    <row r="101882" spans="17:17">
      <c r="Q101882" s="39"/>
    </row>
    <row r="101883" spans="17:17">
      <c r="Q101883" s="39"/>
    </row>
    <row r="101884" spans="17:17">
      <c r="Q101884" s="39"/>
    </row>
    <row r="101885" spans="17:17">
      <c r="Q101885" s="39"/>
    </row>
    <row r="101886" spans="17:17">
      <c r="Q101886" s="39"/>
    </row>
    <row r="101887" spans="17:17">
      <c r="Q101887" s="39"/>
    </row>
    <row r="101888" spans="17:17">
      <c r="Q101888" s="39"/>
    </row>
    <row r="101889" spans="17:17">
      <c r="Q101889" s="39"/>
    </row>
    <row r="101890" spans="17:17">
      <c r="Q101890" s="39"/>
    </row>
    <row r="101891" spans="17:17">
      <c r="Q101891" s="39"/>
    </row>
    <row r="101892" spans="17:17">
      <c r="Q101892" s="39"/>
    </row>
    <row r="101893" spans="17:17">
      <c r="Q101893" s="39"/>
    </row>
    <row r="101894" spans="17:17">
      <c r="Q101894" s="39"/>
    </row>
    <row r="101895" spans="17:17">
      <c r="Q101895" s="39"/>
    </row>
    <row r="101896" spans="17:17">
      <c r="Q101896" s="39"/>
    </row>
    <row r="101897" spans="17:17">
      <c r="Q101897" s="39"/>
    </row>
    <row r="101898" spans="17:17">
      <c r="Q101898" s="39"/>
    </row>
    <row r="101899" spans="17:17">
      <c r="Q101899" s="39"/>
    </row>
    <row r="101900" spans="17:17">
      <c r="Q101900" s="39"/>
    </row>
    <row r="101901" spans="17:17">
      <c r="Q101901" s="39"/>
    </row>
    <row r="101902" spans="17:17">
      <c r="Q101902" s="39"/>
    </row>
    <row r="101903" spans="17:17">
      <c r="Q101903" s="39"/>
    </row>
    <row r="101904" spans="17:17">
      <c r="Q101904" s="39"/>
    </row>
    <row r="101905" spans="17:17">
      <c r="Q101905" s="39"/>
    </row>
    <row r="101906" spans="17:17">
      <c r="Q101906" s="39"/>
    </row>
    <row r="101907" spans="17:17">
      <c r="Q101907" s="39"/>
    </row>
    <row r="101908" spans="17:17">
      <c r="Q101908" s="39"/>
    </row>
    <row r="101909" spans="17:17">
      <c r="Q101909" s="39"/>
    </row>
    <row r="101910" spans="17:17">
      <c r="Q101910" s="39"/>
    </row>
    <row r="101911" spans="17:17">
      <c r="Q101911" s="39"/>
    </row>
    <row r="101912" spans="17:17">
      <c r="Q101912" s="39"/>
    </row>
    <row r="101913" spans="17:17">
      <c r="Q101913" s="39"/>
    </row>
    <row r="101914" spans="17:17">
      <c r="Q101914" s="39"/>
    </row>
    <row r="101915" spans="17:17">
      <c r="Q101915" s="39"/>
    </row>
    <row r="101916" spans="17:17">
      <c r="Q101916" s="39"/>
    </row>
    <row r="101917" spans="17:17">
      <c r="Q101917" s="39"/>
    </row>
    <row r="101918" spans="17:17">
      <c r="Q101918" s="39"/>
    </row>
    <row r="101919" spans="17:17">
      <c r="Q101919" s="39"/>
    </row>
    <row r="101920" spans="17:17">
      <c r="Q101920" s="39"/>
    </row>
    <row r="101921" spans="17:17">
      <c r="Q101921" s="39"/>
    </row>
    <row r="101922" spans="17:17">
      <c r="Q101922" s="39"/>
    </row>
    <row r="101923" spans="17:17">
      <c r="Q101923" s="39"/>
    </row>
    <row r="101924" spans="17:17">
      <c r="Q101924" s="39"/>
    </row>
    <row r="101925" spans="17:17">
      <c r="Q101925" s="39"/>
    </row>
    <row r="101926" spans="17:17">
      <c r="Q101926" s="39"/>
    </row>
    <row r="101927" spans="17:17">
      <c r="Q101927" s="39"/>
    </row>
    <row r="101928" spans="17:17">
      <c r="Q101928" s="39"/>
    </row>
    <row r="101929" spans="17:17">
      <c r="Q101929" s="39"/>
    </row>
    <row r="101930" spans="17:17">
      <c r="Q101930" s="39"/>
    </row>
    <row r="101931" spans="17:17">
      <c r="Q101931" s="39"/>
    </row>
    <row r="101932" spans="17:17">
      <c r="Q101932" s="39"/>
    </row>
    <row r="101933" spans="17:17">
      <c r="Q101933" s="39"/>
    </row>
    <row r="101934" spans="17:17">
      <c r="Q101934" s="39"/>
    </row>
    <row r="101935" spans="17:17">
      <c r="Q101935" s="39"/>
    </row>
    <row r="101936" spans="17:17">
      <c r="Q101936" s="39"/>
    </row>
    <row r="101937" spans="17:17">
      <c r="Q101937" s="39"/>
    </row>
    <row r="101938" spans="17:17">
      <c r="Q101938" s="39"/>
    </row>
    <row r="101939" spans="17:17">
      <c r="Q101939" s="39"/>
    </row>
    <row r="101940" spans="17:17">
      <c r="Q101940" s="39"/>
    </row>
    <row r="101941" spans="17:17">
      <c r="Q101941" s="39"/>
    </row>
    <row r="101942" spans="17:17">
      <c r="Q101942" s="39"/>
    </row>
    <row r="101943" spans="17:17">
      <c r="Q101943" s="39"/>
    </row>
    <row r="101944" spans="17:17">
      <c r="Q101944" s="39"/>
    </row>
    <row r="101945" spans="17:17">
      <c r="Q101945" s="39"/>
    </row>
    <row r="101946" spans="17:17">
      <c r="Q101946" s="39"/>
    </row>
    <row r="101947" spans="17:17">
      <c r="Q101947" s="39"/>
    </row>
    <row r="101948" spans="17:17">
      <c r="Q101948" s="39"/>
    </row>
    <row r="101949" spans="17:17">
      <c r="Q101949" s="39"/>
    </row>
    <row r="101950" spans="17:17">
      <c r="Q101950" s="39"/>
    </row>
    <row r="101951" spans="17:17">
      <c r="Q101951" s="39"/>
    </row>
    <row r="101952" spans="17:17">
      <c r="Q101952" s="39"/>
    </row>
    <row r="101953" spans="17:17">
      <c r="Q101953" s="39"/>
    </row>
    <row r="101954" spans="17:17">
      <c r="Q101954" s="39"/>
    </row>
    <row r="101955" spans="17:17">
      <c r="Q101955" s="39"/>
    </row>
    <row r="101956" spans="17:17">
      <c r="Q101956" s="39"/>
    </row>
    <row r="101957" spans="17:17">
      <c r="Q101957" s="39"/>
    </row>
    <row r="101958" spans="17:17">
      <c r="Q101958" s="39"/>
    </row>
    <row r="101959" spans="17:17">
      <c r="Q101959" s="39"/>
    </row>
    <row r="101960" spans="17:17">
      <c r="Q101960" s="39"/>
    </row>
    <row r="101961" spans="17:17">
      <c r="Q101961" s="39"/>
    </row>
    <row r="101962" spans="17:17">
      <c r="Q101962" s="39"/>
    </row>
    <row r="101963" spans="17:17">
      <c r="Q101963" s="39"/>
    </row>
    <row r="101964" spans="17:17">
      <c r="Q101964" s="39"/>
    </row>
    <row r="101965" spans="17:17">
      <c r="Q101965" s="39"/>
    </row>
    <row r="101966" spans="17:17">
      <c r="Q101966" s="39"/>
    </row>
    <row r="101967" spans="17:17">
      <c r="Q101967" s="39"/>
    </row>
    <row r="101968" spans="17:17">
      <c r="Q101968" s="39"/>
    </row>
    <row r="101969" spans="17:17">
      <c r="Q101969" s="39"/>
    </row>
    <row r="101970" spans="17:17">
      <c r="Q101970" s="39"/>
    </row>
    <row r="101971" spans="17:17">
      <c r="Q101971" s="39"/>
    </row>
    <row r="101972" spans="17:17">
      <c r="Q101972" s="39"/>
    </row>
    <row r="101973" spans="17:17">
      <c r="Q101973" s="39"/>
    </row>
    <row r="101974" spans="17:17">
      <c r="Q101974" s="39"/>
    </row>
    <row r="101975" spans="17:17">
      <c r="Q101975" s="39"/>
    </row>
    <row r="101976" spans="17:17">
      <c r="Q101976" s="39"/>
    </row>
    <row r="101977" spans="17:17">
      <c r="Q101977" s="39"/>
    </row>
    <row r="101978" spans="17:17">
      <c r="Q101978" s="39"/>
    </row>
    <row r="101979" spans="17:17">
      <c r="Q101979" s="39"/>
    </row>
    <row r="101980" spans="17:17">
      <c r="Q101980" s="39"/>
    </row>
    <row r="101981" spans="17:17">
      <c r="Q101981" s="39"/>
    </row>
    <row r="101982" spans="17:17">
      <c r="Q101982" s="39"/>
    </row>
    <row r="101983" spans="17:17">
      <c r="Q101983" s="39"/>
    </row>
    <row r="101984" spans="17:17">
      <c r="Q101984" s="39"/>
    </row>
    <row r="101985" spans="17:17">
      <c r="Q101985" s="39"/>
    </row>
    <row r="101986" spans="17:17">
      <c r="Q101986" s="39"/>
    </row>
    <row r="101987" spans="17:17">
      <c r="Q101987" s="39"/>
    </row>
    <row r="101988" spans="17:17">
      <c r="Q101988" s="39"/>
    </row>
    <row r="101989" spans="17:17">
      <c r="Q101989" s="39"/>
    </row>
    <row r="101990" spans="17:17">
      <c r="Q101990" s="39"/>
    </row>
    <row r="101991" spans="17:17">
      <c r="Q101991" s="39"/>
    </row>
    <row r="101992" spans="17:17">
      <c r="Q101992" s="39"/>
    </row>
    <row r="101993" spans="17:17">
      <c r="Q101993" s="39"/>
    </row>
    <row r="101994" spans="17:17">
      <c r="Q101994" s="39"/>
    </row>
    <row r="101995" spans="17:17">
      <c r="Q101995" s="39"/>
    </row>
    <row r="101996" spans="17:17">
      <c r="Q101996" s="39"/>
    </row>
    <row r="101997" spans="17:17">
      <c r="Q101997" s="39"/>
    </row>
    <row r="101998" spans="17:17">
      <c r="Q101998" s="39"/>
    </row>
    <row r="101999" spans="17:17">
      <c r="Q101999" s="39"/>
    </row>
    <row r="102000" spans="17:17">
      <c r="Q102000" s="39"/>
    </row>
    <row r="102001" spans="17:17">
      <c r="Q102001" s="39"/>
    </row>
    <row r="102002" spans="17:17">
      <c r="Q102002" s="39"/>
    </row>
    <row r="102003" spans="17:17">
      <c r="Q102003" s="39"/>
    </row>
    <row r="102004" spans="17:17">
      <c r="Q102004" s="39"/>
    </row>
    <row r="102005" spans="17:17">
      <c r="Q102005" s="39"/>
    </row>
    <row r="102006" spans="17:17">
      <c r="Q102006" s="39"/>
    </row>
    <row r="102007" spans="17:17">
      <c r="Q102007" s="39"/>
    </row>
    <row r="102008" spans="17:17">
      <c r="Q102008" s="39"/>
    </row>
    <row r="102009" spans="17:17">
      <c r="Q102009" s="39"/>
    </row>
    <row r="102010" spans="17:17">
      <c r="Q102010" s="39"/>
    </row>
    <row r="102011" spans="17:17">
      <c r="Q102011" s="39"/>
    </row>
    <row r="102012" spans="17:17">
      <c r="Q102012" s="39"/>
    </row>
    <row r="102013" spans="17:17">
      <c r="Q102013" s="39"/>
    </row>
    <row r="102014" spans="17:17">
      <c r="Q102014" s="39"/>
    </row>
    <row r="102015" spans="17:17">
      <c r="Q102015" s="39"/>
    </row>
    <row r="102016" spans="17:17">
      <c r="Q102016" s="39"/>
    </row>
    <row r="102017" spans="17:17">
      <c r="Q102017" s="39"/>
    </row>
    <row r="102018" spans="17:17">
      <c r="Q102018" s="39"/>
    </row>
    <row r="102019" spans="17:17">
      <c r="Q102019" s="39"/>
    </row>
    <row r="102020" spans="17:17">
      <c r="Q102020" s="39"/>
    </row>
    <row r="102021" spans="17:17">
      <c r="Q102021" s="39"/>
    </row>
    <row r="102022" spans="17:17">
      <c r="Q102022" s="39"/>
    </row>
    <row r="102023" spans="17:17">
      <c r="Q102023" s="39"/>
    </row>
    <row r="102024" spans="17:17">
      <c r="Q102024" s="39"/>
    </row>
    <row r="102025" spans="17:17">
      <c r="Q102025" s="39"/>
    </row>
    <row r="102026" spans="17:17">
      <c r="Q102026" s="39"/>
    </row>
    <row r="102027" spans="17:17">
      <c r="Q102027" s="39"/>
    </row>
    <row r="102028" spans="17:17">
      <c r="Q102028" s="39"/>
    </row>
    <row r="102029" spans="17:17">
      <c r="Q102029" s="39"/>
    </row>
    <row r="102030" spans="17:17">
      <c r="Q102030" s="39"/>
    </row>
    <row r="102031" spans="17:17">
      <c r="Q102031" s="39"/>
    </row>
    <row r="102032" spans="17:17">
      <c r="Q102032" s="39"/>
    </row>
    <row r="102033" spans="17:17">
      <c r="Q102033" s="39"/>
    </row>
    <row r="102034" spans="17:17">
      <c r="Q102034" s="39"/>
    </row>
    <row r="102035" spans="17:17">
      <c r="Q102035" s="39"/>
    </row>
    <row r="102036" spans="17:17">
      <c r="Q102036" s="39"/>
    </row>
    <row r="102037" spans="17:17">
      <c r="Q102037" s="39"/>
    </row>
    <row r="102038" spans="17:17">
      <c r="Q102038" s="39"/>
    </row>
    <row r="102039" spans="17:17">
      <c r="Q102039" s="39"/>
    </row>
    <row r="102040" spans="17:17">
      <c r="Q102040" s="39"/>
    </row>
    <row r="102041" spans="17:17">
      <c r="Q102041" s="39"/>
    </row>
    <row r="102042" spans="17:17">
      <c r="Q102042" s="39"/>
    </row>
    <row r="102043" spans="17:17">
      <c r="Q102043" s="39"/>
    </row>
    <row r="102044" spans="17:17">
      <c r="Q102044" s="39"/>
    </row>
    <row r="102045" spans="17:17">
      <c r="Q102045" s="39"/>
    </row>
    <row r="102046" spans="17:17">
      <c r="Q102046" s="39"/>
    </row>
    <row r="102047" spans="17:17">
      <c r="Q102047" s="39"/>
    </row>
    <row r="102048" spans="17:17">
      <c r="Q102048" s="39"/>
    </row>
    <row r="102049" spans="17:17">
      <c r="Q102049" s="39"/>
    </row>
    <row r="102050" spans="17:17">
      <c r="Q102050" s="39"/>
    </row>
    <row r="102051" spans="17:17">
      <c r="Q102051" s="39"/>
    </row>
    <row r="102052" spans="17:17">
      <c r="Q102052" s="39"/>
    </row>
    <row r="102053" spans="17:17">
      <c r="Q102053" s="39"/>
    </row>
    <row r="102054" spans="17:17">
      <c r="Q102054" s="39"/>
    </row>
    <row r="102055" spans="17:17">
      <c r="Q102055" s="39"/>
    </row>
    <row r="102056" spans="17:17">
      <c r="Q102056" s="39"/>
    </row>
    <row r="102057" spans="17:17">
      <c r="Q102057" s="39"/>
    </row>
    <row r="102058" spans="17:17">
      <c r="Q102058" s="39"/>
    </row>
    <row r="102059" spans="17:17">
      <c r="Q102059" s="39"/>
    </row>
    <row r="102060" spans="17:17">
      <c r="Q102060" s="39"/>
    </row>
    <row r="102061" spans="17:17">
      <c r="Q102061" s="39"/>
    </row>
    <row r="102062" spans="17:17">
      <c r="Q102062" s="39"/>
    </row>
    <row r="102063" spans="17:17">
      <c r="Q102063" s="39"/>
    </row>
    <row r="102064" spans="17:17">
      <c r="Q102064" s="39"/>
    </row>
    <row r="102065" spans="17:17">
      <c r="Q102065" s="39"/>
    </row>
    <row r="102066" spans="17:17">
      <c r="Q102066" s="39"/>
    </row>
    <row r="102067" spans="17:17">
      <c r="Q102067" s="39"/>
    </row>
    <row r="102068" spans="17:17">
      <c r="Q102068" s="39"/>
    </row>
    <row r="102069" spans="17:17">
      <c r="Q102069" s="39"/>
    </row>
    <row r="102070" spans="17:17">
      <c r="Q102070" s="39"/>
    </row>
    <row r="102071" spans="17:17">
      <c r="Q102071" s="39"/>
    </row>
    <row r="102072" spans="17:17">
      <c r="Q102072" s="39"/>
    </row>
    <row r="102073" spans="17:17">
      <c r="Q102073" s="39"/>
    </row>
    <row r="102074" spans="17:17">
      <c r="Q102074" s="39"/>
    </row>
    <row r="102075" spans="17:17">
      <c r="Q102075" s="39"/>
    </row>
    <row r="102076" spans="17:17">
      <c r="Q102076" s="39"/>
    </row>
    <row r="102077" spans="17:17">
      <c r="Q102077" s="39"/>
    </row>
    <row r="102078" spans="17:17">
      <c r="Q102078" s="39"/>
    </row>
    <row r="102079" spans="17:17">
      <c r="Q102079" s="39"/>
    </row>
    <row r="102080" spans="17:17">
      <c r="Q102080" s="39"/>
    </row>
    <row r="102081" spans="17:17">
      <c r="Q102081" s="39"/>
    </row>
    <row r="102082" spans="17:17">
      <c r="Q102082" s="39"/>
    </row>
    <row r="102083" spans="17:17">
      <c r="Q102083" s="39"/>
    </row>
    <row r="102084" spans="17:17">
      <c r="Q102084" s="39"/>
    </row>
    <row r="102085" spans="17:17">
      <c r="Q102085" s="39"/>
    </row>
    <row r="102086" spans="17:17">
      <c r="Q102086" s="39"/>
    </row>
    <row r="102087" spans="17:17">
      <c r="Q102087" s="39"/>
    </row>
    <row r="102088" spans="17:17">
      <c r="Q102088" s="39"/>
    </row>
    <row r="102089" spans="17:17">
      <c r="Q102089" s="39"/>
    </row>
    <row r="102090" spans="17:17">
      <c r="Q102090" s="39"/>
    </row>
    <row r="102091" spans="17:17">
      <c r="Q102091" s="39"/>
    </row>
    <row r="102092" spans="17:17">
      <c r="Q102092" s="39"/>
    </row>
    <row r="102093" spans="17:17">
      <c r="Q102093" s="39"/>
    </row>
    <row r="102094" spans="17:17">
      <c r="Q102094" s="39"/>
    </row>
    <row r="102095" spans="17:17">
      <c r="Q102095" s="39"/>
    </row>
    <row r="102096" spans="17:17">
      <c r="Q102096" s="39"/>
    </row>
    <row r="102097" spans="17:17">
      <c r="Q102097" s="39"/>
    </row>
    <row r="102098" spans="17:17">
      <c r="Q102098" s="39"/>
    </row>
    <row r="102099" spans="17:17">
      <c r="Q102099" s="39"/>
    </row>
    <row r="102100" spans="17:17">
      <c r="Q102100" s="39"/>
    </row>
    <row r="102101" spans="17:17">
      <c r="Q102101" s="39"/>
    </row>
    <row r="102102" spans="17:17">
      <c r="Q102102" s="39"/>
    </row>
    <row r="102103" spans="17:17">
      <c r="Q102103" s="39"/>
    </row>
    <row r="102104" spans="17:17">
      <c r="Q102104" s="39"/>
    </row>
    <row r="102105" spans="17:17">
      <c r="Q102105" s="39"/>
    </row>
    <row r="102106" spans="17:17">
      <c r="Q102106" s="39"/>
    </row>
    <row r="102107" spans="17:17">
      <c r="Q102107" s="39"/>
    </row>
    <row r="102108" spans="17:17">
      <c r="Q102108" s="39"/>
    </row>
    <row r="102109" spans="17:17">
      <c r="Q102109" s="39"/>
    </row>
    <row r="102110" spans="17:17">
      <c r="Q102110" s="39"/>
    </row>
    <row r="102111" spans="17:17">
      <c r="Q102111" s="39"/>
    </row>
    <row r="102112" spans="17:17">
      <c r="Q102112" s="39"/>
    </row>
    <row r="102113" spans="17:17">
      <c r="Q102113" s="39"/>
    </row>
    <row r="102114" spans="17:17">
      <c r="Q102114" s="39"/>
    </row>
    <row r="102115" spans="17:17">
      <c r="Q102115" s="39"/>
    </row>
    <row r="102116" spans="17:17">
      <c r="Q102116" s="39"/>
    </row>
    <row r="102117" spans="17:17">
      <c r="Q102117" s="39"/>
    </row>
    <row r="102118" spans="17:17">
      <c r="Q102118" s="39"/>
    </row>
    <row r="102119" spans="17:17">
      <c r="Q102119" s="39"/>
    </row>
    <row r="102120" spans="17:17">
      <c r="Q102120" s="39"/>
    </row>
    <row r="102121" spans="17:17">
      <c r="Q102121" s="39"/>
    </row>
    <row r="102122" spans="17:17">
      <c r="Q102122" s="39"/>
    </row>
    <row r="102123" spans="17:17">
      <c r="Q102123" s="39"/>
    </row>
    <row r="102124" spans="17:17">
      <c r="Q102124" s="39"/>
    </row>
    <row r="102125" spans="17:17">
      <c r="Q102125" s="39"/>
    </row>
    <row r="102126" spans="17:17">
      <c r="Q102126" s="39"/>
    </row>
    <row r="102127" spans="17:17">
      <c r="Q102127" s="39"/>
    </row>
    <row r="102128" spans="17:17">
      <c r="Q102128" s="39"/>
    </row>
    <row r="102129" spans="17:17">
      <c r="Q102129" s="39"/>
    </row>
    <row r="102130" spans="17:17">
      <c r="Q102130" s="39"/>
    </row>
    <row r="102131" spans="17:17">
      <c r="Q102131" s="39"/>
    </row>
    <row r="102132" spans="17:17">
      <c r="Q102132" s="39"/>
    </row>
    <row r="102133" spans="17:17">
      <c r="Q102133" s="39"/>
    </row>
    <row r="102134" spans="17:17">
      <c r="Q102134" s="39"/>
    </row>
    <row r="102135" spans="17:17">
      <c r="Q102135" s="39"/>
    </row>
    <row r="102136" spans="17:17">
      <c r="Q102136" s="39"/>
    </row>
    <row r="102137" spans="17:17">
      <c r="Q102137" s="39"/>
    </row>
    <row r="102138" spans="17:17">
      <c r="Q102138" s="39"/>
    </row>
    <row r="102139" spans="17:17">
      <c r="Q102139" s="39"/>
    </row>
    <row r="102140" spans="17:17">
      <c r="Q102140" s="39"/>
    </row>
    <row r="102141" spans="17:17">
      <c r="Q102141" s="39"/>
    </row>
    <row r="102142" spans="17:17">
      <c r="Q102142" s="39"/>
    </row>
    <row r="102143" spans="17:17">
      <c r="Q102143" s="39"/>
    </row>
    <row r="102144" spans="17:17">
      <c r="Q102144" s="39"/>
    </row>
    <row r="102145" spans="17:17">
      <c r="Q102145" s="39"/>
    </row>
    <row r="102146" spans="17:17">
      <c r="Q102146" s="39"/>
    </row>
    <row r="102147" spans="17:17">
      <c r="Q102147" s="39"/>
    </row>
    <row r="102148" spans="17:17">
      <c r="Q102148" s="39"/>
    </row>
    <row r="102149" spans="17:17">
      <c r="Q102149" s="39"/>
    </row>
    <row r="102150" spans="17:17">
      <c r="Q102150" s="39"/>
    </row>
    <row r="102151" spans="17:17">
      <c r="Q102151" s="39"/>
    </row>
    <row r="102152" spans="17:17">
      <c r="Q102152" s="39"/>
    </row>
    <row r="102153" spans="17:17">
      <c r="Q102153" s="39"/>
    </row>
    <row r="102154" spans="17:17">
      <c r="Q102154" s="39"/>
    </row>
    <row r="102155" spans="17:17">
      <c r="Q102155" s="39"/>
    </row>
    <row r="102156" spans="17:17">
      <c r="Q102156" s="39"/>
    </row>
    <row r="102157" spans="17:17">
      <c r="Q102157" s="39"/>
    </row>
    <row r="102158" spans="17:17">
      <c r="Q102158" s="39"/>
    </row>
    <row r="102159" spans="17:17">
      <c r="Q102159" s="39"/>
    </row>
    <row r="102160" spans="17:17">
      <c r="Q102160" s="39"/>
    </row>
    <row r="102161" spans="17:17">
      <c r="Q102161" s="39"/>
    </row>
    <row r="102162" spans="17:17">
      <c r="Q102162" s="39"/>
    </row>
    <row r="102163" spans="17:17">
      <c r="Q102163" s="39"/>
    </row>
    <row r="102164" spans="17:17">
      <c r="Q102164" s="39"/>
    </row>
    <row r="102165" spans="17:17">
      <c r="Q102165" s="39"/>
    </row>
    <row r="102166" spans="17:17">
      <c r="Q102166" s="39"/>
    </row>
    <row r="102167" spans="17:17">
      <c r="Q102167" s="39"/>
    </row>
    <row r="102168" spans="17:17">
      <c r="Q102168" s="39"/>
    </row>
    <row r="102169" spans="17:17">
      <c r="Q102169" s="39"/>
    </row>
    <row r="102170" spans="17:17">
      <c r="Q102170" s="39"/>
    </row>
    <row r="102171" spans="17:17">
      <c r="Q102171" s="39"/>
    </row>
    <row r="102172" spans="17:17">
      <c r="Q102172" s="39"/>
    </row>
    <row r="102173" spans="17:17">
      <c r="Q102173" s="39"/>
    </row>
    <row r="102174" spans="17:17">
      <c r="Q102174" s="39"/>
    </row>
    <row r="102175" spans="17:17">
      <c r="Q102175" s="39"/>
    </row>
    <row r="102176" spans="17:17">
      <c r="Q102176" s="39"/>
    </row>
    <row r="102177" spans="17:17">
      <c r="Q102177" s="39"/>
    </row>
    <row r="102178" spans="17:17">
      <c r="Q102178" s="39"/>
    </row>
    <row r="102179" spans="17:17">
      <c r="Q102179" s="39"/>
    </row>
    <row r="102180" spans="17:17">
      <c r="Q102180" s="39"/>
    </row>
    <row r="102181" spans="17:17">
      <c r="Q102181" s="39"/>
    </row>
    <row r="102182" spans="17:17">
      <c r="Q102182" s="39"/>
    </row>
    <row r="102183" spans="17:17">
      <c r="Q102183" s="39"/>
    </row>
    <row r="102184" spans="17:17">
      <c r="Q102184" s="39"/>
    </row>
    <row r="102185" spans="17:17">
      <c r="Q102185" s="39"/>
    </row>
    <row r="102186" spans="17:17">
      <c r="Q102186" s="39"/>
    </row>
    <row r="102187" spans="17:17">
      <c r="Q102187" s="39"/>
    </row>
    <row r="102188" spans="17:17">
      <c r="Q102188" s="39"/>
    </row>
    <row r="102189" spans="17:17">
      <c r="Q102189" s="39"/>
    </row>
    <row r="102190" spans="17:17">
      <c r="Q102190" s="39"/>
    </row>
    <row r="102191" spans="17:17">
      <c r="Q102191" s="39"/>
    </row>
    <row r="102192" spans="17:17">
      <c r="Q102192" s="39"/>
    </row>
    <row r="102193" spans="17:17">
      <c r="Q102193" s="39"/>
    </row>
    <row r="102194" spans="17:17">
      <c r="Q102194" s="39"/>
    </row>
    <row r="102195" spans="17:17">
      <c r="Q102195" s="39"/>
    </row>
    <row r="102196" spans="17:17">
      <c r="Q102196" s="39"/>
    </row>
    <row r="102197" spans="17:17">
      <c r="Q102197" s="39"/>
    </row>
    <row r="102198" spans="17:17">
      <c r="Q102198" s="39"/>
    </row>
    <row r="102199" spans="17:17">
      <c r="Q102199" s="39"/>
    </row>
    <row r="102200" spans="17:17">
      <c r="Q102200" s="39"/>
    </row>
    <row r="102201" spans="17:17">
      <c r="Q102201" s="39"/>
    </row>
    <row r="102202" spans="17:17">
      <c r="Q102202" s="39"/>
    </row>
    <row r="102203" spans="17:17">
      <c r="Q102203" s="39"/>
    </row>
    <row r="102204" spans="17:17">
      <c r="Q102204" s="39"/>
    </row>
    <row r="102205" spans="17:17">
      <c r="Q102205" s="39"/>
    </row>
    <row r="102206" spans="17:17">
      <c r="Q102206" s="39"/>
    </row>
    <row r="102207" spans="17:17">
      <c r="Q102207" s="39"/>
    </row>
    <row r="102208" spans="17:17">
      <c r="Q102208" s="39"/>
    </row>
    <row r="102209" spans="17:17">
      <c r="Q102209" s="39"/>
    </row>
    <row r="102210" spans="17:17">
      <c r="Q102210" s="39"/>
    </row>
    <row r="102211" spans="17:17">
      <c r="Q102211" s="39"/>
    </row>
    <row r="102212" spans="17:17">
      <c r="Q102212" s="39"/>
    </row>
    <row r="102213" spans="17:17">
      <c r="Q102213" s="39"/>
    </row>
    <row r="102214" spans="17:17">
      <c r="Q102214" s="39"/>
    </row>
    <row r="102215" spans="17:17">
      <c r="Q102215" s="39"/>
    </row>
    <row r="102216" spans="17:17">
      <c r="Q102216" s="39"/>
    </row>
    <row r="102217" spans="17:17">
      <c r="Q102217" s="39"/>
    </row>
    <row r="102218" spans="17:17">
      <c r="Q102218" s="39"/>
    </row>
    <row r="102219" spans="17:17">
      <c r="Q102219" s="39"/>
    </row>
    <row r="102220" spans="17:17">
      <c r="Q102220" s="39"/>
    </row>
    <row r="102221" spans="17:17">
      <c r="Q102221" s="39"/>
    </row>
    <row r="102222" spans="17:17">
      <c r="Q102222" s="39"/>
    </row>
    <row r="102223" spans="17:17">
      <c r="Q102223" s="39"/>
    </row>
    <row r="102224" spans="17:17">
      <c r="Q102224" s="39"/>
    </row>
    <row r="102225" spans="17:17">
      <c r="Q102225" s="39"/>
    </row>
    <row r="102226" spans="17:17">
      <c r="Q102226" s="39"/>
    </row>
    <row r="102227" spans="17:17">
      <c r="Q102227" s="39"/>
    </row>
    <row r="102228" spans="17:17">
      <c r="Q102228" s="39"/>
    </row>
    <row r="102229" spans="17:17">
      <c r="Q102229" s="39"/>
    </row>
    <row r="102230" spans="17:17">
      <c r="Q102230" s="39"/>
    </row>
    <row r="102231" spans="17:17">
      <c r="Q102231" s="39"/>
    </row>
    <row r="102232" spans="17:17">
      <c r="Q102232" s="39"/>
    </row>
    <row r="102233" spans="17:17">
      <c r="Q102233" s="39"/>
    </row>
    <row r="102234" spans="17:17">
      <c r="Q102234" s="39"/>
    </row>
    <row r="102235" spans="17:17">
      <c r="Q102235" s="39"/>
    </row>
    <row r="102236" spans="17:17">
      <c r="Q102236" s="39"/>
    </row>
    <row r="102237" spans="17:17">
      <c r="Q102237" s="39"/>
    </row>
    <row r="102238" spans="17:17">
      <c r="Q102238" s="39"/>
    </row>
    <row r="102239" spans="17:17">
      <c r="Q102239" s="39"/>
    </row>
    <row r="102240" spans="17:17">
      <c r="Q102240" s="39"/>
    </row>
    <row r="102241" spans="17:17">
      <c r="Q102241" s="39"/>
    </row>
    <row r="102242" spans="17:17">
      <c r="Q102242" s="39"/>
    </row>
    <row r="102243" spans="17:17">
      <c r="Q102243" s="39"/>
    </row>
    <row r="102244" spans="17:17">
      <c r="Q102244" s="39"/>
    </row>
    <row r="102245" spans="17:17">
      <c r="Q102245" s="39"/>
    </row>
    <row r="102246" spans="17:17">
      <c r="Q102246" s="39"/>
    </row>
    <row r="102247" spans="17:17">
      <c r="Q102247" s="39"/>
    </row>
    <row r="102248" spans="17:17">
      <c r="Q102248" s="39"/>
    </row>
    <row r="102249" spans="17:17">
      <c r="Q102249" s="39"/>
    </row>
    <row r="102250" spans="17:17">
      <c r="Q102250" s="39"/>
    </row>
    <row r="102251" spans="17:17">
      <c r="Q102251" s="39"/>
    </row>
    <row r="102252" spans="17:17">
      <c r="Q102252" s="39"/>
    </row>
    <row r="102253" spans="17:17">
      <c r="Q102253" s="39"/>
    </row>
    <row r="102254" spans="17:17">
      <c r="Q102254" s="39"/>
    </row>
    <row r="102255" spans="17:17">
      <c r="Q102255" s="39"/>
    </row>
    <row r="102256" spans="17:17">
      <c r="Q102256" s="39"/>
    </row>
    <row r="102257" spans="17:17">
      <c r="Q102257" s="39"/>
    </row>
    <row r="102258" spans="17:17">
      <c r="Q102258" s="39"/>
    </row>
    <row r="102259" spans="17:17">
      <c r="Q102259" s="39"/>
    </row>
    <row r="102260" spans="17:17">
      <c r="Q102260" s="39"/>
    </row>
    <row r="102261" spans="17:17">
      <c r="Q102261" s="39"/>
    </row>
    <row r="102262" spans="17:17">
      <c r="Q102262" s="39"/>
    </row>
    <row r="102263" spans="17:17">
      <c r="Q102263" s="39"/>
    </row>
    <row r="102264" spans="17:17">
      <c r="Q102264" s="39"/>
    </row>
    <row r="102265" spans="17:17">
      <c r="Q102265" s="39"/>
    </row>
    <row r="102266" spans="17:17">
      <c r="Q102266" s="39"/>
    </row>
    <row r="102267" spans="17:17">
      <c r="Q102267" s="39"/>
    </row>
    <row r="102268" spans="17:17">
      <c r="Q102268" s="39"/>
    </row>
    <row r="102269" spans="17:17">
      <c r="Q102269" s="39"/>
    </row>
    <row r="102270" spans="17:17">
      <c r="Q102270" s="39"/>
    </row>
    <row r="102271" spans="17:17">
      <c r="Q102271" s="39"/>
    </row>
    <row r="102272" spans="17:17">
      <c r="Q102272" s="39"/>
    </row>
    <row r="102273" spans="17:17">
      <c r="Q102273" s="39"/>
    </row>
    <row r="102274" spans="17:17">
      <c r="Q102274" s="39"/>
    </row>
    <row r="102275" spans="17:17">
      <c r="Q102275" s="39"/>
    </row>
    <row r="102276" spans="17:17">
      <c r="Q102276" s="39"/>
    </row>
    <row r="102277" spans="17:17">
      <c r="Q102277" s="39"/>
    </row>
    <row r="102278" spans="17:17">
      <c r="Q102278" s="39"/>
    </row>
    <row r="102279" spans="17:17">
      <c r="Q102279" s="39"/>
    </row>
    <row r="102280" spans="17:17">
      <c r="Q102280" s="39"/>
    </row>
    <row r="102281" spans="17:17">
      <c r="Q102281" s="39"/>
    </row>
    <row r="102282" spans="17:17">
      <c r="Q102282" s="39"/>
    </row>
    <row r="102283" spans="17:17">
      <c r="Q102283" s="39"/>
    </row>
    <row r="102284" spans="17:17">
      <c r="Q102284" s="39"/>
    </row>
    <row r="102285" spans="17:17">
      <c r="Q102285" s="39"/>
    </row>
    <row r="102286" spans="17:17">
      <c r="Q102286" s="39"/>
    </row>
    <row r="102287" spans="17:17">
      <c r="Q102287" s="39"/>
    </row>
    <row r="102288" spans="17:17">
      <c r="Q102288" s="39"/>
    </row>
    <row r="102289" spans="17:17">
      <c r="Q102289" s="39"/>
    </row>
    <row r="102290" spans="17:17">
      <c r="Q102290" s="39"/>
    </row>
    <row r="102291" spans="17:17">
      <c r="Q102291" s="39"/>
    </row>
    <row r="102292" spans="17:17">
      <c r="Q102292" s="39"/>
    </row>
    <row r="102293" spans="17:17">
      <c r="Q102293" s="39"/>
    </row>
    <row r="102294" spans="17:17">
      <c r="Q102294" s="39"/>
    </row>
    <row r="102295" spans="17:17">
      <c r="Q102295" s="39"/>
    </row>
    <row r="102296" spans="17:17">
      <c r="Q102296" s="39"/>
    </row>
    <row r="102297" spans="17:17">
      <c r="Q102297" s="39"/>
    </row>
    <row r="102298" spans="17:17">
      <c r="Q102298" s="39"/>
    </row>
    <row r="102299" spans="17:17">
      <c r="Q102299" s="39"/>
    </row>
    <row r="102300" spans="17:17">
      <c r="Q102300" s="39"/>
    </row>
    <row r="102301" spans="17:17">
      <c r="Q102301" s="39"/>
    </row>
    <row r="102302" spans="17:17">
      <c r="Q102302" s="39"/>
    </row>
    <row r="102303" spans="17:17">
      <c r="Q102303" s="39"/>
    </row>
    <row r="102304" spans="17:17">
      <c r="Q102304" s="39"/>
    </row>
    <row r="102305" spans="17:17">
      <c r="Q102305" s="39"/>
    </row>
    <row r="102306" spans="17:17">
      <c r="Q102306" s="39"/>
    </row>
    <row r="102307" spans="17:17">
      <c r="Q102307" s="39"/>
    </row>
    <row r="102308" spans="17:17">
      <c r="Q102308" s="39"/>
    </row>
    <row r="102309" spans="17:17">
      <c r="Q102309" s="39"/>
    </row>
    <row r="102310" spans="17:17">
      <c r="Q102310" s="39"/>
    </row>
    <row r="102311" spans="17:17">
      <c r="Q102311" s="39"/>
    </row>
    <row r="102312" spans="17:17">
      <c r="Q102312" s="39"/>
    </row>
    <row r="102313" spans="17:17">
      <c r="Q102313" s="39"/>
    </row>
    <row r="102314" spans="17:17">
      <c r="Q102314" s="39"/>
    </row>
    <row r="102315" spans="17:17">
      <c r="Q102315" s="39"/>
    </row>
    <row r="102316" spans="17:17">
      <c r="Q102316" s="39"/>
    </row>
    <row r="102317" spans="17:17">
      <c r="Q102317" s="39"/>
    </row>
    <row r="102318" spans="17:17">
      <c r="Q102318" s="39"/>
    </row>
    <row r="102319" spans="17:17">
      <c r="Q102319" s="39"/>
    </row>
    <row r="102320" spans="17:17">
      <c r="Q102320" s="39"/>
    </row>
    <row r="102321" spans="17:17">
      <c r="Q102321" s="39"/>
    </row>
    <row r="102322" spans="17:17">
      <c r="Q102322" s="39"/>
    </row>
    <row r="102323" spans="17:17">
      <c r="Q102323" s="39"/>
    </row>
    <row r="102324" spans="17:17">
      <c r="Q102324" s="39"/>
    </row>
    <row r="102325" spans="17:17">
      <c r="Q102325" s="39"/>
    </row>
    <row r="102326" spans="17:17">
      <c r="Q102326" s="39"/>
    </row>
    <row r="102327" spans="17:17">
      <c r="Q102327" s="39"/>
    </row>
    <row r="102328" spans="17:17">
      <c r="Q102328" s="39"/>
    </row>
    <row r="102329" spans="17:17">
      <c r="Q102329" s="39"/>
    </row>
    <row r="102330" spans="17:17">
      <c r="Q102330" s="39"/>
    </row>
    <row r="102331" spans="17:17">
      <c r="Q102331" s="39"/>
    </row>
    <row r="102332" spans="17:17">
      <c r="Q102332" s="39"/>
    </row>
    <row r="102333" spans="17:17">
      <c r="Q102333" s="39"/>
    </row>
    <row r="102334" spans="17:17">
      <c r="Q102334" s="39"/>
    </row>
    <row r="102335" spans="17:17">
      <c r="Q102335" s="39"/>
    </row>
    <row r="102336" spans="17:17">
      <c r="Q102336" s="39"/>
    </row>
    <row r="102337" spans="17:17">
      <c r="Q102337" s="39"/>
    </row>
    <row r="102338" spans="17:17">
      <c r="Q102338" s="39"/>
    </row>
    <row r="102339" spans="17:17">
      <c r="Q102339" s="39"/>
    </row>
    <row r="102340" spans="17:17">
      <c r="Q102340" s="39"/>
    </row>
    <row r="102341" spans="17:17">
      <c r="Q102341" s="39"/>
    </row>
    <row r="102342" spans="17:17">
      <c r="Q102342" s="39"/>
    </row>
    <row r="102343" spans="17:17">
      <c r="Q102343" s="39"/>
    </row>
    <row r="102344" spans="17:17">
      <c r="Q102344" s="39"/>
    </row>
    <row r="102345" spans="17:17">
      <c r="Q102345" s="39"/>
    </row>
    <row r="102346" spans="17:17">
      <c r="Q102346" s="39"/>
    </row>
    <row r="102347" spans="17:17">
      <c r="Q102347" s="39"/>
    </row>
    <row r="102348" spans="17:17">
      <c r="Q102348" s="39"/>
    </row>
    <row r="102349" spans="17:17">
      <c r="Q102349" s="39"/>
    </row>
    <row r="102350" spans="17:17">
      <c r="Q102350" s="39"/>
    </row>
    <row r="102351" spans="17:17">
      <c r="Q102351" s="39"/>
    </row>
    <row r="102352" spans="17:17">
      <c r="Q102352" s="39"/>
    </row>
    <row r="102353" spans="17:17">
      <c r="Q102353" s="39"/>
    </row>
    <row r="102354" spans="17:17">
      <c r="Q102354" s="39"/>
    </row>
    <row r="102355" spans="17:17">
      <c r="Q102355" s="39"/>
    </row>
    <row r="102356" spans="17:17">
      <c r="Q102356" s="39"/>
    </row>
    <row r="102357" spans="17:17">
      <c r="Q102357" s="39"/>
    </row>
    <row r="102358" spans="17:17">
      <c r="Q102358" s="39"/>
    </row>
    <row r="102359" spans="17:17">
      <c r="Q102359" s="39"/>
    </row>
    <row r="102360" spans="17:17">
      <c r="Q102360" s="39"/>
    </row>
    <row r="102361" spans="17:17">
      <c r="Q102361" s="39"/>
    </row>
    <row r="102362" spans="17:17">
      <c r="Q102362" s="39"/>
    </row>
    <row r="102363" spans="17:17">
      <c r="Q102363" s="39"/>
    </row>
    <row r="102364" spans="17:17">
      <c r="Q102364" s="39"/>
    </row>
    <row r="102365" spans="17:17">
      <c r="Q102365" s="39"/>
    </row>
    <row r="102366" spans="17:17">
      <c r="Q102366" s="39"/>
    </row>
    <row r="102367" spans="17:17">
      <c r="Q102367" s="39"/>
    </row>
    <row r="102368" spans="17:17">
      <c r="Q102368" s="39"/>
    </row>
    <row r="102369" spans="17:17">
      <c r="Q102369" s="39"/>
    </row>
    <row r="102370" spans="17:17">
      <c r="Q102370" s="39"/>
    </row>
    <row r="102371" spans="17:17">
      <c r="Q102371" s="39"/>
    </row>
    <row r="102372" spans="17:17">
      <c r="Q102372" s="39"/>
    </row>
    <row r="102373" spans="17:17">
      <c r="Q102373" s="39"/>
    </row>
    <row r="102374" spans="17:17">
      <c r="Q102374" s="39"/>
    </row>
    <row r="102375" spans="17:17">
      <c r="Q102375" s="39"/>
    </row>
    <row r="102376" spans="17:17">
      <c r="Q102376" s="39"/>
    </row>
    <row r="102377" spans="17:17">
      <c r="Q102377" s="39"/>
    </row>
    <row r="102378" spans="17:17">
      <c r="Q102378" s="39"/>
    </row>
    <row r="102379" spans="17:17">
      <c r="Q102379" s="39"/>
    </row>
    <row r="102380" spans="17:17">
      <c r="Q102380" s="39"/>
    </row>
    <row r="102381" spans="17:17">
      <c r="Q102381" s="39"/>
    </row>
    <row r="102382" spans="17:17">
      <c r="Q102382" s="39"/>
    </row>
    <row r="102383" spans="17:17">
      <c r="Q102383" s="39"/>
    </row>
    <row r="102384" spans="17:17">
      <c r="Q102384" s="39"/>
    </row>
    <row r="102385" spans="17:17">
      <c r="Q102385" s="39"/>
    </row>
    <row r="102386" spans="17:17">
      <c r="Q102386" s="39"/>
    </row>
    <row r="102387" spans="17:17">
      <c r="Q102387" s="39"/>
    </row>
    <row r="102388" spans="17:17">
      <c r="Q102388" s="39"/>
    </row>
    <row r="102389" spans="17:17">
      <c r="Q102389" s="39"/>
    </row>
    <row r="102390" spans="17:17">
      <c r="Q102390" s="39"/>
    </row>
    <row r="102391" spans="17:17">
      <c r="Q102391" s="39"/>
    </row>
    <row r="102392" spans="17:17">
      <c r="Q102392" s="39"/>
    </row>
    <row r="102393" spans="17:17">
      <c r="Q102393" s="39"/>
    </row>
    <row r="102394" spans="17:17">
      <c r="Q102394" s="39"/>
    </row>
    <row r="102395" spans="17:17">
      <c r="Q102395" s="39"/>
    </row>
    <row r="102396" spans="17:17">
      <c r="Q102396" s="39"/>
    </row>
    <row r="102397" spans="17:17">
      <c r="Q102397" s="39"/>
    </row>
    <row r="102398" spans="17:17">
      <c r="Q102398" s="39"/>
    </row>
    <row r="102399" spans="17:17">
      <c r="Q102399" s="39"/>
    </row>
    <row r="102400" spans="17:17">
      <c r="Q102400" s="39"/>
    </row>
    <row r="102401" spans="17:17">
      <c r="Q102401" s="39"/>
    </row>
    <row r="102402" spans="17:17">
      <c r="Q102402" s="39"/>
    </row>
    <row r="102403" spans="17:17">
      <c r="Q102403" s="39"/>
    </row>
    <row r="102404" spans="17:17">
      <c r="Q102404" s="39"/>
    </row>
    <row r="102405" spans="17:17">
      <c r="Q102405" s="39"/>
    </row>
    <row r="102406" spans="17:17">
      <c r="Q102406" s="39"/>
    </row>
    <row r="102407" spans="17:17">
      <c r="Q102407" s="39"/>
    </row>
    <row r="102408" spans="17:17">
      <c r="Q102408" s="39"/>
    </row>
    <row r="102409" spans="17:17">
      <c r="Q102409" s="39"/>
    </row>
    <row r="102410" spans="17:17">
      <c r="Q102410" s="39"/>
    </row>
    <row r="102411" spans="17:17">
      <c r="Q102411" s="39"/>
    </row>
    <row r="102412" spans="17:17">
      <c r="Q102412" s="39"/>
    </row>
    <row r="102413" spans="17:17">
      <c r="Q102413" s="39"/>
    </row>
    <row r="102414" spans="17:17">
      <c r="Q102414" s="39"/>
    </row>
    <row r="102415" spans="17:17">
      <c r="Q102415" s="39"/>
    </row>
    <row r="102416" spans="17:17">
      <c r="Q102416" s="39"/>
    </row>
    <row r="102417" spans="17:17">
      <c r="Q102417" s="39"/>
    </row>
    <row r="102418" spans="17:17">
      <c r="Q102418" s="39"/>
    </row>
    <row r="102419" spans="17:17">
      <c r="Q102419" s="39"/>
    </row>
    <row r="102420" spans="17:17">
      <c r="Q102420" s="39"/>
    </row>
    <row r="102421" spans="17:17">
      <c r="Q102421" s="39"/>
    </row>
    <row r="102422" spans="17:17">
      <c r="Q102422" s="39"/>
    </row>
    <row r="102423" spans="17:17">
      <c r="Q102423" s="39"/>
    </row>
    <row r="102424" spans="17:17">
      <c r="Q102424" s="39"/>
    </row>
    <row r="102425" spans="17:17">
      <c r="Q102425" s="39"/>
    </row>
    <row r="102426" spans="17:17">
      <c r="Q102426" s="39"/>
    </row>
    <row r="102427" spans="17:17">
      <c r="Q102427" s="39"/>
    </row>
    <row r="102428" spans="17:17">
      <c r="Q102428" s="39"/>
    </row>
    <row r="102429" spans="17:17">
      <c r="Q102429" s="39"/>
    </row>
    <row r="102430" spans="17:17">
      <c r="Q102430" s="39"/>
    </row>
    <row r="102431" spans="17:17">
      <c r="Q102431" s="39"/>
    </row>
    <row r="102432" spans="17:17">
      <c r="Q102432" s="39"/>
    </row>
    <row r="102433" spans="17:17">
      <c r="Q102433" s="39"/>
    </row>
    <row r="102434" spans="17:17">
      <c r="Q102434" s="39"/>
    </row>
    <row r="102435" spans="17:17">
      <c r="Q102435" s="39"/>
    </row>
    <row r="102436" spans="17:17">
      <c r="Q102436" s="39"/>
    </row>
    <row r="102437" spans="17:17">
      <c r="Q102437" s="39"/>
    </row>
    <row r="102438" spans="17:17">
      <c r="Q102438" s="39"/>
    </row>
    <row r="102439" spans="17:17">
      <c r="Q102439" s="39"/>
    </row>
    <row r="102440" spans="17:17">
      <c r="Q102440" s="39"/>
    </row>
    <row r="102441" spans="17:17">
      <c r="Q102441" s="39"/>
    </row>
    <row r="102442" spans="17:17">
      <c r="Q102442" s="39"/>
    </row>
    <row r="102443" spans="17:17">
      <c r="Q102443" s="39"/>
    </row>
    <row r="102444" spans="17:17">
      <c r="Q102444" s="39"/>
    </row>
    <row r="102445" spans="17:17">
      <c r="Q102445" s="39"/>
    </row>
    <row r="102446" spans="17:17">
      <c r="Q102446" s="39"/>
    </row>
    <row r="102447" spans="17:17">
      <c r="Q102447" s="39"/>
    </row>
    <row r="102448" spans="17:17">
      <c r="Q102448" s="39"/>
    </row>
    <row r="102449" spans="17:17">
      <c r="Q102449" s="39"/>
    </row>
    <row r="102450" spans="17:17">
      <c r="Q102450" s="39"/>
    </row>
    <row r="102451" spans="17:17">
      <c r="Q102451" s="39"/>
    </row>
    <row r="102452" spans="17:17">
      <c r="Q102452" s="39"/>
    </row>
    <row r="102453" spans="17:17">
      <c r="Q102453" s="39"/>
    </row>
    <row r="102454" spans="17:17">
      <c r="Q102454" s="39"/>
    </row>
    <row r="102455" spans="17:17">
      <c r="Q102455" s="39"/>
    </row>
    <row r="102456" spans="17:17">
      <c r="Q102456" s="39"/>
    </row>
    <row r="102457" spans="17:17">
      <c r="Q102457" s="39"/>
    </row>
    <row r="102458" spans="17:17">
      <c r="Q102458" s="39"/>
    </row>
    <row r="102459" spans="17:17">
      <c r="Q102459" s="39"/>
    </row>
    <row r="102460" spans="17:17">
      <c r="Q102460" s="39"/>
    </row>
    <row r="102461" spans="17:17">
      <c r="Q102461" s="39"/>
    </row>
    <row r="102462" spans="17:17">
      <c r="Q102462" s="39"/>
    </row>
    <row r="102463" spans="17:17">
      <c r="Q102463" s="39"/>
    </row>
    <row r="102464" spans="17:17">
      <c r="Q102464" s="39"/>
    </row>
    <row r="102465" spans="17:17">
      <c r="Q102465" s="39"/>
    </row>
    <row r="102466" spans="17:17">
      <c r="Q102466" s="39"/>
    </row>
    <row r="102467" spans="17:17">
      <c r="Q102467" s="39"/>
    </row>
    <row r="102468" spans="17:17">
      <c r="Q102468" s="39"/>
    </row>
    <row r="102469" spans="17:17">
      <c r="Q102469" s="39"/>
    </row>
    <row r="102470" spans="17:17">
      <c r="Q102470" s="39"/>
    </row>
    <row r="102471" spans="17:17">
      <c r="Q102471" s="39"/>
    </row>
    <row r="102472" spans="17:17">
      <c r="Q102472" s="39"/>
    </row>
    <row r="102473" spans="17:17">
      <c r="Q102473" s="39"/>
    </row>
    <row r="102474" spans="17:17">
      <c r="Q102474" s="39"/>
    </row>
    <row r="102475" spans="17:17">
      <c r="Q102475" s="39"/>
    </row>
    <row r="102476" spans="17:17">
      <c r="Q102476" s="39"/>
    </row>
    <row r="102477" spans="17:17">
      <c r="Q102477" s="39"/>
    </row>
    <row r="102478" spans="17:17">
      <c r="Q102478" s="39"/>
    </row>
    <row r="102479" spans="17:17">
      <c r="Q102479" s="39"/>
    </row>
    <row r="102480" spans="17:17">
      <c r="Q102480" s="39"/>
    </row>
    <row r="102481" spans="17:17">
      <c r="Q102481" s="39"/>
    </row>
    <row r="102482" spans="17:17">
      <c r="Q102482" s="39"/>
    </row>
    <row r="102483" spans="17:17">
      <c r="Q102483" s="39"/>
    </row>
    <row r="102484" spans="17:17">
      <c r="Q102484" s="39"/>
    </row>
    <row r="102485" spans="17:17">
      <c r="Q102485" s="39"/>
    </row>
    <row r="102486" spans="17:17">
      <c r="Q102486" s="39"/>
    </row>
    <row r="102487" spans="17:17">
      <c r="Q102487" s="39"/>
    </row>
    <row r="102488" spans="17:17">
      <c r="Q102488" s="39"/>
    </row>
    <row r="102489" spans="17:17">
      <c r="Q102489" s="39"/>
    </row>
    <row r="102490" spans="17:17">
      <c r="Q102490" s="39"/>
    </row>
    <row r="102491" spans="17:17">
      <c r="Q102491" s="39"/>
    </row>
    <row r="102492" spans="17:17">
      <c r="Q102492" s="39"/>
    </row>
    <row r="102493" spans="17:17">
      <c r="Q102493" s="39"/>
    </row>
    <row r="102494" spans="17:17">
      <c r="Q102494" s="39"/>
    </row>
    <row r="102495" spans="17:17">
      <c r="Q102495" s="39"/>
    </row>
    <row r="102496" spans="17:17">
      <c r="Q102496" s="39"/>
    </row>
    <row r="102497" spans="17:17">
      <c r="Q102497" s="39"/>
    </row>
    <row r="102498" spans="17:17">
      <c r="Q102498" s="39"/>
    </row>
    <row r="102499" spans="17:17">
      <c r="Q102499" s="39"/>
    </row>
    <row r="102500" spans="17:17">
      <c r="Q102500" s="39"/>
    </row>
    <row r="102501" spans="17:17">
      <c r="Q102501" s="39"/>
    </row>
    <row r="102502" spans="17:17">
      <c r="Q102502" s="39"/>
    </row>
    <row r="102503" spans="17:17">
      <c r="Q102503" s="39"/>
    </row>
    <row r="102504" spans="17:17">
      <c r="Q102504" s="39"/>
    </row>
    <row r="102505" spans="17:17">
      <c r="Q102505" s="39"/>
    </row>
    <row r="102506" spans="17:17">
      <c r="Q102506" s="39"/>
    </row>
    <row r="102507" spans="17:17">
      <c r="Q102507" s="39"/>
    </row>
    <row r="102508" spans="17:17">
      <c r="Q102508" s="39"/>
    </row>
    <row r="102509" spans="17:17">
      <c r="Q102509" s="39"/>
    </row>
    <row r="102510" spans="17:17">
      <c r="Q102510" s="39"/>
    </row>
    <row r="102511" spans="17:17">
      <c r="Q102511" s="39"/>
    </row>
    <row r="102512" spans="17:17">
      <c r="Q102512" s="39"/>
    </row>
    <row r="102513" spans="17:17">
      <c r="Q102513" s="39"/>
    </row>
    <row r="102514" spans="17:17">
      <c r="Q102514" s="39"/>
    </row>
    <row r="102515" spans="17:17">
      <c r="Q102515" s="39"/>
    </row>
    <row r="102516" spans="17:17">
      <c r="Q102516" s="39"/>
    </row>
    <row r="102517" spans="17:17">
      <c r="Q102517" s="39"/>
    </row>
    <row r="102518" spans="17:17">
      <c r="Q102518" s="39"/>
    </row>
    <row r="102519" spans="17:17">
      <c r="Q102519" s="39"/>
    </row>
    <row r="102520" spans="17:17">
      <c r="Q102520" s="39"/>
    </row>
    <row r="102521" spans="17:17">
      <c r="Q102521" s="39"/>
    </row>
    <row r="102522" spans="17:17">
      <c r="Q102522" s="39"/>
    </row>
    <row r="102523" spans="17:17">
      <c r="Q102523" s="39"/>
    </row>
    <row r="102524" spans="17:17">
      <c r="Q102524" s="39"/>
    </row>
    <row r="102525" spans="17:17">
      <c r="Q102525" s="39"/>
    </row>
    <row r="102526" spans="17:17">
      <c r="Q102526" s="39"/>
    </row>
    <row r="102527" spans="17:17">
      <c r="Q102527" s="39"/>
    </row>
    <row r="102528" spans="17:17">
      <c r="Q102528" s="39"/>
    </row>
    <row r="102529" spans="17:17">
      <c r="Q102529" s="39"/>
    </row>
    <row r="102530" spans="17:17">
      <c r="Q102530" s="39"/>
    </row>
    <row r="102531" spans="17:17">
      <c r="Q102531" s="39"/>
    </row>
    <row r="102532" spans="17:17">
      <c r="Q102532" s="39"/>
    </row>
    <row r="102533" spans="17:17">
      <c r="Q102533" s="39"/>
    </row>
    <row r="102534" spans="17:17">
      <c r="Q102534" s="39"/>
    </row>
    <row r="102535" spans="17:17">
      <c r="Q102535" s="39"/>
    </row>
    <row r="102536" spans="17:17">
      <c r="Q102536" s="39"/>
    </row>
    <row r="102537" spans="17:17">
      <c r="Q102537" s="39"/>
    </row>
    <row r="102538" spans="17:17">
      <c r="Q102538" s="39"/>
    </row>
    <row r="102539" spans="17:17">
      <c r="Q102539" s="39"/>
    </row>
    <row r="102540" spans="17:17">
      <c r="Q102540" s="39"/>
    </row>
    <row r="102541" spans="17:17">
      <c r="Q102541" s="39"/>
    </row>
    <row r="102542" spans="17:17">
      <c r="Q102542" s="39"/>
    </row>
    <row r="102543" spans="17:17">
      <c r="Q102543" s="39"/>
    </row>
    <row r="102544" spans="17:17">
      <c r="Q102544" s="39"/>
    </row>
    <row r="102545" spans="17:17">
      <c r="Q102545" s="39"/>
    </row>
    <row r="102546" spans="17:17">
      <c r="Q102546" s="39"/>
    </row>
    <row r="102547" spans="17:17">
      <c r="Q102547" s="39"/>
    </row>
    <row r="102548" spans="17:17">
      <c r="Q102548" s="39"/>
    </row>
    <row r="102549" spans="17:17">
      <c r="Q102549" s="39"/>
    </row>
    <row r="102550" spans="17:17">
      <c r="Q102550" s="39"/>
    </row>
    <row r="102551" spans="17:17">
      <c r="Q102551" s="39"/>
    </row>
    <row r="102552" spans="17:17">
      <c r="Q102552" s="39"/>
    </row>
    <row r="102553" spans="17:17">
      <c r="Q102553" s="39"/>
    </row>
    <row r="102554" spans="17:17">
      <c r="Q102554" s="39"/>
    </row>
    <row r="102555" spans="17:17">
      <c r="Q102555" s="39"/>
    </row>
    <row r="102556" spans="17:17">
      <c r="Q102556" s="39"/>
    </row>
    <row r="102557" spans="17:17">
      <c r="Q102557" s="39"/>
    </row>
    <row r="102558" spans="17:17">
      <c r="Q102558" s="39"/>
    </row>
    <row r="102559" spans="17:17">
      <c r="Q102559" s="39"/>
    </row>
    <row r="102560" spans="17:17">
      <c r="Q102560" s="39"/>
    </row>
    <row r="102561" spans="17:17">
      <c r="Q102561" s="39"/>
    </row>
    <row r="102562" spans="17:17">
      <c r="Q102562" s="39"/>
    </row>
    <row r="102563" spans="17:17">
      <c r="Q102563" s="39"/>
    </row>
    <row r="102564" spans="17:17">
      <c r="Q102564" s="39"/>
    </row>
    <row r="102565" spans="17:17">
      <c r="Q102565" s="39"/>
    </row>
    <row r="102566" spans="17:17">
      <c r="Q102566" s="39"/>
    </row>
    <row r="102567" spans="17:17">
      <c r="Q102567" s="39"/>
    </row>
    <row r="102568" spans="17:17">
      <c r="Q102568" s="39"/>
    </row>
    <row r="102569" spans="17:17">
      <c r="Q102569" s="39"/>
    </row>
    <row r="102570" spans="17:17">
      <c r="Q102570" s="39"/>
    </row>
    <row r="102571" spans="17:17">
      <c r="Q102571" s="39"/>
    </row>
    <row r="102572" spans="17:17">
      <c r="Q102572" s="39"/>
    </row>
    <row r="102573" spans="17:17">
      <c r="Q102573" s="39"/>
    </row>
    <row r="102574" spans="17:17">
      <c r="Q102574" s="39"/>
    </row>
    <row r="102575" spans="17:17">
      <c r="Q102575" s="39"/>
    </row>
    <row r="102576" spans="17:17">
      <c r="Q102576" s="39"/>
    </row>
    <row r="102577" spans="17:17">
      <c r="Q102577" s="39"/>
    </row>
    <row r="102578" spans="17:17">
      <c r="Q102578" s="39"/>
    </row>
    <row r="102579" spans="17:17">
      <c r="Q102579" s="39"/>
    </row>
    <row r="102580" spans="17:17">
      <c r="Q102580" s="39"/>
    </row>
    <row r="102581" spans="17:17">
      <c r="Q102581" s="39"/>
    </row>
    <row r="102582" spans="17:17">
      <c r="Q102582" s="39"/>
    </row>
    <row r="102583" spans="17:17">
      <c r="Q102583" s="39"/>
    </row>
    <row r="102584" spans="17:17">
      <c r="Q102584" s="39"/>
    </row>
    <row r="102585" spans="17:17">
      <c r="Q102585" s="39"/>
    </row>
    <row r="102586" spans="17:17">
      <c r="Q102586" s="39"/>
    </row>
    <row r="102587" spans="17:17">
      <c r="Q102587" s="39"/>
    </row>
    <row r="102588" spans="17:17">
      <c r="Q102588" s="39"/>
    </row>
    <row r="102589" spans="17:17">
      <c r="Q102589" s="39"/>
    </row>
    <row r="102590" spans="17:17">
      <c r="Q102590" s="39"/>
    </row>
    <row r="102591" spans="17:17">
      <c r="Q102591" s="39"/>
    </row>
    <row r="102592" spans="17:17">
      <c r="Q102592" s="39"/>
    </row>
    <row r="102593" spans="17:17">
      <c r="Q102593" s="39"/>
    </row>
    <row r="102594" spans="17:17">
      <c r="Q102594" s="39"/>
    </row>
    <row r="102595" spans="17:17">
      <c r="Q102595" s="39"/>
    </row>
    <row r="102596" spans="17:17">
      <c r="Q102596" s="39"/>
    </row>
    <row r="102597" spans="17:17">
      <c r="Q102597" s="39"/>
    </row>
    <row r="102598" spans="17:17">
      <c r="Q102598" s="39"/>
    </row>
    <row r="102599" spans="17:17">
      <c r="Q102599" s="39"/>
    </row>
    <row r="102600" spans="17:17">
      <c r="Q102600" s="39"/>
    </row>
    <row r="102601" spans="17:17">
      <c r="Q102601" s="39"/>
    </row>
    <row r="102602" spans="17:17">
      <c r="Q102602" s="39"/>
    </row>
    <row r="102603" spans="17:17">
      <c r="Q102603" s="39"/>
    </row>
    <row r="102604" spans="17:17">
      <c r="Q102604" s="39"/>
    </row>
    <row r="102605" spans="17:17">
      <c r="Q102605" s="39"/>
    </row>
    <row r="102606" spans="17:17">
      <c r="Q102606" s="39"/>
    </row>
    <row r="102607" spans="17:17">
      <c r="Q102607" s="39"/>
    </row>
    <row r="102608" spans="17:17">
      <c r="Q102608" s="39"/>
    </row>
    <row r="102609" spans="17:17">
      <c r="Q102609" s="39"/>
    </row>
    <row r="102610" spans="17:17">
      <c r="Q102610" s="39"/>
    </row>
    <row r="102611" spans="17:17">
      <c r="Q102611" s="39"/>
    </row>
    <row r="102612" spans="17:17">
      <c r="Q102612" s="39"/>
    </row>
    <row r="102613" spans="17:17">
      <c r="Q102613" s="39"/>
    </row>
    <row r="102614" spans="17:17">
      <c r="Q102614" s="39"/>
    </row>
    <row r="102615" spans="17:17">
      <c r="Q102615" s="39"/>
    </row>
    <row r="102616" spans="17:17">
      <c r="Q102616" s="39"/>
    </row>
    <row r="102617" spans="17:17">
      <c r="Q102617" s="39"/>
    </row>
    <row r="102618" spans="17:17">
      <c r="Q102618" s="39"/>
    </row>
    <row r="102619" spans="17:17">
      <c r="Q102619" s="39"/>
    </row>
    <row r="102620" spans="17:17">
      <c r="Q102620" s="39"/>
    </row>
    <row r="102621" spans="17:17">
      <c r="Q102621" s="39"/>
    </row>
    <row r="102622" spans="17:17">
      <c r="Q102622" s="39"/>
    </row>
    <row r="102623" spans="17:17">
      <c r="Q102623" s="39"/>
    </row>
    <row r="102624" spans="17:17">
      <c r="Q102624" s="39"/>
    </row>
    <row r="102625" spans="17:17">
      <c r="Q102625" s="39"/>
    </row>
    <row r="102626" spans="17:17">
      <c r="Q102626" s="39"/>
    </row>
    <row r="102627" spans="17:17">
      <c r="Q102627" s="39"/>
    </row>
    <row r="102628" spans="17:17">
      <c r="Q102628" s="39"/>
    </row>
    <row r="102629" spans="17:17">
      <c r="Q102629" s="39"/>
    </row>
    <row r="102630" spans="17:17">
      <c r="Q102630" s="39"/>
    </row>
    <row r="102631" spans="17:17">
      <c r="Q102631" s="39"/>
    </row>
    <row r="102632" spans="17:17">
      <c r="Q102632" s="39"/>
    </row>
    <row r="102633" spans="17:17">
      <c r="Q102633" s="39"/>
    </row>
    <row r="102634" spans="17:17">
      <c r="Q102634" s="39"/>
    </row>
    <row r="102635" spans="17:17">
      <c r="Q102635" s="39"/>
    </row>
    <row r="102636" spans="17:17">
      <c r="Q102636" s="39"/>
    </row>
    <row r="102637" spans="17:17">
      <c r="Q102637" s="39"/>
    </row>
    <row r="102638" spans="17:17">
      <c r="Q102638" s="39"/>
    </row>
    <row r="102639" spans="17:17">
      <c r="Q102639" s="39"/>
    </row>
    <row r="102640" spans="17:17">
      <c r="Q102640" s="39"/>
    </row>
    <row r="102641" spans="17:17">
      <c r="Q102641" s="39"/>
    </row>
    <row r="102642" spans="17:17">
      <c r="Q102642" s="39"/>
    </row>
    <row r="102643" spans="17:17">
      <c r="Q102643" s="39"/>
    </row>
    <row r="102644" spans="17:17">
      <c r="Q102644" s="39"/>
    </row>
    <row r="102645" spans="17:17">
      <c r="Q102645" s="39"/>
    </row>
    <row r="102646" spans="17:17">
      <c r="Q102646" s="39"/>
    </row>
    <row r="102647" spans="17:17">
      <c r="Q102647" s="39"/>
    </row>
    <row r="102648" spans="17:17">
      <c r="Q102648" s="39"/>
    </row>
    <row r="102649" spans="17:17">
      <c r="Q102649" s="39"/>
    </row>
    <row r="102650" spans="17:17">
      <c r="Q102650" s="39"/>
    </row>
    <row r="102651" spans="17:17">
      <c r="Q102651" s="39"/>
    </row>
    <row r="102652" spans="17:17">
      <c r="Q102652" s="39"/>
    </row>
    <row r="102653" spans="17:17">
      <c r="Q102653" s="39"/>
    </row>
    <row r="102654" spans="17:17">
      <c r="Q102654" s="39"/>
    </row>
    <row r="102655" spans="17:17">
      <c r="Q102655" s="39"/>
    </row>
    <row r="102656" spans="17:17">
      <c r="Q102656" s="39"/>
    </row>
    <row r="102657" spans="17:17">
      <c r="Q102657" s="39"/>
    </row>
    <row r="102658" spans="17:17">
      <c r="Q102658" s="39"/>
    </row>
    <row r="102659" spans="17:17">
      <c r="Q102659" s="39"/>
    </row>
    <row r="102660" spans="17:17">
      <c r="Q102660" s="39"/>
    </row>
    <row r="102661" spans="17:17">
      <c r="Q102661" s="39"/>
    </row>
    <row r="102662" spans="17:17">
      <c r="Q102662" s="39"/>
    </row>
    <row r="102663" spans="17:17">
      <c r="Q102663" s="39"/>
    </row>
    <row r="102664" spans="17:17">
      <c r="Q102664" s="39"/>
    </row>
    <row r="102665" spans="17:17">
      <c r="Q102665" s="39"/>
    </row>
    <row r="102666" spans="17:17">
      <c r="Q102666" s="39"/>
    </row>
    <row r="102667" spans="17:17">
      <c r="Q102667" s="39"/>
    </row>
    <row r="102668" spans="17:17">
      <c r="Q102668" s="39"/>
    </row>
    <row r="102669" spans="17:17">
      <c r="Q102669" s="39"/>
    </row>
    <row r="102670" spans="17:17">
      <c r="Q102670" s="39"/>
    </row>
    <row r="102671" spans="17:17">
      <c r="Q102671" s="39"/>
    </row>
    <row r="102672" spans="17:17">
      <c r="Q102672" s="39"/>
    </row>
    <row r="102673" spans="17:17">
      <c r="Q102673" s="39"/>
    </row>
    <row r="102674" spans="17:17">
      <c r="Q102674" s="39"/>
    </row>
    <row r="102675" spans="17:17">
      <c r="Q102675" s="39"/>
    </row>
    <row r="102676" spans="17:17">
      <c r="Q102676" s="39"/>
    </row>
    <row r="102677" spans="17:17">
      <c r="Q102677" s="39"/>
    </row>
    <row r="102678" spans="17:17">
      <c r="Q102678" s="39"/>
    </row>
    <row r="102679" spans="17:17">
      <c r="Q102679" s="39"/>
    </row>
    <row r="102680" spans="17:17">
      <c r="Q102680" s="39"/>
    </row>
    <row r="102681" spans="17:17">
      <c r="Q102681" s="39"/>
    </row>
    <row r="102682" spans="17:17">
      <c r="Q102682" s="39"/>
    </row>
    <row r="102683" spans="17:17">
      <c r="Q102683" s="39"/>
    </row>
    <row r="102684" spans="17:17">
      <c r="Q102684" s="39"/>
    </row>
    <row r="102685" spans="17:17">
      <c r="Q102685" s="39"/>
    </row>
    <row r="102686" spans="17:17">
      <c r="Q102686" s="39"/>
    </row>
    <row r="102687" spans="17:17">
      <c r="Q102687" s="39"/>
    </row>
    <row r="102688" spans="17:17">
      <c r="Q102688" s="39"/>
    </row>
    <row r="102689" spans="17:17">
      <c r="Q102689" s="39"/>
    </row>
    <row r="102690" spans="17:17">
      <c r="Q102690" s="39"/>
    </row>
    <row r="102691" spans="17:17">
      <c r="Q102691" s="39"/>
    </row>
    <row r="102692" spans="17:17">
      <c r="Q102692" s="39"/>
    </row>
    <row r="102693" spans="17:17">
      <c r="Q102693" s="39"/>
    </row>
    <row r="102694" spans="17:17">
      <c r="Q102694" s="39"/>
    </row>
    <row r="102695" spans="17:17">
      <c r="Q102695" s="39"/>
    </row>
    <row r="102696" spans="17:17">
      <c r="Q102696" s="39"/>
    </row>
    <row r="102697" spans="17:17">
      <c r="Q102697" s="39"/>
    </row>
    <row r="102698" spans="17:17">
      <c r="Q102698" s="39"/>
    </row>
    <row r="102699" spans="17:17">
      <c r="Q102699" s="39"/>
    </row>
    <row r="102700" spans="17:17">
      <c r="Q102700" s="39"/>
    </row>
    <row r="102701" spans="17:17">
      <c r="Q102701" s="39"/>
    </row>
    <row r="102702" spans="17:17">
      <c r="Q102702" s="39"/>
    </row>
    <row r="102703" spans="17:17">
      <c r="Q102703" s="39"/>
    </row>
    <row r="102704" spans="17:17">
      <c r="Q102704" s="39"/>
    </row>
    <row r="102705" spans="17:17">
      <c r="Q102705" s="39"/>
    </row>
    <row r="102706" spans="17:17">
      <c r="Q102706" s="39"/>
    </row>
    <row r="102707" spans="17:17">
      <c r="Q102707" s="39"/>
    </row>
    <row r="102708" spans="17:17">
      <c r="Q102708" s="39"/>
    </row>
    <row r="102709" spans="17:17">
      <c r="Q102709" s="39"/>
    </row>
    <row r="102710" spans="17:17">
      <c r="Q102710" s="39"/>
    </row>
    <row r="102711" spans="17:17">
      <c r="Q102711" s="39"/>
    </row>
    <row r="102712" spans="17:17">
      <c r="Q102712" s="39"/>
    </row>
    <row r="102713" spans="17:17">
      <c r="Q102713" s="39"/>
    </row>
    <row r="102714" spans="17:17">
      <c r="Q102714" s="39"/>
    </row>
    <row r="102715" spans="17:17">
      <c r="Q102715" s="39"/>
    </row>
    <row r="102716" spans="17:17">
      <c r="Q102716" s="39"/>
    </row>
    <row r="102717" spans="17:17">
      <c r="Q102717" s="39"/>
    </row>
    <row r="102718" spans="17:17">
      <c r="Q102718" s="39"/>
    </row>
    <row r="102719" spans="17:17">
      <c r="Q102719" s="39"/>
    </row>
    <row r="102720" spans="17:17">
      <c r="Q102720" s="39"/>
    </row>
    <row r="102721" spans="17:17">
      <c r="Q102721" s="39"/>
    </row>
    <row r="102722" spans="17:17">
      <c r="Q102722" s="39"/>
    </row>
    <row r="102723" spans="17:17">
      <c r="Q102723" s="39"/>
    </row>
    <row r="102724" spans="17:17">
      <c r="Q102724" s="39"/>
    </row>
    <row r="102725" spans="17:17">
      <c r="Q102725" s="39"/>
    </row>
    <row r="102726" spans="17:17">
      <c r="Q102726" s="39"/>
    </row>
    <row r="102727" spans="17:17">
      <c r="Q102727" s="39"/>
    </row>
    <row r="102728" spans="17:17">
      <c r="Q102728" s="39"/>
    </row>
    <row r="102729" spans="17:17">
      <c r="Q102729" s="39"/>
    </row>
    <row r="102730" spans="17:17">
      <c r="Q102730" s="39"/>
    </row>
    <row r="102731" spans="17:17">
      <c r="Q102731" s="39"/>
    </row>
    <row r="102732" spans="17:17">
      <c r="Q102732" s="39"/>
    </row>
    <row r="102733" spans="17:17">
      <c r="Q102733" s="39"/>
    </row>
    <row r="102734" spans="17:17">
      <c r="Q102734" s="39"/>
    </row>
    <row r="102735" spans="17:17">
      <c r="Q102735" s="39"/>
    </row>
    <row r="102736" spans="17:17">
      <c r="Q102736" s="39"/>
    </row>
    <row r="102737" spans="17:17">
      <c r="Q102737" s="39"/>
    </row>
    <row r="102738" spans="17:17">
      <c r="Q102738" s="39"/>
    </row>
    <row r="102739" spans="17:17">
      <c r="Q102739" s="39"/>
    </row>
    <row r="102740" spans="17:17">
      <c r="Q102740" s="39"/>
    </row>
    <row r="102741" spans="17:17">
      <c r="Q102741" s="39"/>
    </row>
    <row r="102742" spans="17:17">
      <c r="Q102742" s="39"/>
    </row>
    <row r="102743" spans="17:17">
      <c r="Q102743" s="39"/>
    </row>
    <row r="102744" spans="17:17">
      <c r="Q102744" s="39"/>
    </row>
    <row r="102745" spans="17:17">
      <c r="Q102745" s="39"/>
    </row>
    <row r="102746" spans="17:17">
      <c r="Q102746" s="39"/>
    </row>
    <row r="102747" spans="17:17">
      <c r="Q102747" s="39"/>
    </row>
    <row r="102748" spans="17:17">
      <c r="Q102748" s="39"/>
    </row>
    <row r="102749" spans="17:17">
      <c r="Q102749" s="39"/>
    </row>
    <row r="102750" spans="17:17">
      <c r="Q102750" s="39"/>
    </row>
    <row r="102751" spans="17:17">
      <c r="Q102751" s="39"/>
    </row>
    <row r="102752" spans="17:17">
      <c r="Q102752" s="39"/>
    </row>
    <row r="102753" spans="17:17">
      <c r="Q102753" s="39"/>
    </row>
    <row r="102754" spans="17:17">
      <c r="Q102754" s="39"/>
    </row>
    <row r="102755" spans="17:17">
      <c r="Q102755" s="39"/>
    </row>
    <row r="102756" spans="17:17">
      <c r="Q102756" s="39"/>
    </row>
    <row r="102757" spans="17:17">
      <c r="Q102757" s="39"/>
    </row>
    <row r="102758" spans="17:17">
      <c r="Q102758" s="39"/>
    </row>
    <row r="102759" spans="17:17">
      <c r="Q102759" s="39"/>
    </row>
    <row r="102760" spans="17:17">
      <c r="Q102760" s="39"/>
    </row>
    <row r="102761" spans="17:17">
      <c r="Q102761" s="39"/>
    </row>
    <row r="102762" spans="17:17">
      <c r="Q102762" s="39"/>
    </row>
    <row r="102763" spans="17:17">
      <c r="Q102763" s="39"/>
    </row>
    <row r="102764" spans="17:17">
      <c r="Q102764" s="39"/>
    </row>
    <row r="102765" spans="17:17">
      <c r="Q102765" s="39"/>
    </row>
    <row r="102766" spans="17:17">
      <c r="Q102766" s="39"/>
    </row>
    <row r="102767" spans="17:17">
      <c r="Q102767" s="39"/>
    </row>
    <row r="102768" spans="17:17">
      <c r="Q102768" s="39"/>
    </row>
    <row r="102769" spans="17:17">
      <c r="Q102769" s="39"/>
    </row>
    <row r="102770" spans="17:17">
      <c r="Q102770" s="39"/>
    </row>
    <row r="102771" spans="17:17">
      <c r="Q102771" s="39"/>
    </row>
    <row r="102772" spans="17:17">
      <c r="Q102772" s="39"/>
    </row>
    <row r="102773" spans="17:17">
      <c r="Q102773" s="39"/>
    </row>
    <row r="102774" spans="17:17">
      <c r="Q102774" s="39"/>
    </row>
    <row r="102775" spans="17:17">
      <c r="Q102775" s="39"/>
    </row>
    <row r="102776" spans="17:17">
      <c r="Q102776" s="39"/>
    </row>
    <row r="102777" spans="17:17">
      <c r="Q102777" s="39"/>
    </row>
    <row r="102778" spans="17:17">
      <c r="Q102778" s="39"/>
    </row>
    <row r="102779" spans="17:17">
      <c r="Q102779" s="39"/>
    </row>
    <row r="102780" spans="17:17">
      <c r="Q102780" s="39"/>
    </row>
    <row r="102781" spans="17:17">
      <c r="Q102781" s="39"/>
    </row>
    <row r="102782" spans="17:17">
      <c r="Q102782" s="39"/>
    </row>
    <row r="102783" spans="17:17">
      <c r="Q102783" s="39"/>
    </row>
    <row r="102784" spans="17:17">
      <c r="Q102784" s="39"/>
    </row>
    <row r="102785" spans="17:17">
      <c r="Q102785" s="39"/>
    </row>
    <row r="102786" spans="17:17">
      <c r="Q102786" s="39"/>
    </row>
    <row r="102787" spans="17:17">
      <c r="Q102787" s="39"/>
    </row>
    <row r="102788" spans="17:17">
      <c r="Q102788" s="39"/>
    </row>
    <row r="102789" spans="17:17">
      <c r="Q102789" s="39"/>
    </row>
    <row r="102790" spans="17:17">
      <c r="Q102790" s="39"/>
    </row>
    <row r="102791" spans="17:17">
      <c r="Q102791" s="39"/>
    </row>
    <row r="102792" spans="17:17">
      <c r="Q102792" s="39"/>
    </row>
    <row r="102793" spans="17:17">
      <c r="Q102793" s="39"/>
    </row>
    <row r="102794" spans="17:17">
      <c r="Q102794" s="39"/>
    </row>
    <row r="102795" spans="17:17">
      <c r="Q102795" s="39"/>
    </row>
    <row r="102796" spans="17:17">
      <c r="Q102796" s="39"/>
    </row>
    <row r="102797" spans="17:17">
      <c r="Q102797" s="39"/>
    </row>
    <row r="102798" spans="17:17">
      <c r="Q102798" s="39"/>
    </row>
    <row r="102799" spans="17:17">
      <c r="Q102799" s="39"/>
    </row>
    <row r="102800" spans="17:17">
      <c r="Q102800" s="39"/>
    </row>
    <row r="102801" spans="17:17">
      <c r="Q102801" s="39"/>
    </row>
    <row r="102802" spans="17:17">
      <c r="Q102802" s="39"/>
    </row>
    <row r="102803" spans="17:17">
      <c r="Q102803" s="39"/>
    </row>
    <row r="102804" spans="17:17">
      <c r="Q102804" s="39"/>
    </row>
    <row r="102805" spans="17:17">
      <c r="Q102805" s="39"/>
    </row>
    <row r="102806" spans="17:17">
      <c r="Q102806" s="39"/>
    </row>
    <row r="102807" spans="17:17">
      <c r="Q102807" s="39"/>
    </row>
    <row r="102808" spans="17:17">
      <c r="Q102808" s="39"/>
    </row>
    <row r="102809" spans="17:17">
      <c r="Q102809" s="39"/>
    </row>
    <row r="102810" spans="17:17">
      <c r="Q102810" s="39"/>
    </row>
    <row r="102811" spans="17:17">
      <c r="Q102811" s="39"/>
    </row>
    <row r="102812" spans="17:17">
      <c r="Q102812" s="39"/>
    </row>
    <row r="102813" spans="17:17">
      <c r="Q102813" s="39"/>
    </row>
    <row r="102814" spans="17:17">
      <c r="Q102814" s="39"/>
    </row>
    <row r="102815" spans="17:17">
      <c r="Q102815" s="39"/>
    </row>
    <row r="102816" spans="17:17">
      <c r="Q102816" s="39"/>
    </row>
    <row r="102817" spans="17:17">
      <c r="Q102817" s="39"/>
    </row>
    <row r="102818" spans="17:17">
      <c r="Q102818" s="39"/>
    </row>
    <row r="102819" spans="17:17">
      <c r="Q102819" s="39"/>
    </row>
    <row r="102820" spans="17:17">
      <c r="Q102820" s="39"/>
    </row>
    <row r="102821" spans="17:17">
      <c r="Q102821" s="39"/>
    </row>
    <row r="102822" spans="17:17">
      <c r="Q102822" s="39"/>
    </row>
    <row r="102823" spans="17:17">
      <c r="Q102823" s="39"/>
    </row>
    <row r="102824" spans="17:17">
      <c r="Q102824" s="39"/>
    </row>
    <row r="102825" spans="17:17">
      <c r="Q102825" s="39"/>
    </row>
    <row r="102826" spans="17:17">
      <c r="Q102826" s="39"/>
    </row>
    <row r="102827" spans="17:17">
      <c r="Q102827" s="39"/>
    </row>
    <row r="102828" spans="17:17">
      <c r="Q102828" s="39"/>
    </row>
    <row r="102829" spans="17:17">
      <c r="Q102829" s="39"/>
    </row>
    <row r="102830" spans="17:17">
      <c r="Q102830" s="39"/>
    </row>
    <row r="102831" spans="17:17">
      <c r="Q102831" s="39"/>
    </row>
    <row r="102832" spans="17:17">
      <c r="Q102832" s="39"/>
    </row>
    <row r="102833" spans="17:17">
      <c r="Q102833" s="39"/>
    </row>
    <row r="102834" spans="17:17">
      <c r="Q102834" s="39"/>
    </row>
    <row r="102835" spans="17:17">
      <c r="Q102835" s="39"/>
    </row>
    <row r="102836" spans="17:17">
      <c r="Q102836" s="39"/>
    </row>
    <row r="102837" spans="17:17">
      <c r="Q102837" s="39"/>
    </row>
    <row r="102838" spans="17:17">
      <c r="Q102838" s="39"/>
    </row>
    <row r="102839" spans="17:17">
      <c r="Q102839" s="39"/>
    </row>
    <row r="102840" spans="17:17">
      <c r="Q102840" s="39"/>
    </row>
    <row r="102841" spans="17:17">
      <c r="Q102841" s="39"/>
    </row>
    <row r="102842" spans="17:17">
      <c r="Q102842" s="39"/>
    </row>
    <row r="102843" spans="17:17">
      <c r="Q102843" s="39"/>
    </row>
    <row r="102844" spans="17:17">
      <c r="Q102844" s="39"/>
    </row>
    <row r="102845" spans="17:17">
      <c r="Q102845" s="39"/>
    </row>
    <row r="102846" spans="17:17">
      <c r="Q102846" s="39"/>
    </row>
    <row r="102847" spans="17:17">
      <c r="Q102847" s="39"/>
    </row>
    <row r="102848" spans="17:17">
      <c r="Q102848" s="39"/>
    </row>
    <row r="102849" spans="17:17">
      <c r="Q102849" s="39"/>
    </row>
    <row r="102850" spans="17:17">
      <c r="Q102850" s="39"/>
    </row>
    <row r="102851" spans="17:17">
      <c r="Q102851" s="39"/>
    </row>
    <row r="102852" spans="17:17">
      <c r="Q102852" s="39"/>
    </row>
    <row r="102853" spans="17:17">
      <c r="Q102853" s="39"/>
    </row>
    <row r="102854" spans="17:17">
      <c r="Q102854" s="39"/>
    </row>
    <row r="102855" spans="17:17">
      <c r="Q102855" s="39"/>
    </row>
    <row r="102856" spans="17:17">
      <c r="Q102856" s="39"/>
    </row>
    <row r="102857" spans="17:17">
      <c r="Q102857" s="39"/>
    </row>
    <row r="102858" spans="17:17">
      <c r="Q102858" s="39"/>
    </row>
    <row r="102859" spans="17:17">
      <c r="Q102859" s="39"/>
    </row>
    <row r="102860" spans="17:17">
      <c r="Q102860" s="39"/>
    </row>
    <row r="102861" spans="17:17">
      <c r="Q102861" s="39"/>
    </row>
    <row r="102862" spans="17:17">
      <c r="Q102862" s="39"/>
    </row>
    <row r="102863" spans="17:17">
      <c r="Q102863" s="39"/>
    </row>
    <row r="102864" spans="17:17">
      <c r="Q102864" s="39"/>
    </row>
    <row r="102865" spans="17:17">
      <c r="Q102865" s="39"/>
    </row>
    <row r="102866" spans="17:17">
      <c r="Q102866" s="39"/>
    </row>
    <row r="102867" spans="17:17">
      <c r="Q102867" s="39"/>
    </row>
    <row r="102868" spans="17:17">
      <c r="Q102868" s="39"/>
    </row>
    <row r="102869" spans="17:17">
      <c r="Q102869" s="39"/>
    </row>
    <row r="102870" spans="17:17">
      <c r="Q102870" s="39"/>
    </row>
    <row r="102871" spans="17:17">
      <c r="Q102871" s="39"/>
    </row>
    <row r="102872" spans="17:17">
      <c r="Q102872" s="39"/>
    </row>
    <row r="102873" spans="17:17">
      <c r="Q102873" s="39"/>
    </row>
    <row r="102874" spans="17:17">
      <c r="Q102874" s="39"/>
    </row>
    <row r="102875" spans="17:17">
      <c r="Q102875" s="39"/>
    </row>
    <row r="102876" spans="17:17">
      <c r="Q102876" s="39"/>
    </row>
    <row r="102877" spans="17:17">
      <c r="Q102877" s="39"/>
    </row>
    <row r="102878" spans="17:17">
      <c r="Q102878" s="39"/>
    </row>
    <row r="102879" spans="17:17">
      <c r="Q102879" s="39"/>
    </row>
    <row r="102880" spans="17:17">
      <c r="Q102880" s="39"/>
    </row>
    <row r="102881" spans="17:17">
      <c r="Q102881" s="39"/>
    </row>
    <row r="102882" spans="17:17">
      <c r="Q102882" s="39"/>
    </row>
    <row r="102883" spans="17:17">
      <c r="Q102883" s="39"/>
    </row>
    <row r="102884" spans="17:17">
      <c r="Q102884" s="39"/>
    </row>
    <row r="102885" spans="17:17">
      <c r="Q102885" s="39"/>
    </row>
    <row r="102886" spans="17:17">
      <c r="Q102886" s="39"/>
    </row>
    <row r="102887" spans="17:17">
      <c r="Q102887" s="39"/>
    </row>
    <row r="102888" spans="17:17">
      <c r="Q102888" s="39"/>
    </row>
    <row r="102889" spans="17:17">
      <c r="Q102889" s="39"/>
    </row>
    <row r="102890" spans="17:17">
      <c r="Q102890" s="39"/>
    </row>
    <row r="102891" spans="17:17">
      <c r="Q102891" s="39"/>
    </row>
    <row r="102892" spans="17:17">
      <c r="Q102892" s="39"/>
    </row>
    <row r="102893" spans="17:17">
      <c r="Q102893" s="39"/>
    </row>
    <row r="102894" spans="17:17">
      <c r="Q102894" s="39"/>
    </row>
    <row r="102895" spans="17:17">
      <c r="Q102895" s="39"/>
    </row>
    <row r="102896" spans="17:17">
      <c r="Q102896" s="39"/>
    </row>
    <row r="102897" spans="17:17">
      <c r="Q102897" s="39"/>
    </row>
    <row r="102898" spans="17:17">
      <c r="Q102898" s="39"/>
    </row>
    <row r="102899" spans="17:17">
      <c r="Q102899" s="39"/>
    </row>
    <row r="102900" spans="17:17">
      <c r="Q102900" s="39"/>
    </row>
    <row r="102901" spans="17:17">
      <c r="Q102901" s="39"/>
    </row>
    <row r="102902" spans="17:17">
      <c r="Q102902" s="39"/>
    </row>
    <row r="102903" spans="17:17">
      <c r="Q102903" s="39"/>
    </row>
    <row r="102904" spans="17:17">
      <c r="Q102904" s="39"/>
    </row>
    <row r="102905" spans="17:17">
      <c r="Q102905" s="39"/>
    </row>
    <row r="102906" spans="17:17">
      <c r="Q102906" s="39"/>
    </row>
    <row r="102907" spans="17:17">
      <c r="Q102907" s="39"/>
    </row>
    <row r="102908" spans="17:17">
      <c r="Q102908" s="39"/>
    </row>
    <row r="102909" spans="17:17">
      <c r="Q102909" s="39"/>
    </row>
    <row r="102910" spans="17:17">
      <c r="Q102910" s="39"/>
    </row>
    <row r="102911" spans="17:17">
      <c r="Q102911" s="39"/>
    </row>
    <row r="102912" spans="17:17">
      <c r="Q102912" s="39"/>
    </row>
    <row r="102913" spans="17:17">
      <c r="Q102913" s="39"/>
    </row>
    <row r="102914" spans="17:17">
      <c r="Q102914" s="39"/>
    </row>
    <row r="102915" spans="17:17">
      <c r="Q102915" s="39"/>
    </row>
    <row r="102916" spans="17:17">
      <c r="Q102916" s="39"/>
    </row>
    <row r="102917" spans="17:17">
      <c r="Q102917" s="39"/>
    </row>
    <row r="102918" spans="17:17">
      <c r="Q102918" s="39"/>
    </row>
    <row r="102919" spans="17:17">
      <c r="Q102919" s="39"/>
    </row>
    <row r="102920" spans="17:17">
      <c r="Q102920" s="39"/>
    </row>
    <row r="102921" spans="17:17">
      <c r="Q102921" s="39"/>
    </row>
    <row r="102922" spans="17:17">
      <c r="Q102922" s="39"/>
    </row>
    <row r="102923" spans="17:17">
      <c r="Q102923" s="39"/>
    </row>
    <row r="102924" spans="17:17">
      <c r="Q102924" s="39"/>
    </row>
    <row r="102925" spans="17:17">
      <c r="Q102925" s="39"/>
    </row>
    <row r="102926" spans="17:17">
      <c r="Q102926" s="39"/>
    </row>
    <row r="102927" spans="17:17">
      <c r="Q102927" s="39"/>
    </row>
    <row r="102928" spans="17:17">
      <c r="Q102928" s="39"/>
    </row>
    <row r="102929" spans="17:17">
      <c r="Q102929" s="39"/>
    </row>
    <row r="102930" spans="17:17">
      <c r="Q102930" s="39"/>
    </row>
    <row r="102931" spans="17:17">
      <c r="Q102931" s="39"/>
    </row>
    <row r="102932" spans="17:17">
      <c r="Q102932" s="39"/>
    </row>
    <row r="102933" spans="17:17">
      <c r="Q102933" s="39"/>
    </row>
    <row r="102934" spans="17:17">
      <c r="Q102934" s="39"/>
    </row>
    <row r="102935" spans="17:17">
      <c r="Q102935" s="39"/>
    </row>
    <row r="102936" spans="17:17">
      <c r="Q102936" s="39"/>
    </row>
    <row r="102937" spans="17:17">
      <c r="Q102937" s="39"/>
    </row>
    <row r="102938" spans="17:17">
      <c r="Q102938" s="39"/>
    </row>
    <row r="102939" spans="17:17">
      <c r="Q102939" s="39"/>
    </row>
    <row r="102940" spans="17:17">
      <c r="Q102940" s="39"/>
    </row>
    <row r="102941" spans="17:17">
      <c r="Q102941" s="39"/>
    </row>
    <row r="102942" spans="17:17">
      <c r="Q102942" s="39"/>
    </row>
    <row r="102943" spans="17:17">
      <c r="Q102943" s="39"/>
    </row>
    <row r="102944" spans="17:17">
      <c r="Q102944" s="39"/>
    </row>
    <row r="102945" spans="17:17">
      <c r="Q102945" s="39"/>
    </row>
    <row r="102946" spans="17:17">
      <c r="Q102946" s="39"/>
    </row>
    <row r="102947" spans="17:17">
      <c r="Q102947" s="39"/>
    </row>
    <row r="102948" spans="17:17">
      <c r="Q102948" s="39"/>
    </row>
    <row r="102949" spans="17:17">
      <c r="Q102949" s="39"/>
    </row>
    <row r="102950" spans="17:17">
      <c r="Q102950" s="39"/>
    </row>
    <row r="102951" spans="17:17">
      <c r="Q102951" s="39"/>
    </row>
    <row r="102952" spans="17:17">
      <c r="Q102952" s="39"/>
    </row>
    <row r="102953" spans="17:17">
      <c r="Q102953" s="39"/>
    </row>
    <row r="102954" spans="17:17">
      <c r="Q102954" s="39"/>
    </row>
    <row r="102955" spans="17:17">
      <c r="Q102955" s="39"/>
    </row>
    <row r="102956" spans="17:17">
      <c r="Q102956" s="39"/>
    </row>
    <row r="102957" spans="17:17">
      <c r="Q102957" s="39"/>
    </row>
    <row r="102958" spans="17:17">
      <c r="Q102958" s="39"/>
    </row>
    <row r="102959" spans="17:17">
      <c r="Q102959" s="39"/>
    </row>
    <row r="102960" spans="17:17">
      <c r="Q102960" s="39"/>
    </row>
    <row r="102961" spans="17:17">
      <c r="Q102961" s="39"/>
    </row>
    <row r="102962" spans="17:17">
      <c r="Q102962" s="39"/>
    </row>
    <row r="102963" spans="17:17">
      <c r="Q102963" s="39"/>
    </row>
    <row r="102964" spans="17:17">
      <c r="Q102964" s="39"/>
    </row>
    <row r="102965" spans="17:17">
      <c r="Q102965" s="39"/>
    </row>
    <row r="102966" spans="17:17">
      <c r="Q102966" s="39"/>
    </row>
    <row r="102967" spans="17:17">
      <c r="Q102967" s="39"/>
    </row>
    <row r="102968" spans="17:17">
      <c r="Q102968" s="39"/>
    </row>
    <row r="102969" spans="17:17">
      <c r="Q102969" s="39"/>
    </row>
    <row r="102970" spans="17:17">
      <c r="Q102970" s="39"/>
    </row>
    <row r="102971" spans="17:17">
      <c r="Q102971" s="39"/>
    </row>
    <row r="102972" spans="17:17">
      <c r="Q102972" s="39"/>
    </row>
    <row r="102973" spans="17:17">
      <c r="Q102973" s="39"/>
    </row>
    <row r="102974" spans="17:17">
      <c r="Q102974" s="39"/>
    </row>
    <row r="102975" spans="17:17">
      <c r="Q102975" s="39"/>
    </row>
    <row r="102976" spans="17:17">
      <c r="Q102976" s="39"/>
    </row>
    <row r="102977" spans="17:17">
      <c r="Q102977" s="39"/>
    </row>
    <row r="102978" spans="17:17">
      <c r="Q102978" s="39"/>
    </row>
    <row r="102979" spans="17:17">
      <c r="Q102979" s="39"/>
    </row>
    <row r="102980" spans="17:17">
      <c r="Q102980" s="39"/>
    </row>
    <row r="102981" spans="17:17">
      <c r="Q102981" s="39"/>
    </row>
    <row r="102982" spans="17:17">
      <c r="Q102982" s="39"/>
    </row>
    <row r="102983" spans="17:17">
      <c r="Q102983" s="39"/>
    </row>
    <row r="102984" spans="17:17">
      <c r="Q102984" s="39"/>
    </row>
    <row r="102985" spans="17:17">
      <c r="Q102985" s="39"/>
    </row>
    <row r="102986" spans="17:17">
      <c r="Q102986" s="39"/>
    </row>
    <row r="102987" spans="17:17">
      <c r="Q102987" s="39"/>
    </row>
    <row r="102988" spans="17:17">
      <c r="Q102988" s="39"/>
    </row>
    <row r="102989" spans="17:17">
      <c r="Q102989" s="39"/>
    </row>
    <row r="102990" spans="17:17">
      <c r="Q102990" s="39"/>
    </row>
    <row r="102991" spans="17:17">
      <c r="Q102991" s="39"/>
    </row>
    <row r="102992" spans="17:17">
      <c r="Q102992" s="39"/>
    </row>
    <row r="102993" spans="17:17">
      <c r="Q102993" s="39"/>
    </row>
    <row r="102994" spans="17:17">
      <c r="Q102994" s="39"/>
    </row>
    <row r="102995" spans="17:17">
      <c r="Q102995" s="39"/>
    </row>
    <row r="102996" spans="17:17">
      <c r="Q102996" s="39"/>
    </row>
    <row r="102997" spans="17:17">
      <c r="Q102997" s="39"/>
    </row>
    <row r="102998" spans="17:17">
      <c r="Q102998" s="39"/>
    </row>
    <row r="102999" spans="17:17">
      <c r="Q102999" s="39"/>
    </row>
    <row r="103000" spans="17:17">
      <c r="Q103000" s="39"/>
    </row>
    <row r="103001" spans="17:17">
      <c r="Q103001" s="39"/>
    </row>
    <row r="103002" spans="17:17">
      <c r="Q103002" s="39"/>
    </row>
    <row r="103003" spans="17:17">
      <c r="Q103003" s="39"/>
    </row>
    <row r="103004" spans="17:17">
      <c r="Q103004" s="39"/>
    </row>
    <row r="103005" spans="17:17">
      <c r="Q103005" s="39"/>
    </row>
    <row r="103006" spans="17:17">
      <c r="Q103006" s="39"/>
    </row>
    <row r="103007" spans="17:17">
      <c r="Q103007" s="39"/>
    </row>
    <row r="103008" spans="17:17">
      <c r="Q103008" s="39"/>
    </row>
    <row r="103009" spans="17:17">
      <c r="Q103009" s="39"/>
    </row>
    <row r="103010" spans="17:17">
      <c r="Q103010" s="39"/>
    </row>
    <row r="103011" spans="17:17">
      <c r="Q103011" s="39"/>
    </row>
    <row r="103012" spans="17:17">
      <c r="Q103012" s="39"/>
    </row>
    <row r="103013" spans="17:17">
      <c r="Q103013" s="39"/>
    </row>
    <row r="103014" spans="17:17">
      <c r="Q103014" s="39"/>
    </row>
    <row r="103015" spans="17:17">
      <c r="Q103015" s="39"/>
    </row>
    <row r="103016" spans="17:17">
      <c r="Q103016" s="39"/>
    </row>
    <row r="103017" spans="17:17">
      <c r="Q103017" s="39"/>
    </row>
    <row r="103018" spans="17:17">
      <c r="Q103018" s="39"/>
    </row>
    <row r="103019" spans="17:17">
      <c r="Q103019" s="39"/>
    </row>
    <row r="103020" spans="17:17">
      <c r="Q103020" s="39"/>
    </row>
    <row r="103021" spans="17:17">
      <c r="Q103021" s="39"/>
    </row>
    <row r="103022" spans="17:17">
      <c r="Q103022" s="39"/>
    </row>
    <row r="103023" spans="17:17">
      <c r="Q103023" s="39"/>
    </row>
    <row r="103024" spans="17:17">
      <c r="Q103024" s="39"/>
    </row>
    <row r="103025" spans="17:17">
      <c r="Q103025" s="39"/>
    </row>
    <row r="103026" spans="17:17">
      <c r="Q103026" s="39"/>
    </row>
    <row r="103027" spans="17:17">
      <c r="Q103027" s="39"/>
    </row>
    <row r="103028" spans="17:17">
      <c r="Q103028" s="39"/>
    </row>
    <row r="103029" spans="17:17">
      <c r="Q103029" s="39"/>
    </row>
    <row r="103030" spans="17:17">
      <c r="Q103030" s="39"/>
    </row>
    <row r="103031" spans="17:17">
      <c r="Q103031" s="39"/>
    </row>
    <row r="103032" spans="17:17">
      <c r="Q103032" s="39"/>
    </row>
    <row r="103033" spans="17:17">
      <c r="Q103033" s="39"/>
    </row>
    <row r="103034" spans="17:17">
      <c r="Q103034" s="39"/>
    </row>
    <row r="103035" spans="17:17">
      <c r="Q103035" s="39"/>
    </row>
    <row r="103036" spans="17:17">
      <c r="Q103036" s="39"/>
    </row>
    <row r="103037" spans="17:17">
      <c r="Q103037" s="39"/>
    </row>
    <row r="103038" spans="17:17">
      <c r="Q103038" s="39"/>
    </row>
    <row r="103039" spans="17:17">
      <c r="Q103039" s="39"/>
    </row>
    <row r="103040" spans="17:17">
      <c r="Q103040" s="39"/>
    </row>
    <row r="103041" spans="17:17">
      <c r="Q103041" s="39"/>
    </row>
    <row r="103042" spans="17:17">
      <c r="Q103042" s="39"/>
    </row>
    <row r="103043" spans="17:17">
      <c r="Q103043" s="39"/>
    </row>
    <row r="103044" spans="17:17">
      <c r="Q103044" s="39"/>
    </row>
    <row r="103045" spans="17:17">
      <c r="Q103045" s="39"/>
    </row>
    <row r="103046" spans="17:17">
      <c r="Q103046" s="39"/>
    </row>
    <row r="103047" spans="17:17">
      <c r="Q103047" s="39"/>
    </row>
    <row r="103048" spans="17:17">
      <c r="Q103048" s="39"/>
    </row>
    <row r="103049" spans="17:17">
      <c r="Q103049" s="39"/>
    </row>
    <row r="103050" spans="17:17">
      <c r="Q103050" s="39"/>
    </row>
    <row r="103051" spans="17:17">
      <c r="Q103051" s="39"/>
    </row>
    <row r="103052" spans="17:17">
      <c r="Q103052" s="39"/>
    </row>
    <row r="103053" spans="17:17">
      <c r="Q103053" s="39"/>
    </row>
    <row r="103054" spans="17:17">
      <c r="Q103054" s="39"/>
    </row>
    <row r="103055" spans="17:17">
      <c r="Q103055" s="39"/>
    </row>
    <row r="103056" spans="17:17">
      <c r="Q103056" s="39"/>
    </row>
    <row r="103057" spans="17:17">
      <c r="Q103057" s="39"/>
    </row>
    <row r="103058" spans="17:17">
      <c r="Q103058" s="39"/>
    </row>
    <row r="103059" spans="17:17">
      <c r="Q103059" s="39"/>
    </row>
    <row r="103060" spans="17:17">
      <c r="Q103060" s="39"/>
    </row>
    <row r="103061" spans="17:17">
      <c r="Q103061" s="39"/>
    </row>
    <row r="103062" spans="17:17">
      <c r="Q103062" s="39"/>
    </row>
    <row r="103063" spans="17:17">
      <c r="Q103063" s="39"/>
    </row>
    <row r="103064" spans="17:17">
      <c r="Q103064" s="39"/>
    </row>
    <row r="103065" spans="17:17">
      <c r="Q103065" s="39"/>
    </row>
    <row r="103066" spans="17:17">
      <c r="Q103066" s="39"/>
    </row>
    <row r="103067" spans="17:17">
      <c r="Q103067" s="39"/>
    </row>
    <row r="103068" spans="17:17">
      <c r="Q103068" s="39"/>
    </row>
    <row r="103069" spans="17:17">
      <c r="Q103069" s="39"/>
    </row>
    <row r="103070" spans="17:17">
      <c r="Q103070" s="39"/>
    </row>
    <row r="103071" spans="17:17">
      <c r="Q103071" s="39"/>
    </row>
    <row r="103072" spans="17:17">
      <c r="Q103072" s="39"/>
    </row>
    <row r="103073" spans="17:17">
      <c r="Q103073" s="39"/>
    </row>
    <row r="103074" spans="17:17">
      <c r="Q103074" s="39"/>
    </row>
    <row r="103075" spans="17:17">
      <c r="Q103075" s="39"/>
    </row>
    <row r="103076" spans="17:17">
      <c r="Q103076" s="39"/>
    </row>
    <row r="103077" spans="17:17">
      <c r="Q103077" s="39"/>
    </row>
    <row r="103078" spans="17:17">
      <c r="Q103078" s="39"/>
    </row>
    <row r="103079" spans="17:17">
      <c r="Q103079" s="39"/>
    </row>
    <row r="103080" spans="17:17">
      <c r="Q103080" s="39"/>
    </row>
    <row r="103081" spans="17:17">
      <c r="Q103081" s="39"/>
    </row>
    <row r="103082" spans="17:17">
      <c r="Q103082" s="39"/>
    </row>
    <row r="103083" spans="17:17">
      <c r="Q103083" s="39"/>
    </row>
    <row r="103084" spans="17:17">
      <c r="Q103084" s="39"/>
    </row>
    <row r="103085" spans="17:17">
      <c r="Q103085" s="39"/>
    </row>
    <row r="103086" spans="17:17">
      <c r="Q103086" s="39"/>
    </row>
    <row r="103087" spans="17:17">
      <c r="Q103087" s="39"/>
    </row>
    <row r="103088" spans="17:17">
      <c r="Q103088" s="39"/>
    </row>
    <row r="103089" spans="17:17">
      <c r="Q103089" s="39"/>
    </row>
    <row r="103090" spans="17:17">
      <c r="Q103090" s="39"/>
    </row>
    <row r="103091" spans="17:17">
      <c r="Q103091" s="39"/>
    </row>
    <row r="103092" spans="17:17">
      <c r="Q103092" s="39"/>
    </row>
    <row r="103093" spans="17:17">
      <c r="Q103093" s="39"/>
    </row>
    <row r="103094" spans="17:17">
      <c r="Q103094" s="39"/>
    </row>
    <row r="103095" spans="17:17">
      <c r="Q103095" s="39"/>
    </row>
    <row r="103096" spans="17:17">
      <c r="Q103096" s="39"/>
    </row>
    <row r="103097" spans="17:17">
      <c r="Q103097" s="39"/>
    </row>
    <row r="103098" spans="17:17">
      <c r="Q103098" s="39"/>
    </row>
    <row r="103099" spans="17:17">
      <c r="Q103099" s="39"/>
    </row>
    <row r="103100" spans="17:17">
      <c r="Q103100" s="39"/>
    </row>
    <row r="103101" spans="17:17">
      <c r="Q103101" s="39"/>
    </row>
    <row r="103102" spans="17:17">
      <c r="Q103102" s="39"/>
    </row>
    <row r="103103" spans="17:17">
      <c r="Q103103" s="39"/>
    </row>
    <row r="103104" spans="17:17">
      <c r="Q103104" s="39"/>
    </row>
    <row r="103105" spans="17:17">
      <c r="Q103105" s="39"/>
    </row>
    <row r="103106" spans="17:17">
      <c r="Q103106" s="39"/>
    </row>
    <row r="103107" spans="17:17">
      <c r="Q103107" s="39"/>
    </row>
    <row r="103108" spans="17:17">
      <c r="Q103108" s="39"/>
    </row>
    <row r="103109" spans="17:17">
      <c r="Q103109" s="39"/>
    </row>
    <row r="103110" spans="17:17">
      <c r="Q103110" s="39"/>
    </row>
    <row r="103111" spans="17:17">
      <c r="Q103111" s="39"/>
    </row>
    <row r="103112" spans="17:17">
      <c r="Q103112" s="39"/>
    </row>
    <row r="103113" spans="17:17">
      <c r="Q103113" s="39"/>
    </row>
    <row r="103114" spans="17:17">
      <c r="Q103114" s="39"/>
    </row>
    <row r="103115" spans="17:17">
      <c r="Q103115" s="39"/>
    </row>
    <row r="103116" spans="17:17">
      <c r="Q103116" s="39"/>
    </row>
    <row r="103117" spans="17:17">
      <c r="Q103117" s="39"/>
    </row>
    <row r="103118" spans="17:17">
      <c r="Q103118" s="39"/>
    </row>
    <row r="103119" spans="17:17">
      <c r="Q103119" s="39"/>
    </row>
    <row r="103120" spans="17:17">
      <c r="Q103120" s="39"/>
    </row>
    <row r="103121" spans="17:17">
      <c r="Q103121" s="39"/>
    </row>
    <row r="103122" spans="17:17">
      <c r="Q103122" s="39"/>
    </row>
    <row r="103123" spans="17:17">
      <c r="Q103123" s="39"/>
    </row>
    <row r="103124" spans="17:17">
      <c r="Q103124" s="39"/>
    </row>
    <row r="103125" spans="17:17">
      <c r="Q103125" s="39"/>
    </row>
    <row r="103126" spans="17:17">
      <c r="Q103126" s="39"/>
    </row>
    <row r="103127" spans="17:17">
      <c r="Q103127" s="39"/>
    </row>
    <row r="103128" spans="17:17">
      <c r="Q103128" s="39"/>
    </row>
    <row r="103129" spans="17:17">
      <c r="Q103129" s="39"/>
    </row>
    <row r="103130" spans="17:17">
      <c r="Q103130" s="39"/>
    </row>
    <row r="103131" spans="17:17">
      <c r="Q103131" s="39"/>
    </row>
    <row r="103132" spans="17:17">
      <c r="Q103132" s="39"/>
    </row>
    <row r="103133" spans="17:17">
      <c r="Q103133" s="39"/>
    </row>
    <row r="103134" spans="17:17">
      <c r="Q103134" s="39"/>
    </row>
    <row r="103135" spans="17:17">
      <c r="Q103135" s="39"/>
    </row>
    <row r="103136" spans="17:17">
      <c r="Q103136" s="39"/>
    </row>
    <row r="103137" spans="17:17">
      <c r="Q103137" s="39"/>
    </row>
    <row r="103138" spans="17:17">
      <c r="Q103138" s="39"/>
    </row>
    <row r="103139" spans="17:17">
      <c r="Q103139" s="39"/>
    </row>
    <row r="103140" spans="17:17">
      <c r="Q103140" s="39"/>
    </row>
    <row r="103141" spans="17:17">
      <c r="Q103141" s="39"/>
    </row>
    <row r="103142" spans="17:17">
      <c r="Q103142" s="39"/>
    </row>
    <row r="103143" spans="17:17">
      <c r="Q103143" s="39"/>
    </row>
    <row r="103144" spans="17:17">
      <c r="Q103144" s="39"/>
    </row>
    <row r="103145" spans="17:17">
      <c r="Q103145" s="39"/>
    </row>
    <row r="103146" spans="17:17">
      <c r="Q103146" s="39"/>
    </row>
    <row r="103147" spans="17:17">
      <c r="Q103147" s="39"/>
    </row>
    <row r="103148" spans="17:17">
      <c r="Q103148" s="39"/>
    </row>
    <row r="103149" spans="17:17">
      <c r="Q103149" s="39"/>
    </row>
    <row r="103150" spans="17:17">
      <c r="Q103150" s="39"/>
    </row>
    <row r="103151" spans="17:17">
      <c r="Q103151" s="39"/>
    </row>
    <row r="103152" spans="17:17">
      <c r="Q103152" s="39"/>
    </row>
    <row r="103153" spans="17:17">
      <c r="Q103153" s="39"/>
    </row>
    <row r="103154" spans="17:17">
      <c r="Q103154" s="39"/>
    </row>
    <row r="103155" spans="17:17">
      <c r="Q103155" s="39"/>
    </row>
    <row r="103156" spans="17:17">
      <c r="Q103156" s="39"/>
    </row>
    <row r="103157" spans="17:17">
      <c r="Q103157" s="39"/>
    </row>
    <row r="103158" spans="17:17">
      <c r="Q103158" s="39"/>
    </row>
    <row r="103159" spans="17:17">
      <c r="Q103159" s="39"/>
    </row>
    <row r="103160" spans="17:17">
      <c r="Q103160" s="39"/>
    </row>
    <row r="103161" spans="17:17">
      <c r="Q103161" s="39"/>
    </row>
    <row r="103162" spans="17:17">
      <c r="Q103162" s="39"/>
    </row>
    <row r="103163" spans="17:17">
      <c r="Q103163" s="39"/>
    </row>
    <row r="103164" spans="17:17">
      <c r="Q103164" s="39"/>
    </row>
    <row r="103165" spans="17:17">
      <c r="Q103165" s="39"/>
    </row>
    <row r="103166" spans="17:17">
      <c r="Q103166" s="39"/>
    </row>
    <row r="103167" spans="17:17">
      <c r="Q103167" s="39"/>
    </row>
    <row r="103168" spans="17:17">
      <c r="Q103168" s="39"/>
    </row>
    <row r="103169" spans="17:17">
      <c r="Q103169" s="39"/>
    </row>
    <row r="103170" spans="17:17">
      <c r="Q103170" s="39"/>
    </row>
    <row r="103171" spans="17:17">
      <c r="Q103171" s="39"/>
    </row>
    <row r="103172" spans="17:17">
      <c r="Q103172" s="39"/>
    </row>
    <row r="103173" spans="17:17">
      <c r="Q103173" s="39"/>
    </row>
    <row r="103174" spans="17:17">
      <c r="Q103174" s="39"/>
    </row>
    <row r="103175" spans="17:17">
      <c r="Q103175" s="39"/>
    </row>
    <row r="103176" spans="17:17">
      <c r="Q103176" s="39"/>
    </row>
    <row r="103177" spans="17:17">
      <c r="Q103177" s="39"/>
    </row>
    <row r="103178" spans="17:17">
      <c r="Q103178" s="39"/>
    </row>
    <row r="103179" spans="17:17">
      <c r="Q103179" s="39"/>
    </row>
    <row r="103180" spans="17:17">
      <c r="Q103180" s="39"/>
    </row>
    <row r="103181" spans="17:17">
      <c r="Q103181" s="39"/>
    </row>
    <row r="103182" spans="17:17">
      <c r="Q103182" s="39"/>
    </row>
    <row r="103183" spans="17:17">
      <c r="Q103183" s="39"/>
    </row>
    <row r="103184" spans="17:17">
      <c r="Q103184" s="39"/>
    </row>
    <row r="103185" spans="17:17">
      <c r="Q103185" s="39"/>
    </row>
    <row r="103186" spans="17:17">
      <c r="Q103186" s="39"/>
    </row>
    <row r="103187" spans="17:17">
      <c r="Q103187" s="39"/>
    </row>
    <row r="103188" spans="17:17">
      <c r="Q103188" s="39"/>
    </row>
    <row r="103189" spans="17:17">
      <c r="Q103189" s="39"/>
    </row>
    <row r="103190" spans="17:17">
      <c r="Q103190" s="39"/>
    </row>
    <row r="103191" spans="17:17">
      <c r="Q103191" s="39"/>
    </row>
    <row r="103192" spans="17:17">
      <c r="Q103192" s="39"/>
    </row>
    <row r="103193" spans="17:17">
      <c r="Q103193" s="39"/>
    </row>
    <row r="103194" spans="17:17">
      <c r="Q103194" s="39"/>
    </row>
    <row r="103195" spans="17:17">
      <c r="Q103195" s="39"/>
    </row>
    <row r="103196" spans="17:17">
      <c r="Q103196" s="39"/>
    </row>
    <row r="103197" spans="17:17">
      <c r="Q103197" s="39"/>
    </row>
    <row r="103198" spans="17:17">
      <c r="Q103198" s="39"/>
    </row>
    <row r="103199" spans="17:17">
      <c r="Q103199" s="39"/>
    </row>
    <row r="103200" spans="17:17">
      <c r="Q103200" s="39"/>
    </row>
    <row r="103201" spans="17:17">
      <c r="Q103201" s="39"/>
    </row>
    <row r="103202" spans="17:17">
      <c r="Q103202" s="39"/>
    </row>
    <row r="103203" spans="17:17">
      <c r="Q103203" s="39"/>
    </row>
    <row r="103204" spans="17:17">
      <c r="Q103204" s="39"/>
    </row>
    <row r="103205" spans="17:17">
      <c r="Q103205" s="39"/>
    </row>
    <row r="103206" spans="17:17">
      <c r="Q103206" s="39"/>
    </row>
    <row r="103207" spans="17:17">
      <c r="Q103207" s="39"/>
    </row>
    <row r="103208" spans="17:17">
      <c r="Q103208" s="39"/>
    </row>
    <row r="103209" spans="17:17">
      <c r="Q103209" s="39"/>
    </row>
    <row r="103210" spans="17:17">
      <c r="Q103210" s="39"/>
    </row>
    <row r="103211" spans="17:17">
      <c r="Q103211" s="39"/>
    </row>
    <row r="103212" spans="17:17">
      <c r="Q103212" s="39"/>
    </row>
    <row r="103213" spans="17:17">
      <c r="Q103213" s="39"/>
    </row>
    <row r="103214" spans="17:17">
      <c r="Q103214" s="39"/>
    </row>
    <row r="103215" spans="17:17">
      <c r="Q103215" s="39"/>
    </row>
    <row r="103216" spans="17:17">
      <c r="Q103216" s="39"/>
    </row>
    <row r="103217" spans="17:17">
      <c r="Q103217" s="39"/>
    </row>
    <row r="103218" spans="17:17">
      <c r="Q103218" s="39"/>
    </row>
    <row r="103219" spans="17:17">
      <c r="Q103219" s="39"/>
    </row>
    <row r="103220" spans="17:17">
      <c r="Q103220" s="39"/>
    </row>
    <row r="103221" spans="17:17">
      <c r="Q103221" s="39"/>
    </row>
    <row r="103222" spans="17:17">
      <c r="Q103222" s="39"/>
    </row>
    <row r="103223" spans="17:17">
      <c r="Q103223" s="39"/>
    </row>
    <row r="103224" spans="17:17">
      <c r="Q103224" s="39"/>
    </row>
    <row r="103225" spans="17:17">
      <c r="Q103225" s="39"/>
    </row>
    <row r="103226" spans="17:17">
      <c r="Q103226" s="39"/>
    </row>
    <row r="103227" spans="17:17">
      <c r="Q103227" s="39"/>
    </row>
    <row r="103228" spans="17:17">
      <c r="Q103228" s="39"/>
    </row>
    <row r="103229" spans="17:17">
      <c r="Q103229" s="39"/>
    </row>
    <row r="103230" spans="17:17">
      <c r="Q103230" s="39"/>
    </row>
    <row r="103231" spans="17:17">
      <c r="Q103231" s="39"/>
    </row>
    <row r="103232" spans="17:17">
      <c r="Q103232" s="39"/>
    </row>
    <row r="103233" spans="17:17">
      <c r="Q103233" s="39"/>
    </row>
    <row r="103234" spans="17:17">
      <c r="Q103234" s="39"/>
    </row>
    <row r="103235" spans="17:17">
      <c r="Q103235" s="39"/>
    </row>
    <row r="103236" spans="17:17">
      <c r="Q103236" s="39"/>
    </row>
    <row r="103237" spans="17:17">
      <c r="Q103237" s="39"/>
    </row>
    <row r="103238" spans="17:17">
      <c r="Q103238" s="39"/>
    </row>
    <row r="103239" spans="17:17">
      <c r="Q103239" s="39"/>
    </row>
    <row r="103240" spans="17:17">
      <c r="Q103240" s="39"/>
    </row>
    <row r="103241" spans="17:17">
      <c r="Q103241" s="39"/>
    </row>
    <row r="103242" spans="17:17">
      <c r="Q103242" s="39"/>
    </row>
    <row r="103243" spans="17:17">
      <c r="Q103243" s="39"/>
    </row>
    <row r="103244" spans="17:17">
      <c r="Q103244" s="39"/>
    </row>
    <row r="103245" spans="17:17">
      <c r="Q103245" s="39"/>
    </row>
    <row r="103246" spans="17:17">
      <c r="Q103246" s="39"/>
    </row>
    <row r="103247" spans="17:17">
      <c r="Q103247" s="39"/>
    </row>
    <row r="103248" spans="17:17">
      <c r="Q103248" s="39"/>
    </row>
    <row r="103249" spans="17:17">
      <c r="Q103249" s="39"/>
    </row>
    <row r="103250" spans="17:17">
      <c r="Q103250" s="39"/>
    </row>
    <row r="103251" spans="17:17">
      <c r="Q103251" s="39"/>
    </row>
    <row r="103252" spans="17:17">
      <c r="Q103252" s="39"/>
    </row>
    <row r="103253" spans="17:17">
      <c r="Q103253" s="39"/>
    </row>
    <row r="103254" spans="17:17">
      <c r="Q103254" s="39"/>
    </row>
    <row r="103255" spans="17:17">
      <c r="Q103255" s="39"/>
    </row>
    <row r="103256" spans="17:17">
      <c r="Q103256" s="39"/>
    </row>
    <row r="103257" spans="17:17">
      <c r="Q103257" s="39"/>
    </row>
    <row r="103258" spans="17:17">
      <c r="Q103258" s="39"/>
    </row>
    <row r="103259" spans="17:17">
      <c r="Q103259" s="39"/>
    </row>
    <row r="103260" spans="17:17">
      <c r="Q103260" s="39"/>
    </row>
    <row r="103261" spans="17:17">
      <c r="Q103261" s="39"/>
    </row>
    <row r="103262" spans="17:17">
      <c r="Q103262" s="39"/>
    </row>
    <row r="103263" spans="17:17">
      <c r="Q103263" s="39"/>
    </row>
    <row r="103264" spans="17:17">
      <c r="Q103264" s="39"/>
    </row>
    <row r="103265" spans="17:17">
      <c r="Q103265" s="39"/>
    </row>
    <row r="103266" spans="17:17">
      <c r="Q103266" s="39"/>
    </row>
    <row r="103267" spans="17:17">
      <c r="Q103267" s="39"/>
    </row>
    <row r="103268" spans="17:17">
      <c r="Q103268" s="39"/>
    </row>
    <row r="103269" spans="17:17">
      <c r="Q103269" s="39"/>
    </row>
    <row r="103270" spans="17:17">
      <c r="Q103270" s="39"/>
    </row>
    <row r="103271" spans="17:17">
      <c r="Q103271" s="39"/>
    </row>
    <row r="103272" spans="17:17">
      <c r="Q103272" s="39"/>
    </row>
    <row r="103273" spans="17:17">
      <c r="Q103273" s="39"/>
    </row>
    <row r="103274" spans="17:17">
      <c r="Q103274" s="39"/>
    </row>
    <row r="103275" spans="17:17">
      <c r="Q103275" s="39"/>
    </row>
    <row r="103276" spans="17:17">
      <c r="Q103276" s="39"/>
    </row>
    <row r="103277" spans="17:17">
      <c r="Q103277" s="39"/>
    </row>
    <row r="103278" spans="17:17">
      <c r="Q103278" s="39"/>
    </row>
    <row r="103279" spans="17:17">
      <c r="Q103279" s="39"/>
    </row>
    <row r="103280" spans="17:17">
      <c r="Q103280" s="39"/>
    </row>
    <row r="103281" spans="17:17">
      <c r="Q103281" s="39"/>
    </row>
    <row r="103282" spans="17:17">
      <c r="Q103282" s="39"/>
    </row>
    <row r="103283" spans="17:17">
      <c r="Q103283" s="39"/>
    </row>
    <row r="103284" spans="17:17">
      <c r="Q103284" s="39"/>
    </row>
    <row r="103285" spans="17:17">
      <c r="Q103285" s="39"/>
    </row>
    <row r="103286" spans="17:17">
      <c r="Q103286" s="39"/>
    </row>
    <row r="103287" spans="17:17">
      <c r="Q103287" s="39"/>
    </row>
    <row r="103288" spans="17:17">
      <c r="Q103288" s="39"/>
    </row>
    <row r="103289" spans="17:17">
      <c r="Q103289" s="39"/>
    </row>
    <row r="103290" spans="17:17">
      <c r="Q103290" s="39"/>
    </row>
    <row r="103291" spans="17:17">
      <c r="Q103291" s="39"/>
    </row>
    <row r="103292" spans="17:17">
      <c r="Q103292" s="39"/>
    </row>
    <row r="103293" spans="17:17">
      <c r="Q103293" s="39"/>
    </row>
    <row r="103294" spans="17:17">
      <c r="Q103294" s="39"/>
    </row>
    <row r="103295" spans="17:17">
      <c r="Q103295" s="39"/>
    </row>
    <row r="103296" spans="17:17">
      <c r="Q103296" s="39"/>
    </row>
    <row r="103297" spans="17:17">
      <c r="Q103297" s="39"/>
    </row>
    <row r="103298" spans="17:17">
      <c r="Q103298" s="39"/>
    </row>
    <row r="103299" spans="17:17">
      <c r="Q103299" s="39"/>
    </row>
    <row r="103300" spans="17:17">
      <c r="Q103300" s="39"/>
    </row>
    <row r="103301" spans="17:17">
      <c r="Q103301" s="39"/>
    </row>
    <row r="103302" spans="17:17">
      <c r="Q103302" s="39"/>
    </row>
    <row r="103303" spans="17:17">
      <c r="Q103303" s="39"/>
    </row>
    <row r="103304" spans="17:17">
      <c r="Q103304" s="39"/>
    </row>
    <row r="103305" spans="17:17">
      <c r="Q103305" s="39"/>
    </row>
    <row r="103306" spans="17:17">
      <c r="Q103306" s="39"/>
    </row>
    <row r="103307" spans="17:17">
      <c r="Q103307" s="39"/>
    </row>
    <row r="103308" spans="17:17">
      <c r="Q103308" s="39"/>
    </row>
    <row r="103309" spans="17:17">
      <c r="Q103309" s="39"/>
    </row>
    <row r="103310" spans="17:17">
      <c r="Q103310" s="39"/>
    </row>
    <row r="103311" spans="17:17">
      <c r="Q103311" s="39"/>
    </row>
    <row r="103312" spans="17:17">
      <c r="Q103312" s="39"/>
    </row>
    <row r="103313" spans="17:17">
      <c r="Q103313" s="39"/>
    </row>
    <row r="103314" spans="17:17">
      <c r="Q103314" s="39"/>
    </row>
    <row r="103315" spans="17:17">
      <c r="Q103315" s="39"/>
    </row>
    <row r="103316" spans="17:17">
      <c r="Q103316" s="39"/>
    </row>
    <row r="103317" spans="17:17">
      <c r="Q103317" s="39"/>
    </row>
    <row r="103318" spans="17:17">
      <c r="Q103318" s="39"/>
    </row>
    <row r="103319" spans="17:17">
      <c r="Q103319" s="39"/>
    </row>
    <row r="103320" spans="17:17">
      <c r="Q103320" s="39"/>
    </row>
    <row r="103321" spans="17:17">
      <c r="Q103321" s="39"/>
    </row>
    <row r="103322" spans="17:17">
      <c r="Q103322" s="39"/>
    </row>
    <row r="103323" spans="17:17">
      <c r="Q103323" s="39"/>
    </row>
    <row r="103324" spans="17:17">
      <c r="Q103324" s="39"/>
    </row>
    <row r="103325" spans="17:17">
      <c r="Q103325" s="39"/>
    </row>
    <row r="103326" spans="17:17">
      <c r="Q103326" s="39"/>
    </row>
    <row r="103327" spans="17:17">
      <c r="Q103327" s="39"/>
    </row>
    <row r="103328" spans="17:17">
      <c r="Q103328" s="39"/>
    </row>
    <row r="103329" spans="17:17">
      <c r="Q103329" s="39"/>
    </row>
    <row r="103330" spans="17:17">
      <c r="Q103330" s="39"/>
    </row>
    <row r="103331" spans="17:17">
      <c r="Q103331" s="39"/>
    </row>
    <row r="103332" spans="17:17">
      <c r="Q103332" s="39"/>
    </row>
    <row r="103333" spans="17:17">
      <c r="Q103333" s="39"/>
    </row>
    <row r="103334" spans="17:17">
      <c r="Q103334" s="39"/>
    </row>
    <row r="103335" spans="17:17">
      <c r="Q103335" s="39"/>
    </row>
    <row r="103336" spans="17:17">
      <c r="Q103336" s="39"/>
    </row>
    <row r="103337" spans="17:17">
      <c r="Q103337" s="39"/>
    </row>
    <row r="103338" spans="17:17">
      <c r="Q103338" s="39"/>
    </row>
    <row r="103339" spans="17:17">
      <c r="Q103339" s="39"/>
    </row>
    <row r="103340" spans="17:17">
      <c r="Q103340" s="39"/>
    </row>
    <row r="103341" spans="17:17">
      <c r="Q103341" s="39"/>
    </row>
    <row r="103342" spans="17:17">
      <c r="Q103342" s="39"/>
    </row>
    <row r="103343" spans="17:17">
      <c r="Q103343" s="39"/>
    </row>
    <row r="103344" spans="17:17">
      <c r="Q103344" s="39"/>
    </row>
    <row r="103345" spans="17:17">
      <c r="Q103345" s="39"/>
    </row>
    <row r="103346" spans="17:17">
      <c r="Q103346" s="39"/>
    </row>
    <row r="103347" spans="17:17">
      <c r="Q103347" s="39"/>
    </row>
    <row r="103348" spans="17:17">
      <c r="Q103348" s="39"/>
    </row>
    <row r="103349" spans="17:17">
      <c r="Q103349" s="39"/>
    </row>
    <row r="103350" spans="17:17">
      <c r="Q103350" s="39"/>
    </row>
    <row r="103351" spans="17:17">
      <c r="Q103351" s="39"/>
    </row>
    <row r="103352" spans="17:17">
      <c r="Q103352" s="39"/>
    </row>
    <row r="103353" spans="17:17">
      <c r="Q103353" s="39"/>
    </row>
    <row r="103354" spans="17:17">
      <c r="Q103354" s="39"/>
    </row>
    <row r="103355" spans="17:17">
      <c r="Q103355" s="39"/>
    </row>
    <row r="103356" spans="17:17">
      <c r="Q103356" s="39"/>
    </row>
    <row r="103357" spans="17:17">
      <c r="Q103357" s="39"/>
    </row>
    <row r="103358" spans="17:17">
      <c r="Q103358" s="39"/>
    </row>
    <row r="103359" spans="17:17">
      <c r="Q103359" s="39"/>
    </row>
    <row r="103360" spans="17:17">
      <c r="Q103360" s="39"/>
    </row>
    <row r="103361" spans="17:17">
      <c r="Q103361" s="39"/>
    </row>
    <row r="103362" spans="17:17">
      <c r="Q103362" s="39"/>
    </row>
    <row r="103363" spans="17:17">
      <c r="Q103363" s="39"/>
    </row>
    <row r="103364" spans="17:17">
      <c r="Q103364" s="39"/>
    </row>
    <row r="103365" spans="17:17">
      <c r="Q103365" s="39"/>
    </row>
    <row r="103366" spans="17:17">
      <c r="Q103366" s="39"/>
    </row>
    <row r="103367" spans="17:17">
      <c r="Q103367" s="39"/>
    </row>
    <row r="103368" spans="17:17">
      <c r="Q103368" s="39"/>
    </row>
    <row r="103369" spans="17:17">
      <c r="Q103369" s="39"/>
    </row>
    <row r="103370" spans="17:17">
      <c r="Q103370" s="39"/>
    </row>
    <row r="103371" spans="17:17">
      <c r="Q103371" s="39"/>
    </row>
    <row r="103372" spans="17:17">
      <c r="Q103372" s="39"/>
    </row>
    <row r="103373" spans="17:17">
      <c r="Q103373" s="39"/>
    </row>
    <row r="103374" spans="17:17">
      <c r="Q103374" s="39"/>
    </row>
    <row r="103375" spans="17:17">
      <c r="Q103375" s="39"/>
    </row>
    <row r="103376" spans="17:17">
      <c r="Q103376" s="39"/>
    </row>
    <row r="103377" spans="17:17">
      <c r="Q103377" s="39"/>
    </row>
    <row r="103378" spans="17:17">
      <c r="Q103378" s="39"/>
    </row>
    <row r="103379" spans="17:17">
      <c r="Q103379" s="39"/>
    </row>
    <row r="103380" spans="17:17">
      <c r="Q103380" s="39"/>
    </row>
    <row r="103381" spans="17:17">
      <c r="Q103381" s="39"/>
    </row>
    <row r="103382" spans="17:17">
      <c r="Q103382" s="39"/>
    </row>
    <row r="103383" spans="17:17">
      <c r="Q103383" s="39"/>
    </row>
    <row r="103384" spans="17:17">
      <c r="Q103384" s="39"/>
    </row>
    <row r="103385" spans="17:17">
      <c r="Q103385" s="39"/>
    </row>
    <row r="103386" spans="17:17">
      <c r="Q103386" s="39"/>
    </row>
    <row r="103387" spans="17:17">
      <c r="Q103387" s="39"/>
    </row>
    <row r="103388" spans="17:17">
      <c r="Q103388" s="39"/>
    </row>
    <row r="103389" spans="17:17">
      <c r="Q103389" s="39"/>
    </row>
    <row r="103390" spans="17:17">
      <c r="Q103390" s="39"/>
    </row>
    <row r="103391" spans="17:17">
      <c r="Q103391" s="39"/>
    </row>
    <row r="103392" spans="17:17">
      <c r="Q103392" s="39"/>
    </row>
    <row r="103393" spans="17:17">
      <c r="Q103393" s="39"/>
    </row>
    <row r="103394" spans="17:17">
      <c r="Q103394" s="39"/>
    </row>
    <row r="103395" spans="17:17">
      <c r="Q103395" s="39"/>
    </row>
    <row r="103396" spans="17:17">
      <c r="Q103396" s="39"/>
    </row>
    <row r="103397" spans="17:17">
      <c r="Q103397" s="39"/>
    </row>
    <row r="103398" spans="17:17">
      <c r="Q103398" s="39"/>
    </row>
    <row r="103399" spans="17:17">
      <c r="Q103399" s="39"/>
    </row>
    <row r="103400" spans="17:17">
      <c r="Q103400" s="39"/>
    </row>
    <row r="103401" spans="17:17">
      <c r="Q103401" s="39"/>
    </row>
    <row r="103402" spans="17:17">
      <c r="Q103402" s="39"/>
    </row>
    <row r="103403" spans="17:17">
      <c r="Q103403" s="39"/>
    </row>
    <row r="103404" spans="17:17">
      <c r="Q103404" s="39"/>
    </row>
    <row r="103405" spans="17:17">
      <c r="Q103405" s="39"/>
    </row>
    <row r="103406" spans="17:17">
      <c r="Q103406" s="39"/>
    </row>
    <row r="103407" spans="17:17">
      <c r="Q103407" s="39"/>
    </row>
    <row r="103408" spans="17:17">
      <c r="Q103408" s="39"/>
    </row>
    <row r="103409" spans="17:17">
      <c r="Q103409" s="39"/>
    </row>
    <row r="103410" spans="17:17">
      <c r="Q103410" s="39"/>
    </row>
    <row r="103411" spans="17:17">
      <c r="Q103411" s="39"/>
    </row>
    <row r="103412" spans="17:17">
      <c r="Q103412" s="39"/>
    </row>
    <row r="103413" spans="17:17">
      <c r="Q103413" s="39"/>
    </row>
    <row r="103414" spans="17:17">
      <c r="Q103414" s="39"/>
    </row>
    <row r="103415" spans="17:17">
      <c r="Q103415" s="39"/>
    </row>
    <row r="103416" spans="17:17">
      <c r="Q103416" s="39"/>
    </row>
    <row r="103417" spans="17:17">
      <c r="Q103417" s="39"/>
    </row>
    <row r="103418" spans="17:17">
      <c r="Q103418" s="39"/>
    </row>
    <row r="103419" spans="17:17">
      <c r="Q103419" s="39"/>
    </row>
    <row r="103420" spans="17:17">
      <c r="Q103420" s="39"/>
    </row>
    <row r="103421" spans="17:17">
      <c r="Q103421" s="39"/>
    </row>
    <row r="103422" spans="17:17">
      <c r="Q103422" s="39"/>
    </row>
    <row r="103423" spans="17:17">
      <c r="Q103423" s="39"/>
    </row>
    <row r="103424" spans="17:17">
      <c r="Q103424" s="39"/>
    </row>
    <row r="103425" spans="17:17">
      <c r="Q103425" s="39"/>
    </row>
    <row r="103426" spans="17:17">
      <c r="Q103426" s="39"/>
    </row>
    <row r="103427" spans="17:17">
      <c r="Q103427" s="39"/>
    </row>
    <row r="103428" spans="17:17">
      <c r="Q103428" s="39"/>
    </row>
    <row r="103429" spans="17:17">
      <c r="Q103429" s="39"/>
    </row>
    <row r="103430" spans="17:17">
      <c r="Q103430" s="39"/>
    </row>
    <row r="103431" spans="17:17">
      <c r="Q103431" s="39"/>
    </row>
    <row r="103432" spans="17:17">
      <c r="Q103432" s="39"/>
    </row>
    <row r="103433" spans="17:17">
      <c r="Q103433" s="39"/>
    </row>
    <row r="103434" spans="17:17">
      <c r="Q103434" s="39"/>
    </row>
    <row r="103435" spans="17:17">
      <c r="Q103435" s="39"/>
    </row>
    <row r="103436" spans="17:17">
      <c r="Q103436" s="39"/>
    </row>
    <row r="103437" spans="17:17">
      <c r="Q103437" s="39"/>
    </row>
    <row r="103438" spans="17:17">
      <c r="Q103438" s="39"/>
    </row>
    <row r="103439" spans="17:17">
      <c r="Q103439" s="39"/>
    </row>
    <row r="103440" spans="17:17">
      <c r="Q103440" s="39"/>
    </row>
    <row r="103441" spans="17:17">
      <c r="Q103441" s="39"/>
    </row>
    <row r="103442" spans="17:17">
      <c r="Q103442" s="39"/>
    </row>
    <row r="103443" spans="17:17">
      <c r="Q103443" s="39"/>
    </row>
    <row r="103444" spans="17:17">
      <c r="Q103444" s="39"/>
    </row>
    <row r="103445" spans="17:17">
      <c r="Q103445" s="39"/>
    </row>
    <row r="103446" spans="17:17">
      <c r="Q103446" s="39"/>
    </row>
    <row r="103447" spans="17:17">
      <c r="Q103447" s="39"/>
    </row>
    <row r="103448" spans="17:17">
      <c r="Q103448" s="39"/>
    </row>
    <row r="103449" spans="17:17">
      <c r="Q103449" s="39"/>
    </row>
    <row r="103450" spans="17:17">
      <c r="Q103450" s="39"/>
    </row>
    <row r="103451" spans="17:17">
      <c r="Q103451" s="39"/>
    </row>
    <row r="103452" spans="17:17">
      <c r="Q103452" s="39"/>
    </row>
    <row r="103453" spans="17:17">
      <c r="Q103453" s="39"/>
    </row>
    <row r="103454" spans="17:17">
      <c r="Q103454" s="39"/>
    </row>
    <row r="103455" spans="17:17">
      <c r="Q103455" s="39"/>
    </row>
    <row r="103456" spans="17:17">
      <c r="Q103456" s="39"/>
    </row>
    <row r="103457" spans="17:17">
      <c r="Q103457" s="39"/>
    </row>
    <row r="103458" spans="17:17">
      <c r="Q103458" s="39"/>
    </row>
    <row r="103459" spans="17:17">
      <c r="Q103459" s="39"/>
    </row>
    <row r="103460" spans="17:17">
      <c r="Q103460" s="39"/>
    </row>
    <row r="103461" spans="17:17">
      <c r="Q103461" s="39"/>
    </row>
    <row r="103462" spans="17:17">
      <c r="Q103462" s="39"/>
    </row>
    <row r="103463" spans="17:17">
      <c r="Q103463" s="39"/>
    </row>
    <row r="103464" spans="17:17">
      <c r="Q103464" s="39"/>
    </row>
    <row r="103465" spans="17:17">
      <c r="Q103465" s="39"/>
    </row>
    <row r="103466" spans="17:17">
      <c r="Q103466" s="39"/>
    </row>
    <row r="103467" spans="17:17">
      <c r="Q103467" s="39"/>
    </row>
    <row r="103468" spans="17:17">
      <c r="Q103468" s="39"/>
    </row>
    <row r="103469" spans="17:17">
      <c r="Q103469" s="39"/>
    </row>
    <row r="103470" spans="17:17">
      <c r="Q103470" s="39"/>
    </row>
    <row r="103471" spans="17:17">
      <c r="Q103471" s="39"/>
    </row>
    <row r="103472" spans="17:17">
      <c r="Q103472" s="39"/>
    </row>
    <row r="103473" spans="17:17">
      <c r="Q103473" s="39"/>
    </row>
    <row r="103474" spans="17:17">
      <c r="Q103474" s="39"/>
    </row>
    <row r="103475" spans="17:17">
      <c r="Q103475" s="39"/>
    </row>
    <row r="103476" spans="17:17">
      <c r="Q103476" s="39"/>
    </row>
    <row r="103477" spans="17:17">
      <c r="Q103477" s="39"/>
    </row>
    <row r="103478" spans="17:17">
      <c r="Q103478" s="39"/>
    </row>
    <row r="103479" spans="17:17">
      <c r="Q103479" s="39"/>
    </row>
    <row r="103480" spans="17:17">
      <c r="Q103480" s="39"/>
    </row>
    <row r="103481" spans="17:17">
      <c r="Q103481" s="39"/>
    </row>
    <row r="103482" spans="17:17">
      <c r="Q103482" s="39"/>
    </row>
    <row r="103483" spans="17:17">
      <c r="Q103483" s="39"/>
    </row>
    <row r="103484" spans="17:17">
      <c r="Q103484" s="39"/>
    </row>
    <row r="103485" spans="17:17">
      <c r="Q103485" s="39"/>
    </row>
    <row r="103486" spans="17:17">
      <c r="Q103486" s="39"/>
    </row>
    <row r="103487" spans="17:17">
      <c r="Q103487" s="39"/>
    </row>
    <row r="103488" spans="17:17">
      <c r="Q103488" s="39"/>
    </row>
    <row r="103489" spans="17:17">
      <c r="Q103489" s="39"/>
    </row>
    <row r="103490" spans="17:17">
      <c r="Q103490" s="39"/>
    </row>
    <row r="103491" spans="17:17">
      <c r="Q103491" s="39"/>
    </row>
    <row r="103492" spans="17:17">
      <c r="Q103492" s="39"/>
    </row>
    <row r="103493" spans="17:17">
      <c r="Q103493" s="39"/>
    </row>
    <row r="103494" spans="17:17">
      <c r="Q103494" s="39"/>
    </row>
    <row r="103495" spans="17:17">
      <c r="Q103495" s="39"/>
    </row>
    <row r="103496" spans="17:17">
      <c r="Q103496" s="39"/>
    </row>
    <row r="103497" spans="17:17">
      <c r="Q103497" s="39"/>
    </row>
    <row r="103498" spans="17:17">
      <c r="Q103498" s="39"/>
    </row>
    <row r="103499" spans="17:17">
      <c r="Q103499" s="39"/>
    </row>
    <row r="103500" spans="17:17">
      <c r="Q103500" s="39"/>
    </row>
    <row r="103501" spans="17:17">
      <c r="Q103501" s="39"/>
    </row>
    <row r="103502" spans="17:17">
      <c r="Q103502" s="39"/>
    </row>
    <row r="103503" spans="17:17">
      <c r="Q103503" s="39"/>
    </row>
    <row r="103504" spans="17:17">
      <c r="Q103504" s="39"/>
    </row>
    <row r="103505" spans="17:17">
      <c r="Q103505" s="39"/>
    </row>
    <row r="103506" spans="17:17">
      <c r="Q103506" s="39"/>
    </row>
    <row r="103507" spans="17:17">
      <c r="Q103507" s="39"/>
    </row>
    <row r="103508" spans="17:17">
      <c r="Q103508" s="39"/>
    </row>
    <row r="103509" spans="17:17">
      <c r="Q103509" s="39"/>
    </row>
    <row r="103510" spans="17:17">
      <c r="Q103510" s="39"/>
    </row>
    <row r="103511" spans="17:17">
      <c r="Q103511" s="39"/>
    </row>
    <row r="103512" spans="17:17">
      <c r="Q103512" s="39"/>
    </row>
    <row r="103513" spans="17:17">
      <c r="Q103513" s="39"/>
    </row>
    <row r="103514" spans="17:17">
      <c r="Q103514" s="39"/>
    </row>
    <row r="103515" spans="17:17">
      <c r="Q103515" s="39"/>
    </row>
    <row r="103516" spans="17:17">
      <c r="Q103516" s="39"/>
    </row>
    <row r="103517" spans="17:17">
      <c r="Q103517" s="39"/>
    </row>
    <row r="103518" spans="17:17">
      <c r="Q103518" s="39"/>
    </row>
    <row r="103519" spans="17:17">
      <c r="Q103519" s="39"/>
    </row>
    <row r="103520" spans="17:17">
      <c r="Q103520" s="39"/>
    </row>
    <row r="103521" spans="17:17">
      <c r="Q103521" s="39"/>
    </row>
    <row r="103522" spans="17:17">
      <c r="Q103522" s="39"/>
    </row>
    <row r="103523" spans="17:17">
      <c r="Q103523" s="39"/>
    </row>
    <row r="103524" spans="17:17">
      <c r="Q103524" s="39"/>
    </row>
    <row r="103525" spans="17:17">
      <c r="Q103525" s="39"/>
    </row>
    <row r="103526" spans="17:17">
      <c r="Q103526" s="39"/>
    </row>
    <row r="103527" spans="17:17">
      <c r="Q103527" s="39"/>
    </row>
    <row r="103528" spans="17:17">
      <c r="Q103528" s="39"/>
    </row>
    <row r="103529" spans="17:17">
      <c r="Q103529" s="39"/>
    </row>
    <row r="103530" spans="17:17">
      <c r="Q103530" s="39"/>
    </row>
    <row r="103531" spans="17:17">
      <c r="Q103531" s="39"/>
    </row>
    <row r="103532" spans="17:17">
      <c r="Q103532" s="39"/>
    </row>
    <row r="103533" spans="17:17">
      <c r="Q103533" s="39"/>
    </row>
    <row r="103534" spans="17:17">
      <c r="Q103534" s="39"/>
    </row>
    <row r="103535" spans="17:17">
      <c r="Q103535" s="39"/>
    </row>
    <row r="103536" spans="17:17">
      <c r="Q103536" s="39"/>
    </row>
    <row r="103537" spans="17:17">
      <c r="Q103537" s="39"/>
    </row>
    <row r="103538" spans="17:17">
      <c r="Q103538" s="39"/>
    </row>
    <row r="103539" spans="17:17">
      <c r="Q103539" s="39"/>
    </row>
    <row r="103540" spans="17:17">
      <c r="Q103540" s="39"/>
    </row>
    <row r="103541" spans="17:17">
      <c r="Q103541" s="39"/>
    </row>
    <row r="103542" spans="17:17">
      <c r="Q103542" s="39"/>
    </row>
    <row r="103543" spans="17:17">
      <c r="Q103543" s="39"/>
    </row>
    <row r="103544" spans="17:17">
      <c r="Q103544" s="39"/>
    </row>
    <row r="103545" spans="17:17">
      <c r="Q103545" s="39"/>
    </row>
    <row r="103546" spans="17:17">
      <c r="Q103546" s="39"/>
    </row>
    <row r="103547" spans="17:17">
      <c r="Q103547" s="39"/>
    </row>
    <row r="103548" spans="17:17">
      <c r="Q103548" s="39"/>
    </row>
    <row r="103549" spans="17:17">
      <c r="Q103549" s="39"/>
    </row>
    <row r="103550" spans="17:17">
      <c r="Q103550" s="39"/>
    </row>
    <row r="103551" spans="17:17">
      <c r="Q103551" s="39"/>
    </row>
    <row r="103552" spans="17:17">
      <c r="Q103552" s="39"/>
    </row>
    <row r="103553" spans="17:17">
      <c r="Q103553" s="39"/>
    </row>
    <row r="103554" spans="17:17">
      <c r="Q103554" s="39"/>
    </row>
    <row r="103555" spans="17:17">
      <c r="Q103555" s="39"/>
    </row>
    <row r="103556" spans="17:17">
      <c r="Q103556" s="39"/>
    </row>
    <row r="103557" spans="17:17">
      <c r="Q103557" s="39"/>
    </row>
    <row r="103558" spans="17:17">
      <c r="Q103558" s="39"/>
    </row>
    <row r="103559" spans="17:17">
      <c r="Q103559" s="39"/>
    </row>
    <row r="103560" spans="17:17">
      <c r="Q103560" s="39"/>
    </row>
    <row r="103561" spans="17:17">
      <c r="Q103561" s="39"/>
    </row>
    <row r="103562" spans="17:17">
      <c r="Q103562" s="39"/>
    </row>
    <row r="103563" spans="17:17">
      <c r="Q103563" s="39"/>
    </row>
    <row r="103564" spans="17:17">
      <c r="Q103564" s="39"/>
    </row>
    <row r="103565" spans="17:17">
      <c r="Q103565" s="39"/>
    </row>
    <row r="103566" spans="17:17">
      <c r="Q103566" s="39"/>
    </row>
    <row r="103567" spans="17:17">
      <c r="Q103567" s="39"/>
    </row>
    <row r="103568" spans="17:17">
      <c r="Q103568" s="39"/>
    </row>
    <row r="103569" spans="17:17">
      <c r="Q103569" s="39"/>
    </row>
    <row r="103570" spans="17:17">
      <c r="Q103570" s="39"/>
    </row>
    <row r="103571" spans="17:17">
      <c r="Q103571" s="39"/>
    </row>
    <row r="103572" spans="17:17">
      <c r="Q103572" s="39"/>
    </row>
    <row r="103573" spans="17:17">
      <c r="Q103573" s="39"/>
    </row>
    <row r="103574" spans="17:17">
      <c r="Q103574" s="39"/>
    </row>
    <row r="103575" spans="17:17">
      <c r="Q103575" s="39"/>
    </row>
    <row r="103576" spans="17:17">
      <c r="Q103576" s="39"/>
    </row>
    <row r="103577" spans="17:17">
      <c r="Q103577" s="39"/>
    </row>
    <row r="103578" spans="17:17">
      <c r="Q103578" s="39"/>
    </row>
    <row r="103579" spans="17:17">
      <c r="Q103579" s="39"/>
    </row>
    <row r="103580" spans="17:17">
      <c r="Q103580" s="39"/>
    </row>
    <row r="103581" spans="17:17">
      <c r="Q103581" s="39"/>
    </row>
    <row r="103582" spans="17:17">
      <c r="Q103582" s="39"/>
    </row>
    <row r="103583" spans="17:17">
      <c r="Q103583" s="39"/>
    </row>
    <row r="103584" spans="17:17">
      <c r="Q103584" s="39"/>
    </row>
    <row r="103585" spans="17:17">
      <c r="Q103585" s="39"/>
    </row>
    <row r="103586" spans="17:17">
      <c r="Q103586" s="39"/>
    </row>
    <row r="103587" spans="17:17">
      <c r="Q103587" s="39"/>
    </row>
    <row r="103588" spans="17:17">
      <c r="Q103588" s="39"/>
    </row>
    <row r="103589" spans="17:17">
      <c r="Q103589" s="39"/>
    </row>
    <row r="103590" spans="17:17">
      <c r="Q103590" s="39"/>
    </row>
    <row r="103591" spans="17:17">
      <c r="Q103591" s="39"/>
    </row>
    <row r="103592" spans="17:17">
      <c r="Q103592" s="39"/>
    </row>
    <row r="103593" spans="17:17">
      <c r="Q103593" s="39"/>
    </row>
    <row r="103594" spans="17:17">
      <c r="Q103594" s="39"/>
    </row>
    <row r="103595" spans="17:17">
      <c r="Q103595" s="39"/>
    </row>
    <row r="103596" spans="17:17">
      <c r="Q103596" s="39"/>
    </row>
    <row r="103597" spans="17:17">
      <c r="Q103597" s="39"/>
    </row>
    <row r="103598" spans="17:17">
      <c r="Q103598" s="39"/>
    </row>
    <row r="103599" spans="17:17">
      <c r="Q103599" s="39"/>
    </row>
    <row r="103600" spans="17:17">
      <c r="Q103600" s="39"/>
    </row>
    <row r="103601" spans="17:17">
      <c r="Q103601" s="39"/>
    </row>
    <row r="103602" spans="17:17">
      <c r="Q103602" s="39"/>
    </row>
    <row r="103603" spans="17:17">
      <c r="Q103603" s="39"/>
    </row>
    <row r="103604" spans="17:17">
      <c r="Q103604" s="39"/>
    </row>
    <row r="103605" spans="17:17">
      <c r="Q103605" s="39"/>
    </row>
    <row r="103606" spans="17:17">
      <c r="Q103606" s="39"/>
    </row>
    <row r="103607" spans="17:17">
      <c r="Q103607" s="39"/>
    </row>
    <row r="103608" spans="17:17">
      <c r="Q103608" s="39"/>
    </row>
    <row r="103609" spans="17:17">
      <c r="Q103609" s="39"/>
    </row>
    <row r="103610" spans="17:17">
      <c r="Q103610" s="39"/>
    </row>
    <row r="103611" spans="17:17">
      <c r="Q103611" s="39"/>
    </row>
    <row r="103612" spans="17:17">
      <c r="Q103612" s="39"/>
    </row>
    <row r="103613" spans="17:17">
      <c r="Q103613" s="39"/>
    </row>
    <row r="103614" spans="17:17">
      <c r="Q103614" s="39"/>
    </row>
    <row r="103615" spans="17:17">
      <c r="Q103615" s="39"/>
    </row>
    <row r="103616" spans="17:17">
      <c r="Q103616" s="39"/>
    </row>
    <row r="103617" spans="17:17">
      <c r="Q103617" s="39"/>
    </row>
    <row r="103618" spans="17:17">
      <c r="Q103618" s="39"/>
    </row>
    <row r="103619" spans="17:17">
      <c r="Q103619" s="39"/>
    </row>
    <row r="103620" spans="17:17">
      <c r="Q103620" s="39"/>
    </row>
    <row r="103621" spans="17:17">
      <c r="Q103621" s="39"/>
    </row>
    <row r="103622" spans="17:17">
      <c r="Q103622" s="39"/>
    </row>
    <row r="103623" spans="17:17">
      <c r="Q103623" s="39"/>
    </row>
    <row r="103624" spans="17:17">
      <c r="Q103624" s="39"/>
    </row>
    <row r="103625" spans="17:17">
      <c r="Q103625" s="39"/>
    </row>
    <row r="103626" spans="17:17">
      <c r="Q103626" s="39"/>
    </row>
    <row r="103627" spans="17:17">
      <c r="Q103627" s="39"/>
    </row>
    <row r="103628" spans="17:17">
      <c r="Q103628" s="39"/>
    </row>
    <row r="103629" spans="17:17">
      <c r="Q103629" s="39"/>
    </row>
    <row r="103630" spans="17:17">
      <c r="Q103630" s="39"/>
    </row>
    <row r="103631" spans="17:17">
      <c r="Q103631" s="39"/>
    </row>
    <row r="103632" spans="17:17">
      <c r="Q103632" s="39"/>
    </row>
    <row r="103633" spans="17:17">
      <c r="Q103633" s="39"/>
    </row>
    <row r="103634" spans="17:17">
      <c r="Q103634" s="39"/>
    </row>
    <row r="103635" spans="17:17">
      <c r="Q103635" s="39"/>
    </row>
    <row r="103636" spans="17:17">
      <c r="Q103636" s="39"/>
    </row>
    <row r="103637" spans="17:17">
      <c r="Q103637" s="39"/>
    </row>
    <row r="103638" spans="17:17">
      <c r="Q103638" s="39"/>
    </row>
    <row r="103639" spans="17:17">
      <c r="Q103639" s="39"/>
    </row>
    <row r="103640" spans="17:17">
      <c r="Q103640" s="39"/>
    </row>
    <row r="103641" spans="17:17">
      <c r="Q103641" s="39"/>
    </row>
    <row r="103642" spans="17:17">
      <c r="Q103642" s="39"/>
    </row>
    <row r="103643" spans="17:17">
      <c r="Q103643" s="39"/>
    </row>
    <row r="103644" spans="17:17">
      <c r="Q103644" s="39"/>
    </row>
    <row r="103645" spans="17:17">
      <c r="Q103645" s="39"/>
    </row>
    <row r="103646" spans="17:17">
      <c r="Q103646" s="39"/>
    </row>
    <row r="103647" spans="17:17">
      <c r="Q103647" s="39"/>
    </row>
    <row r="103648" spans="17:17">
      <c r="Q103648" s="39"/>
    </row>
    <row r="103649" spans="17:17">
      <c r="Q103649" s="39"/>
    </row>
    <row r="103650" spans="17:17">
      <c r="Q103650" s="39"/>
    </row>
    <row r="103651" spans="17:17">
      <c r="Q103651" s="39"/>
    </row>
    <row r="103652" spans="17:17">
      <c r="Q103652" s="39"/>
    </row>
    <row r="103653" spans="17:17">
      <c r="Q103653" s="39"/>
    </row>
    <row r="103654" spans="17:17">
      <c r="Q103654" s="39"/>
    </row>
    <row r="103655" spans="17:17">
      <c r="Q103655" s="39"/>
    </row>
    <row r="103656" spans="17:17">
      <c r="Q103656" s="39"/>
    </row>
    <row r="103657" spans="17:17">
      <c r="Q103657" s="39"/>
    </row>
    <row r="103658" spans="17:17">
      <c r="Q103658" s="39"/>
    </row>
    <row r="103659" spans="17:17">
      <c r="Q103659" s="39"/>
    </row>
    <row r="103660" spans="17:17">
      <c r="Q103660" s="39"/>
    </row>
    <row r="103661" spans="17:17">
      <c r="Q103661" s="39"/>
    </row>
    <row r="103662" spans="17:17">
      <c r="Q103662" s="39"/>
    </row>
    <row r="103663" spans="17:17">
      <c r="Q103663" s="39"/>
    </row>
    <row r="103664" spans="17:17">
      <c r="Q103664" s="39"/>
    </row>
    <row r="103665" spans="17:17">
      <c r="Q103665" s="39"/>
    </row>
    <row r="103666" spans="17:17">
      <c r="Q103666" s="39"/>
    </row>
    <row r="103667" spans="17:17">
      <c r="Q103667" s="39"/>
    </row>
    <row r="103668" spans="17:17">
      <c r="Q103668" s="39"/>
    </row>
    <row r="103669" spans="17:17">
      <c r="Q103669" s="39"/>
    </row>
    <row r="103670" spans="17:17">
      <c r="Q103670" s="39"/>
    </row>
    <row r="103671" spans="17:17">
      <c r="Q103671" s="39"/>
    </row>
    <row r="103672" spans="17:17">
      <c r="Q103672" s="39"/>
    </row>
    <row r="103673" spans="17:17">
      <c r="Q103673" s="39"/>
    </row>
    <row r="103674" spans="17:17">
      <c r="Q103674" s="39"/>
    </row>
    <row r="103675" spans="17:17">
      <c r="Q103675" s="39"/>
    </row>
    <row r="103676" spans="17:17">
      <c r="Q103676" s="39"/>
    </row>
    <row r="103677" spans="17:17">
      <c r="Q103677" s="39"/>
    </row>
    <row r="103678" spans="17:17">
      <c r="Q103678" s="39"/>
    </row>
    <row r="103679" spans="17:17">
      <c r="Q103679" s="39"/>
    </row>
    <row r="103680" spans="17:17">
      <c r="Q103680" s="39"/>
    </row>
    <row r="103681" spans="17:17">
      <c r="Q103681" s="39"/>
    </row>
    <row r="103682" spans="17:17">
      <c r="Q103682" s="39"/>
    </row>
    <row r="103683" spans="17:17">
      <c r="Q103683" s="39"/>
    </row>
    <row r="103684" spans="17:17">
      <c r="Q103684" s="39"/>
    </row>
    <row r="103685" spans="17:17">
      <c r="Q103685" s="39"/>
    </row>
    <row r="103686" spans="17:17">
      <c r="Q103686" s="39"/>
    </row>
    <row r="103687" spans="17:17">
      <c r="Q103687" s="39"/>
    </row>
    <row r="103688" spans="17:17">
      <c r="Q103688" s="39"/>
    </row>
    <row r="103689" spans="17:17">
      <c r="Q103689" s="39"/>
    </row>
    <row r="103690" spans="17:17">
      <c r="Q103690" s="39"/>
    </row>
    <row r="103691" spans="17:17">
      <c r="Q103691" s="39"/>
    </row>
    <row r="103692" spans="17:17">
      <c r="Q103692" s="39"/>
    </row>
    <row r="103693" spans="17:17">
      <c r="Q103693" s="39"/>
    </row>
    <row r="103694" spans="17:17">
      <c r="Q103694" s="39"/>
    </row>
    <row r="103695" spans="17:17">
      <c r="Q103695" s="39"/>
    </row>
    <row r="103696" spans="17:17">
      <c r="Q103696" s="39"/>
    </row>
    <row r="103697" spans="17:17">
      <c r="Q103697" s="39"/>
    </row>
    <row r="103698" spans="17:17">
      <c r="Q103698" s="39"/>
    </row>
    <row r="103699" spans="17:17">
      <c r="Q103699" s="39"/>
    </row>
    <row r="103700" spans="17:17">
      <c r="Q103700" s="39"/>
    </row>
    <row r="103701" spans="17:17">
      <c r="Q103701" s="39"/>
    </row>
    <row r="103702" spans="17:17">
      <c r="Q103702" s="39"/>
    </row>
    <row r="103703" spans="17:17">
      <c r="Q103703" s="39"/>
    </row>
    <row r="103704" spans="17:17">
      <c r="Q103704" s="39"/>
    </row>
    <row r="103705" spans="17:17">
      <c r="Q103705" s="39"/>
    </row>
    <row r="103706" spans="17:17">
      <c r="Q103706" s="39"/>
    </row>
    <row r="103707" spans="17:17">
      <c r="Q103707" s="39"/>
    </row>
    <row r="103708" spans="17:17">
      <c r="Q103708" s="39"/>
    </row>
    <row r="103709" spans="17:17">
      <c r="Q103709" s="39"/>
    </row>
    <row r="103710" spans="17:17">
      <c r="Q103710" s="39"/>
    </row>
    <row r="103711" spans="17:17">
      <c r="Q103711" s="39"/>
    </row>
    <row r="103712" spans="17:17">
      <c r="Q103712" s="39"/>
    </row>
    <row r="103713" spans="17:17">
      <c r="Q103713" s="39"/>
    </row>
    <row r="103714" spans="17:17">
      <c r="Q103714" s="39"/>
    </row>
    <row r="103715" spans="17:17">
      <c r="Q103715" s="39"/>
    </row>
    <row r="103716" spans="17:17">
      <c r="Q103716" s="39"/>
    </row>
    <row r="103717" spans="17:17">
      <c r="Q103717" s="39"/>
    </row>
    <row r="103718" spans="17:17">
      <c r="Q103718" s="39"/>
    </row>
    <row r="103719" spans="17:17">
      <c r="Q103719" s="39"/>
    </row>
    <row r="103720" spans="17:17">
      <c r="Q103720" s="39"/>
    </row>
    <row r="103721" spans="17:17">
      <c r="Q103721" s="39"/>
    </row>
    <row r="103722" spans="17:17">
      <c r="Q103722" s="39"/>
    </row>
    <row r="103723" spans="17:17">
      <c r="Q103723" s="39"/>
    </row>
    <row r="103724" spans="17:17">
      <c r="Q103724" s="39"/>
    </row>
    <row r="103725" spans="17:17">
      <c r="Q103725" s="39"/>
    </row>
    <row r="103726" spans="17:17">
      <c r="Q103726" s="39"/>
    </row>
    <row r="103727" spans="17:17">
      <c r="Q103727" s="39"/>
    </row>
    <row r="103728" spans="17:17">
      <c r="Q103728" s="39"/>
    </row>
    <row r="103729" spans="17:17">
      <c r="Q103729" s="39"/>
    </row>
    <row r="103730" spans="17:17">
      <c r="Q103730" s="39"/>
    </row>
    <row r="103731" spans="17:17">
      <c r="Q103731" s="39"/>
    </row>
    <row r="103732" spans="17:17">
      <c r="Q103732" s="39"/>
    </row>
    <row r="103733" spans="17:17">
      <c r="Q103733" s="39"/>
    </row>
    <row r="103734" spans="17:17">
      <c r="Q103734" s="39"/>
    </row>
    <row r="103735" spans="17:17">
      <c r="Q103735" s="39"/>
    </row>
    <row r="103736" spans="17:17">
      <c r="Q103736" s="39"/>
    </row>
    <row r="103737" spans="17:17">
      <c r="Q103737" s="39"/>
    </row>
    <row r="103738" spans="17:17">
      <c r="Q103738" s="39"/>
    </row>
    <row r="103739" spans="17:17">
      <c r="Q103739" s="39"/>
    </row>
    <row r="103740" spans="17:17">
      <c r="Q103740" s="39"/>
    </row>
    <row r="103741" spans="17:17">
      <c r="Q103741" s="39"/>
    </row>
    <row r="103742" spans="17:17">
      <c r="Q103742" s="39"/>
    </row>
    <row r="103743" spans="17:17">
      <c r="Q103743" s="39"/>
    </row>
    <row r="103744" spans="17:17">
      <c r="Q103744" s="39"/>
    </row>
    <row r="103745" spans="17:17">
      <c r="Q103745" s="39"/>
    </row>
    <row r="103746" spans="17:17">
      <c r="Q103746" s="39"/>
    </row>
    <row r="103747" spans="17:17">
      <c r="Q103747" s="39"/>
    </row>
    <row r="103748" spans="17:17">
      <c r="Q103748" s="39"/>
    </row>
    <row r="103749" spans="17:17">
      <c r="Q103749" s="39"/>
    </row>
    <row r="103750" spans="17:17">
      <c r="Q103750" s="39"/>
    </row>
    <row r="103751" spans="17:17">
      <c r="Q103751" s="39"/>
    </row>
    <row r="103752" spans="17:17">
      <c r="Q103752" s="39"/>
    </row>
    <row r="103753" spans="17:17">
      <c r="Q103753" s="39"/>
    </row>
    <row r="103754" spans="17:17">
      <c r="Q103754" s="39"/>
    </row>
    <row r="103755" spans="17:17">
      <c r="Q103755" s="39"/>
    </row>
    <row r="103756" spans="17:17">
      <c r="Q103756" s="39"/>
    </row>
    <row r="103757" spans="17:17">
      <c r="Q103757" s="39"/>
    </row>
    <row r="103758" spans="17:17">
      <c r="Q103758" s="39"/>
    </row>
    <row r="103759" spans="17:17">
      <c r="Q103759" s="39"/>
    </row>
    <row r="103760" spans="17:17">
      <c r="Q103760" s="39"/>
    </row>
    <row r="103761" spans="17:17">
      <c r="Q103761" s="39"/>
    </row>
    <row r="103762" spans="17:17">
      <c r="Q103762" s="39"/>
    </row>
    <row r="103763" spans="17:17">
      <c r="Q103763" s="39"/>
    </row>
    <row r="103764" spans="17:17">
      <c r="Q103764" s="39"/>
    </row>
    <row r="103765" spans="17:17">
      <c r="Q103765" s="39"/>
    </row>
    <row r="103766" spans="17:17">
      <c r="Q103766" s="39"/>
    </row>
    <row r="103767" spans="17:17">
      <c r="Q103767" s="39"/>
    </row>
    <row r="103768" spans="17:17">
      <c r="Q103768" s="39"/>
    </row>
    <row r="103769" spans="17:17">
      <c r="Q103769" s="39"/>
    </row>
    <row r="103770" spans="17:17">
      <c r="Q103770" s="39"/>
    </row>
    <row r="103771" spans="17:17">
      <c r="Q103771" s="39"/>
    </row>
    <row r="103772" spans="17:17">
      <c r="Q103772" s="39"/>
    </row>
    <row r="103773" spans="17:17">
      <c r="Q103773" s="39"/>
    </row>
    <row r="103774" spans="17:17">
      <c r="Q103774" s="39"/>
    </row>
    <row r="103775" spans="17:17">
      <c r="Q103775" s="39"/>
    </row>
    <row r="103776" spans="17:17">
      <c r="Q103776" s="39"/>
    </row>
    <row r="103777" spans="17:17">
      <c r="Q103777" s="39"/>
    </row>
    <row r="103778" spans="17:17">
      <c r="Q103778" s="39"/>
    </row>
    <row r="103779" spans="17:17">
      <c r="Q103779" s="39"/>
    </row>
    <row r="103780" spans="17:17">
      <c r="Q103780" s="39"/>
    </row>
    <row r="103781" spans="17:17">
      <c r="Q103781" s="39"/>
    </row>
    <row r="103782" spans="17:17">
      <c r="Q103782" s="39"/>
    </row>
    <row r="103783" spans="17:17">
      <c r="Q103783" s="39"/>
    </row>
    <row r="103784" spans="17:17">
      <c r="Q103784" s="39"/>
    </row>
    <row r="103785" spans="17:17">
      <c r="Q103785" s="39"/>
    </row>
    <row r="103786" spans="17:17">
      <c r="Q103786" s="39"/>
    </row>
    <row r="103787" spans="17:17">
      <c r="Q103787" s="39"/>
    </row>
    <row r="103788" spans="17:17">
      <c r="Q103788" s="39"/>
    </row>
    <row r="103789" spans="17:17">
      <c r="Q103789" s="39"/>
    </row>
    <row r="103790" spans="17:17">
      <c r="Q103790" s="39"/>
    </row>
    <row r="103791" spans="17:17">
      <c r="Q103791" s="39"/>
    </row>
    <row r="103792" spans="17:17">
      <c r="Q103792" s="39"/>
    </row>
    <row r="103793" spans="17:17">
      <c r="Q103793" s="39"/>
    </row>
    <row r="103794" spans="17:17">
      <c r="Q103794" s="39"/>
    </row>
    <row r="103795" spans="17:17">
      <c r="Q103795" s="39"/>
    </row>
    <row r="103796" spans="17:17">
      <c r="Q103796" s="39"/>
    </row>
    <row r="103797" spans="17:17">
      <c r="Q103797" s="39"/>
    </row>
    <row r="103798" spans="17:17">
      <c r="Q103798" s="39"/>
    </row>
    <row r="103799" spans="17:17">
      <c r="Q103799" s="39"/>
    </row>
    <row r="103800" spans="17:17">
      <c r="Q103800" s="39"/>
    </row>
    <row r="103801" spans="17:17">
      <c r="Q103801" s="39"/>
    </row>
    <row r="103802" spans="17:17">
      <c r="Q103802" s="39"/>
    </row>
    <row r="103803" spans="17:17">
      <c r="Q103803" s="39"/>
    </row>
    <row r="103804" spans="17:17">
      <c r="Q103804" s="39"/>
    </row>
    <row r="103805" spans="17:17">
      <c r="Q103805" s="39"/>
    </row>
    <row r="103806" spans="17:17">
      <c r="Q103806" s="39"/>
    </row>
    <row r="103807" spans="17:17">
      <c r="Q103807" s="39"/>
    </row>
    <row r="103808" spans="17:17">
      <c r="Q103808" s="39"/>
    </row>
    <row r="103809" spans="17:17">
      <c r="Q103809" s="39"/>
    </row>
    <row r="103810" spans="17:17">
      <c r="Q103810" s="39"/>
    </row>
    <row r="103811" spans="17:17">
      <c r="Q103811" s="39"/>
    </row>
    <row r="103812" spans="17:17">
      <c r="Q103812" s="39"/>
    </row>
    <row r="103813" spans="17:17">
      <c r="Q103813" s="39"/>
    </row>
    <row r="103814" spans="17:17">
      <c r="Q103814" s="39"/>
    </row>
    <row r="103815" spans="17:17">
      <c r="Q103815" s="39"/>
    </row>
    <row r="103816" spans="17:17">
      <c r="Q103816" s="39"/>
    </row>
    <row r="103817" spans="17:17">
      <c r="Q103817" s="39"/>
    </row>
    <row r="103818" spans="17:17">
      <c r="Q103818" s="39"/>
    </row>
    <row r="103819" spans="17:17">
      <c r="Q103819" s="39"/>
    </row>
    <row r="103820" spans="17:17">
      <c r="Q103820" s="39"/>
    </row>
    <row r="103821" spans="17:17">
      <c r="Q103821" s="39"/>
    </row>
    <row r="103822" spans="17:17">
      <c r="Q103822" s="39"/>
    </row>
    <row r="103823" spans="17:17">
      <c r="Q103823" s="39"/>
    </row>
    <row r="103824" spans="17:17">
      <c r="Q103824" s="39"/>
    </row>
    <row r="103825" spans="17:17">
      <c r="Q103825" s="39"/>
    </row>
    <row r="103826" spans="17:17">
      <c r="Q103826" s="39"/>
    </row>
    <row r="103827" spans="17:17">
      <c r="Q103827" s="39"/>
    </row>
    <row r="103828" spans="17:17">
      <c r="Q103828" s="39"/>
    </row>
    <row r="103829" spans="17:17">
      <c r="Q103829" s="39"/>
    </row>
    <row r="103830" spans="17:17">
      <c r="Q103830" s="39"/>
    </row>
    <row r="103831" spans="17:17">
      <c r="Q103831" s="39"/>
    </row>
    <row r="103832" spans="17:17">
      <c r="Q103832" s="39"/>
    </row>
    <row r="103833" spans="17:17">
      <c r="Q103833" s="39"/>
    </row>
    <row r="103834" spans="17:17">
      <c r="Q103834" s="39"/>
    </row>
    <row r="103835" spans="17:17">
      <c r="Q103835" s="39"/>
    </row>
    <row r="103836" spans="17:17">
      <c r="Q103836" s="39"/>
    </row>
    <row r="103837" spans="17:17">
      <c r="Q103837" s="39"/>
    </row>
    <row r="103838" spans="17:17">
      <c r="Q103838" s="39"/>
    </row>
    <row r="103839" spans="17:17">
      <c r="Q103839" s="39"/>
    </row>
    <row r="103840" spans="17:17">
      <c r="Q103840" s="39"/>
    </row>
    <row r="103841" spans="17:17">
      <c r="Q103841" s="39"/>
    </row>
    <row r="103842" spans="17:17">
      <c r="Q103842" s="39"/>
    </row>
    <row r="103843" spans="17:17">
      <c r="Q103843" s="39"/>
    </row>
    <row r="103844" spans="17:17">
      <c r="Q103844" s="39"/>
    </row>
    <row r="103845" spans="17:17">
      <c r="Q103845" s="39"/>
    </row>
    <row r="103846" spans="17:17">
      <c r="Q103846" s="39"/>
    </row>
    <row r="103847" spans="17:17">
      <c r="Q103847" s="39"/>
    </row>
    <row r="103848" spans="17:17">
      <c r="Q103848" s="39"/>
    </row>
    <row r="103849" spans="17:17">
      <c r="Q103849" s="39"/>
    </row>
    <row r="103850" spans="17:17">
      <c r="Q103850" s="39"/>
    </row>
    <row r="103851" spans="17:17">
      <c r="Q103851" s="39"/>
    </row>
    <row r="103852" spans="17:17">
      <c r="Q103852" s="39"/>
    </row>
    <row r="103853" spans="17:17">
      <c r="Q103853" s="39"/>
    </row>
    <row r="103854" spans="17:17">
      <c r="Q103854" s="39"/>
    </row>
    <row r="103855" spans="17:17">
      <c r="Q103855" s="39"/>
    </row>
    <row r="103856" spans="17:17">
      <c r="Q103856" s="39"/>
    </row>
    <row r="103857" spans="17:17">
      <c r="Q103857" s="39"/>
    </row>
    <row r="103858" spans="17:17">
      <c r="Q103858" s="39"/>
    </row>
    <row r="103859" spans="17:17">
      <c r="Q103859" s="39"/>
    </row>
    <row r="103860" spans="17:17">
      <c r="Q103860" s="39"/>
    </row>
    <row r="103861" spans="17:17">
      <c r="Q103861" s="39"/>
    </row>
    <row r="103862" spans="17:17">
      <c r="Q103862" s="39"/>
    </row>
    <row r="103863" spans="17:17">
      <c r="Q103863" s="39"/>
    </row>
    <row r="103864" spans="17:17">
      <c r="Q103864" s="39"/>
    </row>
    <row r="103865" spans="17:17">
      <c r="Q103865" s="39"/>
    </row>
    <row r="103866" spans="17:17">
      <c r="Q103866" s="39"/>
    </row>
    <row r="103867" spans="17:17">
      <c r="Q103867" s="39"/>
    </row>
    <row r="103868" spans="17:17">
      <c r="Q103868" s="39"/>
    </row>
    <row r="103869" spans="17:17">
      <c r="Q103869" s="39"/>
    </row>
    <row r="103870" spans="17:17">
      <c r="Q103870" s="39"/>
    </row>
    <row r="103871" spans="17:17">
      <c r="Q103871" s="39"/>
    </row>
    <row r="103872" spans="17:17">
      <c r="Q103872" s="39"/>
    </row>
    <row r="103873" spans="17:17">
      <c r="Q103873" s="39"/>
    </row>
    <row r="103874" spans="17:17">
      <c r="Q103874" s="39"/>
    </row>
    <row r="103875" spans="17:17">
      <c r="Q103875" s="39"/>
    </row>
    <row r="103876" spans="17:17">
      <c r="Q103876" s="39"/>
    </row>
    <row r="103877" spans="17:17">
      <c r="Q103877" s="39"/>
    </row>
    <row r="103878" spans="17:17">
      <c r="Q103878" s="39"/>
    </row>
    <row r="103879" spans="17:17">
      <c r="Q103879" s="39"/>
    </row>
    <row r="103880" spans="17:17">
      <c r="Q103880" s="39"/>
    </row>
    <row r="103881" spans="17:17">
      <c r="Q103881" s="39"/>
    </row>
    <row r="103882" spans="17:17">
      <c r="Q103882" s="39"/>
    </row>
    <row r="103883" spans="17:17">
      <c r="Q103883" s="39"/>
    </row>
    <row r="103884" spans="17:17">
      <c r="Q103884" s="39"/>
    </row>
    <row r="103885" spans="17:17">
      <c r="Q103885" s="39"/>
    </row>
    <row r="103886" spans="17:17">
      <c r="Q103886" s="39"/>
    </row>
    <row r="103887" spans="17:17">
      <c r="Q103887" s="39"/>
    </row>
    <row r="103888" spans="17:17">
      <c r="Q103888" s="39"/>
    </row>
    <row r="103889" spans="17:17">
      <c r="Q103889" s="39"/>
    </row>
    <row r="103890" spans="17:17">
      <c r="Q103890" s="39"/>
    </row>
    <row r="103891" spans="17:17">
      <c r="Q103891" s="39"/>
    </row>
    <row r="103892" spans="17:17">
      <c r="Q103892" s="39"/>
    </row>
    <row r="103893" spans="17:17">
      <c r="Q103893" s="39"/>
    </row>
    <row r="103894" spans="17:17">
      <c r="Q103894" s="39"/>
    </row>
    <row r="103895" spans="17:17">
      <c r="Q103895" s="39"/>
    </row>
    <row r="103896" spans="17:17">
      <c r="Q103896" s="39"/>
    </row>
    <row r="103897" spans="17:17">
      <c r="Q103897" s="39"/>
    </row>
    <row r="103898" spans="17:17">
      <c r="Q103898" s="39"/>
    </row>
    <row r="103899" spans="17:17">
      <c r="Q103899" s="39"/>
    </row>
    <row r="103900" spans="17:17">
      <c r="Q103900" s="39"/>
    </row>
    <row r="103901" spans="17:17">
      <c r="Q103901" s="39"/>
    </row>
    <row r="103902" spans="17:17">
      <c r="Q103902" s="39"/>
    </row>
    <row r="103903" spans="17:17">
      <c r="Q103903" s="39"/>
    </row>
    <row r="103904" spans="17:17">
      <c r="Q103904" s="39"/>
    </row>
    <row r="103905" spans="17:17">
      <c r="Q103905" s="39"/>
    </row>
    <row r="103906" spans="17:17">
      <c r="Q103906" s="39"/>
    </row>
    <row r="103907" spans="17:17">
      <c r="Q103907" s="39"/>
    </row>
    <row r="103908" spans="17:17">
      <c r="Q103908" s="39"/>
    </row>
    <row r="103909" spans="17:17">
      <c r="Q103909" s="39"/>
    </row>
    <row r="103910" spans="17:17">
      <c r="Q103910" s="39"/>
    </row>
    <row r="103911" spans="17:17">
      <c r="Q103911" s="39"/>
    </row>
    <row r="103912" spans="17:17">
      <c r="Q103912" s="39"/>
    </row>
    <row r="103913" spans="17:17">
      <c r="Q103913" s="39"/>
    </row>
    <row r="103914" spans="17:17">
      <c r="Q103914" s="39"/>
    </row>
    <row r="103915" spans="17:17">
      <c r="Q103915" s="39"/>
    </row>
    <row r="103916" spans="17:17">
      <c r="Q103916" s="39"/>
    </row>
    <row r="103917" spans="17:17">
      <c r="Q103917" s="39"/>
    </row>
    <row r="103918" spans="17:17">
      <c r="Q103918" s="39"/>
    </row>
    <row r="103919" spans="17:17">
      <c r="Q103919" s="39"/>
    </row>
    <row r="103920" spans="17:17">
      <c r="Q103920" s="39"/>
    </row>
    <row r="103921" spans="17:17">
      <c r="Q103921" s="39"/>
    </row>
    <row r="103922" spans="17:17">
      <c r="Q103922" s="39"/>
    </row>
    <row r="103923" spans="17:17">
      <c r="Q103923" s="39"/>
    </row>
    <row r="103924" spans="17:17">
      <c r="Q103924" s="39"/>
    </row>
    <row r="103925" spans="17:17">
      <c r="Q103925" s="39"/>
    </row>
    <row r="103926" spans="17:17">
      <c r="Q103926" s="39"/>
    </row>
    <row r="103927" spans="17:17">
      <c r="Q103927" s="39"/>
    </row>
    <row r="103928" spans="17:17">
      <c r="Q103928" s="39"/>
    </row>
    <row r="103929" spans="17:17">
      <c r="Q103929" s="39"/>
    </row>
    <row r="103930" spans="17:17">
      <c r="Q103930" s="39"/>
    </row>
    <row r="103931" spans="17:17">
      <c r="Q103931" s="39"/>
    </row>
    <row r="103932" spans="17:17">
      <c r="Q103932" s="39"/>
    </row>
    <row r="103933" spans="17:17">
      <c r="Q103933" s="39"/>
    </row>
    <row r="103934" spans="17:17">
      <c r="Q103934" s="39"/>
    </row>
    <row r="103935" spans="17:17">
      <c r="Q103935" s="39"/>
    </row>
    <row r="103936" spans="17:17">
      <c r="Q103936" s="39"/>
    </row>
    <row r="103937" spans="17:17">
      <c r="Q103937" s="39"/>
    </row>
    <row r="103938" spans="17:17">
      <c r="Q103938" s="39"/>
    </row>
    <row r="103939" spans="17:17">
      <c r="Q103939" s="39"/>
    </row>
    <row r="103940" spans="17:17">
      <c r="Q103940" s="39"/>
    </row>
    <row r="103941" spans="17:17">
      <c r="Q103941" s="39"/>
    </row>
    <row r="103942" spans="17:17">
      <c r="Q103942" s="39"/>
    </row>
    <row r="103943" spans="17:17">
      <c r="Q103943" s="39"/>
    </row>
    <row r="103944" spans="17:17">
      <c r="Q103944" s="39"/>
    </row>
    <row r="103945" spans="17:17">
      <c r="Q103945" s="39"/>
    </row>
    <row r="103946" spans="17:17">
      <c r="Q103946" s="39"/>
    </row>
    <row r="103947" spans="17:17">
      <c r="Q103947" s="39"/>
    </row>
    <row r="103948" spans="17:17">
      <c r="Q103948" s="39"/>
    </row>
    <row r="103949" spans="17:17">
      <c r="Q103949" s="39"/>
    </row>
    <row r="103950" spans="17:17">
      <c r="Q103950" s="39"/>
    </row>
    <row r="103951" spans="17:17">
      <c r="Q103951" s="39"/>
    </row>
    <row r="103952" spans="17:17">
      <c r="Q103952" s="39"/>
    </row>
    <row r="103953" spans="17:17">
      <c r="Q103953" s="39"/>
    </row>
    <row r="103954" spans="17:17">
      <c r="Q103954" s="39"/>
    </row>
    <row r="103955" spans="17:17">
      <c r="Q103955" s="39"/>
    </row>
    <row r="103956" spans="17:17">
      <c r="Q103956" s="39"/>
    </row>
    <row r="103957" spans="17:17">
      <c r="Q103957" s="39"/>
    </row>
    <row r="103958" spans="17:17">
      <c r="Q103958" s="39"/>
    </row>
    <row r="103959" spans="17:17">
      <c r="Q103959" s="39"/>
    </row>
    <row r="103960" spans="17:17">
      <c r="Q103960" s="39"/>
    </row>
    <row r="103961" spans="17:17">
      <c r="Q103961" s="39"/>
    </row>
    <row r="103962" spans="17:17">
      <c r="Q103962" s="39"/>
    </row>
    <row r="103963" spans="17:17">
      <c r="Q103963" s="39"/>
    </row>
    <row r="103964" spans="17:17">
      <c r="Q103964" s="39"/>
    </row>
    <row r="103965" spans="17:17">
      <c r="Q103965" s="39"/>
    </row>
    <row r="103966" spans="17:17">
      <c r="Q103966" s="39"/>
    </row>
    <row r="103967" spans="17:17">
      <c r="Q103967" s="39"/>
    </row>
    <row r="103968" spans="17:17">
      <c r="Q103968" s="39"/>
    </row>
    <row r="103969" spans="17:17">
      <c r="Q103969" s="39"/>
    </row>
    <row r="103970" spans="17:17">
      <c r="Q103970" s="39"/>
    </row>
    <row r="103971" spans="17:17">
      <c r="Q103971" s="39"/>
    </row>
    <row r="103972" spans="17:17">
      <c r="Q103972" s="39"/>
    </row>
    <row r="103973" spans="17:17">
      <c r="Q103973" s="39"/>
    </row>
    <row r="103974" spans="17:17">
      <c r="Q103974" s="39"/>
    </row>
    <row r="103975" spans="17:17">
      <c r="Q103975" s="39"/>
    </row>
    <row r="103976" spans="17:17">
      <c r="Q103976" s="39"/>
    </row>
    <row r="103977" spans="17:17">
      <c r="Q103977" s="39"/>
    </row>
    <row r="103978" spans="17:17">
      <c r="Q103978" s="39"/>
    </row>
    <row r="103979" spans="17:17">
      <c r="Q103979" s="39"/>
    </row>
    <row r="103980" spans="17:17">
      <c r="Q103980" s="39"/>
    </row>
    <row r="103981" spans="17:17">
      <c r="Q103981" s="39"/>
    </row>
    <row r="103982" spans="17:17">
      <c r="Q103982" s="39"/>
    </row>
    <row r="103983" spans="17:17">
      <c r="Q103983" s="39"/>
    </row>
    <row r="103984" spans="17:17">
      <c r="Q103984" s="39"/>
    </row>
    <row r="103985" spans="17:17">
      <c r="Q103985" s="39"/>
    </row>
    <row r="103986" spans="17:17">
      <c r="Q103986" s="39"/>
    </row>
    <row r="103987" spans="17:17">
      <c r="Q103987" s="39"/>
    </row>
    <row r="103988" spans="17:17">
      <c r="Q103988" s="39"/>
    </row>
    <row r="103989" spans="17:17">
      <c r="Q103989" s="39"/>
    </row>
    <row r="103990" spans="17:17">
      <c r="Q103990" s="39"/>
    </row>
    <row r="103991" spans="17:17">
      <c r="Q103991" s="39"/>
    </row>
    <row r="103992" spans="17:17">
      <c r="Q103992" s="39"/>
    </row>
    <row r="103993" spans="17:17">
      <c r="Q103993" s="39"/>
    </row>
    <row r="103994" spans="17:17">
      <c r="Q103994" s="39"/>
    </row>
    <row r="103995" spans="17:17">
      <c r="Q103995" s="39"/>
    </row>
    <row r="103996" spans="17:17">
      <c r="Q103996" s="39"/>
    </row>
    <row r="103997" spans="17:17">
      <c r="Q103997" s="39"/>
    </row>
    <row r="103998" spans="17:17">
      <c r="Q103998" s="39"/>
    </row>
    <row r="103999" spans="17:17">
      <c r="Q103999" s="39"/>
    </row>
    <row r="104000" spans="17:17">
      <c r="Q104000" s="39"/>
    </row>
    <row r="104001" spans="17:17">
      <c r="Q104001" s="39"/>
    </row>
    <row r="104002" spans="17:17">
      <c r="Q104002" s="39"/>
    </row>
    <row r="104003" spans="17:17">
      <c r="Q104003" s="39"/>
    </row>
    <row r="104004" spans="17:17">
      <c r="Q104004" s="39"/>
    </row>
    <row r="104005" spans="17:17">
      <c r="Q104005" s="39"/>
    </row>
    <row r="104006" spans="17:17">
      <c r="Q104006" s="39"/>
    </row>
    <row r="104007" spans="17:17">
      <c r="Q104007" s="39"/>
    </row>
    <row r="104008" spans="17:17">
      <c r="Q104008" s="39"/>
    </row>
    <row r="104009" spans="17:17">
      <c r="Q104009" s="39"/>
    </row>
    <row r="104010" spans="17:17">
      <c r="Q104010" s="39"/>
    </row>
    <row r="104011" spans="17:17">
      <c r="Q104011" s="39"/>
    </row>
    <row r="104012" spans="17:17">
      <c r="Q104012" s="39"/>
    </row>
    <row r="104013" spans="17:17">
      <c r="Q104013" s="39"/>
    </row>
    <row r="104014" spans="17:17">
      <c r="Q104014" s="39"/>
    </row>
    <row r="104015" spans="17:17">
      <c r="Q104015" s="39"/>
    </row>
    <row r="104016" spans="17:17">
      <c r="Q104016" s="39"/>
    </row>
    <row r="104017" spans="17:17">
      <c r="Q104017" s="39"/>
    </row>
    <row r="104018" spans="17:17">
      <c r="Q104018" s="39"/>
    </row>
    <row r="104019" spans="17:17">
      <c r="Q104019" s="39"/>
    </row>
    <row r="104020" spans="17:17">
      <c r="Q104020" s="39"/>
    </row>
    <row r="104021" spans="17:17">
      <c r="Q104021" s="39"/>
    </row>
    <row r="104022" spans="17:17">
      <c r="Q104022" s="39"/>
    </row>
    <row r="104023" spans="17:17">
      <c r="Q104023" s="39"/>
    </row>
    <row r="104024" spans="17:17">
      <c r="Q104024" s="39"/>
    </row>
    <row r="104025" spans="17:17">
      <c r="Q104025" s="39"/>
    </row>
    <row r="104026" spans="17:17">
      <c r="Q104026" s="39"/>
    </row>
    <row r="104027" spans="17:17">
      <c r="Q104027" s="39"/>
    </row>
    <row r="104028" spans="17:17">
      <c r="Q104028" s="39"/>
    </row>
    <row r="104029" spans="17:17">
      <c r="Q104029" s="39"/>
    </row>
    <row r="104030" spans="17:17">
      <c r="Q104030" s="39"/>
    </row>
    <row r="104031" spans="17:17">
      <c r="Q104031" s="39"/>
    </row>
    <row r="104032" spans="17:17">
      <c r="Q104032" s="39"/>
    </row>
    <row r="104033" spans="17:17">
      <c r="Q104033" s="39"/>
    </row>
    <row r="104034" spans="17:17">
      <c r="Q104034" s="39"/>
    </row>
    <row r="104035" spans="17:17">
      <c r="Q104035" s="39"/>
    </row>
    <row r="104036" spans="17:17">
      <c r="Q104036" s="39"/>
    </row>
    <row r="104037" spans="17:17">
      <c r="Q104037" s="39"/>
    </row>
    <row r="104038" spans="17:17">
      <c r="Q104038" s="39"/>
    </row>
    <row r="104039" spans="17:17">
      <c r="Q104039" s="39"/>
    </row>
    <row r="104040" spans="17:17">
      <c r="Q104040" s="39"/>
    </row>
    <row r="104041" spans="17:17">
      <c r="Q104041" s="39"/>
    </row>
    <row r="104042" spans="17:17">
      <c r="Q104042" s="39"/>
    </row>
    <row r="104043" spans="17:17">
      <c r="Q104043" s="39"/>
    </row>
    <row r="104044" spans="17:17">
      <c r="Q104044" s="39"/>
    </row>
    <row r="104045" spans="17:17">
      <c r="Q104045" s="39"/>
    </row>
    <row r="104046" spans="17:17">
      <c r="Q104046" s="39"/>
    </row>
    <row r="104047" spans="17:17">
      <c r="Q104047" s="39"/>
    </row>
    <row r="104048" spans="17:17">
      <c r="Q104048" s="39"/>
    </row>
    <row r="104049" spans="17:17">
      <c r="Q104049" s="39"/>
    </row>
    <row r="104050" spans="17:17">
      <c r="Q104050" s="39"/>
    </row>
    <row r="104051" spans="17:17">
      <c r="Q104051" s="39"/>
    </row>
    <row r="104052" spans="17:17">
      <c r="Q104052" s="39"/>
    </row>
    <row r="104053" spans="17:17">
      <c r="Q104053" s="39"/>
    </row>
    <row r="104054" spans="17:17">
      <c r="Q104054" s="39"/>
    </row>
    <row r="104055" spans="17:17">
      <c r="Q104055" s="39"/>
    </row>
    <row r="104056" spans="17:17">
      <c r="Q104056" s="39"/>
    </row>
    <row r="104057" spans="17:17">
      <c r="Q104057" s="39"/>
    </row>
    <row r="104058" spans="17:17">
      <c r="Q104058" s="39"/>
    </row>
    <row r="104059" spans="17:17">
      <c r="Q104059" s="39"/>
    </row>
    <row r="104060" spans="17:17">
      <c r="Q104060" s="39"/>
    </row>
    <row r="104061" spans="17:17">
      <c r="Q104061" s="39"/>
    </row>
    <row r="104062" spans="17:17">
      <c r="Q104062" s="39"/>
    </row>
    <row r="104063" spans="17:17">
      <c r="Q104063" s="39"/>
    </row>
    <row r="104064" spans="17:17">
      <c r="Q104064" s="39"/>
    </row>
    <row r="104065" spans="17:17">
      <c r="Q104065" s="39"/>
    </row>
    <row r="104066" spans="17:17">
      <c r="Q104066" s="39"/>
    </row>
    <row r="104067" spans="17:17">
      <c r="Q104067" s="39"/>
    </row>
    <row r="104068" spans="17:17">
      <c r="Q104068" s="39"/>
    </row>
    <row r="104069" spans="17:17">
      <c r="Q104069" s="39"/>
    </row>
    <row r="104070" spans="17:17">
      <c r="Q104070" s="39"/>
    </row>
    <row r="104071" spans="17:17">
      <c r="Q104071" s="39"/>
    </row>
    <row r="104072" spans="17:17">
      <c r="Q104072" s="39"/>
    </row>
    <row r="104073" spans="17:17">
      <c r="Q104073" s="39"/>
    </row>
    <row r="104074" spans="17:17">
      <c r="Q104074" s="39"/>
    </row>
    <row r="104075" spans="17:17">
      <c r="Q104075" s="39"/>
    </row>
    <row r="104076" spans="17:17">
      <c r="Q104076" s="39"/>
    </row>
    <row r="104077" spans="17:17">
      <c r="Q104077" s="39"/>
    </row>
    <row r="104078" spans="17:17">
      <c r="Q104078" s="39"/>
    </row>
    <row r="104079" spans="17:17">
      <c r="Q104079" s="39"/>
    </row>
    <row r="104080" spans="17:17">
      <c r="Q104080" s="39"/>
    </row>
    <row r="104081" spans="17:17">
      <c r="Q104081" s="39"/>
    </row>
    <row r="104082" spans="17:17">
      <c r="Q104082" s="39"/>
    </row>
    <row r="104083" spans="17:17">
      <c r="Q104083" s="39"/>
    </row>
    <row r="104084" spans="17:17">
      <c r="Q104084" s="39"/>
    </row>
    <row r="104085" spans="17:17">
      <c r="Q104085" s="39"/>
    </row>
    <row r="104086" spans="17:17">
      <c r="Q104086" s="39"/>
    </row>
    <row r="104087" spans="17:17">
      <c r="Q104087" s="39"/>
    </row>
    <row r="104088" spans="17:17">
      <c r="Q104088" s="39"/>
    </row>
    <row r="104089" spans="17:17">
      <c r="Q104089" s="39"/>
    </row>
    <row r="104090" spans="17:17">
      <c r="Q104090" s="39"/>
    </row>
    <row r="104091" spans="17:17">
      <c r="Q104091" s="39"/>
    </row>
    <row r="104092" spans="17:17">
      <c r="Q104092" s="39"/>
    </row>
    <row r="104093" spans="17:17">
      <c r="Q104093" s="39"/>
    </row>
    <row r="104094" spans="17:17">
      <c r="Q104094" s="39"/>
    </row>
    <row r="104095" spans="17:17">
      <c r="Q104095" s="39"/>
    </row>
    <row r="104096" spans="17:17">
      <c r="Q104096" s="39"/>
    </row>
    <row r="104097" spans="17:17">
      <c r="Q104097" s="39"/>
    </row>
    <row r="104098" spans="17:17">
      <c r="Q104098" s="39"/>
    </row>
    <row r="104099" spans="17:17">
      <c r="Q104099" s="39"/>
    </row>
    <row r="104100" spans="17:17">
      <c r="Q104100" s="39"/>
    </row>
    <row r="104101" spans="17:17">
      <c r="Q104101" s="39"/>
    </row>
    <row r="104102" spans="17:17">
      <c r="Q104102" s="39"/>
    </row>
    <row r="104103" spans="17:17">
      <c r="Q104103" s="39"/>
    </row>
    <row r="104104" spans="17:17">
      <c r="Q104104" s="39"/>
    </row>
    <row r="104105" spans="17:17">
      <c r="Q104105" s="39"/>
    </row>
    <row r="104106" spans="17:17">
      <c r="Q104106" s="39"/>
    </row>
    <row r="104107" spans="17:17">
      <c r="Q104107" s="39"/>
    </row>
    <row r="104108" spans="17:17">
      <c r="Q104108" s="39"/>
    </row>
    <row r="104109" spans="17:17">
      <c r="Q104109" s="39"/>
    </row>
    <row r="104110" spans="17:17">
      <c r="Q104110" s="39"/>
    </row>
    <row r="104111" spans="17:17">
      <c r="Q104111" s="39"/>
    </row>
    <row r="104112" spans="17:17">
      <c r="Q104112" s="39"/>
    </row>
    <row r="104113" spans="17:17">
      <c r="Q104113" s="39"/>
    </row>
    <row r="104114" spans="17:17">
      <c r="Q104114" s="39"/>
    </row>
    <row r="104115" spans="17:17">
      <c r="Q104115" s="39"/>
    </row>
    <row r="104116" spans="17:17">
      <c r="Q104116" s="39"/>
    </row>
    <row r="104117" spans="17:17">
      <c r="Q104117" s="39"/>
    </row>
    <row r="104118" spans="17:17">
      <c r="Q104118" s="39"/>
    </row>
    <row r="104119" spans="17:17">
      <c r="Q104119" s="39"/>
    </row>
    <row r="104120" spans="17:17">
      <c r="Q104120" s="39"/>
    </row>
    <row r="104121" spans="17:17">
      <c r="Q104121" s="39"/>
    </row>
    <row r="104122" spans="17:17">
      <c r="Q104122" s="39"/>
    </row>
    <row r="104123" spans="17:17">
      <c r="Q104123" s="39"/>
    </row>
    <row r="104124" spans="17:17">
      <c r="Q104124" s="39"/>
    </row>
    <row r="104125" spans="17:17">
      <c r="Q104125" s="39"/>
    </row>
    <row r="104126" spans="17:17">
      <c r="Q104126" s="39"/>
    </row>
    <row r="104127" spans="17:17">
      <c r="Q104127" s="39"/>
    </row>
    <row r="104128" spans="17:17">
      <c r="Q104128" s="39"/>
    </row>
    <row r="104129" spans="17:17">
      <c r="Q104129" s="39"/>
    </row>
    <row r="104130" spans="17:17">
      <c r="Q104130" s="39"/>
    </row>
    <row r="104131" spans="17:17">
      <c r="Q104131" s="39"/>
    </row>
    <row r="104132" spans="17:17">
      <c r="Q104132" s="39"/>
    </row>
    <row r="104133" spans="17:17">
      <c r="Q104133" s="39"/>
    </row>
    <row r="104134" spans="17:17">
      <c r="Q104134" s="39"/>
    </row>
    <row r="104135" spans="17:17">
      <c r="Q104135" s="39"/>
    </row>
    <row r="104136" spans="17:17">
      <c r="Q104136" s="39"/>
    </row>
    <row r="104137" spans="17:17">
      <c r="Q104137" s="39"/>
    </row>
    <row r="104138" spans="17:17">
      <c r="Q104138" s="39"/>
    </row>
    <row r="104139" spans="17:17">
      <c r="Q104139" s="39"/>
    </row>
    <row r="104140" spans="17:17">
      <c r="Q104140" s="39"/>
    </row>
    <row r="104141" spans="17:17">
      <c r="Q104141" s="39"/>
    </row>
    <row r="104142" spans="17:17">
      <c r="Q104142" s="39"/>
    </row>
    <row r="104143" spans="17:17">
      <c r="Q104143" s="39"/>
    </row>
    <row r="104144" spans="17:17">
      <c r="Q104144" s="39"/>
    </row>
    <row r="104145" spans="17:17">
      <c r="Q104145" s="39"/>
    </row>
    <row r="104146" spans="17:17">
      <c r="Q104146" s="39"/>
    </row>
    <row r="104147" spans="17:17">
      <c r="Q104147" s="39"/>
    </row>
    <row r="104148" spans="17:17">
      <c r="Q104148" s="39"/>
    </row>
    <row r="104149" spans="17:17">
      <c r="Q104149" s="39"/>
    </row>
    <row r="104150" spans="17:17">
      <c r="Q104150" s="39"/>
    </row>
    <row r="104151" spans="17:17">
      <c r="Q104151" s="39"/>
    </row>
    <row r="104152" spans="17:17">
      <c r="Q104152" s="39"/>
    </row>
    <row r="104153" spans="17:17">
      <c r="Q104153" s="39"/>
    </row>
    <row r="104154" spans="17:17">
      <c r="Q104154" s="39"/>
    </row>
    <row r="104155" spans="17:17">
      <c r="Q104155" s="39"/>
    </row>
    <row r="104156" spans="17:17">
      <c r="Q104156" s="39"/>
    </row>
    <row r="104157" spans="17:17">
      <c r="Q104157" s="39"/>
    </row>
    <row r="104158" spans="17:17">
      <c r="Q104158" s="39"/>
    </row>
    <row r="104159" spans="17:17">
      <c r="Q104159" s="39"/>
    </row>
    <row r="104160" spans="17:17">
      <c r="Q104160" s="39"/>
    </row>
    <row r="104161" spans="17:17">
      <c r="Q104161" s="39"/>
    </row>
    <row r="104162" spans="17:17">
      <c r="Q104162" s="39"/>
    </row>
    <row r="104163" spans="17:17">
      <c r="Q104163" s="39"/>
    </row>
    <row r="104164" spans="17:17">
      <c r="Q104164" s="39"/>
    </row>
    <row r="104165" spans="17:17">
      <c r="Q104165" s="39"/>
    </row>
    <row r="104166" spans="17:17">
      <c r="Q104166" s="39"/>
    </row>
    <row r="104167" spans="17:17">
      <c r="Q104167" s="39"/>
    </row>
    <row r="104168" spans="17:17">
      <c r="Q104168" s="39"/>
    </row>
    <row r="104169" spans="17:17">
      <c r="Q104169" s="39"/>
    </row>
    <row r="104170" spans="17:17">
      <c r="Q104170" s="39"/>
    </row>
    <row r="104171" spans="17:17">
      <c r="Q104171" s="39"/>
    </row>
    <row r="104172" spans="17:17">
      <c r="Q104172" s="39"/>
    </row>
    <row r="104173" spans="17:17">
      <c r="Q104173" s="39"/>
    </row>
    <row r="104174" spans="17:17">
      <c r="Q104174" s="39"/>
    </row>
    <row r="104175" spans="17:17">
      <c r="Q104175" s="39"/>
    </row>
    <row r="104176" spans="17:17">
      <c r="Q104176" s="39"/>
    </row>
    <row r="104177" spans="17:17">
      <c r="Q104177" s="39"/>
    </row>
    <row r="104178" spans="17:17">
      <c r="Q104178" s="39"/>
    </row>
    <row r="104179" spans="17:17">
      <c r="Q104179" s="39"/>
    </row>
    <row r="104180" spans="17:17">
      <c r="Q104180" s="39"/>
    </row>
    <row r="104181" spans="17:17">
      <c r="Q104181" s="39"/>
    </row>
    <row r="104182" spans="17:17">
      <c r="Q104182" s="39"/>
    </row>
    <row r="104183" spans="17:17">
      <c r="Q104183" s="39"/>
    </row>
    <row r="104184" spans="17:17">
      <c r="Q104184" s="39"/>
    </row>
    <row r="104185" spans="17:17">
      <c r="Q104185" s="39"/>
    </row>
    <row r="104186" spans="17:17">
      <c r="Q104186" s="39"/>
    </row>
    <row r="104187" spans="17:17">
      <c r="Q104187" s="39"/>
    </row>
    <row r="104188" spans="17:17">
      <c r="Q104188" s="39"/>
    </row>
    <row r="104189" spans="17:17">
      <c r="Q104189" s="39"/>
    </row>
    <row r="104190" spans="17:17">
      <c r="Q104190" s="39"/>
    </row>
    <row r="104191" spans="17:17">
      <c r="Q104191" s="39"/>
    </row>
    <row r="104192" spans="17:17">
      <c r="Q104192" s="39"/>
    </row>
    <row r="104193" spans="17:17">
      <c r="Q104193" s="39"/>
    </row>
    <row r="104194" spans="17:17">
      <c r="Q104194" s="39"/>
    </row>
    <row r="104195" spans="17:17">
      <c r="Q104195" s="39"/>
    </row>
    <row r="104196" spans="17:17">
      <c r="Q104196" s="39"/>
    </row>
    <row r="104197" spans="17:17">
      <c r="Q104197" s="39"/>
    </row>
    <row r="104198" spans="17:17">
      <c r="Q104198" s="39"/>
    </row>
    <row r="104199" spans="17:17">
      <c r="Q104199" s="39"/>
    </row>
    <row r="104200" spans="17:17">
      <c r="Q104200" s="39"/>
    </row>
    <row r="104201" spans="17:17">
      <c r="Q104201" s="39"/>
    </row>
    <row r="104202" spans="17:17">
      <c r="Q104202" s="39"/>
    </row>
    <row r="104203" spans="17:17">
      <c r="Q104203" s="39"/>
    </row>
    <row r="104204" spans="17:17">
      <c r="Q104204" s="39"/>
    </row>
    <row r="104205" spans="17:17">
      <c r="Q104205" s="39"/>
    </row>
    <row r="104206" spans="17:17">
      <c r="Q104206" s="39"/>
    </row>
    <row r="104207" spans="17:17">
      <c r="Q104207" s="39"/>
    </row>
    <row r="104208" spans="17:17">
      <c r="Q104208" s="39"/>
    </row>
    <row r="104209" spans="17:17">
      <c r="Q104209" s="39"/>
    </row>
    <row r="104210" spans="17:17">
      <c r="Q104210" s="39"/>
    </row>
    <row r="104211" spans="17:17">
      <c r="Q104211" s="39"/>
    </row>
    <row r="104212" spans="17:17">
      <c r="Q104212" s="39"/>
    </row>
    <row r="104213" spans="17:17">
      <c r="Q104213" s="39"/>
    </row>
    <row r="104214" spans="17:17">
      <c r="Q104214" s="39"/>
    </row>
    <row r="104215" spans="17:17">
      <c r="Q104215" s="39"/>
    </row>
    <row r="104216" spans="17:17">
      <c r="Q104216" s="39"/>
    </row>
    <row r="104217" spans="17:17">
      <c r="Q104217" s="39"/>
    </row>
    <row r="104218" spans="17:17">
      <c r="Q104218" s="39"/>
    </row>
    <row r="104219" spans="17:17">
      <c r="Q104219" s="39"/>
    </row>
    <row r="104220" spans="17:17">
      <c r="Q104220" s="39"/>
    </row>
    <row r="104221" spans="17:17">
      <c r="Q104221" s="39"/>
    </row>
    <row r="104222" spans="17:17">
      <c r="Q104222" s="39"/>
    </row>
    <row r="104223" spans="17:17">
      <c r="Q104223" s="39"/>
    </row>
    <row r="104224" spans="17:17">
      <c r="Q104224" s="39"/>
    </row>
    <row r="104225" spans="17:17">
      <c r="Q104225" s="39"/>
    </row>
    <row r="104226" spans="17:17">
      <c r="Q104226" s="39"/>
    </row>
    <row r="104227" spans="17:17">
      <c r="Q104227" s="39"/>
    </row>
    <row r="104228" spans="17:17">
      <c r="Q104228" s="39"/>
    </row>
    <row r="104229" spans="17:17">
      <c r="Q104229" s="39"/>
    </row>
    <row r="104230" spans="17:17">
      <c r="Q104230" s="39"/>
    </row>
    <row r="104231" spans="17:17">
      <c r="Q104231" s="39"/>
    </row>
    <row r="104232" spans="17:17">
      <c r="Q104232" s="39"/>
    </row>
    <row r="104233" spans="17:17">
      <c r="Q104233" s="39"/>
    </row>
    <row r="104234" spans="17:17">
      <c r="Q104234" s="39"/>
    </row>
    <row r="104235" spans="17:17">
      <c r="Q104235" s="39"/>
    </row>
    <row r="104236" spans="17:17">
      <c r="Q104236" s="39"/>
    </row>
    <row r="104237" spans="17:17">
      <c r="Q104237" s="39"/>
    </row>
    <row r="104238" spans="17:17">
      <c r="Q104238" s="39"/>
    </row>
    <row r="104239" spans="17:17">
      <c r="Q104239" s="39"/>
    </row>
    <row r="104240" spans="17:17">
      <c r="Q104240" s="39"/>
    </row>
    <row r="104241" spans="17:17">
      <c r="Q104241" s="39"/>
    </row>
    <row r="104242" spans="17:17">
      <c r="Q104242" s="39"/>
    </row>
    <row r="104243" spans="17:17">
      <c r="Q104243" s="39"/>
    </row>
    <row r="104244" spans="17:17">
      <c r="Q104244" s="39"/>
    </row>
    <row r="104245" spans="17:17">
      <c r="Q104245" s="39"/>
    </row>
    <row r="104246" spans="17:17">
      <c r="Q104246" s="39"/>
    </row>
    <row r="104247" spans="17:17">
      <c r="Q104247" s="39"/>
    </row>
    <row r="104248" spans="17:17">
      <c r="Q104248" s="39"/>
    </row>
    <row r="104249" spans="17:17">
      <c r="Q104249" s="39"/>
    </row>
    <row r="104250" spans="17:17">
      <c r="Q104250" s="39"/>
    </row>
    <row r="104251" spans="17:17">
      <c r="Q104251" s="39"/>
    </row>
    <row r="104252" spans="17:17">
      <c r="Q104252" s="39"/>
    </row>
    <row r="104253" spans="17:17">
      <c r="Q104253" s="39"/>
    </row>
    <row r="104254" spans="17:17">
      <c r="Q104254" s="39"/>
    </row>
    <row r="104255" spans="17:17">
      <c r="Q104255" s="39"/>
    </row>
    <row r="104256" spans="17:17">
      <c r="Q104256" s="39"/>
    </row>
    <row r="104257" spans="17:17">
      <c r="Q104257" s="39"/>
    </row>
    <row r="104258" spans="17:17">
      <c r="Q104258" s="39"/>
    </row>
    <row r="104259" spans="17:17">
      <c r="Q104259" s="39"/>
    </row>
    <row r="104260" spans="17:17">
      <c r="Q104260" s="39"/>
    </row>
    <row r="104261" spans="17:17">
      <c r="Q104261" s="39"/>
    </row>
    <row r="104262" spans="17:17">
      <c r="Q104262" s="39"/>
    </row>
    <row r="104263" spans="17:17">
      <c r="Q104263" s="39"/>
    </row>
    <row r="104264" spans="17:17">
      <c r="Q104264" s="39"/>
    </row>
    <row r="104265" spans="17:17">
      <c r="Q104265" s="39"/>
    </row>
    <row r="104266" spans="17:17">
      <c r="Q104266" s="39"/>
    </row>
    <row r="104267" spans="17:17">
      <c r="Q104267" s="39"/>
    </row>
    <row r="104268" spans="17:17">
      <c r="Q104268" s="39"/>
    </row>
    <row r="104269" spans="17:17">
      <c r="Q104269" s="39"/>
    </row>
    <row r="104270" spans="17:17">
      <c r="Q104270" s="39"/>
    </row>
    <row r="104271" spans="17:17">
      <c r="Q104271" s="39"/>
    </row>
    <row r="104272" spans="17:17">
      <c r="Q104272" s="39"/>
    </row>
    <row r="104273" spans="17:17">
      <c r="Q104273" s="39"/>
    </row>
    <row r="104274" spans="17:17">
      <c r="Q104274" s="39"/>
    </row>
    <row r="104275" spans="17:17">
      <c r="Q104275" s="39"/>
    </row>
    <row r="104276" spans="17:17">
      <c r="Q104276" s="39"/>
    </row>
    <row r="104277" spans="17:17">
      <c r="Q104277" s="39"/>
    </row>
    <row r="104278" spans="17:17">
      <c r="Q104278" s="39"/>
    </row>
    <row r="104279" spans="17:17">
      <c r="Q104279" s="39"/>
    </row>
    <row r="104280" spans="17:17">
      <c r="Q104280" s="39"/>
    </row>
    <row r="104281" spans="17:17">
      <c r="Q104281" s="39"/>
    </row>
    <row r="104282" spans="17:17">
      <c r="Q104282" s="39"/>
    </row>
    <row r="104283" spans="17:17">
      <c r="Q104283" s="39"/>
    </row>
    <row r="104284" spans="17:17">
      <c r="Q104284" s="39"/>
    </row>
    <row r="104285" spans="17:17">
      <c r="Q104285" s="39"/>
    </row>
    <row r="104286" spans="17:17">
      <c r="Q104286" s="39"/>
    </row>
    <row r="104287" spans="17:17">
      <c r="Q104287" s="39"/>
    </row>
    <row r="104288" spans="17:17">
      <c r="Q104288" s="39"/>
    </row>
    <row r="104289" spans="17:17">
      <c r="Q104289" s="39"/>
    </row>
    <row r="104290" spans="17:17">
      <c r="Q104290" s="39"/>
    </row>
    <row r="104291" spans="17:17">
      <c r="Q104291" s="39"/>
    </row>
    <row r="104292" spans="17:17">
      <c r="Q104292" s="39"/>
    </row>
    <row r="104293" spans="17:17">
      <c r="Q104293" s="39"/>
    </row>
    <row r="104294" spans="17:17">
      <c r="Q104294" s="39"/>
    </row>
    <row r="104295" spans="17:17">
      <c r="Q104295" s="39"/>
    </row>
    <row r="104296" spans="17:17">
      <c r="Q104296" s="39"/>
    </row>
    <row r="104297" spans="17:17">
      <c r="Q104297" s="39"/>
    </row>
    <row r="104298" spans="17:17">
      <c r="Q104298" s="39"/>
    </row>
    <row r="104299" spans="17:17">
      <c r="Q104299" s="39"/>
    </row>
    <row r="104300" spans="17:17">
      <c r="Q104300" s="39"/>
    </row>
    <row r="104301" spans="17:17">
      <c r="Q104301" s="39"/>
    </row>
    <row r="104302" spans="17:17">
      <c r="Q104302" s="39"/>
    </row>
    <row r="104303" spans="17:17">
      <c r="Q104303" s="39"/>
    </row>
    <row r="104304" spans="17:17">
      <c r="Q104304" s="39"/>
    </row>
    <row r="104305" spans="17:17">
      <c r="Q104305" s="39"/>
    </row>
    <row r="104306" spans="17:17">
      <c r="Q104306" s="39"/>
    </row>
    <row r="104307" spans="17:17">
      <c r="Q104307" s="39"/>
    </row>
    <row r="104308" spans="17:17">
      <c r="Q104308" s="39"/>
    </row>
    <row r="104309" spans="17:17">
      <c r="Q104309" s="39"/>
    </row>
    <row r="104310" spans="17:17">
      <c r="Q104310" s="39"/>
    </row>
    <row r="104311" spans="17:17">
      <c r="Q104311" s="39"/>
    </row>
    <row r="104312" spans="17:17">
      <c r="Q104312" s="39"/>
    </row>
    <row r="104313" spans="17:17">
      <c r="Q104313" s="39"/>
    </row>
    <row r="104314" spans="17:17">
      <c r="Q104314" s="39"/>
    </row>
    <row r="104315" spans="17:17">
      <c r="Q104315" s="39"/>
    </row>
    <row r="104316" spans="17:17">
      <c r="Q104316" s="39"/>
    </row>
    <row r="104317" spans="17:17">
      <c r="Q104317" s="39"/>
    </row>
    <row r="104318" spans="17:17">
      <c r="Q104318" s="39"/>
    </row>
    <row r="104319" spans="17:17">
      <c r="Q104319" s="39"/>
    </row>
    <row r="104320" spans="17:17">
      <c r="Q104320" s="39"/>
    </row>
    <row r="104321" spans="17:17">
      <c r="Q104321" s="39"/>
    </row>
    <row r="104322" spans="17:17">
      <c r="Q104322" s="39"/>
    </row>
    <row r="104323" spans="17:17">
      <c r="Q104323" s="39"/>
    </row>
    <row r="104324" spans="17:17">
      <c r="Q104324" s="39"/>
    </row>
    <row r="104325" spans="17:17">
      <c r="Q104325" s="39"/>
    </row>
    <row r="104326" spans="17:17">
      <c r="Q104326" s="39"/>
    </row>
    <row r="104327" spans="17:17">
      <c r="Q104327" s="39"/>
    </row>
    <row r="104328" spans="17:17">
      <c r="Q104328" s="39"/>
    </row>
    <row r="104329" spans="17:17">
      <c r="Q104329" s="39"/>
    </row>
    <row r="104330" spans="17:17">
      <c r="Q104330" s="39"/>
    </row>
    <row r="104331" spans="17:17">
      <c r="Q104331" s="39"/>
    </row>
    <row r="104332" spans="17:17">
      <c r="Q104332" s="39"/>
    </row>
    <row r="104333" spans="17:17">
      <c r="Q104333" s="39"/>
    </row>
    <row r="104334" spans="17:17">
      <c r="Q104334" s="39"/>
    </row>
    <row r="104335" spans="17:17">
      <c r="Q104335" s="39"/>
    </row>
    <row r="104336" spans="17:17">
      <c r="Q104336" s="39"/>
    </row>
    <row r="104337" spans="17:17">
      <c r="Q104337" s="39"/>
    </row>
    <row r="104338" spans="17:17">
      <c r="Q104338" s="39"/>
    </row>
    <row r="104339" spans="17:17">
      <c r="Q104339" s="39"/>
    </row>
    <row r="104340" spans="17:17">
      <c r="Q104340" s="39"/>
    </row>
    <row r="104341" spans="17:17">
      <c r="Q104341" s="39"/>
    </row>
    <row r="104342" spans="17:17">
      <c r="Q104342" s="39"/>
    </row>
    <row r="104343" spans="17:17">
      <c r="Q104343" s="39"/>
    </row>
    <row r="104344" spans="17:17">
      <c r="Q104344" s="39"/>
    </row>
    <row r="104345" spans="17:17">
      <c r="Q104345" s="39"/>
    </row>
    <row r="104346" spans="17:17">
      <c r="Q104346" s="39"/>
    </row>
    <row r="104347" spans="17:17">
      <c r="Q104347" s="39"/>
    </row>
    <row r="104348" spans="17:17">
      <c r="Q104348" s="39"/>
    </row>
    <row r="104349" spans="17:17">
      <c r="Q104349" s="39"/>
    </row>
    <row r="104350" spans="17:17">
      <c r="Q104350" s="39"/>
    </row>
    <row r="104351" spans="17:17">
      <c r="Q104351" s="39"/>
    </row>
    <row r="104352" spans="17:17">
      <c r="Q104352" s="39"/>
    </row>
    <row r="104353" spans="17:17">
      <c r="Q104353" s="39"/>
    </row>
    <row r="104354" spans="17:17">
      <c r="Q104354" s="39"/>
    </row>
    <row r="104355" spans="17:17">
      <c r="Q104355" s="39"/>
    </row>
    <row r="104356" spans="17:17">
      <c r="Q104356" s="39"/>
    </row>
    <row r="104357" spans="17:17">
      <c r="Q104357" s="39"/>
    </row>
    <row r="104358" spans="17:17">
      <c r="Q104358" s="39"/>
    </row>
    <row r="104359" spans="17:17">
      <c r="Q104359" s="39"/>
    </row>
    <row r="104360" spans="17:17">
      <c r="Q104360" s="39"/>
    </row>
    <row r="104361" spans="17:17">
      <c r="Q104361" s="39"/>
    </row>
    <row r="104362" spans="17:17">
      <c r="Q104362" s="39"/>
    </row>
    <row r="104363" spans="17:17">
      <c r="Q104363" s="39"/>
    </row>
    <row r="104364" spans="17:17">
      <c r="Q104364" s="39"/>
    </row>
    <row r="104365" spans="17:17">
      <c r="Q104365" s="39"/>
    </row>
    <row r="104366" spans="17:17">
      <c r="Q104366" s="39"/>
    </row>
    <row r="104367" spans="17:17">
      <c r="Q104367" s="39"/>
    </row>
    <row r="104368" spans="17:17">
      <c r="Q104368" s="39"/>
    </row>
    <row r="104369" spans="17:17">
      <c r="Q104369" s="39"/>
    </row>
    <row r="104370" spans="17:17">
      <c r="Q104370" s="39"/>
    </row>
    <row r="104371" spans="17:17">
      <c r="Q104371" s="39"/>
    </row>
    <row r="104372" spans="17:17">
      <c r="Q104372" s="39"/>
    </row>
    <row r="104373" spans="17:17">
      <c r="Q104373" s="39"/>
    </row>
    <row r="104374" spans="17:17">
      <c r="Q104374" s="39"/>
    </row>
    <row r="104375" spans="17:17">
      <c r="Q104375" s="39"/>
    </row>
    <row r="104376" spans="17:17">
      <c r="Q104376" s="39"/>
    </row>
    <row r="104377" spans="17:17">
      <c r="Q104377" s="39"/>
    </row>
    <row r="104378" spans="17:17">
      <c r="Q104378" s="39"/>
    </row>
    <row r="104379" spans="17:17">
      <c r="Q104379" s="39"/>
    </row>
    <row r="104380" spans="17:17">
      <c r="Q104380" s="39"/>
    </row>
    <row r="104381" spans="17:17">
      <c r="Q104381" s="39"/>
    </row>
    <row r="104382" spans="17:17">
      <c r="Q104382" s="39"/>
    </row>
    <row r="104383" spans="17:17">
      <c r="Q104383" s="39"/>
    </row>
    <row r="104384" spans="17:17">
      <c r="Q104384" s="39"/>
    </row>
    <row r="104385" spans="17:17">
      <c r="Q104385" s="39"/>
    </row>
    <row r="104386" spans="17:17">
      <c r="Q104386" s="39"/>
    </row>
    <row r="104387" spans="17:17">
      <c r="Q104387" s="39"/>
    </row>
    <row r="104388" spans="17:17">
      <c r="Q104388" s="39"/>
    </row>
    <row r="104389" spans="17:17">
      <c r="Q104389" s="39"/>
    </row>
    <row r="104390" spans="17:17">
      <c r="Q104390" s="39"/>
    </row>
    <row r="104391" spans="17:17">
      <c r="Q104391" s="39"/>
    </row>
    <row r="104392" spans="17:17">
      <c r="Q104392" s="39"/>
    </row>
    <row r="104393" spans="17:17">
      <c r="Q104393" s="39"/>
    </row>
    <row r="104394" spans="17:17">
      <c r="Q104394" s="39"/>
    </row>
    <row r="104395" spans="17:17">
      <c r="Q104395" s="39"/>
    </row>
    <row r="104396" spans="17:17">
      <c r="Q104396" s="39"/>
    </row>
    <row r="104397" spans="17:17">
      <c r="Q104397" s="39"/>
    </row>
    <row r="104398" spans="17:17">
      <c r="Q104398" s="39"/>
    </row>
    <row r="104399" spans="17:17">
      <c r="Q104399" s="39"/>
    </row>
    <row r="104400" spans="17:17">
      <c r="Q104400" s="39"/>
    </row>
    <row r="104401" spans="17:17">
      <c r="Q104401" s="39"/>
    </row>
    <row r="104402" spans="17:17">
      <c r="Q104402" s="39"/>
    </row>
    <row r="104403" spans="17:17">
      <c r="Q104403" s="39"/>
    </row>
    <row r="104404" spans="17:17">
      <c r="Q104404" s="39"/>
    </row>
    <row r="104405" spans="17:17">
      <c r="Q104405" s="39"/>
    </row>
    <row r="104406" spans="17:17">
      <c r="Q104406" s="39"/>
    </row>
    <row r="104407" spans="17:17">
      <c r="Q104407" s="39"/>
    </row>
    <row r="104408" spans="17:17">
      <c r="Q104408" s="39"/>
    </row>
    <row r="104409" spans="17:17">
      <c r="Q104409" s="39"/>
    </row>
    <row r="104410" spans="17:17">
      <c r="Q104410" s="39"/>
    </row>
    <row r="104411" spans="17:17">
      <c r="Q104411" s="39"/>
    </row>
    <row r="104412" spans="17:17">
      <c r="Q104412" s="39"/>
    </row>
    <row r="104413" spans="17:17">
      <c r="Q104413" s="39"/>
    </row>
    <row r="104414" spans="17:17">
      <c r="Q104414" s="39"/>
    </row>
    <row r="104415" spans="17:17">
      <c r="Q104415" s="39"/>
    </row>
    <row r="104416" spans="17:17">
      <c r="Q104416" s="39"/>
    </row>
    <row r="104417" spans="17:17">
      <c r="Q104417" s="39"/>
    </row>
    <row r="104418" spans="17:17">
      <c r="Q104418" s="39"/>
    </row>
    <row r="104419" spans="17:17">
      <c r="Q104419" s="39"/>
    </row>
    <row r="104420" spans="17:17">
      <c r="Q104420" s="39"/>
    </row>
    <row r="104421" spans="17:17">
      <c r="Q104421" s="39"/>
    </row>
    <row r="104422" spans="17:17">
      <c r="Q104422" s="39"/>
    </row>
    <row r="104423" spans="17:17">
      <c r="Q104423" s="39"/>
    </row>
    <row r="104424" spans="17:17">
      <c r="Q104424" s="39"/>
    </row>
    <row r="104425" spans="17:17">
      <c r="Q104425" s="39"/>
    </row>
    <row r="104426" spans="17:17">
      <c r="Q104426" s="39"/>
    </row>
    <row r="104427" spans="17:17">
      <c r="Q104427" s="39"/>
    </row>
    <row r="104428" spans="17:17">
      <c r="Q104428" s="39"/>
    </row>
    <row r="104429" spans="17:17">
      <c r="Q104429" s="39"/>
    </row>
    <row r="104430" spans="17:17">
      <c r="Q104430" s="39"/>
    </row>
    <row r="104431" spans="17:17">
      <c r="Q104431" s="39"/>
    </row>
    <row r="104432" spans="17:17">
      <c r="Q104432" s="39"/>
    </row>
    <row r="104433" spans="17:17">
      <c r="Q104433" s="39"/>
    </row>
    <row r="104434" spans="17:17">
      <c r="Q104434" s="39"/>
    </row>
    <row r="104435" spans="17:17">
      <c r="Q104435" s="39"/>
    </row>
    <row r="104436" spans="17:17">
      <c r="Q104436" s="39"/>
    </row>
    <row r="104437" spans="17:17">
      <c r="Q104437" s="39"/>
    </row>
    <row r="104438" spans="17:17">
      <c r="Q104438" s="39"/>
    </row>
    <row r="104439" spans="17:17">
      <c r="Q104439" s="39"/>
    </row>
    <row r="104440" spans="17:17">
      <c r="Q104440" s="39"/>
    </row>
    <row r="104441" spans="17:17">
      <c r="Q104441" s="39"/>
    </row>
    <row r="104442" spans="17:17">
      <c r="Q104442" s="39"/>
    </row>
    <row r="104443" spans="17:17">
      <c r="Q104443" s="39"/>
    </row>
    <row r="104444" spans="17:17">
      <c r="Q104444" s="39"/>
    </row>
    <row r="104445" spans="17:17">
      <c r="Q104445" s="39"/>
    </row>
    <row r="104446" spans="17:17">
      <c r="Q104446" s="39"/>
    </row>
    <row r="104447" spans="17:17">
      <c r="Q104447" s="39"/>
    </row>
    <row r="104448" spans="17:17">
      <c r="Q104448" s="39"/>
    </row>
    <row r="104449" spans="17:17">
      <c r="Q104449" s="39"/>
    </row>
    <row r="104450" spans="17:17">
      <c r="Q104450" s="39"/>
    </row>
    <row r="104451" spans="17:17">
      <c r="Q104451" s="39"/>
    </row>
    <row r="104452" spans="17:17">
      <c r="Q104452" s="39"/>
    </row>
    <row r="104453" spans="17:17">
      <c r="Q104453" s="39"/>
    </row>
    <row r="104454" spans="17:17">
      <c r="Q104454" s="39"/>
    </row>
    <row r="104455" spans="17:17">
      <c r="Q104455" s="39"/>
    </row>
    <row r="104456" spans="17:17">
      <c r="Q104456" s="39"/>
    </row>
    <row r="104457" spans="17:17">
      <c r="Q104457" s="39"/>
    </row>
    <row r="104458" spans="17:17">
      <c r="Q104458" s="39"/>
    </row>
    <row r="104459" spans="17:17">
      <c r="Q104459" s="39"/>
    </row>
    <row r="104460" spans="17:17">
      <c r="Q104460" s="39"/>
    </row>
    <row r="104461" spans="17:17">
      <c r="Q104461" s="39"/>
    </row>
    <row r="104462" spans="17:17">
      <c r="Q104462" s="39"/>
    </row>
    <row r="104463" spans="17:17">
      <c r="Q104463" s="39"/>
    </row>
    <row r="104464" spans="17:17">
      <c r="Q104464" s="39"/>
    </row>
    <row r="104465" spans="17:17">
      <c r="Q104465" s="39"/>
    </row>
    <row r="104466" spans="17:17">
      <c r="Q104466" s="39"/>
    </row>
    <row r="104467" spans="17:17">
      <c r="Q104467" s="39"/>
    </row>
    <row r="104468" spans="17:17">
      <c r="Q104468" s="39"/>
    </row>
    <row r="104469" spans="17:17">
      <c r="Q104469" s="39"/>
    </row>
    <row r="104470" spans="17:17">
      <c r="Q104470" s="39"/>
    </row>
    <row r="104471" spans="17:17">
      <c r="Q104471" s="39"/>
    </row>
    <row r="104472" spans="17:17">
      <c r="Q104472" s="39"/>
    </row>
    <row r="104473" spans="17:17">
      <c r="Q104473" s="39"/>
    </row>
    <row r="104474" spans="17:17">
      <c r="Q104474" s="39"/>
    </row>
    <row r="104475" spans="17:17">
      <c r="Q104475" s="39"/>
    </row>
    <row r="104476" spans="17:17">
      <c r="Q104476" s="39"/>
    </row>
    <row r="104477" spans="17:17">
      <c r="Q104477" s="39"/>
    </row>
    <row r="104478" spans="17:17">
      <c r="Q104478" s="39"/>
    </row>
    <row r="104479" spans="17:17">
      <c r="Q104479" s="39"/>
    </row>
    <row r="104480" spans="17:17">
      <c r="Q104480" s="39"/>
    </row>
    <row r="104481" spans="17:17">
      <c r="Q104481" s="39"/>
    </row>
    <row r="104482" spans="17:17">
      <c r="Q104482" s="39"/>
    </row>
    <row r="104483" spans="17:17">
      <c r="Q104483" s="39"/>
    </row>
    <row r="104484" spans="17:17">
      <c r="Q104484" s="39"/>
    </row>
    <row r="104485" spans="17:17">
      <c r="Q104485" s="39"/>
    </row>
    <row r="104486" spans="17:17">
      <c r="Q104486" s="39"/>
    </row>
    <row r="104487" spans="17:17">
      <c r="Q104487" s="39"/>
    </row>
    <row r="104488" spans="17:17">
      <c r="Q104488" s="39"/>
    </row>
    <row r="104489" spans="17:17">
      <c r="Q104489" s="39"/>
    </row>
    <row r="104490" spans="17:17">
      <c r="Q104490" s="39"/>
    </row>
    <row r="104491" spans="17:17">
      <c r="Q104491" s="39"/>
    </row>
    <row r="104492" spans="17:17">
      <c r="Q104492" s="39"/>
    </row>
    <row r="104493" spans="17:17">
      <c r="Q104493" s="39"/>
    </row>
    <row r="104494" spans="17:17">
      <c r="Q104494" s="39"/>
    </row>
    <row r="104495" spans="17:17">
      <c r="Q104495" s="39"/>
    </row>
    <row r="104496" spans="17:17">
      <c r="Q104496" s="39"/>
    </row>
    <row r="104497" spans="17:17">
      <c r="Q104497" s="39"/>
    </row>
    <row r="104498" spans="17:17">
      <c r="Q104498" s="39"/>
    </row>
    <row r="104499" spans="17:17">
      <c r="Q104499" s="39"/>
    </row>
    <row r="104500" spans="17:17">
      <c r="Q104500" s="39"/>
    </row>
    <row r="104501" spans="17:17">
      <c r="Q104501" s="39"/>
    </row>
    <row r="104502" spans="17:17">
      <c r="Q104502" s="39"/>
    </row>
    <row r="104503" spans="17:17">
      <c r="Q104503" s="39"/>
    </row>
    <row r="104504" spans="17:17">
      <c r="Q104504" s="39"/>
    </row>
    <row r="104505" spans="17:17">
      <c r="Q104505" s="39"/>
    </row>
    <row r="104506" spans="17:17">
      <c r="Q104506" s="39"/>
    </row>
    <row r="104507" spans="17:17">
      <c r="Q104507" s="39"/>
    </row>
    <row r="104508" spans="17:17">
      <c r="Q104508" s="39"/>
    </row>
    <row r="104509" spans="17:17">
      <c r="Q104509" s="39"/>
    </row>
    <row r="104510" spans="17:17">
      <c r="Q104510" s="39"/>
    </row>
    <row r="104511" spans="17:17">
      <c r="Q104511" s="39"/>
    </row>
    <row r="104512" spans="17:17">
      <c r="Q104512" s="39"/>
    </row>
    <row r="104513" spans="17:17">
      <c r="Q104513" s="39"/>
    </row>
    <row r="104514" spans="17:17">
      <c r="Q104514" s="39"/>
    </row>
    <row r="104515" spans="17:17">
      <c r="Q104515" s="39"/>
    </row>
    <row r="104516" spans="17:17">
      <c r="Q104516" s="39"/>
    </row>
    <row r="104517" spans="17:17">
      <c r="Q104517" s="39"/>
    </row>
    <row r="104518" spans="17:17">
      <c r="Q104518" s="39"/>
    </row>
    <row r="104519" spans="17:17">
      <c r="Q104519" s="39"/>
    </row>
    <row r="104520" spans="17:17">
      <c r="Q104520" s="39"/>
    </row>
    <row r="104521" spans="17:17">
      <c r="Q104521" s="39"/>
    </row>
    <row r="104522" spans="17:17">
      <c r="Q104522" s="39"/>
    </row>
    <row r="104523" spans="17:17">
      <c r="Q104523" s="39"/>
    </row>
    <row r="104524" spans="17:17">
      <c r="Q104524" s="39"/>
    </row>
    <row r="104525" spans="17:17">
      <c r="Q104525" s="39"/>
    </row>
    <row r="104526" spans="17:17">
      <c r="Q104526" s="39"/>
    </row>
    <row r="104527" spans="17:17">
      <c r="Q104527" s="39"/>
    </row>
    <row r="104528" spans="17:17">
      <c r="Q104528" s="39"/>
    </row>
    <row r="104529" spans="17:17">
      <c r="Q104529" s="39"/>
    </row>
    <row r="104530" spans="17:17">
      <c r="Q104530" s="39"/>
    </row>
    <row r="104531" spans="17:17">
      <c r="Q104531" s="39"/>
    </row>
    <row r="104532" spans="17:17">
      <c r="Q104532" s="39"/>
    </row>
    <row r="104533" spans="17:17">
      <c r="Q104533" s="39"/>
    </row>
    <row r="104534" spans="17:17">
      <c r="Q104534" s="39"/>
    </row>
    <row r="104535" spans="17:17">
      <c r="Q104535" s="39"/>
    </row>
    <row r="104536" spans="17:17">
      <c r="Q104536" s="39"/>
    </row>
    <row r="104537" spans="17:17">
      <c r="Q104537" s="39"/>
    </row>
    <row r="104538" spans="17:17">
      <c r="Q104538" s="39"/>
    </row>
    <row r="104539" spans="17:17">
      <c r="Q104539" s="39"/>
    </row>
    <row r="104540" spans="17:17">
      <c r="Q104540" s="39"/>
    </row>
    <row r="104541" spans="17:17">
      <c r="Q104541" s="39"/>
    </row>
    <row r="104542" spans="17:17">
      <c r="Q104542" s="39"/>
    </row>
    <row r="104543" spans="17:17">
      <c r="Q104543" s="39"/>
    </row>
    <row r="104544" spans="17:17">
      <c r="Q104544" s="39"/>
    </row>
    <row r="104545" spans="17:17">
      <c r="Q104545" s="39"/>
    </row>
    <row r="104546" spans="17:17">
      <c r="Q104546" s="39"/>
    </row>
    <row r="104547" spans="17:17">
      <c r="Q104547" s="39"/>
    </row>
    <row r="104548" spans="17:17">
      <c r="Q104548" s="39"/>
    </row>
    <row r="104549" spans="17:17">
      <c r="Q104549" s="39"/>
    </row>
    <row r="104550" spans="17:17">
      <c r="Q104550" s="39"/>
    </row>
    <row r="104551" spans="17:17">
      <c r="Q104551" s="39"/>
    </row>
    <row r="104552" spans="17:17">
      <c r="Q104552" s="39"/>
    </row>
    <row r="104553" spans="17:17">
      <c r="Q104553" s="39"/>
    </row>
    <row r="104554" spans="17:17">
      <c r="Q104554" s="39"/>
    </row>
    <row r="104555" spans="17:17">
      <c r="Q104555" s="39"/>
    </row>
    <row r="104556" spans="17:17">
      <c r="Q104556" s="39"/>
    </row>
    <row r="104557" spans="17:17">
      <c r="Q104557" s="39"/>
    </row>
    <row r="104558" spans="17:17">
      <c r="Q104558" s="39"/>
    </row>
    <row r="104559" spans="17:17">
      <c r="Q104559" s="39"/>
    </row>
    <row r="104560" spans="17:17">
      <c r="Q104560" s="39"/>
    </row>
    <row r="104561" spans="17:17">
      <c r="Q104561" s="39"/>
    </row>
    <row r="104562" spans="17:17">
      <c r="Q104562" s="39"/>
    </row>
    <row r="104563" spans="17:17">
      <c r="Q104563" s="39"/>
    </row>
    <row r="104564" spans="17:17">
      <c r="Q104564" s="39"/>
    </row>
    <row r="104565" spans="17:17">
      <c r="Q104565" s="39"/>
    </row>
    <row r="104566" spans="17:17">
      <c r="Q104566" s="39"/>
    </row>
    <row r="104567" spans="17:17">
      <c r="Q104567" s="39"/>
    </row>
    <row r="104568" spans="17:17">
      <c r="Q104568" s="39"/>
    </row>
    <row r="104569" spans="17:17">
      <c r="Q104569" s="39"/>
    </row>
    <row r="104570" spans="17:17">
      <c r="Q104570" s="39"/>
    </row>
    <row r="104571" spans="17:17">
      <c r="Q104571" s="39"/>
    </row>
    <row r="104572" spans="17:17">
      <c r="Q104572" s="39"/>
    </row>
    <row r="104573" spans="17:17">
      <c r="Q104573" s="39"/>
    </row>
    <row r="104574" spans="17:17">
      <c r="Q104574" s="39"/>
    </row>
    <row r="104575" spans="17:17">
      <c r="Q104575" s="39"/>
    </row>
    <row r="104576" spans="17:17">
      <c r="Q104576" s="39"/>
    </row>
    <row r="104577" spans="17:17">
      <c r="Q104577" s="39"/>
    </row>
    <row r="104578" spans="17:17">
      <c r="Q104578" s="39"/>
    </row>
    <row r="104579" spans="17:17">
      <c r="Q104579" s="39"/>
    </row>
    <row r="104580" spans="17:17">
      <c r="Q104580" s="39"/>
    </row>
    <row r="104581" spans="17:17">
      <c r="Q104581" s="39"/>
    </row>
    <row r="104582" spans="17:17">
      <c r="Q104582" s="39"/>
    </row>
    <row r="104583" spans="17:17">
      <c r="Q104583" s="39"/>
    </row>
    <row r="104584" spans="17:17">
      <c r="Q104584" s="39"/>
    </row>
    <row r="104585" spans="17:17">
      <c r="Q104585" s="39"/>
    </row>
    <row r="104586" spans="17:17">
      <c r="Q104586" s="39"/>
    </row>
    <row r="104587" spans="17:17">
      <c r="Q104587" s="39"/>
    </row>
    <row r="104588" spans="17:17">
      <c r="Q104588" s="39"/>
    </row>
    <row r="104589" spans="17:17">
      <c r="Q104589" s="39"/>
    </row>
    <row r="104590" spans="17:17">
      <c r="Q104590" s="39"/>
    </row>
    <row r="104591" spans="17:17">
      <c r="Q104591" s="39"/>
    </row>
    <row r="104592" spans="17:17">
      <c r="Q104592" s="39"/>
    </row>
    <row r="104593" spans="17:17">
      <c r="Q104593" s="39"/>
    </row>
    <row r="104594" spans="17:17">
      <c r="Q104594" s="39"/>
    </row>
    <row r="104595" spans="17:17">
      <c r="Q104595" s="39"/>
    </row>
    <row r="104596" spans="17:17">
      <c r="Q104596" s="39"/>
    </row>
    <row r="104597" spans="17:17">
      <c r="Q104597" s="39"/>
    </row>
    <row r="104598" spans="17:17">
      <c r="Q104598" s="39"/>
    </row>
    <row r="104599" spans="17:17">
      <c r="Q104599" s="39"/>
    </row>
    <row r="104600" spans="17:17">
      <c r="Q104600" s="39"/>
    </row>
    <row r="104601" spans="17:17">
      <c r="Q104601" s="39"/>
    </row>
    <row r="104602" spans="17:17">
      <c r="Q104602" s="39"/>
    </row>
    <row r="104603" spans="17:17">
      <c r="Q104603" s="39"/>
    </row>
    <row r="104604" spans="17:17">
      <c r="Q104604" s="39"/>
    </row>
    <row r="104605" spans="17:17">
      <c r="Q104605" s="39"/>
    </row>
    <row r="104606" spans="17:17">
      <c r="Q104606" s="39"/>
    </row>
    <row r="104607" spans="17:17">
      <c r="Q104607" s="39"/>
    </row>
    <row r="104608" spans="17:17">
      <c r="Q104608" s="39"/>
    </row>
    <row r="104609" spans="17:17">
      <c r="Q104609" s="39"/>
    </row>
    <row r="104610" spans="17:17">
      <c r="Q104610" s="39"/>
    </row>
    <row r="104611" spans="17:17">
      <c r="Q104611" s="39"/>
    </row>
    <row r="104612" spans="17:17">
      <c r="Q104612" s="39"/>
    </row>
    <row r="104613" spans="17:17">
      <c r="Q104613" s="39"/>
    </row>
    <row r="104614" spans="17:17">
      <c r="Q104614" s="39"/>
    </row>
    <row r="104615" spans="17:17">
      <c r="Q104615" s="39"/>
    </row>
    <row r="104616" spans="17:17">
      <c r="Q104616" s="39"/>
    </row>
    <row r="104617" spans="17:17">
      <c r="Q104617" s="39"/>
    </row>
    <row r="104618" spans="17:17">
      <c r="Q104618" s="39"/>
    </row>
    <row r="104619" spans="17:17">
      <c r="Q104619" s="39"/>
    </row>
    <row r="104620" spans="17:17">
      <c r="Q104620" s="39"/>
    </row>
    <row r="104621" spans="17:17">
      <c r="Q104621" s="39"/>
    </row>
    <row r="104622" spans="17:17">
      <c r="Q104622" s="39"/>
    </row>
    <row r="104623" spans="17:17">
      <c r="Q104623" s="39"/>
    </row>
    <row r="104624" spans="17:17">
      <c r="Q104624" s="39"/>
    </row>
    <row r="104625" spans="17:17">
      <c r="Q104625" s="39"/>
    </row>
    <row r="104626" spans="17:17">
      <c r="Q104626" s="39"/>
    </row>
    <row r="104627" spans="17:17">
      <c r="Q104627" s="39"/>
    </row>
    <row r="104628" spans="17:17">
      <c r="Q104628" s="39"/>
    </row>
    <row r="104629" spans="17:17">
      <c r="Q104629" s="39"/>
    </row>
    <row r="104630" spans="17:17">
      <c r="Q104630" s="39"/>
    </row>
    <row r="104631" spans="17:17">
      <c r="Q104631" s="39"/>
    </row>
    <row r="104632" spans="17:17">
      <c r="Q104632" s="39"/>
    </row>
    <row r="104633" spans="17:17">
      <c r="Q104633" s="39"/>
    </row>
    <row r="104634" spans="17:17">
      <c r="Q104634" s="39"/>
    </row>
    <row r="104635" spans="17:17">
      <c r="Q104635" s="39"/>
    </row>
    <row r="104636" spans="17:17">
      <c r="Q104636" s="39"/>
    </row>
    <row r="104637" spans="17:17">
      <c r="Q104637" s="39"/>
    </row>
    <row r="104638" spans="17:17">
      <c r="Q104638" s="39"/>
    </row>
    <row r="104639" spans="17:17">
      <c r="Q104639" s="39"/>
    </row>
    <row r="104640" spans="17:17">
      <c r="Q104640" s="39"/>
    </row>
    <row r="104641" spans="17:17">
      <c r="Q104641" s="39"/>
    </row>
    <row r="104642" spans="17:17">
      <c r="Q104642" s="39"/>
    </row>
    <row r="104643" spans="17:17">
      <c r="Q104643" s="39"/>
    </row>
    <row r="104644" spans="17:17">
      <c r="Q104644" s="39"/>
    </row>
    <row r="104645" spans="17:17">
      <c r="Q104645" s="39"/>
    </row>
    <row r="104646" spans="17:17">
      <c r="Q104646" s="39"/>
    </row>
    <row r="104647" spans="17:17">
      <c r="Q104647" s="39"/>
    </row>
    <row r="104648" spans="17:17">
      <c r="Q104648" s="39"/>
    </row>
    <row r="104649" spans="17:17">
      <c r="Q104649" s="39"/>
    </row>
    <row r="104650" spans="17:17">
      <c r="Q104650" s="39"/>
    </row>
    <row r="104651" spans="17:17">
      <c r="Q104651" s="39"/>
    </row>
    <row r="104652" spans="17:17">
      <c r="Q104652" s="39"/>
    </row>
    <row r="104653" spans="17:17">
      <c r="Q104653" s="39"/>
    </row>
    <row r="104654" spans="17:17">
      <c r="Q104654" s="39"/>
    </row>
    <row r="104655" spans="17:17">
      <c r="Q104655" s="39"/>
    </row>
    <row r="104656" spans="17:17">
      <c r="Q104656" s="39"/>
    </row>
    <row r="104657" spans="17:17">
      <c r="Q104657" s="39"/>
    </row>
    <row r="104658" spans="17:17">
      <c r="Q104658" s="39"/>
    </row>
    <row r="104659" spans="17:17">
      <c r="Q104659" s="39"/>
    </row>
    <row r="104660" spans="17:17">
      <c r="Q104660" s="39"/>
    </row>
    <row r="104661" spans="17:17">
      <c r="Q104661" s="39"/>
    </row>
    <row r="104662" spans="17:17">
      <c r="Q104662" s="39"/>
    </row>
    <row r="104663" spans="17:17">
      <c r="Q104663" s="39"/>
    </row>
    <row r="104664" spans="17:17">
      <c r="Q104664" s="39"/>
    </row>
    <row r="104665" spans="17:17">
      <c r="Q104665" s="39"/>
    </row>
    <row r="104666" spans="17:17">
      <c r="Q104666" s="39"/>
    </row>
    <row r="104667" spans="17:17">
      <c r="Q104667" s="39"/>
    </row>
    <row r="104668" spans="17:17">
      <c r="Q104668" s="39"/>
    </row>
    <row r="104669" spans="17:17">
      <c r="Q104669" s="39"/>
    </row>
    <row r="104670" spans="17:17">
      <c r="Q104670" s="39"/>
    </row>
    <row r="104671" spans="17:17">
      <c r="Q104671" s="39"/>
    </row>
    <row r="104672" spans="17:17">
      <c r="Q104672" s="39"/>
    </row>
    <row r="104673" spans="17:17">
      <c r="Q104673" s="39"/>
    </row>
    <row r="104674" spans="17:17">
      <c r="Q104674" s="39"/>
    </row>
    <row r="104675" spans="17:17">
      <c r="Q104675" s="39"/>
    </row>
    <row r="104676" spans="17:17">
      <c r="Q104676" s="39"/>
    </row>
    <row r="104677" spans="17:17">
      <c r="Q104677" s="39"/>
    </row>
    <row r="104678" spans="17:17">
      <c r="Q104678" s="39"/>
    </row>
    <row r="104679" spans="17:17">
      <c r="Q104679" s="39"/>
    </row>
    <row r="104680" spans="17:17">
      <c r="Q104680" s="39"/>
    </row>
    <row r="104681" spans="17:17">
      <c r="Q104681" s="39"/>
    </row>
    <row r="104682" spans="17:17">
      <c r="Q104682" s="39"/>
    </row>
    <row r="104683" spans="17:17">
      <c r="Q104683" s="39"/>
    </row>
    <row r="104684" spans="17:17">
      <c r="Q104684" s="39"/>
    </row>
    <row r="104685" spans="17:17">
      <c r="Q104685" s="39"/>
    </row>
    <row r="104686" spans="17:17">
      <c r="Q104686" s="39"/>
    </row>
    <row r="104687" spans="17:17">
      <c r="Q104687" s="39"/>
    </row>
    <row r="104688" spans="17:17">
      <c r="Q104688" s="39"/>
    </row>
    <row r="104689" spans="17:17">
      <c r="Q104689" s="39"/>
    </row>
    <row r="104690" spans="17:17">
      <c r="Q104690" s="39"/>
    </row>
    <row r="104691" spans="17:17">
      <c r="Q104691" s="39"/>
    </row>
    <row r="104692" spans="17:17">
      <c r="Q104692" s="39"/>
    </row>
    <row r="104693" spans="17:17">
      <c r="Q104693" s="39"/>
    </row>
    <row r="104694" spans="17:17">
      <c r="Q104694" s="39"/>
    </row>
    <row r="104695" spans="17:17">
      <c r="Q104695" s="39"/>
    </row>
    <row r="104696" spans="17:17">
      <c r="Q104696" s="39"/>
    </row>
    <row r="104697" spans="17:17">
      <c r="Q104697" s="39"/>
    </row>
    <row r="104698" spans="17:17">
      <c r="Q104698" s="39"/>
    </row>
    <row r="104699" spans="17:17">
      <c r="Q104699" s="39"/>
    </row>
    <row r="104700" spans="17:17">
      <c r="Q104700" s="39"/>
    </row>
    <row r="104701" spans="17:17">
      <c r="Q104701" s="39"/>
    </row>
    <row r="104702" spans="17:17">
      <c r="Q104702" s="39"/>
    </row>
    <row r="104703" spans="17:17">
      <c r="Q104703" s="39"/>
    </row>
    <row r="104704" spans="17:17">
      <c r="Q104704" s="39"/>
    </row>
    <row r="104705" spans="17:17">
      <c r="Q104705" s="39"/>
    </row>
    <row r="104706" spans="17:17">
      <c r="Q104706" s="39"/>
    </row>
    <row r="104707" spans="17:17">
      <c r="Q104707" s="39"/>
    </row>
    <row r="104708" spans="17:17">
      <c r="Q104708" s="39"/>
    </row>
    <row r="104709" spans="17:17">
      <c r="Q104709" s="39"/>
    </row>
    <row r="104710" spans="17:17">
      <c r="Q104710" s="39"/>
    </row>
    <row r="104711" spans="17:17">
      <c r="Q104711" s="39"/>
    </row>
    <row r="104712" spans="17:17">
      <c r="Q104712" s="39"/>
    </row>
    <row r="104713" spans="17:17">
      <c r="Q104713" s="39"/>
    </row>
    <row r="104714" spans="17:17">
      <c r="Q104714" s="39"/>
    </row>
    <row r="104715" spans="17:17">
      <c r="Q104715" s="39"/>
    </row>
    <row r="104716" spans="17:17">
      <c r="Q104716" s="39"/>
    </row>
    <row r="104717" spans="17:17">
      <c r="Q104717" s="39"/>
    </row>
    <row r="104718" spans="17:17">
      <c r="Q104718" s="39"/>
    </row>
    <row r="104719" spans="17:17">
      <c r="Q104719" s="39"/>
    </row>
    <row r="104720" spans="17:17">
      <c r="Q104720" s="39"/>
    </row>
    <row r="104721" spans="17:17">
      <c r="Q104721" s="39"/>
    </row>
    <row r="104722" spans="17:17">
      <c r="Q104722" s="39"/>
    </row>
    <row r="104723" spans="17:17">
      <c r="Q104723" s="39"/>
    </row>
    <row r="104724" spans="17:17">
      <c r="Q104724" s="39"/>
    </row>
    <row r="104725" spans="17:17">
      <c r="Q104725" s="39"/>
    </row>
    <row r="104726" spans="17:17">
      <c r="Q104726" s="39"/>
    </row>
    <row r="104727" spans="17:17">
      <c r="Q104727" s="39"/>
    </row>
    <row r="104728" spans="17:17">
      <c r="Q104728" s="39"/>
    </row>
    <row r="104729" spans="17:17">
      <c r="Q104729" s="39"/>
    </row>
    <row r="104730" spans="17:17">
      <c r="Q104730" s="39"/>
    </row>
    <row r="104731" spans="17:17">
      <c r="Q104731" s="39"/>
    </row>
    <row r="104732" spans="17:17">
      <c r="Q104732" s="39"/>
    </row>
    <row r="104733" spans="17:17">
      <c r="Q104733" s="39"/>
    </row>
    <row r="104734" spans="17:17">
      <c r="Q104734" s="39"/>
    </row>
    <row r="104735" spans="17:17">
      <c r="Q104735" s="39"/>
    </row>
    <row r="104736" spans="17:17">
      <c r="Q104736" s="39"/>
    </row>
    <row r="104737" spans="17:17">
      <c r="Q104737" s="39"/>
    </row>
    <row r="104738" spans="17:17">
      <c r="Q104738" s="39"/>
    </row>
    <row r="104739" spans="17:17">
      <c r="Q104739" s="39"/>
    </row>
    <row r="104740" spans="17:17">
      <c r="Q104740" s="39"/>
    </row>
    <row r="104741" spans="17:17">
      <c r="Q104741" s="39"/>
    </row>
    <row r="104742" spans="17:17">
      <c r="Q104742" s="39"/>
    </row>
    <row r="104743" spans="17:17">
      <c r="Q104743" s="39"/>
    </row>
    <row r="104744" spans="17:17">
      <c r="Q104744" s="39"/>
    </row>
    <row r="104745" spans="17:17">
      <c r="Q104745" s="39"/>
    </row>
    <row r="104746" spans="17:17">
      <c r="Q104746" s="39"/>
    </row>
    <row r="104747" spans="17:17">
      <c r="Q104747" s="39"/>
    </row>
    <row r="104748" spans="17:17">
      <c r="Q104748" s="39"/>
    </row>
    <row r="104749" spans="17:17">
      <c r="Q104749" s="39"/>
    </row>
    <row r="104750" spans="17:17">
      <c r="Q104750" s="39"/>
    </row>
    <row r="104751" spans="17:17">
      <c r="Q104751" s="39"/>
    </row>
    <row r="104752" spans="17:17">
      <c r="Q104752" s="39"/>
    </row>
    <row r="104753" spans="17:17">
      <c r="Q104753" s="39"/>
    </row>
    <row r="104754" spans="17:17">
      <c r="Q104754" s="39"/>
    </row>
    <row r="104755" spans="17:17">
      <c r="Q104755" s="39"/>
    </row>
    <row r="104756" spans="17:17">
      <c r="Q104756" s="39"/>
    </row>
    <row r="104757" spans="17:17">
      <c r="Q104757" s="39"/>
    </row>
    <row r="104758" spans="17:17">
      <c r="Q104758" s="39"/>
    </row>
    <row r="104759" spans="17:17">
      <c r="Q104759" s="39"/>
    </row>
    <row r="104760" spans="17:17">
      <c r="Q104760" s="39"/>
    </row>
    <row r="104761" spans="17:17">
      <c r="Q104761" s="39"/>
    </row>
    <row r="104762" spans="17:17">
      <c r="Q104762" s="39"/>
    </row>
    <row r="104763" spans="17:17">
      <c r="Q104763" s="39"/>
    </row>
    <row r="104764" spans="17:17">
      <c r="Q104764" s="39"/>
    </row>
    <row r="104765" spans="17:17">
      <c r="Q104765" s="39"/>
    </row>
    <row r="104766" spans="17:17">
      <c r="Q104766" s="39"/>
    </row>
    <row r="104767" spans="17:17">
      <c r="Q104767" s="39"/>
    </row>
    <row r="104768" spans="17:17">
      <c r="Q104768" s="39"/>
    </row>
    <row r="104769" spans="17:17">
      <c r="Q104769" s="39"/>
    </row>
    <row r="104770" spans="17:17">
      <c r="Q104770" s="39"/>
    </row>
    <row r="104771" spans="17:17">
      <c r="Q104771" s="39"/>
    </row>
    <row r="104772" spans="17:17">
      <c r="Q104772" s="39"/>
    </row>
    <row r="104773" spans="17:17">
      <c r="Q104773" s="39"/>
    </row>
    <row r="104774" spans="17:17">
      <c r="Q104774" s="39"/>
    </row>
    <row r="104775" spans="17:17">
      <c r="Q104775" s="39"/>
    </row>
    <row r="104776" spans="17:17">
      <c r="Q104776" s="39"/>
    </row>
    <row r="104777" spans="17:17">
      <c r="Q104777" s="39"/>
    </row>
    <row r="104778" spans="17:17">
      <c r="Q104778" s="39"/>
    </row>
    <row r="104779" spans="17:17">
      <c r="Q104779" s="39"/>
    </row>
    <row r="104780" spans="17:17">
      <c r="Q104780" s="39"/>
    </row>
    <row r="104781" spans="17:17">
      <c r="Q104781" s="39"/>
    </row>
    <row r="104782" spans="17:17">
      <c r="Q104782" s="39"/>
    </row>
    <row r="104783" spans="17:17">
      <c r="Q104783" s="39"/>
    </row>
    <row r="104784" spans="17:17">
      <c r="Q104784" s="39"/>
    </row>
    <row r="104785" spans="17:17">
      <c r="Q104785" s="39"/>
    </row>
    <row r="104786" spans="17:17">
      <c r="Q104786" s="39"/>
    </row>
    <row r="104787" spans="17:17">
      <c r="Q104787" s="39"/>
    </row>
    <row r="104788" spans="17:17">
      <c r="Q104788" s="39"/>
    </row>
    <row r="104789" spans="17:17">
      <c r="Q104789" s="39"/>
    </row>
    <row r="104790" spans="17:17">
      <c r="Q104790" s="39"/>
    </row>
    <row r="104791" spans="17:17">
      <c r="Q104791" s="39"/>
    </row>
    <row r="104792" spans="17:17">
      <c r="Q104792" s="39"/>
    </row>
    <row r="104793" spans="17:17">
      <c r="Q104793" s="39"/>
    </row>
    <row r="104794" spans="17:17">
      <c r="Q104794" s="39"/>
    </row>
    <row r="104795" spans="17:17">
      <c r="Q104795" s="39"/>
    </row>
    <row r="104796" spans="17:17">
      <c r="Q104796" s="39"/>
    </row>
    <row r="104797" spans="17:17">
      <c r="Q104797" s="39"/>
    </row>
    <row r="104798" spans="17:17">
      <c r="Q104798" s="39"/>
    </row>
    <row r="104799" spans="17:17">
      <c r="Q104799" s="39"/>
    </row>
    <row r="104800" spans="17:17">
      <c r="Q104800" s="39"/>
    </row>
    <row r="104801" spans="17:17">
      <c r="Q104801" s="39"/>
    </row>
    <row r="104802" spans="17:17">
      <c r="Q104802" s="39"/>
    </row>
    <row r="104803" spans="17:17">
      <c r="Q104803" s="39"/>
    </row>
    <row r="104804" spans="17:17">
      <c r="Q104804" s="39"/>
    </row>
    <row r="104805" spans="17:17">
      <c r="Q104805" s="39"/>
    </row>
    <row r="104806" spans="17:17">
      <c r="Q104806" s="39"/>
    </row>
    <row r="104807" spans="17:17">
      <c r="Q104807" s="39"/>
    </row>
    <row r="104808" spans="17:17">
      <c r="Q104808" s="39"/>
    </row>
    <row r="104809" spans="17:17">
      <c r="Q104809" s="39"/>
    </row>
    <row r="104810" spans="17:17">
      <c r="Q104810" s="39"/>
    </row>
    <row r="104811" spans="17:17">
      <c r="Q104811" s="39"/>
    </row>
    <row r="104812" spans="17:17">
      <c r="Q104812" s="39"/>
    </row>
    <row r="104813" spans="17:17">
      <c r="Q104813" s="39"/>
    </row>
    <row r="104814" spans="17:17">
      <c r="Q104814" s="39"/>
    </row>
    <row r="104815" spans="17:17">
      <c r="Q104815" s="39"/>
    </row>
    <row r="104816" spans="17:17">
      <c r="Q104816" s="39"/>
    </row>
    <row r="104817" spans="17:17">
      <c r="Q104817" s="39"/>
    </row>
    <row r="104818" spans="17:17">
      <c r="Q104818" s="39"/>
    </row>
    <row r="104819" spans="17:17">
      <c r="Q104819" s="39"/>
    </row>
    <row r="104820" spans="17:17">
      <c r="Q104820" s="39"/>
    </row>
    <row r="104821" spans="17:17">
      <c r="Q104821" s="39"/>
    </row>
    <row r="104822" spans="17:17">
      <c r="Q104822" s="39"/>
    </row>
    <row r="104823" spans="17:17">
      <c r="Q104823" s="39"/>
    </row>
    <row r="104824" spans="17:17">
      <c r="Q104824" s="39"/>
    </row>
    <row r="104825" spans="17:17">
      <c r="Q104825" s="39"/>
    </row>
    <row r="104826" spans="17:17">
      <c r="Q104826" s="39"/>
    </row>
    <row r="104827" spans="17:17">
      <c r="Q104827" s="39"/>
    </row>
    <row r="104828" spans="17:17">
      <c r="Q104828" s="39"/>
    </row>
    <row r="104829" spans="17:17">
      <c r="Q104829" s="39"/>
    </row>
    <row r="104830" spans="17:17">
      <c r="Q104830" s="39"/>
    </row>
    <row r="104831" spans="17:17">
      <c r="Q104831" s="39"/>
    </row>
    <row r="104832" spans="17:17">
      <c r="Q104832" s="39"/>
    </row>
    <row r="104833" spans="17:17">
      <c r="Q104833" s="39"/>
    </row>
    <row r="104834" spans="17:17">
      <c r="Q104834" s="39"/>
    </row>
    <row r="104835" spans="17:17">
      <c r="Q104835" s="39"/>
    </row>
    <row r="104836" spans="17:17">
      <c r="Q104836" s="39"/>
    </row>
    <row r="104837" spans="17:17">
      <c r="Q104837" s="39"/>
    </row>
    <row r="104838" spans="17:17">
      <c r="Q104838" s="39"/>
    </row>
    <row r="104839" spans="17:17">
      <c r="Q104839" s="39"/>
    </row>
    <row r="104840" spans="17:17">
      <c r="Q104840" s="39"/>
    </row>
    <row r="104841" spans="17:17">
      <c r="Q104841" s="39"/>
    </row>
    <row r="104842" spans="17:17">
      <c r="Q104842" s="39"/>
    </row>
    <row r="104843" spans="17:17">
      <c r="Q104843" s="39"/>
    </row>
    <row r="104844" spans="17:17">
      <c r="Q104844" s="39"/>
    </row>
    <row r="104845" spans="17:17">
      <c r="Q104845" s="39"/>
    </row>
    <row r="104846" spans="17:17">
      <c r="Q104846" s="39"/>
    </row>
    <row r="104847" spans="17:17">
      <c r="Q104847" s="39"/>
    </row>
    <row r="104848" spans="17:17">
      <c r="Q104848" s="39"/>
    </row>
    <row r="104849" spans="17:17">
      <c r="Q104849" s="39"/>
    </row>
    <row r="104850" spans="17:17">
      <c r="Q104850" s="39"/>
    </row>
    <row r="104851" spans="17:17">
      <c r="Q104851" s="39"/>
    </row>
    <row r="104852" spans="17:17">
      <c r="Q104852" s="39"/>
    </row>
    <row r="104853" spans="17:17">
      <c r="Q104853" s="39"/>
    </row>
    <row r="104854" spans="17:17">
      <c r="Q104854" s="39"/>
    </row>
    <row r="104855" spans="17:17">
      <c r="Q104855" s="39"/>
    </row>
    <row r="104856" spans="17:17">
      <c r="Q104856" s="39"/>
    </row>
    <row r="104857" spans="17:17">
      <c r="Q104857" s="39"/>
    </row>
    <row r="104858" spans="17:17">
      <c r="Q104858" s="39"/>
    </row>
    <row r="104859" spans="17:17">
      <c r="Q104859" s="39"/>
    </row>
    <row r="104860" spans="17:17">
      <c r="Q104860" s="39"/>
    </row>
    <row r="104861" spans="17:17">
      <c r="Q104861" s="39"/>
    </row>
    <row r="104862" spans="17:17">
      <c r="Q104862" s="39"/>
    </row>
    <row r="104863" spans="17:17">
      <c r="Q104863" s="39"/>
    </row>
    <row r="104864" spans="17:17">
      <c r="Q104864" s="39"/>
    </row>
    <row r="104865" spans="17:17">
      <c r="Q104865" s="39"/>
    </row>
    <row r="104866" spans="17:17">
      <c r="Q104866" s="39"/>
    </row>
    <row r="104867" spans="17:17">
      <c r="Q104867" s="39"/>
    </row>
    <row r="104868" spans="17:17">
      <c r="Q104868" s="39"/>
    </row>
    <row r="104869" spans="17:17">
      <c r="Q104869" s="39"/>
    </row>
    <row r="104870" spans="17:17">
      <c r="Q104870" s="39"/>
    </row>
    <row r="104871" spans="17:17">
      <c r="Q104871" s="39"/>
    </row>
    <row r="104872" spans="17:17">
      <c r="Q104872" s="39"/>
    </row>
    <row r="104873" spans="17:17">
      <c r="Q104873" s="39"/>
    </row>
    <row r="104874" spans="17:17">
      <c r="Q104874" s="39"/>
    </row>
    <row r="104875" spans="17:17">
      <c r="Q104875" s="39"/>
    </row>
    <row r="104876" spans="17:17">
      <c r="Q104876" s="39"/>
    </row>
    <row r="104877" spans="17:17">
      <c r="Q104877" s="39"/>
    </row>
    <row r="104878" spans="17:17">
      <c r="Q104878" s="39"/>
    </row>
    <row r="104879" spans="17:17">
      <c r="Q104879" s="39"/>
    </row>
    <row r="104880" spans="17:17">
      <c r="Q104880" s="39"/>
    </row>
    <row r="104881" spans="17:17">
      <c r="Q104881" s="39"/>
    </row>
    <row r="104882" spans="17:17">
      <c r="Q104882" s="39"/>
    </row>
    <row r="104883" spans="17:17">
      <c r="Q104883" s="39"/>
    </row>
    <row r="104884" spans="17:17">
      <c r="Q104884" s="39"/>
    </row>
    <row r="104885" spans="17:17">
      <c r="Q104885" s="39"/>
    </row>
    <row r="104886" spans="17:17">
      <c r="Q104886" s="39"/>
    </row>
    <row r="104887" spans="17:17">
      <c r="Q104887" s="39"/>
    </row>
    <row r="104888" spans="17:17">
      <c r="Q104888" s="39"/>
    </row>
    <row r="104889" spans="17:17">
      <c r="Q104889" s="39"/>
    </row>
    <row r="104890" spans="17:17">
      <c r="Q104890" s="39"/>
    </row>
    <row r="104891" spans="17:17">
      <c r="Q104891" s="39"/>
    </row>
    <row r="104892" spans="17:17">
      <c r="Q104892" s="39"/>
    </row>
    <row r="104893" spans="17:17">
      <c r="Q104893" s="39"/>
    </row>
    <row r="104894" spans="17:17">
      <c r="Q104894" s="39"/>
    </row>
    <row r="104895" spans="17:17">
      <c r="Q104895" s="39"/>
    </row>
    <row r="104896" spans="17:17">
      <c r="Q104896" s="39"/>
    </row>
    <row r="104897" spans="17:17">
      <c r="Q104897" s="39"/>
    </row>
    <row r="104898" spans="17:17">
      <c r="Q104898" s="39"/>
    </row>
    <row r="104899" spans="17:17">
      <c r="Q104899" s="39"/>
    </row>
    <row r="104900" spans="17:17">
      <c r="Q104900" s="39"/>
    </row>
    <row r="104901" spans="17:17">
      <c r="Q104901" s="39"/>
    </row>
    <row r="104902" spans="17:17">
      <c r="Q104902" s="39"/>
    </row>
    <row r="104903" spans="17:17">
      <c r="Q104903" s="39"/>
    </row>
    <row r="104904" spans="17:17">
      <c r="Q104904" s="39"/>
    </row>
    <row r="104905" spans="17:17">
      <c r="Q104905" s="39"/>
    </row>
    <row r="104906" spans="17:17">
      <c r="Q104906" s="39"/>
    </row>
    <row r="104907" spans="17:17">
      <c r="Q104907" s="39"/>
    </row>
    <row r="104908" spans="17:17">
      <c r="Q104908" s="39"/>
    </row>
    <row r="104909" spans="17:17">
      <c r="Q104909" s="39"/>
    </row>
    <row r="104910" spans="17:17">
      <c r="Q104910" s="39"/>
    </row>
    <row r="104911" spans="17:17">
      <c r="Q104911" s="39"/>
    </row>
    <row r="104912" spans="17:17">
      <c r="Q104912" s="39"/>
    </row>
    <row r="104913" spans="17:17">
      <c r="Q104913" s="39"/>
    </row>
    <row r="104914" spans="17:17">
      <c r="Q104914" s="39"/>
    </row>
    <row r="104915" spans="17:17">
      <c r="Q104915" s="39"/>
    </row>
    <row r="104916" spans="17:17">
      <c r="Q104916" s="39"/>
    </row>
    <row r="104917" spans="17:17">
      <c r="Q104917" s="39"/>
    </row>
    <row r="104918" spans="17:17">
      <c r="Q104918" s="39"/>
    </row>
    <row r="104919" spans="17:17">
      <c r="Q104919" s="39"/>
    </row>
    <row r="104920" spans="17:17">
      <c r="Q104920" s="39"/>
    </row>
    <row r="104921" spans="17:17">
      <c r="Q104921" s="39"/>
    </row>
    <row r="104922" spans="17:17">
      <c r="Q104922" s="39"/>
    </row>
    <row r="104923" spans="17:17">
      <c r="Q104923" s="39"/>
    </row>
    <row r="104924" spans="17:17">
      <c r="Q104924" s="39"/>
    </row>
    <row r="104925" spans="17:17">
      <c r="Q104925" s="39"/>
    </row>
    <row r="104926" spans="17:17">
      <c r="Q104926" s="39"/>
    </row>
    <row r="104927" spans="17:17">
      <c r="Q104927" s="39"/>
    </row>
    <row r="104928" spans="17:17">
      <c r="Q104928" s="39"/>
    </row>
    <row r="104929" spans="17:17">
      <c r="Q104929" s="39"/>
    </row>
    <row r="104930" spans="17:17">
      <c r="Q104930" s="39"/>
    </row>
    <row r="104931" spans="17:17">
      <c r="Q104931" s="39"/>
    </row>
    <row r="104932" spans="17:17">
      <c r="Q104932" s="39"/>
    </row>
    <row r="104933" spans="17:17">
      <c r="Q104933" s="39"/>
    </row>
    <row r="104934" spans="17:17">
      <c r="Q104934" s="39"/>
    </row>
    <row r="104935" spans="17:17">
      <c r="Q104935" s="39"/>
    </row>
    <row r="104936" spans="17:17">
      <c r="Q104936" s="39"/>
    </row>
    <row r="104937" spans="17:17">
      <c r="Q104937" s="39"/>
    </row>
    <row r="104938" spans="17:17">
      <c r="Q104938" s="39"/>
    </row>
    <row r="104939" spans="17:17">
      <c r="Q104939" s="39"/>
    </row>
    <row r="104940" spans="17:17">
      <c r="Q104940" s="39"/>
    </row>
    <row r="104941" spans="17:17">
      <c r="Q104941" s="39"/>
    </row>
    <row r="104942" spans="17:17">
      <c r="Q104942" s="39"/>
    </row>
    <row r="104943" spans="17:17">
      <c r="Q104943" s="39"/>
    </row>
    <row r="104944" spans="17:17">
      <c r="Q104944" s="39"/>
    </row>
    <row r="104945" spans="17:17">
      <c r="Q104945" s="39"/>
    </row>
    <row r="104946" spans="17:17">
      <c r="Q104946" s="39"/>
    </row>
    <row r="104947" spans="17:17">
      <c r="Q104947" s="39"/>
    </row>
    <row r="104948" spans="17:17">
      <c r="Q104948" s="39"/>
    </row>
    <row r="104949" spans="17:17">
      <c r="Q104949" s="39"/>
    </row>
    <row r="104950" spans="17:17">
      <c r="Q104950" s="39"/>
    </row>
    <row r="104951" spans="17:17">
      <c r="Q104951" s="39"/>
    </row>
    <row r="104952" spans="17:17">
      <c r="Q104952" s="39"/>
    </row>
    <row r="104953" spans="17:17">
      <c r="Q104953" s="39"/>
    </row>
    <row r="104954" spans="17:17">
      <c r="Q104954" s="39"/>
    </row>
    <row r="104955" spans="17:17">
      <c r="Q104955" s="39"/>
    </row>
    <row r="104956" spans="17:17">
      <c r="Q104956" s="39"/>
    </row>
    <row r="104957" spans="17:17">
      <c r="Q104957" s="39"/>
    </row>
    <row r="104958" spans="17:17">
      <c r="Q104958" s="39"/>
    </row>
    <row r="104959" spans="17:17">
      <c r="Q104959" s="39"/>
    </row>
    <row r="104960" spans="17:17">
      <c r="Q104960" s="39"/>
    </row>
    <row r="104961" spans="17:17">
      <c r="Q104961" s="39"/>
    </row>
    <row r="104962" spans="17:17">
      <c r="Q104962" s="39"/>
    </row>
    <row r="104963" spans="17:17">
      <c r="Q104963" s="39"/>
    </row>
    <row r="104964" spans="17:17">
      <c r="Q104964" s="39"/>
    </row>
    <row r="104965" spans="17:17">
      <c r="Q104965" s="39"/>
    </row>
    <row r="104966" spans="17:17">
      <c r="Q104966" s="39"/>
    </row>
    <row r="104967" spans="17:17">
      <c r="Q104967" s="39"/>
    </row>
    <row r="104968" spans="17:17">
      <c r="Q104968" s="39"/>
    </row>
    <row r="104969" spans="17:17">
      <c r="Q104969" s="39"/>
    </row>
    <row r="104970" spans="17:17">
      <c r="Q104970" s="39"/>
    </row>
    <row r="104971" spans="17:17">
      <c r="Q104971" s="39"/>
    </row>
    <row r="104972" spans="17:17">
      <c r="Q104972" s="39"/>
    </row>
    <row r="104973" spans="17:17">
      <c r="Q104973" s="39"/>
    </row>
    <row r="104974" spans="17:17">
      <c r="Q104974" s="39"/>
    </row>
    <row r="104975" spans="17:17">
      <c r="Q104975" s="39"/>
    </row>
    <row r="104976" spans="17:17">
      <c r="Q104976" s="39"/>
    </row>
    <row r="104977" spans="17:17">
      <c r="Q104977" s="39"/>
    </row>
    <row r="104978" spans="17:17">
      <c r="Q104978" s="39"/>
    </row>
    <row r="104979" spans="17:17">
      <c r="Q104979" s="39"/>
    </row>
    <row r="104980" spans="17:17">
      <c r="Q104980" s="39"/>
    </row>
    <row r="104981" spans="17:17">
      <c r="Q104981" s="39"/>
    </row>
    <row r="104982" spans="17:17">
      <c r="Q104982" s="39"/>
    </row>
    <row r="104983" spans="17:17">
      <c r="Q104983" s="39"/>
    </row>
    <row r="104984" spans="17:17">
      <c r="Q104984" s="39"/>
    </row>
    <row r="104985" spans="17:17">
      <c r="Q104985" s="39"/>
    </row>
    <row r="104986" spans="17:17">
      <c r="Q104986" s="39"/>
    </row>
    <row r="104987" spans="17:17">
      <c r="Q104987" s="39"/>
    </row>
    <row r="104988" spans="17:17">
      <c r="Q104988" s="39"/>
    </row>
    <row r="104989" spans="17:17">
      <c r="Q104989" s="39"/>
    </row>
    <row r="104990" spans="17:17">
      <c r="Q104990" s="39"/>
    </row>
    <row r="104991" spans="17:17">
      <c r="Q104991" s="39"/>
    </row>
    <row r="104992" spans="17:17">
      <c r="Q104992" s="39"/>
    </row>
    <row r="104993" spans="17:17">
      <c r="Q104993" s="39"/>
    </row>
    <row r="104994" spans="17:17">
      <c r="Q104994" s="39"/>
    </row>
    <row r="104995" spans="17:17">
      <c r="Q104995" s="39"/>
    </row>
    <row r="104996" spans="17:17">
      <c r="Q104996" s="39"/>
    </row>
    <row r="104997" spans="17:17">
      <c r="Q104997" s="39"/>
    </row>
    <row r="104998" spans="17:17">
      <c r="Q104998" s="39"/>
    </row>
    <row r="104999" spans="17:17">
      <c r="Q104999" s="39"/>
    </row>
    <row r="105000" spans="17:17">
      <c r="Q105000" s="39"/>
    </row>
    <row r="105001" spans="17:17">
      <c r="Q105001" s="39"/>
    </row>
    <row r="105002" spans="17:17">
      <c r="Q105002" s="39"/>
    </row>
    <row r="105003" spans="17:17">
      <c r="Q105003" s="39"/>
    </row>
    <row r="105004" spans="17:17">
      <c r="Q105004" s="39"/>
    </row>
    <row r="105005" spans="17:17">
      <c r="Q105005" s="39"/>
    </row>
    <row r="105006" spans="17:17">
      <c r="Q105006" s="39"/>
    </row>
    <row r="105007" spans="17:17">
      <c r="Q105007" s="39"/>
    </row>
    <row r="105008" spans="17:17">
      <c r="Q105008" s="39"/>
    </row>
    <row r="105009" spans="17:17">
      <c r="Q105009" s="39"/>
    </row>
    <row r="105010" spans="17:17">
      <c r="Q105010" s="39"/>
    </row>
    <row r="105011" spans="17:17">
      <c r="Q105011" s="39"/>
    </row>
    <row r="105012" spans="17:17">
      <c r="Q105012" s="39"/>
    </row>
    <row r="105013" spans="17:17">
      <c r="Q105013" s="39"/>
    </row>
    <row r="105014" spans="17:17">
      <c r="Q105014" s="39"/>
    </row>
    <row r="105015" spans="17:17">
      <c r="Q105015" s="39"/>
    </row>
    <row r="105016" spans="17:17">
      <c r="Q105016" s="39"/>
    </row>
    <row r="105017" spans="17:17">
      <c r="Q105017" s="39"/>
    </row>
    <row r="105018" spans="17:17">
      <c r="Q105018" s="39"/>
    </row>
    <row r="105019" spans="17:17">
      <c r="Q105019" s="39"/>
    </row>
    <row r="105020" spans="17:17">
      <c r="Q105020" s="39"/>
    </row>
    <row r="105021" spans="17:17">
      <c r="Q105021" s="39"/>
    </row>
    <row r="105022" spans="17:17">
      <c r="Q105022" s="39"/>
    </row>
    <row r="105023" spans="17:17">
      <c r="Q105023" s="39"/>
    </row>
    <row r="105024" spans="17:17">
      <c r="Q105024" s="39"/>
    </row>
    <row r="105025" spans="17:17">
      <c r="Q105025" s="39"/>
    </row>
    <row r="105026" spans="17:17">
      <c r="Q105026" s="39"/>
    </row>
    <row r="105027" spans="17:17">
      <c r="Q105027" s="39"/>
    </row>
    <row r="105028" spans="17:17">
      <c r="Q105028" s="39"/>
    </row>
    <row r="105029" spans="17:17">
      <c r="Q105029" s="39"/>
    </row>
    <row r="105030" spans="17:17">
      <c r="Q105030" s="39"/>
    </row>
    <row r="105031" spans="17:17">
      <c r="Q105031" s="39"/>
    </row>
    <row r="105032" spans="17:17">
      <c r="Q105032" s="39"/>
    </row>
    <row r="105033" spans="17:17">
      <c r="Q105033" s="39"/>
    </row>
    <row r="105034" spans="17:17">
      <c r="Q105034" s="39"/>
    </row>
    <row r="105035" spans="17:17">
      <c r="Q105035" s="39"/>
    </row>
    <row r="105036" spans="17:17">
      <c r="Q105036" s="39"/>
    </row>
    <row r="105037" spans="17:17">
      <c r="Q105037" s="39"/>
    </row>
    <row r="105038" spans="17:17">
      <c r="Q105038" s="39"/>
    </row>
    <row r="105039" spans="17:17">
      <c r="Q105039" s="39"/>
    </row>
    <row r="105040" spans="17:17">
      <c r="Q105040" s="39"/>
    </row>
    <row r="105041" spans="17:17">
      <c r="Q105041" s="39"/>
    </row>
    <row r="105042" spans="17:17">
      <c r="Q105042" s="39"/>
    </row>
    <row r="105043" spans="17:17">
      <c r="Q105043" s="39"/>
    </row>
    <row r="105044" spans="17:17">
      <c r="Q105044" s="39"/>
    </row>
    <row r="105045" spans="17:17">
      <c r="Q105045" s="39"/>
    </row>
    <row r="105046" spans="17:17">
      <c r="Q105046" s="39"/>
    </row>
    <row r="105047" spans="17:17">
      <c r="Q105047" s="39"/>
    </row>
    <row r="105048" spans="17:17">
      <c r="Q105048" s="39"/>
    </row>
    <row r="105049" spans="17:17">
      <c r="Q105049" s="39"/>
    </row>
    <row r="105050" spans="17:17">
      <c r="Q105050" s="39"/>
    </row>
    <row r="105051" spans="17:17">
      <c r="Q105051" s="39"/>
    </row>
    <row r="105052" spans="17:17">
      <c r="Q105052" s="39"/>
    </row>
    <row r="105053" spans="17:17">
      <c r="Q105053" s="39"/>
    </row>
    <row r="105054" spans="17:17">
      <c r="Q105054" s="39"/>
    </row>
    <row r="105055" spans="17:17">
      <c r="Q105055" s="39"/>
    </row>
    <row r="105056" spans="17:17">
      <c r="Q105056" s="39"/>
    </row>
    <row r="105057" spans="17:17">
      <c r="Q105057" s="39"/>
    </row>
    <row r="105058" spans="17:17">
      <c r="Q105058" s="39"/>
    </row>
    <row r="105059" spans="17:17">
      <c r="Q105059" s="39"/>
    </row>
    <row r="105060" spans="17:17">
      <c r="Q105060" s="39"/>
    </row>
    <row r="105061" spans="17:17">
      <c r="Q105061" s="39"/>
    </row>
    <row r="105062" spans="17:17">
      <c r="Q105062" s="39"/>
    </row>
    <row r="105063" spans="17:17">
      <c r="Q105063" s="39"/>
    </row>
    <row r="105064" spans="17:17">
      <c r="Q105064" s="39"/>
    </row>
    <row r="105065" spans="17:17">
      <c r="Q105065" s="39"/>
    </row>
    <row r="105066" spans="17:17">
      <c r="Q105066" s="39"/>
    </row>
    <row r="105067" spans="17:17">
      <c r="Q105067" s="39"/>
    </row>
    <row r="105068" spans="17:17">
      <c r="Q105068" s="39"/>
    </row>
    <row r="105069" spans="17:17">
      <c r="Q105069" s="39"/>
    </row>
    <row r="105070" spans="17:17">
      <c r="Q105070" s="39"/>
    </row>
    <row r="105071" spans="17:17">
      <c r="Q105071" s="39"/>
    </row>
    <row r="105072" spans="17:17">
      <c r="Q105072" s="39"/>
    </row>
    <row r="105073" spans="17:17">
      <c r="Q105073" s="39"/>
    </row>
    <row r="105074" spans="17:17">
      <c r="Q105074" s="39"/>
    </row>
    <row r="105075" spans="17:17">
      <c r="Q105075" s="39"/>
    </row>
    <row r="105076" spans="17:17">
      <c r="Q105076" s="39"/>
    </row>
    <row r="105077" spans="17:17">
      <c r="Q105077" s="39"/>
    </row>
    <row r="105078" spans="17:17">
      <c r="Q105078" s="39"/>
    </row>
    <row r="105079" spans="17:17">
      <c r="Q105079" s="39"/>
    </row>
    <row r="105080" spans="17:17">
      <c r="Q105080" s="39"/>
    </row>
    <row r="105081" spans="17:17">
      <c r="Q105081" s="39"/>
    </row>
    <row r="105082" spans="17:17">
      <c r="Q105082" s="39"/>
    </row>
    <row r="105083" spans="17:17">
      <c r="Q105083" s="39"/>
    </row>
    <row r="105084" spans="17:17">
      <c r="Q105084" s="39"/>
    </row>
    <row r="105085" spans="17:17">
      <c r="Q105085" s="39"/>
    </row>
    <row r="105086" spans="17:17">
      <c r="Q105086" s="39"/>
    </row>
    <row r="105087" spans="17:17">
      <c r="Q105087" s="39"/>
    </row>
    <row r="105088" spans="17:17">
      <c r="Q105088" s="39"/>
    </row>
    <row r="105089" spans="17:17">
      <c r="Q105089" s="39"/>
    </row>
    <row r="105090" spans="17:17">
      <c r="Q105090" s="39"/>
    </row>
    <row r="105091" spans="17:17">
      <c r="Q105091" s="39"/>
    </row>
    <row r="105092" spans="17:17">
      <c r="Q105092" s="39"/>
    </row>
    <row r="105093" spans="17:17">
      <c r="Q105093" s="39"/>
    </row>
    <row r="105094" spans="17:17">
      <c r="Q105094" s="39"/>
    </row>
    <row r="105095" spans="17:17">
      <c r="Q105095" s="39"/>
    </row>
    <row r="105096" spans="17:17">
      <c r="Q105096" s="39"/>
    </row>
    <row r="105097" spans="17:17">
      <c r="Q105097" s="39"/>
    </row>
    <row r="105098" spans="17:17">
      <c r="Q105098" s="39"/>
    </row>
    <row r="105099" spans="17:17">
      <c r="Q105099" s="39"/>
    </row>
    <row r="105100" spans="17:17">
      <c r="Q105100" s="39"/>
    </row>
    <row r="105101" spans="17:17">
      <c r="Q105101" s="39"/>
    </row>
    <row r="105102" spans="17:17">
      <c r="Q105102" s="39"/>
    </row>
    <row r="105103" spans="17:17">
      <c r="Q105103" s="39"/>
    </row>
    <row r="105104" spans="17:17">
      <c r="Q105104" s="39"/>
    </row>
    <row r="105105" spans="17:17">
      <c r="Q105105" s="39"/>
    </row>
    <row r="105106" spans="17:17">
      <c r="Q105106" s="39"/>
    </row>
    <row r="105107" spans="17:17">
      <c r="Q105107" s="39"/>
    </row>
    <row r="105108" spans="17:17">
      <c r="Q105108" s="39"/>
    </row>
    <row r="105109" spans="17:17">
      <c r="Q105109" s="39"/>
    </row>
    <row r="105110" spans="17:17">
      <c r="Q105110" s="39"/>
    </row>
    <row r="105111" spans="17:17">
      <c r="Q105111" s="39"/>
    </row>
    <row r="105112" spans="17:17">
      <c r="Q105112" s="39"/>
    </row>
    <row r="105113" spans="17:17">
      <c r="Q105113" s="39"/>
    </row>
    <row r="105114" spans="17:17">
      <c r="Q105114" s="39"/>
    </row>
    <row r="105115" spans="17:17">
      <c r="Q105115" s="39"/>
    </row>
    <row r="105116" spans="17:17">
      <c r="Q105116" s="39"/>
    </row>
    <row r="105117" spans="17:17">
      <c r="Q105117" s="39"/>
    </row>
    <row r="105118" spans="17:17">
      <c r="Q105118" s="39"/>
    </row>
    <row r="105119" spans="17:17">
      <c r="Q105119" s="39"/>
    </row>
    <row r="105120" spans="17:17">
      <c r="Q105120" s="39"/>
    </row>
    <row r="105121" spans="17:17">
      <c r="Q105121" s="39"/>
    </row>
    <row r="105122" spans="17:17">
      <c r="Q105122" s="39"/>
    </row>
    <row r="105123" spans="17:17">
      <c r="Q105123" s="39"/>
    </row>
    <row r="105124" spans="17:17">
      <c r="Q105124" s="39"/>
    </row>
    <row r="105125" spans="17:17">
      <c r="Q105125" s="39"/>
    </row>
    <row r="105126" spans="17:17">
      <c r="Q105126" s="39"/>
    </row>
    <row r="105127" spans="17:17">
      <c r="Q105127" s="39"/>
    </row>
    <row r="105128" spans="17:17">
      <c r="Q105128" s="39"/>
    </row>
    <row r="105129" spans="17:17">
      <c r="Q105129" s="39"/>
    </row>
    <row r="105130" spans="17:17">
      <c r="Q105130" s="39"/>
    </row>
    <row r="105131" spans="17:17">
      <c r="Q105131" s="39"/>
    </row>
    <row r="105132" spans="17:17">
      <c r="Q105132" s="39"/>
    </row>
    <row r="105133" spans="17:17">
      <c r="Q105133" s="39"/>
    </row>
    <row r="105134" spans="17:17">
      <c r="Q105134" s="39"/>
    </row>
    <row r="105135" spans="17:17">
      <c r="Q105135" s="39"/>
    </row>
    <row r="105136" spans="17:17">
      <c r="Q105136" s="39"/>
    </row>
    <row r="105137" spans="17:17">
      <c r="Q105137" s="39"/>
    </row>
    <row r="105138" spans="17:17">
      <c r="Q105138" s="39"/>
    </row>
    <row r="105139" spans="17:17">
      <c r="Q105139" s="39"/>
    </row>
    <row r="105140" spans="17:17">
      <c r="Q105140" s="39"/>
    </row>
    <row r="105141" spans="17:17">
      <c r="Q105141" s="39"/>
    </row>
    <row r="105142" spans="17:17">
      <c r="Q105142" s="39"/>
    </row>
    <row r="105143" spans="17:17">
      <c r="Q105143" s="39"/>
    </row>
    <row r="105144" spans="17:17">
      <c r="Q105144" s="39"/>
    </row>
    <row r="105145" spans="17:17">
      <c r="Q105145" s="39"/>
    </row>
    <row r="105146" spans="17:17">
      <c r="Q105146" s="39"/>
    </row>
    <row r="105147" spans="17:17">
      <c r="Q105147" s="39"/>
    </row>
    <row r="105148" spans="17:17">
      <c r="Q105148" s="39"/>
    </row>
    <row r="105149" spans="17:17">
      <c r="Q105149" s="39"/>
    </row>
    <row r="105150" spans="17:17">
      <c r="Q105150" s="39"/>
    </row>
    <row r="105151" spans="17:17">
      <c r="Q105151" s="39"/>
    </row>
    <row r="105152" spans="17:17">
      <c r="Q105152" s="39"/>
    </row>
    <row r="105153" spans="17:17">
      <c r="Q105153" s="39"/>
    </row>
    <row r="105154" spans="17:17">
      <c r="Q105154" s="39"/>
    </row>
    <row r="105155" spans="17:17">
      <c r="Q105155" s="39"/>
    </row>
    <row r="105156" spans="17:17">
      <c r="Q105156" s="39"/>
    </row>
    <row r="105157" spans="17:17">
      <c r="Q105157" s="39"/>
    </row>
    <row r="105158" spans="17:17">
      <c r="Q105158" s="39"/>
    </row>
    <row r="105159" spans="17:17">
      <c r="Q105159" s="39"/>
    </row>
    <row r="105160" spans="17:17">
      <c r="Q105160" s="39"/>
    </row>
    <row r="105161" spans="17:17">
      <c r="Q105161" s="39"/>
    </row>
    <row r="105162" spans="17:17">
      <c r="Q105162" s="39"/>
    </row>
    <row r="105163" spans="17:17">
      <c r="Q105163" s="39"/>
    </row>
    <row r="105164" spans="17:17">
      <c r="Q105164" s="39"/>
    </row>
    <row r="105165" spans="17:17">
      <c r="Q105165" s="39"/>
    </row>
    <row r="105166" spans="17:17">
      <c r="Q105166" s="39"/>
    </row>
    <row r="105167" spans="17:17">
      <c r="Q105167" s="39"/>
    </row>
    <row r="105168" spans="17:17">
      <c r="Q105168" s="39"/>
    </row>
    <row r="105169" spans="17:17">
      <c r="Q105169" s="39"/>
    </row>
    <row r="105170" spans="17:17">
      <c r="Q105170" s="39"/>
    </row>
    <row r="105171" spans="17:17">
      <c r="Q105171" s="39"/>
    </row>
    <row r="105172" spans="17:17">
      <c r="Q105172" s="39"/>
    </row>
    <row r="105173" spans="17:17">
      <c r="Q105173" s="39"/>
    </row>
    <row r="105174" spans="17:17">
      <c r="Q105174" s="39"/>
    </row>
    <row r="105175" spans="17:17">
      <c r="Q105175" s="39"/>
    </row>
    <row r="105176" spans="17:17">
      <c r="Q105176" s="39"/>
    </row>
    <row r="105177" spans="17:17">
      <c r="Q105177" s="39"/>
    </row>
    <row r="105178" spans="17:17">
      <c r="Q105178" s="39"/>
    </row>
    <row r="105179" spans="17:17">
      <c r="Q105179" s="39"/>
    </row>
    <row r="105180" spans="17:17">
      <c r="Q105180" s="39"/>
    </row>
    <row r="105181" spans="17:17">
      <c r="Q105181" s="39"/>
    </row>
    <row r="105182" spans="17:17">
      <c r="Q105182" s="39"/>
    </row>
    <row r="105183" spans="17:17">
      <c r="Q105183" s="39"/>
    </row>
    <row r="105184" spans="17:17">
      <c r="Q105184" s="39"/>
    </row>
    <row r="105185" spans="17:17">
      <c r="Q105185" s="39"/>
    </row>
    <row r="105186" spans="17:17">
      <c r="Q105186" s="39"/>
    </row>
    <row r="105187" spans="17:17">
      <c r="Q105187" s="39"/>
    </row>
    <row r="105188" spans="17:17">
      <c r="Q105188" s="39"/>
    </row>
    <row r="105189" spans="17:17">
      <c r="Q105189" s="39"/>
    </row>
    <row r="105190" spans="17:17">
      <c r="Q105190" s="39"/>
    </row>
    <row r="105191" spans="17:17">
      <c r="Q105191" s="39"/>
    </row>
    <row r="105192" spans="17:17">
      <c r="Q105192" s="39"/>
    </row>
    <row r="105193" spans="17:17">
      <c r="Q105193" s="39"/>
    </row>
    <row r="105194" spans="17:17">
      <c r="Q105194" s="39"/>
    </row>
    <row r="105195" spans="17:17">
      <c r="Q105195" s="39"/>
    </row>
    <row r="105196" spans="17:17">
      <c r="Q105196" s="39"/>
    </row>
    <row r="105197" spans="17:17">
      <c r="Q105197" s="39"/>
    </row>
    <row r="105198" spans="17:17">
      <c r="Q105198" s="39"/>
    </row>
    <row r="105199" spans="17:17">
      <c r="Q105199" s="39"/>
    </row>
    <row r="105200" spans="17:17">
      <c r="Q105200" s="39"/>
    </row>
    <row r="105201" spans="17:17">
      <c r="Q105201" s="39"/>
    </row>
    <row r="105202" spans="17:17">
      <c r="Q105202" s="39"/>
    </row>
    <row r="105203" spans="17:17">
      <c r="Q105203" s="39"/>
    </row>
    <row r="105204" spans="17:17">
      <c r="Q105204" s="39"/>
    </row>
    <row r="105205" spans="17:17">
      <c r="Q105205" s="39"/>
    </row>
    <row r="105206" spans="17:17">
      <c r="Q105206" s="39"/>
    </row>
    <row r="105207" spans="17:17">
      <c r="Q105207" s="39"/>
    </row>
    <row r="105208" spans="17:17">
      <c r="Q105208" s="39"/>
    </row>
    <row r="105209" spans="17:17">
      <c r="Q105209" s="39"/>
    </row>
    <row r="105210" spans="17:17">
      <c r="Q105210" s="39"/>
    </row>
    <row r="105211" spans="17:17">
      <c r="Q105211" s="39"/>
    </row>
    <row r="105212" spans="17:17">
      <c r="Q105212" s="39"/>
    </row>
    <row r="105213" spans="17:17">
      <c r="Q105213" s="39"/>
    </row>
    <row r="105214" spans="17:17">
      <c r="Q105214" s="39"/>
    </row>
    <row r="105215" spans="17:17">
      <c r="Q105215" s="39"/>
    </row>
    <row r="105216" spans="17:17">
      <c r="Q105216" s="39"/>
    </row>
    <row r="105217" spans="17:17">
      <c r="Q105217" s="39"/>
    </row>
    <row r="105218" spans="17:17">
      <c r="Q105218" s="39"/>
    </row>
    <row r="105219" spans="17:17">
      <c r="Q105219" s="39"/>
    </row>
    <row r="105220" spans="17:17">
      <c r="Q105220" s="39"/>
    </row>
    <row r="105221" spans="17:17">
      <c r="Q105221" s="39"/>
    </row>
    <row r="105222" spans="17:17">
      <c r="Q105222" s="39"/>
    </row>
    <row r="105223" spans="17:17">
      <c r="Q105223" s="39"/>
    </row>
    <row r="105224" spans="17:17">
      <c r="Q105224" s="39"/>
    </row>
    <row r="105225" spans="17:17">
      <c r="Q105225" s="39"/>
    </row>
    <row r="105226" spans="17:17">
      <c r="Q105226" s="39"/>
    </row>
    <row r="105227" spans="17:17">
      <c r="Q105227" s="39"/>
    </row>
    <row r="105228" spans="17:17">
      <c r="Q105228" s="39"/>
    </row>
    <row r="105229" spans="17:17">
      <c r="Q105229" s="39"/>
    </row>
    <row r="105230" spans="17:17">
      <c r="Q105230" s="39"/>
    </row>
    <row r="105231" spans="17:17">
      <c r="Q105231" s="39"/>
    </row>
    <row r="105232" spans="17:17">
      <c r="Q105232" s="39"/>
    </row>
    <row r="105233" spans="17:17">
      <c r="Q105233" s="39"/>
    </row>
    <row r="105234" spans="17:17">
      <c r="Q105234" s="39"/>
    </row>
    <row r="105235" spans="17:17">
      <c r="Q105235" s="39"/>
    </row>
    <row r="105236" spans="17:17">
      <c r="Q105236" s="39"/>
    </row>
    <row r="105237" spans="17:17">
      <c r="Q105237" s="39"/>
    </row>
    <row r="105238" spans="17:17">
      <c r="Q105238" s="39"/>
    </row>
    <row r="105239" spans="17:17">
      <c r="Q105239" s="39"/>
    </row>
    <row r="105240" spans="17:17">
      <c r="Q105240" s="39"/>
    </row>
    <row r="105241" spans="17:17">
      <c r="Q105241" s="39"/>
    </row>
    <row r="105242" spans="17:17">
      <c r="Q105242" s="39"/>
    </row>
    <row r="105243" spans="17:17">
      <c r="Q105243" s="39"/>
    </row>
    <row r="105244" spans="17:17">
      <c r="Q105244" s="39"/>
    </row>
    <row r="105245" spans="17:17">
      <c r="Q105245" s="39"/>
    </row>
    <row r="105246" spans="17:17">
      <c r="Q105246" s="39"/>
    </row>
    <row r="105247" spans="17:17">
      <c r="Q105247" s="39"/>
    </row>
    <row r="105248" spans="17:17">
      <c r="Q105248" s="39"/>
    </row>
    <row r="105249" spans="17:17">
      <c r="Q105249" s="39"/>
    </row>
    <row r="105250" spans="17:17">
      <c r="Q105250" s="39"/>
    </row>
    <row r="105251" spans="17:17">
      <c r="Q105251" s="39"/>
    </row>
    <row r="105252" spans="17:17">
      <c r="Q105252" s="39"/>
    </row>
    <row r="105253" spans="17:17">
      <c r="Q105253" s="39"/>
    </row>
    <row r="105254" spans="17:17">
      <c r="Q105254" s="39"/>
    </row>
    <row r="105255" spans="17:17">
      <c r="Q105255" s="39"/>
    </row>
    <row r="105256" spans="17:17">
      <c r="Q105256" s="39"/>
    </row>
    <row r="105257" spans="17:17">
      <c r="Q105257" s="39"/>
    </row>
    <row r="105258" spans="17:17">
      <c r="Q105258" s="39"/>
    </row>
    <row r="105259" spans="17:17">
      <c r="Q105259" s="39"/>
    </row>
    <row r="105260" spans="17:17">
      <c r="Q105260" s="39"/>
    </row>
    <row r="105261" spans="17:17">
      <c r="Q105261" s="39"/>
    </row>
    <row r="105262" spans="17:17">
      <c r="Q105262" s="39"/>
    </row>
    <row r="105263" spans="17:17">
      <c r="Q105263" s="39"/>
    </row>
    <row r="105264" spans="17:17">
      <c r="Q105264" s="39"/>
    </row>
    <row r="105265" spans="17:17">
      <c r="Q105265" s="39"/>
    </row>
    <row r="105266" spans="17:17">
      <c r="Q105266" s="39"/>
    </row>
    <row r="105267" spans="17:17">
      <c r="Q105267" s="39"/>
    </row>
    <row r="105268" spans="17:17">
      <c r="Q105268" s="39"/>
    </row>
    <row r="105269" spans="17:17">
      <c r="Q105269" s="39"/>
    </row>
    <row r="105270" spans="17:17">
      <c r="Q105270" s="39"/>
    </row>
    <row r="105271" spans="17:17">
      <c r="Q105271" s="39"/>
    </row>
    <row r="105272" spans="17:17">
      <c r="Q105272" s="39"/>
    </row>
    <row r="105273" spans="17:17">
      <c r="Q105273" s="39"/>
    </row>
    <row r="105274" spans="17:17">
      <c r="Q105274" s="39"/>
    </row>
    <row r="105275" spans="17:17">
      <c r="Q105275" s="39"/>
    </row>
    <row r="105276" spans="17:17">
      <c r="Q105276" s="39"/>
    </row>
    <row r="105277" spans="17:17">
      <c r="Q105277" s="39"/>
    </row>
    <row r="105278" spans="17:17">
      <c r="Q105278" s="39"/>
    </row>
    <row r="105279" spans="17:17">
      <c r="Q105279" s="39"/>
    </row>
    <row r="105280" spans="17:17">
      <c r="Q105280" s="39"/>
    </row>
    <row r="105281" spans="17:17">
      <c r="Q105281" s="39"/>
    </row>
    <row r="105282" spans="17:17">
      <c r="Q105282" s="39"/>
    </row>
    <row r="105283" spans="17:17">
      <c r="Q105283" s="39"/>
    </row>
    <row r="105284" spans="17:17">
      <c r="Q105284" s="39"/>
    </row>
    <row r="105285" spans="17:17">
      <c r="Q105285" s="39"/>
    </row>
    <row r="105286" spans="17:17">
      <c r="Q105286" s="39"/>
    </row>
    <row r="105287" spans="17:17">
      <c r="Q105287" s="39"/>
    </row>
    <row r="105288" spans="17:17">
      <c r="Q105288" s="39"/>
    </row>
    <row r="105289" spans="17:17">
      <c r="Q105289" s="39"/>
    </row>
    <row r="105290" spans="17:17">
      <c r="Q105290" s="39"/>
    </row>
    <row r="105291" spans="17:17">
      <c r="Q105291" s="39"/>
    </row>
    <row r="105292" spans="17:17">
      <c r="Q105292" s="39"/>
    </row>
    <row r="105293" spans="17:17">
      <c r="Q105293" s="39"/>
    </row>
    <row r="105294" spans="17:17">
      <c r="Q105294" s="39"/>
    </row>
    <row r="105295" spans="17:17">
      <c r="Q105295" s="39"/>
    </row>
    <row r="105296" spans="17:17">
      <c r="Q105296" s="39"/>
    </row>
    <row r="105297" spans="17:17">
      <c r="Q105297" s="39"/>
    </row>
    <row r="105298" spans="17:17">
      <c r="Q105298" s="39"/>
    </row>
    <row r="105299" spans="17:17">
      <c r="Q105299" s="39"/>
    </row>
    <row r="105300" spans="17:17">
      <c r="Q105300" s="39"/>
    </row>
    <row r="105301" spans="17:17">
      <c r="Q105301" s="39"/>
    </row>
    <row r="105302" spans="17:17">
      <c r="Q105302" s="39"/>
    </row>
    <row r="105303" spans="17:17">
      <c r="Q105303" s="39"/>
    </row>
    <row r="105304" spans="17:17">
      <c r="Q105304" s="39"/>
    </row>
    <row r="105305" spans="17:17">
      <c r="Q105305" s="39"/>
    </row>
    <row r="105306" spans="17:17">
      <c r="Q105306" s="39"/>
    </row>
    <row r="105307" spans="17:17">
      <c r="Q105307" s="39"/>
    </row>
    <row r="105308" spans="17:17">
      <c r="Q105308" s="39"/>
    </row>
    <row r="105309" spans="17:17">
      <c r="Q105309" s="39"/>
    </row>
    <row r="105310" spans="17:17">
      <c r="Q105310" s="39"/>
    </row>
    <row r="105311" spans="17:17">
      <c r="Q105311" s="39"/>
    </row>
    <row r="105312" spans="17:17">
      <c r="Q105312" s="39"/>
    </row>
    <row r="105313" spans="17:17">
      <c r="Q105313" s="39"/>
    </row>
    <row r="105314" spans="17:17">
      <c r="Q105314" s="39"/>
    </row>
    <row r="105315" spans="17:17">
      <c r="Q105315" s="39"/>
    </row>
    <row r="105316" spans="17:17">
      <c r="Q105316" s="39"/>
    </row>
    <row r="105317" spans="17:17">
      <c r="Q105317" s="39"/>
    </row>
    <row r="105318" spans="17:17">
      <c r="Q105318" s="39"/>
    </row>
    <row r="105319" spans="17:17">
      <c r="Q105319" s="39"/>
    </row>
    <row r="105320" spans="17:17">
      <c r="Q105320" s="39"/>
    </row>
    <row r="105321" spans="17:17">
      <c r="Q105321" s="39"/>
    </row>
    <row r="105322" spans="17:17">
      <c r="Q105322" s="39"/>
    </row>
    <row r="105323" spans="17:17">
      <c r="Q105323" s="39"/>
    </row>
    <row r="105324" spans="17:17">
      <c r="Q105324" s="39"/>
    </row>
    <row r="105325" spans="17:17">
      <c r="Q105325" s="39"/>
    </row>
    <row r="105326" spans="17:17">
      <c r="Q105326" s="39"/>
    </row>
    <row r="105327" spans="17:17">
      <c r="Q105327" s="39"/>
    </row>
    <row r="105328" spans="17:17">
      <c r="Q105328" s="39"/>
    </row>
    <row r="105329" spans="17:17">
      <c r="Q105329" s="39"/>
    </row>
    <row r="105330" spans="17:17">
      <c r="Q105330" s="39"/>
    </row>
    <row r="105331" spans="17:17">
      <c r="Q105331" s="39"/>
    </row>
    <row r="105332" spans="17:17">
      <c r="Q105332" s="39"/>
    </row>
    <row r="105333" spans="17:17">
      <c r="Q105333" s="39"/>
    </row>
    <row r="105334" spans="17:17">
      <c r="Q105334" s="39"/>
    </row>
    <row r="105335" spans="17:17">
      <c r="Q105335" s="39"/>
    </row>
    <row r="105336" spans="17:17">
      <c r="Q105336" s="39"/>
    </row>
    <row r="105337" spans="17:17">
      <c r="Q105337" s="39"/>
    </row>
    <row r="105338" spans="17:17">
      <c r="Q105338" s="39"/>
    </row>
    <row r="105339" spans="17:17">
      <c r="Q105339" s="39"/>
    </row>
    <row r="105340" spans="17:17">
      <c r="Q105340" s="39"/>
    </row>
    <row r="105341" spans="17:17">
      <c r="Q105341" s="39"/>
    </row>
    <row r="105342" spans="17:17">
      <c r="Q105342" s="39"/>
    </row>
    <row r="105343" spans="17:17">
      <c r="Q105343" s="39"/>
    </row>
    <row r="105344" spans="17:17">
      <c r="Q105344" s="39"/>
    </row>
    <row r="105345" spans="17:17">
      <c r="Q105345" s="39"/>
    </row>
    <row r="105346" spans="17:17">
      <c r="Q105346" s="39"/>
    </row>
    <row r="105347" spans="17:17">
      <c r="Q105347" s="39"/>
    </row>
    <row r="105348" spans="17:17">
      <c r="Q105348" s="39"/>
    </row>
    <row r="105349" spans="17:17">
      <c r="Q105349" s="39"/>
    </row>
    <row r="105350" spans="17:17">
      <c r="Q105350" s="39"/>
    </row>
    <row r="105351" spans="17:17">
      <c r="Q105351" s="39"/>
    </row>
    <row r="105352" spans="17:17">
      <c r="Q105352" s="39"/>
    </row>
    <row r="105353" spans="17:17">
      <c r="Q105353" s="39"/>
    </row>
    <row r="105354" spans="17:17">
      <c r="Q105354" s="39"/>
    </row>
    <row r="105355" spans="17:17">
      <c r="Q105355" s="39"/>
    </row>
    <row r="105356" spans="17:17">
      <c r="Q105356" s="39"/>
    </row>
    <row r="105357" spans="17:17">
      <c r="Q105357" s="39"/>
    </row>
    <row r="105358" spans="17:17">
      <c r="Q105358" s="39"/>
    </row>
    <row r="105359" spans="17:17">
      <c r="Q105359" s="39"/>
    </row>
    <row r="105360" spans="17:17">
      <c r="Q105360" s="39"/>
    </row>
    <row r="105361" spans="17:17">
      <c r="Q105361" s="39"/>
    </row>
    <row r="105362" spans="17:17">
      <c r="Q105362" s="39"/>
    </row>
    <row r="105363" spans="17:17">
      <c r="Q105363" s="39"/>
    </row>
    <row r="105364" spans="17:17">
      <c r="Q105364" s="39"/>
    </row>
    <row r="105365" spans="17:17">
      <c r="Q105365" s="39"/>
    </row>
    <row r="105366" spans="17:17">
      <c r="Q105366" s="39"/>
    </row>
    <row r="105367" spans="17:17">
      <c r="Q105367" s="39"/>
    </row>
    <row r="105368" spans="17:17">
      <c r="Q105368" s="39"/>
    </row>
    <row r="105369" spans="17:17">
      <c r="Q105369" s="39"/>
    </row>
    <row r="105370" spans="17:17">
      <c r="Q105370" s="39"/>
    </row>
    <row r="105371" spans="17:17">
      <c r="Q105371" s="39"/>
    </row>
    <row r="105372" spans="17:17">
      <c r="Q105372" s="39"/>
    </row>
    <row r="105373" spans="17:17">
      <c r="Q105373" s="39"/>
    </row>
    <row r="105374" spans="17:17">
      <c r="Q105374" s="39"/>
    </row>
    <row r="105375" spans="17:17">
      <c r="Q105375" s="39"/>
    </row>
    <row r="105376" spans="17:17">
      <c r="Q105376" s="39"/>
    </row>
    <row r="105377" spans="17:17">
      <c r="Q105377" s="39"/>
    </row>
    <row r="105378" spans="17:17">
      <c r="Q105378" s="39"/>
    </row>
    <row r="105379" spans="17:17">
      <c r="Q105379" s="39"/>
    </row>
    <row r="105380" spans="17:17">
      <c r="Q105380" s="39"/>
    </row>
    <row r="105381" spans="17:17">
      <c r="Q105381" s="39"/>
    </row>
    <row r="105382" spans="17:17">
      <c r="Q105382" s="39"/>
    </row>
    <row r="105383" spans="17:17">
      <c r="Q105383" s="39"/>
    </row>
    <row r="105384" spans="17:17">
      <c r="Q105384" s="39"/>
    </row>
    <row r="105385" spans="17:17">
      <c r="Q105385" s="39"/>
    </row>
    <row r="105386" spans="17:17">
      <c r="Q105386" s="39"/>
    </row>
    <row r="105387" spans="17:17">
      <c r="Q105387" s="39"/>
    </row>
    <row r="105388" spans="17:17">
      <c r="Q105388" s="39"/>
    </row>
    <row r="105389" spans="17:17">
      <c r="Q105389" s="39"/>
    </row>
    <row r="105390" spans="17:17">
      <c r="Q105390" s="39"/>
    </row>
    <row r="105391" spans="17:17">
      <c r="Q105391" s="39"/>
    </row>
    <row r="105392" spans="17:17">
      <c r="Q105392" s="39"/>
    </row>
    <row r="105393" spans="17:17">
      <c r="Q105393" s="39"/>
    </row>
    <row r="105394" spans="17:17">
      <c r="Q105394" s="39"/>
    </row>
    <row r="105395" spans="17:17">
      <c r="Q105395" s="39"/>
    </row>
    <row r="105396" spans="17:17">
      <c r="Q105396" s="39"/>
    </row>
    <row r="105397" spans="17:17">
      <c r="Q105397" s="39"/>
    </row>
    <row r="105398" spans="17:17">
      <c r="Q105398" s="39"/>
    </row>
    <row r="105399" spans="17:17">
      <c r="Q105399" s="39"/>
    </row>
    <row r="105400" spans="17:17">
      <c r="Q105400" s="39"/>
    </row>
    <row r="105401" spans="17:17">
      <c r="Q105401" s="39"/>
    </row>
    <row r="105402" spans="17:17">
      <c r="Q105402" s="39"/>
    </row>
    <row r="105403" spans="17:17">
      <c r="Q105403" s="39"/>
    </row>
    <row r="105404" spans="17:17">
      <c r="Q105404" s="39"/>
    </row>
    <row r="105405" spans="17:17">
      <c r="Q105405" s="39"/>
    </row>
    <row r="105406" spans="17:17">
      <c r="Q105406" s="39"/>
    </row>
    <row r="105407" spans="17:17">
      <c r="Q105407" s="39"/>
    </row>
    <row r="105408" spans="17:17">
      <c r="Q105408" s="39"/>
    </row>
    <row r="105409" spans="17:17">
      <c r="Q105409" s="39"/>
    </row>
    <row r="105410" spans="17:17">
      <c r="Q105410" s="39"/>
    </row>
    <row r="105411" spans="17:17">
      <c r="Q105411" s="39"/>
    </row>
    <row r="105412" spans="17:17">
      <c r="Q105412" s="39"/>
    </row>
    <row r="105413" spans="17:17">
      <c r="Q105413" s="39"/>
    </row>
    <row r="105414" spans="17:17">
      <c r="Q105414" s="39"/>
    </row>
    <row r="105415" spans="17:17">
      <c r="Q105415" s="39"/>
    </row>
    <row r="105416" spans="17:17">
      <c r="Q105416" s="39"/>
    </row>
    <row r="105417" spans="17:17">
      <c r="Q105417" s="39"/>
    </row>
    <row r="105418" spans="17:17">
      <c r="Q105418" s="39"/>
    </row>
    <row r="105419" spans="17:17">
      <c r="Q105419" s="39"/>
    </row>
    <row r="105420" spans="17:17">
      <c r="Q105420" s="39"/>
    </row>
    <row r="105421" spans="17:17">
      <c r="Q105421" s="39"/>
    </row>
    <row r="105422" spans="17:17">
      <c r="Q105422" s="39"/>
    </row>
    <row r="105423" spans="17:17">
      <c r="Q105423" s="39"/>
    </row>
    <row r="105424" spans="17:17">
      <c r="Q105424" s="39"/>
    </row>
    <row r="105425" spans="17:17">
      <c r="Q105425" s="39"/>
    </row>
    <row r="105426" spans="17:17">
      <c r="Q105426" s="39"/>
    </row>
    <row r="105427" spans="17:17">
      <c r="Q105427" s="39"/>
    </row>
    <row r="105428" spans="17:17">
      <c r="Q105428" s="39"/>
    </row>
    <row r="105429" spans="17:17">
      <c r="Q105429" s="39"/>
    </row>
    <row r="105430" spans="17:17">
      <c r="Q105430" s="39"/>
    </row>
    <row r="105431" spans="17:17">
      <c r="Q105431" s="39"/>
    </row>
    <row r="105432" spans="17:17">
      <c r="Q105432" s="39"/>
    </row>
    <row r="105433" spans="17:17">
      <c r="Q105433" s="39"/>
    </row>
    <row r="105434" spans="17:17">
      <c r="Q105434" s="39"/>
    </row>
    <row r="105435" spans="17:17">
      <c r="Q105435" s="39"/>
    </row>
    <row r="105436" spans="17:17">
      <c r="Q105436" s="39"/>
    </row>
    <row r="105437" spans="17:17">
      <c r="Q105437" s="39"/>
    </row>
    <row r="105438" spans="17:17">
      <c r="Q105438" s="39"/>
    </row>
    <row r="105439" spans="17:17">
      <c r="Q105439" s="39"/>
    </row>
    <row r="105440" spans="17:17">
      <c r="Q105440" s="39"/>
    </row>
    <row r="105441" spans="17:17">
      <c r="Q105441" s="39"/>
    </row>
    <row r="105442" spans="17:17">
      <c r="Q105442" s="39"/>
    </row>
    <row r="105443" spans="17:17">
      <c r="Q105443" s="39"/>
    </row>
    <row r="105444" spans="17:17">
      <c r="Q105444" s="39"/>
    </row>
    <row r="105445" spans="17:17">
      <c r="Q105445" s="39"/>
    </row>
    <row r="105446" spans="17:17">
      <c r="Q105446" s="39"/>
    </row>
    <row r="105447" spans="17:17">
      <c r="Q105447" s="39"/>
    </row>
    <row r="105448" spans="17:17">
      <c r="Q105448" s="39"/>
    </row>
    <row r="105449" spans="17:17">
      <c r="Q105449" s="39"/>
    </row>
    <row r="105450" spans="17:17">
      <c r="Q105450" s="39"/>
    </row>
    <row r="105451" spans="17:17">
      <c r="Q105451" s="39"/>
    </row>
    <row r="105452" spans="17:17">
      <c r="Q105452" s="39"/>
    </row>
    <row r="105453" spans="17:17">
      <c r="Q105453" s="39"/>
    </row>
    <row r="105454" spans="17:17">
      <c r="Q105454" s="39"/>
    </row>
    <row r="105455" spans="17:17">
      <c r="Q105455" s="39"/>
    </row>
    <row r="105456" spans="17:17">
      <c r="Q105456" s="39"/>
    </row>
    <row r="105457" spans="17:17">
      <c r="Q105457" s="39"/>
    </row>
    <row r="105458" spans="17:17">
      <c r="Q105458" s="39"/>
    </row>
    <row r="105459" spans="17:17">
      <c r="Q105459" s="39"/>
    </row>
    <row r="105460" spans="17:17">
      <c r="Q105460" s="39"/>
    </row>
    <row r="105461" spans="17:17">
      <c r="Q105461" s="39"/>
    </row>
    <row r="105462" spans="17:17">
      <c r="Q105462" s="39"/>
    </row>
    <row r="105463" spans="17:17">
      <c r="Q105463" s="39"/>
    </row>
    <row r="105464" spans="17:17">
      <c r="Q105464" s="39"/>
    </row>
    <row r="105465" spans="17:17">
      <c r="Q105465" s="39"/>
    </row>
    <row r="105466" spans="17:17">
      <c r="Q105466" s="39"/>
    </row>
    <row r="105467" spans="17:17">
      <c r="Q105467" s="39"/>
    </row>
    <row r="105468" spans="17:17">
      <c r="Q105468" s="39"/>
    </row>
    <row r="105469" spans="17:17">
      <c r="Q105469" s="39"/>
    </row>
    <row r="105470" spans="17:17">
      <c r="Q105470" s="39"/>
    </row>
    <row r="105471" spans="17:17">
      <c r="Q105471" s="39"/>
    </row>
    <row r="105472" spans="17:17">
      <c r="Q105472" s="39"/>
    </row>
    <row r="105473" spans="17:17">
      <c r="Q105473" s="39"/>
    </row>
    <row r="105474" spans="17:17">
      <c r="Q105474" s="39"/>
    </row>
    <row r="105475" spans="17:17">
      <c r="Q105475" s="39"/>
    </row>
    <row r="105476" spans="17:17">
      <c r="Q105476" s="39"/>
    </row>
    <row r="105477" spans="17:17">
      <c r="Q105477" s="39"/>
    </row>
    <row r="105478" spans="17:17">
      <c r="Q105478" s="39"/>
    </row>
    <row r="105479" spans="17:17">
      <c r="Q105479" s="39"/>
    </row>
    <row r="105480" spans="17:17">
      <c r="Q105480" s="39"/>
    </row>
    <row r="105481" spans="17:17">
      <c r="Q105481" s="39"/>
    </row>
    <row r="105482" spans="17:17">
      <c r="Q105482" s="39"/>
    </row>
    <row r="105483" spans="17:17">
      <c r="Q105483" s="39"/>
    </row>
    <row r="105484" spans="17:17">
      <c r="Q105484" s="39"/>
    </row>
    <row r="105485" spans="17:17">
      <c r="Q105485" s="39"/>
    </row>
    <row r="105486" spans="17:17">
      <c r="Q105486" s="39"/>
    </row>
    <row r="105487" spans="17:17">
      <c r="Q105487" s="39"/>
    </row>
    <row r="105488" spans="17:17">
      <c r="Q105488" s="39"/>
    </row>
    <row r="105489" spans="17:17">
      <c r="Q105489" s="39"/>
    </row>
    <row r="105490" spans="17:17">
      <c r="Q105490" s="39"/>
    </row>
    <row r="105491" spans="17:17">
      <c r="Q105491" s="39"/>
    </row>
    <row r="105492" spans="17:17">
      <c r="Q105492" s="39"/>
    </row>
    <row r="105493" spans="17:17">
      <c r="Q105493" s="39"/>
    </row>
    <row r="105494" spans="17:17">
      <c r="Q105494" s="39"/>
    </row>
    <row r="105495" spans="17:17">
      <c r="Q105495" s="39"/>
    </row>
    <row r="105496" spans="17:17">
      <c r="Q105496" s="39"/>
    </row>
    <row r="105497" spans="17:17">
      <c r="Q105497" s="39"/>
    </row>
    <row r="105498" spans="17:17">
      <c r="Q105498" s="39"/>
    </row>
    <row r="105499" spans="17:17">
      <c r="Q105499" s="39"/>
    </row>
    <row r="105500" spans="17:17">
      <c r="Q105500" s="39"/>
    </row>
    <row r="105501" spans="17:17">
      <c r="Q105501" s="39"/>
    </row>
    <row r="105502" spans="17:17">
      <c r="Q105502" s="39"/>
    </row>
    <row r="105503" spans="17:17">
      <c r="Q105503" s="39"/>
    </row>
    <row r="105504" spans="17:17">
      <c r="Q105504" s="39"/>
    </row>
    <row r="105505" spans="17:17">
      <c r="Q105505" s="39"/>
    </row>
    <row r="105506" spans="17:17">
      <c r="Q105506" s="39"/>
    </row>
    <row r="105507" spans="17:17">
      <c r="Q105507" s="39"/>
    </row>
    <row r="105508" spans="17:17">
      <c r="Q105508" s="39"/>
    </row>
    <row r="105509" spans="17:17">
      <c r="Q105509" s="39"/>
    </row>
    <row r="105510" spans="17:17">
      <c r="Q105510" s="39"/>
    </row>
    <row r="105511" spans="17:17">
      <c r="Q105511" s="39"/>
    </row>
    <row r="105512" spans="17:17">
      <c r="Q105512" s="39"/>
    </row>
    <row r="105513" spans="17:17">
      <c r="Q105513" s="39"/>
    </row>
    <row r="105514" spans="17:17">
      <c r="Q105514" s="39"/>
    </row>
    <row r="105515" spans="17:17">
      <c r="Q105515" s="39"/>
    </row>
    <row r="105516" spans="17:17">
      <c r="Q105516" s="39"/>
    </row>
    <row r="105517" spans="17:17">
      <c r="Q105517" s="39"/>
    </row>
    <row r="105518" spans="17:17">
      <c r="Q105518" s="39"/>
    </row>
    <row r="105519" spans="17:17">
      <c r="Q105519" s="39"/>
    </row>
    <row r="105520" spans="17:17">
      <c r="Q105520" s="39"/>
    </row>
    <row r="105521" spans="17:17">
      <c r="Q105521" s="39"/>
    </row>
    <row r="105522" spans="17:17">
      <c r="Q105522" s="39"/>
    </row>
    <row r="105523" spans="17:17">
      <c r="Q105523" s="39"/>
    </row>
    <row r="105524" spans="17:17">
      <c r="Q105524" s="39"/>
    </row>
    <row r="105525" spans="17:17">
      <c r="Q105525" s="39"/>
    </row>
    <row r="105526" spans="17:17">
      <c r="Q105526" s="39"/>
    </row>
    <row r="105527" spans="17:17">
      <c r="Q105527" s="39"/>
    </row>
    <row r="105528" spans="17:17">
      <c r="Q105528" s="39"/>
    </row>
    <row r="105529" spans="17:17">
      <c r="Q105529" s="39"/>
    </row>
    <row r="105530" spans="17:17">
      <c r="Q105530" s="39"/>
    </row>
    <row r="105531" spans="17:17">
      <c r="Q105531" s="39"/>
    </row>
    <row r="105532" spans="17:17">
      <c r="Q105532" s="39"/>
    </row>
    <row r="105533" spans="17:17">
      <c r="Q105533" s="39"/>
    </row>
    <row r="105534" spans="17:17">
      <c r="Q105534" s="39"/>
    </row>
    <row r="105535" spans="17:17">
      <c r="Q105535" s="39"/>
    </row>
    <row r="105536" spans="17:17">
      <c r="Q105536" s="39"/>
    </row>
    <row r="105537" spans="17:17">
      <c r="Q105537" s="39"/>
    </row>
    <row r="105538" spans="17:17">
      <c r="Q105538" s="39"/>
    </row>
    <row r="105539" spans="17:17">
      <c r="Q105539" s="39"/>
    </row>
    <row r="105540" spans="17:17">
      <c r="Q105540" s="39"/>
    </row>
    <row r="105541" spans="17:17">
      <c r="Q105541" s="39"/>
    </row>
    <row r="105542" spans="17:17">
      <c r="Q105542" s="39"/>
    </row>
    <row r="105543" spans="17:17">
      <c r="Q105543" s="39"/>
    </row>
    <row r="105544" spans="17:17">
      <c r="Q105544" s="39"/>
    </row>
    <row r="105545" spans="17:17">
      <c r="Q105545" s="39"/>
    </row>
    <row r="105546" spans="17:17">
      <c r="Q105546" s="39"/>
    </row>
    <row r="105547" spans="17:17">
      <c r="Q105547" s="39"/>
    </row>
    <row r="105548" spans="17:17">
      <c r="Q105548" s="39"/>
    </row>
    <row r="105549" spans="17:17">
      <c r="Q105549" s="39"/>
    </row>
    <row r="105550" spans="17:17">
      <c r="Q105550" s="39"/>
    </row>
    <row r="105551" spans="17:17">
      <c r="Q105551" s="39"/>
    </row>
    <row r="105552" spans="17:17">
      <c r="Q105552" s="39"/>
    </row>
    <row r="105553" spans="17:17">
      <c r="Q105553" s="39"/>
    </row>
    <row r="105554" spans="17:17">
      <c r="Q105554" s="39"/>
    </row>
    <row r="105555" spans="17:17">
      <c r="Q105555" s="39"/>
    </row>
    <row r="105556" spans="17:17">
      <c r="Q105556" s="39"/>
    </row>
    <row r="105557" spans="17:17">
      <c r="Q105557" s="39"/>
    </row>
    <row r="105558" spans="17:17">
      <c r="Q105558" s="39"/>
    </row>
    <row r="105559" spans="17:17">
      <c r="Q105559" s="39"/>
    </row>
    <row r="105560" spans="17:17">
      <c r="Q105560" s="39"/>
    </row>
    <row r="105561" spans="17:17">
      <c r="Q105561" s="39"/>
    </row>
    <row r="105562" spans="17:17">
      <c r="Q105562" s="39"/>
    </row>
    <row r="105563" spans="17:17">
      <c r="Q105563" s="39"/>
    </row>
    <row r="105564" spans="17:17">
      <c r="Q105564" s="39"/>
    </row>
    <row r="105565" spans="17:17">
      <c r="Q105565" s="39"/>
    </row>
    <row r="105566" spans="17:17">
      <c r="Q105566" s="39"/>
    </row>
    <row r="105567" spans="17:17">
      <c r="Q105567" s="39"/>
    </row>
    <row r="105568" spans="17:17">
      <c r="Q105568" s="39"/>
    </row>
    <row r="105569" spans="17:17">
      <c r="Q105569" s="39"/>
    </row>
    <row r="105570" spans="17:17">
      <c r="Q105570" s="39"/>
    </row>
    <row r="105571" spans="17:17">
      <c r="Q105571" s="39"/>
    </row>
    <row r="105572" spans="17:17">
      <c r="Q105572" s="39"/>
    </row>
    <row r="105573" spans="17:17">
      <c r="Q105573" s="39"/>
    </row>
    <row r="105574" spans="17:17">
      <c r="Q105574" s="39"/>
    </row>
    <row r="105575" spans="17:17">
      <c r="Q105575" s="39"/>
    </row>
    <row r="105576" spans="17:17">
      <c r="Q105576" s="39"/>
    </row>
    <row r="105577" spans="17:17">
      <c r="Q105577" s="39"/>
    </row>
    <row r="105578" spans="17:17">
      <c r="Q105578" s="39"/>
    </row>
    <row r="105579" spans="17:17">
      <c r="Q105579" s="39"/>
    </row>
    <row r="105580" spans="17:17">
      <c r="Q105580" s="39"/>
    </row>
    <row r="105581" spans="17:17">
      <c r="Q105581" s="39"/>
    </row>
    <row r="105582" spans="17:17">
      <c r="Q105582" s="39"/>
    </row>
    <row r="105583" spans="17:17">
      <c r="Q105583" s="39"/>
    </row>
    <row r="105584" spans="17:17">
      <c r="Q105584" s="39"/>
    </row>
    <row r="105585" spans="17:17">
      <c r="Q105585" s="39"/>
    </row>
    <row r="105586" spans="17:17">
      <c r="Q105586" s="39"/>
    </row>
    <row r="105587" spans="17:17">
      <c r="Q105587" s="39"/>
    </row>
    <row r="105588" spans="17:17">
      <c r="Q105588" s="39"/>
    </row>
    <row r="105589" spans="17:17">
      <c r="Q105589" s="39"/>
    </row>
    <row r="105590" spans="17:17">
      <c r="Q105590" s="39"/>
    </row>
    <row r="105591" spans="17:17">
      <c r="Q105591" s="39"/>
    </row>
    <row r="105592" spans="17:17">
      <c r="Q105592" s="39"/>
    </row>
    <row r="105593" spans="17:17">
      <c r="Q105593" s="39"/>
    </row>
    <row r="105594" spans="17:17">
      <c r="Q105594" s="39"/>
    </row>
    <row r="105595" spans="17:17">
      <c r="Q105595" s="39"/>
    </row>
    <row r="105596" spans="17:17">
      <c r="Q105596" s="39"/>
    </row>
    <row r="105597" spans="17:17">
      <c r="Q105597" s="39"/>
    </row>
    <row r="105598" spans="17:17">
      <c r="Q105598" s="39"/>
    </row>
    <row r="105599" spans="17:17">
      <c r="Q105599" s="39"/>
    </row>
    <row r="105600" spans="17:17">
      <c r="Q105600" s="39"/>
    </row>
    <row r="105601" spans="17:17">
      <c r="Q105601" s="39"/>
    </row>
    <row r="105602" spans="17:17">
      <c r="Q105602" s="39"/>
    </row>
    <row r="105603" spans="17:17">
      <c r="Q105603" s="39"/>
    </row>
    <row r="105604" spans="17:17">
      <c r="Q105604" s="39"/>
    </row>
    <row r="105605" spans="17:17">
      <c r="Q105605" s="39"/>
    </row>
    <row r="105606" spans="17:17">
      <c r="Q105606" s="39"/>
    </row>
    <row r="105607" spans="17:17">
      <c r="Q105607" s="39"/>
    </row>
    <row r="105608" spans="17:17">
      <c r="Q105608" s="39"/>
    </row>
    <row r="105609" spans="17:17">
      <c r="Q105609" s="39"/>
    </row>
    <row r="105610" spans="17:17">
      <c r="Q105610" s="39"/>
    </row>
    <row r="105611" spans="17:17">
      <c r="Q105611" s="39"/>
    </row>
    <row r="105612" spans="17:17">
      <c r="Q105612" s="39"/>
    </row>
    <row r="105613" spans="17:17">
      <c r="Q105613" s="39"/>
    </row>
    <row r="105614" spans="17:17">
      <c r="Q105614" s="39"/>
    </row>
    <row r="105615" spans="17:17">
      <c r="Q105615" s="39"/>
    </row>
    <row r="105616" spans="17:17">
      <c r="Q105616" s="39"/>
    </row>
    <row r="105617" spans="17:17">
      <c r="Q105617" s="39"/>
    </row>
    <row r="105618" spans="17:17">
      <c r="Q105618" s="39"/>
    </row>
    <row r="105619" spans="17:17">
      <c r="Q105619" s="39"/>
    </row>
    <row r="105620" spans="17:17">
      <c r="Q105620" s="39"/>
    </row>
    <row r="105621" spans="17:17">
      <c r="Q105621" s="39"/>
    </row>
    <row r="105622" spans="17:17">
      <c r="Q105622" s="39"/>
    </row>
    <row r="105623" spans="17:17">
      <c r="Q105623" s="39"/>
    </row>
    <row r="105624" spans="17:17">
      <c r="Q105624" s="39"/>
    </row>
    <row r="105625" spans="17:17">
      <c r="Q105625" s="39"/>
    </row>
    <row r="105626" spans="17:17">
      <c r="Q105626" s="39"/>
    </row>
    <row r="105627" spans="17:17">
      <c r="Q105627" s="39"/>
    </row>
    <row r="105628" spans="17:17">
      <c r="Q105628" s="39"/>
    </row>
    <row r="105629" spans="17:17">
      <c r="Q105629" s="39"/>
    </row>
    <row r="105630" spans="17:17">
      <c r="Q105630" s="39"/>
    </row>
    <row r="105631" spans="17:17">
      <c r="Q105631" s="39"/>
    </row>
    <row r="105632" spans="17:17">
      <c r="Q105632" s="39"/>
    </row>
    <row r="105633" spans="17:17">
      <c r="Q105633" s="39"/>
    </row>
    <row r="105634" spans="17:17">
      <c r="Q105634" s="39"/>
    </row>
    <row r="105635" spans="17:17">
      <c r="Q105635" s="39"/>
    </row>
    <row r="105636" spans="17:17">
      <c r="Q105636" s="39"/>
    </row>
    <row r="105637" spans="17:17">
      <c r="Q105637" s="39"/>
    </row>
    <row r="105638" spans="17:17">
      <c r="Q105638" s="39"/>
    </row>
    <row r="105639" spans="17:17">
      <c r="Q105639" s="39"/>
    </row>
    <row r="105640" spans="17:17">
      <c r="Q105640" s="39"/>
    </row>
    <row r="105641" spans="17:17">
      <c r="Q105641" s="39"/>
    </row>
    <row r="105642" spans="17:17">
      <c r="Q105642" s="39"/>
    </row>
    <row r="105643" spans="17:17">
      <c r="Q105643" s="39"/>
    </row>
    <row r="105644" spans="17:17">
      <c r="Q105644" s="39"/>
    </row>
    <row r="105645" spans="17:17">
      <c r="Q105645" s="39"/>
    </row>
    <row r="105646" spans="17:17">
      <c r="Q105646" s="39"/>
    </row>
    <row r="105647" spans="17:17">
      <c r="Q105647" s="39"/>
    </row>
    <row r="105648" spans="17:17">
      <c r="Q105648" s="39"/>
    </row>
    <row r="105649" spans="17:17">
      <c r="Q105649" s="39"/>
    </row>
    <row r="105650" spans="17:17">
      <c r="Q105650" s="39"/>
    </row>
    <row r="105651" spans="17:17">
      <c r="Q105651" s="39"/>
    </row>
    <row r="105652" spans="17:17">
      <c r="Q105652" s="39"/>
    </row>
    <row r="105653" spans="17:17">
      <c r="Q105653" s="39"/>
    </row>
    <row r="105654" spans="17:17">
      <c r="Q105654" s="39"/>
    </row>
    <row r="105655" spans="17:17">
      <c r="Q105655" s="39"/>
    </row>
    <row r="105656" spans="17:17">
      <c r="Q105656" s="39"/>
    </row>
    <row r="105657" spans="17:17">
      <c r="Q105657" s="39"/>
    </row>
    <row r="105658" spans="17:17">
      <c r="Q105658" s="39"/>
    </row>
    <row r="105659" spans="17:17">
      <c r="Q105659" s="39"/>
    </row>
    <row r="105660" spans="17:17">
      <c r="Q105660" s="39"/>
    </row>
    <row r="105661" spans="17:17">
      <c r="Q105661" s="39"/>
    </row>
    <row r="105662" spans="17:17">
      <c r="Q105662" s="39"/>
    </row>
    <row r="105663" spans="17:17">
      <c r="Q105663" s="39"/>
    </row>
    <row r="105664" spans="17:17">
      <c r="Q105664" s="39"/>
    </row>
    <row r="105665" spans="17:17">
      <c r="Q105665" s="39"/>
    </row>
    <row r="105666" spans="17:17">
      <c r="Q105666" s="39"/>
    </row>
    <row r="105667" spans="17:17">
      <c r="Q105667" s="39"/>
    </row>
    <row r="105668" spans="17:17">
      <c r="Q105668" s="39"/>
    </row>
    <row r="105669" spans="17:17">
      <c r="Q105669" s="39"/>
    </row>
    <row r="105670" spans="17:17">
      <c r="Q105670" s="39"/>
    </row>
    <row r="105671" spans="17:17">
      <c r="Q105671" s="39"/>
    </row>
    <row r="105672" spans="17:17">
      <c r="Q105672" s="39"/>
    </row>
    <row r="105673" spans="17:17">
      <c r="Q105673" s="39"/>
    </row>
    <row r="105674" spans="17:17">
      <c r="Q105674" s="39"/>
    </row>
    <row r="105675" spans="17:17">
      <c r="Q105675" s="39"/>
    </row>
    <row r="105676" spans="17:17">
      <c r="Q105676" s="39"/>
    </row>
    <row r="105677" spans="17:17">
      <c r="Q105677" s="39"/>
    </row>
    <row r="105678" spans="17:17">
      <c r="Q105678" s="39"/>
    </row>
    <row r="105679" spans="17:17">
      <c r="Q105679" s="39"/>
    </row>
    <row r="105680" spans="17:17">
      <c r="Q105680" s="39"/>
    </row>
    <row r="105681" spans="17:17">
      <c r="Q105681" s="39"/>
    </row>
    <row r="105682" spans="17:17">
      <c r="Q105682" s="39"/>
    </row>
    <row r="105683" spans="17:17">
      <c r="Q105683" s="39"/>
    </row>
    <row r="105684" spans="17:17">
      <c r="Q105684" s="39"/>
    </row>
    <row r="105685" spans="17:17">
      <c r="Q105685" s="39"/>
    </row>
    <row r="105686" spans="17:17">
      <c r="Q105686" s="39"/>
    </row>
    <row r="105687" spans="17:17">
      <c r="Q105687" s="39"/>
    </row>
    <row r="105688" spans="17:17">
      <c r="Q105688" s="39"/>
    </row>
    <row r="105689" spans="17:17">
      <c r="Q105689" s="39"/>
    </row>
    <row r="105690" spans="17:17">
      <c r="Q105690" s="39"/>
    </row>
    <row r="105691" spans="17:17">
      <c r="Q105691" s="39"/>
    </row>
    <row r="105692" spans="17:17">
      <c r="Q105692" s="39"/>
    </row>
    <row r="105693" spans="17:17">
      <c r="Q105693" s="39"/>
    </row>
    <row r="105694" spans="17:17">
      <c r="Q105694" s="39"/>
    </row>
    <row r="105695" spans="17:17">
      <c r="Q105695" s="39"/>
    </row>
    <row r="105696" spans="17:17">
      <c r="Q105696" s="39"/>
    </row>
    <row r="105697" spans="17:17">
      <c r="Q105697" s="39"/>
    </row>
    <row r="105698" spans="17:17">
      <c r="Q105698" s="39"/>
    </row>
    <row r="105699" spans="17:17">
      <c r="Q105699" s="39"/>
    </row>
    <row r="105700" spans="17:17">
      <c r="Q105700" s="39"/>
    </row>
    <row r="105701" spans="17:17">
      <c r="Q105701" s="39"/>
    </row>
    <row r="105702" spans="17:17">
      <c r="Q105702" s="39"/>
    </row>
    <row r="105703" spans="17:17">
      <c r="Q105703" s="39"/>
    </row>
    <row r="105704" spans="17:17">
      <c r="Q105704" s="39"/>
    </row>
    <row r="105705" spans="17:17">
      <c r="Q105705" s="39"/>
    </row>
    <row r="105706" spans="17:17">
      <c r="Q105706" s="39"/>
    </row>
    <row r="105707" spans="17:17">
      <c r="Q105707" s="39"/>
    </row>
    <row r="105708" spans="17:17">
      <c r="Q105708" s="39"/>
    </row>
    <row r="105709" spans="17:17">
      <c r="Q105709" s="39"/>
    </row>
    <row r="105710" spans="17:17">
      <c r="Q105710" s="39"/>
    </row>
    <row r="105711" spans="17:17">
      <c r="Q105711" s="39"/>
    </row>
    <row r="105712" spans="17:17">
      <c r="Q105712" s="39"/>
    </row>
    <row r="105713" spans="17:17">
      <c r="Q105713" s="39"/>
    </row>
    <row r="105714" spans="17:17">
      <c r="Q105714" s="39"/>
    </row>
    <row r="105715" spans="17:17">
      <c r="Q105715" s="39"/>
    </row>
    <row r="105716" spans="17:17">
      <c r="Q105716" s="39"/>
    </row>
    <row r="105717" spans="17:17">
      <c r="Q105717" s="39"/>
    </row>
    <row r="105718" spans="17:17">
      <c r="Q105718" s="39"/>
    </row>
    <row r="105719" spans="17:17">
      <c r="Q105719" s="39"/>
    </row>
    <row r="105720" spans="17:17">
      <c r="Q105720" s="39"/>
    </row>
    <row r="105721" spans="17:17">
      <c r="Q105721" s="39"/>
    </row>
    <row r="105722" spans="17:17">
      <c r="Q105722" s="39"/>
    </row>
    <row r="105723" spans="17:17">
      <c r="Q105723" s="39"/>
    </row>
    <row r="105724" spans="17:17">
      <c r="Q105724" s="39"/>
    </row>
    <row r="105725" spans="17:17">
      <c r="Q105725" s="39"/>
    </row>
    <row r="105726" spans="17:17">
      <c r="Q105726" s="39"/>
    </row>
    <row r="105727" spans="17:17">
      <c r="Q105727" s="39"/>
    </row>
    <row r="105728" spans="17:17">
      <c r="Q105728" s="39"/>
    </row>
    <row r="105729" spans="17:17">
      <c r="Q105729" s="39"/>
    </row>
    <row r="105730" spans="17:17">
      <c r="Q105730" s="39"/>
    </row>
    <row r="105731" spans="17:17">
      <c r="Q105731" s="39"/>
    </row>
    <row r="105732" spans="17:17">
      <c r="Q105732" s="39"/>
    </row>
    <row r="105733" spans="17:17">
      <c r="Q105733" s="39"/>
    </row>
    <row r="105734" spans="17:17">
      <c r="Q105734" s="39"/>
    </row>
    <row r="105735" spans="17:17">
      <c r="Q105735" s="39"/>
    </row>
    <row r="105736" spans="17:17">
      <c r="Q105736" s="39"/>
    </row>
    <row r="105737" spans="17:17">
      <c r="Q105737" s="39"/>
    </row>
    <row r="105738" spans="17:17">
      <c r="Q105738" s="39"/>
    </row>
    <row r="105739" spans="17:17">
      <c r="Q105739" s="39"/>
    </row>
    <row r="105740" spans="17:17">
      <c r="Q105740" s="39"/>
    </row>
    <row r="105741" spans="17:17">
      <c r="Q105741" s="39"/>
    </row>
    <row r="105742" spans="17:17">
      <c r="Q105742" s="39"/>
    </row>
    <row r="105743" spans="17:17">
      <c r="Q105743" s="39"/>
    </row>
    <row r="105744" spans="17:17">
      <c r="Q105744" s="39"/>
    </row>
    <row r="105745" spans="17:17">
      <c r="Q105745" s="39"/>
    </row>
    <row r="105746" spans="17:17">
      <c r="Q105746" s="39"/>
    </row>
    <row r="105747" spans="17:17">
      <c r="Q105747" s="39"/>
    </row>
    <row r="105748" spans="17:17">
      <c r="Q105748" s="39"/>
    </row>
    <row r="105749" spans="17:17">
      <c r="Q105749" s="39"/>
    </row>
    <row r="105750" spans="17:17">
      <c r="Q105750" s="39"/>
    </row>
    <row r="105751" spans="17:17">
      <c r="Q105751" s="39"/>
    </row>
    <row r="105752" spans="17:17">
      <c r="Q105752" s="39"/>
    </row>
    <row r="105753" spans="17:17">
      <c r="Q105753" s="39"/>
    </row>
    <row r="105754" spans="17:17">
      <c r="Q105754" s="39"/>
    </row>
    <row r="105755" spans="17:17">
      <c r="Q105755" s="39"/>
    </row>
    <row r="105756" spans="17:17">
      <c r="Q105756" s="39"/>
    </row>
    <row r="105757" spans="17:17">
      <c r="Q105757" s="39"/>
    </row>
    <row r="105758" spans="17:17">
      <c r="Q105758" s="39"/>
    </row>
    <row r="105759" spans="17:17">
      <c r="Q105759" s="39"/>
    </row>
    <row r="105760" spans="17:17">
      <c r="Q105760" s="39"/>
    </row>
    <row r="105761" spans="17:17">
      <c r="Q105761" s="39"/>
    </row>
    <row r="105762" spans="17:17">
      <c r="Q105762" s="39"/>
    </row>
    <row r="105763" spans="17:17">
      <c r="Q105763" s="39"/>
    </row>
    <row r="105764" spans="17:17">
      <c r="Q105764" s="39"/>
    </row>
    <row r="105765" spans="17:17">
      <c r="Q105765" s="39"/>
    </row>
    <row r="105766" spans="17:17">
      <c r="Q105766" s="39"/>
    </row>
    <row r="105767" spans="17:17">
      <c r="Q105767" s="39"/>
    </row>
    <row r="105768" spans="17:17">
      <c r="Q105768" s="39"/>
    </row>
    <row r="105769" spans="17:17">
      <c r="Q105769" s="39"/>
    </row>
    <row r="105770" spans="17:17">
      <c r="Q105770" s="39"/>
    </row>
    <row r="105771" spans="17:17">
      <c r="Q105771" s="39"/>
    </row>
    <row r="105772" spans="17:17">
      <c r="Q105772" s="39"/>
    </row>
    <row r="105773" spans="17:17">
      <c r="Q105773" s="39"/>
    </row>
    <row r="105774" spans="17:17">
      <c r="Q105774" s="39"/>
    </row>
    <row r="105775" spans="17:17">
      <c r="Q105775" s="39"/>
    </row>
    <row r="105776" spans="17:17">
      <c r="Q105776" s="39"/>
    </row>
    <row r="105777" spans="17:17">
      <c r="Q105777" s="39"/>
    </row>
    <row r="105778" spans="17:17">
      <c r="Q105778" s="39"/>
    </row>
    <row r="105779" spans="17:17">
      <c r="Q105779" s="39"/>
    </row>
    <row r="105780" spans="17:17">
      <c r="Q105780" s="39"/>
    </row>
    <row r="105781" spans="17:17">
      <c r="Q105781" s="39"/>
    </row>
    <row r="105782" spans="17:17">
      <c r="Q105782" s="39"/>
    </row>
    <row r="105783" spans="17:17">
      <c r="Q105783" s="39"/>
    </row>
    <row r="105784" spans="17:17">
      <c r="Q105784" s="39"/>
    </row>
    <row r="105785" spans="17:17">
      <c r="Q105785" s="39"/>
    </row>
    <row r="105786" spans="17:17">
      <c r="Q105786" s="39"/>
    </row>
    <row r="105787" spans="17:17">
      <c r="Q105787" s="39"/>
    </row>
    <row r="105788" spans="17:17">
      <c r="Q105788" s="39"/>
    </row>
    <row r="105789" spans="17:17">
      <c r="Q105789" s="39"/>
    </row>
    <row r="105790" spans="17:17">
      <c r="Q105790" s="39"/>
    </row>
    <row r="105791" spans="17:17">
      <c r="Q105791" s="39"/>
    </row>
    <row r="105792" spans="17:17">
      <c r="Q105792" s="39"/>
    </row>
    <row r="105793" spans="17:17">
      <c r="Q105793" s="39"/>
    </row>
    <row r="105794" spans="17:17">
      <c r="Q105794" s="39"/>
    </row>
    <row r="105795" spans="17:17">
      <c r="Q105795" s="39"/>
    </row>
    <row r="105796" spans="17:17">
      <c r="Q105796" s="39"/>
    </row>
    <row r="105797" spans="17:17">
      <c r="Q105797" s="39"/>
    </row>
    <row r="105798" spans="17:17">
      <c r="Q105798" s="39"/>
    </row>
    <row r="105799" spans="17:17">
      <c r="Q105799" s="39"/>
    </row>
    <row r="105800" spans="17:17">
      <c r="Q105800" s="39"/>
    </row>
    <row r="105801" spans="17:17">
      <c r="Q105801" s="39"/>
    </row>
    <row r="105802" spans="17:17">
      <c r="Q105802" s="39"/>
    </row>
    <row r="105803" spans="17:17">
      <c r="Q105803" s="39"/>
    </row>
    <row r="105804" spans="17:17">
      <c r="Q105804" s="39"/>
    </row>
    <row r="105805" spans="17:17">
      <c r="Q105805" s="39"/>
    </row>
    <row r="105806" spans="17:17">
      <c r="Q105806" s="39"/>
    </row>
    <row r="105807" spans="17:17">
      <c r="Q105807" s="39"/>
    </row>
    <row r="105808" spans="17:17">
      <c r="Q105808" s="39"/>
    </row>
    <row r="105809" spans="17:17">
      <c r="Q105809" s="39"/>
    </row>
    <row r="105810" spans="17:17">
      <c r="Q105810" s="39"/>
    </row>
    <row r="105811" spans="17:17">
      <c r="Q105811" s="39"/>
    </row>
    <row r="105812" spans="17:17">
      <c r="Q105812" s="39"/>
    </row>
    <row r="105813" spans="17:17">
      <c r="Q105813" s="39"/>
    </row>
    <row r="105814" spans="17:17">
      <c r="Q105814" s="39"/>
    </row>
    <row r="105815" spans="17:17">
      <c r="Q105815" s="39"/>
    </row>
    <row r="105816" spans="17:17">
      <c r="Q105816" s="39"/>
    </row>
    <row r="105817" spans="17:17">
      <c r="Q105817" s="39"/>
    </row>
    <row r="105818" spans="17:17">
      <c r="Q105818" s="39"/>
    </row>
    <row r="105819" spans="17:17">
      <c r="Q105819" s="39"/>
    </row>
    <row r="105820" spans="17:17">
      <c r="Q105820" s="39"/>
    </row>
    <row r="105821" spans="17:17">
      <c r="Q105821" s="39"/>
    </row>
    <row r="105822" spans="17:17">
      <c r="Q105822" s="39"/>
    </row>
    <row r="105823" spans="17:17">
      <c r="Q105823" s="39"/>
    </row>
    <row r="105824" spans="17:17">
      <c r="Q105824" s="39"/>
    </row>
    <row r="105825" spans="17:17">
      <c r="Q105825" s="39"/>
    </row>
    <row r="105826" spans="17:17">
      <c r="Q105826" s="39"/>
    </row>
    <row r="105827" spans="17:17">
      <c r="Q105827" s="39"/>
    </row>
    <row r="105828" spans="17:17">
      <c r="Q105828" s="39"/>
    </row>
    <row r="105829" spans="17:17">
      <c r="Q105829" s="39"/>
    </row>
    <row r="105830" spans="17:17">
      <c r="Q105830" s="39"/>
    </row>
    <row r="105831" spans="17:17">
      <c r="Q105831" s="39"/>
    </row>
    <row r="105832" spans="17:17">
      <c r="Q105832" s="39"/>
    </row>
    <row r="105833" spans="17:17">
      <c r="Q105833" s="39"/>
    </row>
    <row r="105834" spans="17:17">
      <c r="Q105834" s="39"/>
    </row>
    <row r="105835" spans="17:17">
      <c r="Q105835" s="39"/>
    </row>
    <row r="105836" spans="17:17">
      <c r="Q105836" s="39"/>
    </row>
    <row r="105837" spans="17:17">
      <c r="Q105837" s="39"/>
    </row>
    <row r="105838" spans="17:17">
      <c r="Q105838" s="39"/>
    </row>
    <row r="105839" spans="17:17">
      <c r="Q105839" s="39"/>
    </row>
    <row r="105840" spans="17:17">
      <c r="Q105840" s="39"/>
    </row>
    <row r="105841" spans="17:17">
      <c r="Q105841" s="39"/>
    </row>
    <row r="105842" spans="17:17">
      <c r="Q105842" s="39"/>
    </row>
    <row r="105843" spans="17:17">
      <c r="Q105843" s="39"/>
    </row>
    <row r="105844" spans="17:17">
      <c r="Q105844" s="39"/>
    </row>
    <row r="105845" spans="17:17">
      <c r="Q105845" s="39"/>
    </row>
    <row r="105846" spans="17:17">
      <c r="Q105846" s="39"/>
    </row>
    <row r="105847" spans="17:17">
      <c r="Q105847" s="39"/>
    </row>
    <row r="105848" spans="17:17">
      <c r="Q105848" s="39"/>
    </row>
    <row r="105849" spans="17:17">
      <c r="Q105849" s="39"/>
    </row>
    <row r="105850" spans="17:17">
      <c r="Q105850" s="39"/>
    </row>
    <row r="105851" spans="17:17">
      <c r="Q105851" s="39"/>
    </row>
    <row r="105852" spans="17:17">
      <c r="Q105852" s="39"/>
    </row>
    <row r="105853" spans="17:17">
      <c r="Q105853" s="39"/>
    </row>
    <row r="105854" spans="17:17">
      <c r="Q105854" s="39"/>
    </row>
    <row r="105855" spans="17:17">
      <c r="Q105855" s="39"/>
    </row>
    <row r="105856" spans="17:17">
      <c r="Q105856" s="39"/>
    </row>
    <row r="105857" spans="17:17">
      <c r="Q105857" s="39"/>
    </row>
    <row r="105858" spans="17:17">
      <c r="Q105858" s="39"/>
    </row>
    <row r="105859" spans="17:17">
      <c r="Q105859" s="39"/>
    </row>
    <row r="105860" spans="17:17">
      <c r="Q105860" s="39"/>
    </row>
    <row r="105861" spans="17:17">
      <c r="Q105861" s="39"/>
    </row>
    <row r="105862" spans="17:17">
      <c r="Q105862" s="39"/>
    </row>
    <row r="105863" spans="17:17">
      <c r="Q105863" s="39"/>
    </row>
    <row r="105864" spans="17:17">
      <c r="Q105864" s="39"/>
    </row>
    <row r="105865" spans="17:17">
      <c r="Q105865" s="39"/>
    </row>
    <row r="105866" spans="17:17">
      <c r="Q105866" s="39"/>
    </row>
    <row r="105867" spans="17:17">
      <c r="Q105867" s="39"/>
    </row>
    <row r="105868" spans="17:17">
      <c r="Q105868" s="39"/>
    </row>
    <row r="105869" spans="17:17">
      <c r="Q105869" s="39"/>
    </row>
    <row r="105870" spans="17:17">
      <c r="Q105870" s="39"/>
    </row>
    <row r="105871" spans="17:17">
      <c r="Q105871" s="39"/>
    </row>
    <row r="105872" spans="17:17">
      <c r="Q105872" s="39"/>
    </row>
    <row r="105873" spans="17:17">
      <c r="Q105873" s="39"/>
    </row>
    <row r="105874" spans="17:17">
      <c r="Q105874" s="39"/>
    </row>
    <row r="105875" spans="17:17">
      <c r="Q105875" s="39"/>
    </row>
    <row r="105876" spans="17:17">
      <c r="Q105876" s="39"/>
    </row>
    <row r="105877" spans="17:17">
      <c r="Q105877" s="39"/>
    </row>
    <row r="105878" spans="17:17">
      <c r="Q105878" s="39"/>
    </row>
    <row r="105879" spans="17:17">
      <c r="Q105879" s="39"/>
    </row>
    <row r="105880" spans="17:17">
      <c r="Q105880" s="39"/>
    </row>
    <row r="105881" spans="17:17">
      <c r="Q105881" s="39"/>
    </row>
    <row r="105882" spans="17:17">
      <c r="Q105882" s="39"/>
    </row>
    <row r="105883" spans="17:17">
      <c r="Q105883" s="39"/>
    </row>
    <row r="105884" spans="17:17">
      <c r="Q105884" s="39"/>
    </row>
    <row r="105885" spans="17:17">
      <c r="Q105885" s="39"/>
    </row>
    <row r="105886" spans="17:17">
      <c r="Q105886" s="39"/>
    </row>
    <row r="105887" spans="17:17">
      <c r="Q105887" s="39"/>
    </row>
    <row r="105888" spans="17:17">
      <c r="Q105888" s="39"/>
    </row>
    <row r="105889" spans="17:17">
      <c r="Q105889" s="39"/>
    </row>
    <row r="105890" spans="17:17">
      <c r="Q105890" s="39"/>
    </row>
    <row r="105891" spans="17:17">
      <c r="Q105891" s="39"/>
    </row>
    <row r="105892" spans="17:17">
      <c r="Q105892" s="39"/>
    </row>
    <row r="105893" spans="17:17">
      <c r="Q105893" s="39"/>
    </row>
    <row r="105894" spans="17:17">
      <c r="Q105894" s="39"/>
    </row>
    <row r="105895" spans="17:17">
      <c r="Q105895" s="39"/>
    </row>
    <row r="105896" spans="17:17">
      <c r="Q105896" s="39"/>
    </row>
    <row r="105897" spans="17:17">
      <c r="Q105897" s="39"/>
    </row>
    <row r="105898" spans="17:17">
      <c r="Q105898" s="39"/>
    </row>
    <row r="105899" spans="17:17">
      <c r="Q105899" s="39"/>
    </row>
    <row r="105900" spans="17:17">
      <c r="Q105900" s="39"/>
    </row>
    <row r="105901" spans="17:17">
      <c r="Q105901" s="39"/>
    </row>
    <row r="105902" spans="17:17">
      <c r="Q105902" s="39"/>
    </row>
    <row r="105903" spans="17:17">
      <c r="Q105903" s="39"/>
    </row>
    <row r="105904" spans="17:17">
      <c r="Q105904" s="39"/>
    </row>
    <row r="105905" spans="17:17">
      <c r="Q105905" s="39"/>
    </row>
    <row r="105906" spans="17:17">
      <c r="Q105906" s="39"/>
    </row>
    <row r="105907" spans="17:17">
      <c r="Q105907" s="39"/>
    </row>
    <row r="105908" spans="17:17">
      <c r="Q105908" s="39"/>
    </row>
    <row r="105909" spans="17:17">
      <c r="Q105909" s="39"/>
    </row>
    <row r="105910" spans="17:17">
      <c r="Q105910" s="39"/>
    </row>
    <row r="105911" spans="17:17">
      <c r="Q105911" s="39"/>
    </row>
    <row r="105912" spans="17:17">
      <c r="Q105912" s="39"/>
    </row>
    <row r="105913" spans="17:17">
      <c r="Q105913" s="39"/>
    </row>
    <row r="105914" spans="17:17">
      <c r="Q105914" s="39"/>
    </row>
    <row r="105915" spans="17:17">
      <c r="Q105915" s="39"/>
    </row>
    <row r="105916" spans="17:17">
      <c r="Q105916" s="39"/>
    </row>
    <row r="105917" spans="17:17">
      <c r="Q105917" s="39"/>
    </row>
    <row r="105918" spans="17:17">
      <c r="Q105918" s="39"/>
    </row>
    <row r="105919" spans="17:17">
      <c r="Q105919" s="39"/>
    </row>
    <row r="105920" spans="17:17">
      <c r="Q105920" s="39"/>
    </row>
    <row r="105921" spans="17:17">
      <c r="Q105921" s="39"/>
    </row>
    <row r="105922" spans="17:17">
      <c r="Q105922" s="39"/>
    </row>
    <row r="105923" spans="17:17">
      <c r="Q105923" s="39"/>
    </row>
    <row r="105924" spans="17:17">
      <c r="Q105924" s="39"/>
    </row>
    <row r="105925" spans="17:17">
      <c r="Q105925" s="39"/>
    </row>
    <row r="105926" spans="17:17">
      <c r="Q105926" s="39"/>
    </row>
    <row r="105927" spans="17:17">
      <c r="Q105927" s="39"/>
    </row>
    <row r="105928" spans="17:17">
      <c r="Q105928" s="39"/>
    </row>
    <row r="105929" spans="17:17">
      <c r="Q105929" s="39"/>
    </row>
    <row r="105930" spans="17:17">
      <c r="Q105930" s="39"/>
    </row>
    <row r="105931" spans="17:17">
      <c r="Q105931" s="39"/>
    </row>
    <row r="105932" spans="17:17">
      <c r="Q105932" s="39"/>
    </row>
    <row r="105933" spans="17:17">
      <c r="Q105933" s="39"/>
    </row>
    <row r="105934" spans="17:17">
      <c r="Q105934" s="39"/>
    </row>
    <row r="105935" spans="17:17">
      <c r="Q105935" s="39"/>
    </row>
    <row r="105936" spans="17:17">
      <c r="Q105936" s="39"/>
    </row>
    <row r="105937" spans="17:17">
      <c r="Q105937" s="39"/>
    </row>
    <row r="105938" spans="17:17">
      <c r="Q105938" s="39"/>
    </row>
    <row r="105939" spans="17:17">
      <c r="Q105939" s="39"/>
    </row>
    <row r="105940" spans="17:17">
      <c r="Q105940" s="39"/>
    </row>
    <row r="105941" spans="17:17">
      <c r="Q105941" s="39"/>
    </row>
    <row r="105942" spans="17:17">
      <c r="Q105942" s="39"/>
    </row>
    <row r="105943" spans="17:17">
      <c r="Q105943" s="39"/>
    </row>
    <row r="105944" spans="17:17">
      <c r="Q105944" s="39"/>
    </row>
    <row r="105945" spans="17:17">
      <c r="Q105945" s="39"/>
    </row>
    <row r="105946" spans="17:17">
      <c r="Q105946" s="39"/>
    </row>
    <row r="105947" spans="17:17">
      <c r="Q105947" s="39"/>
    </row>
    <row r="105948" spans="17:17">
      <c r="Q105948" s="39"/>
    </row>
    <row r="105949" spans="17:17">
      <c r="Q105949" s="39"/>
    </row>
    <row r="105950" spans="17:17">
      <c r="Q105950" s="39"/>
    </row>
    <row r="105951" spans="17:17">
      <c r="Q105951" s="39"/>
    </row>
    <row r="105952" spans="17:17">
      <c r="Q105952" s="39"/>
    </row>
    <row r="105953" spans="17:17">
      <c r="Q105953" s="39"/>
    </row>
    <row r="105954" spans="17:17">
      <c r="Q105954" s="39"/>
    </row>
    <row r="105955" spans="17:17">
      <c r="Q105955" s="39"/>
    </row>
    <row r="105956" spans="17:17">
      <c r="Q105956" s="39"/>
    </row>
    <row r="105957" spans="17:17">
      <c r="Q105957" s="39"/>
    </row>
    <row r="105958" spans="17:17">
      <c r="Q105958" s="39"/>
    </row>
    <row r="105959" spans="17:17">
      <c r="Q105959" s="39"/>
    </row>
    <row r="105960" spans="17:17">
      <c r="Q105960" s="39"/>
    </row>
    <row r="105961" spans="17:17">
      <c r="Q105961" s="39"/>
    </row>
    <row r="105962" spans="17:17">
      <c r="Q105962" s="39"/>
    </row>
    <row r="105963" spans="17:17">
      <c r="Q105963" s="39"/>
    </row>
    <row r="105964" spans="17:17">
      <c r="Q105964" s="39"/>
    </row>
    <row r="105965" spans="17:17">
      <c r="Q105965" s="39"/>
    </row>
    <row r="105966" spans="17:17">
      <c r="Q105966" s="39"/>
    </row>
    <row r="105967" spans="17:17">
      <c r="Q105967" s="39"/>
    </row>
    <row r="105968" spans="17:17">
      <c r="Q105968" s="39"/>
    </row>
    <row r="105969" spans="17:17">
      <c r="Q105969" s="39"/>
    </row>
    <row r="105970" spans="17:17">
      <c r="Q105970" s="39"/>
    </row>
    <row r="105971" spans="17:17">
      <c r="Q105971" s="39"/>
    </row>
    <row r="105972" spans="17:17">
      <c r="Q105972" s="39"/>
    </row>
    <row r="105973" spans="17:17">
      <c r="Q105973" s="39"/>
    </row>
    <row r="105974" spans="17:17">
      <c r="Q105974" s="39"/>
    </row>
    <row r="105975" spans="17:17">
      <c r="Q105975" s="39"/>
    </row>
    <row r="105976" spans="17:17">
      <c r="Q105976" s="39"/>
    </row>
    <row r="105977" spans="17:17">
      <c r="Q105977" s="39"/>
    </row>
    <row r="105978" spans="17:17">
      <c r="Q105978" s="39"/>
    </row>
    <row r="105979" spans="17:17">
      <c r="Q105979" s="39"/>
    </row>
    <row r="105980" spans="17:17">
      <c r="Q105980" s="39"/>
    </row>
    <row r="105981" spans="17:17">
      <c r="Q105981" s="39"/>
    </row>
    <row r="105982" spans="17:17">
      <c r="Q105982" s="39"/>
    </row>
    <row r="105983" spans="17:17">
      <c r="Q105983" s="39"/>
    </row>
    <row r="105984" spans="17:17">
      <c r="Q105984" s="39"/>
    </row>
    <row r="105985" spans="17:17">
      <c r="Q105985" s="39"/>
    </row>
    <row r="105986" spans="17:17">
      <c r="Q105986" s="39"/>
    </row>
    <row r="105987" spans="17:17">
      <c r="Q105987" s="39"/>
    </row>
    <row r="105988" spans="17:17">
      <c r="Q105988" s="39"/>
    </row>
    <row r="105989" spans="17:17">
      <c r="Q105989" s="39"/>
    </row>
    <row r="105990" spans="17:17">
      <c r="Q105990" s="39"/>
    </row>
    <row r="105991" spans="17:17">
      <c r="Q105991" s="39"/>
    </row>
    <row r="105992" spans="17:17">
      <c r="Q105992" s="39"/>
    </row>
    <row r="105993" spans="17:17">
      <c r="Q105993" s="39"/>
    </row>
    <row r="105994" spans="17:17">
      <c r="Q105994" s="39"/>
    </row>
    <row r="105995" spans="17:17">
      <c r="Q105995" s="39"/>
    </row>
    <row r="105996" spans="17:17">
      <c r="Q105996" s="39"/>
    </row>
    <row r="105997" spans="17:17">
      <c r="Q105997" s="39"/>
    </row>
    <row r="105998" spans="17:17">
      <c r="Q105998" s="39"/>
    </row>
    <row r="105999" spans="17:17">
      <c r="Q105999" s="39"/>
    </row>
    <row r="106000" spans="17:17">
      <c r="Q106000" s="39"/>
    </row>
    <row r="106001" spans="17:17">
      <c r="Q106001" s="39"/>
    </row>
    <row r="106002" spans="17:17">
      <c r="Q106002" s="39"/>
    </row>
    <row r="106003" spans="17:17">
      <c r="Q106003" s="39"/>
    </row>
    <row r="106004" spans="17:17">
      <c r="Q106004" s="39"/>
    </row>
    <row r="106005" spans="17:17">
      <c r="Q106005" s="39"/>
    </row>
    <row r="106006" spans="17:17">
      <c r="Q106006" s="39"/>
    </row>
    <row r="106007" spans="17:17">
      <c r="Q106007" s="39"/>
    </row>
    <row r="106008" spans="17:17">
      <c r="Q106008" s="39"/>
    </row>
    <row r="106009" spans="17:17">
      <c r="Q106009" s="39"/>
    </row>
    <row r="106010" spans="17:17">
      <c r="Q106010" s="39"/>
    </row>
    <row r="106011" spans="17:17">
      <c r="Q106011" s="39"/>
    </row>
    <row r="106012" spans="17:17">
      <c r="Q106012" s="39"/>
    </row>
    <row r="106013" spans="17:17">
      <c r="Q106013" s="39"/>
    </row>
    <row r="106014" spans="17:17">
      <c r="Q106014" s="39"/>
    </row>
    <row r="106015" spans="17:17">
      <c r="Q106015" s="39"/>
    </row>
    <row r="106016" spans="17:17">
      <c r="Q106016" s="39"/>
    </row>
    <row r="106017" spans="17:17">
      <c r="Q106017" s="39"/>
    </row>
    <row r="106018" spans="17:17">
      <c r="Q106018" s="39"/>
    </row>
    <row r="106019" spans="17:17">
      <c r="Q106019" s="39"/>
    </row>
    <row r="106020" spans="17:17">
      <c r="Q106020" s="39"/>
    </row>
    <row r="106021" spans="17:17">
      <c r="Q106021" s="39"/>
    </row>
    <row r="106022" spans="17:17">
      <c r="Q106022" s="39"/>
    </row>
    <row r="106023" spans="17:17">
      <c r="Q106023" s="39"/>
    </row>
    <row r="106024" spans="17:17">
      <c r="Q106024" s="39"/>
    </row>
    <row r="106025" spans="17:17">
      <c r="Q106025" s="39"/>
    </row>
    <row r="106026" spans="17:17">
      <c r="Q106026" s="39"/>
    </row>
    <row r="106027" spans="17:17">
      <c r="Q106027" s="39"/>
    </row>
    <row r="106028" spans="17:17">
      <c r="Q106028" s="39"/>
    </row>
    <row r="106029" spans="17:17">
      <c r="Q106029" s="39"/>
    </row>
    <row r="106030" spans="17:17">
      <c r="Q106030" s="39"/>
    </row>
    <row r="106031" spans="17:17">
      <c r="Q106031" s="39"/>
    </row>
    <row r="106032" spans="17:17">
      <c r="Q106032" s="39"/>
    </row>
    <row r="106033" spans="17:17">
      <c r="Q106033" s="39"/>
    </row>
    <row r="106034" spans="17:17">
      <c r="Q106034" s="39"/>
    </row>
    <row r="106035" spans="17:17">
      <c r="Q106035" s="39"/>
    </row>
    <row r="106036" spans="17:17">
      <c r="Q106036" s="39"/>
    </row>
    <row r="106037" spans="17:17">
      <c r="Q106037" s="39"/>
    </row>
    <row r="106038" spans="17:17">
      <c r="Q106038" s="39"/>
    </row>
    <row r="106039" spans="17:17">
      <c r="Q106039" s="39"/>
    </row>
    <row r="106040" spans="17:17">
      <c r="Q106040" s="39"/>
    </row>
    <row r="106041" spans="17:17">
      <c r="Q106041" s="39"/>
    </row>
    <row r="106042" spans="17:17">
      <c r="Q106042" s="39"/>
    </row>
    <row r="106043" spans="17:17">
      <c r="Q106043" s="39"/>
    </row>
    <row r="106044" spans="17:17">
      <c r="Q106044" s="39"/>
    </row>
    <row r="106045" spans="17:17">
      <c r="Q106045" s="39"/>
    </row>
    <row r="106046" spans="17:17">
      <c r="Q106046" s="39"/>
    </row>
    <row r="106047" spans="17:17">
      <c r="Q106047" s="39"/>
    </row>
    <row r="106048" spans="17:17">
      <c r="Q106048" s="39"/>
    </row>
    <row r="106049" spans="17:17">
      <c r="Q106049" s="39"/>
    </row>
    <row r="106050" spans="17:17">
      <c r="Q106050" s="39"/>
    </row>
    <row r="106051" spans="17:17">
      <c r="Q106051" s="39"/>
    </row>
    <row r="106052" spans="17:17">
      <c r="Q106052" s="39"/>
    </row>
    <row r="106053" spans="17:17">
      <c r="Q106053" s="39"/>
    </row>
    <row r="106054" spans="17:17">
      <c r="Q106054" s="39"/>
    </row>
    <row r="106055" spans="17:17">
      <c r="Q106055" s="39"/>
    </row>
    <row r="106056" spans="17:17">
      <c r="Q106056" s="39"/>
    </row>
    <row r="106057" spans="17:17">
      <c r="Q106057" s="39"/>
    </row>
    <row r="106058" spans="17:17">
      <c r="Q106058" s="39"/>
    </row>
    <row r="106059" spans="17:17">
      <c r="Q106059" s="39"/>
    </row>
    <row r="106060" spans="17:17">
      <c r="Q106060" s="39"/>
    </row>
    <row r="106061" spans="17:17">
      <c r="Q106061" s="39"/>
    </row>
    <row r="106062" spans="17:17">
      <c r="Q106062" s="39"/>
    </row>
    <row r="106063" spans="17:17">
      <c r="Q106063" s="39"/>
    </row>
    <row r="106064" spans="17:17">
      <c r="Q106064" s="39"/>
    </row>
    <row r="106065" spans="17:17">
      <c r="Q106065" s="39"/>
    </row>
    <row r="106066" spans="17:17">
      <c r="Q106066" s="39"/>
    </row>
    <row r="106067" spans="17:17">
      <c r="Q106067" s="39"/>
    </row>
    <row r="106068" spans="17:17">
      <c r="Q106068" s="39"/>
    </row>
    <row r="106069" spans="17:17">
      <c r="Q106069" s="39"/>
    </row>
    <row r="106070" spans="17:17">
      <c r="Q106070" s="39"/>
    </row>
    <row r="106071" spans="17:17">
      <c r="Q106071" s="39"/>
    </row>
    <row r="106072" spans="17:17">
      <c r="Q106072" s="39"/>
    </row>
    <row r="106073" spans="17:17">
      <c r="Q106073" s="39"/>
    </row>
    <row r="106074" spans="17:17">
      <c r="Q106074" s="39"/>
    </row>
    <row r="106075" spans="17:17">
      <c r="Q106075" s="39"/>
    </row>
    <row r="106076" spans="17:17">
      <c r="Q106076" s="39"/>
    </row>
    <row r="106077" spans="17:17">
      <c r="Q106077" s="39"/>
    </row>
    <row r="106078" spans="17:17">
      <c r="Q106078" s="39"/>
    </row>
    <row r="106079" spans="17:17">
      <c r="Q106079" s="39"/>
    </row>
    <row r="106080" spans="17:17">
      <c r="Q106080" s="39"/>
    </row>
    <row r="106081" spans="17:17">
      <c r="Q106081" s="39"/>
    </row>
    <row r="106082" spans="17:17">
      <c r="Q106082" s="39"/>
    </row>
    <row r="106083" spans="17:17">
      <c r="Q106083" s="39"/>
    </row>
    <row r="106084" spans="17:17">
      <c r="Q106084" s="39"/>
    </row>
    <row r="106085" spans="17:17">
      <c r="Q106085" s="39"/>
    </row>
    <row r="106086" spans="17:17">
      <c r="Q106086" s="39"/>
    </row>
    <row r="106087" spans="17:17">
      <c r="Q106087" s="39"/>
    </row>
    <row r="106088" spans="17:17">
      <c r="Q106088" s="39"/>
    </row>
    <row r="106089" spans="17:17">
      <c r="Q106089" s="39"/>
    </row>
    <row r="106090" spans="17:17">
      <c r="Q106090" s="39"/>
    </row>
    <row r="106091" spans="17:17">
      <c r="Q106091" s="39"/>
    </row>
    <row r="106092" spans="17:17">
      <c r="Q106092" s="39"/>
    </row>
    <row r="106093" spans="17:17">
      <c r="Q106093" s="39"/>
    </row>
    <row r="106094" spans="17:17">
      <c r="Q106094" s="39"/>
    </row>
    <row r="106095" spans="17:17">
      <c r="Q106095" s="39"/>
    </row>
    <row r="106096" spans="17:17">
      <c r="Q106096" s="39"/>
    </row>
    <row r="106097" spans="17:17">
      <c r="Q106097" s="39"/>
    </row>
    <row r="106098" spans="17:17">
      <c r="Q106098" s="39"/>
    </row>
    <row r="106099" spans="17:17">
      <c r="Q106099" s="39"/>
    </row>
    <row r="106100" spans="17:17">
      <c r="Q106100" s="39"/>
    </row>
    <row r="106101" spans="17:17">
      <c r="Q106101" s="39"/>
    </row>
    <row r="106102" spans="17:17">
      <c r="Q106102" s="39"/>
    </row>
    <row r="106103" spans="17:17">
      <c r="Q106103" s="39"/>
    </row>
    <row r="106104" spans="17:17">
      <c r="Q106104" s="39"/>
    </row>
    <row r="106105" spans="17:17">
      <c r="Q106105" s="39"/>
    </row>
    <row r="106106" spans="17:17">
      <c r="Q106106" s="39"/>
    </row>
    <row r="106107" spans="17:17">
      <c r="Q106107" s="39"/>
    </row>
    <row r="106108" spans="17:17">
      <c r="Q106108" s="39"/>
    </row>
    <row r="106109" spans="17:17">
      <c r="Q106109" s="39"/>
    </row>
    <row r="106110" spans="17:17">
      <c r="Q106110" s="39"/>
    </row>
    <row r="106111" spans="17:17">
      <c r="Q106111" s="39"/>
    </row>
    <row r="106112" spans="17:17">
      <c r="Q106112" s="39"/>
    </row>
    <row r="106113" spans="17:17">
      <c r="Q106113" s="39"/>
    </row>
    <row r="106114" spans="17:17">
      <c r="Q106114" s="39"/>
    </row>
    <row r="106115" spans="17:17">
      <c r="Q106115" s="39"/>
    </row>
    <row r="106116" spans="17:17">
      <c r="Q106116" s="39"/>
    </row>
    <row r="106117" spans="17:17">
      <c r="Q106117" s="39"/>
    </row>
    <row r="106118" spans="17:17">
      <c r="Q106118" s="39"/>
    </row>
    <row r="106119" spans="17:17">
      <c r="Q106119" s="39"/>
    </row>
    <row r="106120" spans="17:17">
      <c r="Q106120" s="39"/>
    </row>
    <row r="106121" spans="17:17">
      <c r="Q106121" s="39"/>
    </row>
    <row r="106122" spans="17:17">
      <c r="Q106122" s="39"/>
    </row>
    <row r="106123" spans="17:17">
      <c r="Q106123" s="39"/>
    </row>
    <row r="106124" spans="17:17">
      <c r="Q106124" s="39"/>
    </row>
    <row r="106125" spans="17:17">
      <c r="Q106125" s="39"/>
    </row>
    <row r="106126" spans="17:17">
      <c r="Q106126" s="39"/>
    </row>
    <row r="106127" spans="17:17">
      <c r="Q106127" s="39"/>
    </row>
    <row r="106128" spans="17:17">
      <c r="Q106128" s="39"/>
    </row>
    <row r="106129" spans="17:17">
      <c r="Q106129" s="39"/>
    </row>
    <row r="106130" spans="17:17">
      <c r="Q106130" s="39"/>
    </row>
    <row r="106131" spans="17:17">
      <c r="Q106131" s="39"/>
    </row>
    <row r="106132" spans="17:17">
      <c r="Q106132" s="39"/>
    </row>
    <row r="106133" spans="17:17">
      <c r="Q106133" s="39"/>
    </row>
    <row r="106134" spans="17:17">
      <c r="Q106134" s="39"/>
    </row>
    <row r="106135" spans="17:17">
      <c r="Q106135" s="39"/>
    </row>
    <row r="106136" spans="17:17">
      <c r="Q106136" s="39"/>
    </row>
    <row r="106137" spans="17:17">
      <c r="Q106137" s="39"/>
    </row>
    <row r="106138" spans="17:17">
      <c r="Q106138" s="39"/>
    </row>
    <row r="106139" spans="17:17">
      <c r="Q106139" s="39"/>
    </row>
    <row r="106140" spans="17:17">
      <c r="Q106140" s="39"/>
    </row>
    <row r="106141" spans="17:17">
      <c r="Q106141" s="39"/>
    </row>
    <row r="106142" spans="17:17">
      <c r="Q106142" s="39"/>
    </row>
    <row r="106143" spans="17:17">
      <c r="Q106143" s="39"/>
    </row>
    <row r="106144" spans="17:17">
      <c r="Q106144" s="39"/>
    </row>
    <row r="106145" spans="17:17">
      <c r="Q106145" s="39"/>
    </row>
    <row r="106146" spans="17:17">
      <c r="Q106146" s="39"/>
    </row>
    <row r="106147" spans="17:17">
      <c r="Q106147" s="39"/>
    </row>
    <row r="106148" spans="17:17">
      <c r="Q106148" s="39"/>
    </row>
    <row r="106149" spans="17:17">
      <c r="Q106149" s="39"/>
    </row>
    <row r="106150" spans="17:17">
      <c r="Q106150" s="39"/>
    </row>
    <row r="106151" spans="17:17">
      <c r="Q106151" s="39"/>
    </row>
    <row r="106152" spans="17:17">
      <c r="Q106152" s="39"/>
    </row>
    <row r="106153" spans="17:17">
      <c r="Q106153" s="39"/>
    </row>
    <row r="106154" spans="17:17">
      <c r="Q106154" s="39"/>
    </row>
    <row r="106155" spans="17:17">
      <c r="Q106155" s="39"/>
    </row>
    <row r="106156" spans="17:17">
      <c r="Q106156" s="39"/>
    </row>
    <row r="106157" spans="17:17">
      <c r="Q106157" s="39"/>
    </row>
    <row r="106158" spans="17:17">
      <c r="Q106158" s="39"/>
    </row>
    <row r="106159" spans="17:17">
      <c r="Q106159" s="39"/>
    </row>
    <row r="106160" spans="17:17">
      <c r="Q106160" s="39"/>
    </row>
    <row r="106161" spans="17:17">
      <c r="Q106161" s="39"/>
    </row>
    <row r="106162" spans="17:17">
      <c r="Q106162" s="39"/>
    </row>
    <row r="106163" spans="17:17">
      <c r="Q106163" s="39"/>
    </row>
    <row r="106164" spans="17:17">
      <c r="Q106164" s="39"/>
    </row>
    <row r="106165" spans="17:17">
      <c r="Q106165" s="39"/>
    </row>
    <row r="106166" spans="17:17">
      <c r="Q106166" s="39"/>
    </row>
    <row r="106167" spans="17:17">
      <c r="Q106167" s="39"/>
    </row>
    <row r="106168" spans="17:17">
      <c r="Q106168" s="39"/>
    </row>
    <row r="106169" spans="17:17">
      <c r="Q106169" s="39"/>
    </row>
    <row r="106170" spans="17:17">
      <c r="Q106170" s="39"/>
    </row>
    <row r="106171" spans="17:17">
      <c r="Q106171" s="39"/>
    </row>
    <row r="106172" spans="17:17">
      <c r="Q106172" s="39"/>
    </row>
    <row r="106173" spans="17:17">
      <c r="Q106173" s="39"/>
    </row>
    <row r="106174" spans="17:17">
      <c r="Q106174" s="39"/>
    </row>
    <row r="106175" spans="17:17">
      <c r="Q106175" s="39"/>
    </row>
    <row r="106176" spans="17:17">
      <c r="Q106176" s="39"/>
    </row>
    <row r="106177" spans="17:17">
      <c r="Q106177" s="39"/>
    </row>
    <row r="106178" spans="17:17">
      <c r="Q106178" s="39"/>
    </row>
    <row r="106179" spans="17:17">
      <c r="Q106179" s="39"/>
    </row>
    <row r="106180" spans="17:17">
      <c r="Q106180" s="39"/>
    </row>
    <row r="106181" spans="17:17">
      <c r="Q106181" s="39"/>
    </row>
    <row r="106182" spans="17:17">
      <c r="Q106182" s="39"/>
    </row>
    <row r="106183" spans="17:17">
      <c r="Q106183" s="39"/>
    </row>
    <row r="106184" spans="17:17">
      <c r="Q106184" s="39"/>
    </row>
    <row r="106185" spans="17:17">
      <c r="Q106185" s="39"/>
    </row>
    <row r="106186" spans="17:17">
      <c r="Q106186" s="39"/>
    </row>
    <row r="106187" spans="17:17">
      <c r="Q106187" s="39"/>
    </row>
    <row r="106188" spans="17:17">
      <c r="Q106188" s="39"/>
    </row>
    <row r="106189" spans="17:17">
      <c r="Q106189" s="39"/>
    </row>
    <row r="106190" spans="17:17">
      <c r="Q106190" s="39"/>
    </row>
    <row r="106191" spans="17:17">
      <c r="Q106191" s="39"/>
    </row>
    <row r="106192" spans="17:17">
      <c r="Q106192" s="39"/>
    </row>
    <row r="106193" spans="17:17">
      <c r="Q106193" s="39"/>
    </row>
    <row r="106194" spans="17:17">
      <c r="Q106194" s="39"/>
    </row>
    <row r="106195" spans="17:17">
      <c r="Q106195" s="39"/>
    </row>
    <row r="106196" spans="17:17">
      <c r="Q106196" s="39"/>
    </row>
    <row r="106197" spans="17:17">
      <c r="Q106197" s="39"/>
    </row>
    <row r="106198" spans="17:17">
      <c r="Q106198" s="39"/>
    </row>
    <row r="106199" spans="17:17">
      <c r="Q106199" s="39"/>
    </row>
    <row r="106200" spans="17:17">
      <c r="Q106200" s="39"/>
    </row>
    <row r="106201" spans="17:17">
      <c r="Q106201" s="39"/>
    </row>
    <row r="106202" spans="17:17">
      <c r="Q106202" s="39"/>
    </row>
    <row r="106203" spans="17:17">
      <c r="Q106203" s="39"/>
    </row>
    <row r="106204" spans="17:17">
      <c r="Q106204" s="39"/>
    </row>
    <row r="106205" spans="17:17">
      <c r="Q106205" s="39"/>
    </row>
    <row r="106206" spans="17:17">
      <c r="Q106206" s="39"/>
    </row>
    <row r="106207" spans="17:17">
      <c r="Q106207" s="39"/>
    </row>
    <row r="106208" spans="17:17">
      <c r="Q106208" s="39"/>
    </row>
    <row r="106209" spans="17:17">
      <c r="Q106209" s="39"/>
    </row>
    <row r="106210" spans="17:17">
      <c r="Q106210" s="39"/>
    </row>
    <row r="106211" spans="17:17">
      <c r="Q106211" s="39"/>
    </row>
    <row r="106212" spans="17:17">
      <c r="Q106212" s="39"/>
    </row>
    <row r="106213" spans="17:17">
      <c r="Q106213" s="39"/>
    </row>
    <row r="106214" spans="17:17">
      <c r="Q106214" s="39"/>
    </row>
    <row r="106215" spans="17:17">
      <c r="Q106215" s="39"/>
    </row>
    <row r="106216" spans="17:17">
      <c r="Q106216" s="39"/>
    </row>
    <row r="106217" spans="17:17">
      <c r="Q106217" s="39"/>
    </row>
    <row r="106218" spans="17:17">
      <c r="Q106218" s="39"/>
    </row>
    <row r="106219" spans="17:17">
      <c r="Q106219" s="39"/>
    </row>
    <row r="106220" spans="17:17">
      <c r="Q106220" s="39"/>
    </row>
    <row r="106221" spans="17:17">
      <c r="Q106221" s="39"/>
    </row>
    <row r="106222" spans="17:17">
      <c r="Q106222" s="39"/>
    </row>
    <row r="106223" spans="17:17">
      <c r="Q106223" s="39"/>
    </row>
    <row r="106224" spans="17:17">
      <c r="Q106224" s="39"/>
    </row>
    <row r="106225" spans="17:17">
      <c r="Q106225" s="39"/>
    </row>
    <row r="106226" spans="17:17">
      <c r="Q106226" s="39"/>
    </row>
    <row r="106227" spans="17:17">
      <c r="Q106227" s="39"/>
    </row>
    <row r="106228" spans="17:17">
      <c r="Q106228" s="39"/>
    </row>
    <row r="106229" spans="17:17">
      <c r="Q106229" s="39"/>
    </row>
    <row r="106230" spans="17:17">
      <c r="Q106230" s="39"/>
    </row>
    <row r="106231" spans="17:17">
      <c r="Q106231" s="39"/>
    </row>
    <row r="106232" spans="17:17">
      <c r="Q106232" s="39"/>
    </row>
    <row r="106233" spans="17:17">
      <c r="Q106233" s="39"/>
    </row>
    <row r="106234" spans="17:17">
      <c r="Q106234" s="39"/>
    </row>
    <row r="106235" spans="17:17">
      <c r="Q106235" s="39"/>
    </row>
    <row r="106236" spans="17:17">
      <c r="Q106236" s="39"/>
    </row>
    <row r="106237" spans="17:17">
      <c r="Q106237" s="39"/>
    </row>
    <row r="106238" spans="17:17">
      <c r="Q106238" s="39"/>
    </row>
    <row r="106239" spans="17:17">
      <c r="Q106239" s="39"/>
    </row>
    <row r="106240" spans="17:17">
      <c r="Q106240" s="39"/>
    </row>
    <row r="106241" spans="17:17">
      <c r="Q106241" s="39"/>
    </row>
    <row r="106242" spans="17:17">
      <c r="Q106242" s="39"/>
    </row>
    <row r="106243" spans="17:17">
      <c r="Q106243" s="39"/>
    </row>
    <row r="106244" spans="17:17">
      <c r="Q106244" s="39"/>
    </row>
    <row r="106245" spans="17:17">
      <c r="Q106245" s="39"/>
    </row>
    <row r="106246" spans="17:17">
      <c r="Q106246" s="39"/>
    </row>
    <row r="106247" spans="17:17">
      <c r="Q106247" s="39"/>
    </row>
    <row r="106248" spans="17:17">
      <c r="Q106248" s="39"/>
    </row>
    <row r="106249" spans="17:17">
      <c r="Q106249" s="39"/>
    </row>
    <row r="106250" spans="17:17">
      <c r="Q106250" s="39"/>
    </row>
    <row r="106251" spans="17:17">
      <c r="Q106251" s="39"/>
    </row>
    <row r="106252" spans="17:17">
      <c r="Q106252" s="39"/>
    </row>
    <row r="106253" spans="17:17">
      <c r="Q106253" s="39"/>
    </row>
    <row r="106254" spans="17:17">
      <c r="Q106254" s="39"/>
    </row>
    <row r="106255" spans="17:17">
      <c r="Q106255" s="39"/>
    </row>
    <row r="106256" spans="17:17">
      <c r="Q106256" s="39"/>
    </row>
    <row r="106257" spans="17:17">
      <c r="Q106257" s="39"/>
    </row>
    <row r="106258" spans="17:17">
      <c r="Q106258" s="39"/>
    </row>
    <row r="106259" spans="17:17">
      <c r="Q106259" s="39"/>
    </row>
    <row r="106260" spans="17:17">
      <c r="Q106260" s="39"/>
    </row>
    <row r="106261" spans="17:17">
      <c r="Q106261" s="39"/>
    </row>
    <row r="106262" spans="17:17">
      <c r="Q106262" s="39"/>
    </row>
    <row r="106263" spans="17:17">
      <c r="Q106263" s="39"/>
    </row>
    <row r="106264" spans="17:17">
      <c r="Q106264" s="39"/>
    </row>
    <row r="106265" spans="17:17">
      <c r="Q106265" s="39"/>
    </row>
    <row r="106266" spans="17:17">
      <c r="Q106266" s="39"/>
    </row>
    <row r="106267" spans="17:17">
      <c r="Q106267" s="39"/>
    </row>
    <row r="106268" spans="17:17">
      <c r="Q106268" s="39"/>
    </row>
    <row r="106269" spans="17:17">
      <c r="Q106269" s="39"/>
    </row>
    <row r="106270" spans="17:17">
      <c r="Q106270" s="39"/>
    </row>
    <row r="106271" spans="17:17">
      <c r="Q106271" s="39"/>
    </row>
    <row r="106272" spans="17:17">
      <c r="Q106272" s="39"/>
    </row>
    <row r="106273" spans="17:17">
      <c r="Q106273" s="39"/>
    </row>
    <row r="106274" spans="17:17">
      <c r="Q106274" s="39"/>
    </row>
    <row r="106275" spans="17:17">
      <c r="Q106275" s="39"/>
    </row>
    <row r="106276" spans="17:17">
      <c r="Q106276" s="39"/>
    </row>
    <row r="106277" spans="17:17">
      <c r="Q106277" s="39"/>
    </row>
    <row r="106278" spans="17:17">
      <c r="Q106278" s="39"/>
    </row>
    <row r="106279" spans="17:17">
      <c r="Q106279" s="39"/>
    </row>
    <row r="106280" spans="17:17">
      <c r="Q106280" s="39"/>
    </row>
    <row r="106281" spans="17:17">
      <c r="Q106281" s="39"/>
    </row>
    <row r="106282" spans="17:17">
      <c r="Q106282" s="39"/>
    </row>
    <row r="106283" spans="17:17">
      <c r="Q106283" s="39"/>
    </row>
    <row r="106284" spans="17:17">
      <c r="Q106284" s="39"/>
    </row>
    <row r="106285" spans="17:17">
      <c r="Q106285" s="39"/>
    </row>
    <row r="106286" spans="17:17">
      <c r="Q106286" s="39"/>
    </row>
    <row r="106287" spans="17:17">
      <c r="Q106287" s="39"/>
    </row>
    <row r="106288" spans="17:17">
      <c r="Q106288" s="39"/>
    </row>
    <row r="106289" spans="17:17">
      <c r="Q106289" s="39"/>
    </row>
    <row r="106290" spans="17:17">
      <c r="Q106290" s="39"/>
    </row>
    <row r="106291" spans="17:17">
      <c r="Q106291" s="39"/>
    </row>
    <row r="106292" spans="17:17">
      <c r="Q106292" s="39"/>
    </row>
    <row r="106293" spans="17:17">
      <c r="Q106293" s="39"/>
    </row>
    <row r="106294" spans="17:17">
      <c r="Q106294" s="39"/>
    </row>
    <row r="106295" spans="17:17">
      <c r="Q106295" s="39"/>
    </row>
    <row r="106296" spans="17:17">
      <c r="Q106296" s="39"/>
    </row>
    <row r="106297" spans="17:17">
      <c r="Q106297" s="39"/>
    </row>
    <row r="106298" spans="17:17">
      <c r="Q106298" s="39"/>
    </row>
    <row r="106299" spans="17:17">
      <c r="Q106299" s="39"/>
    </row>
    <row r="106300" spans="17:17">
      <c r="Q106300" s="39"/>
    </row>
    <row r="106301" spans="17:17">
      <c r="Q106301" s="39"/>
    </row>
    <row r="106302" spans="17:17">
      <c r="Q106302" s="39"/>
    </row>
    <row r="106303" spans="17:17">
      <c r="Q106303" s="39"/>
    </row>
    <row r="106304" spans="17:17">
      <c r="Q106304" s="39"/>
    </row>
    <row r="106305" spans="17:17">
      <c r="Q106305" s="39"/>
    </row>
    <row r="106306" spans="17:17">
      <c r="Q106306" s="39"/>
    </row>
    <row r="106307" spans="17:17">
      <c r="Q106307" s="39"/>
    </row>
    <row r="106308" spans="17:17">
      <c r="Q106308" s="39"/>
    </row>
    <row r="106309" spans="17:17">
      <c r="Q106309" s="39"/>
    </row>
    <row r="106310" spans="17:17">
      <c r="Q106310" s="39"/>
    </row>
    <row r="106311" spans="17:17">
      <c r="Q106311" s="39"/>
    </row>
    <row r="106312" spans="17:17">
      <c r="Q106312" s="39"/>
    </row>
    <row r="106313" spans="17:17">
      <c r="Q106313" s="39"/>
    </row>
    <row r="106314" spans="17:17">
      <c r="Q106314" s="39"/>
    </row>
    <row r="106315" spans="17:17">
      <c r="Q106315" s="39"/>
    </row>
    <row r="106316" spans="17:17">
      <c r="Q106316" s="39"/>
    </row>
    <row r="106317" spans="17:17">
      <c r="Q106317" s="39"/>
    </row>
    <row r="106318" spans="17:17">
      <c r="Q106318" s="39"/>
    </row>
    <row r="106319" spans="17:17">
      <c r="Q106319" s="39"/>
    </row>
    <row r="106320" spans="17:17">
      <c r="Q106320" s="39"/>
    </row>
    <row r="106321" spans="17:17">
      <c r="Q106321" s="39"/>
    </row>
    <row r="106322" spans="17:17">
      <c r="Q106322" s="39"/>
    </row>
    <row r="106323" spans="17:17">
      <c r="Q106323" s="39"/>
    </row>
    <row r="106324" spans="17:17">
      <c r="Q106324" s="39"/>
    </row>
    <row r="106325" spans="17:17">
      <c r="Q106325" s="39"/>
    </row>
    <row r="106326" spans="17:17">
      <c r="Q106326" s="39"/>
    </row>
    <row r="106327" spans="17:17">
      <c r="Q106327" s="39"/>
    </row>
    <row r="106328" spans="17:17">
      <c r="Q106328" s="39"/>
    </row>
    <row r="106329" spans="17:17">
      <c r="Q106329" s="39"/>
    </row>
    <row r="106330" spans="17:17">
      <c r="Q106330" s="39"/>
    </row>
    <row r="106331" spans="17:17">
      <c r="Q106331" s="39"/>
    </row>
    <row r="106332" spans="17:17">
      <c r="Q106332" s="39"/>
    </row>
    <row r="106333" spans="17:17">
      <c r="Q106333" s="39"/>
    </row>
    <row r="106334" spans="17:17">
      <c r="Q106334" s="39"/>
    </row>
    <row r="106335" spans="17:17">
      <c r="Q106335" s="39"/>
    </row>
    <row r="106336" spans="17:17">
      <c r="Q106336" s="39"/>
    </row>
    <row r="106337" spans="17:17">
      <c r="Q106337" s="39"/>
    </row>
    <row r="106338" spans="17:17">
      <c r="Q106338" s="39"/>
    </row>
    <row r="106339" spans="17:17">
      <c r="Q106339" s="39"/>
    </row>
    <row r="106340" spans="17:17">
      <c r="Q106340" s="39"/>
    </row>
    <row r="106341" spans="17:17">
      <c r="Q106341" s="39"/>
    </row>
    <row r="106342" spans="17:17">
      <c r="Q106342" s="39"/>
    </row>
    <row r="106343" spans="17:17">
      <c r="Q106343" s="39"/>
    </row>
    <row r="106344" spans="17:17">
      <c r="Q106344" s="39"/>
    </row>
    <row r="106345" spans="17:17">
      <c r="Q106345" s="39"/>
    </row>
    <row r="106346" spans="17:17">
      <c r="Q106346" s="39"/>
    </row>
    <row r="106347" spans="17:17">
      <c r="Q106347" s="39"/>
    </row>
    <row r="106348" spans="17:17">
      <c r="Q106348" s="39"/>
    </row>
    <row r="106349" spans="17:17">
      <c r="Q106349" s="39"/>
    </row>
    <row r="106350" spans="17:17">
      <c r="Q106350" s="39"/>
    </row>
    <row r="106351" spans="17:17">
      <c r="Q106351" s="39"/>
    </row>
    <row r="106352" spans="17:17">
      <c r="Q106352" s="39"/>
    </row>
    <row r="106353" spans="17:17">
      <c r="Q106353" s="39"/>
    </row>
    <row r="106354" spans="17:17">
      <c r="Q106354" s="39"/>
    </row>
    <row r="106355" spans="17:17">
      <c r="Q106355" s="39"/>
    </row>
    <row r="106356" spans="17:17">
      <c r="Q106356" s="39"/>
    </row>
    <row r="106357" spans="17:17">
      <c r="Q106357" s="39"/>
    </row>
    <row r="106358" spans="17:17">
      <c r="Q106358" s="39"/>
    </row>
    <row r="106359" spans="17:17">
      <c r="Q106359" s="39"/>
    </row>
    <row r="106360" spans="17:17">
      <c r="Q106360" s="39"/>
    </row>
    <row r="106361" spans="17:17">
      <c r="Q106361" s="39"/>
    </row>
    <row r="106362" spans="17:17">
      <c r="Q106362" s="39"/>
    </row>
    <row r="106363" spans="17:17">
      <c r="Q106363" s="39"/>
    </row>
    <row r="106364" spans="17:17">
      <c r="Q106364" s="39"/>
    </row>
    <row r="106365" spans="17:17">
      <c r="Q106365" s="39"/>
    </row>
    <row r="106366" spans="17:17">
      <c r="Q106366" s="39"/>
    </row>
    <row r="106367" spans="17:17">
      <c r="Q106367" s="39"/>
    </row>
    <row r="106368" spans="17:17">
      <c r="Q106368" s="39"/>
    </row>
    <row r="106369" spans="17:17">
      <c r="Q106369" s="39"/>
    </row>
    <row r="106370" spans="17:17">
      <c r="Q106370" s="39"/>
    </row>
    <row r="106371" spans="17:17">
      <c r="Q106371" s="39"/>
    </row>
    <row r="106372" spans="17:17">
      <c r="Q106372" s="39"/>
    </row>
    <row r="106373" spans="17:17">
      <c r="Q106373" s="39"/>
    </row>
    <row r="106374" spans="17:17">
      <c r="Q106374" s="39"/>
    </row>
    <row r="106375" spans="17:17">
      <c r="Q106375" s="39"/>
    </row>
    <row r="106376" spans="17:17">
      <c r="Q106376" s="39"/>
    </row>
    <row r="106377" spans="17:17">
      <c r="Q106377" s="39"/>
    </row>
    <row r="106378" spans="17:17">
      <c r="Q106378" s="39"/>
    </row>
    <row r="106379" spans="17:17">
      <c r="Q106379" s="39"/>
    </row>
    <row r="106380" spans="17:17">
      <c r="Q106380" s="39"/>
    </row>
    <row r="106381" spans="17:17">
      <c r="Q106381" s="39"/>
    </row>
    <row r="106382" spans="17:17">
      <c r="Q106382" s="39"/>
    </row>
    <row r="106383" spans="17:17">
      <c r="Q106383" s="39"/>
    </row>
    <row r="106384" spans="17:17">
      <c r="Q106384" s="39"/>
    </row>
    <row r="106385" spans="17:17">
      <c r="Q106385" s="39"/>
    </row>
    <row r="106386" spans="17:17">
      <c r="Q106386" s="39"/>
    </row>
    <row r="106387" spans="17:17">
      <c r="Q106387" s="39"/>
    </row>
    <row r="106388" spans="17:17">
      <c r="Q106388" s="39"/>
    </row>
    <row r="106389" spans="17:17">
      <c r="Q106389" s="39"/>
    </row>
    <row r="106390" spans="17:17">
      <c r="Q106390" s="39"/>
    </row>
    <row r="106391" spans="17:17">
      <c r="Q106391" s="39"/>
    </row>
    <row r="106392" spans="17:17">
      <c r="Q106392" s="39"/>
    </row>
    <row r="106393" spans="17:17">
      <c r="Q106393" s="39"/>
    </row>
    <row r="106394" spans="17:17">
      <c r="Q106394" s="39"/>
    </row>
    <row r="106395" spans="17:17">
      <c r="Q106395" s="39"/>
    </row>
    <row r="106396" spans="17:17">
      <c r="Q106396" s="39"/>
    </row>
    <row r="106397" spans="17:17">
      <c r="Q106397" s="39"/>
    </row>
    <row r="106398" spans="17:17">
      <c r="Q106398" s="39"/>
    </row>
    <row r="106399" spans="17:17">
      <c r="Q106399" s="39"/>
    </row>
    <row r="106400" spans="17:17">
      <c r="Q106400" s="39"/>
    </row>
    <row r="106401" spans="17:17">
      <c r="Q106401" s="39"/>
    </row>
    <row r="106402" spans="17:17">
      <c r="Q106402" s="39"/>
    </row>
    <row r="106403" spans="17:17">
      <c r="Q106403" s="39"/>
    </row>
    <row r="106404" spans="17:17">
      <c r="Q106404" s="39"/>
    </row>
    <row r="106405" spans="17:17">
      <c r="Q106405" s="39"/>
    </row>
    <row r="106406" spans="17:17">
      <c r="Q106406" s="39"/>
    </row>
    <row r="106407" spans="17:17">
      <c r="Q106407" s="39"/>
    </row>
    <row r="106408" spans="17:17">
      <c r="Q106408" s="39"/>
    </row>
    <row r="106409" spans="17:17">
      <c r="Q106409" s="39"/>
    </row>
    <row r="106410" spans="17:17">
      <c r="Q106410" s="39"/>
    </row>
    <row r="106411" spans="17:17">
      <c r="Q106411" s="39"/>
    </row>
    <row r="106412" spans="17:17">
      <c r="Q106412" s="39"/>
    </row>
    <row r="106413" spans="17:17">
      <c r="Q106413" s="39"/>
    </row>
    <row r="106414" spans="17:17">
      <c r="Q106414" s="39"/>
    </row>
    <row r="106415" spans="17:17">
      <c r="Q106415" s="39"/>
    </row>
    <row r="106416" spans="17:17">
      <c r="Q106416" s="39"/>
    </row>
    <row r="106417" spans="17:17">
      <c r="Q106417" s="39"/>
    </row>
    <row r="106418" spans="17:17">
      <c r="Q106418" s="39"/>
    </row>
    <row r="106419" spans="17:17">
      <c r="Q106419" s="39"/>
    </row>
    <row r="106420" spans="17:17">
      <c r="Q106420" s="39"/>
    </row>
    <row r="106421" spans="17:17">
      <c r="Q106421" s="39"/>
    </row>
    <row r="106422" spans="17:17">
      <c r="Q106422" s="39"/>
    </row>
    <row r="106423" spans="17:17">
      <c r="Q106423" s="39"/>
    </row>
    <row r="106424" spans="17:17">
      <c r="Q106424" s="39"/>
    </row>
    <row r="106425" spans="17:17">
      <c r="Q106425" s="39"/>
    </row>
    <row r="106426" spans="17:17">
      <c r="Q106426" s="39"/>
    </row>
    <row r="106427" spans="17:17">
      <c r="Q106427" s="39"/>
    </row>
    <row r="106428" spans="17:17">
      <c r="Q106428" s="39"/>
    </row>
    <row r="106429" spans="17:17">
      <c r="Q106429" s="39"/>
    </row>
    <row r="106430" spans="17:17">
      <c r="Q106430" s="39"/>
    </row>
    <row r="106431" spans="17:17">
      <c r="Q106431" s="39"/>
    </row>
    <row r="106432" spans="17:17">
      <c r="Q106432" s="39"/>
    </row>
    <row r="106433" spans="17:17">
      <c r="Q106433" s="39"/>
    </row>
    <row r="106434" spans="17:17">
      <c r="Q106434" s="39"/>
    </row>
    <row r="106435" spans="17:17">
      <c r="Q106435" s="39"/>
    </row>
    <row r="106436" spans="17:17">
      <c r="Q106436" s="39"/>
    </row>
    <row r="106437" spans="17:17">
      <c r="Q106437" s="39"/>
    </row>
    <row r="106438" spans="17:17">
      <c r="Q106438" s="39"/>
    </row>
    <row r="106439" spans="17:17">
      <c r="Q106439" s="39"/>
    </row>
    <row r="106440" spans="17:17">
      <c r="Q106440" s="39"/>
    </row>
    <row r="106441" spans="17:17">
      <c r="Q106441" s="39"/>
    </row>
    <row r="106442" spans="17:17">
      <c r="Q106442" s="39"/>
    </row>
    <row r="106443" spans="17:17">
      <c r="Q106443" s="39"/>
    </row>
    <row r="106444" spans="17:17">
      <c r="Q106444" s="39"/>
    </row>
    <row r="106445" spans="17:17">
      <c r="Q106445" s="39"/>
    </row>
    <row r="106446" spans="17:17">
      <c r="Q106446" s="39"/>
    </row>
    <row r="106447" spans="17:17">
      <c r="Q106447" s="39"/>
    </row>
    <row r="106448" spans="17:17">
      <c r="Q106448" s="39"/>
    </row>
    <row r="106449" spans="17:17">
      <c r="Q106449" s="39"/>
    </row>
    <row r="106450" spans="17:17">
      <c r="Q106450" s="39"/>
    </row>
    <row r="106451" spans="17:17">
      <c r="Q106451" s="39"/>
    </row>
    <row r="106452" spans="17:17">
      <c r="Q106452" s="39"/>
    </row>
    <row r="106453" spans="17:17">
      <c r="Q106453" s="39"/>
    </row>
    <row r="106454" spans="17:17">
      <c r="Q106454" s="39"/>
    </row>
    <row r="106455" spans="17:17">
      <c r="Q106455" s="39"/>
    </row>
    <row r="106456" spans="17:17">
      <c r="Q106456" s="39"/>
    </row>
    <row r="106457" spans="17:17">
      <c r="Q106457" s="39"/>
    </row>
    <row r="106458" spans="17:17">
      <c r="Q106458" s="39"/>
    </row>
    <row r="106459" spans="17:17">
      <c r="Q106459" s="39"/>
    </row>
    <row r="106460" spans="17:17">
      <c r="Q106460" s="39"/>
    </row>
    <row r="106461" spans="17:17">
      <c r="Q106461" s="39"/>
    </row>
    <row r="106462" spans="17:17">
      <c r="Q106462" s="39"/>
    </row>
    <row r="106463" spans="17:17">
      <c r="Q106463" s="39"/>
    </row>
    <row r="106464" spans="17:17">
      <c r="Q106464" s="39"/>
    </row>
    <row r="106465" spans="17:17">
      <c r="Q106465" s="39"/>
    </row>
    <row r="106466" spans="17:17">
      <c r="Q106466" s="39"/>
    </row>
    <row r="106467" spans="17:17">
      <c r="Q106467" s="39"/>
    </row>
    <row r="106468" spans="17:17">
      <c r="Q106468" s="39"/>
    </row>
    <row r="106469" spans="17:17">
      <c r="Q106469" s="39"/>
    </row>
    <row r="106470" spans="17:17">
      <c r="Q106470" s="39"/>
    </row>
    <row r="106471" spans="17:17">
      <c r="Q106471" s="39"/>
    </row>
    <row r="106472" spans="17:17">
      <c r="Q106472" s="39"/>
    </row>
    <row r="106473" spans="17:17">
      <c r="Q106473" s="39"/>
    </row>
    <row r="106474" spans="17:17">
      <c r="Q106474" s="39"/>
    </row>
    <row r="106475" spans="17:17">
      <c r="Q106475" s="39"/>
    </row>
    <row r="106476" spans="17:17">
      <c r="Q106476" s="39"/>
    </row>
    <row r="106477" spans="17:17">
      <c r="Q106477" s="39"/>
    </row>
    <row r="106478" spans="17:17">
      <c r="Q106478" s="39"/>
    </row>
    <row r="106479" spans="17:17">
      <c r="Q106479" s="39"/>
    </row>
    <row r="106480" spans="17:17">
      <c r="Q106480" s="39"/>
    </row>
    <row r="106481" spans="17:17">
      <c r="Q106481" s="39"/>
    </row>
    <row r="106482" spans="17:17">
      <c r="Q106482" s="39"/>
    </row>
    <row r="106483" spans="17:17">
      <c r="Q106483" s="39"/>
    </row>
    <row r="106484" spans="17:17">
      <c r="Q106484" s="39"/>
    </row>
    <row r="106485" spans="17:17">
      <c r="Q106485" s="39"/>
    </row>
    <row r="106486" spans="17:17">
      <c r="Q106486" s="39"/>
    </row>
    <row r="106487" spans="17:17">
      <c r="Q106487" s="39"/>
    </row>
    <row r="106488" spans="17:17">
      <c r="Q106488" s="39"/>
    </row>
    <row r="106489" spans="17:17">
      <c r="Q106489" s="39"/>
    </row>
    <row r="106490" spans="17:17">
      <c r="Q106490" s="39"/>
    </row>
    <row r="106491" spans="17:17">
      <c r="Q106491" s="39"/>
    </row>
    <row r="106492" spans="17:17">
      <c r="Q106492" s="39"/>
    </row>
    <row r="106493" spans="17:17">
      <c r="Q106493" s="39"/>
    </row>
    <row r="106494" spans="17:17">
      <c r="Q106494" s="39"/>
    </row>
    <row r="106495" spans="17:17">
      <c r="Q106495" s="39"/>
    </row>
    <row r="106496" spans="17:17">
      <c r="Q106496" s="39"/>
    </row>
    <row r="106497" spans="17:17">
      <c r="Q106497" s="39"/>
    </row>
    <row r="106498" spans="17:17">
      <c r="Q106498" s="39"/>
    </row>
    <row r="106499" spans="17:17">
      <c r="Q106499" s="39"/>
    </row>
    <row r="106500" spans="17:17">
      <c r="Q106500" s="39"/>
    </row>
    <row r="106501" spans="17:17">
      <c r="Q106501" s="39"/>
    </row>
    <row r="106502" spans="17:17">
      <c r="Q106502" s="39"/>
    </row>
    <row r="106503" spans="17:17">
      <c r="Q106503" s="39"/>
    </row>
    <row r="106504" spans="17:17">
      <c r="Q106504" s="39"/>
    </row>
    <row r="106505" spans="17:17">
      <c r="Q106505" s="39"/>
    </row>
    <row r="106506" spans="17:17">
      <c r="Q106506" s="39"/>
    </row>
    <row r="106507" spans="17:17">
      <c r="Q106507" s="39"/>
    </row>
    <row r="106508" spans="17:17">
      <c r="Q106508" s="39"/>
    </row>
    <row r="106509" spans="17:17">
      <c r="Q106509" s="39"/>
    </row>
    <row r="106510" spans="17:17">
      <c r="Q106510" s="39"/>
    </row>
    <row r="106511" spans="17:17">
      <c r="Q106511" s="39"/>
    </row>
    <row r="106512" spans="17:17">
      <c r="Q106512" s="39"/>
    </row>
    <row r="106513" spans="17:17">
      <c r="Q106513" s="39"/>
    </row>
    <row r="106514" spans="17:17">
      <c r="Q106514" s="39"/>
    </row>
    <row r="106515" spans="17:17">
      <c r="Q106515" s="39"/>
    </row>
    <row r="106516" spans="17:17">
      <c r="Q106516" s="39"/>
    </row>
    <row r="106517" spans="17:17">
      <c r="Q106517" s="39"/>
    </row>
    <row r="106518" spans="17:17">
      <c r="Q106518" s="39"/>
    </row>
    <row r="106519" spans="17:17">
      <c r="Q106519" s="39"/>
    </row>
    <row r="106520" spans="17:17">
      <c r="Q106520" s="39"/>
    </row>
    <row r="106521" spans="17:17">
      <c r="Q106521" s="39"/>
    </row>
    <row r="106522" spans="17:17">
      <c r="Q106522" s="39"/>
    </row>
    <row r="106523" spans="17:17">
      <c r="Q106523" s="39"/>
    </row>
    <row r="106524" spans="17:17">
      <c r="Q106524" s="39"/>
    </row>
    <row r="106525" spans="17:17">
      <c r="Q106525" s="39"/>
    </row>
    <row r="106526" spans="17:17">
      <c r="Q106526" s="39"/>
    </row>
    <row r="106527" spans="17:17">
      <c r="Q106527" s="39"/>
    </row>
    <row r="106528" spans="17:17">
      <c r="Q106528" s="39"/>
    </row>
    <row r="106529" spans="17:17">
      <c r="Q106529" s="39"/>
    </row>
    <row r="106530" spans="17:17">
      <c r="Q106530" s="39"/>
    </row>
    <row r="106531" spans="17:17">
      <c r="Q106531" s="39"/>
    </row>
    <row r="106532" spans="17:17">
      <c r="Q106532" s="39"/>
    </row>
    <row r="106533" spans="17:17">
      <c r="Q106533" s="39"/>
    </row>
    <row r="106534" spans="17:17">
      <c r="Q106534" s="39"/>
    </row>
    <row r="106535" spans="17:17">
      <c r="Q106535" s="39"/>
    </row>
    <row r="106536" spans="17:17">
      <c r="Q106536" s="39"/>
    </row>
    <row r="106537" spans="17:17">
      <c r="Q106537" s="39"/>
    </row>
    <row r="106538" spans="17:17">
      <c r="Q106538" s="39"/>
    </row>
    <row r="106539" spans="17:17">
      <c r="Q106539" s="39"/>
    </row>
    <row r="106540" spans="17:17">
      <c r="Q106540" s="39"/>
    </row>
    <row r="106541" spans="17:17">
      <c r="Q106541" s="39"/>
    </row>
    <row r="106542" spans="17:17">
      <c r="Q106542" s="39"/>
    </row>
    <row r="106543" spans="17:17">
      <c r="Q106543" s="39"/>
    </row>
    <row r="106544" spans="17:17">
      <c r="Q106544" s="39"/>
    </row>
    <row r="106545" spans="17:17">
      <c r="Q106545" s="39"/>
    </row>
    <row r="106546" spans="17:17">
      <c r="Q106546" s="39"/>
    </row>
    <row r="106547" spans="17:17">
      <c r="Q106547" s="39"/>
    </row>
    <row r="106548" spans="17:17">
      <c r="Q106548" s="39"/>
    </row>
    <row r="106549" spans="17:17">
      <c r="Q106549" s="39"/>
    </row>
    <row r="106550" spans="17:17">
      <c r="Q106550" s="39"/>
    </row>
    <row r="106551" spans="17:17">
      <c r="Q106551" s="39"/>
    </row>
    <row r="106552" spans="17:17">
      <c r="Q106552" s="39"/>
    </row>
    <row r="106553" spans="17:17">
      <c r="Q106553" s="39"/>
    </row>
    <row r="106554" spans="17:17">
      <c r="Q106554" s="39"/>
    </row>
    <row r="106555" spans="17:17">
      <c r="Q106555" s="39"/>
    </row>
    <row r="106556" spans="17:17">
      <c r="Q106556" s="39"/>
    </row>
    <row r="106557" spans="17:17">
      <c r="Q106557" s="39"/>
    </row>
    <row r="106558" spans="17:17">
      <c r="Q106558" s="39"/>
    </row>
    <row r="106559" spans="17:17">
      <c r="Q106559" s="39"/>
    </row>
    <row r="106560" spans="17:17">
      <c r="Q106560" s="39"/>
    </row>
    <row r="106561" spans="17:17">
      <c r="Q106561" s="39"/>
    </row>
    <row r="106562" spans="17:17">
      <c r="Q106562" s="39"/>
    </row>
    <row r="106563" spans="17:17">
      <c r="Q106563" s="39"/>
    </row>
    <row r="106564" spans="17:17">
      <c r="Q106564" s="39"/>
    </row>
    <row r="106565" spans="17:17">
      <c r="Q106565" s="39"/>
    </row>
    <row r="106566" spans="17:17">
      <c r="Q106566" s="39"/>
    </row>
    <row r="106567" spans="17:17">
      <c r="Q106567" s="39"/>
    </row>
    <row r="106568" spans="17:17">
      <c r="Q106568" s="39"/>
    </row>
    <row r="106569" spans="17:17">
      <c r="Q106569" s="39"/>
    </row>
    <row r="106570" spans="17:17">
      <c r="Q106570" s="39"/>
    </row>
    <row r="106571" spans="17:17">
      <c r="Q106571" s="39"/>
    </row>
    <row r="106572" spans="17:17">
      <c r="Q106572" s="39"/>
    </row>
    <row r="106573" spans="17:17">
      <c r="Q106573" s="39"/>
    </row>
    <row r="106574" spans="17:17">
      <c r="Q106574" s="39"/>
    </row>
    <row r="106575" spans="17:17">
      <c r="Q106575" s="39"/>
    </row>
    <row r="106576" spans="17:17">
      <c r="Q106576" s="39"/>
    </row>
    <row r="106577" spans="17:17">
      <c r="Q106577" s="39"/>
    </row>
    <row r="106578" spans="17:17">
      <c r="Q106578" s="39"/>
    </row>
    <row r="106579" spans="17:17">
      <c r="Q106579" s="39"/>
    </row>
    <row r="106580" spans="17:17">
      <c r="Q106580" s="39"/>
    </row>
    <row r="106581" spans="17:17">
      <c r="Q106581" s="39"/>
    </row>
    <row r="106582" spans="17:17">
      <c r="Q106582" s="39"/>
    </row>
    <row r="106583" spans="17:17">
      <c r="Q106583" s="39"/>
    </row>
    <row r="106584" spans="17:17">
      <c r="Q106584" s="39"/>
    </row>
    <row r="106585" spans="17:17">
      <c r="Q106585" s="39"/>
    </row>
    <row r="106586" spans="17:17">
      <c r="Q106586" s="39"/>
    </row>
    <row r="106587" spans="17:17">
      <c r="Q106587" s="39"/>
    </row>
    <row r="106588" spans="17:17">
      <c r="Q106588" s="39"/>
    </row>
    <row r="106589" spans="17:17">
      <c r="Q106589" s="39"/>
    </row>
    <row r="106590" spans="17:17">
      <c r="Q106590" s="39"/>
    </row>
    <row r="106591" spans="17:17">
      <c r="Q106591" s="39"/>
    </row>
    <row r="106592" spans="17:17">
      <c r="Q106592" s="39"/>
    </row>
    <row r="106593" spans="17:17">
      <c r="Q106593" s="39"/>
    </row>
    <row r="106594" spans="17:17">
      <c r="Q106594" s="39"/>
    </row>
    <row r="106595" spans="17:17">
      <c r="Q106595" s="39"/>
    </row>
    <row r="106596" spans="17:17">
      <c r="Q106596" s="39"/>
    </row>
    <row r="106597" spans="17:17">
      <c r="Q106597" s="39"/>
    </row>
    <row r="106598" spans="17:17">
      <c r="Q106598" s="39"/>
    </row>
    <row r="106599" spans="17:17">
      <c r="Q106599" s="39"/>
    </row>
    <row r="106600" spans="17:17">
      <c r="Q106600" s="39"/>
    </row>
    <row r="106601" spans="17:17">
      <c r="Q106601" s="39"/>
    </row>
    <row r="106602" spans="17:17">
      <c r="Q106602" s="39"/>
    </row>
    <row r="106603" spans="17:17">
      <c r="Q106603" s="39"/>
    </row>
    <row r="106604" spans="17:17">
      <c r="Q106604" s="39"/>
    </row>
    <row r="106605" spans="17:17">
      <c r="Q106605" s="39"/>
    </row>
    <row r="106606" spans="17:17">
      <c r="Q106606" s="39"/>
    </row>
    <row r="106607" spans="17:17">
      <c r="Q106607" s="39"/>
    </row>
    <row r="106608" spans="17:17">
      <c r="Q106608" s="39"/>
    </row>
    <row r="106609" spans="17:17">
      <c r="Q106609" s="39"/>
    </row>
    <row r="106610" spans="17:17">
      <c r="Q106610" s="39"/>
    </row>
    <row r="106611" spans="17:17">
      <c r="Q106611" s="39"/>
    </row>
    <row r="106612" spans="17:17">
      <c r="Q106612" s="39"/>
    </row>
    <row r="106613" spans="17:17">
      <c r="Q106613" s="39"/>
    </row>
    <row r="106614" spans="17:17">
      <c r="Q106614" s="39"/>
    </row>
    <row r="106615" spans="17:17">
      <c r="Q106615" s="39"/>
    </row>
    <row r="106616" spans="17:17">
      <c r="Q106616" s="39"/>
    </row>
    <row r="106617" spans="17:17">
      <c r="Q106617" s="39"/>
    </row>
    <row r="106618" spans="17:17">
      <c r="Q106618" s="39"/>
    </row>
    <row r="106619" spans="17:17">
      <c r="Q106619" s="39"/>
    </row>
    <row r="106620" spans="17:17">
      <c r="Q106620" s="39"/>
    </row>
    <row r="106621" spans="17:17">
      <c r="Q106621" s="39"/>
    </row>
    <row r="106622" spans="17:17">
      <c r="Q106622" s="39"/>
    </row>
    <row r="106623" spans="17:17">
      <c r="Q106623" s="39"/>
    </row>
    <row r="106624" spans="17:17">
      <c r="Q106624" s="39"/>
    </row>
    <row r="106625" spans="17:17">
      <c r="Q106625" s="39"/>
    </row>
    <row r="106626" spans="17:17">
      <c r="Q106626" s="39"/>
    </row>
    <row r="106627" spans="17:17">
      <c r="Q106627" s="39"/>
    </row>
    <row r="106628" spans="17:17">
      <c r="Q106628" s="39"/>
    </row>
    <row r="106629" spans="17:17">
      <c r="Q106629" s="39"/>
    </row>
    <row r="106630" spans="17:17">
      <c r="Q106630" s="39"/>
    </row>
    <row r="106631" spans="17:17">
      <c r="Q106631" s="39"/>
    </row>
    <row r="106632" spans="17:17">
      <c r="Q106632" s="39"/>
    </row>
    <row r="106633" spans="17:17">
      <c r="Q106633" s="39"/>
    </row>
    <row r="106634" spans="17:17">
      <c r="Q106634" s="39"/>
    </row>
    <row r="106635" spans="17:17">
      <c r="Q106635" s="39"/>
    </row>
    <row r="106636" spans="17:17">
      <c r="Q106636" s="39"/>
    </row>
    <row r="106637" spans="17:17">
      <c r="Q106637" s="39"/>
    </row>
    <row r="106638" spans="17:17">
      <c r="Q106638" s="39"/>
    </row>
    <row r="106639" spans="17:17">
      <c r="Q106639" s="39"/>
    </row>
    <row r="106640" spans="17:17">
      <c r="Q106640" s="39"/>
    </row>
    <row r="106641" spans="17:17">
      <c r="Q106641" s="39"/>
    </row>
    <row r="106642" spans="17:17">
      <c r="Q106642" s="39"/>
    </row>
    <row r="106643" spans="17:17">
      <c r="Q106643" s="39"/>
    </row>
    <row r="106644" spans="17:17">
      <c r="Q106644" s="39"/>
    </row>
    <row r="106645" spans="17:17">
      <c r="Q106645" s="39"/>
    </row>
    <row r="106646" spans="17:17">
      <c r="Q106646" s="39"/>
    </row>
    <row r="106647" spans="17:17">
      <c r="Q106647" s="39"/>
    </row>
    <row r="106648" spans="17:17">
      <c r="Q106648" s="39"/>
    </row>
    <row r="106649" spans="17:17">
      <c r="Q106649" s="39"/>
    </row>
    <row r="106650" spans="17:17">
      <c r="Q106650" s="39"/>
    </row>
    <row r="106651" spans="17:17">
      <c r="Q106651" s="39"/>
    </row>
    <row r="106652" spans="17:17">
      <c r="Q106652" s="39"/>
    </row>
    <row r="106653" spans="17:17">
      <c r="Q106653" s="39"/>
    </row>
    <row r="106654" spans="17:17">
      <c r="Q106654" s="39"/>
    </row>
    <row r="106655" spans="17:17">
      <c r="Q106655" s="39"/>
    </row>
    <row r="106656" spans="17:17">
      <c r="Q106656" s="39"/>
    </row>
    <row r="106657" spans="17:17">
      <c r="Q106657" s="39"/>
    </row>
    <row r="106658" spans="17:17">
      <c r="Q106658" s="39"/>
    </row>
    <row r="106659" spans="17:17">
      <c r="Q106659" s="39"/>
    </row>
    <row r="106660" spans="17:17">
      <c r="Q106660" s="39"/>
    </row>
    <row r="106661" spans="17:17">
      <c r="Q106661" s="39"/>
    </row>
    <row r="106662" spans="17:17">
      <c r="Q106662" s="39"/>
    </row>
    <row r="106663" spans="17:17">
      <c r="Q106663" s="39"/>
    </row>
    <row r="106664" spans="17:17">
      <c r="Q106664" s="39"/>
    </row>
    <row r="106665" spans="17:17">
      <c r="Q106665" s="39"/>
    </row>
    <row r="106666" spans="17:17">
      <c r="Q106666" s="39"/>
    </row>
    <row r="106667" spans="17:17">
      <c r="Q106667" s="39"/>
    </row>
    <row r="106668" spans="17:17">
      <c r="Q106668" s="39"/>
    </row>
    <row r="106669" spans="17:17">
      <c r="Q106669" s="39"/>
    </row>
    <row r="106670" spans="17:17">
      <c r="Q106670" s="39"/>
    </row>
    <row r="106671" spans="17:17">
      <c r="Q106671" s="39"/>
    </row>
    <row r="106672" spans="17:17">
      <c r="Q106672" s="39"/>
    </row>
    <row r="106673" spans="17:17">
      <c r="Q106673" s="39"/>
    </row>
    <row r="106674" spans="17:17">
      <c r="Q106674" s="39"/>
    </row>
    <row r="106675" spans="17:17">
      <c r="Q106675" s="39"/>
    </row>
    <row r="106676" spans="17:17">
      <c r="Q106676" s="39"/>
    </row>
    <row r="106677" spans="17:17">
      <c r="Q106677" s="39"/>
    </row>
    <row r="106678" spans="17:17">
      <c r="Q106678" s="39"/>
    </row>
    <row r="106679" spans="17:17">
      <c r="Q106679" s="39"/>
    </row>
    <row r="106680" spans="17:17">
      <c r="Q106680" s="39"/>
    </row>
    <row r="106681" spans="17:17">
      <c r="Q106681" s="39"/>
    </row>
    <row r="106682" spans="17:17">
      <c r="Q106682" s="39"/>
    </row>
    <row r="106683" spans="17:17">
      <c r="Q106683" s="39"/>
    </row>
    <row r="106684" spans="17:17">
      <c r="Q106684" s="39"/>
    </row>
    <row r="106685" spans="17:17">
      <c r="Q106685" s="39"/>
    </row>
    <row r="106686" spans="17:17">
      <c r="Q106686" s="39"/>
    </row>
    <row r="106687" spans="17:17">
      <c r="Q106687" s="39"/>
    </row>
    <row r="106688" spans="17:17">
      <c r="Q106688" s="39"/>
    </row>
    <row r="106689" spans="17:17">
      <c r="Q106689" s="39"/>
    </row>
    <row r="106690" spans="17:17">
      <c r="Q106690" s="39"/>
    </row>
    <row r="106691" spans="17:17">
      <c r="Q106691" s="39"/>
    </row>
    <row r="106692" spans="17:17">
      <c r="Q106692" s="39"/>
    </row>
    <row r="106693" spans="17:17">
      <c r="Q106693" s="39"/>
    </row>
    <row r="106694" spans="17:17">
      <c r="Q106694" s="39"/>
    </row>
    <row r="106695" spans="17:17">
      <c r="Q106695" s="39"/>
    </row>
    <row r="106696" spans="17:17">
      <c r="Q106696" s="39"/>
    </row>
    <row r="106697" spans="17:17">
      <c r="Q106697" s="39"/>
    </row>
    <row r="106698" spans="17:17">
      <c r="Q106698" s="39"/>
    </row>
    <row r="106699" spans="17:17">
      <c r="Q106699" s="39"/>
    </row>
    <row r="106700" spans="17:17">
      <c r="Q106700" s="39"/>
    </row>
    <row r="106701" spans="17:17">
      <c r="Q106701" s="39"/>
    </row>
    <row r="106702" spans="17:17">
      <c r="Q106702" s="39"/>
    </row>
    <row r="106703" spans="17:17">
      <c r="Q106703" s="39"/>
    </row>
    <row r="106704" spans="17:17">
      <c r="Q106704" s="39"/>
    </row>
    <row r="106705" spans="17:17">
      <c r="Q106705" s="39"/>
    </row>
    <row r="106706" spans="17:17">
      <c r="Q106706" s="39"/>
    </row>
    <row r="106707" spans="17:17">
      <c r="Q106707" s="39"/>
    </row>
    <row r="106708" spans="17:17">
      <c r="Q106708" s="39"/>
    </row>
    <row r="106709" spans="17:17">
      <c r="Q106709" s="39"/>
    </row>
    <row r="106710" spans="17:17">
      <c r="Q106710" s="39"/>
    </row>
    <row r="106711" spans="17:17">
      <c r="Q106711" s="39"/>
    </row>
    <row r="106712" spans="17:17">
      <c r="Q106712" s="39"/>
    </row>
    <row r="106713" spans="17:17">
      <c r="Q106713" s="39"/>
    </row>
    <row r="106714" spans="17:17">
      <c r="Q106714" s="39"/>
    </row>
    <row r="106715" spans="17:17">
      <c r="Q106715" s="39"/>
    </row>
    <row r="106716" spans="17:17">
      <c r="Q106716" s="39"/>
    </row>
    <row r="106717" spans="17:17">
      <c r="Q106717" s="39"/>
    </row>
    <row r="106718" spans="17:17">
      <c r="Q106718" s="39"/>
    </row>
    <row r="106719" spans="17:17">
      <c r="Q106719" s="39"/>
    </row>
    <row r="106720" spans="17:17">
      <c r="Q106720" s="39"/>
    </row>
    <row r="106721" spans="17:17">
      <c r="Q106721" s="39"/>
    </row>
    <row r="106722" spans="17:17">
      <c r="Q106722" s="39"/>
    </row>
    <row r="106723" spans="17:17">
      <c r="Q106723" s="39"/>
    </row>
    <row r="106724" spans="17:17">
      <c r="Q106724" s="39"/>
    </row>
    <row r="106725" spans="17:17">
      <c r="Q106725" s="39"/>
    </row>
    <row r="106726" spans="17:17">
      <c r="Q106726" s="39"/>
    </row>
    <row r="106727" spans="17:17">
      <c r="Q106727" s="39"/>
    </row>
    <row r="106728" spans="17:17">
      <c r="Q106728" s="39"/>
    </row>
    <row r="106729" spans="17:17">
      <c r="Q106729" s="39"/>
    </row>
    <row r="106730" spans="17:17">
      <c r="Q106730" s="39"/>
    </row>
    <row r="106731" spans="17:17">
      <c r="Q106731" s="39"/>
    </row>
    <row r="106732" spans="17:17">
      <c r="Q106732" s="39"/>
    </row>
    <row r="106733" spans="17:17">
      <c r="Q106733" s="39"/>
    </row>
    <row r="106734" spans="17:17">
      <c r="Q106734" s="39"/>
    </row>
    <row r="106735" spans="17:17">
      <c r="Q106735" s="39"/>
    </row>
    <row r="106736" spans="17:17">
      <c r="Q106736" s="39"/>
    </row>
    <row r="106737" spans="17:17">
      <c r="Q106737" s="39"/>
    </row>
    <row r="106738" spans="17:17">
      <c r="Q106738" s="39"/>
    </row>
    <row r="106739" spans="17:17">
      <c r="Q106739" s="39"/>
    </row>
    <row r="106740" spans="17:17">
      <c r="Q106740" s="39"/>
    </row>
    <row r="106741" spans="17:17">
      <c r="Q106741" s="39"/>
    </row>
    <row r="106742" spans="17:17">
      <c r="Q106742" s="39"/>
    </row>
    <row r="106743" spans="17:17">
      <c r="Q106743" s="39"/>
    </row>
    <row r="106744" spans="17:17">
      <c r="Q106744" s="39"/>
    </row>
    <row r="106745" spans="17:17">
      <c r="Q106745" s="39"/>
    </row>
    <row r="106746" spans="17:17">
      <c r="Q106746" s="39"/>
    </row>
    <row r="106747" spans="17:17">
      <c r="Q106747" s="39"/>
    </row>
    <row r="106748" spans="17:17">
      <c r="Q106748" s="39"/>
    </row>
    <row r="106749" spans="17:17">
      <c r="Q106749" s="39"/>
    </row>
    <row r="106750" spans="17:17">
      <c r="Q106750" s="39"/>
    </row>
    <row r="106751" spans="17:17">
      <c r="Q106751" s="39"/>
    </row>
    <row r="106752" spans="17:17">
      <c r="Q106752" s="39"/>
    </row>
    <row r="106753" spans="17:17">
      <c r="Q106753" s="39"/>
    </row>
    <row r="106754" spans="17:17">
      <c r="Q106754" s="39"/>
    </row>
    <row r="106755" spans="17:17">
      <c r="Q106755" s="39"/>
    </row>
    <row r="106756" spans="17:17">
      <c r="Q106756" s="39"/>
    </row>
    <row r="106757" spans="17:17">
      <c r="Q106757" s="39"/>
    </row>
    <row r="106758" spans="17:17">
      <c r="Q106758" s="39"/>
    </row>
    <row r="106759" spans="17:17">
      <c r="Q106759" s="39"/>
    </row>
    <row r="106760" spans="17:17">
      <c r="Q106760" s="39"/>
    </row>
    <row r="106761" spans="17:17">
      <c r="Q106761" s="39"/>
    </row>
    <row r="106762" spans="17:17">
      <c r="Q106762" s="39"/>
    </row>
    <row r="106763" spans="17:17">
      <c r="Q106763" s="39"/>
    </row>
    <row r="106764" spans="17:17">
      <c r="Q106764" s="39"/>
    </row>
    <row r="106765" spans="17:17">
      <c r="Q106765" s="39"/>
    </row>
    <row r="106766" spans="17:17">
      <c r="Q106766" s="39"/>
    </row>
    <row r="106767" spans="17:17">
      <c r="Q106767" s="39"/>
    </row>
    <row r="106768" spans="17:17">
      <c r="Q106768" s="39"/>
    </row>
    <row r="106769" spans="17:17">
      <c r="Q106769" s="39"/>
    </row>
    <row r="106770" spans="17:17">
      <c r="Q106770" s="39"/>
    </row>
    <row r="106771" spans="17:17">
      <c r="Q106771" s="39"/>
    </row>
    <row r="106772" spans="17:17">
      <c r="Q106772" s="39"/>
    </row>
    <row r="106773" spans="17:17">
      <c r="Q106773" s="39"/>
    </row>
    <row r="106774" spans="17:17">
      <c r="Q106774" s="39"/>
    </row>
    <row r="106775" spans="17:17">
      <c r="Q106775" s="39"/>
    </row>
    <row r="106776" spans="17:17">
      <c r="Q106776" s="39"/>
    </row>
    <row r="106777" spans="17:17">
      <c r="Q106777" s="39"/>
    </row>
    <row r="106778" spans="17:17">
      <c r="Q106778" s="39"/>
    </row>
    <row r="106779" spans="17:17">
      <c r="Q106779" s="39"/>
    </row>
    <row r="106780" spans="17:17">
      <c r="Q106780" s="39"/>
    </row>
    <row r="106781" spans="17:17">
      <c r="Q106781" s="39"/>
    </row>
    <row r="106782" spans="17:17">
      <c r="Q106782" s="39"/>
    </row>
    <row r="106783" spans="17:17">
      <c r="Q106783" s="39"/>
    </row>
    <row r="106784" spans="17:17">
      <c r="Q106784" s="39"/>
    </row>
    <row r="106785" spans="17:17">
      <c r="Q106785" s="39"/>
    </row>
    <row r="106786" spans="17:17">
      <c r="Q106786" s="39"/>
    </row>
    <row r="106787" spans="17:17">
      <c r="Q106787" s="39"/>
    </row>
    <row r="106788" spans="17:17">
      <c r="Q106788" s="39"/>
    </row>
    <row r="106789" spans="17:17">
      <c r="Q106789" s="39"/>
    </row>
    <row r="106790" spans="17:17">
      <c r="Q106790" s="39"/>
    </row>
    <row r="106791" spans="17:17">
      <c r="Q106791" s="39"/>
    </row>
    <row r="106792" spans="17:17">
      <c r="Q106792" s="39"/>
    </row>
    <row r="106793" spans="17:17">
      <c r="Q106793" s="39"/>
    </row>
    <row r="106794" spans="17:17">
      <c r="Q106794" s="39"/>
    </row>
    <row r="106795" spans="17:17">
      <c r="Q106795" s="39"/>
    </row>
    <row r="106796" spans="17:17">
      <c r="Q106796" s="39"/>
    </row>
    <row r="106797" spans="17:17">
      <c r="Q106797" s="39"/>
    </row>
    <row r="106798" spans="17:17">
      <c r="Q106798" s="39"/>
    </row>
    <row r="106799" spans="17:17">
      <c r="Q106799" s="39"/>
    </row>
    <row r="106800" spans="17:17">
      <c r="Q106800" s="39"/>
    </row>
    <row r="106801" spans="17:17">
      <c r="Q106801" s="39"/>
    </row>
    <row r="106802" spans="17:17">
      <c r="Q106802" s="39"/>
    </row>
    <row r="106803" spans="17:17">
      <c r="Q106803" s="39"/>
    </row>
    <row r="106804" spans="17:17">
      <c r="Q106804" s="39"/>
    </row>
    <row r="106805" spans="17:17">
      <c r="Q106805" s="39"/>
    </row>
    <row r="106806" spans="17:17">
      <c r="Q106806" s="39"/>
    </row>
    <row r="106807" spans="17:17">
      <c r="Q106807" s="39"/>
    </row>
    <row r="106808" spans="17:17">
      <c r="Q106808" s="39"/>
    </row>
    <row r="106809" spans="17:17">
      <c r="Q106809" s="39"/>
    </row>
    <row r="106810" spans="17:17">
      <c r="Q106810" s="39"/>
    </row>
    <row r="106811" spans="17:17">
      <c r="Q106811" s="39"/>
    </row>
    <row r="106812" spans="17:17">
      <c r="Q106812" s="39"/>
    </row>
    <row r="106813" spans="17:17">
      <c r="Q106813" s="39"/>
    </row>
    <row r="106814" spans="17:17">
      <c r="Q106814" s="39"/>
    </row>
    <row r="106815" spans="17:17">
      <c r="Q106815" s="39"/>
    </row>
    <row r="106816" spans="17:17">
      <c r="Q106816" s="39"/>
    </row>
    <row r="106817" spans="17:17">
      <c r="Q106817" s="39"/>
    </row>
    <row r="106818" spans="17:17">
      <c r="Q106818" s="39"/>
    </row>
    <row r="106819" spans="17:17">
      <c r="Q106819" s="39"/>
    </row>
    <row r="106820" spans="17:17">
      <c r="Q106820" s="39"/>
    </row>
    <row r="106821" spans="17:17">
      <c r="Q106821" s="39"/>
    </row>
    <row r="106822" spans="17:17">
      <c r="Q106822" s="39"/>
    </row>
    <row r="106823" spans="17:17">
      <c r="Q106823" s="39"/>
    </row>
    <row r="106824" spans="17:17">
      <c r="Q106824" s="39"/>
    </row>
    <row r="106825" spans="17:17">
      <c r="Q106825" s="39"/>
    </row>
    <row r="106826" spans="17:17">
      <c r="Q106826" s="39"/>
    </row>
    <row r="106827" spans="17:17">
      <c r="Q106827" s="39"/>
    </row>
    <row r="106828" spans="17:17">
      <c r="Q106828" s="39"/>
    </row>
    <row r="106829" spans="17:17">
      <c r="Q106829" s="39"/>
    </row>
    <row r="106830" spans="17:17">
      <c r="Q106830" s="39"/>
    </row>
    <row r="106831" spans="17:17">
      <c r="Q106831" s="39"/>
    </row>
    <row r="106832" spans="17:17">
      <c r="Q106832" s="39"/>
    </row>
    <row r="106833" spans="17:17">
      <c r="Q106833" s="39"/>
    </row>
    <row r="106834" spans="17:17">
      <c r="Q106834" s="39"/>
    </row>
    <row r="106835" spans="17:17">
      <c r="Q106835" s="39"/>
    </row>
    <row r="106836" spans="17:17">
      <c r="Q106836" s="39"/>
    </row>
    <row r="106837" spans="17:17">
      <c r="Q106837" s="39"/>
    </row>
    <row r="106838" spans="17:17">
      <c r="Q106838" s="39"/>
    </row>
    <row r="106839" spans="17:17">
      <c r="Q106839" s="39"/>
    </row>
    <row r="106840" spans="17:17">
      <c r="Q106840" s="39"/>
    </row>
    <row r="106841" spans="17:17">
      <c r="Q106841" s="39"/>
    </row>
    <row r="106842" spans="17:17">
      <c r="Q106842" s="39"/>
    </row>
    <row r="106843" spans="17:17">
      <c r="Q106843" s="39"/>
    </row>
    <row r="106844" spans="17:17">
      <c r="Q106844" s="39"/>
    </row>
    <row r="106845" spans="17:17">
      <c r="Q106845" s="39"/>
    </row>
    <row r="106846" spans="17:17">
      <c r="Q106846" s="39"/>
    </row>
    <row r="106847" spans="17:17">
      <c r="Q106847" s="39"/>
    </row>
    <row r="106848" spans="17:17">
      <c r="Q106848" s="39"/>
    </row>
    <row r="106849" spans="17:17">
      <c r="Q106849" s="39"/>
    </row>
    <row r="106850" spans="17:17">
      <c r="Q106850" s="39"/>
    </row>
    <row r="106851" spans="17:17">
      <c r="Q106851" s="39"/>
    </row>
    <row r="106852" spans="17:17">
      <c r="Q106852" s="39"/>
    </row>
    <row r="106853" spans="17:17">
      <c r="Q106853" s="39"/>
    </row>
    <row r="106854" spans="17:17">
      <c r="Q106854" s="39"/>
    </row>
    <row r="106855" spans="17:17">
      <c r="Q106855" s="39"/>
    </row>
    <row r="106856" spans="17:17">
      <c r="Q106856" s="39"/>
    </row>
    <row r="106857" spans="17:17">
      <c r="Q106857" s="39"/>
    </row>
    <row r="106858" spans="17:17">
      <c r="Q106858" s="39"/>
    </row>
    <row r="106859" spans="17:17">
      <c r="Q106859" s="39"/>
    </row>
    <row r="106860" spans="17:17">
      <c r="Q106860" s="39"/>
    </row>
    <row r="106861" spans="17:17">
      <c r="Q106861" s="39"/>
    </row>
    <row r="106862" spans="17:17">
      <c r="Q106862" s="39"/>
    </row>
    <row r="106863" spans="17:17">
      <c r="Q106863" s="39"/>
    </row>
    <row r="106864" spans="17:17">
      <c r="Q106864" s="39"/>
    </row>
    <row r="106865" spans="17:17">
      <c r="Q106865" s="39"/>
    </row>
    <row r="106866" spans="17:17">
      <c r="Q106866" s="39"/>
    </row>
    <row r="106867" spans="17:17">
      <c r="Q106867" s="39"/>
    </row>
    <row r="106868" spans="17:17">
      <c r="Q106868" s="39"/>
    </row>
    <row r="106869" spans="17:17">
      <c r="Q106869" s="39"/>
    </row>
    <row r="106870" spans="17:17">
      <c r="Q106870" s="39"/>
    </row>
    <row r="106871" spans="17:17">
      <c r="Q106871" s="39"/>
    </row>
    <row r="106872" spans="17:17">
      <c r="Q106872" s="39"/>
    </row>
    <row r="106873" spans="17:17">
      <c r="Q106873" s="39"/>
    </row>
    <row r="106874" spans="17:17">
      <c r="Q106874" s="39"/>
    </row>
    <row r="106875" spans="17:17">
      <c r="Q106875" s="39"/>
    </row>
    <row r="106876" spans="17:17">
      <c r="Q106876" s="39"/>
    </row>
    <row r="106877" spans="17:17">
      <c r="Q106877" s="39"/>
    </row>
    <row r="106878" spans="17:17">
      <c r="Q106878" s="39"/>
    </row>
    <row r="106879" spans="17:17">
      <c r="Q106879" s="39"/>
    </row>
    <row r="106880" spans="17:17">
      <c r="Q106880" s="39"/>
    </row>
    <row r="106881" spans="17:17">
      <c r="Q106881" s="39"/>
    </row>
    <row r="106882" spans="17:17">
      <c r="Q106882" s="39"/>
    </row>
    <row r="106883" spans="17:17">
      <c r="Q106883" s="39"/>
    </row>
    <row r="106884" spans="17:17">
      <c r="Q106884" s="39"/>
    </row>
    <row r="106885" spans="17:17">
      <c r="Q106885" s="39"/>
    </row>
    <row r="106886" spans="17:17">
      <c r="Q106886" s="39"/>
    </row>
    <row r="106887" spans="17:17">
      <c r="Q106887" s="39"/>
    </row>
    <row r="106888" spans="17:17">
      <c r="Q106888" s="39"/>
    </row>
    <row r="106889" spans="17:17">
      <c r="Q106889" s="39"/>
    </row>
    <row r="106890" spans="17:17">
      <c r="Q106890" s="39"/>
    </row>
    <row r="106891" spans="17:17">
      <c r="Q106891" s="39"/>
    </row>
    <row r="106892" spans="17:17">
      <c r="Q106892" s="39"/>
    </row>
    <row r="106893" spans="17:17">
      <c r="Q106893" s="39"/>
    </row>
    <row r="106894" spans="17:17">
      <c r="Q106894" s="39"/>
    </row>
    <row r="106895" spans="17:17">
      <c r="Q106895" s="39"/>
    </row>
    <row r="106896" spans="17:17">
      <c r="Q106896" s="39"/>
    </row>
    <row r="106897" spans="17:17">
      <c r="Q106897" s="39"/>
    </row>
    <row r="106898" spans="17:17">
      <c r="Q106898" s="39"/>
    </row>
    <row r="106899" spans="17:17">
      <c r="Q106899" s="39"/>
    </row>
    <row r="106900" spans="17:17">
      <c r="Q106900" s="39"/>
    </row>
    <row r="106901" spans="17:17">
      <c r="Q106901" s="39"/>
    </row>
    <row r="106902" spans="17:17">
      <c r="Q106902" s="39"/>
    </row>
    <row r="106903" spans="17:17">
      <c r="Q106903" s="39"/>
    </row>
    <row r="106904" spans="17:17">
      <c r="Q106904" s="39"/>
    </row>
    <row r="106905" spans="17:17">
      <c r="Q106905" s="39"/>
    </row>
    <row r="106906" spans="17:17">
      <c r="Q106906" s="39"/>
    </row>
    <row r="106907" spans="17:17">
      <c r="Q106907" s="39"/>
    </row>
    <row r="106908" spans="17:17">
      <c r="Q106908" s="39"/>
    </row>
    <row r="106909" spans="17:17">
      <c r="Q106909" s="39"/>
    </row>
    <row r="106910" spans="17:17">
      <c r="Q106910" s="39"/>
    </row>
    <row r="106911" spans="17:17">
      <c r="Q106911" s="39"/>
    </row>
    <row r="106912" spans="17:17">
      <c r="Q106912" s="39"/>
    </row>
    <row r="106913" spans="17:17">
      <c r="Q106913" s="39"/>
    </row>
    <row r="106914" spans="17:17">
      <c r="Q106914" s="39"/>
    </row>
    <row r="106915" spans="17:17">
      <c r="Q106915" s="39"/>
    </row>
    <row r="106916" spans="17:17">
      <c r="Q106916" s="39"/>
    </row>
    <row r="106917" spans="17:17">
      <c r="Q106917" s="39"/>
    </row>
    <row r="106918" spans="17:17">
      <c r="Q106918" s="39"/>
    </row>
    <row r="106919" spans="17:17">
      <c r="Q106919" s="39"/>
    </row>
    <row r="106920" spans="17:17">
      <c r="Q106920" s="39"/>
    </row>
    <row r="106921" spans="17:17">
      <c r="Q106921" s="39"/>
    </row>
    <row r="106922" spans="17:17">
      <c r="Q106922" s="39"/>
    </row>
    <row r="106923" spans="17:17">
      <c r="Q106923" s="39"/>
    </row>
    <row r="106924" spans="17:17">
      <c r="Q106924" s="39"/>
    </row>
    <row r="106925" spans="17:17">
      <c r="Q106925" s="39"/>
    </row>
    <row r="106926" spans="17:17">
      <c r="Q106926" s="39"/>
    </row>
    <row r="106927" spans="17:17">
      <c r="Q106927" s="39"/>
    </row>
    <row r="106928" spans="17:17">
      <c r="Q106928" s="39"/>
    </row>
    <row r="106929" spans="17:17">
      <c r="Q106929" s="39"/>
    </row>
    <row r="106930" spans="17:17">
      <c r="Q106930" s="39"/>
    </row>
    <row r="106931" spans="17:17">
      <c r="Q106931" s="39"/>
    </row>
    <row r="106932" spans="17:17">
      <c r="Q106932" s="39"/>
    </row>
    <row r="106933" spans="17:17">
      <c r="Q106933" s="39"/>
    </row>
    <row r="106934" spans="17:17">
      <c r="Q106934" s="39"/>
    </row>
    <row r="106935" spans="17:17">
      <c r="Q106935" s="39"/>
    </row>
    <row r="106936" spans="17:17">
      <c r="Q106936" s="39"/>
    </row>
    <row r="106937" spans="17:17">
      <c r="Q106937" s="39"/>
    </row>
    <row r="106938" spans="17:17">
      <c r="Q106938" s="39"/>
    </row>
    <row r="106939" spans="17:17">
      <c r="Q106939" s="39"/>
    </row>
    <row r="106940" spans="17:17">
      <c r="Q106940" s="39"/>
    </row>
    <row r="106941" spans="17:17">
      <c r="Q106941" s="39"/>
    </row>
    <row r="106942" spans="17:17">
      <c r="Q106942" s="39"/>
    </row>
    <row r="106943" spans="17:17">
      <c r="Q106943" s="39"/>
    </row>
    <row r="106944" spans="17:17">
      <c r="Q106944" s="39"/>
    </row>
    <row r="106945" spans="17:17">
      <c r="Q106945" s="39"/>
    </row>
    <row r="106946" spans="17:17">
      <c r="Q106946" s="39"/>
    </row>
    <row r="106947" spans="17:17">
      <c r="Q106947" s="39"/>
    </row>
    <row r="106948" spans="17:17">
      <c r="Q106948" s="39"/>
    </row>
    <row r="106949" spans="17:17">
      <c r="Q106949" s="39"/>
    </row>
    <row r="106950" spans="17:17">
      <c r="Q106950" s="39"/>
    </row>
    <row r="106951" spans="17:17">
      <c r="Q106951" s="39"/>
    </row>
    <row r="106952" spans="17:17">
      <c r="Q106952" s="39"/>
    </row>
    <row r="106953" spans="17:17">
      <c r="Q106953" s="39"/>
    </row>
    <row r="106954" spans="17:17">
      <c r="Q106954" s="39"/>
    </row>
    <row r="106955" spans="17:17">
      <c r="Q106955" s="39"/>
    </row>
    <row r="106956" spans="17:17">
      <c r="Q106956" s="39"/>
    </row>
    <row r="106957" spans="17:17">
      <c r="Q106957" s="39"/>
    </row>
    <row r="106958" spans="17:17">
      <c r="Q106958" s="39"/>
    </row>
    <row r="106959" spans="17:17">
      <c r="Q106959" s="39"/>
    </row>
    <row r="106960" spans="17:17">
      <c r="Q106960" s="39"/>
    </row>
    <row r="106961" spans="17:17">
      <c r="Q106961" s="39"/>
    </row>
    <row r="106962" spans="17:17">
      <c r="Q106962" s="39"/>
    </row>
    <row r="106963" spans="17:17">
      <c r="Q106963" s="39"/>
    </row>
    <row r="106964" spans="17:17">
      <c r="Q106964" s="39"/>
    </row>
    <row r="106965" spans="17:17">
      <c r="Q106965" s="39"/>
    </row>
    <row r="106966" spans="17:17">
      <c r="Q106966" s="39"/>
    </row>
    <row r="106967" spans="17:17">
      <c r="Q106967" s="39"/>
    </row>
    <row r="106968" spans="17:17">
      <c r="Q106968" s="39"/>
    </row>
    <row r="106969" spans="17:17">
      <c r="Q106969" s="39"/>
    </row>
    <row r="106970" spans="17:17">
      <c r="Q106970" s="39"/>
    </row>
    <row r="106971" spans="17:17">
      <c r="Q106971" s="39"/>
    </row>
    <row r="106972" spans="17:17">
      <c r="Q106972" s="39"/>
    </row>
    <row r="106973" spans="17:17">
      <c r="Q106973" s="39"/>
    </row>
    <row r="106974" spans="17:17">
      <c r="Q106974" s="39"/>
    </row>
    <row r="106975" spans="17:17">
      <c r="Q106975" s="39"/>
    </row>
    <row r="106976" spans="17:17">
      <c r="Q106976" s="39"/>
    </row>
    <row r="106977" spans="17:17">
      <c r="Q106977" s="39"/>
    </row>
    <row r="106978" spans="17:17">
      <c r="Q106978" s="39"/>
    </row>
    <row r="106979" spans="17:17">
      <c r="Q106979" s="39"/>
    </row>
    <row r="106980" spans="17:17">
      <c r="Q106980" s="39"/>
    </row>
    <row r="106981" spans="17:17">
      <c r="Q106981" s="39"/>
    </row>
    <row r="106982" spans="17:17">
      <c r="Q106982" s="39"/>
    </row>
    <row r="106983" spans="17:17">
      <c r="Q106983" s="39"/>
    </row>
    <row r="106984" spans="17:17">
      <c r="Q106984" s="39"/>
    </row>
    <row r="106985" spans="17:17">
      <c r="Q106985" s="39"/>
    </row>
    <row r="106986" spans="17:17">
      <c r="Q106986" s="39"/>
    </row>
    <row r="106987" spans="17:17">
      <c r="Q106987" s="39"/>
    </row>
    <row r="106988" spans="17:17">
      <c r="Q106988" s="39"/>
    </row>
    <row r="106989" spans="17:17">
      <c r="Q106989" s="39"/>
    </row>
    <row r="106990" spans="17:17">
      <c r="Q106990" s="39"/>
    </row>
    <row r="106991" spans="17:17">
      <c r="Q106991" s="39"/>
    </row>
    <row r="106992" spans="17:17">
      <c r="Q106992" s="39"/>
    </row>
    <row r="106993" spans="17:17">
      <c r="Q106993" s="39"/>
    </row>
    <row r="106994" spans="17:17">
      <c r="Q106994" s="39"/>
    </row>
    <row r="106995" spans="17:17">
      <c r="Q106995" s="39"/>
    </row>
    <row r="106996" spans="17:17">
      <c r="Q106996" s="39"/>
    </row>
    <row r="106997" spans="17:17">
      <c r="Q106997" s="39"/>
    </row>
    <row r="106998" spans="17:17">
      <c r="Q106998" s="39"/>
    </row>
    <row r="106999" spans="17:17">
      <c r="Q106999" s="39"/>
    </row>
    <row r="107000" spans="17:17">
      <c r="Q107000" s="39"/>
    </row>
    <row r="107001" spans="17:17">
      <c r="Q107001" s="39"/>
    </row>
    <row r="107002" spans="17:17">
      <c r="Q107002" s="39"/>
    </row>
    <row r="107003" spans="17:17">
      <c r="Q107003" s="39"/>
    </row>
    <row r="107004" spans="17:17">
      <c r="Q107004" s="39"/>
    </row>
    <row r="107005" spans="17:17">
      <c r="Q107005" s="39"/>
    </row>
    <row r="107006" spans="17:17">
      <c r="Q107006" s="39"/>
    </row>
    <row r="107007" spans="17:17">
      <c r="Q107007" s="39"/>
    </row>
    <row r="107008" spans="17:17">
      <c r="Q107008" s="39"/>
    </row>
    <row r="107009" spans="17:17">
      <c r="Q107009" s="39"/>
    </row>
    <row r="107010" spans="17:17">
      <c r="Q107010" s="39"/>
    </row>
    <row r="107011" spans="17:17">
      <c r="Q107011" s="39"/>
    </row>
    <row r="107012" spans="17:17">
      <c r="Q107012" s="39"/>
    </row>
    <row r="107013" spans="17:17">
      <c r="Q107013" s="39"/>
    </row>
    <row r="107014" spans="17:17">
      <c r="Q107014" s="39"/>
    </row>
    <row r="107015" spans="17:17">
      <c r="Q107015" s="39"/>
    </row>
    <row r="107016" spans="17:17">
      <c r="Q107016" s="39"/>
    </row>
    <row r="107017" spans="17:17">
      <c r="Q107017" s="39"/>
    </row>
    <row r="107018" spans="17:17">
      <c r="Q107018" s="39"/>
    </row>
    <row r="107019" spans="17:17">
      <c r="Q107019" s="39"/>
    </row>
    <row r="107020" spans="17:17">
      <c r="Q107020" s="39"/>
    </row>
    <row r="107021" spans="17:17">
      <c r="Q107021" s="39"/>
    </row>
    <row r="107022" spans="17:17">
      <c r="Q107022" s="39"/>
    </row>
    <row r="107023" spans="17:17">
      <c r="Q107023" s="39"/>
    </row>
    <row r="107024" spans="17:17">
      <c r="Q107024" s="39"/>
    </row>
    <row r="107025" spans="17:17">
      <c r="Q107025" s="39"/>
    </row>
    <row r="107026" spans="17:17">
      <c r="Q107026" s="39"/>
    </row>
    <row r="107027" spans="17:17">
      <c r="Q107027" s="39"/>
    </row>
    <row r="107028" spans="17:17">
      <c r="Q107028" s="39"/>
    </row>
    <row r="107029" spans="17:17">
      <c r="Q107029" s="39"/>
    </row>
    <row r="107030" spans="17:17">
      <c r="Q107030" s="39"/>
    </row>
    <row r="107031" spans="17:17">
      <c r="Q107031" s="39"/>
    </row>
    <row r="107032" spans="17:17">
      <c r="Q107032" s="39"/>
    </row>
    <row r="107033" spans="17:17">
      <c r="Q107033" s="39"/>
    </row>
    <row r="107034" spans="17:17">
      <c r="Q107034" s="39"/>
    </row>
    <row r="107035" spans="17:17">
      <c r="Q107035" s="39"/>
    </row>
    <row r="107036" spans="17:17">
      <c r="Q107036" s="39"/>
    </row>
    <row r="107037" spans="17:17">
      <c r="Q107037" s="39"/>
    </row>
    <row r="107038" spans="17:17">
      <c r="Q107038" s="39"/>
    </row>
    <row r="107039" spans="17:17">
      <c r="Q107039" s="39"/>
    </row>
    <row r="107040" spans="17:17">
      <c r="Q107040" s="39"/>
    </row>
    <row r="107041" spans="17:17">
      <c r="Q107041" s="39"/>
    </row>
    <row r="107042" spans="17:17">
      <c r="Q107042" s="39"/>
    </row>
    <row r="107043" spans="17:17">
      <c r="Q107043" s="39"/>
    </row>
    <row r="107044" spans="17:17">
      <c r="Q107044" s="39"/>
    </row>
    <row r="107045" spans="17:17">
      <c r="Q107045" s="39"/>
    </row>
    <row r="107046" spans="17:17">
      <c r="Q107046" s="39"/>
    </row>
    <row r="107047" spans="17:17">
      <c r="Q107047" s="39"/>
    </row>
    <row r="107048" spans="17:17">
      <c r="Q107048" s="39"/>
    </row>
    <row r="107049" spans="17:17">
      <c r="Q107049" s="39"/>
    </row>
    <row r="107050" spans="17:17">
      <c r="Q107050" s="39"/>
    </row>
    <row r="107051" spans="17:17">
      <c r="Q107051" s="39"/>
    </row>
    <row r="107052" spans="17:17">
      <c r="Q107052" s="39"/>
    </row>
    <row r="107053" spans="17:17">
      <c r="Q107053" s="39"/>
    </row>
    <row r="107054" spans="17:17">
      <c r="Q107054" s="39"/>
    </row>
    <row r="107055" spans="17:17">
      <c r="Q107055" s="39"/>
    </row>
    <row r="107056" spans="17:17">
      <c r="Q107056" s="39"/>
    </row>
    <row r="107057" spans="17:17">
      <c r="Q107057" s="39"/>
    </row>
    <row r="107058" spans="17:17">
      <c r="Q107058" s="39"/>
    </row>
    <row r="107059" spans="17:17">
      <c r="Q107059" s="39"/>
    </row>
    <row r="107060" spans="17:17">
      <c r="Q107060" s="39"/>
    </row>
    <row r="107061" spans="17:17">
      <c r="Q107061" s="39"/>
    </row>
    <row r="107062" spans="17:17">
      <c r="Q107062" s="39"/>
    </row>
    <row r="107063" spans="17:17">
      <c r="Q107063" s="39"/>
    </row>
    <row r="107064" spans="17:17">
      <c r="Q107064" s="39"/>
    </row>
    <row r="107065" spans="17:17">
      <c r="Q107065" s="39"/>
    </row>
    <row r="107066" spans="17:17">
      <c r="Q107066" s="39"/>
    </row>
    <row r="107067" spans="17:17">
      <c r="Q107067" s="39"/>
    </row>
    <row r="107068" spans="17:17">
      <c r="Q107068" s="39"/>
    </row>
    <row r="107069" spans="17:17">
      <c r="Q107069" s="39"/>
    </row>
    <row r="107070" spans="17:17">
      <c r="Q107070" s="39"/>
    </row>
    <row r="107071" spans="17:17">
      <c r="Q107071" s="39"/>
    </row>
    <row r="107072" spans="17:17">
      <c r="Q107072" s="39"/>
    </row>
    <row r="107073" spans="17:17">
      <c r="Q107073" s="39"/>
    </row>
    <row r="107074" spans="17:17">
      <c r="Q107074" s="39"/>
    </row>
    <row r="107075" spans="17:17">
      <c r="Q107075" s="39"/>
    </row>
    <row r="107076" spans="17:17">
      <c r="Q107076" s="39"/>
    </row>
    <row r="107077" spans="17:17">
      <c r="Q107077" s="39"/>
    </row>
    <row r="107078" spans="17:17">
      <c r="Q107078" s="39"/>
    </row>
    <row r="107079" spans="17:17">
      <c r="Q107079" s="39"/>
    </row>
    <row r="107080" spans="17:17">
      <c r="Q107080" s="39"/>
    </row>
    <row r="107081" spans="17:17">
      <c r="Q107081" s="39"/>
    </row>
    <row r="107082" spans="17:17">
      <c r="Q107082" s="39"/>
    </row>
    <row r="107083" spans="17:17">
      <c r="Q107083" s="39"/>
    </row>
    <row r="107084" spans="17:17">
      <c r="Q107084" s="39"/>
    </row>
    <row r="107085" spans="17:17">
      <c r="Q107085" s="39"/>
    </row>
    <row r="107086" spans="17:17">
      <c r="Q107086" s="39"/>
    </row>
    <row r="107087" spans="17:17">
      <c r="Q107087" s="39"/>
    </row>
    <row r="107088" spans="17:17">
      <c r="Q107088" s="39"/>
    </row>
    <row r="107089" spans="17:17">
      <c r="Q107089" s="39"/>
    </row>
    <row r="107090" spans="17:17">
      <c r="Q107090" s="39"/>
    </row>
    <row r="107091" spans="17:17">
      <c r="Q107091" s="39"/>
    </row>
    <row r="107092" spans="17:17">
      <c r="Q107092" s="39"/>
    </row>
    <row r="107093" spans="17:17">
      <c r="Q107093" s="39"/>
    </row>
    <row r="107094" spans="17:17">
      <c r="Q107094" s="39"/>
    </row>
    <row r="107095" spans="17:17">
      <c r="Q107095" s="39"/>
    </row>
    <row r="107096" spans="17:17">
      <c r="Q107096" s="39"/>
    </row>
    <row r="107097" spans="17:17">
      <c r="Q107097" s="39"/>
    </row>
    <row r="107098" spans="17:17">
      <c r="Q107098" s="39"/>
    </row>
    <row r="107099" spans="17:17">
      <c r="Q107099" s="39"/>
    </row>
    <row r="107100" spans="17:17">
      <c r="Q107100" s="39"/>
    </row>
    <row r="107101" spans="17:17">
      <c r="Q107101" s="39"/>
    </row>
    <row r="107102" spans="17:17">
      <c r="Q107102" s="39"/>
    </row>
    <row r="107103" spans="17:17">
      <c r="Q107103" s="39"/>
    </row>
    <row r="107104" spans="17:17">
      <c r="Q107104" s="39"/>
    </row>
    <row r="107105" spans="17:17">
      <c r="Q107105" s="39"/>
    </row>
    <row r="107106" spans="17:17">
      <c r="Q107106" s="39"/>
    </row>
    <row r="107107" spans="17:17">
      <c r="Q107107" s="39"/>
    </row>
    <row r="107108" spans="17:17">
      <c r="Q107108" s="39"/>
    </row>
    <row r="107109" spans="17:17">
      <c r="Q107109" s="39"/>
    </row>
    <row r="107110" spans="17:17">
      <c r="Q107110" s="39"/>
    </row>
    <row r="107111" spans="17:17">
      <c r="Q107111" s="39"/>
    </row>
    <row r="107112" spans="17:17">
      <c r="Q107112" s="39"/>
    </row>
    <row r="107113" spans="17:17">
      <c r="Q107113" s="39"/>
    </row>
    <row r="107114" spans="17:17">
      <c r="Q107114" s="39"/>
    </row>
    <row r="107115" spans="17:17">
      <c r="Q107115" s="39"/>
    </row>
    <row r="107116" spans="17:17">
      <c r="Q107116" s="39"/>
    </row>
    <row r="107117" spans="17:17">
      <c r="Q107117" s="39"/>
    </row>
    <row r="107118" spans="17:17">
      <c r="Q107118" s="39"/>
    </row>
    <row r="107119" spans="17:17">
      <c r="Q107119" s="39"/>
    </row>
    <row r="107120" spans="17:17">
      <c r="Q107120" s="39"/>
    </row>
    <row r="107121" spans="17:17">
      <c r="Q107121" s="39"/>
    </row>
    <row r="107122" spans="17:17">
      <c r="Q107122" s="39"/>
    </row>
    <row r="107123" spans="17:17">
      <c r="Q107123" s="39"/>
    </row>
    <row r="107124" spans="17:17">
      <c r="Q107124" s="39"/>
    </row>
    <row r="107125" spans="17:17">
      <c r="Q107125" s="39"/>
    </row>
    <row r="107126" spans="17:17">
      <c r="Q107126" s="39"/>
    </row>
    <row r="107127" spans="17:17">
      <c r="Q107127" s="39"/>
    </row>
    <row r="107128" spans="17:17">
      <c r="Q107128" s="39"/>
    </row>
    <row r="107129" spans="17:17">
      <c r="Q107129" s="39"/>
    </row>
    <row r="107130" spans="17:17">
      <c r="Q107130" s="39"/>
    </row>
    <row r="107131" spans="17:17">
      <c r="Q107131" s="39"/>
    </row>
    <row r="107132" spans="17:17">
      <c r="Q107132" s="39"/>
    </row>
    <row r="107133" spans="17:17">
      <c r="Q107133" s="39"/>
    </row>
    <row r="107134" spans="17:17">
      <c r="Q107134" s="39"/>
    </row>
    <row r="107135" spans="17:17">
      <c r="Q107135" s="39"/>
    </row>
    <row r="107136" spans="17:17">
      <c r="Q107136" s="39"/>
    </row>
    <row r="107137" spans="17:17">
      <c r="Q107137" s="39"/>
    </row>
    <row r="107138" spans="17:17">
      <c r="Q107138" s="39"/>
    </row>
    <row r="107139" spans="17:17">
      <c r="Q107139" s="39"/>
    </row>
    <row r="107140" spans="17:17">
      <c r="Q107140" s="39"/>
    </row>
    <row r="107141" spans="17:17">
      <c r="Q107141" s="39"/>
    </row>
    <row r="107142" spans="17:17">
      <c r="Q107142" s="39"/>
    </row>
    <row r="107143" spans="17:17">
      <c r="Q107143" s="39"/>
    </row>
    <row r="107144" spans="17:17">
      <c r="Q107144" s="39"/>
    </row>
    <row r="107145" spans="17:17">
      <c r="Q107145" s="39"/>
    </row>
    <row r="107146" spans="17:17">
      <c r="Q107146" s="39"/>
    </row>
    <row r="107147" spans="17:17">
      <c r="Q107147" s="39"/>
    </row>
    <row r="107148" spans="17:17">
      <c r="Q107148" s="39"/>
    </row>
    <row r="107149" spans="17:17">
      <c r="Q107149" s="39"/>
    </row>
    <row r="107150" spans="17:17">
      <c r="Q107150" s="39"/>
    </row>
    <row r="107151" spans="17:17">
      <c r="Q107151" s="39"/>
    </row>
    <row r="107152" spans="17:17">
      <c r="Q107152" s="39"/>
    </row>
    <row r="107153" spans="17:17">
      <c r="Q107153" s="39"/>
    </row>
    <row r="107154" spans="17:17">
      <c r="Q107154" s="39"/>
    </row>
    <row r="107155" spans="17:17">
      <c r="Q107155" s="39"/>
    </row>
    <row r="107156" spans="17:17">
      <c r="Q107156" s="39"/>
    </row>
    <row r="107157" spans="17:17">
      <c r="Q107157" s="39"/>
    </row>
    <row r="107158" spans="17:17">
      <c r="Q107158" s="39"/>
    </row>
    <row r="107159" spans="17:17">
      <c r="Q107159" s="39"/>
    </row>
    <row r="107160" spans="17:17">
      <c r="Q107160" s="39"/>
    </row>
    <row r="107161" spans="17:17">
      <c r="Q107161" s="39"/>
    </row>
    <row r="107162" spans="17:17">
      <c r="Q107162" s="39"/>
    </row>
    <row r="107163" spans="17:17">
      <c r="Q107163" s="39"/>
    </row>
    <row r="107164" spans="17:17">
      <c r="Q107164" s="39"/>
    </row>
    <row r="107165" spans="17:17">
      <c r="Q107165" s="39"/>
    </row>
    <row r="107166" spans="17:17">
      <c r="Q107166" s="39"/>
    </row>
    <row r="107167" spans="17:17">
      <c r="Q107167" s="39"/>
    </row>
    <row r="107168" spans="17:17">
      <c r="Q107168" s="39"/>
    </row>
    <row r="107169" spans="17:17">
      <c r="Q107169" s="39"/>
    </row>
    <row r="107170" spans="17:17">
      <c r="Q107170" s="39"/>
    </row>
    <row r="107171" spans="17:17">
      <c r="Q107171" s="39"/>
    </row>
    <row r="107172" spans="17:17">
      <c r="Q107172" s="39"/>
    </row>
    <row r="107173" spans="17:17">
      <c r="Q107173" s="39"/>
    </row>
    <row r="107174" spans="17:17">
      <c r="Q107174" s="39"/>
    </row>
    <row r="107175" spans="17:17">
      <c r="Q107175" s="39"/>
    </row>
    <row r="107176" spans="17:17">
      <c r="Q107176" s="39"/>
    </row>
    <row r="107177" spans="17:17">
      <c r="Q107177" s="39"/>
    </row>
    <row r="107178" spans="17:17">
      <c r="Q107178" s="39"/>
    </row>
    <row r="107179" spans="17:17">
      <c r="Q107179" s="39"/>
    </row>
    <row r="107180" spans="17:17">
      <c r="Q107180" s="39"/>
    </row>
    <row r="107181" spans="17:17">
      <c r="Q107181" s="39"/>
    </row>
    <row r="107182" spans="17:17">
      <c r="Q107182" s="39"/>
    </row>
    <row r="107183" spans="17:17">
      <c r="Q107183" s="39"/>
    </row>
    <row r="107184" spans="17:17">
      <c r="Q107184" s="39"/>
    </row>
    <row r="107185" spans="17:17">
      <c r="Q107185" s="39"/>
    </row>
    <row r="107186" spans="17:17">
      <c r="Q107186" s="39"/>
    </row>
    <row r="107187" spans="17:17">
      <c r="Q107187" s="39"/>
    </row>
    <row r="107188" spans="17:17">
      <c r="Q107188" s="39"/>
    </row>
    <row r="107189" spans="17:17">
      <c r="Q107189" s="39"/>
    </row>
    <row r="107190" spans="17:17">
      <c r="Q107190" s="39"/>
    </row>
    <row r="107191" spans="17:17">
      <c r="Q107191" s="39"/>
    </row>
    <row r="107192" spans="17:17">
      <c r="Q107192" s="39"/>
    </row>
    <row r="107193" spans="17:17">
      <c r="Q107193" s="39"/>
    </row>
    <row r="107194" spans="17:17">
      <c r="Q107194" s="39"/>
    </row>
    <row r="107195" spans="17:17">
      <c r="Q107195" s="39"/>
    </row>
    <row r="107196" spans="17:17">
      <c r="Q107196" s="39"/>
    </row>
    <row r="107197" spans="17:17">
      <c r="Q107197" s="39"/>
    </row>
    <row r="107198" spans="17:17">
      <c r="Q107198" s="39"/>
    </row>
    <row r="107199" spans="17:17">
      <c r="Q107199" s="39"/>
    </row>
    <row r="107200" spans="17:17">
      <c r="Q107200" s="39"/>
    </row>
    <row r="107201" spans="17:17">
      <c r="Q107201" s="39"/>
    </row>
    <row r="107202" spans="17:17">
      <c r="Q107202" s="39"/>
    </row>
    <row r="107203" spans="17:17">
      <c r="Q107203" s="39"/>
    </row>
    <row r="107204" spans="17:17">
      <c r="Q107204" s="39"/>
    </row>
    <row r="107205" spans="17:17">
      <c r="Q107205" s="39"/>
    </row>
    <row r="107206" spans="17:17">
      <c r="Q107206" s="39"/>
    </row>
    <row r="107207" spans="17:17">
      <c r="Q107207" s="39"/>
    </row>
    <row r="107208" spans="17:17">
      <c r="Q107208" s="39"/>
    </row>
    <row r="107209" spans="17:17">
      <c r="Q107209" s="39"/>
    </row>
    <row r="107210" spans="17:17">
      <c r="Q107210" s="39"/>
    </row>
    <row r="107211" spans="17:17">
      <c r="Q107211" s="39"/>
    </row>
    <row r="107212" spans="17:17">
      <c r="Q107212" s="39"/>
    </row>
    <row r="107213" spans="17:17">
      <c r="Q107213" s="39"/>
    </row>
    <row r="107214" spans="17:17">
      <c r="Q107214" s="39"/>
    </row>
    <row r="107215" spans="17:17">
      <c r="Q107215" s="39"/>
    </row>
    <row r="107216" spans="17:17">
      <c r="Q107216" s="39"/>
    </row>
    <row r="107217" spans="17:17">
      <c r="Q107217" s="39"/>
    </row>
    <row r="107218" spans="17:17">
      <c r="Q107218" s="39"/>
    </row>
    <row r="107219" spans="17:17">
      <c r="Q107219" s="39"/>
    </row>
    <row r="107220" spans="17:17">
      <c r="Q107220" s="39"/>
    </row>
    <row r="107221" spans="17:17">
      <c r="Q107221" s="39"/>
    </row>
    <row r="107222" spans="17:17">
      <c r="Q107222" s="39"/>
    </row>
    <row r="107223" spans="17:17">
      <c r="Q107223" s="39"/>
    </row>
    <row r="107224" spans="17:17">
      <c r="Q107224" s="39"/>
    </row>
    <row r="107225" spans="17:17">
      <c r="Q107225" s="39"/>
    </row>
    <row r="107226" spans="17:17">
      <c r="Q107226" s="39"/>
    </row>
    <row r="107227" spans="17:17">
      <c r="Q107227" s="39"/>
    </row>
    <row r="107228" spans="17:17">
      <c r="Q107228" s="39"/>
    </row>
    <row r="107229" spans="17:17">
      <c r="Q107229" s="39"/>
    </row>
    <row r="107230" spans="17:17">
      <c r="Q107230" s="39"/>
    </row>
    <row r="107231" spans="17:17">
      <c r="Q107231" s="39"/>
    </row>
    <row r="107232" spans="17:17">
      <c r="Q107232" s="39"/>
    </row>
    <row r="107233" spans="17:17">
      <c r="Q107233" s="39"/>
    </row>
    <row r="107234" spans="17:17">
      <c r="Q107234" s="39"/>
    </row>
    <row r="107235" spans="17:17">
      <c r="Q107235" s="39"/>
    </row>
    <row r="107236" spans="17:17">
      <c r="Q107236" s="39"/>
    </row>
    <row r="107237" spans="17:17">
      <c r="Q107237" s="39"/>
    </row>
    <row r="107238" spans="17:17">
      <c r="Q107238" s="39"/>
    </row>
    <row r="107239" spans="17:17">
      <c r="Q107239" s="39"/>
    </row>
    <row r="107240" spans="17:17">
      <c r="Q107240" s="39"/>
    </row>
    <row r="107241" spans="17:17">
      <c r="Q107241" s="39"/>
    </row>
    <row r="107242" spans="17:17">
      <c r="Q107242" s="39"/>
    </row>
    <row r="107243" spans="17:17">
      <c r="Q107243" s="39"/>
    </row>
    <row r="107244" spans="17:17">
      <c r="Q107244" s="39"/>
    </row>
    <row r="107245" spans="17:17">
      <c r="Q107245" s="39"/>
    </row>
    <row r="107246" spans="17:17">
      <c r="Q107246" s="39"/>
    </row>
    <row r="107247" spans="17:17">
      <c r="Q107247" s="39"/>
    </row>
    <row r="107248" spans="17:17">
      <c r="Q107248" s="39"/>
    </row>
    <row r="107249" spans="17:17">
      <c r="Q107249" s="39"/>
    </row>
    <row r="107250" spans="17:17">
      <c r="Q107250" s="39"/>
    </row>
    <row r="107251" spans="17:17">
      <c r="Q107251" s="39"/>
    </row>
    <row r="107252" spans="17:17">
      <c r="Q107252" s="39"/>
    </row>
    <row r="107253" spans="17:17">
      <c r="Q107253" s="39"/>
    </row>
    <row r="107254" spans="17:17">
      <c r="Q107254" s="39"/>
    </row>
    <row r="107255" spans="17:17">
      <c r="Q107255" s="39"/>
    </row>
    <row r="107256" spans="17:17">
      <c r="Q107256" s="39"/>
    </row>
    <row r="107257" spans="17:17">
      <c r="Q107257" s="39"/>
    </row>
    <row r="107258" spans="17:17">
      <c r="Q107258" s="39"/>
    </row>
    <row r="107259" spans="17:17">
      <c r="Q107259" s="39"/>
    </row>
    <row r="107260" spans="17:17">
      <c r="Q107260" s="39"/>
    </row>
    <row r="107261" spans="17:17">
      <c r="Q107261" s="39"/>
    </row>
    <row r="107262" spans="17:17">
      <c r="Q107262" s="39"/>
    </row>
    <row r="107263" spans="17:17">
      <c r="Q107263" s="39"/>
    </row>
    <row r="107264" spans="17:17">
      <c r="Q107264" s="39"/>
    </row>
    <row r="107265" spans="17:17">
      <c r="Q107265" s="39"/>
    </row>
    <row r="107266" spans="17:17">
      <c r="Q107266" s="39"/>
    </row>
    <row r="107267" spans="17:17">
      <c r="Q107267" s="39"/>
    </row>
    <row r="107268" spans="17:17">
      <c r="Q107268" s="39"/>
    </row>
    <row r="107269" spans="17:17">
      <c r="Q107269" s="39"/>
    </row>
    <row r="107270" spans="17:17">
      <c r="Q107270" s="39"/>
    </row>
    <row r="107271" spans="17:17">
      <c r="Q107271" s="39"/>
    </row>
    <row r="107272" spans="17:17">
      <c r="Q107272" s="39"/>
    </row>
    <row r="107273" spans="17:17">
      <c r="Q107273" s="39"/>
    </row>
    <row r="107274" spans="17:17">
      <c r="Q107274" s="39"/>
    </row>
    <row r="107275" spans="17:17">
      <c r="Q107275" s="39"/>
    </row>
    <row r="107276" spans="17:17">
      <c r="Q107276" s="39"/>
    </row>
    <row r="107277" spans="17:17">
      <c r="Q107277" s="39"/>
    </row>
    <row r="107278" spans="17:17">
      <c r="Q107278" s="39"/>
    </row>
    <row r="107279" spans="17:17">
      <c r="Q107279" s="39"/>
    </row>
    <row r="107280" spans="17:17">
      <c r="Q107280" s="39"/>
    </row>
    <row r="107281" spans="17:17">
      <c r="Q107281" s="39"/>
    </row>
    <row r="107282" spans="17:17">
      <c r="Q107282" s="39"/>
    </row>
    <row r="107283" spans="17:17">
      <c r="Q107283" s="39"/>
    </row>
    <row r="107284" spans="17:17">
      <c r="Q107284" s="39"/>
    </row>
    <row r="107285" spans="17:17">
      <c r="Q107285" s="39"/>
    </row>
    <row r="107286" spans="17:17">
      <c r="Q107286" s="39"/>
    </row>
    <row r="107287" spans="17:17">
      <c r="Q107287" s="39"/>
    </row>
    <row r="107288" spans="17:17">
      <c r="Q107288" s="39"/>
    </row>
    <row r="107289" spans="17:17">
      <c r="Q107289" s="39"/>
    </row>
    <row r="107290" spans="17:17">
      <c r="Q107290" s="39"/>
    </row>
    <row r="107291" spans="17:17">
      <c r="Q107291" s="39"/>
    </row>
    <row r="107292" spans="17:17">
      <c r="Q107292" s="39"/>
    </row>
    <row r="107293" spans="17:17">
      <c r="Q107293" s="39"/>
    </row>
    <row r="107294" spans="17:17">
      <c r="Q107294" s="39"/>
    </row>
    <row r="107295" spans="17:17">
      <c r="Q107295" s="39"/>
    </row>
    <row r="107296" spans="17:17">
      <c r="Q107296" s="39"/>
    </row>
    <row r="107297" spans="17:17">
      <c r="Q107297" s="39"/>
    </row>
    <row r="107298" spans="17:17">
      <c r="Q107298" s="39"/>
    </row>
    <row r="107299" spans="17:17">
      <c r="Q107299" s="39"/>
    </row>
    <row r="107300" spans="17:17">
      <c r="Q107300" s="39"/>
    </row>
    <row r="107301" spans="17:17">
      <c r="Q107301" s="39"/>
    </row>
    <row r="107302" spans="17:17">
      <c r="Q107302" s="39"/>
    </row>
    <row r="107303" spans="17:17">
      <c r="Q107303" s="39"/>
    </row>
    <row r="107304" spans="17:17">
      <c r="Q107304" s="39"/>
    </row>
    <row r="107305" spans="17:17">
      <c r="Q107305" s="39"/>
    </row>
    <row r="107306" spans="17:17">
      <c r="Q107306" s="39"/>
    </row>
    <row r="107307" spans="17:17">
      <c r="Q107307" s="39"/>
    </row>
    <row r="107308" spans="17:17">
      <c r="Q107308" s="39"/>
    </row>
    <row r="107309" spans="17:17">
      <c r="Q107309" s="39"/>
    </row>
    <row r="107310" spans="17:17">
      <c r="Q107310" s="39"/>
    </row>
    <row r="107311" spans="17:17">
      <c r="Q107311" s="39"/>
    </row>
    <row r="107312" spans="17:17">
      <c r="Q107312" s="39"/>
    </row>
    <row r="107313" spans="17:17">
      <c r="Q107313" s="39"/>
    </row>
    <row r="107314" spans="17:17">
      <c r="Q107314" s="39"/>
    </row>
    <row r="107315" spans="17:17">
      <c r="Q107315" s="39"/>
    </row>
    <row r="107316" spans="17:17">
      <c r="Q107316" s="39"/>
    </row>
    <row r="107317" spans="17:17">
      <c r="Q107317" s="39"/>
    </row>
    <row r="107318" spans="17:17">
      <c r="Q107318" s="39"/>
    </row>
    <row r="107319" spans="17:17">
      <c r="Q107319" s="39"/>
    </row>
    <row r="107320" spans="17:17">
      <c r="Q107320" s="39"/>
    </row>
    <row r="107321" spans="17:17">
      <c r="Q107321" s="39"/>
    </row>
    <row r="107322" spans="17:17">
      <c r="Q107322" s="39"/>
    </row>
    <row r="107323" spans="17:17">
      <c r="Q107323" s="39"/>
    </row>
    <row r="107324" spans="17:17">
      <c r="Q107324" s="39"/>
    </row>
    <row r="107325" spans="17:17">
      <c r="Q107325" s="39"/>
    </row>
    <row r="107326" spans="17:17">
      <c r="Q107326" s="39"/>
    </row>
    <row r="107327" spans="17:17">
      <c r="Q107327" s="39"/>
    </row>
    <row r="107328" spans="17:17">
      <c r="Q107328" s="39"/>
    </row>
    <row r="107329" spans="17:17">
      <c r="Q107329" s="39"/>
    </row>
    <row r="107330" spans="17:17">
      <c r="Q107330" s="39"/>
    </row>
    <row r="107331" spans="17:17">
      <c r="Q107331" s="39"/>
    </row>
    <row r="107332" spans="17:17">
      <c r="Q107332" s="39"/>
    </row>
    <row r="107333" spans="17:17">
      <c r="Q107333" s="39"/>
    </row>
    <row r="107334" spans="17:17">
      <c r="Q107334" s="39"/>
    </row>
    <row r="107335" spans="17:17">
      <c r="Q107335" s="39"/>
    </row>
    <row r="107336" spans="17:17">
      <c r="Q107336" s="39"/>
    </row>
    <row r="107337" spans="17:17">
      <c r="Q107337" s="39"/>
    </row>
    <row r="107338" spans="17:17">
      <c r="Q107338" s="39"/>
    </row>
    <row r="107339" spans="17:17">
      <c r="Q107339" s="39"/>
    </row>
    <row r="107340" spans="17:17">
      <c r="Q107340" s="39"/>
    </row>
    <row r="107341" spans="17:17">
      <c r="Q107341" s="39"/>
    </row>
    <row r="107342" spans="17:17">
      <c r="Q107342" s="39"/>
    </row>
    <row r="107343" spans="17:17">
      <c r="Q107343" s="39"/>
    </row>
    <row r="107344" spans="17:17">
      <c r="Q107344" s="39"/>
    </row>
    <row r="107345" spans="17:17">
      <c r="Q107345" s="39"/>
    </row>
    <row r="107346" spans="17:17">
      <c r="Q107346" s="39"/>
    </row>
    <row r="107347" spans="17:17">
      <c r="Q107347" s="39"/>
    </row>
    <row r="107348" spans="17:17">
      <c r="Q107348" s="39"/>
    </row>
    <row r="107349" spans="17:17">
      <c r="Q107349" s="39"/>
    </row>
    <row r="107350" spans="17:17">
      <c r="Q107350" s="39"/>
    </row>
    <row r="107351" spans="17:17">
      <c r="Q107351" s="39"/>
    </row>
    <row r="107352" spans="17:17">
      <c r="Q107352" s="39"/>
    </row>
    <row r="107353" spans="17:17">
      <c r="Q107353" s="39"/>
    </row>
    <row r="107354" spans="17:17">
      <c r="Q107354" s="39"/>
    </row>
    <row r="107355" spans="17:17">
      <c r="Q107355" s="39"/>
    </row>
    <row r="107356" spans="17:17">
      <c r="Q107356" s="39"/>
    </row>
    <row r="107357" spans="17:17">
      <c r="Q107357" s="39"/>
    </row>
    <row r="107358" spans="17:17">
      <c r="Q107358" s="39"/>
    </row>
    <row r="107359" spans="17:17">
      <c r="Q107359" s="39"/>
    </row>
    <row r="107360" spans="17:17">
      <c r="Q107360" s="39"/>
    </row>
    <row r="107361" spans="17:17">
      <c r="Q107361" s="39"/>
    </row>
    <row r="107362" spans="17:17">
      <c r="Q107362" s="39"/>
    </row>
    <row r="107363" spans="17:17">
      <c r="Q107363" s="39"/>
    </row>
    <row r="107364" spans="17:17">
      <c r="Q107364" s="39"/>
    </row>
    <row r="107365" spans="17:17">
      <c r="Q107365" s="39"/>
    </row>
    <row r="107366" spans="17:17">
      <c r="Q107366" s="39"/>
    </row>
    <row r="107367" spans="17:17">
      <c r="Q107367" s="39"/>
    </row>
    <row r="107368" spans="17:17">
      <c r="Q107368" s="39"/>
    </row>
    <row r="107369" spans="17:17">
      <c r="Q107369" s="39"/>
    </row>
    <row r="107370" spans="17:17">
      <c r="Q107370" s="39"/>
    </row>
    <row r="107371" spans="17:17">
      <c r="Q107371" s="39"/>
    </row>
    <row r="107372" spans="17:17">
      <c r="Q107372" s="39"/>
    </row>
    <row r="107373" spans="17:17">
      <c r="Q107373" s="39"/>
    </row>
    <row r="107374" spans="17:17">
      <c r="Q107374" s="39"/>
    </row>
    <row r="107375" spans="17:17">
      <c r="Q107375" s="39"/>
    </row>
    <row r="107376" spans="17:17">
      <c r="Q107376" s="39"/>
    </row>
    <row r="107377" spans="17:17">
      <c r="Q107377" s="39"/>
    </row>
    <row r="107378" spans="17:17">
      <c r="Q107378" s="39"/>
    </row>
    <row r="107379" spans="17:17">
      <c r="Q107379" s="39"/>
    </row>
    <row r="107380" spans="17:17">
      <c r="Q107380" s="39"/>
    </row>
    <row r="107381" spans="17:17">
      <c r="Q107381" s="39"/>
    </row>
    <row r="107382" spans="17:17">
      <c r="Q107382" s="39"/>
    </row>
    <row r="107383" spans="17:17">
      <c r="Q107383" s="39"/>
    </row>
    <row r="107384" spans="17:17">
      <c r="Q107384" s="39"/>
    </row>
    <row r="107385" spans="17:17">
      <c r="Q107385" s="39"/>
    </row>
    <row r="107386" spans="17:17">
      <c r="Q107386" s="39"/>
    </row>
    <row r="107387" spans="17:17">
      <c r="Q107387" s="39"/>
    </row>
    <row r="107388" spans="17:17">
      <c r="Q107388" s="39"/>
    </row>
    <row r="107389" spans="17:17">
      <c r="Q107389" s="39"/>
    </row>
    <row r="107390" spans="17:17">
      <c r="Q107390" s="39"/>
    </row>
    <row r="107391" spans="17:17">
      <c r="Q107391" s="39"/>
    </row>
    <row r="107392" spans="17:17">
      <c r="Q107392" s="39"/>
    </row>
    <row r="107393" spans="17:17">
      <c r="Q107393" s="39"/>
    </row>
    <row r="107394" spans="17:17">
      <c r="Q107394" s="39"/>
    </row>
    <row r="107395" spans="17:17">
      <c r="Q107395" s="39"/>
    </row>
    <row r="107396" spans="17:17">
      <c r="Q107396" s="39"/>
    </row>
    <row r="107397" spans="17:17">
      <c r="Q107397" s="39"/>
    </row>
    <row r="107398" spans="17:17">
      <c r="Q107398" s="39"/>
    </row>
    <row r="107399" spans="17:17">
      <c r="Q107399" s="39"/>
    </row>
    <row r="107400" spans="17:17">
      <c r="Q107400" s="39"/>
    </row>
    <row r="107401" spans="17:17">
      <c r="Q107401" s="39"/>
    </row>
    <row r="107402" spans="17:17">
      <c r="Q107402" s="39"/>
    </row>
    <row r="107403" spans="17:17">
      <c r="Q107403" s="39"/>
    </row>
    <row r="107404" spans="17:17">
      <c r="Q107404" s="39"/>
    </row>
    <row r="107405" spans="17:17">
      <c r="Q107405" s="39"/>
    </row>
    <row r="107406" spans="17:17">
      <c r="Q107406" s="39"/>
    </row>
    <row r="107407" spans="17:17">
      <c r="Q107407" s="39"/>
    </row>
    <row r="107408" spans="17:17">
      <c r="Q107408" s="39"/>
    </row>
    <row r="107409" spans="17:17">
      <c r="Q107409" s="39"/>
    </row>
    <row r="107410" spans="17:17">
      <c r="Q107410" s="39"/>
    </row>
    <row r="107411" spans="17:17">
      <c r="Q107411" s="39"/>
    </row>
    <row r="107412" spans="17:17">
      <c r="Q107412" s="39"/>
    </row>
    <row r="107413" spans="17:17">
      <c r="Q107413" s="39"/>
    </row>
    <row r="107414" spans="17:17">
      <c r="Q107414" s="39"/>
    </row>
    <row r="107415" spans="17:17">
      <c r="Q107415" s="39"/>
    </row>
    <row r="107416" spans="17:17">
      <c r="Q107416" s="39"/>
    </row>
    <row r="107417" spans="17:17">
      <c r="Q107417" s="39"/>
    </row>
    <row r="107418" spans="17:17">
      <c r="Q107418" s="39"/>
    </row>
    <row r="107419" spans="17:17">
      <c r="Q107419" s="39"/>
    </row>
    <row r="107420" spans="17:17">
      <c r="Q107420" s="39"/>
    </row>
    <row r="107421" spans="17:17">
      <c r="Q107421" s="39"/>
    </row>
    <row r="107422" spans="17:17">
      <c r="Q107422" s="39"/>
    </row>
    <row r="107423" spans="17:17">
      <c r="Q107423" s="39"/>
    </row>
    <row r="107424" spans="17:17">
      <c r="Q107424" s="39"/>
    </row>
    <row r="107425" spans="17:17">
      <c r="Q107425" s="39"/>
    </row>
    <row r="107426" spans="17:17">
      <c r="Q107426" s="39"/>
    </row>
    <row r="107427" spans="17:17">
      <c r="Q107427" s="39"/>
    </row>
    <row r="107428" spans="17:17">
      <c r="Q107428" s="39"/>
    </row>
    <row r="107429" spans="17:17">
      <c r="Q107429" s="39"/>
    </row>
    <row r="107430" spans="17:17">
      <c r="Q107430" s="39"/>
    </row>
    <row r="107431" spans="17:17">
      <c r="Q107431" s="39"/>
    </row>
    <row r="107432" spans="17:17">
      <c r="Q107432" s="39"/>
    </row>
    <row r="107433" spans="17:17">
      <c r="Q107433" s="39"/>
    </row>
    <row r="107434" spans="17:17">
      <c r="Q107434" s="39"/>
    </row>
    <row r="107435" spans="17:17">
      <c r="Q107435" s="39"/>
    </row>
    <row r="107436" spans="17:17">
      <c r="Q107436" s="39"/>
    </row>
    <row r="107437" spans="17:17">
      <c r="Q107437" s="39"/>
    </row>
    <row r="107438" spans="17:17">
      <c r="Q107438" s="39"/>
    </row>
    <row r="107439" spans="17:17">
      <c r="Q107439" s="39"/>
    </row>
    <row r="107440" spans="17:17">
      <c r="Q107440" s="39"/>
    </row>
    <row r="107441" spans="17:17">
      <c r="Q107441" s="39"/>
    </row>
    <row r="107442" spans="17:17">
      <c r="Q107442" s="39"/>
    </row>
    <row r="107443" spans="17:17">
      <c r="Q107443" s="39"/>
    </row>
    <row r="107444" spans="17:17">
      <c r="Q107444" s="39"/>
    </row>
    <row r="107445" spans="17:17">
      <c r="Q107445" s="39"/>
    </row>
    <row r="107446" spans="17:17">
      <c r="Q107446" s="39"/>
    </row>
    <row r="107447" spans="17:17">
      <c r="Q107447" s="39"/>
    </row>
    <row r="107448" spans="17:17">
      <c r="Q107448" s="39"/>
    </row>
    <row r="107449" spans="17:17">
      <c r="Q107449" s="39"/>
    </row>
    <row r="107450" spans="17:17">
      <c r="Q107450" s="39"/>
    </row>
    <row r="107451" spans="17:17">
      <c r="Q107451" s="39"/>
    </row>
    <row r="107452" spans="17:17">
      <c r="Q107452" s="39"/>
    </row>
    <row r="107453" spans="17:17">
      <c r="Q107453" s="39"/>
    </row>
    <row r="107454" spans="17:17">
      <c r="Q107454" s="39"/>
    </row>
    <row r="107455" spans="17:17">
      <c r="Q107455" s="39"/>
    </row>
    <row r="107456" spans="17:17">
      <c r="Q107456" s="39"/>
    </row>
    <row r="107457" spans="17:17">
      <c r="Q107457" s="39"/>
    </row>
    <row r="107458" spans="17:17">
      <c r="Q107458" s="39"/>
    </row>
    <row r="107459" spans="17:17">
      <c r="Q107459" s="39"/>
    </row>
    <row r="107460" spans="17:17">
      <c r="Q107460" s="39"/>
    </row>
    <row r="107461" spans="17:17">
      <c r="Q107461" s="39"/>
    </row>
    <row r="107462" spans="17:17">
      <c r="Q107462" s="39"/>
    </row>
    <row r="107463" spans="17:17">
      <c r="Q107463" s="39"/>
    </row>
    <row r="107464" spans="17:17">
      <c r="Q107464" s="39"/>
    </row>
    <row r="107465" spans="17:17">
      <c r="Q107465" s="39"/>
    </row>
    <row r="107466" spans="17:17">
      <c r="Q107466" s="39"/>
    </row>
    <row r="107467" spans="17:17">
      <c r="Q107467" s="39"/>
    </row>
    <row r="107468" spans="17:17">
      <c r="Q107468" s="39"/>
    </row>
    <row r="107469" spans="17:17">
      <c r="Q107469" s="39"/>
    </row>
    <row r="107470" spans="17:17">
      <c r="Q107470" s="39"/>
    </row>
    <row r="107471" spans="17:17">
      <c r="Q107471" s="39"/>
    </row>
    <row r="107472" spans="17:17">
      <c r="Q107472" s="39"/>
    </row>
    <row r="107473" spans="17:17">
      <c r="Q107473" s="39"/>
    </row>
    <row r="107474" spans="17:17">
      <c r="Q107474" s="39"/>
    </row>
    <row r="107475" spans="17:17">
      <c r="Q107475" s="39"/>
    </row>
    <row r="107476" spans="17:17">
      <c r="Q107476" s="39"/>
    </row>
    <row r="107477" spans="17:17">
      <c r="Q107477" s="39"/>
    </row>
    <row r="107478" spans="17:17">
      <c r="Q107478" s="39"/>
    </row>
    <row r="107479" spans="17:17">
      <c r="Q107479" s="39"/>
    </row>
    <row r="107480" spans="17:17">
      <c r="Q107480" s="39"/>
    </row>
    <row r="107481" spans="17:17">
      <c r="Q107481" s="39"/>
    </row>
    <row r="107482" spans="17:17">
      <c r="Q107482" s="39"/>
    </row>
    <row r="107483" spans="17:17">
      <c r="Q107483" s="39"/>
    </row>
    <row r="107484" spans="17:17">
      <c r="Q107484" s="39"/>
    </row>
    <row r="107485" spans="17:17">
      <c r="Q107485" s="39"/>
    </row>
    <row r="107486" spans="17:17">
      <c r="Q107486" s="39"/>
    </row>
    <row r="107487" spans="17:17">
      <c r="Q107487" s="39"/>
    </row>
    <row r="107488" spans="17:17">
      <c r="Q107488" s="39"/>
    </row>
    <row r="107489" spans="17:17">
      <c r="Q107489" s="39"/>
    </row>
    <row r="107490" spans="17:17">
      <c r="Q107490" s="39"/>
    </row>
    <row r="107491" spans="17:17">
      <c r="Q107491" s="39"/>
    </row>
    <row r="107492" spans="17:17">
      <c r="Q107492" s="39"/>
    </row>
    <row r="107493" spans="17:17">
      <c r="Q107493" s="39"/>
    </row>
    <row r="107494" spans="17:17">
      <c r="Q107494" s="39"/>
    </row>
    <row r="107495" spans="17:17">
      <c r="Q107495" s="39"/>
    </row>
    <row r="107496" spans="17:17">
      <c r="Q107496" s="39"/>
    </row>
    <row r="107497" spans="17:17">
      <c r="Q107497" s="39"/>
    </row>
    <row r="107498" spans="17:17">
      <c r="Q107498" s="39"/>
    </row>
    <row r="107499" spans="17:17">
      <c r="Q107499" s="39"/>
    </row>
    <row r="107500" spans="17:17">
      <c r="Q107500" s="39"/>
    </row>
    <row r="107501" spans="17:17">
      <c r="Q107501" s="39"/>
    </row>
    <row r="107502" spans="17:17">
      <c r="Q107502" s="39"/>
    </row>
    <row r="107503" spans="17:17">
      <c r="Q107503" s="39"/>
    </row>
    <row r="107504" spans="17:17">
      <c r="Q107504" s="39"/>
    </row>
    <row r="107505" spans="17:17">
      <c r="Q107505" s="39"/>
    </row>
    <row r="107506" spans="17:17">
      <c r="Q107506" s="39"/>
    </row>
    <row r="107507" spans="17:17">
      <c r="Q107507" s="39"/>
    </row>
    <row r="107508" spans="17:17">
      <c r="Q107508" s="39"/>
    </row>
    <row r="107509" spans="17:17">
      <c r="Q107509" s="39"/>
    </row>
    <row r="107510" spans="17:17">
      <c r="Q107510" s="39"/>
    </row>
    <row r="107511" spans="17:17">
      <c r="Q107511" s="39"/>
    </row>
    <row r="107512" spans="17:17">
      <c r="Q107512" s="39"/>
    </row>
    <row r="107513" spans="17:17">
      <c r="Q107513" s="39"/>
    </row>
    <row r="107514" spans="17:17">
      <c r="Q107514" s="39"/>
    </row>
    <row r="107515" spans="17:17">
      <c r="Q107515" s="39"/>
    </row>
    <row r="107516" spans="17:17">
      <c r="Q107516" s="39"/>
    </row>
    <row r="107517" spans="17:17">
      <c r="Q107517" s="39"/>
    </row>
    <row r="107518" spans="17:17">
      <c r="Q107518" s="39"/>
    </row>
    <row r="107519" spans="17:17">
      <c r="Q107519" s="39"/>
    </row>
    <row r="107520" spans="17:17">
      <c r="Q107520" s="39"/>
    </row>
    <row r="107521" spans="17:17">
      <c r="Q107521" s="39"/>
    </row>
    <row r="107522" spans="17:17">
      <c r="Q107522" s="39"/>
    </row>
    <row r="107523" spans="17:17">
      <c r="Q107523" s="39"/>
    </row>
    <row r="107524" spans="17:17">
      <c r="Q107524" s="39"/>
    </row>
    <row r="107525" spans="17:17">
      <c r="Q107525" s="39"/>
    </row>
    <row r="107526" spans="17:17">
      <c r="Q107526" s="39"/>
    </row>
    <row r="107527" spans="17:17">
      <c r="Q107527" s="39"/>
    </row>
    <row r="107528" spans="17:17">
      <c r="Q107528" s="39"/>
    </row>
    <row r="107529" spans="17:17">
      <c r="Q107529" s="39"/>
    </row>
    <row r="107530" spans="17:17">
      <c r="Q107530" s="39"/>
    </row>
    <row r="107531" spans="17:17">
      <c r="Q107531" s="39"/>
    </row>
    <row r="107532" spans="17:17">
      <c r="Q107532" s="39"/>
    </row>
    <row r="107533" spans="17:17">
      <c r="Q107533" s="39"/>
    </row>
    <row r="107534" spans="17:17">
      <c r="Q107534" s="39"/>
    </row>
    <row r="107535" spans="17:17">
      <c r="Q107535" s="39"/>
    </row>
    <row r="107536" spans="17:17">
      <c r="Q107536" s="39"/>
    </row>
    <row r="107537" spans="17:17">
      <c r="Q107537" s="39"/>
    </row>
    <row r="107538" spans="17:17">
      <c r="Q107538" s="39"/>
    </row>
    <row r="107539" spans="17:17">
      <c r="Q107539" s="39"/>
    </row>
    <row r="107540" spans="17:17">
      <c r="Q107540" s="39"/>
    </row>
    <row r="107541" spans="17:17">
      <c r="Q107541" s="39"/>
    </row>
    <row r="107542" spans="17:17">
      <c r="Q107542" s="39"/>
    </row>
    <row r="107543" spans="17:17">
      <c r="Q107543" s="39"/>
    </row>
    <row r="107544" spans="17:17">
      <c r="Q107544" s="39"/>
    </row>
    <row r="107545" spans="17:17">
      <c r="Q107545" s="39"/>
    </row>
    <row r="107546" spans="17:17">
      <c r="Q107546" s="39"/>
    </row>
    <row r="107547" spans="17:17">
      <c r="Q107547" s="39"/>
    </row>
    <row r="107548" spans="17:17">
      <c r="Q107548" s="39"/>
    </row>
    <row r="107549" spans="17:17">
      <c r="Q107549" s="39"/>
    </row>
    <row r="107550" spans="17:17">
      <c r="Q107550" s="39"/>
    </row>
    <row r="107551" spans="17:17">
      <c r="Q107551" s="39"/>
    </row>
    <row r="107552" spans="17:17">
      <c r="Q107552" s="39"/>
    </row>
    <row r="107553" spans="17:17">
      <c r="Q107553" s="39"/>
    </row>
    <row r="107554" spans="17:17">
      <c r="Q107554" s="39"/>
    </row>
    <row r="107555" spans="17:17">
      <c r="Q107555" s="39"/>
    </row>
    <row r="107556" spans="17:17">
      <c r="Q107556" s="39"/>
    </row>
    <row r="107557" spans="17:17">
      <c r="Q107557" s="39"/>
    </row>
    <row r="107558" spans="17:17">
      <c r="Q107558" s="39"/>
    </row>
    <row r="107559" spans="17:17">
      <c r="Q107559" s="39"/>
    </row>
    <row r="107560" spans="17:17">
      <c r="Q107560" s="39"/>
    </row>
    <row r="107561" spans="17:17">
      <c r="Q107561" s="39"/>
    </row>
    <row r="107562" spans="17:17">
      <c r="Q107562" s="39"/>
    </row>
    <row r="107563" spans="17:17">
      <c r="Q107563" s="39"/>
    </row>
    <row r="107564" spans="17:17">
      <c r="Q107564" s="39"/>
    </row>
    <row r="107565" spans="17:17">
      <c r="Q107565" s="39"/>
    </row>
    <row r="107566" spans="17:17">
      <c r="Q107566" s="39"/>
    </row>
    <row r="107567" spans="17:17">
      <c r="Q107567" s="39"/>
    </row>
    <row r="107568" spans="17:17">
      <c r="Q107568" s="39"/>
    </row>
    <row r="107569" spans="17:17">
      <c r="Q107569" s="39"/>
    </row>
    <row r="107570" spans="17:17">
      <c r="Q107570" s="39"/>
    </row>
    <row r="107571" spans="17:17">
      <c r="Q107571" s="39"/>
    </row>
    <row r="107572" spans="17:17">
      <c r="Q107572" s="39"/>
    </row>
    <row r="107573" spans="17:17">
      <c r="Q107573" s="39"/>
    </row>
    <row r="107574" spans="17:17">
      <c r="Q107574" s="39"/>
    </row>
    <row r="107575" spans="17:17">
      <c r="Q107575" s="39"/>
    </row>
    <row r="107576" spans="17:17">
      <c r="Q107576" s="39"/>
    </row>
    <row r="107577" spans="17:17">
      <c r="Q107577" s="39"/>
    </row>
    <row r="107578" spans="17:17">
      <c r="Q107578" s="39"/>
    </row>
    <row r="107579" spans="17:17">
      <c r="Q107579" s="39"/>
    </row>
    <row r="107580" spans="17:17">
      <c r="Q107580" s="39"/>
    </row>
    <row r="107581" spans="17:17">
      <c r="Q107581" s="39"/>
    </row>
    <row r="107582" spans="17:17">
      <c r="Q107582" s="39"/>
    </row>
    <row r="107583" spans="17:17">
      <c r="Q107583" s="39"/>
    </row>
    <row r="107584" spans="17:17">
      <c r="Q107584" s="39"/>
    </row>
    <row r="107585" spans="17:17">
      <c r="Q107585" s="39"/>
    </row>
    <row r="107586" spans="17:17">
      <c r="Q107586" s="39"/>
    </row>
    <row r="107587" spans="17:17">
      <c r="Q107587" s="39"/>
    </row>
    <row r="107588" spans="17:17">
      <c r="Q107588" s="39"/>
    </row>
    <row r="107589" spans="17:17">
      <c r="Q107589" s="39"/>
    </row>
    <row r="107590" spans="17:17">
      <c r="Q107590" s="39"/>
    </row>
    <row r="107591" spans="17:17">
      <c r="Q107591" s="39"/>
    </row>
    <row r="107592" spans="17:17">
      <c r="Q107592" s="39"/>
    </row>
    <row r="107593" spans="17:17">
      <c r="Q107593" s="39"/>
    </row>
    <row r="107594" spans="17:17">
      <c r="Q107594" s="39"/>
    </row>
    <row r="107595" spans="17:17">
      <c r="Q107595" s="39"/>
    </row>
    <row r="107596" spans="17:17">
      <c r="Q107596" s="39"/>
    </row>
    <row r="107597" spans="17:17">
      <c r="Q107597" s="39"/>
    </row>
    <row r="107598" spans="17:17">
      <c r="Q107598" s="39"/>
    </row>
    <row r="107599" spans="17:17">
      <c r="Q107599" s="39"/>
    </row>
    <row r="107600" spans="17:17">
      <c r="Q107600" s="39"/>
    </row>
    <row r="107601" spans="17:17">
      <c r="Q107601" s="39"/>
    </row>
    <row r="107602" spans="17:17">
      <c r="Q107602" s="39"/>
    </row>
    <row r="107603" spans="17:17">
      <c r="Q107603" s="39"/>
    </row>
    <row r="107604" spans="17:17">
      <c r="Q107604" s="39"/>
    </row>
    <row r="107605" spans="17:17">
      <c r="Q107605" s="39"/>
    </row>
    <row r="107606" spans="17:17">
      <c r="Q107606" s="39"/>
    </row>
    <row r="107607" spans="17:17">
      <c r="Q107607" s="39"/>
    </row>
    <row r="107608" spans="17:17">
      <c r="Q107608" s="39"/>
    </row>
    <row r="107609" spans="17:17">
      <c r="Q107609" s="39"/>
    </row>
    <row r="107610" spans="17:17">
      <c r="Q107610" s="39"/>
    </row>
    <row r="107611" spans="17:17">
      <c r="Q107611" s="39"/>
    </row>
    <row r="107612" spans="17:17">
      <c r="Q107612" s="39"/>
    </row>
    <row r="107613" spans="17:17">
      <c r="Q107613" s="39"/>
    </row>
    <row r="107614" spans="17:17">
      <c r="Q107614" s="39"/>
    </row>
    <row r="107615" spans="17:17">
      <c r="Q107615" s="39"/>
    </row>
    <row r="107616" spans="17:17">
      <c r="Q107616" s="39"/>
    </row>
    <row r="107617" spans="17:17">
      <c r="Q107617" s="39"/>
    </row>
    <row r="107618" spans="17:17">
      <c r="Q107618" s="39"/>
    </row>
    <row r="107619" spans="17:17">
      <c r="Q107619" s="39"/>
    </row>
    <row r="107620" spans="17:17">
      <c r="Q107620" s="39"/>
    </row>
    <row r="107621" spans="17:17">
      <c r="Q107621" s="39"/>
    </row>
    <row r="107622" spans="17:17">
      <c r="Q107622" s="39"/>
    </row>
    <row r="107623" spans="17:17">
      <c r="Q107623" s="39"/>
    </row>
    <row r="107624" spans="17:17">
      <c r="Q107624" s="39"/>
    </row>
    <row r="107625" spans="17:17">
      <c r="Q107625" s="39"/>
    </row>
    <row r="107626" spans="17:17">
      <c r="Q107626" s="39"/>
    </row>
    <row r="107627" spans="17:17">
      <c r="Q107627" s="39"/>
    </row>
    <row r="107628" spans="17:17">
      <c r="Q107628" s="39"/>
    </row>
    <row r="107629" spans="17:17">
      <c r="Q107629" s="39"/>
    </row>
    <row r="107630" spans="17:17">
      <c r="Q107630" s="39"/>
    </row>
    <row r="107631" spans="17:17">
      <c r="Q107631" s="39"/>
    </row>
    <row r="107632" spans="17:17">
      <c r="Q107632" s="39"/>
    </row>
    <row r="107633" spans="17:17">
      <c r="Q107633" s="39"/>
    </row>
    <row r="107634" spans="17:17">
      <c r="Q107634" s="39"/>
    </row>
    <row r="107635" spans="17:17">
      <c r="Q107635" s="39"/>
    </row>
    <row r="107636" spans="17:17">
      <c r="Q107636" s="39"/>
    </row>
    <row r="107637" spans="17:17">
      <c r="Q107637" s="39"/>
    </row>
    <row r="107638" spans="17:17">
      <c r="Q107638" s="39"/>
    </row>
    <row r="107639" spans="17:17">
      <c r="Q107639" s="39"/>
    </row>
    <row r="107640" spans="17:17">
      <c r="Q107640" s="39"/>
    </row>
    <row r="107641" spans="17:17">
      <c r="Q107641" s="39"/>
    </row>
    <row r="107642" spans="17:17">
      <c r="Q107642" s="39"/>
    </row>
    <row r="107643" spans="17:17">
      <c r="Q107643" s="39"/>
    </row>
    <row r="107644" spans="17:17">
      <c r="Q107644" s="39"/>
    </row>
    <row r="107645" spans="17:17">
      <c r="Q107645" s="39"/>
    </row>
    <row r="107646" spans="17:17">
      <c r="Q107646" s="39"/>
    </row>
    <row r="107647" spans="17:17">
      <c r="Q107647" s="39"/>
    </row>
    <row r="107648" spans="17:17">
      <c r="Q107648" s="39"/>
    </row>
    <row r="107649" spans="17:17">
      <c r="Q107649" s="39"/>
    </row>
    <row r="107650" spans="17:17">
      <c r="Q107650" s="39"/>
    </row>
    <row r="107651" spans="17:17">
      <c r="Q107651" s="39"/>
    </row>
    <row r="107652" spans="17:17">
      <c r="Q107652" s="39"/>
    </row>
    <row r="107653" spans="17:17">
      <c r="Q107653" s="39"/>
    </row>
    <row r="107654" spans="17:17">
      <c r="Q107654" s="39"/>
    </row>
    <row r="107655" spans="17:17">
      <c r="Q107655" s="39"/>
    </row>
    <row r="107656" spans="17:17">
      <c r="Q107656" s="39"/>
    </row>
    <row r="107657" spans="17:17">
      <c r="Q107657" s="39"/>
    </row>
    <row r="107658" spans="17:17">
      <c r="Q107658" s="39"/>
    </row>
    <row r="107659" spans="17:17">
      <c r="Q107659" s="39"/>
    </row>
    <row r="107660" spans="17:17">
      <c r="Q107660" s="39"/>
    </row>
    <row r="107661" spans="17:17">
      <c r="Q107661" s="39"/>
    </row>
    <row r="107662" spans="17:17">
      <c r="Q107662" s="39"/>
    </row>
    <row r="107663" spans="17:17">
      <c r="Q107663" s="39"/>
    </row>
    <row r="107664" spans="17:17">
      <c r="Q107664" s="39"/>
    </row>
    <row r="107665" spans="17:17">
      <c r="Q107665" s="39"/>
    </row>
    <row r="107666" spans="17:17">
      <c r="Q107666" s="39"/>
    </row>
    <row r="107667" spans="17:17">
      <c r="Q107667" s="39"/>
    </row>
    <row r="107668" spans="17:17">
      <c r="Q107668" s="39"/>
    </row>
    <row r="107669" spans="17:17">
      <c r="Q107669" s="39"/>
    </row>
    <row r="107670" spans="17:17">
      <c r="Q107670" s="39"/>
    </row>
    <row r="107671" spans="17:17">
      <c r="Q107671" s="39"/>
    </row>
    <row r="107672" spans="17:17">
      <c r="Q107672" s="39"/>
    </row>
    <row r="107673" spans="17:17">
      <c r="Q107673" s="39"/>
    </row>
    <row r="107674" spans="17:17">
      <c r="Q107674" s="39"/>
    </row>
    <row r="107675" spans="17:17">
      <c r="Q107675" s="39"/>
    </row>
    <row r="107676" spans="17:17">
      <c r="Q107676" s="39"/>
    </row>
    <row r="107677" spans="17:17">
      <c r="Q107677" s="39"/>
    </row>
    <row r="107678" spans="17:17">
      <c r="Q107678" s="39"/>
    </row>
    <row r="107679" spans="17:17">
      <c r="Q107679" s="39"/>
    </row>
    <row r="107680" spans="17:17">
      <c r="Q107680" s="39"/>
    </row>
    <row r="107681" spans="17:17">
      <c r="Q107681" s="39"/>
    </row>
    <row r="107682" spans="17:17">
      <c r="Q107682" s="39"/>
    </row>
    <row r="107683" spans="17:17">
      <c r="Q107683" s="39"/>
    </row>
    <row r="107684" spans="17:17">
      <c r="Q107684" s="39"/>
    </row>
    <row r="107685" spans="17:17">
      <c r="Q107685" s="39"/>
    </row>
    <row r="107686" spans="17:17">
      <c r="Q107686" s="39"/>
    </row>
    <row r="107687" spans="17:17">
      <c r="Q107687" s="39"/>
    </row>
    <row r="107688" spans="17:17">
      <c r="Q107688" s="39"/>
    </row>
    <row r="107689" spans="17:17">
      <c r="Q107689" s="39"/>
    </row>
    <row r="107690" spans="17:17">
      <c r="Q107690" s="39"/>
    </row>
    <row r="107691" spans="17:17">
      <c r="Q107691" s="39"/>
    </row>
    <row r="107692" spans="17:17">
      <c r="Q107692" s="39"/>
    </row>
    <row r="107693" spans="17:17">
      <c r="Q107693" s="39"/>
    </row>
    <row r="107694" spans="17:17">
      <c r="Q107694" s="39"/>
    </row>
    <row r="107695" spans="17:17">
      <c r="Q107695" s="39"/>
    </row>
    <row r="107696" spans="17:17">
      <c r="Q107696" s="39"/>
    </row>
    <row r="107697" spans="17:17">
      <c r="Q107697" s="39"/>
    </row>
    <row r="107698" spans="17:17">
      <c r="Q107698" s="39"/>
    </row>
    <row r="107699" spans="17:17">
      <c r="Q107699" s="39"/>
    </row>
    <row r="107700" spans="17:17">
      <c r="Q107700" s="39"/>
    </row>
    <row r="107701" spans="17:17">
      <c r="Q107701" s="39"/>
    </row>
    <row r="107702" spans="17:17">
      <c r="Q107702" s="39"/>
    </row>
    <row r="107703" spans="17:17">
      <c r="Q107703" s="39"/>
    </row>
    <row r="107704" spans="17:17">
      <c r="Q107704" s="39"/>
    </row>
    <row r="107705" spans="17:17">
      <c r="Q107705" s="39"/>
    </row>
    <row r="107706" spans="17:17">
      <c r="Q107706" s="39"/>
    </row>
    <row r="107707" spans="17:17">
      <c r="Q107707" s="39"/>
    </row>
    <row r="107708" spans="17:17">
      <c r="Q107708" s="39"/>
    </row>
    <row r="107709" spans="17:17">
      <c r="Q107709" s="39"/>
    </row>
    <row r="107710" spans="17:17">
      <c r="Q107710" s="39"/>
    </row>
    <row r="107711" spans="17:17">
      <c r="Q107711" s="39"/>
    </row>
    <row r="107712" spans="17:17">
      <c r="Q107712" s="39"/>
    </row>
    <row r="107713" spans="17:17">
      <c r="Q107713" s="39"/>
    </row>
    <row r="107714" spans="17:17">
      <c r="Q107714" s="39"/>
    </row>
    <row r="107715" spans="17:17">
      <c r="Q107715" s="39"/>
    </row>
    <row r="107716" spans="17:17">
      <c r="Q107716" s="39"/>
    </row>
    <row r="107717" spans="17:17">
      <c r="Q107717" s="39"/>
    </row>
    <row r="107718" spans="17:17">
      <c r="Q107718" s="39"/>
    </row>
    <row r="107719" spans="17:17">
      <c r="Q107719" s="39"/>
    </row>
    <row r="107720" spans="17:17">
      <c r="Q107720" s="39"/>
    </row>
    <row r="107721" spans="17:17">
      <c r="Q107721" s="39"/>
    </row>
    <row r="107722" spans="17:17">
      <c r="Q107722" s="39"/>
    </row>
    <row r="107723" spans="17:17">
      <c r="Q107723" s="39"/>
    </row>
    <row r="107724" spans="17:17">
      <c r="Q107724" s="39"/>
    </row>
    <row r="107725" spans="17:17">
      <c r="Q107725" s="39"/>
    </row>
    <row r="107726" spans="17:17">
      <c r="Q107726" s="39"/>
    </row>
    <row r="107727" spans="17:17">
      <c r="Q107727" s="39"/>
    </row>
    <row r="107728" spans="17:17">
      <c r="Q107728" s="39"/>
    </row>
    <row r="107729" spans="17:17">
      <c r="Q107729" s="39"/>
    </row>
    <row r="107730" spans="17:17">
      <c r="Q107730" s="39"/>
    </row>
    <row r="107731" spans="17:17">
      <c r="Q107731" s="39"/>
    </row>
    <row r="107732" spans="17:17">
      <c r="Q107732" s="39"/>
    </row>
    <row r="107733" spans="17:17">
      <c r="Q107733" s="39"/>
    </row>
    <row r="107734" spans="17:17">
      <c r="Q107734" s="39"/>
    </row>
    <row r="107735" spans="17:17">
      <c r="Q107735" s="39"/>
    </row>
    <row r="107736" spans="17:17">
      <c r="Q107736" s="39"/>
    </row>
    <row r="107737" spans="17:17">
      <c r="Q107737" s="39"/>
    </row>
    <row r="107738" spans="17:17">
      <c r="Q107738" s="39"/>
    </row>
    <row r="107739" spans="17:17">
      <c r="Q107739" s="39"/>
    </row>
    <row r="107740" spans="17:17">
      <c r="Q107740" s="39"/>
    </row>
    <row r="107741" spans="17:17">
      <c r="Q107741" s="39"/>
    </row>
    <row r="107742" spans="17:17">
      <c r="Q107742" s="39"/>
    </row>
    <row r="107743" spans="17:17">
      <c r="Q107743" s="39"/>
    </row>
    <row r="107744" spans="17:17">
      <c r="Q107744" s="39"/>
    </row>
    <row r="107745" spans="17:17">
      <c r="Q107745" s="39"/>
    </row>
    <row r="107746" spans="17:17">
      <c r="Q107746" s="39"/>
    </row>
    <row r="107747" spans="17:17">
      <c r="Q107747" s="39"/>
    </row>
    <row r="107748" spans="17:17">
      <c r="Q107748" s="39"/>
    </row>
    <row r="107749" spans="17:17">
      <c r="Q107749" s="39"/>
    </row>
    <row r="107750" spans="17:17">
      <c r="Q107750" s="39"/>
    </row>
    <row r="107751" spans="17:17">
      <c r="Q107751" s="39"/>
    </row>
    <row r="107752" spans="17:17">
      <c r="Q107752" s="39"/>
    </row>
    <row r="107753" spans="17:17">
      <c r="Q107753" s="39"/>
    </row>
    <row r="107754" spans="17:17">
      <c r="Q107754" s="39"/>
    </row>
    <row r="107755" spans="17:17">
      <c r="Q107755" s="39"/>
    </row>
    <row r="107756" spans="17:17">
      <c r="Q107756" s="39"/>
    </row>
    <row r="107757" spans="17:17">
      <c r="Q107757" s="39"/>
    </row>
    <row r="107758" spans="17:17">
      <c r="Q107758" s="39"/>
    </row>
    <row r="107759" spans="17:17">
      <c r="Q107759" s="39"/>
    </row>
    <row r="107760" spans="17:17">
      <c r="Q107760" s="39"/>
    </row>
    <row r="107761" spans="17:17">
      <c r="Q107761" s="39"/>
    </row>
    <row r="107762" spans="17:17">
      <c r="Q107762" s="39"/>
    </row>
    <row r="107763" spans="17:17">
      <c r="Q107763" s="39"/>
    </row>
    <row r="107764" spans="17:17">
      <c r="Q107764" s="39"/>
    </row>
    <row r="107765" spans="17:17">
      <c r="Q107765" s="39"/>
    </row>
    <row r="107766" spans="17:17">
      <c r="Q107766" s="39"/>
    </row>
    <row r="107767" spans="17:17">
      <c r="Q107767" s="39"/>
    </row>
    <row r="107768" spans="17:17">
      <c r="Q107768" s="39"/>
    </row>
    <row r="107769" spans="17:17">
      <c r="Q107769" s="39"/>
    </row>
    <row r="107770" spans="17:17">
      <c r="Q107770" s="39"/>
    </row>
    <row r="107771" spans="17:17">
      <c r="Q107771" s="39"/>
    </row>
    <row r="107772" spans="17:17">
      <c r="Q107772" s="39"/>
    </row>
    <row r="107773" spans="17:17">
      <c r="Q107773" s="39"/>
    </row>
    <row r="107774" spans="17:17">
      <c r="Q107774" s="39"/>
    </row>
    <row r="107775" spans="17:17">
      <c r="Q107775" s="39"/>
    </row>
    <row r="107776" spans="17:17">
      <c r="Q107776" s="39"/>
    </row>
    <row r="107777" spans="17:17">
      <c r="Q107777" s="39"/>
    </row>
    <row r="107778" spans="17:17">
      <c r="Q107778" s="39"/>
    </row>
    <row r="107779" spans="17:17">
      <c r="Q107779" s="39"/>
    </row>
    <row r="107780" spans="17:17">
      <c r="Q107780" s="39"/>
    </row>
    <row r="107781" spans="17:17">
      <c r="Q107781" s="39"/>
    </row>
    <row r="107782" spans="17:17">
      <c r="Q107782" s="39"/>
    </row>
    <row r="107783" spans="17:17">
      <c r="Q107783" s="39"/>
    </row>
    <row r="107784" spans="17:17">
      <c r="Q107784" s="39"/>
    </row>
    <row r="107785" spans="17:17">
      <c r="Q107785" s="39"/>
    </row>
    <row r="107786" spans="17:17">
      <c r="Q107786" s="39"/>
    </row>
    <row r="107787" spans="17:17">
      <c r="Q107787" s="39"/>
    </row>
    <row r="107788" spans="17:17">
      <c r="Q107788" s="39"/>
    </row>
    <row r="107789" spans="17:17">
      <c r="Q107789" s="39"/>
    </row>
    <row r="107790" spans="17:17">
      <c r="Q107790" s="39"/>
    </row>
    <row r="107791" spans="17:17">
      <c r="Q107791" s="39"/>
    </row>
    <row r="107792" spans="17:17">
      <c r="Q107792" s="39"/>
    </row>
    <row r="107793" spans="17:17">
      <c r="Q107793" s="39"/>
    </row>
    <row r="107794" spans="17:17">
      <c r="Q107794" s="39"/>
    </row>
    <row r="107795" spans="17:17">
      <c r="Q107795" s="39"/>
    </row>
    <row r="107796" spans="17:17">
      <c r="Q107796" s="39"/>
    </row>
    <row r="107797" spans="17:17">
      <c r="Q107797" s="39"/>
    </row>
    <row r="107798" spans="17:17">
      <c r="Q107798" s="39"/>
    </row>
    <row r="107799" spans="17:17">
      <c r="Q107799" s="39"/>
    </row>
    <row r="107800" spans="17:17">
      <c r="Q107800" s="39"/>
    </row>
    <row r="107801" spans="17:17">
      <c r="Q107801" s="39"/>
    </row>
    <row r="107802" spans="17:17">
      <c r="Q107802" s="39"/>
    </row>
    <row r="107803" spans="17:17">
      <c r="Q107803" s="39"/>
    </row>
    <row r="107804" spans="17:17">
      <c r="Q107804" s="39"/>
    </row>
    <row r="107805" spans="17:17">
      <c r="Q107805" s="39"/>
    </row>
    <row r="107806" spans="17:17">
      <c r="Q107806" s="39"/>
    </row>
    <row r="107807" spans="17:17">
      <c r="Q107807" s="39"/>
    </row>
    <row r="107808" spans="17:17">
      <c r="Q107808" s="39"/>
    </row>
    <row r="107809" spans="17:17">
      <c r="Q107809" s="39"/>
    </row>
    <row r="107810" spans="17:17">
      <c r="Q107810" s="39"/>
    </row>
    <row r="107811" spans="17:17">
      <c r="Q107811" s="39"/>
    </row>
    <row r="107812" spans="17:17">
      <c r="Q107812" s="39"/>
    </row>
    <row r="107813" spans="17:17">
      <c r="Q107813" s="39"/>
    </row>
    <row r="107814" spans="17:17">
      <c r="Q107814" s="39"/>
    </row>
    <row r="107815" spans="17:17">
      <c r="Q107815" s="39"/>
    </row>
    <row r="107816" spans="17:17">
      <c r="Q107816" s="39"/>
    </row>
    <row r="107817" spans="17:17">
      <c r="Q107817" s="39"/>
    </row>
    <row r="107818" spans="17:17">
      <c r="Q107818" s="39"/>
    </row>
    <row r="107819" spans="17:17">
      <c r="Q107819" s="39"/>
    </row>
    <row r="107820" spans="17:17">
      <c r="Q107820" s="39"/>
    </row>
    <row r="107821" spans="17:17">
      <c r="Q107821" s="39"/>
    </row>
    <row r="107822" spans="17:17">
      <c r="Q107822" s="39"/>
    </row>
    <row r="107823" spans="17:17">
      <c r="Q107823" s="39"/>
    </row>
    <row r="107824" spans="17:17">
      <c r="Q107824" s="39"/>
    </row>
    <row r="107825" spans="17:17">
      <c r="Q107825" s="39"/>
    </row>
    <row r="107826" spans="17:17">
      <c r="Q107826" s="39"/>
    </row>
    <row r="107827" spans="17:17">
      <c r="Q107827" s="39"/>
    </row>
    <row r="107828" spans="17:17">
      <c r="Q107828" s="39"/>
    </row>
    <row r="107829" spans="17:17">
      <c r="Q107829" s="39"/>
    </row>
    <row r="107830" spans="17:17">
      <c r="Q107830" s="39"/>
    </row>
    <row r="107831" spans="17:17">
      <c r="Q107831" s="39"/>
    </row>
    <row r="107832" spans="17:17">
      <c r="Q107832" s="39"/>
    </row>
    <row r="107833" spans="17:17">
      <c r="Q107833" s="39"/>
    </row>
    <row r="107834" spans="17:17">
      <c r="Q107834" s="39"/>
    </row>
    <row r="107835" spans="17:17">
      <c r="Q107835" s="39"/>
    </row>
    <row r="107836" spans="17:17">
      <c r="Q107836" s="39"/>
    </row>
    <row r="107837" spans="17:17">
      <c r="Q107837" s="39"/>
    </row>
    <row r="107838" spans="17:17">
      <c r="Q107838" s="39"/>
    </row>
    <row r="107839" spans="17:17">
      <c r="Q107839" s="39"/>
    </row>
    <row r="107840" spans="17:17">
      <c r="Q107840" s="39"/>
    </row>
    <row r="107841" spans="17:17">
      <c r="Q107841" s="39"/>
    </row>
    <row r="107842" spans="17:17">
      <c r="Q107842" s="39"/>
    </row>
    <row r="107843" spans="17:17">
      <c r="Q107843" s="39"/>
    </row>
    <row r="107844" spans="17:17">
      <c r="Q107844" s="39"/>
    </row>
    <row r="107845" spans="17:17">
      <c r="Q107845" s="39"/>
    </row>
    <row r="107846" spans="17:17">
      <c r="Q107846" s="39"/>
    </row>
    <row r="107847" spans="17:17">
      <c r="Q107847" s="39"/>
    </row>
    <row r="107848" spans="17:17">
      <c r="Q107848" s="39"/>
    </row>
    <row r="107849" spans="17:17">
      <c r="Q107849" s="39"/>
    </row>
    <row r="107850" spans="17:17">
      <c r="Q107850" s="39"/>
    </row>
    <row r="107851" spans="17:17">
      <c r="Q107851" s="39"/>
    </row>
    <row r="107852" spans="17:17">
      <c r="Q107852" s="39"/>
    </row>
    <row r="107853" spans="17:17">
      <c r="Q107853" s="39"/>
    </row>
    <row r="107854" spans="17:17">
      <c r="Q107854" s="39"/>
    </row>
    <row r="107855" spans="17:17">
      <c r="Q107855" s="39"/>
    </row>
    <row r="107856" spans="17:17">
      <c r="Q107856" s="39"/>
    </row>
    <row r="107857" spans="17:17">
      <c r="Q107857" s="39"/>
    </row>
    <row r="107858" spans="17:17">
      <c r="Q107858" s="39"/>
    </row>
    <row r="107859" spans="17:17">
      <c r="Q107859" s="39"/>
    </row>
    <row r="107860" spans="17:17">
      <c r="Q107860" s="39"/>
    </row>
    <row r="107861" spans="17:17">
      <c r="Q107861" s="39"/>
    </row>
    <row r="107862" spans="17:17">
      <c r="Q107862" s="39"/>
    </row>
    <row r="107863" spans="17:17">
      <c r="Q107863" s="39"/>
    </row>
    <row r="107864" spans="17:17">
      <c r="Q107864" s="39"/>
    </row>
    <row r="107865" spans="17:17">
      <c r="Q107865" s="39"/>
    </row>
    <row r="107866" spans="17:17">
      <c r="Q107866" s="39"/>
    </row>
    <row r="107867" spans="17:17">
      <c r="Q107867" s="39"/>
    </row>
    <row r="107868" spans="17:17">
      <c r="Q107868" s="39"/>
    </row>
    <row r="107869" spans="17:17">
      <c r="Q107869" s="39"/>
    </row>
    <row r="107870" spans="17:17">
      <c r="Q107870" s="39"/>
    </row>
    <row r="107871" spans="17:17">
      <c r="Q107871" s="39"/>
    </row>
    <row r="107872" spans="17:17">
      <c r="Q107872" s="39"/>
    </row>
    <row r="107873" spans="17:17">
      <c r="Q107873" s="39"/>
    </row>
    <row r="107874" spans="17:17">
      <c r="Q107874" s="39"/>
    </row>
    <row r="107875" spans="17:17">
      <c r="Q107875" s="39"/>
    </row>
    <row r="107876" spans="17:17">
      <c r="Q107876" s="39"/>
    </row>
    <row r="107877" spans="17:17">
      <c r="Q107877" s="39"/>
    </row>
    <row r="107878" spans="17:17">
      <c r="Q107878" s="39"/>
    </row>
    <row r="107879" spans="17:17">
      <c r="Q107879" s="39"/>
    </row>
    <row r="107880" spans="17:17">
      <c r="Q107880" s="39"/>
    </row>
    <row r="107881" spans="17:17">
      <c r="Q107881" s="39"/>
    </row>
    <row r="107882" spans="17:17">
      <c r="Q107882" s="39"/>
    </row>
    <row r="107883" spans="17:17">
      <c r="Q107883" s="39"/>
    </row>
    <row r="107884" spans="17:17">
      <c r="Q107884" s="39"/>
    </row>
    <row r="107885" spans="17:17">
      <c r="Q107885" s="39"/>
    </row>
    <row r="107886" spans="17:17">
      <c r="Q107886" s="39"/>
    </row>
    <row r="107887" spans="17:17">
      <c r="Q107887" s="39"/>
    </row>
    <row r="107888" spans="17:17">
      <c r="Q107888" s="39"/>
    </row>
    <row r="107889" spans="17:17">
      <c r="Q107889" s="39"/>
    </row>
    <row r="107890" spans="17:17">
      <c r="Q107890" s="39"/>
    </row>
    <row r="107891" spans="17:17">
      <c r="Q107891" s="39"/>
    </row>
    <row r="107892" spans="17:17">
      <c r="Q107892" s="39"/>
    </row>
    <row r="107893" spans="17:17">
      <c r="Q107893" s="39"/>
    </row>
    <row r="107894" spans="17:17">
      <c r="Q107894" s="39"/>
    </row>
    <row r="107895" spans="17:17">
      <c r="Q107895" s="39"/>
    </row>
    <row r="107896" spans="17:17">
      <c r="Q107896" s="39"/>
    </row>
    <row r="107897" spans="17:17">
      <c r="Q107897" s="39"/>
    </row>
    <row r="107898" spans="17:17">
      <c r="Q107898" s="39"/>
    </row>
    <row r="107899" spans="17:17">
      <c r="Q107899" s="39"/>
    </row>
    <row r="107900" spans="17:17">
      <c r="Q107900" s="39"/>
    </row>
    <row r="107901" spans="17:17">
      <c r="Q107901" s="39"/>
    </row>
    <row r="107902" spans="17:17">
      <c r="Q107902" s="39"/>
    </row>
    <row r="107903" spans="17:17">
      <c r="Q107903" s="39"/>
    </row>
    <row r="107904" spans="17:17">
      <c r="Q107904" s="39"/>
    </row>
    <row r="107905" spans="17:17">
      <c r="Q107905" s="39"/>
    </row>
    <row r="107906" spans="17:17">
      <c r="Q107906" s="39"/>
    </row>
    <row r="107907" spans="17:17">
      <c r="Q107907" s="39"/>
    </row>
    <row r="107908" spans="17:17">
      <c r="Q107908" s="39"/>
    </row>
    <row r="107909" spans="17:17">
      <c r="Q107909" s="39"/>
    </row>
    <row r="107910" spans="17:17">
      <c r="Q107910" s="39"/>
    </row>
    <row r="107911" spans="17:17">
      <c r="Q107911" s="39"/>
    </row>
    <row r="107912" spans="17:17">
      <c r="Q107912" s="39"/>
    </row>
    <row r="107913" spans="17:17">
      <c r="Q107913" s="39"/>
    </row>
    <row r="107914" spans="17:17">
      <c r="Q107914" s="39"/>
    </row>
    <row r="107915" spans="17:17">
      <c r="Q107915" s="39"/>
    </row>
    <row r="107916" spans="17:17">
      <c r="Q107916" s="39"/>
    </row>
    <row r="107917" spans="17:17">
      <c r="Q107917" s="39"/>
    </row>
    <row r="107918" spans="17:17">
      <c r="Q107918" s="39"/>
    </row>
    <row r="107919" spans="17:17">
      <c r="Q107919" s="39"/>
    </row>
    <row r="107920" spans="17:17">
      <c r="Q107920" s="39"/>
    </row>
    <row r="107921" spans="17:17">
      <c r="Q107921" s="39"/>
    </row>
    <row r="107922" spans="17:17">
      <c r="Q107922" s="39"/>
    </row>
    <row r="107923" spans="17:17">
      <c r="Q107923" s="39"/>
    </row>
    <row r="107924" spans="17:17">
      <c r="Q107924" s="39"/>
    </row>
    <row r="107925" spans="17:17">
      <c r="Q107925" s="39"/>
    </row>
    <row r="107926" spans="17:17">
      <c r="Q107926" s="39"/>
    </row>
    <row r="107927" spans="17:17">
      <c r="Q107927" s="39"/>
    </row>
    <row r="107928" spans="17:17">
      <c r="Q107928" s="39"/>
    </row>
    <row r="107929" spans="17:17">
      <c r="Q107929" s="39"/>
    </row>
    <row r="107930" spans="17:17">
      <c r="Q107930" s="39"/>
    </row>
    <row r="107931" spans="17:17">
      <c r="Q107931" s="39"/>
    </row>
    <row r="107932" spans="17:17">
      <c r="Q107932" s="39"/>
    </row>
    <row r="107933" spans="17:17">
      <c r="Q107933" s="39"/>
    </row>
    <row r="107934" spans="17:17">
      <c r="Q107934" s="39"/>
    </row>
    <row r="107935" spans="17:17">
      <c r="Q107935" s="39"/>
    </row>
    <row r="107936" spans="17:17">
      <c r="Q107936" s="39"/>
    </row>
    <row r="107937" spans="17:17">
      <c r="Q107937" s="39"/>
    </row>
    <row r="107938" spans="17:17">
      <c r="Q107938" s="39"/>
    </row>
    <row r="107939" spans="17:17">
      <c r="Q107939" s="39"/>
    </row>
    <row r="107940" spans="17:17">
      <c r="Q107940" s="39"/>
    </row>
    <row r="107941" spans="17:17">
      <c r="Q107941" s="39"/>
    </row>
    <row r="107942" spans="17:17">
      <c r="Q107942" s="39"/>
    </row>
    <row r="107943" spans="17:17">
      <c r="Q107943" s="39"/>
    </row>
    <row r="107944" spans="17:17">
      <c r="Q107944" s="39"/>
    </row>
    <row r="107945" spans="17:17">
      <c r="Q107945" s="39"/>
    </row>
    <row r="107946" spans="17:17">
      <c r="Q107946" s="39"/>
    </row>
    <row r="107947" spans="17:17">
      <c r="Q107947" s="39"/>
    </row>
    <row r="107948" spans="17:17">
      <c r="Q107948" s="39"/>
    </row>
    <row r="107949" spans="17:17">
      <c r="Q107949" s="39"/>
    </row>
    <row r="107950" spans="17:17">
      <c r="Q107950" s="39"/>
    </row>
    <row r="107951" spans="17:17">
      <c r="Q107951" s="39"/>
    </row>
    <row r="107952" spans="17:17">
      <c r="Q107952" s="39"/>
    </row>
    <row r="107953" spans="17:17">
      <c r="Q107953" s="39"/>
    </row>
    <row r="107954" spans="17:17">
      <c r="Q107954" s="39"/>
    </row>
    <row r="107955" spans="17:17">
      <c r="Q107955" s="39"/>
    </row>
    <row r="107956" spans="17:17">
      <c r="Q107956" s="39"/>
    </row>
    <row r="107957" spans="17:17">
      <c r="Q107957" s="39"/>
    </row>
    <row r="107958" spans="17:17">
      <c r="Q107958" s="39"/>
    </row>
    <row r="107959" spans="17:17">
      <c r="Q107959" s="39"/>
    </row>
    <row r="107960" spans="17:17">
      <c r="Q107960" s="39"/>
    </row>
    <row r="107961" spans="17:17">
      <c r="Q107961" s="39"/>
    </row>
    <row r="107962" spans="17:17">
      <c r="Q107962" s="39"/>
    </row>
    <row r="107963" spans="17:17">
      <c r="Q107963" s="39"/>
    </row>
    <row r="107964" spans="17:17">
      <c r="Q107964" s="39"/>
    </row>
    <row r="107965" spans="17:17">
      <c r="Q107965" s="39"/>
    </row>
    <row r="107966" spans="17:17">
      <c r="Q107966" s="39"/>
    </row>
    <row r="107967" spans="17:17">
      <c r="Q107967" s="39"/>
    </row>
    <row r="107968" spans="17:17">
      <c r="Q107968" s="39"/>
    </row>
    <row r="107969" spans="17:17">
      <c r="Q107969" s="39"/>
    </row>
    <row r="107970" spans="17:17">
      <c r="Q107970" s="39"/>
    </row>
    <row r="107971" spans="17:17">
      <c r="Q107971" s="39"/>
    </row>
    <row r="107972" spans="17:17">
      <c r="Q107972" s="39"/>
    </row>
    <row r="107973" spans="17:17">
      <c r="Q107973" s="39"/>
    </row>
    <row r="107974" spans="17:17">
      <c r="Q107974" s="39"/>
    </row>
    <row r="107975" spans="17:17">
      <c r="Q107975" s="39"/>
    </row>
    <row r="107976" spans="17:17">
      <c r="Q107976" s="39"/>
    </row>
    <row r="107977" spans="17:17">
      <c r="Q107977" s="39"/>
    </row>
    <row r="107978" spans="17:17">
      <c r="Q107978" s="39"/>
    </row>
    <row r="107979" spans="17:17">
      <c r="Q107979" s="39"/>
    </row>
    <row r="107980" spans="17:17">
      <c r="Q107980" s="39"/>
    </row>
    <row r="107981" spans="17:17">
      <c r="Q107981" s="39"/>
    </row>
    <row r="107982" spans="17:17">
      <c r="Q107982" s="39"/>
    </row>
    <row r="107983" spans="17:17">
      <c r="Q107983" s="39"/>
    </row>
    <row r="107984" spans="17:17">
      <c r="Q107984" s="39"/>
    </row>
    <row r="107985" spans="17:17">
      <c r="Q107985" s="39"/>
    </row>
    <row r="107986" spans="17:17">
      <c r="Q107986" s="39"/>
    </row>
    <row r="107987" spans="17:17">
      <c r="Q107987" s="39"/>
    </row>
    <row r="107988" spans="17:17">
      <c r="Q107988" s="39"/>
    </row>
    <row r="107989" spans="17:17">
      <c r="Q107989" s="39"/>
    </row>
    <row r="107990" spans="17:17">
      <c r="Q107990" s="39"/>
    </row>
    <row r="107991" spans="17:17">
      <c r="Q107991" s="39"/>
    </row>
    <row r="107992" spans="17:17">
      <c r="Q107992" s="39"/>
    </row>
    <row r="107993" spans="17:17">
      <c r="Q107993" s="39"/>
    </row>
    <row r="107994" spans="17:17">
      <c r="Q107994" s="39"/>
    </row>
    <row r="107995" spans="17:17">
      <c r="Q107995" s="39"/>
    </row>
    <row r="107996" spans="17:17">
      <c r="Q107996" s="39"/>
    </row>
    <row r="107997" spans="17:17">
      <c r="Q107997" s="39"/>
    </row>
    <row r="107998" spans="17:17">
      <c r="Q107998" s="39"/>
    </row>
    <row r="107999" spans="17:17">
      <c r="Q107999" s="39"/>
    </row>
    <row r="108000" spans="17:17">
      <c r="Q108000" s="39"/>
    </row>
    <row r="108001" spans="17:17">
      <c r="Q108001" s="39"/>
    </row>
    <row r="108002" spans="17:17">
      <c r="Q108002" s="39"/>
    </row>
    <row r="108003" spans="17:17">
      <c r="Q108003" s="39"/>
    </row>
    <row r="108004" spans="17:17">
      <c r="Q108004" s="39"/>
    </row>
    <row r="108005" spans="17:17">
      <c r="Q108005" s="39"/>
    </row>
    <row r="108006" spans="17:17">
      <c r="Q108006" s="39"/>
    </row>
    <row r="108007" spans="17:17">
      <c r="Q108007" s="39"/>
    </row>
    <row r="108008" spans="17:17">
      <c r="Q108008" s="39"/>
    </row>
    <row r="108009" spans="17:17">
      <c r="Q108009" s="39"/>
    </row>
    <row r="108010" spans="17:17">
      <c r="Q108010" s="39"/>
    </row>
    <row r="108011" spans="17:17">
      <c r="Q108011" s="39"/>
    </row>
    <row r="108012" spans="17:17">
      <c r="Q108012" s="39"/>
    </row>
    <row r="108013" spans="17:17">
      <c r="Q108013" s="39"/>
    </row>
    <row r="108014" spans="17:17">
      <c r="Q108014" s="39"/>
    </row>
    <row r="108015" spans="17:17">
      <c r="Q108015" s="39"/>
    </row>
    <row r="108016" spans="17:17">
      <c r="Q108016" s="39"/>
    </row>
    <row r="108017" spans="17:17">
      <c r="Q108017" s="39"/>
    </row>
    <row r="108018" spans="17:17">
      <c r="Q108018" s="39"/>
    </row>
    <row r="108019" spans="17:17">
      <c r="Q108019" s="39"/>
    </row>
    <row r="108020" spans="17:17">
      <c r="Q108020" s="39"/>
    </row>
    <row r="108021" spans="17:17">
      <c r="Q108021" s="39"/>
    </row>
    <row r="108022" spans="17:17">
      <c r="Q108022" s="39"/>
    </row>
    <row r="108023" spans="17:17">
      <c r="Q108023" s="39"/>
    </row>
    <row r="108024" spans="17:17">
      <c r="Q108024" s="39"/>
    </row>
    <row r="108025" spans="17:17">
      <c r="Q108025" s="39"/>
    </row>
    <row r="108026" spans="17:17">
      <c r="Q108026" s="39"/>
    </row>
    <row r="108027" spans="17:17">
      <c r="Q108027" s="39"/>
    </row>
    <row r="108028" spans="17:17">
      <c r="Q108028" s="39"/>
    </row>
    <row r="108029" spans="17:17">
      <c r="Q108029" s="39"/>
    </row>
    <row r="108030" spans="17:17">
      <c r="Q108030" s="39"/>
    </row>
    <row r="108031" spans="17:17">
      <c r="Q108031" s="39"/>
    </row>
    <row r="108032" spans="17:17">
      <c r="Q108032" s="39"/>
    </row>
    <row r="108033" spans="17:17">
      <c r="Q108033" s="39"/>
    </row>
    <row r="108034" spans="17:17">
      <c r="Q108034" s="39"/>
    </row>
    <row r="108035" spans="17:17">
      <c r="Q108035" s="39"/>
    </row>
    <row r="108036" spans="17:17">
      <c r="Q108036" s="39"/>
    </row>
    <row r="108037" spans="17:17">
      <c r="Q108037" s="39"/>
    </row>
    <row r="108038" spans="17:17">
      <c r="Q108038" s="39"/>
    </row>
    <row r="108039" spans="17:17">
      <c r="Q108039" s="39"/>
    </row>
    <row r="108040" spans="17:17">
      <c r="Q108040" s="39"/>
    </row>
    <row r="108041" spans="17:17">
      <c r="Q108041" s="39"/>
    </row>
    <row r="108042" spans="17:17">
      <c r="Q108042" s="39"/>
    </row>
    <row r="108043" spans="17:17">
      <c r="Q108043" s="39"/>
    </row>
    <row r="108044" spans="17:17">
      <c r="Q108044" s="39"/>
    </row>
    <row r="108045" spans="17:17">
      <c r="Q108045" s="39"/>
    </row>
    <row r="108046" spans="17:17">
      <c r="Q108046" s="39"/>
    </row>
    <row r="108047" spans="17:17">
      <c r="Q108047" s="39"/>
    </row>
    <row r="108048" spans="17:17">
      <c r="Q108048" s="39"/>
    </row>
    <row r="108049" spans="17:17">
      <c r="Q108049" s="39"/>
    </row>
    <row r="108050" spans="17:17">
      <c r="Q108050" s="39"/>
    </row>
    <row r="108051" spans="17:17">
      <c r="Q108051" s="39"/>
    </row>
    <row r="108052" spans="17:17">
      <c r="Q108052" s="39"/>
    </row>
    <row r="108053" spans="17:17">
      <c r="Q108053" s="39"/>
    </row>
    <row r="108054" spans="17:17">
      <c r="Q108054" s="39"/>
    </row>
    <row r="108055" spans="17:17">
      <c r="Q108055" s="39"/>
    </row>
    <row r="108056" spans="17:17">
      <c r="Q108056" s="39"/>
    </row>
    <row r="108057" spans="17:17">
      <c r="Q108057" s="39"/>
    </row>
    <row r="108058" spans="17:17">
      <c r="Q108058" s="39"/>
    </row>
    <row r="108059" spans="17:17">
      <c r="Q108059" s="39"/>
    </row>
    <row r="108060" spans="17:17">
      <c r="Q108060" s="39"/>
    </row>
    <row r="108061" spans="17:17">
      <c r="Q108061" s="39"/>
    </row>
    <row r="108062" spans="17:17">
      <c r="Q108062" s="39"/>
    </row>
    <row r="108063" spans="17:17">
      <c r="Q108063" s="39"/>
    </row>
    <row r="108064" spans="17:17">
      <c r="Q108064" s="39"/>
    </row>
    <row r="108065" spans="17:17">
      <c r="Q108065" s="39"/>
    </row>
    <row r="108066" spans="17:17">
      <c r="Q108066" s="39"/>
    </row>
    <row r="108067" spans="17:17">
      <c r="Q108067" s="39"/>
    </row>
    <row r="108068" spans="17:17">
      <c r="Q108068" s="39"/>
    </row>
    <row r="108069" spans="17:17">
      <c r="Q108069" s="39"/>
    </row>
    <row r="108070" spans="17:17">
      <c r="Q108070" s="39"/>
    </row>
    <row r="108071" spans="17:17">
      <c r="Q108071" s="39"/>
    </row>
    <row r="108072" spans="17:17">
      <c r="Q108072" s="39"/>
    </row>
    <row r="108073" spans="17:17">
      <c r="Q108073" s="39"/>
    </row>
    <row r="108074" spans="17:17">
      <c r="Q108074" s="39"/>
    </row>
    <row r="108075" spans="17:17">
      <c r="Q108075" s="39"/>
    </row>
    <row r="108076" spans="17:17">
      <c r="Q108076" s="39"/>
    </row>
    <row r="108077" spans="17:17">
      <c r="Q108077" s="39"/>
    </row>
    <row r="108078" spans="17:17">
      <c r="Q108078" s="39"/>
    </row>
    <row r="108079" spans="17:17">
      <c r="Q108079" s="39"/>
    </row>
    <row r="108080" spans="17:17">
      <c r="Q108080" s="39"/>
    </row>
    <row r="108081" spans="17:17">
      <c r="Q108081" s="39"/>
    </row>
    <row r="108082" spans="17:17">
      <c r="Q108082" s="39"/>
    </row>
    <row r="108083" spans="17:17">
      <c r="Q108083" s="39"/>
    </row>
    <row r="108084" spans="17:17">
      <c r="Q108084" s="39"/>
    </row>
    <row r="108085" spans="17:17">
      <c r="Q108085" s="39"/>
    </row>
    <row r="108086" spans="17:17">
      <c r="Q108086" s="39"/>
    </row>
    <row r="108087" spans="17:17">
      <c r="Q108087" s="39"/>
    </row>
    <row r="108088" spans="17:17">
      <c r="Q108088" s="39"/>
    </row>
    <row r="108089" spans="17:17">
      <c r="Q108089" s="39"/>
    </row>
    <row r="108090" spans="17:17">
      <c r="Q108090" s="39"/>
    </row>
    <row r="108091" spans="17:17">
      <c r="Q108091" s="39"/>
    </row>
    <row r="108092" spans="17:17">
      <c r="Q108092" s="39"/>
    </row>
    <row r="108093" spans="17:17">
      <c r="Q108093" s="39"/>
    </row>
    <row r="108094" spans="17:17">
      <c r="Q108094" s="39"/>
    </row>
    <row r="108095" spans="17:17">
      <c r="Q108095" s="39"/>
    </row>
    <row r="108096" spans="17:17">
      <c r="Q108096" s="39"/>
    </row>
    <row r="108097" spans="17:17">
      <c r="Q108097" s="39"/>
    </row>
    <row r="108098" spans="17:17">
      <c r="Q108098" s="39"/>
    </row>
    <row r="108099" spans="17:17">
      <c r="Q108099" s="39"/>
    </row>
    <row r="108100" spans="17:17">
      <c r="Q108100" s="39"/>
    </row>
    <row r="108101" spans="17:17">
      <c r="Q108101" s="39"/>
    </row>
    <row r="108102" spans="17:17">
      <c r="Q108102" s="39"/>
    </row>
    <row r="108103" spans="17:17">
      <c r="Q108103" s="39"/>
    </row>
    <row r="108104" spans="17:17">
      <c r="Q108104" s="39"/>
    </row>
    <row r="108105" spans="17:17">
      <c r="Q108105" s="39"/>
    </row>
    <row r="108106" spans="17:17">
      <c r="Q108106" s="39"/>
    </row>
    <row r="108107" spans="17:17">
      <c r="Q108107" s="39"/>
    </row>
    <row r="108108" spans="17:17">
      <c r="Q108108" s="39"/>
    </row>
    <row r="108109" spans="17:17">
      <c r="Q108109" s="39"/>
    </row>
    <row r="108110" spans="17:17">
      <c r="Q108110" s="39"/>
    </row>
    <row r="108111" spans="17:17">
      <c r="Q108111" s="39"/>
    </row>
    <row r="108112" spans="17:17">
      <c r="Q108112" s="39"/>
    </row>
    <row r="108113" spans="17:17">
      <c r="Q108113" s="39"/>
    </row>
    <row r="108114" spans="17:17">
      <c r="Q108114" s="39"/>
    </row>
    <row r="108115" spans="17:17">
      <c r="Q108115" s="39"/>
    </row>
    <row r="108116" spans="17:17">
      <c r="Q108116" s="39"/>
    </row>
    <row r="108117" spans="17:17">
      <c r="Q108117" s="39"/>
    </row>
    <row r="108118" spans="17:17">
      <c r="Q108118" s="39"/>
    </row>
    <row r="108119" spans="17:17">
      <c r="Q108119" s="39"/>
    </row>
    <row r="108120" spans="17:17">
      <c r="Q108120" s="39"/>
    </row>
    <row r="108121" spans="17:17">
      <c r="Q108121" s="39"/>
    </row>
    <row r="108122" spans="17:17">
      <c r="Q108122" s="39"/>
    </row>
    <row r="108123" spans="17:17">
      <c r="Q108123" s="39"/>
    </row>
    <row r="108124" spans="17:17">
      <c r="Q108124" s="39"/>
    </row>
    <row r="108125" spans="17:17">
      <c r="Q108125" s="39"/>
    </row>
    <row r="108126" spans="17:17">
      <c r="Q108126" s="39"/>
    </row>
    <row r="108127" spans="17:17">
      <c r="Q108127" s="39"/>
    </row>
    <row r="108128" spans="17:17">
      <c r="Q108128" s="39"/>
    </row>
    <row r="108129" spans="17:17">
      <c r="Q108129" s="39"/>
    </row>
    <row r="108130" spans="17:17">
      <c r="Q108130" s="39"/>
    </row>
    <row r="108131" spans="17:17">
      <c r="Q108131" s="39"/>
    </row>
    <row r="108132" spans="17:17">
      <c r="Q108132" s="39"/>
    </row>
    <row r="108133" spans="17:17">
      <c r="Q108133" s="39"/>
    </row>
    <row r="108134" spans="17:17">
      <c r="Q108134" s="39"/>
    </row>
    <row r="108135" spans="17:17">
      <c r="Q108135" s="39"/>
    </row>
    <row r="108136" spans="17:17">
      <c r="Q108136" s="39"/>
    </row>
    <row r="108137" spans="17:17">
      <c r="Q108137" s="39"/>
    </row>
    <row r="108138" spans="17:17">
      <c r="Q108138" s="39"/>
    </row>
    <row r="108139" spans="17:17">
      <c r="Q108139" s="39"/>
    </row>
    <row r="108140" spans="17:17">
      <c r="Q108140" s="39"/>
    </row>
    <row r="108141" spans="17:17">
      <c r="Q108141" s="39"/>
    </row>
    <row r="108142" spans="17:17">
      <c r="Q108142" s="39"/>
    </row>
    <row r="108143" spans="17:17">
      <c r="Q108143" s="39"/>
    </row>
    <row r="108144" spans="17:17">
      <c r="Q108144" s="39"/>
    </row>
    <row r="108145" spans="17:17">
      <c r="Q108145" s="39"/>
    </row>
    <row r="108146" spans="17:17">
      <c r="Q108146" s="39"/>
    </row>
    <row r="108147" spans="17:17">
      <c r="Q108147" s="39"/>
    </row>
    <row r="108148" spans="17:17">
      <c r="Q108148" s="39"/>
    </row>
    <row r="108149" spans="17:17">
      <c r="Q108149" s="39"/>
    </row>
    <row r="108150" spans="17:17">
      <c r="Q108150" s="39"/>
    </row>
    <row r="108151" spans="17:17">
      <c r="Q108151" s="39"/>
    </row>
    <row r="108152" spans="17:17">
      <c r="Q108152" s="39"/>
    </row>
    <row r="108153" spans="17:17">
      <c r="Q108153" s="39"/>
    </row>
    <row r="108154" spans="17:17">
      <c r="Q108154" s="39"/>
    </row>
    <row r="108155" spans="17:17">
      <c r="Q108155" s="39"/>
    </row>
    <row r="108156" spans="17:17">
      <c r="Q108156" s="39"/>
    </row>
    <row r="108157" spans="17:17">
      <c r="Q108157" s="39"/>
    </row>
    <row r="108158" spans="17:17">
      <c r="Q108158" s="39"/>
    </row>
    <row r="108159" spans="17:17">
      <c r="Q108159" s="39"/>
    </row>
    <row r="108160" spans="17:17">
      <c r="Q108160" s="39"/>
    </row>
    <row r="108161" spans="17:17">
      <c r="Q108161" s="39"/>
    </row>
    <row r="108162" spans="17:17">
      <c r="Q108162" s="39"/>
    </row>
    <row r="108163" spans="17:17">
      <c r="Q108163" s="39"/>
    </row>
    <row r="108164" spans="17:17">
      <c r="Q108164" s="39"/>
    </row>
    <row r="108165" spans="17:17">
      <c r="Q108165" s="39"/>
    </row>
    <row r="108166" spans="17:17">
      <c r="Q108166" s="39"/>
    </row>
    <row r="108167" spans="17:17">
      <c r="Q108167" s="39"/>
    </row>
    <row r="108168" spans="17:17">
      <c r="Q108168" s="39"/>
    </row>
    <row r="108169" spans="17:17">
      <c r="Q108169" s="39"/>
    </row>
    <row r="108170" spans="17:17">
      <c r="Q108170" s="39"/>
    </row>
    <row r="108171" spans="17:17">
      <c r="Q108171" s="39"/>
    </row>
    <row r="108172" spans="17:17">
      <c r="Q108172" s="39"/>
    </row>
    <row r="108173" spans="17:17">
      <c r="Q108173" s="39"/>
    </row>
    <row r="108174" spans="17:17">
      <c r="Q108174" s="39"/>
    </row>
    <row r="108175" spans="17:17">
      <c r="Q108175" s="39"/>
    </row>
    <row r="108176" spans="17:17">
      <c r="Q108176" s="39"/>
    </row>
    <row r="108177" spans="17:17">
      <c r="Q108177" s="39"/>
    </row>
    <row r="108178" spans="17:17">
      <c r="Q108178" s="39"/>
    </row>
    <row r="108179" spans="17:17">
      <c r="Q108179" s="39"/>
    </row>
    <row r="108180" spans="17:17">
      <c r="Q108180" s="39"/>
    </row>
    <row r="108181" spans="17:17">
      <c r="Q108181" s="39"/>
    </row>
    <row r="108182" spans="17:17">
      <c r="Q108182" s="39"/>
    </row>
    <row r="108183" spans="17:17">
      <c r="Q108183" s="39"/>
    </row>
    <row r="108184" spans="17:17">
      <c r="Q108184" s="39"/>
    </row>
    <row r="108185" spans="17:17">
      <c r="Q108185" s="39"/>
    </row>
    <row r="108186" spans="17:17">
      <c r="Q108186" s="39"/>
    </row>
    <row r="108187" spans="17:17">
      <c r="Q108187" s="39"/>
    </row>
    <row r="108188" spans="17:17">
      <c r="Q108188" s="39"/>
    </row>
    <row r="108189" spans="17:17">
      <c r="Q108189" s="39"/>
    </row>
    <row r="108190" spans="17:17">
      <c r="Q108190" s="39"/>
    </row>
    <row r="108191" spans="17:17">
      <c r="Q108191" s="39"/>
    </row>
    <row r="108192" spans="17:17">
      <c r="Q108192" s="39"/>
    </row>
    <row r="108193" spans="17:17">
      <c r="Q108193" s="39"/>
    </row>
    <row r="108194" spans="17:17">
      <c r="Q108194" s="39"/>
    </row>
    <row r="108195" spans="17:17">
      <c r="Q108195" s="39"/>
    </row>
    <row r="108196" spans="17:17">
      <c r="Q108196" s="39"/>
    </row>
    <row r="108197" spans="17:17">
      <c r="Q108197" s="39"/>
    </row>
    <row r="108198" spans="17:17">
      <c r="Q108198" s="39"/>
    </row>
    <row r="108199" spans="17:17">
      <c r="Q108199" s="39"/>
    </row>
    <row r="108200" spans="17:17">
      <c r="Q108200" s="39"/>
    </row>
    <row r="108201" spans="17:17">
      <c r="Q108201" s="39"/>
    </row>
    <row r="108202" spans="17:17">
      <c r="Q108202" s="39"/>
    </row>
    <row r="108203" spans="17:17">
      <c r="Q108203" s="39"/>
    </row>
    <row r="108204" spans="17:17">
      <c r="Q108204" s="39"/>
    </row>
    <row r="108205" spans="17:17">
      <c r="Q108205" s="39"/>
    </row>
    <row r="108206" spans="17:17">
      <c r="Q108206" s="39"/>
    </row>
    <row r="108207" spans="17:17">
      <c r="Q108207" s="39"/>
    </row>
    <row r="108208" spans="17:17">
      <c r="Q108208" s="39"/>
    </row>
    <row r="108209" spans="17:17">
      <c r="Q108209" s="39"/>
    </row>
    <row r="108210" spans="17:17">
      <c r="Q108210" s="39"/>
    </row>
    <row r="108211" spans="17:17">
      <c r="Q108211" s="39"/>
    </row>
    <row r="108212" spans="17:17">
      <c r="Q108212" s="39"/>
    </row>
    <row r="108213" spans="17:17">
      <c r="Q108213" s="39"/>
    </row>
    <row r="108214" spans="17:17">
      <c r="Q108214" s="39"/>
    </row>
    <row r="108215" spans="17:17">
      <c r="Q108215" s="39"/>
    </row>
    <row r="108216" spans="17:17">
      <c r="Q108216" s="39"/>
    </row>
    <row r="108217" spans="17:17">
      <c r="Q108217" s="39"/>
    </row>
    <row r="108218" spans="17:17">
      <c r="Q108218" s="39"/>
    </row>
    <row r="108219" spans="17:17">
      <c r="Q108219" s="39"/>
    </row>
    <row r="108220" spans="17:17">
      <c r="Q108220" s="39"/>
    </row>
    <row r="108221" spans="17:17">
      <c r="Q108221" s="39"/>
    </row>
    <row r="108222" spans="17:17">
      <c r="Q108222" s="39"/>
    </row>
    <row r="108223" spans="17:17">
      <c r="Q108223" s="39"/>
    </row>
    <row r="108224" spans="17:17">
      <c r="Q108224" s="39"/>
    </row>
    <row r="108225" spans="17:17">
      <c r="Q108225" s="39"/>
    </row>
    <row r="108226" spans="17:17">
      <c r="Q108226" s="39"/>
    </row>
    <row r="108227" spans="17:17">
      <c r="Q108227" s="39"/>
    </row>
    <row r="108228" spans="17:17">
      <c r="Q108228" s="39"/>
    </row>
    <row r="108229" spans="17:17">
      <c r="Q108229" s="39"/>
    </row>
    <row r="108230" spans="17:17">
      <c r="Q108230" s="39"/>
    </row>
    <row r="108231" spans="17:17">
      <c r="Q108231" s="39"/>
    </row>
    <row r="108232" spans="17:17">
      <c r="Q108232" s="39"/>
    </row>
    <row r="108233" spans="17:17">
      <c r="Q108233" s="39"/>
    </row>
    <row r="108234" spans="17:17">
      <c r="Q108234" s="39"/>
    </row>
    <row r="108235" spans="17:17">
      <c r="Q108235" s="39"/>
    </row>
    <row r="108236" spans="17:17">
      <c r="Q108236" s="39"/>
    </row>
    <row r="108237" spans="17:17">
      <c r="Q108237" s="39"/>
    </row>
    <row r="108238" spans="17:17">
      <c r="Q108238" s="39"/>
    </row>
    <row r="108239" spans="17:17">
      <c r="Q108239" s="39"/>
    </row>
    <row r="108240" spans="17:17">
      <c r="Q108240" s="39"/>
    </row>
    <row r="108241" spans="17:17">
      <c r="Q108241" s="39"/>
    </row>
    <row r="108242" spans="17:17">
      <c r="Q108242" s="39"/>
    </row>
    <row r="108243" spans="17:17">
      <c r="Q108243" s="39"/>
    </row>
    <row r="108244" spans="17:17">
      <c r="Q108244" s="39"/>
    </row>
    <row r="108245" spans="17:17">
      <c r="Q108245" s="39"/>
    </row>
    <row r="108246" spans="17:17">
      <c r="Q108246" s="39"/>
    </row>
    <row r="108247" spans="17:17">
      <c r="Q108247" s="39"/>
    </row>
    <row r="108248" spans="17:17">
      <c r="Q108248" s="39"/>
    </row>
    <row r="108249" spans="17:17">
      <c r="Q108249" s="39"/>
    </row>
    <row r="108250" spans="17:17">
      <c r="Q108250" s="39"/>
    </row>
    <row r="108251" spans="17:17">
      <c r="Q108251" s="39"/>
    </row>
    <row r="108252" spans="17:17">
      <c r="Q108252" s="39"/>
    </row>
    <row r="108253" spans="17:17">
      <c r="Q108253" s="39"/>
    </row>
    <row r="108254" spans="17:17">
      <c r="Q108254" s="39"/>
    </row>
    <row r="108255" spans="17:17">
      <c r="Q108255" s="39"/>
    </row>
    <row r="108256" spans="17:17">
      <c r="Q108256" s="39"/>
    </row>
    <row r="108257" spans="17:17">
      <c r="Q108257" s="39"/>
    </row>
    <row r="108258" spans="17:17">
      <c r="Q108258" s="39"/>
    </row>
    <row r="108259" spans="17:17">
      <c r="Q108259" s="39"/>
    </row>
    <row r="108260" spans="17:17">
      <c r="Q108260" s="39"/>
    </row>
    <row r="108261" spans="17:17">
      <c r="Q108261" s="39"/>
    </row>
    <row r="108262" spans="17:17">
      <c r="Q108262" s="39"/>
    </row>
    <row r="108263" spans="17:17">
      <c r="Q108263" s="39"/>
    </row>
    <row r="108264" spans="17:17">
      <c r="Q108264" s="39"/>
    </row>
    <row r="108265" spans="17:17">
      <c r="Q108265" s="39"/>
    </row>
    <row r="108266" spans="17:17">
      <c r="Q108266" s="39"/>
    </row>
    <row r="108267" spans="17:17">
      <c r="Q108267" s="39"/>
    </row>
    <row r="108268" spans="17:17">
      <c r="Q108268" s="39"/>
    </row>
    <row r="108269" spans="17:17">
      <c r="Q108269" s="39"/>
    </row>
    <row r="108270" spans="17:17">
      <c r="Q108270" s="39"/>
    </row>
    <row r="108271" spans="17:17">
      <c r="Q108271" s="39"/>
    </row>
    <row r="108272" spans="17:17">
      <c r="Q108272" s="39"/>
    </row>
    <row r="108273" spans="17:17">
      <c r="Q108273" s="39"/>
    </row>
    <row r="108274" spans="17:17">
      <c r="Q108274" s="39"/>
    </row>
    <row r="108275" spans="17:17">
      <c r="Q108275" s="39"/>
    </row>
    <row r="108276" spans="17:17">
      <c r="Q108276" s="39"/>
    </row>
    <row r="108277" spans="17:17">
      <c r="Q108277" s="39"/>
    </row>
    <row r="108278" spans="17:17">
      <c r="Q108278" s="39"/>
    </row>
    <row r="108279" spans="17:17">
      <c r="Q108279" s="39"/>
    </row>
    <row r="108280" spans="17:17">
      <c r="Q108280" s="39"/>
    </row>
    <row r="108281" spans="17:17">
      <c r="Q108281" s="39"/>
    </row>
    <row r="108282" spans="17:17">
      <c r="Q108282" s="39"/>
    </row>
    <row r="108283" spans="17:17">
      <c r="Q108283" s="39"/>
    </row>
    <row r="108284" spans="17:17">
      <c r="Q108284" s="39"/>
    </row>
    <row r="108285" spans="17:17">
      <c r="Q108285" s="39"/>
    </row>
    <row r="108286" spans="17:17">
      <c r="Q108286" s="39"/>
    </row>
    <row r="108287" spans="17:17">
      <c r="Q108287" s="39"/>
    </row>
    <row r="108288" spans="17:17">
      <c r="Q108288" s="39"/>
    </row>
    <row r="108289" spans="17:17">
      <c r="Q108289" s="39"/>
    </row>
    <row r="108290" spans="17:17">
      <c r="Q108290" s="39"/>
    </row>
    <row r="108291" spans="17:17">
      <c r="Q108291" s="39"/>
    </row>
    <row r="108292" spans="17:17">
      <c r="Q108292" s="39"/>
    </row>
    <row r="108293" spans="17:17">
      <c r="Q108293" s="39"/>
    </row>
    <row r="108294" spans="17:17">
      <c r="Q108294" s="39"/>
    </row>
    <row r="108295" spans="17:17">
      <c r="Q108295" s="39"/>
    </row>
    <row r="108296" spans="17:17">
      <c r="Q108296" s="39"/>
    </row>
    <row r="108297" spans="17:17">
      <c r="Q108297" s="39"/>
    </row>
    <row r="108298" spans="17:17">
      <c r="Q108298" s="39"/>
    </row>
    <row r="108299" spans="17:17">
      <c r="Q108299" s="39"/>
    </row>
    <row r="108300" spans="17:17">
      <c r="Q108300" s="39"/>
    </row>
    <row r="108301" spans="17:17">
      <c r="Q108301" s="39"/>
    </row>
    <row r="108302" spans="17:17">
      <c r="Q108302" s="39"/>
    </row>
    <row r="108303" spans="17:17">
      <c r="Q108303" s="39"/>
    </row>
    <row r="108304" spans="17:17">
      <c r="Q108304" s="39"/>
    </row>
    <row r="108305" spans="17:17">
      <c r="Q108305" s="39"/>
    </row>
    <row r="108306" spans="17:17">
      <c r="Q108306" s="39"/>
    </row>
    <row r="108307" spans="17:17">
      <c r="Q108307" s="39"/>
    </row>
    <row r="108308" spans="17:17">
      <c r="Q108308" s="39"/>
    </row>
    <row r="108309" spans="17:17">
      <c r="Q108309" s="39"/>
    </row>
    <row r="108310" spans="17:17">
      <c r="Q108310" s="39"/>
    </row>
    <row r="108311" spans="17:17">
      <c r="Q108311" s="39"/>
    </row>
    <row r="108312" spans="17:17">
      <c r="Q108312" s="39"/>
    </row>
    <row r="108313" spans="17:17">
      <c r="Q108313" s="39"/>
    </row>
    <row r="108314" spans="17:17">
      <c r="Q108314" s="39"/>
    </row>
    <row r="108315" spans="17:17">
      <c r="Q108315" s="39"/>
    </row>
    <row r="108316" spans="17:17">
      <c r="Q108316" s="39"/>
    </row>
    <row r="108317" spans="17:17">
      <c r="Q108317" s="39"/>
    </row>
    <row r="108318" spans="17:17">
      <c r="Q108318" s="39"/>
    </row>
    <row r="108319" spans="17:17">
      <c r="Q108319" s="39"/>
    </row>
    <row r="108320" spans="17:17">
      <c r="Q108320" s="39"/>
    </row>
    <row r="108321" spans="17:17">
      <c r="Q108321" s="39"/>
    </row>
    <row r="108322" spans="17:17">
      <c r="Q108322" s="39"/>
    </row>
    <row r="108323" spans="17:17">
      <c r="Q108323" s="39"/>
    </row>
    <row r="108324" spans="17:17">
      <c r="Q108324" s="39"/>
    </row>
    <row r="108325" spans="17:17">
      <c r="Q108325" s="39"/>
    </row>
    <row r="108326" spans="17:17">
      <c r="Q108326" s="39"/>
    </row>
    <row r="108327" spans="17:17">
      <c r="Q108327" s="39"/>
    </row>
    <row r="108328" spans="17:17">
      <c r="Q108328" s="39"/>
    </row>
    <row r="108329" spans="17:17">
      <c r="Q108329" s="39"/>
    </row>
    <row r="108330" spans="17:17">
      <c r="Q108330" s="39"/>
    </row>
    <row r="108331" spans="17:17">
      <c r="Q108331" s="39"/>
    </row>
    <row r="108332" spans="17:17">
      <c r="Q108332" s="39"/>
    </row>
    <row r="108333" spans="17:17">
      <c r="Q108333" s="39"/>
    </row>
    <row r="108334" spans="17:17">
      <c r="Q108334" s="39"/>
    </row>
    <row r="108335" spans="17:17">
      <c r="Q108335" s="39"/>
    </row>
    <row r="108336" spans="17:17">
      <c r="Q108336" s="39"/>
    </row>
    <row r="108337" spans="17:17">
      <c r="Q108337" s="39"/>
    </row>
    <row r="108338" spans="17:17">
      <c r="Q108338" s="39"/>
    </row>
    <row r="108339" spans="17:17">
      <c r="Q108339" s="39"/>
    </row>
    <row r="108340" spans="17:17">
      <c r="Q108340" s="39"/>
    </row>
    <row r="108341" spans="17:17">
      <c r="Q108341" s="39"/>
    </row>
    <row r="108342" spans="17:17">
      <c r="Q108342" s="39"/>
    </row>
    <row r="108343" spans="17:17">
      <c r="Q108343" s="39"/>
    </row>
    <row r="108344" spans="17:17">
      <c r="Q108344" s="39"/>
    </row>
    <row r="108345" spans="17:17">
      <c r="Q108345" s="39"/>
    </row>
    <row r="108346" spans="17:17">
      <c r="Q108346" s="39"/>
    </row>
    <row r="108347" spans="17:17">
      <c r="Q108347" s="39"/>
    </row>
    <row r="108348" spans="17:17">
      <c r="Q108348" s="39"/>
    </row>
    <row r="108349" spans="17:17">
      <c r="Q108349" s="39"/>
    </row>
    <row r="108350" spans="17:17">
      <c r="Q108350" s="39"/>
    </row>
    <row r="108351" spans="17:17">
      <c r="Q108351" s="39"/>
    </row>
    <row r="108352" spans="17:17">
      <c r="Q108352" s="39"/>
    </row>
    <row r="108353" spans="17:17">
      <c r="Q108353" s="39"/>
    </row>
    <row r="108354" spans="17:17">
      <c r="Q108354" s="39"/>
    </row>
    <row r="108355" spans="17:17">
      <c r="Q108355" s="39"/>
    </row>
    <row r="108356" spans="17:17">
      <c r="Q108356" s="39"/>
    </row>
    <row r="108357" spans="17:17">
      <c r="Q108357" s="39"/>
    </row>
    <row r="108358" spans="17:17">
      <c r="Q108358" s="39"/>
    </row>
    <row r="108359" spans="17:17">
      <c r="Q108359" s="39"/>
    </row>
    <row r="108360" spans="17:17">
      <c r="Q108360" s="39"/>
    </row>
    <row r="108361" spans="17:17">
      <c r="Q108361" s="39"/>
    </row>
    <row r="108362" spans="17:17">
      <c r="Q108362" s="39"/>
    </row>
    <row r="108363" spans="17:17">
      <c r="Q108363" s="39"/>
    </row>
    <row r="108364" spans="17:17">
      <c r="Q108364" s="39"/>
    </row>
    <row r="108365" spans="17:17">
      <c r="Q108365" s="39"/>
    </row>
    <row r="108366" spans="17:17">
      <c r="Q108366" s="39"/>
    </row>
    <row r="108367" spans="17:17">
      <c r="Q108367" s="39"/>
    </row>
    <row r="108368" spans="17:17">
      <c r="Q108368" s="39"/>
    </row>
    <row r="108369" spans="17:17">
      <c r="Q108369" s="39"/>
    </row>
    <row r="108370" spans="17:17">
      <c r="Q108370" s="39"/>
    </row>
    <row r="108371" spans="17:17">
      <c r="Q108371" s="39"/>
    </row>
    <row r="108372" spans="17:17">
      <c r="Q108372" s="39"/>
    </row>
    <row r="108373" spans="17:17">
      <c r="Q108373" s="39"/>
    </row>
    <row r="108374" spans="17:17">
      <c r="Q108374" s="39"/>
    </row>
    <row r="108375" spans="17:17">
      <c r="Q108375" s="39"/>
    </row>
    <row r="108376" spans="17:17">
      <c r="Q108376" s="39"/>
    </row>
    <row r="108377" spans="17:17">
      <c r="Q108377" s="39"/>
    </row>
    <row r="108378" spans="17:17">
      <c r="Q108378" s="39"/>
    </row>
    <row r="108379" spans="17:17">
      <c r="Q108379" s="39"/>
    </row>
    <row r="108380" spans="17:17">
      <c r="Q108380" s="39"/>
    </row>
    <row r="108381" spans="17:17">
      <c r="Q108381" s="39"/>
    </row>
    <row r="108382" spans="17:17">
      <c r="Q108382" s="39"/>
    </row>
    <row r="108383" spans="17:17">
      <c r="Q108383" s="39"/>
    </row>
    <row r="108384" spans="17:17">
      <c r="Q108384" s="39"/>
    </row>
    <row r="108385" spans="17:17">
      <c r="Q108385" s="39"/>
    </row>
    <row r="108386" spans="17:17">
      <c r="Q108386" s="39"/>
    </row>
    <row r="108387" spans="17:17">
      <c r="Q108387" s="39"/>
    </row>
    <row r="108388" spans="17:17">
      <c r="Q108388" s="39"/>
    </row>
    <row r="108389" spans="17:17">
      <c r="Q108389" s="39"/>
    </row>
    <row r="108390" spans="17:17">
      <c r="Q108390" s="39"/>
    </row>
    <row r="108391" spans="17:17">
      <c r="Q108391" s="39"/>
    </row>
    <row r="108392" spans="17:17">
      <c r="Q108392" s="39"/>
    </row>
    <row r="108393" spans="17:17">
      <c r="Q108393" s="39"/>
    </row>
    <row r="108394" spans="17:17">
      <c r="Q108394" s="39"/>
    </row>
    <row r="108395" spans="17:17">
      <c r="Q108395" s="39"/>
    </row>
    <row r="108396" spans="17:17">
      <c r="Q108396" s="39"/>
    </row>
    <row r="108397" spans="17:17">
      <c r="Q108397" s="39"/>
    </row>
    <row r="108398" spans="17:17">
      <c r="Q108398" s="39"/>
    </row>
    <row r="108399" spans="17:17">
      <c r="Q108399" s="39"/>
    </row>
    <row r="108400" spans="17:17">
      <c r="Q108400" s="39"/>
    </row>
    <row r="108401" spans="17:17">
      <c r="Q108401" s="39"/>
    </row>
    <row r="108402" spans="17:17">
      <c r="Q108402" s="39"/>
    </row>
    <row r="108403" spans="17:17">
      <c r="Q108403" s="39"/>
    </row>
    <row r="108404" spans="17:17">
      <c r="Q108404" s="39"/>
    </row>
    <row r="108405" spans="17:17">
      <c r="Q108405" s="39"/>
    </row>
    <row r="108406" spans="17:17">
      <c r="Q108406" s="39"/>
    </row>
    <row r="108407" spans="17:17">
      <c r="Q108407" s="39"/>
    </row>
    <row r="108408" spans="17:17">
      <c r="Q108408" s="39"/>
    </row>
    <row r="108409" spans="17:17">
      <c r="Q108409" s="39"/>
    </row>
    <row r="108410" spans="17:17">
      <c r="Q108410" s="39"/>
    </row>
    <row r="108411" spans="17:17">
      <c r="Q108411" s="39"/>
    </row>
    <row r="108412" spans="17:17">
      <c r="Q108412" s="39"/>
    </row>
    <row r="108413" spans="17:17">
      <c r="Q108413" s="39"/>
    </row>
    <row r="108414" spans="17:17">
      <c r="Q108414" s="39"/>
    </row>
    <row r="108415" spans="17:17">
      <c r="Q108415" s="39"/>
    </row>
    <row r="108416" spans="17:17">
      <c r="Q108416" s="39"/>
    </row>
    <row r="108417" spans="17:17">
      <c r="Q108417" s="39"/>
    </row>
    <row r="108418" spans="17:17">
      <c r="Q108418" s="39"/>
    </row>
    <row r="108419" spans="17:17">
      <c r="Q108419" s="39"/>
    </row>
    <row r="108420" spans="17:17">
      <c r="Q108420" s="39"/>
    </row>
    <row r="108421" spans="17:17">
      <c r="Q108421" s="39"/>
    </row>
    <row r="108422" spans="17:17">
      <c r="Q108422" s="39"/>
    </row>
    <row r="108423" spans="17:17">
      <c r="Q108423" s="39"/>
    </row>
    <row r="108424" spans="17:17">
      <c r="Q108424" s="39"/>
    </row>
    <row r="108425" spans="17:17">
      <c r="Q108425" s="39"/>
    </row>
    <row r="108426" spans="17:17">
      <c r="Q108426" s="39"/>
    </row>
    <row r="108427" spans="17:17">
      <c r="Q108427" s="39"/>
    </row>
    <row r="108428" spans="17:17">
      <c r="Q108428" s="39"/>
    </row>
    <row r="108429" spans="17:17">
      <c r="Q108429" s="39"/>
    </row>
    <row r="108430" spans="17:17">
      <c r="Q108430" s="39"/>
    </row>
    <row r="108431" spans="17:17">
      <c r="Q108431" s="39"/>
    </row>
    <row r="108432" spans="17:17">
      <c r="Q108432" s="39"/>
    </row>
    <row r="108433" spans="17:17">
      <c r="Q108433" s="39"/>
    </row>
    <row r="108434" spans="17:17">
      <c r="Q108434" s="39"/>
    </row>
    <row r="108435" spans="17:17">
      <c r="Q108435" s="39"/>
    </row>
    <row r="108436" spans="17:17">
      <c r="Q108436" s="39"/>
    </row>
    <row r="108437" spans="17:17">
      <c r="Q108437" s="39"/>
    </row>
    <row r="108438" spans="17:17">
      <c r="Q108438" s="39"/>
    </row>
    <row r="108439" spans="17:17">
      <c r="Q108439" s="39"/>
    </row>
    <row r="108440" spans="17:17">
      <c r="Q108440" s="39"/>
    </row>
    <row r="108441" spans="17:17">
      <c r="Q108441" s="39"/>
    </row>
    <row r="108442" spans="17:17">
      <c r="Q108442" s="39"/>
    </row>
    <row r="108443" spans="17:17">
      <c r="Q108443" s="39"/>
    </row>
    <row r="108444" spans="17:17">
      <c r="Q108444" s="39"/>
    </row>
    <row r="108445" spans="17:17">
      <c r="Q108445" s="39"/>
    </row>
    <row r="108446" spans="17:17">
      <c r="Q108446" s="39"/>
    </row>
    <row r="108447" spans="17:17">
      <c r="Q108447" s="39"/>
    </row>
    <row r="108448" spans="17:17">
      <c r="Q108448" s="39"/>
    </row>
    <row r="108449" spans="17:17">
      <c r="Q108449" s="39"/>
    </row>
    <row r="108450" spans="17:17">
      <c r="Q108450" s="39"/>
    </row>
    <row r="108451" spans="17:17">
      <c r="Q108451" s="39"/>
    </row>
    <row r="108452" spans="17:17">
      <c r="Q108452" s="39"/>
    </row>
    <row r="108453" spans="17:17">
      <c r="Q108453" s="39"/>
    </row>
    <row r="108454" spans="17:17">
      <c r="Q108454" s="39"/>
    </row>
    <row r="108455" spans="17:17">
      <c r="Q108455" s="39"/>
    </row>
    <row r="108456" spans="17:17">
      <c r="Q108456" s="39"/>
    </row>
    <row r="108457" spans="17:17">
      <c r="Q108457" s="39"/>
    </row>
    <row r="108458" spans="17:17">
      <c r="Q108458" s="39"/>
    </row>
    <row r="108459" spans="17:17">
      <c r="Q108459" s="39"/>
    </row>
    <row r="108460" spans="17:17">
      <c r="Q108460" s="39"/>
    </row>
    <row r="108461" spans="17:17">
      <c r="Q108461" s="39"/>
    </row>
    <row r="108462" spans="17:17">
      <c r="Q108462" s="39"/>
    </row>
    <row r="108463" spans="17:17">
      <c r="Q108463" s="39"/>
    </row>
    <row r="108464" spans="17:17">
      <c r="Q108464" s="39"/>
    </row>
    <row r="108465" spans="17:17">
      <c r="Q108465" s="39"/>
    </row>
    <row r="108466" spans="17:17">
      <c r="Q108466" s="39"/>
    </row>
    <row r="108467" spans="17:17">
      <c r="Q108467" s="39"/>
    </row>
    <row r="108468" spans="17:17">
      <c r="Q108468" s="39"/>
    </row>
    <row r="108469" spans="17:17">
      <c r="Q108469" s="39"/>
    </row>
    <row r="108470" spans="17:17">
      <c r="Q108470" s="39"/>
    </row>
    <row r="108471" spans="17:17">
      <c r="Q108471" s="39"/>
    </row>
    <row r="108472" spans="17:17">
      <c r="Q108472" s="39"/>
    </row>
    <row r="108473" spans="17:17">
      <c r="Q108473" s="39"/>
    </row>
    <row r="108474" spans="17:17">
      <c r="Q108474" s="39"/>
    </row>
    <row r="108475" spans="17:17">
      <c r="Q108475" s="39"/>
    </row>
    <row r="108476" spans="17:17">
      <c r="Q108476" s="39"/>
    </row>
    <row r="108477" spans="17:17">
      <c r="Q108477" s="39"/>
    </row>
    <row r="108478" spans="17:17">
      <c r="Q108478" s="39"/>
    </row>
    <row r="108479" spans="17:17">
      <c r="Q108479" s="39"/>
    </row>
    <row r="108480" spans="17:17">
      <c r="Q108480" s="39"/>
    </row>
    <row r="108481" spans="17:17">
      <c r="Q108481" s="39"/>
    </row>
    <row r="108482" spans="17:17">
      <c r="Q108482" s="39"/>
    </row>
    <row r="108483" spans="17:17">
      <c r="Q108483" s="39"/>
    </row>
    <row r="108484" spans="17:17">
      <c r="Q108484" s="39"/>
    </row>
    <row r="108485" spans="17:17">
      <c r="Q108485" s="39"/>
    </row>
    <row r="108486" spans="17:17">
      <c r="Q108486" s="39"/>
    </row>
    <row r="108487" spans="17:17">
      <c r="Q108487" s="39"/>
    </row>
    <row r="108488" spans="17:17">
      <c r="Q108488" s="39"/>
    </row>
    <row r="108489" spans="17:17">
      <c r="Q108489" s="39"/>
    </row>
    <row r="108490" spans="17:17">
      <c r="Q108490" s="39"/>
    </row>
    <row r="108491" spans="17:17">
      <c r="Q108491" s="39"/>
    </row>
    <row r="108492" spans="17:17">
      <c r="Q108492" s="39"/>
    </row>
    <row r="108493" spans="17:17">
      <c r="Q108493" s="39"/>
    </row>
    <row r="108494" spans="17:17">
      <c r="Q108494" s="39"/>
    </row>
    <row r="108495" spans="17:17">
      <c r="Q108495" s="39"/>
    </row>
    <row r="108496" spans="17:17">
      <c r="Q108496" s="39"/>
    </row>
    <row r="108497" spans="17:17">
      <c r="Q108497" s="39"/>
    </row>
    <row r="108498" spans="17:17">
      <c r="Q108498" s="39"/>
    </row>
    <row r="108499" spans="17:17">
      <c r="Q108499" s="39"/>
    </row>
    <row r="108500" spans="17:17">
      <c r="Q108500" s="39"/>
    </row>
    <row r="108501" spans="17:17">
      <c r="Q108501" s="39"/>
    </row>
    <row r="108502" spans="17:17">
      <c r="Q108502" s="39"/>
    </row>
    <row r="108503" spans="17:17">
      <c r="Q108503" s="39"/>
    </row>
    <row r="108504" spans="17:17">
      <c r="Q108504" s="39"/>
    </row>
    <row r="108505" spans="17:17">
      <c r="Q108505" s="39"/>
    </row>
    <row r="108506" spans="17:17">
      <c r="Q108506" s="39"/>
    </row>
    <row r="108507" spans="17:17">
      <c r="Q108507" s="39"/>
    </row>
    <row r="108508" spans="17:17">
      <c r="Q108508" s="39"/>
    </row>
    <row r="108509" spans="17:17">
      <c r="Q108509" s="39"/>
    </row>
    <row r="108510" spans="17:17">
      <c r="Q108510" s="39"/>
    </row>
    <row r="108511" spans="17:17">
      <c r="Q108511" s="39"/>
    </row>
    <row r="108512" spans="17:17">
      <c r="Q108512" s="39"/>
    </row>
    <row r="108513" spans="17:17">
      <c r="Q108513" s="39"/>
    </row>
    <row r="108514" spans="17:17">
      <c r="Q108514" s="39"/>
    </row>
    <row r="108515" spans="17:17">
      <c r="Q108515" s="39"/>
    </row>
    <row r="108516" spans="17:17">
      <c r="Q108516" s="39"/>
    </row>
    <row r="108517" spans="17:17">
      <c r="Q108517" s="39"/>
    </row>
    <row r="108518" spans="17:17">
      <c r="Q108518" s="39"/>
    </row>
    <row r="108519" spans="17:17">
      <c r="Q108519" s="39"/>
    </row>
    <row r="108520" spans="17:17">
      <c r="Q108520" s="39"/>
    </row>
    <row r="108521" spans="17:17">
      <c r="Q108521" s="39"/>
    </row>
    <row r="108522" spans="17:17">
      <c r="Q108522" s="39"/>
    </row>
    <row r="108523" spans="17:17">
      <c r="Q108523" s="39"/>
    </row>
    <row r="108524" spans="17:17">
      <c r="Q108524" s="39"/>
    </row>
    <row r="108525" spans="17:17">
      <c r="Q108525" s="39"/>
    </row>
    <row r="108526" spans="17:17">
      <c r="Q108526" s="39"/>
    </row>
    <row r="108527" spans="17:17">
      <c r="Q108527" s="39"/>
    </row>
    <row r="108528" spans="17:17">
      <c r="Q108528" s="39"/>
    </row>
    <row r="108529" spans="17:17">
      <c r="Q108529" s="39"/>
    </row>
    <row r="108530" spans="17:17">
      <c r="Q108530" s="39"/>
    </row>
    <row r="108531" spans="17:17">
      <c r="Q108531" s="39"/>
    </row>
    <row r="108532" spans="17:17">
      <c r="Q108532" s="39"/>
    </row>
    <row r="108533" spans="17:17">
      <c r="Q108533" s="39"/>
    </row>
    <row r="108534" spans="17:17">
      <c r="Q108534" s="39"/>
    </row>
    <row r="108535" spans="17:17">
      <c r="Q108535" s="39"/>
    </row>
    <row r="108536" spans="17:17">
      <c r="Q108536" s="39"/>
    </row>
    <row r="108537" spans="17:17">
      <c r="Q108537" s="39"/>
    </row>
    <row r="108538" spans="17:17">
      <c r="Q108538" s="39"/>
    </row>
    <row r="108539" spans="17:17">
      <c r="Q108539" s="39"/>
    </row>
    <row r="108540" spans="17:17">
      <c r="Q108540" s="39"/>
    </row>
    <row r="108541" spans="17:17">
      <c r="Q108541" s="39"/>
    </row>
    <row r="108542" spans="17:17">
      <c r="Q108542" s="39"/>
    </row>
    <row r="108543" spans="17:17">
      <c r="Q108543" s="39"/>
    </row>
    <row r="108544" spans="17:17">
      <c r="Q108544" s="39"/>
    </row>
    <row r="108545" spans="17:17">
      <c r="Q108545" s="39"/>
    </row>
    <row r="108546" spans="17:17">
      <c r="Q108546" s="39"/>
    </row>
    <row r="108547" spans="17:17">
      <c r="Q108547" s="39"/>
    </row>
    <row r="108548" spans="17:17">
      <c r="Q108548" s="39"/>
    </row>
    <row r="108549" spans="17:17">
      <c r="Q108549" s="39"/>
    </row>
    <row r="108550" spans="17:17">
      <c r="Q108550" s="39"/>
    </row>
    <row r="108551" spans="17:17">
      <c r="Q108551" s="39"/>
    </row>
    <row r="108552" spans="17:17">
      <c r="Q108552" s="39"/>
    </row>
    <row r="108553" spans="17:17">
      <c r="Q108553" s="39"/>
    </row>
    <row r="108554" spans="17:17">
      <c r="Q108554" s="39"/>
    </row>
    <row r="108555" spans="17:17">
      <c r="Q108555" s="39"/>
    </row>
    <row r="108556" spans="17:17">
      <c r="Q108556" s="39"/>
    </row>
    <row r="108557" spans="17:17">
      <c r="Q108557" s="39"/>
    </row>
    <row r="108558" spans="17:17">
      <c r="Q108558" s="39"/>
    </row>
    <row r="108559" spans="17:17">
      <c r="Q108559" s="39"/>
    </row>
    <row r="108560" spans="17:17">
      <c r="Q108560" s="39"/>
    </row>
    <row r="108561" spans="17:17">
      <c r="Q108561" s="39"/>
    </row>
    <row r="108562" spans="17:17">
      <c r="Q108562" s="39"/>
    </row>
    <row r="108563" spans="17:17">
      <c r="Q108563" s="39"/>
    </row>
    <row r="108564" spans="17:17">
      <c r="Q108564" s="39"/>
    </row>
    <row r="108565" spans="17:17">
      <c r="Q108565" s="39"/>
    </row>
    <row r="108566" spans="17:17">
      <c r="Q108566" s="39"/>
    </row>
    <row r="108567" spans="17:17">
      <c r="Q108567" s="39"/>
    </row>
    <row r="108568" spans="17:17">
      <c r="Q108568" s="39"/>
    </row>
    <row r="108569" spans="17:17">
      <c r="Q108569" s="39"/>
    </row>
    <row r="108570" spans="17:17">
      <c r="Q108570" s="39"/>
    </row>
    <row r="108571" spans="17:17">
      <c r="Q108571" s="39"/>
    </row>
    <row r="108572" spans="17:17">
      <c r="Q108572" s="39"/>
    </row>
    <row r="108573" spans="17:17">
      <c r="Q108573" s="39"/>
    </row>
    <row r="108574" spans="17:17">
      <c r="Q108574" s="39"/>
    </row>
    <row r="108575" spans="17:17">
      <c r="Q108575" s="39"/>
    </row>
    <row r="108576" spans="17:17">
      <c r="Q108576" s="39"/>
    </row>
    <row r="108577" spans="17:17">
      <c r="Q108577" s="39"/>
    </row>
    <row r="108578" spans="17:17">
      <c r="Q108578" s="39"/>
    </row>
    <row r="108579" spans="17:17">
      <c r="Q108579" s="39"/>
    </row>
    <row r="108580" spans="17:17">
      <c r="Q108580" s="39"/>
    </row>
    <row r="108581" spans="17:17">
      <c r="Q108581" s="39"/>
    </row>
    <row r="108582" spans="17:17">
      <c r="Q108582" s="39"/>
    </row>
    <row r="108583" spans="17:17">
      <c r="Q108583" s="39"/>
    </row>
    <row r="108584" spans="17:17">
      <c r="Q108584" s="39"/>
    </row>
    <row r="108585" spans="17:17">
      <c r="Q108585" s="39"/>
    </row>
    <row r="108586" spans="17:17">
      <c r="Q108586" s="39"/>
    </row>
    <row r="108587" spans="17:17">
      <c r="Q108587" s="39"/>
    </row>
    <row r="108588" spans="17:17">
      <c r="Q108588" s="39"/>
    </row>
    <row r="108589" spans="17:17">
      <c r="Q108589" s="39"/>
    </row>
    <row r="108590" spans="17:17">
      <c r="Q108590" s="39"/>
    </row>
    <row r="108591" spans="17:17">
      <c r="Q108591" s="39"/>
    </row>
    <row r="108592" spans="17:17">
      <c r="Q108592" s="39"/>
    </row>
    <row r="108593" spans="17:17">
      <c r="Q108593" s="39"/>
    </row>
    <row r="108594" spans="17:17">
      <c r="Q108594" s="39"/>
    </row>
    <row r="108595" spans="17:17">
      <c r="Q108595" s="39"/>
    </row>
    <row r="108596" spans="17:17">
      <c r="Q108596" s="39"/>
    </row>
    <row r="108597" spans="17:17">
      <c r="Q108597" s="39"/>
    </row>
    <row r="108598" spans="17:17">
      <c r="Q108598" s="39"/>
    </row>
    <row r="108599" spans="17:17">
      <c r="Q108599" s="39"/>
    </row>
    <row r="108600" spans="17:17">
      <c r="Q108600" s="39"/>
    </row>
    <row r="108601" spans="17:17">
      <c r="Q108601" s="39"/>
    </row>
    <row r="108602" spans="17:17">
      <c r="Q108602" s="39"/>
    </row>
    <row r="108603" spans="17:17">
      <c r="Q108603" s="39"/>
    </row>
    <row r="108604" spans="17:17">
      <c r="Q108604" s="39"/>
    </row>
    <row r="108605" spans="17:17">
      <c r="Q108605" s="39"/>
    </row>
    <row r="108606" spans="17:17">
      <c r="Q108606" s="39"/>
    </row>
    <row r="108607" spans="17:17">
      <c r="Q108607" s="39"/>
    </row>
    <row r="108608" spans="17:17">
      <c r="Q108608" s="39"/>
    </row>
    <row r="108609" spans="17:17">
      <c r="Q108609" s="39"/>
    </row>
    <row r="108610" spans="17:17">
      <c r="Q108610" s="39"/>
    </row>
    <row r="108611" spans="17:17">
      <c r="Q108611" s="39"/>
    </row>
    <row r="108612" spans="17:17">
      <c r="Q108612" s="39"/>
    </row>
    <row r="108613" spans="17:17">
      <c r="Q108613" s="39"/>
    </row>
    <row r="108614" spans="17:17">
      <c r="Q108614" s="39"/>
    </row>
    <row r="108615" spans="17:17">
      <c r="Q108615" s="39"/>
    </row>
    <row r="108616" spans="17:17">
      <c r="Q108616" s="39"/>
    </row>
    <row r="108617" spans="17:17">
      <c r="Q108617" s="39"/>
    </row>
    <row r="108618" spans="17:17">
      <c r="Q108618" s="39"/>
    </row>
    <row r="108619" spans="17:17">
      <c r="Q108619" s="39"/>
    </row>
    <row r="108620" spans="17:17">
      <c r="Q108620" s="39"/>
    </row>
    <row r="108621" spans="17:17">
      <c r="Q108621" s="39"/>
    </row>
    <row r="108622" spans="17:17">
      <c r="Q108622" s="39"/>
    </row>
    <row r="108623" spans="17:17">
      <c r="Q108623" s="39"/>
    </row>
    <row r="108624" spans="17:17">
      <c r="Q108624" s="39"/>
    </row>
    <row r="108625" spans="17:17">
      <c r="Q108625" s="39"/>
    </row>
    <row r="108626" spans="17:17">
      <c r="Q108626" s="39"/>
    </row>
    <row r="108627" spans="17:17">
      <c r="Q108627" s="39"/>
    </row>
    <row r="108628" spans="17:17">
      <c r="Q108628" s="39"/>
    </row>
    <row r="108629" spans="17:17">
      <c r="Q108629" s="39"/>
    </row>
    <row r="108630" spans="17:17">
      <c r="Q108630" s="39"/>
    </row>
    <row r="108631" spans="17:17">
      <c r="Q108631" s="39"/>
    </row>
    <row r="108632" spans="17:17">
      <c r="Q108632" s="39"/>
    </row>
    <row r="108633" spans="17:17">
      <c r="Q108633" s="39"/>
    </row>
    <row r="108634" spans="17:17">
      <c r="Q108634" s="39"/>
    </row>
    <row r="108635" spans="17:17">
      <c r="Q108635" s="39"/>
    </row>
    <row r="108636" spans="17:17">
      <c r="Q108636" s="39"/>
    </row>
    <row r="108637" spans="17:17">
      <c r="Q108637" s="39"/>
    </row>
    <row r="108638" spans="17:17">
      <c r="Q108638" s="39"/>
    </row>
    <row r="108639" spans="17:17">
      <c r="Q108639" s="39"/>
    </row>
    <row r="108640" spans="17:17">
      <c r="Q108640" s="39"/>
    </row>
    <row r="108641" spans="17:17">
      <c r="Q108641" s="39"/>
    </row>
    <row r="108642" spans="17:17">
      <c r="Q108642" s="39"/>
    </row>
    <row r="108643" spans="17:17">
      <c r="Q108643" s="39"/>
    </row>
    <row r="108644" spans="17:17">
      <c r="Q108644" s="39"/>
    </row>
    <row r="108645" spans="17:17">
      <c r="Q108645" s="39"/>
    </row>
    <row r="108646" spans="17:17">
      <c r="Q108646" s="39"/>
    </row>
    <row r="108647" spans="17:17">
      <c r="Q108647" s="39"/>
    </row>
    <row r="108648" spans="17:17">
      <c r="Q108648" s="39"/>
    </row>
    <row r="108649" spans="17:17">
      <c r="Q108649" s="39"/>
    </row>
    <row r="108650" spans="17:17">
      <c r="Q108650" s="39"/>
    </row>
    <row r="108651" spans="17:17">
      <c r="Q108651" s="39"/>
    </row>
    <row r="108652" spans="17:17">
      <c r="Q108652" s="39"/>
    </row>
    <row r="108653" spans="17:17">
      <c r="Q108653" s="39"/>
    </row>
    <row r="108654" spans="17:17">
      <c r="Q108654" s="39"/>
    </row>
    <row r="108655" spans="17:17">
      <c r="Q108655" s="39"/>
    </row>
    <row r="108656" spans="17:17">
      <c r="Q108656" s="39"/>
    </row>
    <row r="108657" spans="17:17">
      <c r="Q108657" s="39"/>
    </row>
    <row r="108658" spans="17:17">
      <c r="Q108658" s="39"/>
    </row>
    <row r="108659" spans="17:17">
      <c r="Q108659" s="39"/>
    </row>
    <row r="108660" spans="17:17">
      <c r="Q108660" s="39"/>
    </row>
    <row r="108661" spans="17:17">
      <c r="Q108661" s="39"/>
    </row>
    <row r="108662" spans="17:17">
      <c r="Q108662" s="39"/>
    </row>
    <row r="108663" spans="17:17">
      <c r="Q108663" s="39"/>
    </row>
    <row r="108664" spans="17:17">
      <c r="Q108664" s="39"/>
    </row>
    <row r="108665" spans="17:17">
      <c r="Q108665" s="39"/>
    </row>
    <row r="108666" spans="17:17">
      <c r="Q108666" s="39"/>
    </row>
    <row r="108667" spans="17:17">
      <c r="Q108667" s="39"/>
    </row>
    <row r="108668" spans="17:17">
      <c r="Q108668" s="39"/>
    </row>
    <row r="108669" spans="17:17">
      <c r="Q108669" s="39"/>
    </row>
    <row r="108670" spans="17:17">
      <c r="Q108670" s="39"/>
    </row>
    <row r="108671" spans="17:17">
      <c r="Q108671" s="39"/>
    </row>
    <row r="108672" spans="17:17">
      <c r="Q108672" s="39"/>
    </row>
    <row r="108673" spans="17:17">
      <c r="Q108673" s="39"/>
    </row>
    <row r="108674" spans="17:17">
      <c r="Q108674" s="39"/>
    </row>
    <row r="108675" spans="17:17">
      <c r="Q108675" s="39"/>
    </row>
    <row r="108676" spans="17:17">
      <c r="Q108676" s="39"/>
    </row>
    <row r="108677" spans="17:17">
      <c r="Q108677" s="39"/>
    </row>
    <row r="108678" spans="17:17">
      <c r="Q108678" s="39"/>
    </row>
    <row r="108679" spans="17:17">
      <c r="Q108679" s="39"/>
    </row>
    <row r="108680" spans="17:17">
      <c r="Q108680" s="39"/>
    </row>
    <row r="108681" spans="17:17">
      <c r="Q108681" s="39"/>
    </row>
    <row r="108682" spans="17:17">
      <c r="Q108682" s="39"/>
    </row>
    <row r="108683" spans="17:17">
      <c r="Q108683" s="39"/>
    </row>
    <row r="108684" spans="17:17">
      <c r="Q108684" s="39"/>
    </row>
    <row r="108685" spans="17:17">
      <c r="Q108685" s="39"/>
    </row>
    <row r="108686" spans="17:17">
      <c r="Q108686" s="39"/>
    </row>
    <row r="108687" spans="17:17">
      <c r="Q108687" s="39"/>
    </row>
    <row r="108688" spans="17:17">
      <c r="Q108688" s="39"/>
    </row>
    <row r="108689" spans="17:17">
      <c r="Q108689" s="39"/>
    </row>
    <row r="108690" spans="17:17">
      <c r="Q108690" s="39"/>
    </row>
    <row r="108691" spans="17:17">
      <c r="Q108691" s="39"/>
    </row>
    <row r="108692" spans="17:17">
      <c r="Q108692" s="39"/>
    </row>
    <row r="108693" spans="17:17">
      <c r="Q108693" s="39"/>
    </row>
    <row r="108694" spans="17:17">
      <c r="Q108694" s="39"/>
    </row>
    <row r="108695" spans="17:17">
      <c r="Q108695" s="39"/>
    </row>
    <row r="108696" spans="17:17">
      <c r="Q108696" s="39"/>
    </row>
    <row r="108697" spans="17:17">
      <c r="Q108697" s="39"/>
    </row>
    <row r="108698" spans="17:17">
      <c r="Q108698" s="39"/>
    </row>
    <row r="108699" spans="17:17">
      <c r="Q108699" s="39"/>
    </row>
    <row r="108700" spans="17:17">
      <c r="Q108700" s="39"/>
    </row>
    <row r="108701" spans="17:17">
      <c r="Q108701" s="39"/>
    </row>
    <row r="108702" spans="17:17">
      <c r="Q108702" s="39"/>
    </row>
    <row r="108703" spans="17:17">
      <c r="Q108703" s="39"/>
    </row>
    <row r="108704" spans="17:17">
      <c r="Q108704" s="39"/>
    </row>
    <row r="108705" spans="17:17">
      <c r="Q108705" s="39"/>
    </row>
    <row r="108706" spans="17:17">
      <c r="Q108706" s="39"/>
    </row>
    <row r="108707" spans="17:17">
      <c r="Q108707" s="39"/>
    </row>
    <row r="108708" spans="17:17">
      <c r="Q108708" s="39"/>
    </row>
    <row r="108709" spans="17:17">
      <c r="Q108709" s="39"/>
    </row>
    <row r="108710" spans="17:17">
      <c r="Q108710" s="39"/>
    </row>
    <row r="108711" spans="17:17">
      <c r="Q108711" s="39"/>
    </row>
    <row r="108712" spans="17:17">
      <c r="Q108712" s="39"/>
    </row>
    <row r="108713" spans="17:17">
      <c r="Q108713" s="39"/>
    </row>
    <row r="108714" spans="17:17">
      <c r="Q108714" s="39"/>
    </row>
    <row r="108715" spans="17:17">
      <c r="Q108715" s="39"/>
    </row>
    <row r="108716" spans="17:17">
      <c r="Q108716" s="39"/>
    </row>
    <row r="108717" spans="17:17">
      <c r="Q108717" s="39"/>
    </row>
    <row r="108718" spans="17:17">
      <c r="Q108718" s="39"/>
    </row>
    <row r="108719" spans="17:17">
      <c r="Q108719" s="39"/>
    </row>
    <row r="108720" spans="17:17">
      <c r="Q108720" s="39"/>
    </row>
    <row r="108721" spans="17:17">
      <c r="Q108721" s="39"/>
    </row>
    <row r="108722" spans="17:17">
      <c r="Q108722" s="39"/>
    </row>
    <row r="108723" spans="17:17">
      <c r="Q108723" s="39"/>
    </row>
    <row r="108724" spans="17:17">
      <c r="Q108724" s="39"/>
    </row>
    <row r="108725" spans="17:17">
      <c r="Q108725" s="39"/>
    </row>
    <row r="108726" spans="17:17">
      <c r="Q108726" s="39"/>
    </row>
    <row r="108727" spans="17:17">
      <c r="Q108727" s="39"/>
    </row>
    <row r="108728" spans="17:17">
      <c r="Q108728" s="39"/>
    </row>
    <row r="108729" spans="17:17">
      <c r="Q108729" s="39"/>
    </row>
    <row r="108730" spans="17:17">
      <c r="Q108730" s="39"/>
    </row>
    <row r="108731" spans="17:17">
      <c r="Q108731" s="39"/>
    </row>
    <row r="108732" spans="17:17">
      <c r="Q108732" s="39"/>
    </row>
    <row r="108733" spans="17:17">
      <c r="Q108733" s="39"/>
    </row>
    <row r="108734" spans="17:17">
      <c r="Q108734" s="39"/>
    </row>
    <row r="108735" spans="17:17">
      <c r="Q108735" s="39"/>
    </row>
    <row r="108736" spans="17:17">
      <c r="Q108736" s="39"/>
    </row>
    <row r="108737" spans="17:17">
      <c r="Q108737" s="39"/>
    </row>
    <row r="108738" spans="17:17">
      <c r="Q108738" s="39"/>
    </row>
    <row r="108739" spans="17:17">
      <c r="Q108739" s="39"/>
    </row>
    <row r="108740" spans="17:17">
      <c r="Q108740" s="39"/>
    </row>
    <row r="108741" spans="17:17">
      <c r="Q108741" s="39"/>
    </row>
    <row r="108742" spans="17:17">
      <c r="Q108742" s="39"/>
    </row>
    <row r="108743" spans="17:17">
      <c r="Q108743" s="39"/>
    </row>
    <row r="108744" spans="17:17">
      <c r="Q108744" s="39"/>
    </row>
    <row r="108745" spans="17:17">
      <c r="Q108745" s="39"/>
    </row>
    <row r="108746" spans="17:17">
      <c r="Q108746" s="39"/>
    </row>
    <row r="108747" spans="17:17">
      <c r="Q108747" s="39"/>
    </row>
    <row r="108748" spans="17:17">
      <c r="Q108748" s="39"/>
    </row>
    <row r="108749" spans="17:17">
      <c r="Q108749" s="39"/>
    </row>
    <row r="108750" spans="17:17">
      <c r="Q108750" s="39"/>
    </row>
    <row r="108751" spans="17:17">
      <c r="Q108751" s="39"/>
    </row>
    <row r="108752" spans="17:17">
      <c r="Q108752" s="39"/>
    </row>
    <row r="108753" spans="17:17">
      <c r="Q108753" s="39"/>
    </row>
    <row r="108754" spans="17:17">
      <c r="Q108754" s="39"/>
    </row>
    <row r="108755" spans="17:17">
      <c r="Q108755" s="39"/>
    </row>
    <row r="108756" spans="17:17">
      <c r="Q108756" s="39"/>
    </row>
    <row r="108757" spans="17:17">
      <c r="Q108757" s="39"/>
    </row>
    <row r="108758" spans="17:17">
      <c r="Q108758" s="39"/>
    </row>
    <row r="108759" spans="17:17">
      <c r="Q108759" s="39"/>
    </row>
    <row r="108760" spans="17:17">
      <c r="Q108760" s="39"/>
    </row>
    <row r="108761" spans="17:17">
      <c r="Q108761" s="39"/>
    </row>
    <row r="108762" spans="17:17">
      <c r="Q108762" s="39"/>
    </row>
    <row r="108763" spans="17:17">
      <c r="Q108763" s="39"/>
    </row>
    <row r="108764" spans="17:17">
      <c r="Q108764" s="39"/>
    </row>
    <row r="108765" spans="17:17">
      <c r="Q108765" s="39"/>
    </row>
    <row r="108766" spans="17:17">
      <c r="Q108766" s="39"/>
    </row>
    <row r="108767" spans="17:17">
      <c r="Q108767" s="39"/>
    </row>
    <row r="108768" spans="17:17">
      <c r="Q108768" s="39"/>
    </row>
    <row r="108769" spans="17:17">
      <c r="Q108769" s="39"/>
    </row>
    <row r="108770" spans="17:17">
      <c r="Q108770" s="39"/>
    </row>
    <row r="108771" spans="17:17">
      <c r="Q108771" s="39"/>
    </row>
    <row r="108772" spans="17:17">
      <c r="Q108772" s="39"/>
    </row>
    <row r="108773" spans="17:17">
      <c r="Q108773" s="39"/>
    </row>
    <row r="108774" spans="17:17">
      <c r="Q108774" s="39"/>
    </row>
    <row r="108775" spans="17:17">
      <c r="Q108775" s="39"/>
    </row>
    <row r="108776" spans="17:17">
      <c r="Q108776" s="39"/>
    </row>
    <row r="108777" spans="17:17">
      <c r="Q108777" s="39"/>
    </row>
    <row r="108778" spans="17:17">
      <c r="Q108778" s="39"/>
    </row>
    <row r="108779" spans="17:17">
      <c r="Q108779" s="39"/>
    </row>
    <row r="108780" spans="17:17">
      <c r="Q108780" s="39"/>
    </row>
    <row r="108781" spans="17:17">
      <c r="Q108781" s="39"/>
    </row>
    <row r="108782" spans="17:17">
      <c r="Q108782" s="39"/>
    </row>
    <row r="108783" spans="17:17">
      <c r="Q108783" s="39"/>
    </row>
    <row r="108784" spans="17:17">
      <c r="Q108784" s="39"/>
    </row>
    <row r="108785" spans="17:17">
      <c r="Q108785" s="39"/>
    </row>
    <row r="108786" spans="17:17">
      <c r="Q108786" s="39"/>
    </row>
    <row r="108787" spans="17:17">
      <c r="Q108787" s="39"/>
    </row>
    <row r="108788" spans="17:17">
      <c r="Q108788" s="39"/>
    </row>
    <row r="108789" spans="17:17">
      <c r="Q108789" s="39"/>
    </row>
    <row r="108790" spans="17:17">
      <c r="Q108790" s="39"/>
    </row>
    <row r="108791" spans="17:17">
      <c r="Q108791" s="39"/>
    </row>
    <row r="108792" spans="17:17">
      <c r="Q108792" s="39"/>
    </row>
    <row r="108793" spans="17:17">
      <c r="Q108793" s="39"/>
    </row>
    <row r="108794" spans="17:17">
      <c r="Q108794" s="39"/>
    </row>
    <row r="108795" spans="17:17">
      <c r="Q108795" s="39"/>
    </row>
    <row r="108796" spans="17:17">
      <c r="Q108796" s="39"/>
    </row>
    <row r="108797" spans="17:17">
      <c r="Q108797" s="39"/>
    </row>
    <row r="108798" spans="17:17">
      <c r="Q108798" s="39"/>
    </row>
    <row r="108799" spans="17:17">
      <c r="Q108799" s="39"/>
    </row>
    <row r="108800" spans="17:17">
      <c r="Q108800" s="39"/>
    </row>
    <row r="108801" spans="17:17">
      <c r="Q108801" s="39"/>
    </row>
    <row r="108802" spans="17:17">
      <c r="Q108802" s="39"/>
    </row>
    <row r="108803" spans="17:17">
      <c r="Q108803" s="39"/>
    </row>
    <row r="108804" spans="17:17">
      <c r="Q108804" s="39"/>
    </row>
    <row r="108805" spans="17:17">
      <c r="Q108805" s="39"/>
    </row>
    <row r="108806" spans="17:17">
      <c r="Q108806" s="39"/>
    </row>
    <row r="108807" spans="17:17">
      <c r="Q108807" s="39"/>
    </row>
    <row r="108808" spans="17:17">
      <c r="Q108808" s="39"/>
    </row>
    <row r="108809" spans="17:17">
      <c r="Q108809" s="39"/>
    </row>
    <row r="108810" spans="17:17">
      <c r="Q108810" s="39"/>
    </row>
    <row r="108811" spans="17:17">
      <c r="Q108811" s="39"/>
    </row>
    <row r="108812" spans="17:17">
      <c r="Q108812" s="39"/>
    </row>
    <row r="108813" spans="17:17">
      <c r="Q108813" s="39"/>
    </row>
    <row r="108814" spans="17:17">
      <c r="Q108814" s="39"/>
    </row>
    <row r="108815" spans="17:17">
      <c r="Q108815" s="39"/>
    </row>
    <row r="108816" spans="17:17">
      <c r="Q108816" s="39"/>
    </row>
    <row r="108817" spans="17:17">
      <c r="Q108817" s="39"/>
    </row>
    <row r="108818" spans="17:17">
      <c r="Q108818" s="39"/>
    </row>
    <row r="108819" spans="17:17">
      <c r="Q108819" s="39"/>
    </row>
    <row r="108820" spans="17:17">
      <c r="Q108820" s="39"/>
    </row>
    <row r="108821" spans="17:17">
      <c r="Q108821" s="39"/>
    </row>
    <row r="108822" spans="17:17">
      <c r="Q108822" s="39"/>
    </row>
    <row r="108823" spans="17:17">
      <c r="Q108823" s="39"/>
    </row>
    <row r="108824" spans="17:17">
      <c r="Q108824" s="39"/>
    </row>
    <row r="108825" spans="17:17">
      <c r="Q108825" s="39"/>
    </row>
    <row r="108826" spans="17:17">
      <c r="Q108826" s="39"/>
    </row>
    <row r="108827" spans="17:17">
      <c r="Q108827" s="39"/>
    </row>
    <row r="108828" spans="17:17">
      <c r="Q108828" s="39"/>
    </row>
    <row r="108829" spans="17:17">
      <c r="Q108829" s="39"/>
    </row>
    <row r="108830" spans="17:17">
      <c r="Q108830" s="39"/>
    </row>
    <row r="108831" spans="17:17">
      <c r="Q108831" s="39"/>
    </row>
    <row r="108832" spans="17:17">
      <c r="Q108832" s="39"/>
    </row>
    <row r="108833" spans="17:17">
      <c r="Q108833" s="39"/>
    </row>
    <row r="108834" spans="17:17">
      <c r="Q108834" s="39"/>
    </row>
    <row r="108835" spans="17:17">
      <c r="Q108835" s="39"/>
    </row>
    <row r="108836" spans="17:17">
      <c r="Q108836" s="39"/>
    </row>
    <row r="108837" spans="17:17">
      <c r="Q108837" s="39"/>
    </row>
    <row r="108838" spans="17:17">
      <c r="Q108838" s="39"/>
    </row>
    <row r="108839" spans="17:17">
      <c r="Q108839" s="39"/>
    </row>
    <row r="108840" spans="17:17">
      <c r="Q108840" s="39"/>
    </row>
    <row r="108841" spans="17:17">
      <c r="Q108841" s="39"/>
    </row>
    <row r="108842" spans="17:17">
      <c r="Q108842" s="39"/>
    </row>
    <row r="108843" spans="17:17">
      <c r="Q108843" s="39"/>
    </row>
    <row r="108844" spans="17:17">
      <c r="Q108844" s="39"/>
    </row>
    <row r="108845" spans="17:17">
      <c r="Q108845" s="39"/>
    </row>
    <row r="108846" spans="17:17">
      <c r="Q108846" s="39"/>
    </row>
    <row r="108847" spans="17:17">
      <c r="Q108847" s="39"/>
    </row>
    <row r="108848" spans="17:17">
      <c r="Q108848" s="39"/>
    </row>
    <row r="108849" spans="17:17">
      <c r="Q108849" s="39"/>
    </row>
    <row r="108850" spans="17:17">
      <c r="Q108850" s="39"/>
    </row>
    <row r="108851" spans="17:17">
      <c r="Q108851" s="39"/>
    </row>
    <row r="108852" spans="17:17">
      <c r="Q108852" s="39"/>
    </row>
    <row r="108853" spans="17:17">
      <c r="Q108853" s="39"/>
    </row>
    <row r="108854" spans="17:17">
      <c r="Q108854" s="39"/>
    </row>
    <row r="108855" spans="17:17">
      <c r="Q108855" s="39"/>
    </row>
    <row r="108856" spans="17:17">
      <c r="Q108856" s="39"/>
    </row>
    <row r="108857" spans="17:17">
      <c r="Q108857" s="39"/>
    </row>
    <row r="108858" spans="17:17">
      <c r="Q108858" s="39"/>
    </row>
    <row r="108859" spans="17:17">
      <c r="Q108859" s="39"/>
    </row>
    <row r="108860" spans="17:17">
      <c r="Q108860" s="39"/>
    </row>
    <row r="108861" spans="17:17">
      <c r="Q108861" s="39"/>
    </row>
    <row r="108862" spans="17:17">
      <c r="Q108862" s="39"/>
    </row>
    <row r="108863" spans="17:17">
      <c r="Q108863" s="39"/>
    </row>
    <row r="108864" spans="17:17">
      <c r="Q108864" s="39"/>
    </row>
    <row r="108865" spans="17:17">
      <c r="Q108865" s="39"/>
    </row>
    <row r="108866" spans="17:17">
      <c r="Q108866" s="39"/>
    </row>
    <row r="108867" spans="17:17">
      <c r="Q108867" s="39"/>
    </row>
    <row r="108868" spans="17:17">
      <c r="Q108868" s="39"/>
    </row>
    <row r="108869" spans="17:17">
      <c r="Q108869" s="39"/>
    </row>
    <row r="108870" spans="17:17">
      <c r="Q108870" s="39"/>
    </row>
    <row r="108871" spans="17:17">
      <c r="Q108871" s="39"/>
    </row>
    <row r="108872" spans="17:17">
      <c r="Q108872" s="39"/>
    </row>
    <row r="108873" spans="17:17">
      <c r="Q108873" s="39"/>
    </row>
    <row r="108874" spans="17:17">
      <c r="Q108874" s="39"/>
    </row>
    <row r="108875" spans="17:17">
      <c r="Q108875" s="39"/>
    </row>
    <row r="108876" spans="17:17">
      <c r="Q108876" s="39"/>
    </row>
    <row r="108877" spans="17:17">
      <c r="Q108877" s="39"/>
    </row>
    <row r="108878" spans="17:17">
      <c r="Q108878" s="39"/>
    </row>
    <row r="108879" spans="17:17">
      <c r="Q108879" s="39"/>
    </row>
    <row r="108880" spans="17:17">
      <c r="Q108880" s="39"/>
    </row>
    <row r="108881" spans="17:17">
      <c r="Q108881" s="39"/>
    </row>
    <row r="108882" spans="17:17">
      <c r="Q108882" s="39"/>
    </row>
    <row r="108883" spans="17:17">
      <c r="Q108883" s="39"/>
    </row>
    <row r="108884" spans="17:17">
      <c r="Q108884" s="39"/>
    </row>
    <row r="108885" spans="17:17">
      <c r="Q108885" s="39"/>
    </row>
    <row r="108886" spans="17:17">
      <c r="Q108886" s="39"/>
    </row>
    <row r="108887" spans="17:17">
      <c r="Q108887" s="39"/>
    </row>
    <row r="108888" spans="17:17">
      <c r="Q108888" s="39"/>
    </row>
    <row r="108889" spans="17:17">
      <c r="Q108889" s="39"/>
    </row>
    <row r="108890" spans="17:17">
      <c r="Q108890" s="39"/>
    </row>
    <row r="108891" spans="17:17">
      <c r="Q108891" s="39"/>
    </row>
    <row r="108892" spans="17:17">
      <c r="Q108892" s="39"/>
    </row>
    <row r="108893" spans="17:17">
      <c r="Q108893" s="39"/>
    </row>
    <row r="108894" spans="17:17">
      <c r="Q108894" s="39"/>
    </row>
    <row r="108895" spans="17:17">
      <c r="Q108895" s="39"/>
    </row>
    <row r="108896" spans="17:17">
      <c r="Q108896" s="39"/>
    </row>
    <row r="108897" spans="17:17">
      <c r="Q108897" s="39"/>
    </row>
    <row r="108898" spans="17:17">
      <c r="Q108898" s="39"/>
    </row>
    <row r="108899" spans="17:17">
      <c r="Q108899" s="39"/>
    </row>
    <row r="108900" spans="17:17">
      <c r="Q108900" s="39"/>
    </row>
    <row r="108901" spans="17:17">
      <c r="Q108901" s="39"/>
    </row>
    <row r="108902" spans="17:17">
      <c r="Q108902" s="39"/>
    </row>
    <row r="108903" spans="17:17">
      <c r="Q108903" s="39"/>
    </row>
    <row r="108904" spans="17:17">
      <c r="Q108904" s="39"/>
    </row>
    <row r="108905" spans="17:17">
      <c r="Q108905" s="39"/>
    </row>
    <row r="108906" spans="17:17">
      <c r="Q108906" s="39"/>
    </row>
    <row r="108907" spans="17:17">
      <c r="Q108907" s="39"/>
    </row>
    <row r="108908" spans="17:17">
      <c r="Q108908" s="39"/>
    </row>
    <row r="108909" spans="17:17">
      <c r="Q108909" s="39"/>
    </row>
    <row r="108910" spans="17:17">
      <c r="Q108910" s="39"/>
    </row>
    <row r="108911" spans="17:17">
      <c r="Q108911" s="39"/>
    </row>
    <row r="108912" spans="17:17">
      <c r="Q108912" s="39"/>
    </row>
    <row r="108913" spans="17:17">
      <c r="Q108913" s="39"/>
    </row>
    <row r="108914" spans="17:17">
      <c r="Q108914" s="39"/>
    </row>
    <row r="108915" spans="17:17">
      <c r="Q108915" s="39"/>
    </row>
    <row r="108916" spans="17:17">
      <c r="Q108916" s="39"/>
    </row>
    <row r="108917" spans="17:17">
      <c r="Q108917" s="39"/>
    </row>
    <row r="108918" spans="17:17">
      <c r="Q108918" s="39"/>
    </row>
    <row r="108919" spans="17:17">
      <c r="Q108919" s="39"/>
    </row>
    <row r="108920" spans="17:17">
      <c r="Q108920" s="39"/>
    </row>
    <row r="108921" spans="17:17">
      <c r="Q108921" s="39"/>
    </row>
    <row r="108922" spans="17:17">
      <c r="Q108922" s="39"/>
    </row>
    <row r="108923" spans="17:17">
      <c r="Q108923" s="39"/>
    </row>
    <row r="108924" spans="17:17">
      <c r="Q108924" s="39"/>
    </row>
    <row r="108925" spans="17:17">
      <c r="Q108925" s="39"/>
    </row>
    <row r="108926" spans="17:17">
      <c r="Q108926" s="39"/>
    </row>
    <row r="108927" spans="17:17">
      <c r="Q108927" s="39"/>
    </row>
    <row r="108928" spans="17:17">
      <c r="Q108928" s="39"/>
    </row>
    <row r="108929" spans="17:17">
      <c r="Q108929" s="39"/>
    </row>
    <row r="108930" spans="17:17">
      <c r="Q108930" s="39"/>
    </row>
    <row r="108931" spans="17:17">
      <c r="Q108931" s="39"/>
    </row>
    <row r="108932" spans="17:17">
      <c r="Q108932" s="39"/>
    </row>
    <row r="108933" spans="17:17">
      <c r="Q108933" s="39"/>
    </row>
    <row r="108934" spans="17:17">
      <c r="Q108934" s="39"/>
    </row>
    <row r="108935" spans="17:17">
      <c r="Q108935" s="39"/>
    </row>
    <row r="108936" spans="17:17">
      <c r="Q108936" s="39"/>
    </row>
    <row r="108937" spans="17:17">
      <c r="Q108937" s="39"/>
    </row>
    <row r="108938" spans="17:17">
      <c r="Q108938" s="39"/>
    </row>
    <row r="108939" spans="17:17">
      <c r="Q108939" s="39"/>
    </row>
    <row r="108940" spans="17:17">
      <c r="Q108940" s="39"/>
    </row>
    <row r="108941" spans="17:17">
      <c r="Q108941" s="39"/>
    </row>
    <row r="108942" spans="17:17">
      <c r="Q108942" s="39"/>
    </row>
    <row r="108943" spans="17:17">
      <c r="Q108943" s="39"/>
    </row>
    <row r="108944" spans="17:17">
      <c r="Q108944" s="39"/>
    </row>
    <row r="108945" spans="17:17">
      <c r="Q108945" s="39"/>
    </row>
    <row r="108946" spans="17:17">
      <c r="Q108946" s="39"/>
    </row>
    <row r="108947" spans="17:17">
      <c r="Q108947" s="39"/>
    </row>
    <row r="108948" spans="17:17">
      <c r="Q108948" s="39"/>
    </row>
    <row r="108949" spans="17:17">
      <c r="Q108949" s="39"/>
    </row>
    <row r="108950" spans="17:17">
      <c r="Q108950" s="39"/>
    </row>
    <row r="108951" spans="17:17">
      <c r="Q108951" s="39"/>
    </row>
    <row r="108952" spans="17:17">
      <c r="Q108952" s="39"/>
    </row>
    <row r="108953" spans="17:17">
      <c r="Q108953" s="39"/>
    </row>
    <row r="108954" spans="17:17">
      <c r="Q108954" s="39"/>
    </row>
    <row r="108955" spans="17:17">
      <c r="Q108955" s="39"/>
    </row>
    <row r="108956" spans="17:17">
      <c r="Q108956" s="39"/>
    </row>
    <row r="108957" spans="17:17">
      <c r="Q108957" s="39"/>
    </row>
    <row r="108958" spans="17:17">
      <c r="Q108958" s="39"/>
    </row>
    <row r="108959" spans="17:17">
      <c r="Q108959" s="39"/>
    </row>
    <row r="108960" spans="17:17">
      <c r="Q108960" s="39"/>
    </row>
    <row r="108961" spans="17:17">
      <c r="Q108961" s="39"/>
    </row>
    <row r="108962" spans="17:17">
      <c r="Q108962" s="39"/>
    </row>
    <row r="108963" spans="17:17">
      <c r="Q108963" s="39"/>
    </row>
    <row r="108964" spans="17:17">
      <c r="Q108964" s="39"/>
    </row>
    <row r="108965" spans="17:17">
      <c r="Q108965" s="39"/>
    </row>
    <row r="108966" spans="17:17">
      <c r="Q108966" s="39"/>
    </row>
    <row r="108967" spans="17:17">
      <c r="Q108967" s="39"/>
    </row>
    <row r="108968" spans="17:17">
      <c r="Q108968" s="39"/>
    </row>
    <row r="108969" spans="17:17">
      <c r="Q108969" s="39"/>
    </row>
    <row r="108970" spans="17:17">
      <c r="Q108970" s="39"/>
    </row>
    <row r="108971" spans="17:17">
      <c r="Q108971" s="39"/>
    </row>
    <row r="108972" spans="17:17">
      <c r="Q108972" s="39"/>
    </row>
    <row r="108973" spans="17:17">
      <c r="Q108973" s="39"/>
    </row>
    <row r="108974" spans="17:17">
      <c r="Q108974" s="39"/>
    </row>
    <row r="108975" spans="17:17">
      <c r="Q108975" s="39"/>
    </row>
    <row r="108976" spans="17:17">
      <c r="Q108976" s="39"/>
    </row>
    <row r="108977" spans="17:17">
      <c r="Q108977" s="39"/>
    </row>
    <row r="108978" spans="17:17">
      <c r="Q108978" s="39"/>
    </row>
    <row r="108979" spans="17:17">
      <c r="Q108979" s="39"/>
    </row>
    <row r="108980" spans="17:17">
      <c r="Q108980" s="39"/>
    </row>
    <row r="108981" spans="17:17">
      <c r="Q108981" s="39"/>
    </row>
    <row r="108982" spans="17:17">
      <c r="Q108982" s="39"/>
    </row>
    <row r="108983" spans="17:17">
      <c r="Q108983" s="39"/>
    </row>
    <row r="108984" spans="17:17">
      <c r="Q108984" s="39"/>
    </row>
    <row r="108985" spans="17:17">
      <c r="Q108985" s="39"/>
    </row>
    <row r="108986" spans="17:17">
      <c r="Q108986" s="39"/>
    </row>
    <row r="108987" spans="17:17">
      <c r="Q108987" s="39"/>
    </row>
    <row r="108988" spans="17:17">
      <c r="Q108988" s="39"/>
    </row>
    <row r="108989" spans="17:17">
      <c r="Q108989" s="39"/>
    </row>
    <row r="108990" spans="17:17">
      <c r="Q108990" s="39"/>
    </row>
    <row r="108991" spans="17:17">
      <c r="Q108991" s="39"/>
    </row>
    <row r="108992" spans="17:17">
      <c r="Q108992" s="39"/>
    </row>
    <row r="108993" spans="17:17">
      <c r="Q108993" s="39"/>
    </row>
    <row r="108994" spans="17:17">
      <c r="Q108994" s="39"/>
    </row>
    <row r="108995" spans="17:17">
      <c r="Q108995" s="39"/>
    </row>
    <row r="108996" spans="17:17">
      <c r="Q108996" s="39"/>
    </row>
    <row r="108997" spans="17:17">
      <c r="Q108997" s="39"/>
    </row>
    <row r="108998" spans="17:17">
      <c r="Q108998" s="39"/>
    </row>
    <row r="108999" spans="17:17">
      <c r="Q108999" s="39"/>
    </row>
    <row r="109000" spans="17:17">
      <c r="Q109000" s="39"/>
    </row>
    <row r="109001" spans="17:17">
      <c r="Q109001" s="39"/>
    </row>
    <row r="109002" spans="17:17">
      <c r="Q109002" s="39"/>
    </row>
    <row r="109003" spans="17:17">
      <c r="Q109003" s="39"/>
    </row>
    <row r="109004" spans="17:17">
      <c r="Q109004" s="39"/>
    </row>
    <row r="109005" spans="17:17">
      <c r="Q109005" s="39"/>
    </row>
    <row r="109006" spans="17:17">
      <c r="Q109006" s="39"/>
    </row>
    <row r="109007" spans="17:17">
      <c r="Q109007" s="39"/>
    </row>
    <row r="109008" spans="17:17">
      <c r="Q109008" s="39"/>
    </row>
    <row r="109009" spans="17:17">
      <c r="Q109009" s="39"/>
    </row>
    <row r="109010" spans="17:17">
      <c r="Q109010" s="39"/>
    </row>
    <row r="109011" spans="17:17">
      <c r="Q109011" s="39"/>
    </row>
    <row r="109012" spans="17:17">
      <c r="Q109012" s="39"/>
    </row>
    <row r="109013" spans="17:17">
      <c r="Q109013" s="39"/>
    </row>
    <row r="109014" spans="17:17">
      <c r="Q109014" s="39"/>
    </row>
    <row r="109015" spans="17:17">
      <c r="Q109015" s="39"/>
    </row>
    <row r="109016" spans="17:17">
      <c r="Q109016" s="39"/>
    </row>
    <row r="109017" spans="17:17">
      <c r="Q109017" s="39"/>
    </row>
    <row r="109018" spans="17:17">
      <c r="Q109018" s="39"/>
    </row>
    <row r="109019" spans="17:17">
      <c r="Q109019" s="39"/>
    </row>
    <row r="109020" spans="17:17">
      <c r="Q109020" s="39"/>
    </row>
    <row r="109021" spans="17:17">
      <c r="Q109021" s="39"/>
    </row>
    <row r="109022" spans="17:17">
      <c r="Q109022" s="39"/>
    </row>
    <row r="109023" spans="17:17">
      <c r="Q109023" s="39"/>
    </row>
    <row r="109024" spans="17:17">
      <c r="Q109024" s="39"/>
    </row>
    <row r="109025" spans="17:17">
      <c r="Q109025" s="39"/>
    </row>
    <row r="109026" spans="17:17">
      <c r="Q109026" s="39"/>
    </row>
    <row r="109027" spans="17:17">
      <c r="Q109027" s="39"/>
    </row>
    <row r="109028" spans="17:17">
      <c r="Q109028" s="39"/>
    </row>
    <row r="109029" spans="17:17">
      <c r="Q109029" s="39"/>
    </row>
    <row r="109030" spans="17:17">
      <c r="Q109030" s="39"/>
    </row>
    <row r="109031" spans="17:17">
      <c r="Q109031" s="39"/>
    </row>
    <row r="109032" spans="17:17">
      <c r="Q109032" s="39"/>
    </row>
    <row r="109033" spans="17:17">
      <c r="Q109033" s="39"/>
    </row>
    <row r="109034" spans="17:17">
      <c r="Q109034" s="39"/>
    </row>
    <row r="109035" spans="17:17">
      <c r="Q109035" s="39"/>
    </row>
    <row r="109036" spans="17:17">
      <c r="Q109036" s="39"/>
    </row>
    <row r="109037" spans="17:17">
      <c r="Q109037" s="39"/>
    </row>
    <row r="109038" spans="17:17">
      <c r="Q109038" s="39"/>
    </row>
    <row r="109039" spans="17:17">
      <c r="Q109039" s="39"/>
    </row>
    <row r="109040" spans="17:17">
      <c r="Q109040" s="39"/>
    </row>
    <row r="109041" spans="17:17">
      <c r="Q109041" s="39"/>
    </row>
    <row r="109042" spans="17:17">
      <c r="Q109042" s="39"/>
    </row>
    <row r="109043" spans="17:17">
      <c r="Q109043" s="39"/>
    </row>
    <row r="109044" spans="17:17">
      <c r="Q109044" s="39"/>
    </row>
    <row r="109045" spans="17:17">
      <c r="Q109045" s="39"/>
    </row>
    <row r="109046" spans="17:17">
      <c r="Q109046" s="39"/>
    </row>
    <row r="109047" spans="17:17">
      <c r="Q109047" s="39"/>
    </row>
    <row r="109048" spans="17:17">
      <c r="Q109048" s="39"/>
    </row>
    <row r="109049" spans="17:17">
      <c r="Q109049" s="39"/>
    </row>
    <row r="109050" spans="17:17">
      <c r="Q109050" s="39"/>
    </row>
    <row r="109051" spans="17:17">
      <c r="Q109051" s="39"/>
    </row>
    <row r="109052" spans="17:17">
      <c r="Q109052" s="39"/>
    </row>
    <row r="109053" spans="17:17">
      <c r="Q109053" s="39"/>
    </row>
    <row r="109054" spans="17:17">
      <c r="Q109054" s="39"/>
    </row>
    <row r="109055" spans="17:17">
      <c r="Q109055" s="39"/>
    </row>
    <row r="109056" spans="17:17">
      <c r="Q109056" s="39"/>
    </row>
    <row r="109057" spans="17:17">
      <c r="Q109057" s="39"/>
    </row>
    <row r="109058" spans="17:17">
      <c r="Q109058" s="39"/>
    </row>
    <row r="109059" spans="17:17">
      <c r="Q109059" s="39"/>
    </row>
    <row r="109060" spans="17:17">
      <c r="Q109060" s="39"/>
    </row>
    <row r="109061" spans="17:17">
      <c r="Q109061" s="39"/>
    </row>
    <row r="109062" spans="17:17">
      <c r="Q109062" s="39"/>
    </row>
    <row r="109063" spans="17:17">
      <c r="Q109063" s="39"/>
    </row>
    <row r="109064" spans="17:17">
      <c r="Q109064" s="39"/>
    </row>
    <row r="109065" spans="17:17">
      <c r="Q109065" s="39"/>
    </row>
    <row r="109066" spans="17:17">
      <c r="Q109066" s="39"/>
    </row>
    <row r="109067" spans="17:17">
      <c r="Q109067" s="39"/>
    </row>
    <row r="109068" spans="17:17">
      <c r="Q109068" s="39"/>
    </row>
    <row r="109069" spans="17:17">
      <c r="Q109069" s="39"/>
    </row>
    <row r="109070" spans="17:17">
      <c r="Q109070" s="39"/>
    </row>
    <row r="109071" spans="17:17">
      <c r="Q109071" s="39"/>
    </row>
    <row r="109072" spans="17:17">
      <c r="Q109072" s="39"/>
    </row>
    <row r="109073" spans="17:17">
      <c r="Q109073" s="39"/>
    </row>
    <row r="109074" spans="17:17">
      <c r="Q109074" s="39"/>
    </row>
    <row r="109075" spans="17:17">
      <c r="Q109075" s="39"/>
    </row>
    <row r="109076" spans="17:17">
      <c r="Q109076" s="39"/>
    </row>
    <row r="109077" spans="17:17">
      <c r="Q109077" s="39"/>
    </row>
    <row r="109078" spans="17:17">
      <c r="Q109078" s="39"/>
    </row>
    <row r="109079" spans="17:17">
      <c r="Q109079" s="39"/>
    </row>
    <row r="109080" spans="17:17">
      <c r="Q109080" s="39"/>
    </row>
    <row r="109081" spans="17:17">
      <c r="Q109081" s="39"/>
    </row>
    <row r="109082" spans="17:17">
      <c r="Q109082" s="39"/>
    </row>
    <row r="109083" spans="17:17">
      <c r="Q109083" s="39"/>
    </row>
    <row r="109084" spans="17:17">
      <c r="Q109084" s="39"/>
    </row>
    <row r="109085" spans="17:17">
      <c r="Q109085" s="39"/>
    </row>
    <row r="109086" spans="17:17">
      <c r="Q109086" s="39"/>
    </row>
    <row r="109087" spans="17:17">
      <c r="Q109087" s="39"/>
    </row>
    <row r="109088" spans="17:17">
      <c r="Q109088" s="39"/>
    </row>
    <row r="109089" spans="17:17">
      <c r="Q109089" s="39"/>
    </row>
    <row r="109090" spans="17:17">
      <c r="Q109090" s="39"/>
    </row>
    <row r="109091" spans="17:17">
      <c r="Q109091" s="39"/>
    </row>
    <row r="109092" spans="17:17">
      <c r="Q109092" s="39"/>
    </row>
    <row r="109093" spans="17:17">
      <c r="Q109093" s="39"/>
    </row>
    <row r="109094" spans="17:17">
      <c r="Q109094" s="39"/>
    </row>
    <row r="109095" spans="17:17">
      <c r="Q109095" s="39"/>
    </row>
    <row r="109096" spans="17:17">
      <c r="Q109096" s="39"/>
    </row>
    <row r="109097" spans="17:17">
      <c r="Q109097" s="39"/>
    </row>
    <row r="109098" spans="17:17">
      <c r="Q109098" s="39"/>
    </row>
    <row r="109099" spans="17:17">
      <c r="Q109099" s="39"/>
    </row>
    <row r="109100" spans="17:17">
      <c r="Q109100" s="39"/>
    </row>
    <row r="109101" spans="17:17">
      <c r="Q109101" s="39"/>
    </row>
    <row r="109102" spans="17:17">
      <c r="Q109102" s="39"/>
    </row>
    <row r="109103" spans="17:17">
      <c r="Q109103" s="39"/>
    </row>
    <row r="109104" spans="17:17">
      <c r="Q109104" s="39"/>
    </row>
    <row r="109105" spans="17:17">
      <c r="Q109105" s="39"/>
    </row>
    <row r="109106" spans="17:17">
      <c r="Q109106" s="39"/>
    </row>
    <row r="109107" spans="17:17">
      <c r="Q109107" s="39"/>
    </row>
    <row r="109108" spans="17:17">
      <c r="Q109108" s="39"/>
    </row>
    <row r="109109" spans="17:17">
      <c r="Q109109" s="39"/>
    </row>
    <row r="109110" spans="17:17">
      <c r="Q109110" s="39"/>
    </row>
    <row r="109111" spans="17:17">
      <c r="Q109111" s="39"/>
    </row>
    <row r="109112" spans="17:17">
      <c r="Q109112" s="39"/>
    </row>
    <row r="109113" spans="17:17">
      <c r="Q109113" s="39"/>
    </row>
    <row r="109114" spans="17:17">
      <c r="Q109114" s="39"/>
    </row>
    <row r="109115" spans="17:17">
      <c r="Q109115" s="39"/>
    </row>
    <row r="109116" spans="17:17">
      <c r="Q109116" s="39"/>
    </row>
    <row r="109117" spans="17:17">
      <c r="Q109117" s="39"/>
    </row>
    <row r="109118" spans="17:17">
      <c r="Q109118" s="39"/>
    </row>
    <row r="109119" spans="17:17">
      <c r="Q109119" s="39"/>
    </row>
    <row r="109120" spans="17:17">
      <c r="Q109120" s="39"/>
    </row>
    <row r="109121" spans="17:17">
      <c r="Q109121" s="39"/>
    </row>
    <row r="109122" spans="17:17">
      <c r="Q109122" s="39"/>
    </row>
    <row r="109123" spans="17:17">
      <c r="Q109123" s="39"/>
    </row>
    <row r="109124" spans="17:17">
      <c r="Q109124" s="39"/>
    </row>
    <row r="109125" spans="17:17">
      <c r="Q109125" s="39"/>
    </row>
    <row r="109126" spans="17:17">
      <c r="Q109126" s="39"/>
    </row>
    <row r="109127" spans="17:17">
      <c r="Q109127" s="39"/>
    </row>
    <row r="109128" spans="17:17">
      <c r="Q109128" s="39"/>
    </row>
    <row r="109129" spans="17:17">
      <c r="Q109129" s="39"/>
    </row>
    <row r="109130" spans="17:17">
      <c r="Q109130" s="39"/>
    </row>
    <row r="109131" spans="17:17">
      <c r="Q109131" s="39"/>
    </row>
    <row r="109132" spans="17:17">
      <c r="Q109132" s="39"/>
    </row>
    <row r="109133" spans="17:17">
      <c r="Q109133" s="39"/>
    </row>
    <row r="109134" spans="17:17">
      <c r="Q109134" s="39"/>
    </row>
    <row r="109135" spans="17:17">
      <c r="Q109135" s="39"/>
    </row>
    <row r="109136" spans="17:17">
      <c r="Q109136" s="39"/>
    </row>
    <row r="109137" spans="17:17">
      <c r="Q109137" s="39"/>
    </row>
    <row r="109138" spans="17:17">
      <c r="Q109138" s="39"/>
    </row>
    <row r="109139" spans="17:17">
      <c r="Q109139" s="39"/>
    </row>
    <row r="109140" spans="17:17">
      <c r="Q109140" s="39"/>
    </row>
    <row r="109141" spans="17:17">
      <c r="Q109141" s="39"/>
    </row>
    <row r="109142" spans="17:17">
      <c r="Q109142" s="39"/>
    </row>
    <row r="109143" spans="17:17">
      <c r="Q109143" s="39"/>
    </row>
    <row r="109144" spans="17:17">
      <c r="Q109144" s="39"/>
    </row>
    <row r="109145" spans="17:17">
      <c r="Q109145" s="39"/>
    </row>
    <row r="109146" spans="17:17">
      <c r="Q109146" s="39"/>
    </row>
    <row r="109147" spans="17:17">
      <c r="Q109147" s="39"/>
    </row>
    <row r="109148" spans="17:17">
      <c r="Q109148" s="39"/>
    </row>
    <row r="109149" spans="17:17">
      <c r="Q109149" s="39"/>
    </row>
    <row r="109150" spans="17:17">
      <c r="Q109150" s="39"/>
    </row>
    <row r="109151" spans="17:17">
      <c r="Q109151" s="39"/>
    </row>
    <row r="109152" spans="17:17">
      <c r="Q109152" s="39"/>
    </row>
    <row r="109153" spans="17:17">
      <c r="Q109153" s="39"/>
    </row>
    <row r="109154" spans="17:17">
      <c r="Q109154" s="39"/>
    </row>
    <row r="109155" spans="17:17">
      <c r="Q109155" s="39"/>
    </row>
    <row r="109156" spans="17:17">
      <c r="Q109156" s="39"/>
    </row>
    <row r="109157" spans="17:17">
      <c r="Q109157" s="39"/>
    </row>
    <row r="109158" spans="17:17">
      <c r="Q109158" s="39"/>
    </row>
    <row r="109159" spans="17:17">
      <c r="Q109159" s="39"/>
    </row>
    <row r="109160" spans="17:17">
      <c r="Q109160" s="39"/>
    </row>
    <row r="109161" spans="17:17">
      <c r="Q109161" s="39"/>
    </row>
    <row r="109162" spans="17:17">
      <c r="Q109162" s="39"/>
    </row>
    <row r="109163" spans="17:17">
      <c r="Q109163" s="39"/>
    </row>
    <row r="109164" spans="17:17">
      <c r="Q109164" s="39"/>
    </row>
    <row r="109165" spans="17:17">
      <c r="Q109165" s="39"/>
    </row>
    <row r="109166" spans="17:17">
      <c r="Q109166" s="39"/>
    </row>
    <row r="109167" spans="17:17">
      <c r="Q109167" s="39"/>
    </row>
    <row r="109168" spans="17:17">
      <c r="Q109168" s="39"/>
    </row>
    <row r="109169" spans="17:17">
      <c r="Q109169" s="39"/>
    </row>
    <row r="109170" spans="17:17">
      <c r="Q109170" s="39"/>
    </row>
    <row r="109171" spans="17:17">
      <c r="Q109171" s="39"/>
    </row>
    <row r="109172" spans="17:17">
      <c r="Q109172" s="39"/>
    </row>
    <row r="109173" spans="17:17">
      <c r="Q109173" s="39"/>
    </row>
    <row r="109174" spans="17:17">
      <c r="Q109174" s="39"/>
    </row>
    <row r="109175" spans="17:17">
      <c r="Q109175" s="39"/>
    </row>
    <row r="109176" spans="17:17">
      <c r="Q109176" s="39"/>
    </row>
    <row r="109177" spans="17:17">
      <c r="Q109177" s="39"/>
    </row>
    <row r="109178" spans="17:17">
      <c r="Q109178" s="39"/>
    </row>
    <row r="109179" spans="17:17">
      <c r="Q109179" s="39"/>
    </row>
    <row r="109180" spans="17:17">
      <c r="Q109180" s="39"/>
    </row>
    <row r="109181" spans="17:17">
      <c r="Q109181" s="39"/>
    </row>
    <row r="109182" spans="17:17">
      <c r="Q109182" s="39"/>
    </row>
    <row r="109183" spans="17:17">
      <c r="Q109183" s="39"/>
    </row>
    <row r="109184" spans="17:17">
      <c r="Q109184" s="39"/>
    </row>
    <row r="109185" spans="17:17">
      <c r="Q109185" s="39"/>
    </row>
    <row r="109186" spans="17:17">
      <c r="Q109186" s="39"/>
    </row>
    <row r="109187" spans="17:17">
      <c r="Q109187" s="39"/>
    </row>
    <row r="109188" spans="17:17">
      <c r="Q109188" s="39"/>
    </row>
    <row r="109189" spans="17:17">
      <c r="Q109189" s="39"/>
    </row>
    <row r="109190" spans="17:17">
      <c r="Q109190" s="39"/>
    </row>
    <row r="109191" spans="17:17">
      <c r="Q109191" s="39"/>
    </row>
    <row r="109192" spans="17:17">
      <c r="Q109192" s="39"/>
    </row>
    <row r="109193" spans="17:17">
      <c r="Q109193" s="39"/>
    </row>
    <row r="109194" spans="17:17">
      <c r="Q109194" s="39"/>
    </row>
    <row r="109195" spans="17:17">
      <c r="Q109195" s="39"/>
    </row>
    <row r="109196" spans="17:17">
      <c r="Q109196" s="39"/>
    </row>
    <row r="109197" spans="17:17">
      <c r="Q109197" s="39"/>
    </row>
    <row r="109198" spans="17:17">
      <c r="Q109198" s="39"/>
    </row>
    <row r="109199" spans="17:17">
      <c r="Q109199" s="39"/>
    </row>
    <row r="109200" spans="17:17">
      <c r="Q109200" s="39"/>
    </row>
    <row r="109201" spans="17:17">
      <c r="Q109201" s="39"/>
    </row>
    <row r="109202" spans="17:17">
      <c r="Q109202" s="39"/>
    </row>
    <row r="109203" spans="17:17">
      <c r="Q109203" s="39"/>
    </row>
    <row r="109204" spans="17:17">
      <c r="Q109204" s="39"/>
    </row>
    <row r="109205" spans="17:17">
      <c r="Q109205" s="39"/>
    </row>
    <row r="109206" spans="17:17">
      <c r="Q109206" s="39"/>
    </row>
    <row r="109207" spans="17:17">
      <c r="Q109207" s="39"/>
    </row>
    <row r="109208" spans="17:17">
      <c r="Q109208" s="39"/>
    </row>
    <row r="109209" spans="17:17">
      <c r="Q109209" s="39"/>
    </row>
    <row r="109210" spans="17:17">
      <c r="Q109210" s="39"/>
    </row>
    <row r="109211" spans="17:17">
      <c r="Q109211" s="39"/>
    </row>
    <row r="109212" spans="17:17">
      <c r="Q109212" s="39"/>
    </row>
    <row r="109213" spans="17:17">
      <c r="Q109213" s="39"/>
    </row>
    <row r="109214" spans="17:17">
      <c r="Q109214" s="39"/>
    </row>
    <row r="109215" spans="17:17">
      <c r="Q109215" s="39"/>
    </row>
    <row r="109216" spans="17:17">
      <c r="Q109216" s="39"/>
    </row>
    <row r="109217" spans="17:17">
      <c r="Q109217" s="39"/>
    </row>
    <row r="109218" spans="17:17">
      <c r="Q109218" s="39"/>
    </row>
    <row r="109219" spans="17:17">
      <c r="Q109219" s="39"/>
    </row>
    <row r="109220" spans="17:17">
      <c r="Q109220" s="39"/>
    </row>
    <row r="109221" spans="17:17">
      <c r="Q109221" s="39"/>
    </row>
    <row r="109222" spans="17:17">
      <c r="Q109222" s="39"/>
    </row>
    <row r="109223" spans="17:17">
      <c r="Q109223" s="39"/>
    </row>
    <row r="109224" spans="17:17">
      <c r="Q109224" s="39"/>
    </row>
    <row r="109225" spans="17:17">
      <c r="Q109225" s="39"/>
    </row>
    <row r="109226" spans="17:17">
      <c r="Q109226" s="39"/>
    </row>
    <row r="109227" spans="17:17">
      <c r="Q109227" s="39"/>
    </row>
    <row r="109228" spans="17:17">
      <c r="Q109228" s="39"/>
    </row>
    <row r="109229" spans="17:17">
      <c r="Q109229" s="39"/>
    </row>
    <row r="109230" spans="17:17">
      <c r="Q109230" s="39"/>
    </row>
    <row r="109231" spans="17:17">
      <c r="Q109231" s="39"/>
    </row>
    <row r="109232" spans="17:17">
      <c r="Q109232" s="39"/>
    </row>
    <row r="109233" spans="17:17">
      <c r="Q109233" s="39"/>
    </row>
    <row r="109234" spans="17:17">
      <c r="Q109234" s="39"/>
    </row>
    <row r="109235" spans="17:17">
      <c r="Q109235" s="39"/>
    </row>
    <row r="109236" spans="17:17">
      <c r="Q109236" s="39"/>
    </row>
    <row r="109237" spans="17:17">
      <c r="Q109237" s="39"/>
    </row>
    <row r="109238" spans="17:17">
      <c r="Q109238" s="39"/>
    </row>
    <row r="109239" spans="17:17">
      <c r="Q109239" s="39"/>
    </row>
    <row r="109240" spans="17:17">
      <c r="Q109240" s="39"/>
    </row>
    <row r="109241" spans="17:17">
      <c r="Q109241" s="39"/>
    </row>
    <row r="109242" spans="17:17">
      <c r="Q109242" s="39"/>
    </row>
    <row r="109243" spans="17:17">
      <c r="Q109243" s="39"/>
    </row>
    <row r="109244" spans="17:17">
      <c r="Q109244" s="39"/>
    </row>
    <row r="109245" spans="17:17">
      <c r="Q109245" s="39"/>
    </row>
    <row r="109246" spans="17:17">
      <c r="Q109246" s="39"/>
    </row>
    <row r="109247" spans="17:17">
      <c r="Q109247" s="39"/>
    </row>
    <row r="109248" spans="17:17">
      <c r="Q109248" s="39"/>
    </row>
    <row r="109249" spans="17:17">
      <c r="Q109249" s="39"/>
    </row>
    <row r="109250" spans="17:17">
      <c r="Q109250" s="39"/>
    </row>
    <row r="109251" spans="17:17">
      <c r="Q109251" s="39"/>
    </row>
    <row r="109252" spans="17:17">
      <c r="Q109252" s="39"/>
    </row>
    <row r="109253" spans="17:17">
      <c r="Q109253" s="39"/>
    </row>
    <row r="109254" spans="17:17">
      <c r="Q109254" s="39"/>
    </row>
    <row r="109255" spans="17:17">
      <c r="Q109255" s="39"/>
    </row>
    <row r="109256" spans="17:17">
      <c r="Q109256" s="39"/>
    </row>
    <row r="109257" spans="17:17">
      <c r="Q109257" s="39"/>
    </row>
    <row r="109258" spans="17:17">
      <c r="Q109258" s="39"/>
    </row>
    <row r="109259" spans="17:17">
      <c r="Q109259" s="39"/>
    </row>
    <row r="109260" spans="17:17">
      <c r="Q109260" s="39"/>
    </row>
    <row r="109261" spans="17:17">
      <c r="Q109261" s="39"/>
    </row>
    <row r="109262" spans="17:17">
      <c r="Q109262" s="39"/>
    </row>
    <row r="109263" spans="17:17">
      <c r="Q109263" s="39"/>
    </row>
    <row r="109264" spans="17:17">
      <c r="Q109264" s="39"/>
    </row>
    <row r="109265" spans="17:17">
      <c r="Q109265" s="39"/>
    </row>
    <row r="109266" spans="17:17">
      <c r="Q109266" s="39"/>
    </row>
    <row r="109267" spans="17:17">
      <c r="Q109267" s="39"/>
    </row>
    <row r="109268" spans="17:17">
      <c r="Q109268" s="39"/>
    </row>
    <row r="109269" spans="17:17">
      <c r="Q109269" s="39"/>
    </row>
    <row r="109270" spans="17:17">
      <c r="Q109270" s="39"/>
    </row>
    <row r="109271" spans="17:17">
      <c r="Q109271" s="39"/>
    </row>
    <row r="109272" spans="17:17">
      <c r="Q109272" s="39"/>
    </row>
    <row r="109273" spans="17:17">
      <c r="Q109273" s="39"/>
    </row>
    <row r="109274" spans="17:17">
      <c r="Q109274" s="39"/>
    </row>
    <row r="109275" spans="17:17">
      <c r="Q109275" s="39"/>
    </row>
    <row r="109276" spans="17:17">
      <c r="Q109276" s="39"/>
    </row>
    <row r="109277" spans="17:17">
      <c r="Q109277" s="39"/>
    </row>
    <row r="109278" spans="17:17">
      <c r="Q109278" s="39"/>
    </row>
    <row r="109279" spans="17:17">
      <c r="Q109279" s="39"/>
    </row>
    <row r="109280" spans="17:17">
      <c r="Q109280" s="39"/>
    </row>
    <row r="109281" spans="17:17">
      <c r="Q109281" s="39"/>
    </row>
    <row r="109282" spans="17:17">
      <c r="Q109282" s="39"/>
    </row>
    <row r="109283" spans="17:17">
      <c r="Q109283" s="39"/>
    </row>
    <row r="109284" spans="17:17">
      <c r="Q109284" s="39"/>
    </row>
    <row r="109285" spans="17:17">
      <c r="Q109285" s="39"/>
    </row>
    <row r="109286" spans="17:17">
      <c r="Q109286" s="39"/>
    </row>
    <row r="109287" spans="17:17">
      <c r="Q109287" s="39"/>
    </row>
    <row r="109288" spans="17:17">
      <c r="Q109288" s="39"/>
    </row>
    <row r="109289" spans="17:17">
      <c r="Q109289" s="39"/>
    </row>
    <row r="109290" spans="17:17">
      <c r="Q109290" s="39"/>
    </row>
    <row r="109291" spans="17:17">
      <c r="Q109291" s="39"/>
    </row>
    <row r="109292" spans="17:17">
      <c r="Q109292" s="39"/>
    </row>
    <row r="109293" spans="17:17">
      <c r="Q109293" s="39"/>
    </row>
    <row r="109294" spans="17:17">
      <c r="Q109294" s="39"/>
    </row>
    <row r="109295" spans="17:17">
      <c r="Q109295" s="39"/>
    </row>
    <row r="109296" spans="17:17">
      <c r="Q109296" s="39"/>
    </row>
    <row r="109297" spans="17:17">
      <c r="Q109297" s="39"/>
    </row>
    <row r="109298" spans="17:17">
      <c r="Q109298" s="39"/>
    </row>
    <row r="109299" spans="17:17">
      <c r="Q109299" s="39"/>
    </row>
    <row r="109300" spans="17:17">
      <c r="Q109300" s="39"/>
    </row>
    <row r="109301" spans="17:17">
      <c r="Q109301" s="39"/>
    </row>
    <row r="109302" spans="17:17">
      <c r="Q109302" s="39"/>
    </row>
    <row r="109303" spans="17:17">
      <c r="Q109303" s="39"/>
    </row>
    <row r="109304" spans="17:17">
      <c r="Q109304" s="39"/>
    </row>
    <row r="109305" spans="17:17">
      <c r="Q109305" s="39"/>
    </row>
    <row r="109306" spans="17:17">
      <c r="Q109306" s="39"/>
    </row>
    <row r="109307" spans="17:17">
      <c r="Q109307" s="39"/>
    </row>
    <row r="109308" spans="17:17">
      <c r="Q109308" s="39"/>
    </row>
    <row r="109309" spans="17:17">
      <c r="Q109309" s="39"/>
    </row>
    <row r="109310" spans="17:17">
      <c r="Q109310" s="39"/>
    </row>
    <row r="109311" spans="17:17">
      <c r="Q109311" s="39"/>
    </row>
    <row r="109312" spans="17:17">
      <c r="Q109312" s="39"/>
    </row>
    <row r="109313" spans="17:17">
      <c r="Q109313" s="39"/>
    </row>
    <row r="109314" spans="17:17">
      <c r="Q109314" s="39"/>
    </row>
    <row r="109315" spans="17:17">
      <c r="Q109315" s="39"/>
    </row>
    <row r="109316" spans="17:17">
      <c r="Q109316" s="39"/>
    </row>
    <row r="109317" spans="17:17">
      <c r="Q109317" s="39"/>
    </row>
    <row r="109318" spans="17:17">
      <c r="Q109318" s="39"/>
    </row>
    <row r="109319" spans="17:17">
      <c r="Q109319" s="39"/>
    </row>
    <row r="109320" spans="17:17">
      <c r="Q109320" s="39"/>
    </row>
    <row r="109321" spans="17:17">
      <c r="Q109321" s="39"/>
    </row>
    <row r="109322" spans="17:17">
      <c r="Q109322" s="39"/>
    </row>
    <row r="109323" spans="17:17">
      <c r="Q109323" s="39"/>
    </row>
    <row r="109324" spans="17:17">
      <c r="Q109324" s="39"/>
    </row>
    <row r="109325" spans="17:17">
      <c r="Q109325" s="39"/>
    </row>
    <row r="109326" spans="17:17">
      <c r="Q109326" s="39"/>
    </row>
    <row r="109327" spans="17:17">
      <c r="Q109327" s="39"/>
    </row>
    <row r="109328" spans="17:17">
      <c r="Q109328" s="39"/>
    </row>
    <row r="109329" spans="17:17">
      <c r="Q109329" s="39"/>
    </row>
    <row r="109330" spans="17:17">
      <c r="Q109330" s="39"/>
    </row>
    <row r="109331" spans="17:17">
      <c r="Q109331" s="39"/>
    </row>
    <row r="109332" spans="17:17">
      <c r="Q109332" s="39"/>
    </row>
    <row r="109333" spans="17:17">
      <c r="Q109333" s="39"/>
    </row>
    <row r="109334" spans="17:17">
      <c r="Q109334" s="39"/>
    </row>
    <row r="109335" spans="17:17">
      <c r="Q109335" s="39"/>
    </row>
    <row r="109336" spans="17:17">
      <c r="Q109336" s="39"/>
    </row>
    <row r="109337" spans="17:17">
      <c r="Q109337" s="39"/>
    </row>
    <row r="109338" spans="17:17">
      <c r="Q109338" s="39"/>
    </row>
    <row r="109339" spans="17:17">
      <c r="Q109339" s="39"/>
    </row>
    <row r="109340" spans="17:17">
      <c r="Q109340" s="39"/>
    </row>
    <row r="109341" spans="17:17">
      <c r="Q109341" s="39"/>
    </row>
    <row r="109342" spans="17:17">
      <c r="Q109342" s="39"/>
    </row>
    <row r="109343" spans="17:17">
      <c r="Q109343" s="39"/>
    </row>
    <row r="109344" spans="17:17">
      <c r="Q109344" s="39"/>
    </row>
    <row r="109345" spans="17:17">
      <c r="Q109345" s="39"/>
    </row>
    <row r="109346" spans="17:17">
      <c r="Q109346" s="39"/>
    </row>
    <row r="109347" spans="17:17">
      <c r="Q109347" s="39"/>
    </row>
    <row r="109348" spans="17:17">
      <c r="Q109348" s="39"/>
    </row>
    <row r="109349" spans="17:17">
      <c r="Q109349" s="39"/>
    </row>
    <row r="109350" spans="17:17">
      <c r="Q109350" s="39"/>
    </row>
    <row r="109351" spans="17:17">
      <c r="Q109351" s="39"/>
    </row>
    <row r="109352" spans="17:17">
      <c r="Q109352" s="39"/>
    </row>
    <row r="109353" spans="17:17">
      <c r="Q109353" s="39"/>
    </row>
    <row r="109354" spans="17:17">
      <c r="Q109354" s="39"/>
    </row>
    <row r="109355" spans="17:17">
      <c r="Q109355" s="39"/>
    </row>
    <row r="109356" spans="17:17">
      <c r="Q109356" s="39"/>
    </row>
    <row r="109357" spans="17:17">
      <c r="Q109357" s="39"/>
    </row>
    <row r="109358" spans="17:17">
      <c r="Q109358" s="39"/>
    </row>
    <row r="109359" spans="17:17">
      <c r="Q109359" s="39"/>
    </row>
    <row r="109360" spans="17:17">
      <c r="Q109360" s="39"/>
    </row>
    <row r="109361" spans="17:17">
      <c r="Q109361" s="39"/>
    </row>
    <row r="109362" spans="17:17">
      <c r="Q109362" s="39"/>
    </row>
    <row r="109363" spans="17:17">
      <c r="Q109363" s="39"/>
    </row>
    <row r="109364" spans="17:17">
      <c r="Q109364" s="39"/>
    </row>
    <row r="109365" spans="17:17">
      <c r="Q109365" s="39"/>
    </row>
    <row r="109366" spans="17:17">
      <c r="Q109366" s="39"/>
    </row>
    <row r="109367" spans="17:17">
      <c r="Q109367" s="39"/>
    </row>
    <row r="109368" spans="17:17">
      <c r="Q109368" s="39"/>
    </row>
    <row r="109369" spans="17:17">
      <c r="Q109369" s="39"/>
    </row>
    <row r="109370" spans="17:17">
      <c r="Q109370" s="39"/>
    </row>
    <row r="109371" spans="17:17">
      <c r="Q109371" s="39"/>
    </row>
    <row r="109372" spans="17:17">
      <c r="Q109372" s="39"/>
    </row>
    <row r="109373" spans="17:17">
      <c r="Q109373" s="39"/>
    </row>
    <row r="109374" spans="17:17">
      <c r="Q109374" s="39"/>
    </row>
    <row r="109375" spans="17:17">
      <c r="Q109375" s="39"/>
    </row>
    <row r="109376" spans="17:17">
      <c r="Q109376" s="39"/>
    </row>
    <row r="109377" spans="17:17">
      <c r="Q109377" s="39"/>
    </row>
    <row r="109378" spans="17:17">
      <c r="Q109378" s="39"/>
    </row>
    <row r="109379" spans="17:17">
      <c r="Q109379" s="39"/>
    </row>
    <row r="109380" spans="17:17">
      <c r="Q109380" s="39"/>
    </row>
    <row r="109381" spans="17:17">
      <c r="Q109381" s="39"/>
    </row>
    <row r="109382" spans="17:17">
      <c r="Q109382" s="39"/>
    </row>
    <row r="109383" spans="17:17">
      <c r="Q109383" s="39"/>
    </row>
    <row r="109384" spans="17:17">
      <c r="Q109384" s="39"/>
    </row>
    <row r="109385" spans="17:17">
      <c r="Q109385" s="39"/>
    </row>
    <row r="109386" spans="17:17">
      <c r="Q109386" s="39"/>
    </row>
    <row r="109387" spans="17:17">
      <c r="Q109387" s="39"/>
    </row>
    <row r="109388" spans="17:17">
      <c r="Q109388" s="39"/>
    </row>
    <row r="109389" spans="17:17">
      <c r="Q109389" s="39"/>
    </row>
    <row r="109390" spans="17:17">
      <c r="Q109390" s="39"/>
    </row>
    <row r="109391" spans="17:17">
      <c r="Q109391" s="39"/>
    </row>
    <row r="109392" spans="17:17">
      <c r="Q109392" s="39"/>
    </row>
    <row r="109393" spans="17:17">
      <c r="Q109393" s="39"/>
    </row>
    <row r="109394" spans="17:17">
      <c r="Q109394" s="39"/>
    </row>
    <row r="109395" spans="17:17">
      <c r="Q109395" s="39"/>
    </row>
    <row r="109396" spans="17:17">
      <c r="Q109396" s="39"/>
    </row>
    <row r="109397" spans="17:17">
      <c r="Q109397" s="39"/>
    </row>
    <row r="109398" spans="17:17">
      <c r="Q109398" s="39"/>
    </row>
    <row r="109399" spans="17:17">
      <c r="Q109399" s="39"/>
    </row>
    <row r="109400" spans="17:17">
      <c r="Q109400" s="39"/>
    </row>
    <row r="109401" spans="17:17">
      <c r="Q109401" s="39"/>
    </row>
    <row r="109402" spans="17:17">
      <c r="Q109402" s="39"/>
    </row>
    <row r="109403" spans="17:17">
      <c r="Q109403" s="39"/>
    </row>
    <row r="109404" spans="17:17">
      <c r="Q109404" s="39"/>
    </row>
    <row r="109405" spans="17:17">
      <c r="Q109405" s="39"/>
    </row>
    <row r="109406" spans="17:17">
      <c r="Q109406" s="39"/>
    </row>
    <row r="109407" spans="17:17">
      <c r="Q109407" s="39"/>
    </row>
    <row r="109408" spans="17:17">
      <c r="Q109408" s="39"/>
    </row>
    <row r="109409" spans="17:17">
      <c r="Q109409" s="39"/>
    </row>
    <row r="109410" spans="17:17">
      <c r="Q109410" s="39"/>
    </row>
    <row r="109411" spans="17:17">
      <c r="Q109411" s="39"/>
    </row>
    <row r="109412" spans="17:17">
      <c r="Q109412" s="39"/>
    </row>
    <row r="109413" spans="17:17">
      <c r="Q109413" s="39"/>
    </row>
    <row r="109414" spans="17:17">
      <c r="Q109414" s="39"/>
    </row>
    <row r="109415" spans="17:17">
      <c r="Q109415" s="39"/>
    </row>
    <row r="109416" spans="17:17">
      <c r="Q109416" s="39"/>
    </row>
    <row r="109417" spans="17:17">
      <c r="Q109417" s="39"/>
    </row>
    <row r="109418" spans="17:17">
      <c r="Q109418" s="39"/>
    </row>
    <row r="109419" spans="17:17">
      <c r="Q109419" s="39"/>
    </row>
    <row r="109420" spans="17:17">
      <c r="Q109420" s="39"/>
    </row>
    <row r="109421" spans="17:17">
      <c r="Q109421" s="39"/>
    </row>
    <row r="109422" spans="17:17">
      <c r="Q109422" s="39"/>
    </row>
    <row r="109423" spans="17:17">
      <c r="Q109423" s="39"/>
    </row>
    <row r="109424" spans="17:17">
      <c r="Q109424" s="39"/>
    </row>
    <row r="109425" spans="17:17">
      <c r="Q109425" s="39"/>
    </row>
    <row r="109426" spans="17:17">
      <c r="Q109426" s="39"/>
    </row>
    <row r="109427" spans="17:17">
      <c r="Q109427" s="39"/>
    </row>
    <row r="109428" spans="17:17">
      <c r="Q109428" s="39"/>
    </row>
    <row r="109429" spans="17:17">
      <c r="Q109429" s="39"/>
    </row>
    <row r="109430" spans="17:17">
      <c r="Q109430" s="39"/>
    </row>
    <row r="109431" spans="17:17">
      <c r="Q109431" s="39"/>
    </row>
    <row r="109432" spans="17:17">
      <c r="Q109432" s="39"/>
    </row>
    <row r="109433" spans="17:17">
      <c r="Q109433" s="39"/>
    </row>
    <row r="109434" spans="17:17">
      <c r="Q109434" s="39"/>
    </row>
    <row r="109435" spans="17:17">
      <c r="Q109435" s="39"/>
    </row>
    <row r="109436" spans="17:17">
      <c r="Q109436" s="39"/>
    </row>
    <row r="109437" spans="17:17">
      <c r="Q109437" s="39"/>
    </row>
    <row r="109438" spans="17:17">
      <c r="Q109438" s="39"/>
    </row>
    <row r="109439" spans="17:17">
      <c r="Q109439" s="39"/>
    </row>
    <row r="109440" spans="17:17">
      <c r="Q109440" s="39"/>
    </row>
    <row r="109441" spans="17:17">
      <c r="Q109441" s="39"/>
    </row>
    <row r="109442" spans="17:17">
      <c r="Q109442" s="39"/>
    </row>
    <row r="109443" spans="17:17">
      <c r="Q109443" s="39"/>
    </row>
    <row r="109444" spans="17:17">
      <c r="Q109444" s="39"/>
    </row>
    <row r="109445" spans="17:17">
      <c r="Q109445" s="39"/>
    </row>
    <row r="109446" spans="17:17">
      <c r="Q109446" s="39"/>
    </row>
    <row r="109447" spans="17:17">
      <c r="Q109447" s="39"/>
    </row>
    <row r="109448" spans="17:17">
      <c r="Q109448" s="39"/>
    </row>
    <row r="109449" spans="17:17">
      <c r="Q109449" s="39"/>
    </row>
    <row r="109450" spans="17:17">
      <c r="Q109450" s="39"/>
    </row>
    <row r="109451" spans="17:17">
      <c r="Q109451" s="39"/>
    </row>
    <row r="109452" spans="17:17">
      <c r="Q109452" s="39"/>
    </row>
    <row r="109453" spans="17:17">
      <c r="Q109453" s="39"/>
    </row>
    <row r="109454" spans="17:17">
      <c r="Q109454" s="39"/>
    </row>
    <row r="109455" spans="17:17">
      <c r="Q109455" s="39"/>
    </row>
    <row r="109456" spans="17:17">
      <c r="Q109456" s="39"/>
    </row>
    <row r="109457" spans="17:17">
      <c r="Q109457" s="39"/>
    </row>
    <row r="109458" spans="17:17">
      <c r="Q109458" s="39"/>
    </row>
    <row r="109459" spans="17:17">
      <c r="Q109459" s="39"/>
    </row>
    <row r="109460" spans="17:17">
      <c r="Q109460" s="39"/>
    </row>
    <row r="109461" spans="17:17">
      <c r="Q109461" s="39"/>
    </row>
    <row r="109462" spans="17:17">
      <c r="Q109462" s="39"/>
    </row>
    <row r="109463" spans="17:17">
      <c r="Q109463" s="39"/>
    </row>
    <row r="109464" spans="17:17">
      <c r="Q109464" s="39"/>
    </row>
    <row r="109465" spans="17:17">
      <c r="Q109465" s="39"/>
    </row>
    <row r="109466" spans="17:17">
      <c r="Q109466" s="39"/>
    </row>
    <row r="109467" spans="17:17">
      <c r="Q109467" s="39"/>
    </row>
    <row r="109468" spans="17:17">
      <c r="Q109468" s="39"/>
    </row>
    <row r="109469" spans="17:17">
      <c r="Q109469" s="39"/>
    </row>
    <row r="109470" spans="17:17">
      <c r="Q109470" s="39"/>
    </row>
    <row r="109471" spans="17:17">
      <c r="Q109471" s="39"/>
    </row>
    <row r="109472" spans="17:17">
      <c r="Q109472" s="39"/>
    </row>
    <row r="109473" spans="17:17">
      <c r="Q109473" s="39"/>
    </row>
    <row r="109474" spans="17:17">
      <c r="Q109474" s="39"/>
    </row>
    <row r="109475" spans="17:17">
      <c r="Q109475" s="39"/>
    </row>
    <row r="109476" spans="17:17">
      <c r="Q109476" s="39"/>
    </row>
    <row r="109477" spans="17:17">
      <c r="Q109477" s="39"/>
    </row>
    <row r="109478" spans="17:17">
      <c r="Q109478" s="39"/>
    </row>
    <row r="109479" spans="17:17">
      <c r="Q109479" s="39"/>
    </row>
    <row r="109480" spans="17:17">
      <c r="Q109480" s="39"/>
    </row>
    <row r="109481" spans="17:17">
      <c r="Q109481" s="39"/>
    </row>
    <row r="109482" spans="17:17">
      <c r="Q109482" s="39"/>
    </row>
    <row r="109483" spans="17:17">
      <c r="Q109483" s="39"/>
    </row>
    <row r="109484" spans="17:17">
      <c r="Q109484" s="39"/>
    </row>
    <row r="109485" spans="17:17">
      <c r="Q109485" s="39"/>
    </row>
    <row r="109486" spans="17:17">
      <c r="Q109486" s="39"/>
    </row>
    <row r="109487" spans="17:17">
      <c r="Q109487" s="39"/>
    </row>
    <row r="109488" spans="17:17">
      <c r="Q109488" s="39"/>
    </row>
    <row r="109489" spans="17:17">
      <c r="Q109489" s="39"/>
    </row>
    <row r="109490" spans="17:17">
      <c r="Q109490" s="39"/>
    </row>
    <row r="109491" spans="17:17">
      <c r="Q109491" s="39"/>
    </row>
    <row r="109492" spans="17:17">
      <c r="Q109492" s="39"/>
    </row>
    <row r="109493" spans="17:17">
      <c r="Q109493" s="39"/>
    </row>
    <row r="109494" spans="17:17">
      <c r="Q109494" s="39"/>
    </row>
    <row r="109495" spans="17:17">
      <c r="Q109495" s="39"/>
    </row>
    <row r="109496" spans="17:17">
      <c r="Q109496" s="39"/>
    </row>
    <row r="109497" spans="17:17">
      <c r="Q109497" s="39"/>
    </row>
    <row r="109498" spans="17:17">
      <c r="Q109498" s="39"/>
    </row>
    <row r="109499" spans="17:17">
      <c r="Q109499" s="39"/>
    </row>
    <row r="109500" spans="17:17">
      <c r="Q109500" s="39"/>
    </row>
    <row r="109501" spans="17:17">
      <c r="Q109501" s="39"/>
    </row>
    <row r="109502" spans="17:17">
      <c r="Q109502" s="39"/>
    </row>
    <row r="109503" spans="17:17">
      <c r="Q109503" s="39"/>
    </row>
    <row r="109504" spans="17:17">
      <c r="Q109504" s="39"/>
    </row>
    <row r="109505" spans="17:17">
      <c r="Q109505" s="39"/>
    </row>
    <row r="109506" spans="17:17">
      <c r="Q109506" s="39"/>
    </row>
    <row r="109507" spans="17:17">
      <c r="Q109507" s="39"/>
    </row>
    <row r="109508" spans="17:17">
      <c r="Q109508" s="39"/>
    </row>
    <row r="109509" spans="17:17">
      <c r="Q109509" s="39"/>
    </row>
    <row r="109510" spans="17:17">
      <c r="Q109510" s="39"/>
    </row>
    <row r="109511" spans="17:17">
      <c r="Q109511" s="39"/>
    </row>
    <row r="109512" spans="17:17">
      <c r="Q109512" s="39"/>
    </row>
    <row r="109513" spans="17:17">
      <c r="Q109513" s="39"/>
    </row>
    <row r="109514" spans="17:17">
      <c r="Q109514" s="39"/>
    </row>
    <row r="109515" spans="17:17">
      <c r="Q109515" s="39"/>
    </row>
    <row r="109516" spans="17:17">
      <c r="Q109516" s="39"/>
    </row>
    <row r="109517" spans="17:17">
      <c r="Q109517" s="39"/>
    </row>
    <row r="109518" spans="17:17">
      <c r="Q109518" s="39"/>
    </row>
    <row r="109519" spans="17:17">
      <c r="Q109519" s="39"/>
    </row>
    <row r="109520" spans="17:17">
      <c r="Q109520" s="39"/>
    </row>
    <row r="109521" spans="17:17">
      <c r="Q109521" s="39"/>
    </row>
    <row r="109522" spans="17:17">
      <c r="Q109522" s="39"/>
    </row>
    <row r="109523" spans="17:17">
      <c r="Q109523" s="39"/>
    </row>
    <row r="109524" spans="17:17">
      <c r="Q109524" s="39"/>
    </row>
    <row r="109525" spans="17:17">
      <c r="Q109525" s="39"/>
    </row>
    <row r="109526" spans="17:17">
      <c r="Q109526" s="39"/>
    </row>
    <row r="109527" spans="17:17">
      <c r="Q109527" s="39"/>
    </row>
    <row r="109528" spans="17:17">
      <c r="Q109528" s="39"/>
    </row>
    <row r="109529" spans="17:17">
      <c r="Q109529" s="39"/>
    </row>
    <row r="109530" spans="17:17">
      <c r="Q109530" s="39"/>
    </row>
    <row r="109531" spans="17:17">
      <c r="Q109531" s="39"/>
    </row>
    <row r="109532" spans="17:17">
      <c r="Q109532" s="39"/>
    </row>
    <row r="109533" spans="17:17">
      <c r="Q109533" s="39"/>
    </row>
    <row r="109534" spans="17:17">
      <c r="Q109534" s="39"/>
    </row>
    <row r="109535" spans="17:17">
      <c r="Q109535" s="39"/>
    </row>
    <row r="109536" spans="17:17">
      <c r="Q109536" s="39"/>
    </row>
    <row r="109537" spans="17:17">
      <c r="Q109537" s="39"/>
    </row>
    <row r="109538" spans="17:17">
      <c r="Q109538" s="39"/>
    </row>
    <row r="109539" spans="17:17">
      <c r="Q109539" s="39"/>
    </row>
    <row r="109540" spans="17:17">
      <c r="Q109540" s="39"/>
    </row>
    <row r="109541" spans="17:17">
      <c r="Q109541" s="39"/>
    </row>
    <row r="109542" spans="17:17">
      <c r="Q109542" s="39"/>
    </row>
    <row r="109543" spans="17:17">
      <c r="Q109543" s="39"/>
    </row>
    <row r="109544" spans="17:17">
      <c r="Q109544" s="39"/>
    </row>
    <row r="109545" spans="17:17">
      <c r="Q109545" s="39"/>
    </row>
    <row r="109546" spans="17:17">
      <c r="Q109546" s="39"/>
    </row>
    <row r="109547" spans="17:17">
      <c r="Q109547" s="39"/>
    </row>
    <row r="109548" spans="17:17">
      <c r="Q109548" s="39"/>
    </row>
    <row r="109549" spans="17:17">
      <c r="Q109549" s="39"/>
    </row>
    <row r="109550" spans="17:17">
      <c r="Q109550" s="39"/>
    </row>
    <row r="109551" spans="17:17">
      <c r="Q109551" s="39"/>
    </row>
    <row r="109552" spans="17:17">
      <c r="Q109552" s="39"/>
    </row>
    <row r="109553" spans="17:17">
      <c r="Q109553" s="39"/>
    </row>
    <row r="109554" spans="17:17">
      <c r="Q109554" s="39"/>
    </row>
    <row r="109555" spans="17:17">
      <c r="Q109555" s="39"/>
    </row>
    <row r="109556" spans="17:17">
      <c r="Q109556" s="39"/>
    </row>
    <row r="109557" spans="17:17">
      <c r="Q109557" s="39"/>
    </row>
    <row r="109558" spans="17:17">
      <c r="Q109558" s="39"/>
    </row>
    <row r="109559" spans="17:17">
      <c r="Q109559" s="39"/>
    </row>
    <row r="109560" spans="17:17">
      <c r="Q109560" s="39"/>
    </row>
    <row r="109561" spans="17:17">
      <c r="Q109561" s="39"/>
    </row>
    <row r="109562" spans="17:17">
      <c r="Q109562" s="39"/>
    </row>
    <row r="109563" spans="17:17">
      <c r="Q109563" s="39"/>
    </row>
    <row r="109564" spans="17:17">
      <c r="Q109564" s="39"/>
    </row>
    <row r="109565" spans="17:17">
      <c r="Q109565" s="39"/>
    </row>
    <row r="109566" spans="17:17">
      <c r="Q109566" s="39"/>
    </row>
    <row r="109567" spans="17:17">
      <c r="Q109567" s="39"/>
    </row>
    <row r="109568" spans="17:17">
      <c r="Q109568" s="39"/>
    </row>
    <row r="109569" spans="17:17">
      <c r="Q109569" s="39"/>
    </row>
    <row r="109570" spans="17:17">
      <c r="Q109570" s="39"/>
    </row>
    <row r="109571" spans="17:17">
      <c r="Q109571" s="39"/>
    </row>
    <row r="109572" spans="17:17">
      <c r="Q109572" s="39"/>
    </row>
    <row r="109573" spans="17:17">
      <c r="Q109573" s="39"/>
    </row>
    <row r="109574" spans="17:17">
      <c r="Q109574" s="39"/>
    </row>
    <row r="109575" spans="17:17">
      <c r="Q109575" s="39"/>
    </row>
    <row r="109576" spans="17:17">
      <c r="Q109576" s="39"/>
    </row>
    <row r="109577" spans="17:17">
      <c r="Q109577" s="39"/>
    </row>
    <row r="109578" spans="17:17">
      <c r="Q109578" s="39"/>
    </row>
    <row r="109579" spans="17:17">
      <c r="Q109579" s="39"/>
    </row>
    <row r="109580" spans="17:17">
      <c r="Q109580" s="39"/>
    </row>
    <row r="109581" spans="17:17">
      <c r="Q109581" s="39"/>
    </row>
    <row r="109582" spans="17:17">
      <c r="Q109582" s="39"/>
    </row>
    <row r="109583" spans="17:17">
      <c r="Q109583" s="39"/>
    </row>
    <row r="109584" spans="17:17">
      <c r="Q109584" s="39"/>
    </row>
    <row r="109585" spans="17:17">
      <c r="Q109585" s="39"/>
    </row>
    <row r="109586" spans="17:17">
      <c r="Q109586" s="39"/>
    </row>
    <row r="109587" spans="17:17">
      <c r="Q109587" s="39"/>
    </row>
    <row r="109588" spans="17:17">
      <c r="Q109588" s="39"/>
    </row>
    <row r="109589" spans="17:17">
      <c r="Q109589" s="39"/>
    </row>
    <row r="109590" spans="17:17">
      <c r="Q109590" s="39"/>
    </row>
    <row r="109591" spans="17:17">
      <c r="Q109591" s="39"/>
    </row>
    <row r="109592" spans="17:17">
      <c r="Q109592" s="39"/>
    </row>
    <row r="109593" spans="17:17">
      <c r="Q109593" s="39"/>
    </row>
    <row r="109594" spans="17:17">
      <c r="Q109594" s="39"/>
    </row>
    <row r="109595" spans="17:17">
      <c r="Q109595" s="39"/>
    </row>
    <row r="109596" spans="17:17">
      <c r="Q109596" s="39"/>
    </row>
    <row r="109597" spans="17:17">
      <c r="Q109597" s="39"/>
    </row>
    <row r="109598" spans="17:17">
      <c r="Q109598" s="39"/>
    </row>
    <row r="109599" spans="17:17">
      <c r="Q109599" s="39"/>
    </row>
    <row r="109600" spans="17:17">
      <c r="Q109600" s="39"/>
    </row>
    <row r="109601" spans="17:17">
      <c r="Q109601" s="39"/>
    </row>
    <row r="109602" spans="17:17">
      <c r="Q109602" s="39"/>
    </row>
    <row r="109603" spans="17:17">
      <c r="Q109603" s="39"/>
    </row>
    <row r="109604" spans="17:17">
      <c r="Q109604" s="39"/>
    </row>
    <row r="109605" spans="17:17">
      <c r="Q109605" s="39"/>
    </row>
    <row r="109606" spans="17:17">
      <c r="Q109606" s="39"/>
    </row>
    <row r="109607" spans="17:17">
      <c r="Q109607" s="39"/>
    </row>
    <row r="109608" spans="17:17">
      <c r="Q109608" s="39"/>
    </row>
    <row r="109609" spans="17:17">
      <c r="Q109609" s="39"/>
    </row>
    <row r="109610" spans="17:17">
      <c r="Q109610" s="39"/>
    </row>
    <row r="109611" spans="17:17">
      <c r="Q109611" s="39"/>
    </row>
    <row r="109612" spans="17:17">
      <c r="Q109612" s="39"/>
    </row>
    <row r="109613" spans="17:17">
      <c r="Q109613" s="39"/>
    </row>
    <row r="109614" spans="17:17">
      <c r="Q109614" s="39"/>
    </row>
    <row r="109615" spans="17:17">
      <c r="Q109615" s="39"/>
    </row>
    <row r="109616" spans="17:17">
      <c r="Q109616" s="39"/>
    </row>
    <row r="109617" spans="17:17">
      <c r="Q109617" s="39"/>
    </row>
    <row r="109618" spans="17:17">
      <c r="Q109618" s="39"/>
    </row>
    <row r="109619" spans="17:17">
      <c r="Q109619" s="39"/>
    </row>
    <row r="109620" spans="17:17">
      <c r="Q109620" s="39"/>
    </row>
    <row r="109621" spans="17:17">
      <c r="Q109621" s="39"/>
    </row>
    <row r="109622" spans="17:17">
      <c r="Q109622" s="39"/>
    </row>
    <row r="109623" spans="17:17">
      <c r="Q109623" s="39"/>
    </row>
    <row r="109624" spans="17:17">
      <c r="Q109624" s="39"/>
    </row>
    <row r="109625" spans="17:17">
      <c r="Q109625" s="39"/>
    </row>
    <row r="109626" spans="17:17">
      <c r="Q109626" s="39"/>
    </row>
    <row r="109627" spans="17:17">
      <c r="Q109627" s="39"/>
    </row>
    <row r="109628" spans="17:17">
      <c r="Q109628" s="39"/>
    </row>
    <row r="109629" spans="17:17">
      <c r="Q109629" s="39"/>
    </row>
    <row r="109630" spans="17:17">
      <c r="Q109630" s="39"/>
    </row>
    <row r="109631" spans="17:17">
      <c r="Q109631" s="39"/>
    </row>
    <row r="109632" spans="17:17">
      <c r="Q109632" s="39"/>
    </row>
    <row r="109633" spans="17:17">
      <c r="Q109633" s="39"/>
    </row>
    <row r="109634" spans="17:17">
      <c r="Q109634" s="39"/>
    </row>
    <row r="109635" spans="17:17">
      <c r="Q109635" s="39"/>
    </row>
    <row r="109636" spans="17:17">
      <c r="Q109636" s="39"/>
    </row>
    <row r="109637" spans="17:17">
      <c r="Q109637" s="39"/>
    </row>
    <row r="109638" spans="17:17">
      <c r="Q109638" s="39"/>
    </row>
    <row r="109639" spans="17:17">
      <c r="Q109639" s="39"/>
    </row>
    <row r="109640" spans="17:17">
      <c r="Q109640" s="39"/>
    </row>
    <row r="109641" spans="17:17">
      <c r="Q109641" s="39"/>
    </row>
    <row r="109642" spans="17:17">
      <c r="Q109642" s="39"/>
    </row>
    <row r="109643" spans="17:17">
      <c r="Q109643" s="39"/>
    </row>
    <row r="109644" spans="17:17">
      <c r="Q109644" s="39"/>
    </row>
    <row r="109645" spans="17:17">
      <c r="Q109645" s="39"/>
    </row>
    <row r="109646" spans="17:17">
      <c r="Q109646" s="39"/>
    </row>
    <row r="109647" spans="17:17">
      <c r="Q109647" s="39"/>
    </row>
    <row r="109648" spans="17:17">
      <c r="Q109648" s="39"/>
    </row>
    <row r="109649" spans="17:17">
      <c r="Q109649" s="39"/>
    </row>
    <row r="109650" spans="17:17">
      <c r="Q109650" s="39"/>
    </row>
    <row r="109651" spans="17:17">
      <c r="Q109651" s="39"/>
    </row>
    <row r="109652" spans="17:17">
      <c r="Q109652" s="39"/>
    </row>
    <row r="109653" spans="17:17">
      <c r="Q109653" s="39"/>
    </row>
    <row r="109654" spans="17:17">
      <c r="Q109654" s="39"/>
    </row>
    <row r="109655" spans="17:17">
      <c r="Q109655" s="39"/>
    </row>
    <row r="109656" spans="17:17">
      <c r="Q109656" s="39"/>
    </row>
    <row r="109657" spans="17:17">
      <c r="Q109657" s="39"/>
    </row>
    <row r="109658" spans="17:17">
      <c r="Q109658" s="39"/>
    </row>
    <row r="109659" spans="17:17">
      <c r="Q109659" s="39"/>
    </row>
    <row r="109660" spans="17:17">
      <c r="Q109660" s="39"/>
    </row>
    <row r="109661" spans="17:17">
      <c r="Q109661" s="39"/>
    </row>
    <row r="109662" spans="17:17">
      <c r="Q109662" s="39"/>
    </row>
    <row r="109663" spans="17:17">
      <c r="Q109663" s="39"/>
    </row>
    <row r="109664" spans="17:17">
      <c r="Q109664" s="39"/>
    </row>
    <row r="109665" spans="17:17">
      <c r="Q109665" s="39"/>
    </row>
    <row r="109666" spans="17:17">
      <c r="Q109666" s="39"/>
    </row>
    <row r="109667" spans="17:17">
      <c r="Q109667" s="39"/>
    </row>
    <row r="109668" spans="17:17">
      <c r="Q109668" s="39"/>
    </row>
    <row r="109669" spans="17:17">
      <c r="Q109669" s="39"/>
    </row>
    <row r="109670" spans="17:17">
      <c r="Q109670" s="39"/>
    </row>
    <row r="109671" spans="17:17">
      <c r="Q109671" s="39"/>
    </row>
    <row r="109672" spans="17:17">
      <c r="Q109672" s="39"/>
    </row>
    <row r="109673" spans="17:17">
      <c r="Q109673" s="39"/>
    </row>
    <row r="109674" spans="17:17">
      <c r="Q109674" s="39"/>
    </row>
    <row r="109675" spans="17:17">
      <c r="Q109675" s="39"/>
    </row>
    <row r="109676" spans="17:17">
      <c r="Q109676" s="39"/>
    </row>
    <row r="109677" spans="17:17">
      <c r="Q109677" s="39"/>
    </row>
    <row r="109678" spans="17:17">
      <c r="Q109678" s="39"/>
    </row>
    <row r="109679" spans="17:17">
      <c r="Q109679" s="39"/>
    </row>
    <row r="109680" spans="17:17">
      <c r="Q109680" s="39"/>
    </row>
    <row r="109681" spans="17:17">
      <c r="Q109681" s="39"/>
    </row>
    <row r="109682" spans="17:17">
      <c r="Q109682" s="39"/>
    </row>
    <row r="109683" spans="17:17">
      <c r="Q109683" s="39"/>
    </row>
    <row r="109684" spans="17:17">
      <c r="Q109684" s="39"/>
    </row>
    <row r="109685" spans="17:17">
      <c r="Q109685" s="39"/>
    </row>
    <row r="109686" spans="17:17">
      <c r="Q109686" s="39"/>
    </row>
    <row r="109687" spans="17:17">
      <c r="Q109687" s="39"/>
    </row>
    <row r="109688" spans="17:17">
      <c r="Q109688" s="39"/>
    </row>
    <row r="109689" spans="17:17">
      <c r="Q109689" s="39"/>
    </row>
    <row r="109690" spans="17:17">
      <c r="Q109690" s="39"/>
    </row>
    <row r="109691" spans="17:17">
      <c r="Q109691" s="39"/>
    </row>
    <row r="109692" spans="17:17">
      <c r="Q109692" s="39"/>
    </row>
    <row r="109693" spans="17:17">
      <c r="Q109693" s="39"/>
    </row>
    <row r="109694" spans="17:17">
      <c r="Q109694" s="39"/>
    </row>
    <row r="109695" spans="17:17">
      <c r="Q109695" s="39"/>
    </row>
    <row r="109696" spans="17:17">
      <c r="Q109696" s="39"/>
    </row>
    <row r="109697" spans="17:17">
      <c r="Q109697" s="39"/>
    </row>
    <row r="109698" spans="17:17">
      <c r="Q109698" s="39"/>
    </row>
    <row r="109699" spans="17:17">
      <c r="Q109699" s="39"/>
    </row>
    <row r="109700" spans="17:17">
      <c r="Q109700" s="39"/>
    </row>
    <row r="109701" spans="17:17">
      <c r="Q109701" s="39"/>
    </row>
    <row r="109702" spans="17:17">
      <c r="Q109702" s="39"/>
    </row>
    <row r="109703" spans="17:17">
      <c r="Q109703" s="39"/>
    </row>
    <row r="109704" spans="17:17">
      <c r="Q109704" s="39"/>
    </row>
    <row r="109705" spans="17:17">
      <c r="Q109705" s="39"/>
    </row>
    <row r="109706" spans="17:17">
      <c r="Q109706" s="39"/>
    </row>
    <row r="109707" spans="17:17">
      <c r="Q109707" s="39"/>
    </row>
    <row r="109708" spans="17:17">
      <c r="Q109708" s="39"/>
    </row>
    <row r="109709" spans="17:17">
      <c r="Q109709" s="39"/>
    </row>
    <row r="109710" spans="17:17">
      <c r="Q109710" s="39"/>
    </row>
    <row r="109711" spans="17:17">
      <c r="Q109711" s="39"/>
    </row>
    <row r="109712" spans="17:17">
      <c r="Q109712" s="39"/>
    </row>
    <row r="109713" spans="17:17">
      <c r="Q109713" s="39"/>
    </row>
    <row r="109714" spans="17:17">
      <c r="Q109714" s="39"/>
    </row>
    <row r="109715" spans="17:17">
      <c r="Q109715" s="39"/>
    </row>
    <row r="109716" spans="17:17">
      <c r="Q109716" s="39"/>
    </row>
    <row r="109717" spans="17:17">
      <c r="Q109717" s="39"/>
    </row>
    <row r="109718" spans="17:17">
      <c r="Q109718" s="39"/>
    </row>
    <row r="109719" spans="17:17">
      <c r="Q109719" s="39"/>
    </row>
    <row r="109720" spans="17:17">
      <c r="Q109720" s="39"/>
    </row>
    <row r="109721" spans="17:17">
      <c r="Q109721" s="39"/>
    </row>
    <row r="109722" spans="17:17">
      <c r="Q109722" s="39"/>
    </row>
    <row r="109723" spans="17:17">
      <c r="Q109723" s="39"/>
    </row>
    <row r="109724" spans="17:17">
      <c r="Q109724" s="39"/>
    </row>
    <row r="109725" spans="17:17">
      <c r="Q109725" s="39"/>
    </row>
    <row r="109726" spans="17:17">
      <c r="Q109726" s="39"/>
    </row>
    <row r="109727" spans="17:17">
      <c r="Q109727" s="39"/>
    </row>
    <row r="109728" spans="17:17">
      <c r="Q109728" s="39"/>
    </row>
    <row r="109729" spans="17:17">
      <c r="Q109729" s="39"/>
    </row>
    <row r="109730" spans="17:17">
      <c r="Q109730" s="39"/>
    </row>
    <row r="109731" spans="17:17">
      <c r="Q109731" s="39"/>
    </row>
    <row r="109732" spans="17:17">
      <c r="Q109732" s="39"/>
    </row>
    <row r="109733" spans="17:17">
      <c r="Q109733" s="39"/>
    </row>
    <row r="109734" spans="17:17">
      <c r="Q109734" s="39"/>
    </row>
    <row r="109735" spans="17:17">
      <c r="Q109735" s="39"/>
    </row>
    <row r="109736" spans="17:17">
      <c r="Q109736" s="39"/>
    </row>
    <row r="109737" spans="17:17">
      <c r="Q109737" s="39"/>
    </row>
    <row r="109738" spans="17:17">
      <c r="Q109738" s="39"/>
    </row>
    <row r="109739" spans="17:17">
      <c r="Q109739" s="39"/>
    </row>
    <row r="109740" spans="17:17">
      <c r="Q109740" s="39"/>
    </row>
    <row r="109741" spans="17:17">
      <c r="Q109741" s="39"/>
    </row>
    <row r="109742" spans="17:17">
      <c r="Q109742" s="39"/>
    </row>
    <row r="109743" spans="17:17">
      <c r="Q109743" s="39"/>
    </row>
    <row r="109744" spans="17:17">
      <c r="Q109744" s="39"/>
    </row>
    <row r="109745" spans="17:17">
      <c r="Q109745" s="39"/>
    </row>
    <row r="109746" spans="17:17">
      <c r="Q109746" s="39"/>
    </row>
    <row r="109747" spans="17:17">
      <c r="Q109747" s="39"/>
    </row>
    <row r="109748" spans="17:17">
      <c r="Q109748" s="39"/>
    </row>
    <row r="109749" spans="17:17">
      <c r="Q109749" s="39"/>
    </row>
    <row r="109750" spans="17:17">
      <c r="Q109750" s="39"/>
    </row>
    <row r="109751" spans="17:17">
      <c r="Q109751" s="39"/>
    </row>
    <row r="109752" spans="17:17">
      <c r="Q109752" s="39"/>
    </row>
    <row r="109753" spans="17:17">
      <c r="Q109753" s="39"/>
    </row>
    <row r="109754" spans="17:17">
      <c r="Q109754" s="39"/>
    </row>
    <row r="109755" spans="17:17">
      <c r="Q109755" s="39"/>
    </row>
    <row r="109756" spans="17:17">
      <c r="Q109756" s="39"/>
    </row>
    <row r="109757" spans="17:17">
      <c r="Q109757" s="39"/>
    </row>
    <row r="109758" spans="17:17">
      <c r="Q109758" s="39"/>
    </row>
    <row r="109759" spans="17:17">
      <c r="Q109759" s="39"/>
    </row>
    <row r="109760" spans="17:17">
      <c r="Q109760" s="39"/>
    </row>
    <row r="109761" spans="17:17">
      <c r="Q109761" s="39"/>
    </row>
    <row r="109762" spans="17:17">
      <c r="Q109762" s="39"/>
    </row>
    <row r="109763" spans="17:17">
      <c r="Q109763" s="39"/>
    </row>
    <row r="109764" spans="17:17">
      <c r="Q109764" s="39"/>
    </row>
    <row r="109765" spans="17:17">
      <c r="Q109765" s="39"/>
    </row>
    <row r="109766" spans="17:17">
      <c r="Q109766" s="39"/>
    </row>
    <row r="109767" spans="17:17">
      <c r="Q109767" s="39"/>
    </row>
    <row r="109768" spans="17:17">
      <c r="Q109768" s="39"/>
    </row>
    <row r="109769" spans="17:17">
      <c r="Q109769" s="39"/>
    </row>
    <row r="109770" spans="17:17">
      <c r="Q109770" s="39"/>
    </row>
    <row r="109771" spans="17:17">
      <c r="Q109771" s="39"/>
    </row>
    <row r="109772" spans="17:17">
      <c r="Q109772" s="39"/>
    </row>
    <row r="109773" spans="17:17">
      <c r="Q109773" s="39"/>
    </row>
    <row r="109774" spans="17:17">
      <c r="Q109774" s="39"/>
    </row>
    <row r="109775" spans="17:17">
      <c r="Q109775" s="39"/>
    </row>
    <row r="109776" spans="17:17">
      <c r="Q109776" s="39"/>
    </row>
    <row r="109777" spans="17:17">
      <c r="Q109777" s="39"/>
    </row>
    <row r="109778" spans="17:17">
      <c r="Q109778" s="39"/>
    </row>
    <row r="109779" spans="17:17">
      <c r="Q109779" s="39"/>
    </row>
    <row r="109780" spans="17:17">
      <c r="Q109780" s="39"/>
    </row>
    <row r="109781" spans="17:17">
      <c r="Q109781" s="39"/>
    </row>
    <row r="109782" spans="17:17">
      <c r="Q109782" s="39"/>
    </row>
    <row r="109783" spans="17:17">
      <c r="Q109783" s="39"/>
    </row>
    <row r="109784" spans="17:17">
      <c r="Q109784" s="39"/>
    </row>
    <row r="109785" spans="17:17">
      <c r="Q109785" s="39"/>
    </row>
    <row r="109786" spans="17:17">
      <c r="Q109786" s="39"/>
    </row>
    <row r="109787" spans="17:17">
      <c r="Q109787" s="39"/>
    </row>
    <row r="109788" spans="17:17">
      <c r="Q109788" s="39"/>
    </row>
    <row r="109789" spans="17:17">
      <c r="Q109789" s="39"/>
    </row>
    <row r="109790" spans="17:17">
      <c r="Q109790" s="39"/>
    </row>
    <row r="109791" spans="17:17">
      <c r="Q109791" s="39"/>
    </row>
    <row r="109792" spans="17:17">
      <c r="Q109792" s="39"/>
    </row>
    <row r="109793" spans="17:17">
      <c r="Q109793" s="39"/>
    </row>
    <row r="109794" spans="17:17">
      <c r="Q109794" s="39"/>
    </row>
    <row r="109795" spans="17:17">
      <c r="Q109795" s="39"/>
    </row>
    <row r="109796" spans="17:17">
      <c r="Q109796" s="39"/>
    </row>
    <row r="109797" spans="17:17">
      <c r="Q109797" s="39"/>
    </row>
    <row r="109798" spans="17:17">
      <c r="Q109798" s="39"/>
    </row>
    <row r="109799" spans="17:17">
      <c r="Q109799" s="39"/>
    </row>
    <row r="109800" spans="17:17">
      <c r="Q109800" s="39"/>
    </row>
    <row r="109801" spans="17:17">
      <c r="Q109801" s="39"/>
    </row>
    <row r="109802" spans="17:17">
      <c r="Q109802" s="39"/>
    </row>
    <row r="109803" spans="17:17">
      <c r="Q109803" s="39"/>
    </row>
    <row r="109804" spans="17:17">
      <c r="Q109804" s="39"/>
    </row>
    <row r="109805" spans="17:17">
      <c r="Q109805" s="39"/>
    </row>
    <row r="109806" spans="17:17">
      <c r="Q109806" s="39"/>
    </row>
    <row r="109807" spans="17:17">
      <c r="Q109807" s="39"/>
    </row>
    <row r="109808" spans="17:17">
      <c r="Q109808" s="39"/>
    </row>
    <row r="109809" spans="17:17">
      <c r="Q109809" s="39"/>
    </row>
    <row r="109810" spans="17:17">
      <c r="Q109810" s="39"/>
    </row>
    <row r="109811" spans="17:17">
      <c r="Q109811" s="39"/>
    </row>
    <row r="109812" spans="17:17">
      <c r="Q109812" s="39"/>
    </row>
    <row r="109813" spans="17:17">
      <c r="Q109813" s="39"/>
    </row>
    <row r="109814" spans="17:17">
      <c r="Q109814" s="39"/>
    </row>
    <row r="109815" spans="17:17">
      <c r="Q109815" s="39"/>
    </row>
    <row r="109816" spans="17:17">
      <c r="Q109816" s="39"/>
    </row>
    <row r="109817" spans="17:17">
      <c r="Q109817" s="39"/>
    </row>
    <row r="109818" spans="17:17">
      <c r="Q109818" s="39"/>
    </row>
    <row r="109819" spans="17:17">
      <c r="Q109819" s="39"/>
    </row>
    <row r="109820" spans="17:17">
      <c r="Q109820" s="39"/>
    </row>
    <row r="109821" spans="17:17">
      <c r="Q109821" s="39"/>
    </row>
    <row r="109822" spans="17:17">
      <c r="Q109822" s="39"/>
    </row>
    <row r="109823" spans="17:17">
      <c r="Q109823" s="39"/>
    </row>
    <row r="109824" spans="17:17">
      <c r="Q109824" s="39"/>
    </row>
    <row r="109825" spans="17:17">
      <c r="Q109825" s="39"/>
    </row>
    <row r="109826" spans="17:17">
      <c r="Q109826" s="39"/>
    </row>
    <row r="109827" spans="17:17">
      <c r="Q109827" s="39"/>
    </row>
    <row r="109828" spans="17:17">
      <c r="Q109828" s="39"/>
    </row>
    <row r="109829" spans="17:17">
      <c r="Q109829" s="39"/>
    </row>
    <row r="109830" spans="17:17">
      <c r="Q109830" s="39"/>
    </row>
    <row r="109831" spans="17:17">
      <c r="Q109831" s="39"/>
    </row>
    <row r="109832" spans="17:17">
      <c r="Q109832" s="39"/>
    </row>
    <row r="109833" spans="17:17">
      <c r="Q109833" s="39"/>
    </row>
    <row r="109834" spans="17:17">
      <c r="Q109834" s="39"/>
    </row>
    <row r="109835" spans="17:17">
      <c r="Q109835" s="39"/>
    </row>
    <row r="109836" spans="17:17">
      <c r="Q109836" s="39"/>
    </row>
    <row r="109837" spans="17:17">
      <c r="Q109837" s="39"/>
    </row>
    <row r="109838" spans="17:17">
      <c r="Q109838" s="39"/>
    </row>
    <row r="109839" spans="17:17">
      <c r="Q109839" s="39"/>
    </row>
    <row r="109840" spans="17:17">
      <c r="Q109840" s="39"/>
    </row>
    <row r="109841" spans="17:17">
      <c r="Q109841" s="39"/>
    </row>
    <row r="109842" spans="17:17">
      <c r="Q109842" s="39"/>
    </row>
    <row r="109843" spans="17:17">
      <c r="Q109843" s="39"/>
    </row>
    <row r="109844" spans="17:17">
      <c r="Q109844" s="39"/>
    </row>
    <row r="109845" spans="17:17">
      <c r="Q109845" s="39"/>
    </row>
    <row r="109846" spans="17:17">
      <c r="Q109846" s="39"/>
    </row>
    <row r="109847" spans="17:17">
      <c r="Q109847" s="39"/>
    </row>
    <row r="109848" spans="17:17">
      <c r="Q109848" s="39"/>
    </row>
    <row r="109849" spans="17:17">
      <c r="Q109849" s="39"/>
    </row>
    <row r="109850" spans="17:17">
      <c r="Q109850" s="39"/>
    </row>
    <row r="109851" spans="17:17">
      <c r="Q109851" s="39"/>
    </row>
    <row r="109852" spans="17:17">
      <c r="Q109852" s="39"/>
    </row>
    <row r="109853" spans="17:17">
      <c r="Q109853" s="39"/>
    </row>
    <row r="109854" spans="17:17">
      <c r="Q109854" s="39"/>
    </row>
    <row r="109855" spans="17:17">
      <c r="Q109855" s="39"/>
    </row>
    <row r="109856" spans="17:17">
      <c r="Q109856" s="39"/>
    </row>
    <row r="109857" spans="17:17">
      <c r="Q109857" s="39"/>
    </row>
    <row r="109858" spans="17:17">
      <c r="Q109858" s="39"/>
    </row>
    <row r="109859" spans="17:17">
      <c r="Q109859" s="39"/>
    </row>
    <row r="109860" spans="17:17">
      <c r="Q109860" s="39"/>
    </row>
    <row r="109861" spans="17:17">
      <c r="Q109861" s="39"/>
    </row>
    <row r="109862" spans="17:17">
      <c r="Q109862" s="39"/>
    </row>
    <row r="109863" spans="17:17">
      <c r="Q109863" s="39"/>
    </row>
    <row r="109864" spans="17:17">
      <c r="Q109864" s="39"/>
    </row>
    <row r="109865" spans="17:17">
      <c r="Q109865" s="39"/>
    </row>
    <row r="109866" spans="17:17">
      <c r="Q109866" s="39"/>
    </row>
    <row r="109867" spans="17:17">
      <c r="Q109867" s="39"/>
    </row>
    <row r="109868" spans="17:17">
      <c r="Q109868" s="39"/>
    </row>
    <row r="109869" spans="17:17">
      <c r="Q109869" s="39"/>
    </row>
    <row r="109870" spans="17:17">
      <c r="Q109870" s="39"/>
    </row>
    <row r="109871" spans="17:17">
      <c r="Q109871" s="39"/>
    </row>
    <row r="109872" spans="17:17">
      <c r="Q109872" s="39"/>
    </row>
    <row r="109873" spans="17:17">
      <c r="Q109873" s="39"/>
    </row>
    <row r="109874" spans="17:17">
      <c r="Q109874" s="39"/>
    </row>
    <row r="109875" spans="17:17">
      <c r="Q109875" s="39"/>
    </row>
    <row r="109876" spans="17:17">
      <c r="Q109876" s="39"/>
    </row>
    <row r="109877" spans="17:17">
      <c r="Q109877" s="39"/>
    </row>
    <row r="109878" spans="17:17">
      <c r="Q109878" s="39"/>
    </row>
    <row r="109879" spans="17:17">
      <c r="Q109879" s="39"/>
    </row>
    <row r="109880" spans="17:17">
      <c r="Q109880" s="39"/>
    </row>
    <row r="109881" spans="17:17">
      <c r="Q109881" s="39"/>
    </row>
    <row r="109882" spans="17:17">
      <c r="Q109882" s="39"/>
    </row>
    <row r="109883" spans="17:17">
      <c r="Q109883" s="39"/>
    </row>
    <row r="109884" spans="17:17">
      <c r="Q109884" s="39"/>
    </row>
    <row r="109885" spans="17:17">
      <c r="Q109885" s="39"/>
    </row>
    <row r="109886" spans="17:17">
      <c r="Q109886" s="39"/>
    </row>
    <row r="109887" spans="17:17">
      <c r="Q109887" s="39"/>
    </row>
    <row r="109888" spans="17:17">
      <c r="Q109888" s="39"/>
    </row>
    <row r="109889" spans="17:17">
      <c r="Q109889" s="39"/>
    </row>
    <row r="109890" spans="17:17">
      <c r="Q109890" s="39"/>
    </row>
    <row r="109891" spans="17:17">
      <c r="Q109891" s="39"/>
    </row>
    <row r="109892" spans="17:17">
      <c r="Q109892" s="39"/>
    </row>
    <row r="109893" spans="17:17">
      <c r="Q109893" s="39"/>
    </row>
    <row r="109894" spans="17:17">
      <c r="Q109894" s="39"/>
    </row>
    <row r="109895" spans="17:17">
      <c r="Q109895" s="39"/>
    </row>
    <row r="109896" spans="17:17">
      <c r="Q109896" s="39"/>
    </row>
    <row r="109897" spans="17:17">
      <c r="Q109897" s="39"/>
    </row>
    <row r="109898" spans="17:17">
      <c r="Q109898" s="39"/>
    </row>
    <row r="109899" spans="17:17">
      <c r="Q109899" s="39"/>
    </row>
    <row r="109900" spans="17:17">
      <c r="Q109900" s="39"/>
    </row>
    <row r="109901" spans="17:17">
      <c r="Q109901" s="39"/>
    </row>
    <row r="109902" spans="17:17">
      <c r="Q109902" s="39"/>
    </row>
    <row r="109903" spans="17:17">
      <c r="Q109903" s="39"/>
    </row>
    <row r="109904" spans="17:17">
      <c r="Q109904" s="39"/>
    </row>
    <row r="109905" spans="17:17">
      <c r="Q109905" s="39"/>
    </row>
    <row r="109906" spans="17:17">
      <c r="Q109906" s="39"/>
    </row>
    <row r="109907" spans="17:17">
      <c r="Q109907" s="39"/>
    </row>
    <row r="109908" spans="17:17">
      <c r="Q109908" s="39"/>
    </row>
    <row r="109909" spans="17:17">
      <c r="Q109909" s="39"/>
    </row>
    <row r="109910" spans="17:17">
      <c r="Q109910" s="39"/>
    </row>
    <row r="109911" spans="17:17">
      <c r="Q109911" s="39"/>
    </row>
    <row r="109912" spans="17:17">
      <c r="Q109912" s="39"/>
    </row>
    <row r="109913" spans="17:17">
      <c r="Q109913" s="39"/>
    </row>
    <row r="109914" spans="17:17">
      <c r="Q109914" s="39"/>
    </row>
    <row r="109915" spans="17:17">
      <c r="Q109915" s="39"/>
    </row>
    <row r="109916" spans="17:17">
      <c r="Q109916" s="39"/>
    </row>
    <row r="109917" spans="17:17">
      <c r="Q109917" s="39"/>
    </row>
    <row r="109918" spans="17:17">
      <c r="Q109918" s="39"/>
    </row>
    <row r="109919" spans="17:17">
      <c r="Q109919" s="39"/>
    </row>
    <row r="109920" spans="17:17">
      <c r="Q109920" s="39"/>
    </row>
    <row r="109921" spans="17:17">
      <c r="Q109921" s="39"/>
    </row>
    <row r="109922" spans="17:17">
      <c r="Q109922" s="39"/>
    </row>
    <row r="109923" spans="17:17">
      <c r="Q109923" s="39"/>
    </row>
    <row r="109924" spans="17:17">
      <c r="Q109924" s="39"/>
    </row>
    <row r="109925" spans="17:17">
      <c r="Q109925" s="39"/>
    </row>
    <row r="109926" spans="17:17">
      <c r="Q109926" s="39"/>
    </row>
    <row r="109927" spans="17:17">
      <c r="Q109927" s="39"/>
    </row>
    <row r="109928" spans="17:17">
      <c r="Q109928" s="39"/>
    </row>
    <row r="109929" spans="17:17">
      <c r="Q109929" s="39"/>
    </row>
    <row r="109930" spans="17:17">
      <c r="Q109930" s="39"/>
    </row>
    <row r="109931" spans="17:17">
      <c r="Q109931" s="39"/>
    </row>
    <row r="109932" spans="17:17">
      <c r="Q109932" s="39"/>
    </row>
    <row r="109933" spans="17:17">
      <c r="Q109933" s="39"/>
    </row>
    <row r="109934" spans="17:17">
      <c r="Q109934" s="39"/>
    </row>
    <row r="109935" spans="17:17">
      <c r="Q109935" s="39"/>
    </row>
    <row r="109936" spans="17:17">
      <c r="Q109936" s="39"/>
    </row>
    <row r="109937" spans="17:17">
      <c r="Q109937" s="39"/>
    </row>
    <row r="109938" spans="17:17">
      <c r="Q109938" s="39"/>
    </row>
    <row r="109939" spans="17:17">
      <c r="Q109939" s="39"/>
    </row>
    <row r="109940" spans="17:17">
      <c r="Q109940" s="39"/>
    </row>
    <row r="109941" spans="17:17">
      <c r="Q109941" s="39"/>
    </row>
    <row r="109942" spans="17:17">
      <c r="Q109942" s="39"/>
    </row>
    <row r="109943" spans="17:17">
      <c r="Q109943" s="39"/>
    </row>
    <row r="109944" spans="17:17">
      <c r="Q109944" s="39"/>
    </row>
    <row r="109945" spans="17:17">
      <c r="Q109945" s="39"/>
    </row>
    <row r="109946" spans="17:17">
      <c r="Q109946" s="39"/>
    </row>
    <row r="109947" spans="17:17">
      <c r="Q109947" s="39"/>
    </row>
    <row r="109948" spans="17:17">
      <c r="Q109948" s="39"/>
    </row>
    <row r="109949" spans="17:17">
      <c r="Q109949" s="39"/>
    </row>
    <row r="109950" spans="17:17">
      <c r="Q109950" s="39"/>
    </row>
    <row r="109951" spans="17:17">
      <c r="Q109951" s="39"/>
    </row>
    <row r="109952" spans="17:17">
      <c r="Q109952" s="39"/>
    </row>
    <row r="109953" spans="17:17">
      <c r="Q109953" s="39"/>
    </row>
    <row r="109954" spans="17:17">
      <c r="Q109954" s="39"/>
    </row>
    <row r="109955" spans="17:17">
      <c r="Q109955" s="39"/>
    </row>
    <row r="109956" spans="17:17">
      <c r="Q109956" s="39"/>
    </row>
    <row r="109957" spans="17:17">
      <c r="Q109957" s="39"/>
    </row>
    <row r="109958" spans="17:17">
      <c r="Q109958" s="39"/>
    </row>
    <row r="109959" spans="17:17">
      <c r="Q109959" s="39"/>
    </row>
    <row r="109960" spans="17:17">
      <c r="Q109960" s="39"/>
    </row>
    <row r="109961" spans="17:17">
      <c r="Q109961" s="39"/>
    </row>
    <row r="109962" spans="17:17">
      <c r="Q109962" s="39"/>
    </row>
    <row r="109963" spans="17:17">
      <c r="Q109963" s="39"/>
    </row>
    <row r="109964" spans="17:17">
      <c r="Q109964" s="39"/>
    </row>
    <row r="109965" spans="17:17">
      <c r="Q109965" s="39"/>
    </row>
    <row r="109966" spans="17:17">
      <c r="Q109966" s="39"/>
    </row>
    <row r="109967" spans="17:17">
      <c r="Q109967" s="39"/>
    </row>
    <row r="109968" spans="17:17">
      <c r="Q109968" s="39"/>
    </row>
    <row r="109969" spans="17:17">
      <c r="Q109969" s="39"/>
    </row>
    <row r="109970" spans="17:17">
      <c r="Q109970" s="39"/>
    </row>
    <row r="109971" spans="17:17">
      <c r="Q109971" s="39"/>
    </row>
    <row r="109972" spans="17:17">
      <c r="Q109972" s="39"/>
    </row>
    <row r="109973" spans="17:17">
      <c r="Q109973" s="39"/>
    </row>
    <row r="109974" spans="17:17">
      <c r="Q109974" s="39"/>
    </row>
    <row r="109975" spans="17:17">
      <c r="Q109975" s="39"/>
    </row>
    <row r="109976" spans="17:17">
      <c r="Q109976" s="39"/>
    </row>
    <row r="109977" spans="17:17">
      <c r="Q109977" s="39"/>
    </row>
    <row r="109978" spans="17:17">
      <c r="Q109978" s="39"/>
    </row>
    <row r="109979" spans="17:17">
      <c r="Q109979" s="39"/>
    </row>
    <row r="109980" spans="17:17">
      <c r="Q109980" s="39"/>
    </row>
    <row r="109981" spans="17:17">
      <c r="Q109981" s="39"/>
    </row>
    <row r="109982" spans="17:17">
      <c r="Q109982" s="39"/>
    </row>
    <row r="109983" spans="17:17">
      <c r="Q109983" s="39"/>
    </row>
    <row r="109984" spans="17:17">
      <c r="Q109984" s="39"/>
    </row>
    <row r="109985" spans="17:17">
      <c r="Q109985" s="39"/>
    </row>
    <row r="109986" spans="17:17">
      <c r="Q109986" s="39"/>
    </row>
    <row r="109987" spans="17:17">
      <c r="Q109987" s="39"/>
    </row>
    <row r="109988" spans="17:17">
      <c r="Q109988" s="39"/>
    </row>
    <row r="109989" spans="17:17">
      <c r="Q109989" s="39"/>
    </row>
    <row r="109990" spans="17:17">
      <c r="Q109990" s="39"/>
    </row>
    <row r="109991" spans="17:17">
      <c r="Q109991" s="39"/>
    </row>
    <row r="109992" spans="17:17">
      <c r="Q109992" s="39"/>
    </row>
    <row r="109993" spans="17:17">
      <c r="Q109993" s="39"/>
    </row>
    <row r="109994" spans="17:17">
      <c r="Q109994" s="39"/>
    </row>
    <row r="109995" spans="17:17">
      <c r="Q109995" s="39"/>
    </row>
    <row r="109996" spans="17:17">
      <c r="Q109996" s="39"/>
    </row>
    <row r="109997" spans="17:17">
      <c r="Q109997" s="39"/>
    </row>
    <row r="109998" spans="17:17">
      <c r="Q109998" s="39"/>
    </row>
    <row r="109999" spans="17:17">
      <c r="Q109999" s="39"/>
    </row>
    <row r="110000" spans="17:17">
      <c r="Q110000" s="39"/>
    </row>
    <row r="110001" spans="17:17">
      <c r="Q110001" s="39"/>
    </row>
    <row r="110002" spans="17:17">
      <c r="Q110002" s="39"/>
    </row>
    <row r="110003" spans="17:17">
      <c r="Q110003" s="39"/>
    </row>
    <row r="110004" spans="17:17">
      <c r="Q110004" s="39"/>
    </row>
    <row r="110005" spans="17:17">
      <c r="Q110005" s="39"/>
    </row>
    <row r="110006" spans="17:17">
      <c r="Q110006" s="39"/>
    </row>
    <row r="110007" spans="17:17">
      <c r="Q110007" s="39"/>
    </row>
    <row r="110008" spans="17:17">
      <c r="Q110008" s="39"/>
    </row>
    <row r="110009" spans="17:17">
      <c r="Q110009" s="39"/>
    </row>
    <row r="110010" spans="17:17">
      <c r="Q110010" s="39"/>
    </row>
    <row r="110011" spans="17:17">
      <c r="Q110011" s="39"/>
    </row>
    <row r="110012" spans="17:17">
      <c r="Q110012" s="39"/>
    </row>
    <row r="110013" spans="17:17">
      <c r="Q110013" s="39"/>
    </row>
    <row r="110014" spans="17:17">
      <c r="Q110014" s="39"/>
    </row>
    <row r="110015" spans="17:17">
      <c r="Q110015" s="39"/>
    </row>
    <row r="110016" spans="17:17">
      <c r="Q110016" s="39"/>
    </row>
    <row r="110017" spans="17:17">
      <c r="Q110017" s="39"/>
    </row>
    <row r="110018" spans="17:17">
      <c r="Q110018" s="39"/>
    </row>
    <row r="110019" spans="17:17">
      <c r="Q110019" s="39"/>
    </row>
    <row r="110020" spans="17:17">
      <c r="Q110020" s="39"/>
    </row>
    <row r="110021" spans="17:17">
      <c r="Q110021" s="39"/>
    </row>
    <row r="110022" spans="17:17">
      <c r="Q110022" s="39"/>
    </row>
    <row r="110023" spans="17:17">
      <c r="Q110023" s="39"/>
    </row>
    <row r="110024" spans="17:17">
      <c r="Q110024" s="39"/>
    </row>
    <row r="110025" spans="17:17">
      <c r="Q110025" s="39"/>
    </row>
    <row r="110026" spans="17:17">
      <c r="Q110026" s="39"/>
    </row>
    <row r="110027" spans="17:17">
      <c r="Q110027" s="39"/>
    </row>
    <row r="110028" spans="17:17">
      <c r="Q110028" s="39"/>
    </row>
    <row r="110029" spans="17:17">
      <c r="Q110029" s="39"/>
    </row>
    <row r="110030" spans="17:17">
      <c r="Q110030" s="39"/>
    </row>
    <row r="110031" spans="17:17">
      <c r="Q110031" s="39"/>
    </row>
    <row r="110032" spans="17:17">
      <c r="Q110032" s="39"/>
    </row>
    <row r="110033" spans="17:17">
      <c r="Q110033" s="39"/>
    </row>
    <row r="110034" spans="17:17">
      <c r="Q110034" s="39"/>
    </row>
    <row r="110035" spans="17:17">
      <c r="Q110035" s="39"/>
    </row>
    <row r="110036" spans="17:17">
      <c r="Q110036" s="39"/>
    </row>
    <row r="110037" spans="17:17">
      <c r="Q110037" s="39"/>
    </row>
    <row r="110038" spans="17:17">
      <c r="Q110038" s="39"/>
    </row>
    <row r="110039" spans="17:17">
      <c r="Q110039" s="39"/>
    </row>
    <row r="110040" spans="17:17">
      <c r="Q110040" s="39"/>
    </row>
    <row r="110041" spans="17:17">
      <c r="Q110041" s="39"/>
    </row>
    <row r="110042" spans="17:17">
      <c r="Q110042" s="39"/>
    </row>
    <row r="110043" spans="17:17">
      <c r="Q110043" s="39"/>
    </row>
    <row r="110044" spans="17:17">
      <c r="Q110044" s="39"/>
    </row>
    <row r="110045" spans="17:17">
      <c r="Q110045" s="39"/>
    </row>
    <row r="110046" spans="17:17">
      <c r="Q110046" s="39"/>
    </row>
    <row r="110047" spans="17:17">
      <c r="Q110047" s="39"/>
    </row>
    <row r="110048" spans="17:17">
      <c r="Q110048" s="39"/>
    </row>
    <row r="110049" spans="17:17">
      <c r="Q110049" s="39"/>
    </row>
    <row r="110050" spans="17:17">
      <c r="Q110050" s="39"/>
    </row>
    <row r="110051" spans="17:17">
      <c r="Q110051" s="39"/>
    </row>
    <row r="110052" spans="17:17">
      <c r="Q110052" s="39"/>
    </row>
    <row r="110053" spans="17:17">
      <c r="Q110053" s="39"/>
    </row>
    <row r="110054" spans="17:17">
      <c r="Q110054" s="39"/>
    </row>
    <row r="110055" spans="17:17">
      <c r="Q110055" s="39"/>
    </row>
    <row r="110056" spans="17:17">
      <c r="Q110056" s="39"/>
    </row>
    <row r="110057" spans="17:17">
      <c r="Q110057" s="39"/>
    </row>
    <row r="110058" spans="17:17">
      <c r="Q110058" s="39"/>
    </row>
    <row r="110059" spans="17:17">
      <c r="Q110059" s="39"/>
    </row>
    <row r="110060" spans="17:17">
      <c r="Q110060" s="39"/>
    </row>
    <row r="110061" spans="17:17">
      <c r="Q110061" s="39"/>
    </row>
    <row r="110062" spans="17:17">
      <c r="Q110062" s="39"/>
    </row>
    <row r="110063" spans="17:17">
      <c r="Q110063" s="39"/>
    </row>
    <row r="110064" spans="17:17">
      <c r="Q110064" s="39"/>
    </row>
    <row r="110065" spans="17:17">
      <c r="Q110065" s="39"/>
    </row>
    <row r="110066" spans="17:17">
      <c r="Q110066" s="39"/>
    </row>
    <row r="110067" spans="17:17">
      <c r="Q110067" s="39"/>
    </row>
    <row r="110068" spans="17:17">
      <c r="Q110068" s="39"/>
    </row>
    <row r="110069" spans="17:17">
      <c r="Q110069" s="39"/>
    </row>
    <row r="110070" spans="17:17">
      <c r="Q110070" s="39"/>
    </row>
    <row r="110071" spans="17:17">
      <c r="Q110071" s="39"/>
    </row>
    <row r="110072" spans="17:17">
      <c r="Q110072" s="39"/>
    </row>
    <row r="110073" spans="17:17">
      <c r="Q110073" s="39"/>
    </row>
    <row r="110074" spans="17:17">
      <c r="Q110074" s="39"/>
    </row>
    <row r="110075" spans="17:17">
      <c r="Q110075" s="39"/>
    </row>
    <row r="110076" spans="17:17">
      <c r="Q110076" s="39"/>
    </row>
    <row r="110077" spans="17:17">
      <c r="Q110077" s="39"/>
    </row>
    <row r="110078" spans="17:17">
      <c r="Q110078" s="39"/>
    </row>
    <row r="110079" spans="17:17">
      <c r="Q110079" s="39"/>
    </row>
    <row r="110080" spans="17:17">
      <c r="Q110080" s="39"/>
    </row>
    <row r="110081" spans="17:17">
      <c r="Q110081" s="39"/>
    </row>
    <row r="110082" spans="17:17">
      <c r="Q110082" s="39"/>
    </row>
    <row r="110083" spans="17:17">
      <c r="Q110083" s="39"/>
    </row>
    <row r="110084" spans="17:17">
      <c r="Q110084" s="39"/>
    </row>
    <row r="110085" spans="17:17">
      <c r="Q110085" s="39"/>
    </row>
    <row r="110086" spans="17:17">
      <c r="Q110086" s="39"/>
    </row>
    <row r="110087" spans="17:17">
      <c r="Q110087" s="39"/>
    </row>
    <row r="110088" spans="17:17">
      <c r="Q110088" s="39"/>
    </row>
    <row r="110089" spans="17:17">
      <c r="Q110089" s="39"/>
    </row>
    <row r="110090" spans="17:17">
      <c r="Q110090" s="39"/>
    </row>
    <row r="110091" spans="17:17">
      <c r="Q110091" s="39"/>
    </row>
    <row r="110092" spans="17:17">
      <c r="Q110092" s="39"/>
    </row>
    <row r="110093" spans="17:17">
      <c r="Q110093" s="39"/>
    </row>
    <row r="110094" spans="17:17">
      <c r="Q110094" s="39"/>
    </row>
    <row r="110095" spans="17:17">
      <c r="Q110095" s="39"/>
    </row>
    <row r="110096" spans="17:17">
      <c r="Q110096" s="39"/>
    </row>
    <row r="110097" spans="17:17">
      <c r="Q110097" s="39"/>
    </row>
    <row r="110098" spans="17:17">
      <c r="Q110098" s="39"/>
    </row>
    <row r="110099" spans="17:17">
      <c r="Q110099" s="39"/>
    </row>
    <row r="110100" spans="17:17">
      <c r="Q110100" s="39"/>
    </row>
    <row r="110101" spans="17:17">
      <c r="Q110101" s="39"/>
    </row>
    <row r="110102" spans="17:17">
      <c r="Q110102" s="39"/>
    </row>
    <row r="110103" spans="17:17">
      <c r="Q110103" s="39"/>
    </row>
    <row r="110104" spans="17:17">
      <c r="Q110104" s="39"/>
    </row>
    <row r="110105" spans="17:17">
      <c r="Q110105" s="39"/>
    </row>
    <row r="110106" spans="17:17">
      <c r="Q110106" s="39"/>
    </row>
    <row r="110107" spans="17:17">
      <c r="Q110107" s="39"/>
    </row>
    <row r="110108" spans="17:17">
      <c r="Q110108" s="39"/>
    </row>
    <row r="110109" spans="17:17">
      <c r="Q110109" s="39"/>
    </row>
    <row r="110110" spans="17:17">
      <c r="Q110110" s="39"/>
    </row>
    <row r="110111" spans="17:17">
      <c r="Q110111" s="39"/>
    </row>
    <row r="110112" spans="17:17">
      <c r="Q110112" s="39"/>
    </row>
    <row r="110113" spans="17:17">
      <c r="Q110113" s="39"/>
    </row>
    <row r="110114" spans="17:17">
      <c r="Q110114" s="39"/>
    </row>
    <row r="110115" spans="17:17">
      <c r="Q110115" s="39"/>
    </row>
    <row r="110116" spans="17:17">
      <c r="Q110116" s="39"/>
    </row>
    <row r="110117" spans="17:17">
      <c r="Q110117" s="39"/>
    </row>
    <row r="110118" spans="17:17">
      <c r="Q110118" s="39"/>
    </row>
    <row r="110119" spans="17:17">
      <c r="Q110119" s="39"/>
    </row>
    <row r="110120" spans="17:17">
      <c r="Q110120" s="39"/>
    </row>
    <row r="110121" spans="17:17">
      <c r="Q110121" s="39"/>
    </row>
    <row r="110122" spans="17:17">
      <c r="Q110122" s="39"/>
    </row>
    <row r="110123" spans="17:17">
      <c r="Q110123" s="39"/>
    </row>
    <row r="110124" spans="17:17">
      <c r="Q110124" s="39"/>
    </row>
    <row r="110125" spans="17:17">
      <c r="Q110125" s="39"/>
    </row>
    <row r="110126" spans="17:17">
      <c r="Q110126" s="39"/>
    </row>
    <row r="110127" spans="17:17">
      <c r="Q110127" s="39"/>
    </row>
    <row r="110128" spans="17:17">
      <c r="Q110128" s="39"/>
    </row>
    <row r="110129" spans="17:17">
      <c r="Q110129" s="39"/>
    </row>
    <row r="110130" spans="17:17">
      <c r="Q110130" s="39"/>
    </row>
    <row r="110131" spans="17:17">
      <c r="Q110131" s="39"/>
    </row>
    <row r="110132" spans="17:17">
      <c r="Q110132" s="39"/>
    </row>
    <row r="110133" spans="17:17">
      <c r="Q110133" s="39"/>
    </row>
    <row r="110134" spans="17:17">
      <c r="Q110134" s="39"/>
    </row>
    <row r="110135" spans="17:17">
      <c r="Q110135" s="39"/>
    </row>
    <row r="110136" spans="17:17">
      <c r="Q110136" s="39"/>
    </row>
    <row r="110137" spans="17:17">
      <c r="Q110137" s="39"/>
    </row>
    <row r="110138" spans="17:17">
      <c r="Q110138" s="39"/>
    </row>
    <row r="110139" spans="17:17">
      <c r="Q110139" s="39"/>
    </row>
    <row r="110140" spans="17:17">
      <c r="Q110140" s="39"/>
    </row>
    <row r="110141" spans="17:17">
      <c r="Q110141" s="39"/>
    </row>
    <row r="110142" spans="17:17">
      <c r="Q110142" s="39"/>
    </row>
    <row r="110143" spans="17:17">
      <c r="Q110143" s="39"/>
    </row>
    <row r="110144" spans="17:17">
      <c r="Q110144" s="39"/>
    </row>
    <row r="110145" spans="17:17">
      <c r="Q110145" s="39"/>
    </row>
    <row r="110146" spans="17:17">
      <c r="Q110146" s="39"/>
    </row>
    <row r="110147" spans="17:17">
      <c r="Q110147" s="39"/>
    </row>
    <row r="110148" spans="17:17">
      <c r="Q110148" s="39"/>
    </row>
    <row r="110149" spans="17:17">
      <c r="Q110149" s="39"/>
    </row>
    <row r="110150" spans="17:17">
      <c r="Q110150" s="39"/>
    </row>
    <row r="110151" spans="17:17">
      <c r="Q110151" s="39"/>
    </row>
    <row r="110152" spans="17:17">
      <c r="Q110152" s="39"/>
    </row>
    <row r="110153" spans="17:17">
      <c r="Q110153" s="39"/>
    </row>
    <row r="110154" spans="17:17">
      <c r="Q110154" s="39"/>
    </row>
    <row r="110155" spans="17:17">
      <c r="Q110155" s="39"/>
    </row>
    <row r="110156" spans="17:17">
      <c r="Q110156" s="39"/>
    </row>
    <row r="110157" spans="17:17">
      <c r="Q110157" s="39"/>
    </row>
    <row r="110158" spans="17:17">
      <c r="Q110158" s="39"/>
    </row>
    <row r="110159" spans="17:17">
      <c r="Q110159" s="39"/>
    </row>
    <row r="110160" spans="17:17">
      <c r="Q110160" s="39"/>
    </row>
    <row r="110161" spans="17:17">
      <c r="Q110161" s="39"/>
    </row>
    <row r="110162" spans="17:17">
      <c r="Q110162" s="39"/>
    </row>
    <row r="110163" spans="17:17">
      <c r="Q110163" s="39"/>
    </row>
    <row r="110164" spans="17:17">
      <c r="Q110164" s="39"/>
    </row>
    <row r="110165" spans="17:17">
      <c r="Q110165" s="39"/>
    </row>
    <row r="110166" spans="17:17">
      <c r="Q110166" s="39"/>
    </row>
    <row r="110167" spans="17:17">
      <c r="Q110167" s="39"/>
    </row>
    <row r="110168" spans="17:17">
      <c r="Q110168" s="39"/>
    </row>
    <row r="110169" spans="17:17">
      <c r="Q110169" s="39"/>
    </row>
    <row r="110170" spans="17:17">
      <c r="Q110170" s="39"/>
    </row>
    <row r="110171" spans="17:17">
      <c r="Q110171" s="39"/>
    </row>
    <row r="110172" spans="17:17">
      <c r="Q110172" s="39"/>
    </row>
    <row r="110173" spans="17:17">
      <c r="Q110173" s="39"/>
    </row>
    <row r="110174" spans="17:17">
      <c r="Q110174" s="39"/>
    </row>
    <row r="110175" spans="17:17">
      <c r="Q110175" s="39"/>
    </row>
    <row r="110176" spans="17:17">
      <c r="Q110176" s="39"/>
    </row>
    <row r="110177" spans="17:17">
      <c r="Q110177" s="39"/>
    </row>
    <row r="110178" spans="17:17">
      <c r="Q110178" s="39"/>
    </row>
    <row r="110179" spans="17:17">
      <c r="Q110179" s="39"/>
    </row>
    <row r="110180" spans="17:17">
      <c r="Q110180" s="39"/>
    </row>
    <row r="110181" spans="17:17">
      <c r="Q110181" s="39"/>
    </row>
    <row r="110182" spans="17:17">
      <c r="Q110182" s="39"/>
    </row>
    <row r="110183" spans="17:17">
      <c r="Q110183" s="39"/>
    </row>
    <row r="110184" spans="17:17">
      <c r="Q110184" s="39"/>
    </row>
    <row r="110185" spans="17:17">
      <c r="Q110185" s="39"/>
    </row>
    <row r="110186" spans="17:17">
      <c r="Q110186" s="39"/>
    </row>
    <row r="110187" spans="17:17">
      <c r="Q110187" s="39"/>
    </row>
    <row r="110188" spans="17:17">
      <c r="Q110188" s="39"/>
    </row>
    <row r="110189" spans="17:17">
      <c r="Q110189" s="39"/>
    </row>
    <row r="110190" spans="17:17">
      <c r="Q110190" s="39"/>
    </row>
    <row r="110191" spans="17:17">
      <c r="Q110191" s="39"/>
    </row>
    <row r="110192" spans="17:17">
      <c r="Q110192" s="39"/>
    </row>
    <row r="110193" spans="17:17">
      <c r="Q110193" s="39"/>
    </row>
    <row r="110194" spans="17:17">
      <c r="Q110194" s="39"/>
    </row>
    <row r="110195" spans="17:17">
      <c r="Q110195" s="39"/>
    </row>
    <row r="110196" spans="17:17">
      <c r="Q110196" s="39"/>
    </row>
    <row r="110197" spans="17:17">
      <c r="Q110197" s="39"/>
    </row>
    <row r="110198" spans="17:17">
      <c r="Q110198" s="39"/>
    </row>
    <row r="110199" spans="17:17">
      <c r="Q110199" s="39"/>
    </row>
    <row r="110200" spans="17:17">
      <c r="Q110200" s="39"/>
    </row>
    <row r="110201" spans="17:17">
      <c r="Q110201" s="39"/>
    </row>
    <row r="110202" spans="17:17">
      <c r="Q110202" s="39"/>
    </row>
    <row r="110203" spans="17:17">
      <c r="Q110203" s="39"/>
    </row>
    <row r="110204" spans="17:17">
      <c r="Q110204" s="39"/>
    </row>
    <row r="110205" spans="17:17">
      <c r="Q110205" s="39"/>
    </row>
    <row r="110206" spans="17:17">
      <c r="Q110206" s="39"/>
    </row>
    <row r="110207" spans="17:17">
      <c r="Q110207" s="39"/>
    </row>
    <row r="110208" spans="17:17">
      <c r="Q110208" s="39"/>
    </row>
    <row r="110209" spans="17:17">
      <c r="Q110209" s="39"/>
    </row>
    <row r="110210" spans="17:17">
      <c r="Q110210" s="39"/>
    </row>
    <row r="110211" spans="17:17">
      <c r="Q110211" s="39"/>
    </row>
    <row r="110212" spans="17:17">
      <c r="Q110212" s="39"/>
    </row>
    <row r="110213" spans="17:17">
      <c r="Q110213" s="39"/>
    </row>
    <row r="110214" spans="17:17">
      <c r="Q110214" s="39"/>
    </row>
    <row r="110215" spans="17:17">
      <c r="Q110215" s="39"/>
    </row>
    <row r="110216" spans="17:17">
      <c r="Q110216" s="39"/>
    </row>
    <row r="110217" spans="17:17">
      <c r="Q110217" s="39"/>
    </row>
    <row r="110218" spans="17:17">
      <c r="Q110218" s="39"/>
    </row>
    <row r="110219" spans="17:17">
      <c r="Q110219" s="39"/>
    </row>
    <row r="110220" spans="17:17">
      <c r="Q110220" s="39"/>
    </row>
    <row r="110221" spans="17:17">
      <c r="Q110221" s="39"/>
    </row>
    <row r="110222" spans="17:17">
      <c r="Q110222" s="39"/>
    </row>
    <row r="110223" spans="17:17">
      <c r="Q110223" s="39"/>
    </row>
    <row r="110224" spans="17:17">
      <c r="Q110224" s="39"/>
    </row>
    <row r="110225" spans="17:17">
      <c r="Q110225" s="39"/>
    </row>
    <row r="110226" spans="17:17">
      <c r="Q110226" s="39"/>
    </row>
    <row r="110227" spans="17:17">
      <c r="Q110227" s="39"/>
    </row>
    <row r="110228" spans="17:17">
      <c r="Q110228" s="39"/>
    </row>
    <row r="110229" spans="17:17">
      <c r="Q110229" s="39"/>
    </row>
    <row r="110230" spans="17:17">
      <c r="Q110230" s="39"/>
    </row>
    <row r="110231" spans="17:17">
      <c r="Q110231" s="39"/>
    </row>
    <row r="110232" spans="17:17">
      <c r="Q110232" s="39"/>
    </row>
    <row r="110233" spans="17:17">
      <c r="Q110233" s="39"/>
    </row>
    <row r="110234" spans="17:17">
      <c r="Q110234" s="39"/>
    </row>
    <row r="110235" spans="17:17">
      <c r="Q110235" s="39"/>
    </row>
    <row r="110236" spans="17:17">
      <c r="Q110236" s="39"/>
    </row>
    <row r="110237" spans="17:17">
      <c r="Q110237" s="39"/>
    </row>
    <row r="110238" spans="17:17">
      <c r="Q110238" s="39"/>
    </row>
    <row r="110239" spans="17:17">
      <c r="Q110239" s="39"/>
    </row>
    <row r="110240" spans="17:17">
      <c r="Q110240" s="39"/>
    </row>
    <row r="110241" spans="17:17">
      <c r="Q110241" s="39"/>
    </row>
    <row r="110242" spans="17:17">
      <c r="Q110242" s="39"/>
    </row>
    <row r="110243" spans="17:17">
      <c r="Q110243" s="39"/>
    </row>
    <row r="110244" spans="17:17">
      <c r="Q110244" s="39"/>
    </row>
    <row r="110245" spans="17:17">
      <c r="Q110245" s="39"/>
    </row>
    <row r="110246" spans="17:17">
      <c r="Q110246" s="39"/>
    </row>
    <row r="110247" spans="17:17">
      <c r="Q110247" s="39"/>
    </row>
    <row r="110248" spans="17:17">
      <c r="Q110248" s="39"/>
    </row>
    <row r="110249" spans="17:17">
      <c r="Q110249" s="39"/>
    </row>
    <row r="110250" spans="17:17">
      <c r="Q110250" s="39"/>
    </row>
    <row r="110251" spans="17:17">
      <c r="Q110251" s="39"/>
    </row>
    <row r="110252" spans="17:17">
      <c r="Q110252" s="39"/>
    </row>
    <row r="110253" spans="17:17">
      <c r="Q110253" s="39"/>
    </row>
    <row r="110254" spans="17:17">
      <c r="Q110254" s="39"/>
    </row>
    <row r="110255" spans="17:17">
      <c r="Q110255" s="39"/>
    </row>
    <row r="110256" spans="17:17">
      <c r="Q110256" s="39"/>
    </row>
    <row r="110257" spans="17:17">
      <c r="Q110257" s="39"/>
    </row>
    <row r="110258" spans="17:17">
      <c r="Q110258" s="39"/>
    </row>
    <row r="110259" spans="17:17">
      <c r="Q110259" s="39"/>
    </row>
    <row r="110260" spans="17:17">
      <c r="Q110260" s="39"/>
    </row>
    <row r="110261" spans="17:17">
      <c r="Q110261" s="39"/>
    </row>
    <row r="110262" spans="17:17">
      <c r="Q110262" s="39"/>
    </row>
    <row r="110263" spans="17:17">
      <c r="Q110263" s="39"/>
    </row>
    <row r="110264" spans="17:17">
      <c r="Q110264" s="39"/>
    </row>
    <row r="110265" spans="17:17">
      <c r="Q110265" s="39"/>
    </row>
    <row r="110266" spans="17:17">
      <c r="Q110266" s="39"/>
    </row>
    <row r="110267" spans="17:17">
      <c r="Q110267" s="39"/>
    </row>
    <row r="110268" spans="17:17">
      <c r="Q110268" s="39"/>
    </row>
    <row r="110269" spans="17:17">
      <c r="Q110269" s="39"/>
    </row>
    <row r="110270" spans="17:17">
      <c r="Q110270" s="39"/>
    </row>
    <row r="110271" spans="17:17">
      <c r="Q110271" s="39"/>
    </row>
    <row r="110272" spans="17:17">
      <c r="Q110272" s="39"/>
    </row>
    <row r="110273" spans="17:17">
      <c r="Q110273" s="39"/>
    </row>
    <row r="110274" spans="17:17">
      <c r="Q110274" s="39"/>
    </row>
    <row r="110275" spans="17:17">
      <c r="Q110275" s="39"/>
    </row>
    <row r="110276" spans="17:17">
      <c r="Q110276" s="39"/>
    </row>
    <row r="110277" spans="17:17">
      <c r="Q110277" s="39"/>
    </row>
    <row r="110278" spans="17:17">
      <c r="Q110278" s="39"/>
    </row>
    <row r="110279" spans="17:17">
      <c r="Q110279" s="39"/>
    </row>
    <row r="110280" spans="17:17">
      <c r="Q110280" s="39"/>
    </row>
    <row r="110281" spans="17:17">
      <c r="Q110281" s="39"/>
    </row>
    <row r="110282" spans="17:17">
      <c r="Q110282" s="39"/>
    </row>
    <row r="110283" spans="17:17">
      <c r="Q110283" s="39"/>
    </row>
    <row r="110284" spans="17:17">
      <c r="Q110284" s="39"/>
    </row>
    <row r="110285" spans="17:17">
      <c r="Q110285" s="39"/>
    </row>
    <row r="110286" spans="17:17">
      <c r="Q110286" s="39"/>
    </row>
    <row r="110287" spans="17:17">
      <c r="Q110287" s="39"/>
    </row>
    <row r="110288" spans="17:17">
      <c r="Q110288" s="39"/>
    </row>
    <row r="110289" spans="17:17">
      <c r="Q110289" s="39"/>
    </row>
    <row r="110290" spans="17:17">
      <c r="Q110290" s="39"/>
    </row>
    <row r="110291" spans="17:17">
      <c r="Q110291" s="39"/>
    </row>
    <row r="110292" spans="17:17">
      <c r="Q110292" s="39"/>
    </row>
    <row r="110293" spans="17:17">
      <c r="Q110293" s="39"/>
    </row>
    <row r="110294" spans="17:17">
      <c r="Q110294" s="39"/>
    </row>
    <row r="110295" spans="17:17">
      <c r="Q110295" s="39"/>
    </row>
    <row r="110296" spans="17:17">
      <c r="Q110296" s="39"/>
    </row>
    <row r="110297" spans="17:17">
      <c r="Q110297" s="39"/>
    </row>
    <row r="110298" spans="17:17">
      <c r="Q110298" s="39"/>
    </row>
    <row r="110299" spans="17:17">
      <c r="Q110299" s="39"/>
    </row>
    <row r="110300" spans="17:17">
      <c r="Q110300" s="39"/>
    </row>
    <row r="110301" spans="17:17">
      <c r="Q110301" s="39"/>
    </row>
    <row r="110302" spans="17:17">
      <c r="Q110302" s="39"/>
    </row>
    <row r="110303" spans="17:17">
      <c r="Q110303" s="39"/>
    </row>
    <row r="110304" spans="17:17">
      <c r="Q110304" s="39"/>
    </row>
    <row r="110305" spans="17:17">
      <c r="Q110305" s="39"/>
    </row>
    <row r="110306" spans="17:17">
      <c r="Q110306" s="39"/>
    </row>
    <row r="110307" spans="17:17">
      <c r="Q110307" s="39"/>
    </row>
    <row r="110308" spans="17:17">
      <c r="Q110308" s="39"/>
    </row>
    <row r="110309" spans="17:17">
      <c r="Q110309" s="39"/>
    </row>
    <row r="110310" spans="17:17">
      <c r="Q110310" s="39"/>
    </row>
    <row r="110311" spans="17:17">
      <c r="Q110311" s="39"/>
    </row>
    <row r="110312" spans="17:17">
      <c r="Q110312" s="39"/>
    </row>
    <row r="110313" spans="17:17">
      <c r="Q110313" s="39"/>
    </row>
    <row r="110314" spans="17:17">
      <c r="Q110314" s="39"/>
    </row>
    <row r="110315" spans="17:17">
      <c r="Q110315" s="39"/>
    </row>
    <row r="110316" spans="17:17">
      <c r="Q110316" s="39"/>
    </row>
    <row r="110317" spans="17:17">
      <c r="Q110317" s="39"/>
    </row>
    <row r="110318" spans="17:17">
      <c r="Q110318" s="39"/>
    </row>
    <row r="110319" spans="17:17">
      <c r="Q110319" s="39"/>
    </row>
    <row r="110320" spans="17:17">
      <c r="Q110320" s="39"/>
    </row>
    <row r="110321" spans="17:17">
      <c r="Q110321" s="39"/>
    </row>
    <row r="110322" spans="17:17">
      <c r="Q110322" s="39"/>
    </row>
    <row r="110323" spans="17:17">
      <c r="Q110323" s="39"/>
    </row>
    <row r="110324" spans="17:17">
      <c r="Q110324" s="39"/>
    </row>
    <row r="110325" spans="17:17">
      <c r="Q110325" s="39"/>
    </row>
    <row r="110326" spans="17:17">
      <c r="Q110326" s="39"/>
    </row>
    <row r="110327" spans="17:17">
      <c r="Q110327" s="39"/>
    </row>
    <row r="110328" spans="17:17">
      <c r="Q110328" s="39"/>
    </row>
    <row r="110329" spans="17:17">
      <c r="Q110329" s="39"/>
    </row>
    <row r="110330" spans="17:17">
      <c r="Q110330" s="39"/>
    </row>
    <row r="110331" spans="17:17">
      <c r="Q110331" s="39"/>
    </row>
    <row r="110332" spans="17:17">
      <c r="Q110332" s="39"/>
    </row>
    <row r="110333" spans="17:17">
      <c r="Q110333" s="39"/>
    </row>
    <row r="110334" spans="17:17">
      <c r="Q110334" s="39"/>
    </row>
    <row r="110335" spans="17:17">
      <c r="Q110335" s="39"/>
    </row>
    <row r="110336" spans="17:17">
      <c r="Q110336" s="39"/>
    </row>
    <row r="110337" spans="17:17">
      <c r="Q110337" s="39"/>
    </row>
    <row r="110338" spans="17:17">
      <c r="Q110338" s="39"/>
    </row>
    <row r="110339" spans="17:17">
      <c r="Q110339" s="39"/>
    </row>
    <row r="110340" spans="17:17">
      <c r="Q110340" s="39"/>
    </row>
    <row r="110341" spans="17:17">
      <c r="Q110341" s="39"/>
    </row>
    <row r="110342" spans="17:17">
      <c r="Q110342" s="39"/>
    </row>
    <row r="110343" spans="17:17">
      <c r="Q110343" s="39"/>
    </row>
    <row r="110344" spans="17:17">
      <c r="Q110344" s="39"/>
    </row>
    <row r="110345" spans="17:17">
      <c r="Q110345" s="39"/>
    </row>
    <row r="110346" spans="17:17">
      <c r="Q110346" s="39"/>
    </row>
    <row r="110347" spans="17:17">
      <c r="Q110347" s="39"/>
    </row>
    <row r="110348" spans="17:17">
      <c r="Q110348" s="39"/>
    </row>
    <row r="110349" spans="17:17">
      <c r="Q110349" s="39"/>
    </row>
    <row r="110350" spans="17:17">
      <c r="Q110350" s="39"/>
    </row>
    <row r="110351" spans="17:17">
      <c r="Q110351" s="39"/>
    </row>
    <row r="110352" spans="17:17">
      <c r="Q110352" s="39"/>
    </row>
    <row r="110353" spans="17:17">
      <c r="Q110353" s="39"/>
    </row>
    <row r="110354" spans="17:17">
      <c r="Q110354" s="39"/>
    </row>
    <row r="110355" spans="17:17">
      <c r="Q110355" s="39"/>
    </row>
    <row r="110356" spans="17:17">
      <c r="Q110356" s="39"/>
    </row>
    <row r="110357" spans="17:17">
      <c r="Q110357" s="39"/>
    </row>
    <row r="110358" spans="17:17">
      <c r="Q110358" s="39"/>
    </row>
    <row r="110359" spans="17:17">
      <c r="Q110359" s="39"/>
    </row>
    <row r="110360" spans="17:17">
      <c r="Q110360" s="39"/>
    </row>
    <row r="110361" spans="17:17">
      <c r="Q110361" s="39"/>
    </row>
    <row r="110362" spans="17:17">
      <c r="Q110362" s="39"/>
    </row>
    <row r="110363" spans="17:17">
      <c r="Q110363" s="39"/>
    </row>
    <row r="110364" spans="17:17">
      <c r="Q110364" s="39"/>
    </row>
    <row r="110365" spans="17:17">
      <c r="Q110365" s="39"/>
    </row>
    <row r="110366" spans="17:17">
      <c r="Q110366" s="39"/>
    </row>
    <row r="110367" spans="17:17">
      <c r="Q110367" s="39"/>
    </row>
    <row r="110368" spans="17:17">
      <c r="Q110368" s="39"/>
    </row>
    <row r="110369" spans="17:17">
      <c r="Q110369" s="39"/>
    </row>
    <row r="110370" spans="17:17">
      <c r="Q110370" s="39"/>
    </row>
    <row r="110371" spans="17:17">
      <c r="Q110371" s="39"/>
    </row>
    <row r="110372" spans="17:17">
      <c r="Q110372" s="39"/>
    </row>
    <row r="110373" spans="17:17">
      <c r="Q110373" s="39"/>
    </row>
    <row r="110374" spans="17:17">
      <c r="Q110374" s="39"/>
    </row>
    <row r="110375" spans="17:17">
      <c r="Q110375" s="39"/>
    </row>
    <row r="110376" spans="17:17">
      <c r="Q110376" s="39"/>
    </row>
    <row r="110377" spans="17:17">
      <c r="Q110377" s="39"/>
    </row>
    <row r="110378" spans="17:17">
      <c r="Q110378" s="39"/>
    </row>
    <row r="110379" spans="17:17">
      <c r="Q110379" s="39"/>
    </row>
    <row r="110380" spans="17:17">
      <c r="Q110380" s="39"/>
    </row>
    <row r="110381" spans="17:17">
      <c r="Q110381" s="39"/>
    </row>
    <row r="110382" spans="17:17">
      <c r="Q110382" s="39"/>
    </row>
    <row r="110383" spans="17:17">
      <c r="Q110383" s="39"/>
    </row>
    <row r="110384" spans="17:17">
      <c r="Q110384" s="39"/>
    </row>
    <row r="110385" spans="17:17">
      <c r="Q110385" s="39"/>
    </row>
    <row r="110386" spans="17:17">
      <c r="Q110386" s="39"/>
    </row>
    <row r="110387" spans="17:17">
      <c r="Q110387" s="39"/>
    </row>
    <row r="110388" spans="17:17">
      <c r="Q110388" s="39"/>
    </row>
    <row r="110389" spans="17:17">
      <c r="Q110389" s="39"/>
    </row>
    <row r="110390" spans="17:17">
      <c r="Q110390" s="39"/>
    </row>
    <row r="110391" spans="17:17">
      <c r="Q110391" s="39"/>
    </row>
    <row r="110392" spans="17:17">
      <c r="Q110392" s="39"/>
    </row>
    <row r="110393" spans="17:17">
      <c r="Q110393" s="39"/>
    </row>
    <row r="110394" spans="17:17">
      <c r="Q110394" s="39"/>
    </row>
    <row r="110395" spans="17:17">
      <c r="Q110395" s="39"/>
    </row>
    <row r="110396" spans="17:17">
      <c r="Q110396" s="39"/>
    </row>
    <row r="110397" spans="17:17">
      <c r="Q110397" s="39"/>
    </row>
    <row r="110398" spans="17:17">
      <c r="Q110398" s="39"/>
    </row>
    <row r="110399" spans="17:17">
      <c r="Q110399" s="39"/>
    </row>
    <row r="110400" spans="17:17">
      <c r="Q110400" s="39"/>
    </row>
    <row r="110401" spans="17:17">
      <c r="Q110401" s="39"/>
    </row>
    <row r="110402" spans="17:17">
      <c r="Q110402" s="39"/>
    </row>
    <row r="110403" spans="17:17">
      <c r="Q110403" s="39"/>
    </row>
    <row r="110404" spans="17:17">
      <c r="Q110404" s="39"/>
    </row>
    <row r="110405" spans="17:17">
      <c r="Q110405" s="39"/>
    </row>
    <row r="110406" spans="17:17">
      <c r="Q110406" s="39"/>
    </row>
    <row r="110407" spans="17:17">
      <c r="Q110407" s="39"/>
    </row>
    <row r="110408" spans="17:17">
      <c r="Q110408" s="39"/>
    </row>
    <row r="110409" spans="17:17">
      <c r="Q110409" s="39"/>
    </row>
    <row r="110410" spans="17:17">
      <c r="Q110410" s="39"/>
    </row>
    <row r="110411" spans="17:17">
      <c r="Q110411" s="39"/>
    </row>
    <row r="110412" spans="17:17">
      <c r="Q110412" s="39"/>
    </row>
    <row r="110413" spans="17:17">
      <c r="Q110413" s="39"/>
    </row>
    <row r="110414" spans="17:17">
      <c r="Q110414" s="39"/>
    </row>
    <row r="110415" spans="17:17">
      <c r="Q110415" s="39"/>
    </row>
    <row r="110416" spans="17:17">
      <c r="Q110416" s="39"/>
    </row>
    <row r="110417" spans="17:17">
      <c r="Q110417" s="39"/>
    </row>
    <row r="110418" spans="17:17">
      <c r="Q110418" s="39"/>
    </row>
    <row r="110419" spans="17:17">
      <c r="Q110419" s="39"/>
    </row>
    <row r="110420" spans="17:17">
      <c r="Q110420" s="39"/>
    </row>
    <row r="110421" spans="17:17">
      <c r="Q110421" s="39"/>
    </row>
    <row r="110422" spans="17:17">
      <c r="Q110422" s="39"/>
    </row>
    <row r="110423" spans="17:17">
      <c r="Q110423" s="39"/>
    </row>
    <row r="110424" spans="17:17">
      <c r="Q110424" s="39"/>
    </row>
    <row r="110425" spans="17:17">
      <c r="Q110425" s="39"/>
    </row>
    <row r="110426" spans="17:17">
      <c r="Q110426" s="39"/>
    </row>
    <row r="110427" spans="17:17">
      <c r="Q110427" s="39"/>
    </row>
    <row r="110428" spans="17:17">
      <c r="Q110428" s="39"/>
    </row>
    <row r="110429" spans="17:17">
      <c r="Q110429" s="39"/>
    </row>
    <row r="110430" spans="17:17">
      <c r="Q110430" s="39"/>
    </row>
    <row r="110431" spans="17:17">
      <c r="Q110431" s="39"/>
    </row>
    <row r="110432" spans="17:17">
      <c r="Q110432" s="39"/>
    </row>
    <row r="110433" spans="17:17">
      <c r="Q110433" s="39"/>
    </row>
    <row r="110434" spans="17:17">
      <c r="Q110434" s="39"/>
    </row>
    <row r="110435" spans="17:17">
      <c r="Q110435" s="39"/>
    </row>
    <row r="110436" spans="17:17">
      <c r="Q110436" s="39"/>
    </row>
    <row r="110437" spans="17:17">
      <c r="Q110437" s="39"/>
    </row>
    <row r="110438" spans="17:17">
      <c r="Q110438" s="39"/>
    </row>
    <row r="110439" spans="17:17">
      <c r="Q110439" s="39"/>
    </row>
    <row r="110440" spans="17:17">
      <c r="Q110440" s="39"/>
    </row>
    <row r="110441" spans="17:17">
      <c r="Q110441" s="39"/>
    </row>
    <row r="110442" spans="17:17">
      <c r="Q110442" s="39"/>
    </row>
    <row r="110443" spans="17:17">
      <c r="Q110443" s="39"/>
    </row>
    <row r="110444" spans="17:17">
      <c r="Q110444" s="39"/>
    </row>
    <row r="110445" spans="17:17">
      <c r="Q110445" s="39"/>
    </row>
    <row r="110446" spans="17:17">
      <c r="Q110446" s="39"/>
    </row>
    <row r="110447" spans="17:17">
      <c r="Q110447" s="39"/>
    </row>
    <row r="110448" spans="17:17">
      <c r="Q110448" s="39"/>
    </row>
    <row r="110449" spans="17:17">
      <c r="Q110449" s="39"/>
    </row>
    <row r="110450" spans="17:17">
      <c r="Q110450" s="39"/>
    </row>
    <row r="110451" spans="17:17">
      <c r="Q110451" s="39"/>
    </row>
    <row r="110452" spans="17:17">
      <c r="Q110452" s="39"/>
    </row>
    <row r="110453" spans="17:17">
      <c r="Q110453" s="39"/>
    </row>
    <row r="110454" spans="17:17">
      <c r="Q110454" s="39"/>
    </row>
    <row r="110455" spans="17:17">
      <c r="Q110455" s="39"/>
    </row>
    <row r="110456" spans="17:17">
      <c r="Q110456" s="39"/>
    </row>
    <row r="110457" spans="17:17">
      <c r="Q110457" s="39"/>
    </row>
    <row r="110458" spans="17:17">
      <c r="Q110458" s="39"/>
    </row>
    <row r="110459" spans="17:17">
      <c r="Q110459" s="39"/>
    </row>
    <row r="110460" spans="17:17">
      <c r="Q110460" s="39"/>
    </row>
    <row r="110461" spans="17:17">
      <c r="Q110461" s="39"/>
    </row>
    <row r="110462" spans="17:17">
      <c r="Q110462" s="39"/>
    </row>
    <row r="110463" spans="17:17">
      <c r="Q110463" s="39"/>
    </row>
    <row r="110464" spans="17:17">
      <c r="Q110464" s="39"/>
    </row>
    <row r="110465" spans="17:17">
      <c r="Q110465" s="39"/>
    </row>
    <row r="110466" spans="17:17">
      <c r="Q110466" s="39"/>
    </row>
    <row r="110467" spans="17:17">
      <c r="Q110467" s="39"/>
    </row>
    <row r="110468" spans="17:17">
      <c r="Q110468" s="39"/>
    </row>
    <row r="110469" spans="17:17">
      <c r="Q110469" s="39"/>
    </row>
    <row r="110470" spans="17:17">
      <c r="Q110470" s="39"/>
    </row>
    <row r="110471" spans="17:17">
      <c r="Q110471" s="39"/>
    </row>
    <row r="110472" spans="17:17">
      <c r="Q110472" s="39"/>
    </row>
    <row r="110473" spans="17:17">
      <c r="Q110473" s="39"/>
    </row>
    <row r="110474" spans="17:17">
      <c r="Q110474" s="39"/>
    </row>
    <row r="110475" spans="17:17">
      <c r="Q110475" s="39"/>
    </row>
    <row r="110476" spans="17:17">
      <c r="Q110476" s="39"/>
    </row>
    <row r="110477" spans="17:17">
      <c r="Q110477" s="39"/>
    </row>
    <row r="110478" spans="17:17">
      <c r="Q110478" s="39"/>
    </row>
    <row r="110479" spans="17:17">
      <c r="Q110479" s="39"/>
    </row>
    <row r="110480" spans="17:17">
      <c r="Q110480" s="39"/>
    </row>
    <row r="110481" spans="17:17">
      <c r="Q110481" s="39"/>
    </row>
    <row r="110482" spans="17:17">
      <c r="Q110482" s="39"/>
    </row>
    <row r="110483" spans="17:17">
      <c r="Q110483" s="39"/>
    </row>
    <row r="110484" spans="17:17">
      <c r="Q110484" s="39"/>
    </row>
    <row r="110485" spans="17:17">
      <c r="Q110485" s="39"/>
    </row>
    <row r="110486" spans="17:17">
      <c r="Q110486" s="39"/>
    </row>
    <row r="110487" spans="17:17">
      <c r="Q110487" s="39"/>
    </row>
    <row r="110488" spans="17:17">
      <c r="Q110488" s="39"/>
    </row>
    <row r="110489" spans="17:17">
      <c r="Q110489" s="39"/>
    </row>
    <row r="110490" spans="17:17">
      <c r="Q110490" s="39"/>
    </row>
    <row r="110491" spans="17:17">
      <c r="Q110491" s="39"/>
    </row>
    <row r="110492" spans="17:17">
      <c r="Q110492" s="39"/>
    </row>
    <row r="110493" spans="17:17">
      <c r="Q110493" s="39"/>
    </row>
    <row r="110494" spans="17:17">
      <c r="Q110494" s="39"/>
    </row>
    <row r="110495" spans="17:17">
      <c r="Q110495" s="39"/>
    </row>
    <row r="110496" spans="17:17">
      <c r="Q110496" s="39"/>
    </row>
    <row r="110497" spans="17:17">
      <c r="Q110497" s="39"/>
    </row>
    <row r="110498" spans="17:17">
      <c r="Q110498" s="39"/>
    </row>
    <row r="110499" spans="17:17">
      <c r="Q110499" s="39"/>
    </row>
    <row r="110500" spans="17:17">
      <c r="Q110500" s="39"/>
    </row>
    <row r="110501" spans="17:17">
      <c r="Q110501" s="39"/>
    </row>
    <row r="110502" spans="17:17">
      <c r="Q110502" s="39"/>
    </row>
    <row r="110503" spans="17:17">
      <c r="Q110503" s="39"/>
    </row>
    <row r="110504" spans="17:17">
      <c r="Q110504" s="39"/>
    </row>
    <row r="110505" spans="17:17">
      <c r="Q110505" s="39"/>
    </row>
    <row r="110506" spans="17:17">
      <c r="Q110506" s="39"/>
    </row>
    <row r="110507" spans="17:17">
      <c r="Q110507" s="39"/>
    </row>
    <row r="110508" spans="17:17">
      <c r="Q110508" s="39"/>
    </row>
    <row r="110509" spans="17:17">
      <c r="Q110509" s="39"/>
    </row>
    <row r="110510" spans="17:17">
      <c r="Q110510" s="39"/>
    </row>
    <row r="110511" spans="17:17">
      <c r="Q110511" s="39"/>
    </row>
    <row r="110512" spans="17:17">
      <c r="Q110512" s="39"/>
    </row>
    <row r="110513" spans="17:17">
      <c r="Q110513" s="39"/>
    </row>
    <row r="110514" spans="17:17">
      <c r="Q110514" s="39"/>
    </row>
    <row r="110515" spans="17:17">
      <c r="Q110515" s="39"/>
    </row>
    <row r="110516" spans="17:17">
      <c r="Q110516" s="39"/>
    </row>
    <row r="110517" spans="17:17">
      <c r="Q110517" s="39"/>
    </row>
    <row r="110518" spans="17:17">
      <c r="Q110518" s="39"/>
    </row>
    <row r="110519" spans="17:17">
      <c r="Q110519" s="39"/>
    </row>
    <row r="110520" spans="17:17">
      <c r="Q110520" s="39"/>
    </row>
    <row r="110521" spans="17:17">
      <c r="Q110521" s="39"/>
    </row>
    <row r="110522" spans="17:17">
      <c r="Q110522" s="39"/>
    </row>
    <row r="110523" spans="17:17">
      <c r="Q110523" s="39"/>
    </row>
    <row r="110524" spans="17:17">
      <c r="Q110524" s="39"/>
    </row>
    <row r="110525" spans="17:17">
      <c r="Q110525" s="39"/>
    </row>
    <row r="110526" spans="17:17">
      <c r="Q110526" s="39"/>
    </row>
    <row r="110527" spans="17:17">
      <c r="Q110527" s="39"/>
    </row>
    <row r="110528" spans="17:17">
      <c r="Q110528" s="39"/>
    </row>
    <row r="110529" spans="17:17">
      <c r="Q110529" s="39"/>
    </row>
    <row r="110530" spans="17:17">
      <c r="Q110530" s="39"/>
    </row>
    <row r="110531" spans="17:17">
      <c r="Q110531" s="39"/>
    </row>
    <row r="110532" spans="17:17">
      <c r="Q110532" s="39"/>
    </row>
    <row r="110533" spans="17:17">
      <c r="Q110533" s="39"/>
    </row>
    <row r="110534" spans="17:17">
      <c r="Q110534" s="39"/>
    </row>
    <row r="110535" spans="17:17">
      <c r="Q110535" s="39"/>
    </row>
    <row r="110536" spans="17:17">
      <c r="Q110536" s="39"/>
    </row>
    <row r="110537" spans="17:17">
      <c r="Q110537" s="39"/>
    </row>
    <row r="110538" spans="17:17">
      <c r="Q110538" s="39"/>
    </row>
    <row r="110539" spans="17:17">
      <c r="Q110539" s="39"/>
    </row>
    <row r="110540" spans="17:17">
      <c r="Q110540" s="39"/>
    </row>
    <row r="110541" spans="17:17">
      <c r="Q110541" s="39"/>
    </row>
    <row r="110542" spans="17:17">
      <c r="Q110542" s="39"/>
    </row>
    <row r="110543" spans="17:17">
      <c r="Q110543" s="39"/>
    </row>
    <row r="110544" spans="17:17">
      <c r="Q110544" s="39"/>
    </row>
    <row r="110545" spans="17:17">
      <c r="Q110545" s="39"/>
    </row>
    <row r="110546" spans="17:17">
      <c r="Q110546" s="39"/>
    </row>
    <row r="110547" spans="17:17">
      <c r="Q110547" s="39"/>
    </row>
    <row r="110548" spans="17:17">
      <c r="Q110548" s="39"/>
    </row>
    <row r="110549" spans="17:17">
      <c r="Q110549" s="39"/>
    </row>
    <row r="110550" spans="17:17">
      <c r="Q110550" s="39"/>
    </row>
    <row r="110551" spans="17:17">
      <c r="Q110551" s="39"/>
    </row>
    <row r="110552" spans="17:17">
      <c r="Q110552" s="39"/>
    </row>
    <row r="110553" spans="17:17">
      <c r="Q110553" s="39"/>
    </row>
    <row r="110554" spans="17:17">
      <c r="Q110554" s="39"/>
    </row>
    <row r="110555" spans="17:17">
      <c r="Q110555" s="39"/>
    </row>
    <row r="110556" spans="17:17">
      <c r="Q110556" s="39"/>
    </row>
    <row r="110557" spans="17:17">
      <c r="Q110557" s="39"/>
    </row>
    <row r="110558" spans="17:17">
      <c r="Q110558" s="39"/>
    </row>
    <row r="110559" spans="17:17">
      <c r="Q110559" s="39"/>
    </row>
    <row r="110560" spans="17:17">
      <c r="Q110560" s="39"/>
    </row>
    <row r="110561" spans="17:17">
      <c r="Q110561" s="39"/>
    </row>
    <row r="110562" spans="17:17">
      <c r="Q110562" s="39"/>
    </row>
    <row r="110563" spans="17:17">
      <c r="Q110563" s="39"/>
    </row>
    <row r="110564" spans="17:17">
      <c r="Q110564" s="39"/>
    </row>
    <row r="110565" spans="17:17">
      <c r="Q110565" s="39"/>
    </row>
    <row r="110566" spans="17:17">
      <c r="Q110566" s="39"/>
    </row>
    <row r="110567" spans="17:17">
      <c r="Q110567" s="39"/>
    </row>
    <row r="110568" spans="17:17">
      <c r="Q110568" s="39"/>
    </row>
    <row r="110569" spans="17:17">
      <c r="Q110569" s="39"/>
    </row>
    <row r="110570" spans="17:17">
      <c r="Q110570" s="39"/>
    </row>
    <row r="110571" spans="17:17">
      <c r="Q110571" s="39"/>
    </row>
    <row r="110572" spans="17:17">
      <c r="Q110572" s="39"/>
    </row>
    <row r="110573" spans="17:17">
      <c r="Q110573" s="39"/>
    </row>
    <row r="110574" spans="17:17">
      <c r="Q110574" s="39"/>
    </row>
    <row r="110575" spans="17:17">
      <c r="Q110575" s="39"/>
    </row>
    <row r="110576" spans="17:17">
      <c r="Q110576" s="39"/>
    </row>
    <row r="110577" spans="17:17">
      <c r="Q110577" s="39"/>
    </row>
    <row r="110578" spans="17:17">
      <c r="Q110578" s="39"/>
    </row>
    <row r="110579" spans="17:17">
      <c r="Q110579" s="39"/>
    </row>
    <row r="110580" spans="17:17">
      <c r="Q110580" s="39"/>
    </row>
    <row r="110581" spans="17:17">
      <c r="Q110581" s="39"/>
    </row>
    <row r="110582" spans="17:17">
      <c r="Q110582" s="39"/>
    </row>
    <row r="110583" spans="17:17">
      <c r="Q110583" s="39"/>
    </row>
    <row r="110584" spans="17:17">
      <c r="Q110584" s="39"/>
    </row>
    <row r="110585" spans="17:17">
      <c r="Q110585" s="39"/>
    </row>
    <row r="110586" spans="17:17">
      <c r="Q110586" s="39"/>
    </row>
    <row r="110587" spans="17:17">
      <c r="Q110587" s="39"/>
    </row>
    <row r="110588" spans="17:17">
      <c r="Q110588" s="39"/>
    </row>
    <row r="110589" spans="17:17">
      <c r="Q110589" s="39"/>
    </row>
    <row r="110590" spans="17:17">
      <c r="Q110590" s="39"/>
    </row>
    <row r="110591" spans="17:17">
      <c r="Q110591" s="39"/>
    </row>
    <row r="110592" spans="17:17">
      <c r="Q110592" s="39"/>
    </row>
    <row r="110593" spans="17:17">
      <c r="Q110593" s="39"/>
    </row>
    <row r="110594" spans="17:17">
      <c r="Q110594" s="39"/>
    </row>
    <row r="110595" spans="17:17">
      <c r="Q110595" s="39"/>
    </row>
    <row r="110596" spans="17:17">
      <c r="Q110596" s="39"/>
    </row>
    <row r="110597" spans="17:17">
      <c r="Q110597" s="39"/>
    </row>
    <row r="110598" spans="17:17">
      <c r="Q110598" s="39"/>
    </row>
    <row r="110599" spans="17:17">
      <c r="Q110599" s="39"/>
    </row>
    <row r="110600" spans="17:17">
      <c r="Q110600" s="39"/>
    </row>
    <row r="110601" spans="17:17">
      <c r="Q110601" s="39"/>
    </row>
    <row r="110602" spans="17:17">
      <c r="Q110602" s="39"/>
    </row>
    <row r="110603" spans="17:17">
      <c r="Q110603" s="39"/>
    </row>
    <row r="110604" spans="17:17">
      <c r="Q110604" s="39"/>
    </row>
    <row r="110605" spans="17:17">
      <c r="Q110605" s="39"/>
    </row>
    <row r="110606" spans="17:17">
      <c r="Q110606" s="39"/>
    </row>
    <row r="110607" spans="17:17">
      <c r="Q110607" s="39"/>
    </row>
    <row r="110608" spans="17:17">
      <c r="Q110608" s="39"/>
    </row>
    <row r="110609" spans="17:17">
      <c r="Q110609" s="39"/>
    </row>
    <row r="110610" spans="17:17">
      <c r="Q110610" s="39"/>
    </row>
    <row r="110611" spans="17:17">
      <c r="Q110611" s="39"/>
    </row>
    <row r="110612" spans="17:17">
      <c r="Q110612" s="39"/>
    </row>
    <row r="110613" spans="17:17">
      <c r="Q110613" s="39"/>
    </row>
    <row r="110614" spans="17:17">
      <c r="Q110614" s="39"/>
    </row>
    <row r="110615" spans="17:17">
      <c r="Q110615" s="39"/>
    </row>
    <row r="110616" spans="17:17">
      <c r="Q110616" s="39"/>
    </row>
    <row r="110617" spans="17:17">
      <c r="Q110617" s="39"/>
    </row>
    <row r="110618" spans="17:17">
      <c r="Q110618" s="39"/>
    </row>
    <row r="110619" spans="17:17">
      <c r="Q110619" s="39"/>
    </row>
    <row r="110620" spans="17:17">
      <c r="Q110620" s="39"/>
    </row>
    <row r="110621" spans="17:17">
      <c r="Q110621" s="39"/>
    </row>
    <row r="110622" spans="17:17">
      <c r="Q110622" s="39"/>
    </row>
    <row r="110623" spans="17:17">
      <c r="Q110623" s="39"/>
    </row>
    <row r="110624" spans="17:17">
      <c r="Q110624" s="39"/>
    </row>
    <row r="110625" spans="17:17">
      <c r="Q110625" s="39"/>
    </row>
    <row r="110626" spans="17:17">
      <c r="Q110626" s="39"/>
    </row>
    <row r="110627" spans="17:17">
      <c r="Q110627" s="39"/>
    </row>
    <row r="110628" spans="17:17">
      <c r="Q110628" s="39"/>
    </row>
    <row r="110629" spans="17:17">
      <c r="Q110629" s="39"/>
    </row>
    <row r="110630" spans="17:17">
      <c r="Q110630" s="39"/>
    </row>
    <row r="110631" spans="17:17">
      <c r="Q110631" s="39"/>
    </row>
    <row r="110632" spans="17:17">
      <c r="Q110632" s="39"/>
    </row>
    <row r="110633" spans="17:17">
      <c r="Q110633" s="39"/>
    </row>
    <row r="110634" spans="17:17">
      <c r="Q110634" s="39"/>
    </row>
    <row r="110635" spans="17:17">
      <c r="Q110635" s="39"/>
    </row>
    <row r="110636" spans="17:17">
      <c r="Q110636" s="39"/>
    </row>
    <row r="110637" spans="17:17">
      <c r="Q110637" s="39"/>
    </row>
    <row r="110638" spans="17:17">
      <c r="Q110638" s="39"/>
    </row>
    <row r="110639" spans="17:17">
      <c r="Q110639" s="39"/>
    </row>
    <row r="110640" spans="17:17">
      <c r="Q110640" s="39"/>
    </row>
    <row r="110641" spans="17:17">
      <c r="Q110641" s="39"/>
    </row>
    <row r="110642" spans="17:17">
      <c r="Q110642" s="39"/>
    </row>
    <row r="110643" spans="17:17">
      <c r="Q110643" s="39"/>
    </row>
    <row r="110644" spans="17:17">
      <c r="Q110644" s="39"/>
    </row>
    <row r="110645" spans="17:17">
      <c r="Q110645" s="39"/>
    </row>
    <row r="110646" spans="17:17">
      <c r="Q110646" s="39"/>
    </row>
    <row r="110647" spans="17:17">
      <c r="Q110647" s="39"/>
    </row>
    <row r="110648" spans="17:17">
      <c r="Q110648" s="39"/>
    </row>
    <row r="110649" spans="17:17">
      <c r="Q110649" s="39"/>
    </row>
    <row r="110650" spans="17:17">
      <c r="Q110650" s="39"/>
    </row>
    <row r="110651" spans="17:17">
      <c r="Q110651" s="39"/>
    </row>
    <row r="110652" spans="17:17">
      <c r="Q110652" s="39"/>
    </row>
    <row r="110653" spans="17:17">
      <c r="Q110653" s="39"/>
    </row>
    <row r="110654" spans="17:17">
      <c r="Q110654" s="39"/>
    </row>
    <row r="110655" spans="17:17">
      <c r="Q110655" s="39"/>
    </row>
    <row r="110656" spans="17:17">
      <c r="Q110656" s="39"/>
    </row>
    <row r="110657" spans="17:17">
      <c r="Q110657" s="39"/>
    </row>
    <row r="110658" spans="17:17">
      <c r="Q110658" s="39"/>
    </row>
    <row r="110659" spans="17:17">
      <c r="Q110659" s="39"/>
    </row>
    <row r="110660" spans="17:17">
      <c r="Q110660" s="39"/>
    </row>
    <row r="110661" spans="17:17">
      <c r="Q110661" s="39"/>
    </row>
    <row r="110662" spans="17:17">
      <c r="Q110662" s="39"/>
    </row>
    <row r="110663" spans="17:17">
      <c r="Q110663" s="39"/>
    </row>
    <row r="110664" spans="17:17">
      <c r="Q110664" s="39"/>
    </row>
    <row r="110665" spans="17:17">
      <c r="Q110665" s="39"/>
    </row>
    <row r="110666" spans="17:17">
      <c r="Q110666" s="39"/>
    </row>
    <row r="110667" spans="17:17">
      <c r="Q110667" s="39"/>
    </row>
    <row r="110668" spans="17:17">
      <c r="Q110668" s="39"/>
    </row>
    <row r="110669" spans="17:17">
      <c r="Q110669" s="39"/>
    </row>
    <row r="110670" spans="17:17">
      <c r="Q110670" s="39"/>
    </row>
    <row r="110671" spans="17:17">
      <c r="Q110671" s="39"/>
    </row>
    <row r="110672" spans="17:17">
      <c r="Q110672" s="39"/>
    </row>
    <row r="110673" spans="17:17">
      <c r="Q110673" s="39"/>
    </row>
    <row r="110674" spans="17:17">
      <c r="Q110674" s="39"/>
    </row>
    <row r="110675" spans="17:17">
      <c r="Q110675" s="39"/>
    </row>
    <row r="110676" spans="17:17">
      <c r="Q110676" s="39"/>
    </row>
    <row r="110677" spans="17:17">
      <c r="Q110677" s="39"/>
    </row>
    <row r="110678" spans="17:17">
      <c r="Q110678" s="39"/>
    </row>
    <row r="110679" spans="17:17">
      <c r="Q110679" s="39"/>
    </row>
    <row r="110680" spans="17:17">
      <c r="Q110680" s="39"/>
    </row>
    <row r="110681" spans="17:17">
      <c r="Q110681" s="39"/>
    </row>
    <row r="110682" spans="17:17">
      <c r="Q110682" s="39"/>
    </row>
    <row r="110683" spans="17:17">
      <c r="Q110683" s="39"/>
    </row>
    <row r="110684" spans="17:17">
      <c r="Q110684" s="39"/>
    </row>
    <row r="110685" spans="17:17">
      <c r="Q110685" s="39"/>
    </row>
    <row r="110686" spans="17:17">
      <c r="Q110686" s="39"/>
    </row>
    <row r="110687" spans="17:17">
      <c r="Q110687" s="39"/>
    </row>
    <row r="110688" spans="17:17">
      <c r="Q110688" s="39"/>
    </row>
    <row r="110689" spans="17:17">
      <c r="Q110689" s="39"/>
    </row>
    <row r="110690" spans="17:17">
      <c r="Q110690" s="39"/>
    </row>
    <row r="110691" spans="17:17">
      <c r="Q110691" s="39"/>
    </row>
    <row r="110692" spans="17:17">
      <c r="Q110692" s="39"/>
    </row>
    <row r="110693" spans="17:17">
      <c r="Q110693" s="39"/>
    </row>
    <row r="110694" spans="17:17">
      <c r="Q110694" s="39"/>
    </row>
    <row r="110695" spans="17:17">
      <c r="Q110695" s="39"/>
    </row>
    <row r="110696" spans="17:17">
      <c r="Q110696" s="39"/>
    </row>
    <row r="110697" spans="17:17">
      <c r="Q110697" s="39"/>
    </row>
    <row r="110698" spans="17:17">
      <c r="Q110698" s="39"/>
    </row>
    <row r="110699" spans="17:17">
      <c r="Q110699" s="39"/>
    </row>
    <row r="110700" spans="17:17">
      <c r="Q110700" s="39"/>
    </row>
    <row r="110701" spans="17:17">
      <c r="Q110701" s="39"/>
    </row>
    <row r="110702" spans="17:17">
      <c r="Q110702" s="39"/>
    </row>
    <row r="110703" spans="17:17">
      <c r="Q110703" s="39"/>
    </row>
    <row r="110704" spans="17:17">
      <c r="Q110704" s="39"/>
    </row>
    <row r="110705" spans="17:17">
      <c r="Q110705" s="39"/>
    </row>
    <row r="110706" spans="17:17">
      <c r="Q110706" s="39"/>
    </row>
    <row r="110707" spans="17:17">
      <c r="Q110707" s="39"/>
    </row>
    <row r="110708" spans="17:17">
      <c r="Q110708" s="39"/>
    </row>
    <row r="110709" spans="17:17">
      <c r="Q110709" s="39"/>
    </row>
    <row r="110710" spans="17:17">
      <c r="Q110710" s="39"/>
    </row>
    <row r="110711" spans="17:17">
      <c r="Q110711" s="39"/>
    </row>
    <row r="110712" spans="17:17">
      <c r="Q110712" s="39"/>
    </row>
    <row r="110713" spans="17:17">
      <c r="Q110713" s="39"/>
    </row>
    <row r="110714" spans="17:17">
      <c r="Q110714" s="39"/>
    </row>
    <row r="110715" spans="17:17">
      <c r="Q110715" s="39"/>
    </row>
    <row r="110716" spans="17:17">
      <c r="Q110716" s="39"/>
    </row>
    <row r="110717" spans="17:17">
      <c r="Q110717" s="39"/>
    </row>
    <row r="110718" spans="17:17">
      <c r="Q110718" s="39"/>
    </row>
    <row r="110719" spans="17:17">
      <c r="Q110719" s="39"/>
    </row>
    <row r="110720" spans="17:17">
      <c r="Q110720" s="39"/>
    </row>
    <row r="110721" spans="17:17">
      <c r="Q110721" s="39"/>
    </row>
    <row r="110722" spans="17:17">
      <c r="Q110722" s="39"/>
    </row>
    <row r="110723" spans="17:17">
      <c r="Q110723" s="39"/>
    </row>
    <row r="110724" spans="17:17">
      <c r="Q110724" s="39"/>
    </row>
    <row r="110725" spans="17:17">
      <c r="Q110725" s="39"/>
    </row>
    <row r="110726" spans="17:17">
      <c r="Q110726" s="39"/>
    </row>
    <row r="110727" spans="17:17">
      <c r="Q110727" s="39"/>
    </row>
    <row r="110728" spans="17:17">
      <c r="Q110728" s="39"/>
    </row>
    <row r="110729" spans="17:17">
      <c r="Q110729" s="39"/>
    </row>
    <row r="110730" spans="17:17">
      <c r="Q110730" s="39"/>
    </row>
    <row r="110731" spans="17:17">
      <c r="Q110731" s="39"/>
    </row>
    <row r="110732" spans="17:17">
      <c r="Q110732" s="39"/>
    </row>
    <row r="110733" spans="17:17">
      <c r="Q110733" s="39"/>
    </row>
    <row r="110734" spans="17:17">
      <c r="Q110734" s="39"/>
    </row>
    <row r="110735" spans="17:17">
      <c r="Q110735" s="39"/>
    </row>
    <row r="110736" spans="17:17">
      <c r="Q110736" s="39"/>
    </row>
    <row r="110737" spans="17:17">
      <c r="Q110737" s="39"/>
    </row>
    <row r="110738" spans="17:17">
      <c r="Q110738" s="39"/>
    </row>
    <row r="110739" spans="17:17">
      <c r="Q110739" s="39"/>
    </row>
    <row r="110740" spans="17:17">
      <c r="Q110740" s="39"/>
    </row>
    <row r="110741" spans="17:17">
      <c r="Q110741" s="39"/>
    </row>
    <row r="110742" spans="17:17">
      <c r="Q110742" s="39"/>
    </row>
    <row r="110743" spans="17:17">
      <c r="Q110743" s="39"/>
    </row>
    <row r="110744" spans="17:17">
      <c r="Q110744" s="39"/>
    </row>
    <row r="110745" spans="17:17">
      <c r="Q110745" s="39"/>
    </row>
    <row r="110746" spans="17:17">
      <c r="Q110746" s="39"/>
    </row>
    <row r="110747" spans="17:17">
      <c r="Q110747" s="39"/>
    </row>
    <row r="110748" spans="17:17">
      <c r="Q110748" s="39"/>
    </row>
    <row r="110749" spans="17:17">
      <c r="Q110749" s="39"/>
    </row>
    <row r="110750" spans="17:17">
      <c r="Q110750" s="39"/>
    </row>
    <row r="110751" spans="17:17">
      <c r="Q110751" s="39"/>
    </row>
    <row r="110752" spans="17:17">
      <c r="Q110752" s="39"/>
    </row>
    <row r="110753" spans="17:17">
      <c r="Q110753" s="39"/>
    </row>
    <row r="110754" spans="17:17">
      <c r="Q110754" s="39"/>
    </row>
    <row r="110755" spans="17:17">
      <c r="Q110755" s="39"/>
    </row>
    <row r="110756" spans="17:17">
      <c r="Q110756" s="39"/>
    </row>
    <row r="110757" spans="17:17">
      <c r="Q110757" s="39"/>
    </row>
    <row r="110758" spans="17:17">
      <c r="Q110758" s="39"/>
    </row>
    <row r="110759" spans="17:17">
      <c r="Q110759" s="39"/>
    </row>
    <row r="110760" spans="17:17">
      <c r="Q110760" s="39"/>
    </row>
    <row r="110761" spans="17:17">
      <c r="Q110761" s="39"/>
    </row>
    <row r="110762" spans="17:17">
      <c r="Q110762" s="39"/>
    </row>
    <row r="110763" spans="17:17">
      <c r="Q110763" s="39"/>
    </row>
    <row r="110764" spans="17:17">
      <c r="Q110764" s="39"/>
    </row>
    <row r="110765" spans="17:17">
      <c r="Q110765" s="39"/>
    </row>
    <row r="110766" spans="17:17">
      <c r="Q110766" s="39"/>
    </row>
    <row r="110767" spans="17:17">
      <c r="Q110767" s="39"/>
    </row>
    <row r="110768" spans="17:17">
      <c r="Q110768" s="39"/>
    </row>
    <row r="110769" spans="17:17">
      <c r="Q110769" s="39"/>
    </row>
    <row r="110770" spans="17:17">
      <c r="Q110770" s="39"/>
    </row>
    <row r="110771" spans="17:17">
      <c r="Q110771" s="39"/>
    </row>
    <row r="110772" spans="17:17">
      <c r="Q110772" s="39"/>
    </row>
    <row r="110773" spans="17:17">
      <c r="Q110773" s="39"/>
    </row>
    <row r="110774" spans="17:17">
      <c r="Q110774" s="39"/>
    </row>
    <row r="110775" spans="17:17">
      <c r="Q110775" s="39"/>
    </row>
    <row r="110776" spans="17:17">
      <c r="Q110776" s="39"/>
    </row>
    <row r="110777" spans="17:17">
      <c r="Q110777" s="39"/>
    </row>
    <row r="110778" spans="17:17">
      <c r="Q110778" s="39"/>
    </row>
    <row r="110779" spans="17:17">
      <c r="Q110779" s="39"/>
    </row>
    <row r="110780" spans="17:17">
      <c r="Q110780" s="39"/>
    </row>
    <row r="110781" spans="17:17">
      <c r="Q110781" s="39"/>
    </row>
    <row r="110782" spans="17:17">
      <c r="Q110782" s="39"/>
    </row>
    <row r="110783" spans="17:17">
      <c r="Q110783" s="39"/>
    </row>
    <row r="110784" spans="17:17">
      <c r="Q110784" s="39"/>
    </row>
    <row r="110785" spans="17:17">
      <c r="Q110785" s="39"/>
    </row>
    <row r="110786" spans="17:17">
      <c r="Q110786" s="39"/>
    </row>
    <row r="110787" spans="17:17">
      <c r="Q110787" s="39"/>
    </row>
    <row r="110788" spans="17:17">
      <c r="Q110788" s="39"/>
    </row>
    <row r="110789" spans="17:17">
      <c r="Q110789" s="39"/>
    </row>
    <row r="110790" spans="17:17">
      <c r="Q110790" s="39"/>
    </row>
    <row r="110791" spans="17:17">
      <c r="Q110791" s="39"/>
    </row>
    <row r="110792" spans="17:17">
      <c r="Q110792" s="39"/>
    </row>
    <row r="110793" spans="17:17">
      <c r="Q110793" s="39"/>
    </row>
    <row r="110794" spans="17:17">
      <c r="Q110794" s="39"/>
    </row>
    <row r="110795" spans="17:17">
      <c r="Q110795" s="39"/>
    </row>
    <row r="110796" spans="17:17">
      <c r="Q110796" s="39"/>
    </row>
    <row r="110797" spans="17:17">
      <c r="Q110797" s="39"/>
    </row>
    <row r="110798" spans="17:17">
      <c r="Q110798" s="39"/>
    </row>
    <row r="110799" spans="17:17">
      <c r="Q110799" s="39"/>
    </row>
    <row r="110800" spans="17:17">
      <c r="Q110800" s="39"/>
    </row>
    <row r="110801" spans="17:17">
      <c r="Q110801" s="39"/>
    </row>
    <row r="110802" spans="17:17">
      <c r="Q110802" s="39"/>
    </row>
    <row r="110803" spans="17:17">
      <c r="Q110803" s="39"/>
    </row>
    <row r="110804" spans="17:17">
      <c r="Q110804" s="39"/>
    </row>
    <row r="110805" spans="17:17">
      <c r="Q110805" s="39"/>
    </row>
    <row r="110806" spans="17:17">
      <c r="Q110806" s="39"/>
    </row>
    <row r="110807" spans="17:17">
      <c r="Q110807" s="39"/>
    </row>
    <row r="110808" spans="17:17">
      <c r="Q110808" s="39"/>
    </row>
    <row r="110809" spans="17:17">
      <c r="Q110809" s="39"/>
    </row>
    <row r="110810" spans="17:17">
      <c r="Q110810" s="39"/>
    </row>
    <row r="110811" spans="17:17">
      <c r="Q110811" s="39"/>
    </row>
    <row r="110812" spans="17:17">
      <c r="Q110812" s="39"/>
    </row>
    <row r="110813" spans="17:17">
      <c r="Q110813" s="39"/>
    </row>
    <row r="110814" spans="17:17">
      <c r="Q110814" s="39"/>
    </row>
    <row r="110815" spans="17:17">
      <c r="Q110815" s="39"/>
    </row>
    <row r="110816" spans="17:17">
      <c r="Q110816" s="39"/>
    </row>
    <row r="110817" spans="17:17">
      <c r="Q110817" s="39"/>
    </row>
    <row r="110818" spans="17:17">
      <c r="Q110818" s="39"/>
    </row>
    <row r="110819" spans="17:17">
      <c r="Q110819" s="39"/>
    </row>
    <row r="110820" spans="17:17">
      <c r="Q110820" s="39"/>
    </row>
    <row r="110821" spans="17:17">
      <c r="Q110821" s="39"/>
    </row>
    <row r="110822" spans="17:17">
      <c r="Q110822" s="39"/>
    </row>
    <row r="110823" spans="17:17">
      <c r="Q110823" s="39"/>
    </row>
    <row r="110824" spans="17:17">
      <c r="Q110824" s="39"/>
    </row>
    <row r="110825" spans="17:17">
      <c r="Q110825" s="39"/>
    </row>
    <row r="110826" spans="17:17">
      <c r="Q110826" s="39"/>
    </row>
    <row r="110827" spans="17:17">
      <c r="Q110827" s="39"/>
    </row>
    <row r="110828" spans="17:17">
      <c r="Q110828" s="39"/>
    </row>
    <row r="110829" spans="17:17">
      <c r="Q110829" s="39"/>
    </row>
    <row r="110830" spans="17:17">
      <c r="Q110830" s="39"/>
    </row>
    <row r="110831" spans="17:17">
      <c r="Q110831" s="39"/>
    </row>
    <row r="110832" spans="17:17">
      <c r="Q110832" s="39"/>
    </row>
    <row r="110833" spans="17:17">
      <c r="Q110833" s="39"/>
    </row>
    <row r="110834" spans="17:17">
      <c r="Q110834" s="39"/>
    </row>
    <row r="110835" spans="17:17">
      <c r="Q110835" s="39"/>
    </row>
    <row r="110836" spans="17:17">
      <c r="Q110836" s="39"/>
    </row>
    <row r="110837" spans="17:17">
      <c r="Q110837" s="39"/>
    </row>
    <row r="110838" spans="17:17">
      <c r="Q110838" s="39"/>
    </row>
    <row r="110839" spans="17:17">
      <c r="Q110839" s="39"/>
    </row>
    <row r="110840" spans="17:17">
      <c r="Q110840" s="39"/>
    </row>
    <row r="110841" spans="17:17">
      <c r="Q110841" s="39"/>
    </row>
    <row r="110842" spans="17:17">
      <c r="Q110842" s="39"/>
    </row>
    <row r="110843" spans="17:17">
      <c r="Q110843" s="39"/>
    </row>
    <row r="110844" spans="17:17">
      <c r="Q110844" s="39"/>
    </row>
    <row r="110845" spans="17:17">
      <c r="Q110845" s="39"/>
    </row>
    <row r="110846" spans="17:17">
      <c r="Q110846" s="39"/>
    </row>
    <row r="110847" spans="17:17">
      <c r="Q110847" s="39"/>
    </row>
    <row r="110848" spans="17:17">
      <c r="Q110848" s="39"/>
    </row>
    <row r="110849" spans="17:17">
      <c r="Q110849" s="39"/>
    </row>
    <row r="110850" spans="17:17">
      <c r="Q110850" s="39"/>
    </row>
    <row r="110851" spans="17:17">
      <c r="Q110851" s="39"/>
    </row>
    <row r="110852" spans="17:17">
      <c r="Q110852" s="39"/>
    </row>
    <row r="110853" spans="17:17">
      <c r="Q110853" s="39"/>
    </row>
    <row r="110854" spans="17:17">
      <c r="Q110854" s="39"/>
    </row>
    <row r="110855" spans="17:17">
      <c r="Q110855" s="39"/>
    </row>
    <row r="110856" spans="17:17">
      <c r="Q110856" s="39"/>
    </row>
    <row r="110857" spans="17:17">
      <c r="Q110857" s="39"/>
    </row>
    <row r="110858" spans="17:17">
      <c r="Q110858" s="39"/>
    </row>
    <row r="110859" spans="17:17">
      <c r="Q110859" s="39"/>
    </row>
    <row r="110860" spans="17:17">
      <c r="Q110860" s="39"/>
    </row>
    <row r="110861" spans="17:17">
      <c r="Q110861" s="39"/>
    </row>
    <row r="110862" spans="17:17">
      <c r="Q110862" s="39"/>
    </row>
    <row r="110863" spans="17:17">
      <c r="Q110863" s="39"/>
    </row>
    <row r="110864" spans="17:17">
      <c r="Q110864" s="39"/>
    </row>
    <row r="110865" spans="17:17">
      <c r="Q110865" s="39"/>
    </row>
    <row r="110866" spans="17:17">
      <c r="Q110866" s="39"/>
    </row>
    <row r="110867" spans="17:17">
      <c r="Q110867" s="39"/>
    </row>
    <row r="110868" spans="17:17">
      <c r="Q110868" s="39"/>
    </row>
    <row r="110869" spans="17:17">
      <c r="Q110869" s="39"/>
    </row>
    <row r="110870" spans="17:17">
      <c r="Q110870" s="39"/>
    </row>
    <row r="110871" spans="17:17">
      <c r="Q110871" s="39"/>
    </row>
    <row r="110872" spans="17:17">
      <c r="Q110872" s="39"/>
    </row>
    <row r="110873" spans="17:17">
      <c r="Q110873" s="39"/>
    </row>
    <row r="110874" spans="17:17">
      <c r="Q110874" s="39"/>
    </row>
    <row r="110875" spans="17:17">
      <c r="Q110875" s="39"/>
    </row>
    <row r="110876" spans="17:17">
      <c r="Q110876" s="39"/>
    </row>
    <row r="110877" spans="17:17">
      <c r="Q110877" s="39"/>
    </row>
    <row r="110878" spans="17:17">
      <c r="Q110878" s="39"/>
    </row>
    <row r="110879" spans="17:17">
      <c r="Q110879" s="39"/>
    </row>
    <row r="110880" spans="17:17">
      <c r="Q110880" s="39"/>
    </row>
    <row r="110881" spans="17:17">
      <c r="Q110881" s="39"/>
    </row>
    <row r="110882" spans="17:17">
      <c r="Q110882" s="39"/>
    </row>
    <row r="110883" spans="17:17">
      <c r="Q110883" s="39"/>
    </row>
    <row r="110884" spans="17:17">
      <c r="Q110884" s="39"/>
    </row>
    <row r="110885" spans="17:17">
      <c r="Q110885" s="39"/>
    </row>
    <row r="110886" spans="17:17">
      <c r="Q110886" s="39"/>
    </row>
    <row r="110887" spans="17:17">
      <c r="Q110887" s="39"/>
    </row>
    <row r="110888" spans="17:17">
      <c r="Q110888" s="39"/>
    </row>
    <row r="110889" spans="17:17">
      <c r="Q110889" s="39"/>
    </row>
    <row r="110890" spans="17:17">
      <c r="Q110890" s="39"/>
    </row>
    <row r="110891" spans="17:17">
      <c r="Q110891" s="39"/>
    </row>
    <row r="110892" spans="17:17">
      <c r="Q110892" s="39"/>
    </row>
    <row r="110893" spans="17:17">
      <c r="Q110893" s="39"/>
    </row>
    <row r="110894" spans="17:17">
      <c r="Q110894" s="39"/>
    </row>
    <row r="110895" spans="17:17">
      <c r="Q110895" s="39"/>
    </row>
    <row r="110896" spans="17:17">
      <c r="Q110896" s="39"/>
    </row>
    <row r="110897" spans="17:17">
      <c r="Q110897" s="39"/>
    </row>
    <row r="110898" spans="17:17">
      <c r="Q110898" s="39"/>
    </row>
    <row r="110899" spans="17:17">
      <c r="Q110899" s="39"/>
    </row>
    <row r="110900" spans="17:17">
      <c r="Q110900" s="39"/>
    </row>
    <row r="110901" spans="17:17">
      <c r="Q110901" s="39"/>
    </row>
    <row r="110902" spans="17:17">
      <c r="Q110902" s="39"/>
    </row>
    <row r="110903" spans="17:17">
      <c r="Q110903" s="39"/>
    </row>
    <row r="110904" spans="17:17">
      <c r="Q110904" s="39"/>
    </row>
    <row r="110905" spans="17:17">
      <c r="Q110905" s="39"/>
    </row>
    <row r="110906" spans="17:17">
      <c r="Q110906" s="39"/>
    </row>
    <row r="110907" spans="17:17">
      <c r="Q110907" s="39"/>
    </row>
    <row r="110908" spans="17:17">
      <c r="Q110908" s="39"/>
    </row>
    <row r="110909" spans="17:17">
      <c r="Q110909" s="39"/>
    </row>
    <row r="110910" spans="17:17">
      <c r="Q110910" s="39"/>
    </row>
    <row r="110911" spans="17:17">
      <c r="Q110911" s="39"/>
    </row>
    <row r="110912" spans="17:17">
      <c r="Q110912" s="39"/>
    </row>
    <row r="110913" spans="17:17">
      <c r="Q110913" s="39"/>
    </row>
    <row r="110914" spans="17:17">
      <c r="Q110914" s="39"/>
    </row>
    <row r="110915" spans="17:17">
      <c r="Q110915" s="39"/>
    </row>
    <row r="110916" spans="17:17">
      <c r="Q110916" s="39"/>
    </row>
    <row r="110917" spans="17:17">
      <c r="Q110917" s="39"/>
    </row>
    <row r="110918" spans="17:17">
      <c r="Q110918" s="39"/>
    </row>
    <row r="110919" spans="17:17">
      <c r="Q110919" s="39"/>
    </row>
    <row r="110920" spans="17:17">
      <c r="Q110920" s="39"/>
    </row>
    <row r="110921" spans="17:17">
      <c r="Q110921" s="39"/>
    </row>
    <row r="110922" spans="17:17">
      <c r="Q110922" s="39"/>
    </row>
    <row r="110923" spans="17:17">
      <c r="Q110923" s="39"/>
    </row>
    <row r="110924" spans="17:17">
      <c r="Q110924" s="39"/>
    </row>
    <row r="110925" spans="17:17">
      <c r="Q110925" s="39"/>
    </row>
    <row r="110926" spans="17:17">
      <c r="Q110926" s="39"/>
    </row>
    <row r="110927" spans="17:17">
      <c r="Q110927" s="39"/>
    </row>
    <row r="110928" spans="17:17">
      <c r="Q110928" s="39"/>
    </row>
    <row r="110929" spans="17:17">
      <c r="Q110929" s="39"/>
    </row>
    <row r="110930" spans="17:17">
      <c r="Q110930" s="39"/>
    </row>
    <row r="110931" spans="17:17">
      <c r="Q110931" s="39"/>
    </row>
    <row r="110932" spans="17:17">
      <c r="Q110932" s="39"/>
    </row>
    <row r="110933" spans="17:17">
      <c r="Q110933" s="39"/>
    </row>
    <row r="110934" spans="17:17">
      <c r="Q110934" s="39"/>
    </row>
    <row r="110935" spans="17:17">
      <c r="Q110935" s="39"/>
    </row>
    <row r="110936" spans="17:17">
      <c r="Q110936" s="39"/>
    </row>
    <row r="110937" spans="17:17">
      <c r="Q110937" s="39"/>
    </row>
    <row r="110938" spans="17:17">
      <c r="Q110938" s="39"/>
    </row>
    <row r="110939" spans="17:17">
      <c r="Q110939" s="39"/>
    </row>
    <row r="110940" spans="17:17">
      <c r="Q110940" s="39"/>
    </row>
    <row r="110941" spans="17:17">
      <c r="Q110941" s="39"/>
    </row>
    <row r="110942" spans="17:17">
      <c r="Q110942" s="39"/>
    </row>
    <row r="110943" spans="17:17">
      <c r="Q110943" s="39"/>
    </row>
    <row r="110944" spans="17:17">
      <c r="Q110944" s="39"/>
    </row>
    <row r="110945" spans="17:17">
      <c r="Q110945" s="39"/>
    </row>
    <row r="110946" spans="17:17">
      <c r="Q110946" s="39"/>
    </row>
    <row r="110947" spans="17:17">
      <c r="Q110947" s="39"/>
    </row>
    <row r="110948" spans="17:17">
      <c r="Q110948" s="39"/>
    </row>
    <row r="110949" spans="17:17">
      <c r="Q110949" s="39"/>
    </row>
    <row r="110950" spans="17:17">
      <c r="Q110950" s="39"/>
    </row>
    <row r="110951" spans="17:17">
      <c r="Q110951" s="39"/>
    </row>
    <row r="110952" spans="17:17">
      <c r="Q110952" s="39"/>
    </row>
    <row r="110953" spans="17:17">
      <c r="Q110953" s="39"/>
    </row>
    <row r="110954" spans="17:17">
      <c r="Q110954" s="39"/>
    </row>
    <row r="110955" spans="17:17">
      <c r="Q110955" s="39"/>
    </row>
    <row r="110956" spans="17:17">
      <c r="Q110956" s="39"/>
    </row>
    <row r="110957" spans="17:17">
      <c r="Q110957" s="39"/>
    </row>
    <row r="110958" spans="17:17">
      <c r="Q110958" s="39"/>
    </row>
    <row r="110959" spans="17:17">
      <c r="Q110959" s="39"/>
    </row>
    <row r="110960" spans="17:17">
      <c r="Q110960" s="39"/>
    </row>
    <row r="110961" spans="17:17">
      <c r="Q110961" s="39"/>
    </row>
    <row r="110962" spans="17:17">
      <c r="Q110962" s="39"/>
    </row>
    <row r="110963" spans="17:17">
      <c r="Q110963" s="39"/>
    </row>
    <row r="110964" spans="17:17">
      <c r="Q110964" s="39"/>
    </row>
    <row r="110965" spans="17:17">
      <c r="Q110965" s="39"/>
    </row>
    <row r="110966" spans="17:17">
      <c r="Q110966" s="39"/>
    </row>
    <row r="110967" spans="17:17">
      <c r="Q110967" s="39"/>
    </row>
    <row r="110968" spans="17:17">
      <c r="Q110968" s="39"/>
    </row>
    <row r="110969" spans="17:17">
      <c r="Q110969" s="39"/>
    </row>
    <row r="110970" spans="17:17">
      <c r="Q110970" s="39"/>
    </row>
    <row r="110971" spans="17:17">
      <c r="Q110971" s="39"/>
    </row>
    <row r="110972" spans="17:17">
      <c r="Q110972" s="39"/>
    </row>
    <row r="110973" spans="17:17">
      <c r="Q110973" s="39"/>
    </row>
    <row r="110974" spans="17:17">
      <c r="Q110974" s="39"/>
    </row>
    <row r="110975" spans="17:17">
      <c r="Q110975" s="39"/>
    </row>
    <row r="110976" spans="17:17">
      <c r="Q110976" s="39"/>
    </row>
    <row r="110977" spans="17:17">
      <c r="Q110977" s="39"/>
    </row>
    <row r="110978" spans="17:17">
      <c r="Q110978" s="39"/>
    </row>
    <row r="110979" spans="17:17">
      <c r="Q110979" s="39"/>
    </row>
    <row r="110980" spans="17:17">
      <c r="Q110980" s="39"/>
    </row>
    <row r="110981" spans="17:17">
      <c r="Q110981" s="39"/>
    </row>
    <row r="110982" spans="17:17">
      <c r="Q110982" s="39"/>
    </row>
    <row r="110983" spans="17:17">
      <c r="Q110983" s="39"/>
    </row>
    <row r="110984" spans="17:17">
      <c r="Q110984" s="39"/>
    </row>
    <row r="110985" spans="17:17">
      <c r="Q110985" s="39"/>
    </row>
    <row r="110986" spans="17:17">
      <c r="Q110986" s="39"/>
    </row>
    <row r="110987" spans="17:17">
      <c r="Q110987" s="39"/>
    </row>
    <row r="110988" spans="17:17">
      <c r="Q110988" s="39"/>
    </row>
    <row r="110989" spans="17:17">
      <c r="Q110989" s="39"/>
    </row>
    <row r="110990" spans="17:17">
      <c r="Q110990" s="39"/>
    </row>
    <row r="110991" spans="17:17">
      <c r="Q110991" s="39"/>
    </row>
    <row r="110992" spans="17:17">
      <c r="Q110992" s="39"/>
    </row>
    <row r="110993" spans="17:17">
      <c r="Q110993" s="39"/>
    </row>
    <row r="110994" spans="17:17">
      <c r="Q110994" s="39"/>
    </row>
    <row r="110995" spans="17:17">
      <c r="Q110995" s="39"/>
    </row>
    <row r="110996" spans="17:17">
      <c r="Q110996" s="39"/>
    </row>
    <row r="110997" spans="17:17">
      <c r="Q110997" s="39"/>
    </row>
    <row r="110998" spans="17:17">
      <c r="Q110998" s="39"/>
    </row>
    <row r="110999" spans="17:17">
      <c r="Q110999" s="39"/>
    </row>
    <row r="111000" spans="17:17">
      <c r="Q111000" s="39"/>
    </row>
    <row r="111001" spans="17:17">
      <c r="Q111001" s="39"/>
    </row>
    <row r="111002" spans="17:17">
      <c r="Q111002" s="39"/>
    </row>
    <row r="111003" spans="17:17">
      <c r="Q111003" s="39"/>
    </row>
    <row r="111004" spans="17:17">
      <c r="Q111004" s="39"/>
    </row>
    <row r="111005" spans="17:17">
      <c r="Q111005" s="39"/>
    </row>
    <row r="111006" spans="17:17">
      <c r="Q111006" s="39"/>
    </row>
    <row r="111007" spans="17:17">
      <c r="Q111007" s="39"/>
    </row>
    <row r="111008" spans="17:17">
      <c r="Q111008" s="39"/>
    </row>
    <row r="111009" spans="17:17">
      <c r="Q111009" s="39"/>
    </row>
    <row r="111010" spans="17:17">
      <c r="Q111010" s="39"/>
    </row>
    <row r="111011" spans="17:17">
      <c r="Q111011" s="39"/>
    </row>
    <row r="111012" spans="17:17">
      <c r="Q111012" s="39"/>
    </row>
    <row r="111013" spans="17:17">
      <c r="Q111013" s="39"/>
    </row>
    <row r="111014" spans="17:17">
      <c r="Q111014" s="39"/>
    </row>
    <row r="111015" spans="17:17">
      <c r="Q111015" s="39"/>
    </row>
    <row r="111016" spans="17:17">
      <c r="Q111016" s="39"/>
    </row>
    <row r="111017" spans="17:17">
      <c r="Q111017" s="39"/>
    </row>
    <row r="111018" spans="17:17">
      <c r="Q111018" s="39"/>
    </row>
    <row r="111019" spans="17:17">
      <c r="Q111019" s="39"/>
    </row>
    <row r="111020" spans="17:17">
      <c r="Q111020" s="39"/>
    </row>
    <row r="111021" spans="17:17">
      <c r="Q111021" s="39"/>
    </row>
    <row r="111022" spans="17:17">
      <c r="Q111022" s="39"/>
    </row>
    <row r="111023" spans="17:17">
      <c r="Q111023" s="39"/>
    </row>
    <row r="111024" spans="17:17">
      <c r="Q111024" s="39"/>
    </row>
    <row r="111025" spans="17:17">
      <c r="Q111025" s="39"/>
    </row>
    <row r="111026" spans="17:17">
      <c r="Q111026" s="39"/>
    </row>
    <row r="111027" spans="17:17">
      <c r="Q111027" s="39"/>
    </row>
    <row r="111028" spans="17:17">
      <c r="Q111028" s="39"/>
    </row>
    <row r="111029" spans="17:17">
      <c r="Q111029" s="39"/>
    </row>
    <row r="111030" spans="17:17">
      <c r="Q111030" s="39"/>
    </row>
    <row r="111031" spans="17:17">
      <c r="Q111031" s="39"/>
    </row>
    <row r="111032" spans="17:17">
      <c r="Q111032" s="39"/>
    </row>
    <row r="111033" spans="17:17">
      <c r="Q111033" s="39"/>
    </row>
    <row r="111034" spans="17:17">
      <c r="Q111034" s="39"/>
    </row>
    <row r="111035" spans="17:17">
      <c r="Q111035" s="39"/>
    </row>
    <row r="111036" spans="17:17">
      <c r="Q111036" s="39"/>
    </row>
    <row r="111037" spans="17:17">
      <c r="Q111037" s="39"/>
    </row>
    <row r="111038" spans="17:17">
      <c r="Q111038" s="39"/>
    </row>
    <row r="111039" spans="17:17">
      <c r="Q111039" s="39"/>
    </row>
    <row r="111040" spans="17:17">
      <c r="Q111040" s="39"/>
    </row>
    <row r="111041" spans="17:17">
      <c r="Q111041" s="39"/>
    </row>
    <row r="111042" spans="17:17">
      <c r="Q111042" s="39"/>
    </row>
    <row r="111043" spans="17:17">
      <c r="Q111043" s="39"/>
    </row>
    <row r="111044" spans="17:17">
      <c r="Q111044" s="39"/>
    </row>
    <row r="111045" spans="17:17">
      <c r="Q111045" s="39"/>
    </row>
    <row r="111046" spans="17:17">
      <c r="Q111046" s="39"/>
    </row>
    <row r="111047" spans="17:17">
      <c r="Q111047" s="39"/>
    </row>
    <row r="111048" spans="17:17">
      <c r="Q111048" s="39"/>
    </row>
    <row r="111049" spans="17:17">
      <c r="Q111049" s="39"/>
    </row>
    <row r="111050" spans="17:17">
      <c r="Q111050" s="39"/>
    </row>
    <row r="111051" spans="17:17">
      <c r="Q111051" s="39"/>
    </row>
    <row r="111052" spans="17:17">
      <c r="Q111052" s="39"/>
    </row>
    <row r="111053" spans="17:17">
      <c r="Q111053" s="39"/>
    </row>
    <row r="111054" spans="17:17">
      <c r="Q111054" s="39"/>
    </row>
    <row r="111055" spans="17:17">
      <c r="Q111055" s="39"/>
    </row>
    <row r="111056" spans="17:17">
      <c r="Q111056" s="39"/>
    </row>
    <row r="111057" spans="17:17">
      <c r="Q111057" s="39"/>
    </row>
    <row r="111058" spans="17:17">
      <c r="Q111058" s="39"/>
    </row>
    <row r="111059" spans="17:17">
      <c r="Q111059" s="39"/>
    </row>
    <row r="111060" spans="17:17">
      <c r="Q111060" s="39"/>
    </row>
    <row r="111061" spans="17:17">
      <c r="Q111061" s="39"/>
    </row>
    <row r="111062" spans="17:17">
      <c r="Q111062" s="39"/>
    </row>
    <row r="111063" spans="17:17">
      <c r="Q111063" s="39"/>
    </row>
    <row r="111064" spans="17:17">
      <c r="Q111064" s="39"/>
    </row>
    <row r="111065" spans="17:17">
      <c r="Q111065" s="39"/>
    </row>
    <row r="111066" spans="17:17">
      <c r="Q111066" s="39"/>
    </row>
    <row r="111067" spans="17:17">
      <c r="Q111067" s="39"/>
    </row>
    <row r="111068" spans="17:17">
      <c r="Q111068" s="39"/>
    </row>
    <row r="111069" spans="17:17">
      <c r="Q111069" s="39"/>
    </row>
    <row r="111070" spans="17:17">
      <c r="Q111070" s="39"/>
    </row>
    <row r="111071" spans="17:17">
      <c r="Q111071" s="39"/>
    </row>
    <row r="111072" spans="17:17">
      <c r="Q111072" s="39"/>
    </row>
    <row r="111073" spans="17:17">
      <c r="Q111073" s="39"/>
    </row>
    <row r="111074" spans="17:17">
      <c r="Q111074" s="39"/>
    </row>
    <row r="111075" spans="17:17">
      <c r="Q111075" s="39"/>
    </row>
    <row r="111076" spans="17:17">
      <c r="Q111076" s="39"/>
    </row>
    <row r="111077" spans="17:17">
      <c r="Q111077" s="39"/>
    </row>
    <row r="111078" spans="17:17">
      <c r="Q111078" s="39"/>
    </row>
    <row r="111079" spans="17:17">
      <c r="Q111079" s="39"/>
    </row>
    <row r="111080" spans="17:17">
      <c r="Q111080" s="39"/>
    </row>
    <row r="111081" spans="17:17">
      <c r="Q111081" s="39"/>
    </row>
    <row r="111082" spans="17:17">
      <c r="Q111082" s="39"/>
    </row>
    <row r="111083" spans="17:17">
      <c r="Q111083" s="39"/>
    </row>
    <row r="111084" spans="17:17">
      <c r="Q111084" s="39"/>
    </row>
    <row r="111085" spans="17:17">
      <c r="Q111085" s="39"/>
    </row>
    <row r="111086" spans="17:17">
      <c r="Q111086" s="39"/>
    </row>
    <row r="111087" spans="17:17">
      <c r="Q111087" s="39"/>
    </row>
    <row r="111088" spans="17:17">
      <c r="Q111088" s="39"/>
    </row>
    <row r="111089" spans="17:17">
      <c r="Q111089" s="39"/>
    </row>
    <row r="111090" spans="17:17">
      <c r="Q111090" s="39"/>
    </row>
    <row r="111091" spans="17:17">
      <c r="Q111091" s="39"/>
    </row>
    <row r="111092" spans="17:17">
      <c r="Q111092" s="39"/>
    </row>
    <row r="111093" spans="17:17">
      <c r="Q111093" s="39"/>
    </row>
    <row r="111094" spans="17:17">
      <c r="Q111094" s="39"/>
    </row>
    <row r="111095" spans="17:17">
      <c r="Q111095" s="39"/>
    </row>
    <row r="111096" spans="17:17">
      <c r="Q111096" s="39"/>
    </row>
    <row r="111097" spans="17:17">
      <c r="Q111097" s="39"/>
    </row>
    <row r="111098" spans="17:17">
      <c r="Q111098" s="39"/>
    </row>
    <row r="111099" spans="17:17">
      <c r="Q111099" s="39"/>
    </row>
    <row r="111100" spans="17:17">
      <c r="Q111100" s="39"/>
    </row>
    <row r="111101" spans="17:17">
      <c r="Q111101" s="39"/>
    </row>
    <row r="111102" spans="17:17">
      <c r="Q111102" s="39"/>
    </row>
    <row r="111103" spans="17:17">
      <c r="Q111103" s="39"/>
    </row>
    <row r="111104" spans="17:17">
      <c r="Q111104" s="39"/>
    </row>
    <row r="111105" spans="17:17">
      <c r="Q111105" s="39"/>
    </row>
    <row r="111106" spans="17:17">
      <c r="Q111106" s="39"/>
    </row>
    <row r="111107" spans="17:17">
      <c r="Q111107" s="39"/>
    </row>
    <row r="111108" spans="17:17">
      <c r="Q111108" s="39"/>
    </row>
    <row r="111109" spans="17:17">
      <c r="Q111109" s="39"/>
    </row>
    <row r="111110" spans="17:17">
      <c r="Q111110" s="39"/>
    </row>
    <row r="111111" spans="17:17">
      <c r="Q111111" s="39"/>
    </row>
    <row r="111112" spans="17:17">
      <c r="Q111112" s="39"/>
    </row>
    <row r="111113" spans="17:17">
      <c r="Q111113" s="39"/>
    </row>
    <row r="111114" spans="17:17">
      <c r="Q111114" s="39"/>
    </row>
    <row r="111115" spans="17:17">
      <c r="Q111115" s="39"/>
    </row>
    <row r="111116" spans="17:17">
      <c r="Q111116" s="39"/>
    </row>
    <row r="111117" spans="17:17">
      <c r="Q111117" s="39"/>
    </row>
    <row r="111118" spans="17:17">
      <c r="Q111118" s="39"/>
    </row>
    <row r="111119" spans="17:17">
      <c r="Q111119" s="39"/>
    </row>
    <row r="111120" spans="17:17">
      <c r="Q111120" s="39"/>
    </row>
    <row r="111121" spans="17:17">
      <c r="Q111121" s="39"/>
    </row>
    <row r="111122" spans="17:17">
      <c r="Q111122" s="39"/>
    </row>
    <row r="111123" spans="17:17">
      <c r="Q111123" s="39"/>
    </row>
    <row r="111124" spans="17:17">
      <c r="Q111124" s="39"/>
    </row>
    <row r="111125" spans="17:17">
      <c r="Q111125" s="39"/>
    </row>
    <row r="111126" spans="17:17">
      <c r="Q111126" s="39"/>
    </row>
    <row r="111127" spans="17:17">
      <c r="Q111127" s="39"/>
    </row>
    <row r="111128" spans="17:17">
      <c r="Q111128" s="39"/>
    </row>
    <row r="111129" spans="17:17">
      <c r="Q111129" s="39"/>
    </row>
    <row r="111130" spans="17:17">
      <c r="Q111130" s="39"/>
    </row>
    <row r="111131" spans="17:17">
      <c r="Q111131" s="39"/>
    </row>
    <row r="111132" spans="17:17">
      <c r="Q111132" s="39"/>
    </row>
    <row r="111133" spans="17:17">
      <c r="Q111133" s="39"/>
    </row>
    <row r="111134" spans="17:17">
      <c r="Q111134" s="39"/>
    </row>
    <row r="111135" spans="17:17">
      <c r="Q111135" s="39"/>
    </row>
    <row r="111136" spans="17:17">
      <c r="Q111136" s="39"/>
    </row>
    <row r="111137" spans="17:17">
      <c r="Q111137" s="39"/>
    </row>
    <row r="111138" spans="17:17">
      <c r="Q111138" s="39"/>
    </row>
    <row r="111139" spans="17:17">
      <c r="Q111139" s="39"/>
    </row>
    <row r="111140" spans="17:17">
      <c r="Q111140" s="39"/>
    </row>
    <row r="111141" spans="17:17">
      <c r="Q111141" s="39"/>
    </row>
    <row r="111142" spans="17:17">
      <c r="Q111142" s="39"/>
    </row>
    <row r="111143" spans="17:17">
      <c r="Q111143" s="39"/>
    </row>
    <row r="111144" spans="17:17">
      <c r="Q111144" s="39"/>
    </row>
    <row r="111145" spans="17:17">
      <c r="Q111145" s="39"/>
    </row>
    <row r="111146" spans="17:17">
      <c r="Q111146" s="39"/>
    </row>
    <row r="111147" spans="17:17">
      <c r="Q111147" s="39"/>
    </row>
    <row r="111148" spans="17:17">
      <c r="Q111148" s="39"/>
    </row>
    <row r="111149" spans="17:17">
      <c r="Q111149" s="39"/>
    </row>
    <row r="111150" spans="17:17">
      <c r="Q111150" s="39"/>
    </row>
    <row r="111151" spans="17:17">
      <c r="Q111151" s="39"/>
    </row>
    <row r="111152" spans="17:17">
      <c r="Q111152" s="39"/>
    </row>
    <row r="111153" spans="17:17">
      <c r="Q111153" s="39"/>
    </row>
    <row r="111154" spans="17:17">
      <c r="Q111154" s="39"/>
    </row>
    <row r="111155" spans="17:17">
      <c r="Q111155" s="39"/>
    </row>
    <row r="111156" spans="17:17">
      <c r="Q111156" s="39"/>
    </row>
    <row r="111157" spans="17:17">
      <c r="Q111157" s="39"/>
    </row>
    <row r="111158" spans="17:17">
      <c r="Q111158" s="39"/>
    </row>
    <row r="111159" spans="17:17">
      <c r="Q111159" s="39"/>
    </row>
    <row r="111160" spans="17:17">
      <c r="Q111160" s="39"/>
    </row>
    <row r="111161" spans="17:17">
      <c r="Q111161" s="39"/>
    </row>
    <row r="111162" spans="17:17">
      <c r="Q111162" s="39"/>
    </row>
    <row r="111163" spans="17:17">
      <c r="Q111163" s="39"/>
    </row>
    <row r="111164" spans="17:17">
      <c r="Q111164" s="39"/>
    </row>
    <row r="111165" spans="17:17">
      <c r="Q111165" s="39"/>
    </row>
    <row r="111166" spans="17:17">
      <c r="Q111166" s="39"/>
    </row>
    <row r="111167" spans="17:17">
      <c r="Q111167" s="39"/>
    </row>
    <row r="111168" spans="17:17">
      <c r="Q111168" s="39"/>
    </row>
    <row r="111169" spans="17:17">
      <c r="Q111169" s="39"/>
    </row>
    <row r="111170" spans="17:17">
      <c r="Q111170" s="39"/>
    </row>
    <row r="111171" spans="17:17">
      <c r="Q111171" s="39"/>
    </row>
    <row r="111172" spans="17:17">
      <c r="Q111172" s="39"/>
    </row>
    <row r="111173" spans="17:17">
      <c r="Q111173" s="39"/>
    </row>
    <row r="111174" spans="17:17">
      <c r="Q111174" s="39"/>
    </row>
    <row r="111175" spans="17:17">
      <c r="Q111175" s="39"/>
    </row>
    <row r="111176" spans="17:17">
      <c r="Q111176" s="39"/>
    </row>
    <row r="111177" spans="17:17">
      <c r="Q111177" s="39"/>
    </row>
    <row r="111178" spans="17:17">
      <c r="Q111178" s="39"/>
    </row>
    <row r="111179" spans="17:17">
      <c r="Q111179" s="39"/>
    </row>
    <row r="111180" spans="17:17">
      <c r="Q111180" s="39"/>
    </row>
    <row r="111181" spans="17:17">
      <c r="Q111181" s="39"/>
    </row>
    <row r="111182" spans="17:17">
      <c r="Q111182" s="39"/>
    </row>
    <row r="111183" spans="17:17">
      <c r="Q111183" s="39"/>
    </row>
    <row r="111184" spans="17:17">
      <c r="Q111184" s="39"/>
    </row>
    <row r="111185" spans="17:17">
      <c r="Q111185" s="39"/>
    </row>
    <row r="111186" spans="17:17">
      <c r="Q111186" s="39"/>
    </row>
    <row r="111187" spans="17:17">
      <c r="Q111187" s="39"/>
    </row>
    <row r="111188" spans="17:17">
      <c r="Q111188" s="39"/>
    </row>
    <row r="111189" spans="17:17">
      <c r="Q111189" s="39"/>
    </row>
    <row r="111190" spans="17:17">
      <c r="Q111190" s="39"/>
    </row>
    <row r="111191" spans="17:17">
      <c r="Q111191" s="39"/>
    </row>
    <row r="111192" spans="17:17">
      <c r="Q111192" s="39"/>
    </row>
    <row r="111193" spans="17:17">
      <c r="Q111193" s="39"/>
    </row>
    <row r="111194" spans="17:17">
      <c r="Q111194" s="39"/>
    </row>
    <row r="111195" spans="17:17">
      <c r="Q111195" s="39"/>
    </row>
    <row r="111196" spans="17:17">
      <c r="Q111196" s="39"/>
    </row>
    <row r="111197" spans="17:17">
      <c r="Q111197" s="39"/>
    </row>
    <row r="111198" spans="17:17">
      <c r="Q111198" s="39"/>
    </row>
    <row r="111199" spans="17:17">
      <c r="Q111199" s="39"/>
    </row>
    <row r="111200" spans="17:17">
      <c r="Q111200" s="39"/>
    </row>
    <row r="111201" spans="17:17">
      <c r="Q111201" s="39"/>
    </row>
    <row r="111202" spans="17:17">
      <c r="Q111202" s="39"/>
    </row>
    <row r="111203" spans="17:17">
      <c r="Q111203" s="39"/>
    </row>
    <row r="111204" spans="17:17">
      <c r="Q111204" s="39"/>
    </row>
    <row r="111205" spans="17:17">
      <c r="Q111205" s="39"/>
    </row>
    <row r="111206" spans="17:17">
      <c r="Q111206" s="39"/>
    </row>
    <row r="111207" spans="17:17">
      <c r="Q111207" s="39"/>
    </row>
    <row r="111208" spans="17:17">
      <c r="Q111208" s="39"/>
    </row>
    <row r="111209" spans="17:17">
      <c r="Q111209" s="39"/>
    </row>
    <row r="111210" spans="17:17">
      <c r="Q111210" s="39"/>
    </row>
    <row r="111211" spans="17:17">
      <c r="Q111211" s="39"/>
    </row>
    <row r="111212" spans="17:17">
      <c r="Q111212" s="39"/>
    </row>
    <row r="111213" spans="17:17">
      <c r="Q111213" s="39"/>
    </row>
    <row r="111214" spans="17:17">
      <c r="Q111214" s="39"/>
    </row>
    <row r="111215" spans="17:17">
      <c r="Q111215" s="39"/>
    </row>
    <row r="111216" spans="17:17">
      <c r="Q111216" s="39"/>
    </row>
    <row r="111217" spans="17:17">
      <c r="Q111217" s="39"/>
    </row>
    <row r="111218" spans="17:17">
      <c r="Q111218" s="39"/>
    </row>
    <row r="111219" spans="17:17">
      <c r="Q111219" s="39"/>
    </row>
    <row r="111220" spans="17:17">
      <c r="Q111220" s="39"/>
    </row>
    <row r="111221" spans="17:17">
      <c r="Q111221" s="39"/>
    </row>
    <row r="111222" spans="17:17">
      <c r="Q111222" s="39"/>
    </row>
    <row r="111223" spans="17:17">
      <c r="Q111223" s="39"/>
    </row>
    <row r="111224" spans="17:17">
      <c r="Q111224" s="39"/>
    </row>
    <row r="111225" spans="17:17">
      <c r="Q111225" s="39"/>
    </row>
    <row r="111226" spans="17:17">
      <c r="Q111226" s="39"/>
    </row>
    <row r="111227" spans="17:17">
      <c r="Q111227" s="39"/>
    </row>
    <row r="111228" spans="17:17">
      <c r="Q111228" s="39"/>
    </row>
    <row r="111229" spans="17:17">
      <c r="Q111229" s="39"/>
    </row>
    <row r="111230" spans="17:17">
      <c r="Q111230" s="39"/>
    </row>
    <row r="111231" spans="17:17">
      <c r="Q111231" s="39"/>
    </row>
    <row r="111232" spans="17:17">
      <c r="Q111232" s="39"/>
    </row>
    <row r="111233" spans="17:17">
      <c r="Q111233" s="39"/>
    </row>
    <row r="111234" spans="17:17">
      <c r="Q111234" s="39"/>
    </row>
    <row r="111235" spans="17:17">
      <c r="Q111235" s="39"/>
    </row>
    <row r="111236" spans="17:17">
      <c r="Q111236" s="39"/>
    </row>
    <row r="111237" spans="17:17">
      <c r="Q111237" s="39"/>
    </row>
    <row r="111238" spans="17:17">
      <c r="Q111238" s="39"/>
    </row>
    <row r="111239" spans="17:17">
      <c r="Q111239" s="39"/>
    </row>
    <row r="111240" spans="17:17">
      <c r="Q111240" s="39"/>
    </row>
    <row r="111241" spans="17:17">
      <c r="Q111241" s="39"/>
    </row>
    <row r="111242" spans="17:17">
      <c r="Q111242" s="39"/>
    </row>
    <row r="111243" spans="17:17">
      <c r="Q111243" s="39"/>
    </row>
    <row r="111244" spans="17:17">
      <c r="Q111244" s="39"/>
    </row>
    <row r="111245" spans="17:17">
      <c r="Q111245" s="39"/>
    </row>
    <row r="111246" spans="17:17">
      <c r="Q111246" s="39"/>
    </row>
    <row r="111247" spans="17:17">
      <c r="Q111247" s="39"/>
    </row>
    <row r="111248" spans="17:17">
      <c r="Q111248" s="39"/>
    </row>
    <row r="111249" spans="17:17">
      <c r="Q111249" s="39"/>
    </row>
    <row r="111250" spans="17:17">
      <c r="Q111250" s="39"/>
    </row>
    <row r="111251" spans="17:17">
      <c r="Q111251" s="39"/>
    </row>
    <row r="111252" spans="17:17">
      <c r="Q111252" s="39"/>
    </row>
    <row r="111253" spans="17:17">
      <c r="Q111253" s="39"/>
    </row>
    <row r="111254" spans="17:17">
      <c r="Q111254" s="39"/>
    </row>
    <row r="111255" spans="17:17">
      <c r="Q111255" s="39"/>
    </row>
    <row r="111256" spans="17:17">
      <c r="Q111256" s="39"/>
    </row>
    <row r="111257" spans="17:17">
      <c r="Q111257" s="39"/>
    </row>
    <row r="111258" spans="17:17">
      <c r="Q111258" s="39"/>
    </row>
    <row r="111259" spans="17:17">
      <c r="Q111259" s="39"/>
    </row>
    <row r="111260" spans="17:17">
      <c r="Q111260" s="39"/>
    </row>
    <row r="111261" spans="17:17">
      <c r="Q111261" s="39"/>
    </row>
    <row r="111262" spans="17:17">
      <c r="Q111262" s="39"/>
    </row>
    <row r="111263" spans="17:17">
      <c r="Q111263" s="39"/>
    </row>
    <row r="111264" spans="17:17">
      <c r="Q111264" s="39"/>
    </row>
    <row r="111265" spans="17:17">
      <c r="Q111265" s="39"/>
    </row>
    <row r="111266" spans="17:17">
      <c r="Q111266" s="39"/>
    </row>
    <row r="111267" spans="17:17">
      <c r="Q111267" s="39"/>
    </row>
    <row r="111268" spans="17:17">
      <c r="Q111268" s="39"/>
    </row>
    <row r="111269" spans="17:17">
      <c r="Q111269" s="39"/>
    </row>
    <row r="111270" spans="17:17">
      <c r="Q111270" s="39"/>
    </row>
    <row r="111271" spans="17:17">
      <c r="Q111271" s="39"/>
    </row>
    <row r="111272" spans="17:17">
      <c r="Q111272" s="39"/>
    </row>
    <row r="111273" spans="17:17">
      <c r="Q111273" s="39"/>
    </row>
    <row r="111274" spans="17:17">
      <c r="Q111274" s="39"/>
    </row>
    <row r="111275" spans="17:17">
      <c r="Q111275" s="39"/>
    </row>
    <row r="111276" spans="17:17">
      <c r="Q111276" s="39"/>
    </row>
    <row r="111277" spans="17:17">
      <c r="Q111277" s="39"/>
    </row>
    <row r="111278" spans="17:17">
      <c r="Q111278" s="39"/>
    </row>
    <row r="111279" spans="17:17">
      <c r="Q111279" s="39"/>
    </row>
    <row r="111280" spans="17:17">
      <c r="Q111280" s="39"/>
    </row>
    <row r="111281" spans="17:17">
      <c r="Q111281" s="39"/>
    </row>
    <row r="111282" spans="17:17">
      <c r="Q111282" s="39"/>
    </row>
    <row r="111283" spans="17:17">
      <c r="Q111283" s="39"/>
    </row>
    <row r="111284" spans="17:17">
      <c r="Q111284" s="39"/>
    </row>
    <row r="111285" spans="17:17">
      <c r="Q111285" s="39"/>
    </row>
    <row r="111286" spans="17:17">
      <c r="Q111286" s="39"/>
    </row>
    <row r="111287" spans="17:17">
      <c r="Q111287" s="39"/>
    </row>
    <row r="111288" spans="17:17">
      <c r="Q111288" s="39"/>
    </row>
    <row r="111289" spans="17:17">
      <c r="Q111289" s="39"/>
    </row>
    <row r="111290" spans="17:17">
      <c r="Q111290" s="39"/>
    </row>
    <row r="111291" spans="17:17">
      <c r="Q111291" s="39"/>
    </row>
    <row r="111292" spans="17:17">
      <c r="Q111292" s="39"/>
    </row>
    <row r="111293" spans="17:17">
      <c r="Q111293" s="39"/>
    </row>
    <row r="111294" spans="17:17">
      <c r="Q111294" s="39"/>
    </row>
    <row r="111295" spans="17:17">
      <c r="Q111295" s="39"/>
    </row>
    <row r="111296" spans="17:17">
      <c r="Q111296" s="39"/>
    </row>
    <row r="111297" spans="17:17">
      <c r="Q111297" s="39"/>
    </row>
    <row r="111298" spans="17:17">
      <c r="Q111298" s="39"/>
    </row>
    <row r="111299" spans="17:17">
      <c r="Q111299" s="39"/>
    </row>
    <row r="111300" spans="17:17">
      <c r="Q111300" s="39"/>
    </row>
    <row r="111301" spans="17:17">
      <c r="Q111301" s="39"/>
    </row>
    <row r="111302" spans="17:17">
      <c r="Q111302" s="39"/>
    </row>
    <row r="111303" spans="17:17">
      <c r="Q111303" s="39"/>
    </row>
    <row r="111304" spans="17:17">
      <c r="Q111304" s="39"/>
    </row>
    <row r="111305" spans="17:17">
      <c r="Q111305" s="39"/>
    </row>
    <row r="111306" spans="17:17">
      <c r="Q111306" s="39"/>
    </row>
    <row r="111307" spans="17:17">
      <c r="Q111307" s="39"/>
    </row>
    <row r="111308" spans="17:17">
      <c r="Q111308" s="39"/>
    </row>
    <row r="111309" spans="17:17">
      <c r="Q111309" s="39"/>
    </row>
    <row r="111310" spans="17:17">
      <c r="Q111310" s="39"/>
    </row>
    <row r="111311" spans="17:17">
      <c r="Q111311" s="39"/>
    </row>
    <row r="111312" spans="17:17">
      <c r="Q111312" s="39"/>
    </row>
    <row r="111313" spans="17:17">
      <c r="Q111313" s="39"/>
    </row>
    <row r="111314" spans="17:17">
      <c r="Q111314" s="39"/>
    </row>
    <row r="111315" spans="17:17">
      <c r="Q111315" s="39"/>
    </row>
    <row r="111316" spans="17:17">
      <c r="Q111316" s="39"/>
    </row>
    <row r="111317" spans="17:17">
      <c r="Q111317" s="39"/>
    </row>
    <row r="111318" spans="17:17">
      <c r="Q111318" s="39"/>
    </row>
    <row r="111319" spans="17:17">
      <c r="Q111319" s="39"/>
    </row>
    <row r="111320" spans="17:17">
      <c r="Q111320" s="39"/>
    </row>
    <row r="111321" spans="17:17">
      <c r="Q111321" s="39"/>
    </row>
    <row r="111322" spans="17:17">
      <c r="Q111322" s="39"/>
    </row>
    <row r="111323" spans="17:17">
      <c r="Q111323" s="39"/>
    </row>
    <row r="111324" spans="17:17">
      <c r="Q111324" s="39"/>
    </row>
    <row r="111325" spans="17:17">
      <c r="Q111325" s="39"/>
    </row>
    <row r="111326" spans="17:17">
      <c r="Q111326" s="39"/>
    </row>
    <row r="111327" spans="17:17">
      <c r="Q111327" s="39"/>
    </row>
    <row r="111328" spans="17:17">
      <c r="Q111328" s="39"/>
    </row>
    <row r="111329" spans="17:17">
      <c r="Q111329" s="39"/>
    </row>
    <row r="111330" spans="17:17">
      <c r="Q111330" s="39"/>
    </row>
    <row r="111331" spans="17:17">
      <c r="Q111331" s="39"/>
    </row>
    <row r="111332" spans="17:17">
      <c r="Q111332" s="39"/>
    </row>
    <row r="111333" spans="17:17">
      <c r="Q111333" s="39"/>
    </row>
    <row r="111334" spans="17:17">
      <c r="Q111334" s="39"/>
    </row>
    <row r="111335" spans="17:17">
      <c r="Q111335" s="39"/>
    </row>
    <row r="111336" spans="17:17">
      <c r="Q111336" s="39"/>
    </row>
    <row r="111337" spans="17:17">
      <c r="Q111337" s="39"/>
    </row>
    <row r="111338" spans="17:17">
      <c r="Q111338" s="39"/>
    </row>
    <row r="111339" spans="17:17">
      <c r="Q111339" s="39"/>
    </row>
    <row r="111340" spans="17:17">
      <c r="Q111340" s="39"/>
    </row>
    <row r="111341" spans="17:17">
      <c r="Q111341" s="39"/>
    </row>
    <row r="111342" spans="17:17">
      <c r="Q111342" s="39"/>
    </row>
    <row r="111343" spans="17:17">
      <c r="Q111343" s="39"/>
    </row>
    <row r="111344" spans="17:17">
      <c r="Q111344" s="39"/>
    </row>
    <row r="111345" spans="17:17">
      <c r="Q111345" s="39"/>
    </row>
    <row r="111346" spans="17:17">
      <c r="Q111346" s="39"/>
    </row>
    <row r="111347" spans="17:17">
      <c r="Q111347" s="39"/>
    </row>
    <row r="111348" spans="17:17">
      <c r="Q111348" s="39"/>
    </row>
    <row r="111349" spans="17:17">
      <c r="Q111349" s="39"/>
    </row>
    <row r="111350" spans="17:17">
      <c r="Q111350" s="39"/>
    </row>
    <row r="111351" spans="17:17">
      <c r="Q111351" s="39"/>
    </row>
    <row r="111352" spans="17:17">
      <c r="Q111352" s="39"/>
    </row>
    <row r="111353" spans="17:17">
      <c r="Q111353" s="39"/>
    </row>
    <row r="111354" spans="17:17">
      <c r="Q111354" s="39"/>
    </row>
    <row r="111355" spans="17:17">
      <c r="Q111355" s="39"/>
    </row>
    <row r="111356" spans="17:17">
      <c r="Q111356" s="39"/>
    </row>
    <row r="111357" spans="17:17">
      <c r="Q111357" s="39"/>
    </row>
    <row r="111358" spans="17:17">
      <c r="Q111358" s="39"/>
    </row>
    <row r="111359" spans="17:17">
      <c r="Q111359" s="39"/>
    </row>
    <row r="111360" spans="17:17">
      <c r="Q111360" s="39"/>
    </row>
    <row r="111361" spans="17:17">
      <c r="Q111361" s="39"/>
    </row>
    <row r="111362" spans="17:17">
      <c r="Q111362" s="39"/>
    </row>
    <row r="111363" spans="17:17">
      <c r="Q111363" s="39"/>
    </row>
    <row r="111364" spans="17:17">
      <c r="Q111364" s="39"/>
    </row>
    <row r="111365" spans="17:17">
      <c r="Q111365" s="39"/>
    </row>
    <row r="111366" spans="17:17">
      <c r="Q111366" s="39"/>
    </row>
    <row r="111367" spans="17:17">
      <c r="Q111367" s="39"/>
    </row>
    <row r="111368" spans="17:17">
      <c r="Q111368" s="39"/>
    </row>
    <row r="111369" spans="17:17">
      <c r="Q111369" s="39"/>
    </row>
    <row r="111370" spans="17:17">
      <c r="Q111370" s="39"/>
    </row>
    <row r="111371" spans="17:17">
      <c r="Q111371" s="39"/>
    </row>
    <row r="111372" spans="17:17">
      <c r="Q111372" s="39"/>
    </row>
    <row r="111373" spans="17:17">
      <c r="Q111373" s="39"/>
    </row>
    <row r="111374" spans="17:17">
      <c r="Q111374" s="39"/>
    </row>
    <row r="111375" spans="17:17">
      <c r="Q111375" s="39"/>
    </row>
    <row r="111376" spans="17:17">
      <c r="Q111376" s="39"/>
    </row>
    <row r="111377" spans="17:17">
      <c r="Q111377" s="39"/>
    </row>
    <row r="111378" spans="17:17">
      <c r="Q111378" s="39"/>
    </row>
    <row r="111379" spans="17:17">
      <c r="Q111379" s="39"/>
    </row>
    <row r="111380" spans="17:17">
      <c r="Q111380" s="39"/>
    </row>
    <row r="111381" spans="17:17">
      <c r="Q111381" s="39"/>
    </row>
    <row r="111382" spans="17:17">
      <c r="Q111382" s="39"/>
    </row>
    <row r="111383" spans="17:17">
      <c r="Q111383" s="39"/>
    </row>
    <row r="111384" spans="17:17">
      <c r="Q111384" s="39"/>
    </row>
    <row r="111385" spans="17:17">
      <c r="Q111385" s="39"/>
    </row>
    <row r="111386" spans="17:17">
      <c r="Q111386" s="39"/>
    </row>
    <row r="111387" spans="17:17">
      <c r="Q111387" s="39"/>
    </row>
    <row r="111388" spans="17:17">
      <c r="Q111388" s="39"/>
    </row>
    <row r="111389" spans="17:17">
      <c r="Q111389" s="39"/>
    </row>
    <row r="111390" spans="17:17">
      <c r="Q111390" s="39"/>
    </row>
    <row r="111391" spans="17:17">
      <c r="Q111391" s="39"/>
    </row>
    <row r="111392" spans="17:17">
      <c r="Q111392" s="39"/>
    </row>
    <row r="111393" spans="17:17">
      <c r="Q111393" s="39"/>
    </row>
    <row r="111394" spans="17:17">
      <c r="Q111394" s="39"/>
    </row>
    <row r="111395" spans="17:17">
      <c r="Q111395" s="39"/>
    </row>
    <row r="111396" spans="17:17">
      <c r="Q111396" s="39"/>
    </row>
    <row r="111397" spans="17:17">
      <c r="Q111397" s="39"/>
    </row>
    <row r="111398" spans="17:17">
      <c r="Q111398" s="39"/>
    </row>
    <row r="111399" spans="17:17">
      <c r="Q111399" s="39"/>
    </row>
    <row r="111400" spans="17:17">
      <c r="Q111400" s="39"/>
    </row>
    <row r="111401" spans="17:17">
      <c r="Q111401" s="39"/>
    </row>
    <row r="111402" spans="17:17">
      <c r="Q111402" s="39"/>
    </row>
    <row r="111403" spans="17:17">
      <c r="Q111403" s="39"/>
    </row>
    <row r="111404" spans="17:17">
      <c r="Q111404" s="39"/>
    </row>
    <row r="111405" spans="17:17">
      <c r="Q111405" s="39"/>
    </row>
    <row r="111406" spans="17:17">
      <c r="Q111406" s="39"/>
    </row>
    <row r="111407" spans="17:17">
      <c r="Q111407" s="39"/>
    </row>
    <row r="111408" spans="17:17">
      <c r="Q111408" s="39"/>
    </row>
    <row r="111409" spans="17:17">
      <c r="Q111409" s="39"/>
    </row>
    <row r="111410" spans="17:17">
      <c r="Q111410" s="39"/>
    </row>
    <row r="111411" spans="17:17">
      <c r="Q111411" s="39"/>
    </row>
    <row r="111412" spans="17:17">
      <c r="Q111412" s="39"/>
    </row>
    <row r="111413" spans="17:17">
      <c r="Q111413" s="39"/>
    </row>
    <row r="111414" spans="17:17">
      <c r="Q111414" s="39"/>
    </row>
    <row r="111415" spans="17:17">
      <c r="Q111415" s="39"/>
    </row>
    <row r="111416" spans="17:17">
      <c r="Q111416" s="39"/>
    </row>
    <row r="111417" spans="17:17">
      <c r="Q111417" s="39"/>
    </row>
    <row r="111418" spans="17:17">
      <c r="Q111418" s="39"/>
    </row>
    <row r="111419" spans="17:17">
      <c r="Q111419" s="39"/>
    </row>
    <row r="111420" spans="17:17">
      <c r="Q111420" s="39"/>
    </row>
    <row r="111421" spans="17:17">
      <c r="Q111421" s="39"/>
    </row>
    <row r="111422" spans="17:17">
      <c r="Q111422" s="39"/>
    </row>
    <row r="111423" spans="17:17">
      <c r="Q111423" s="39"/>
    </row>
    <row r="111424" spans="17:17">
      <c r="Q111424" s="39"/>
    </row>
    <row r="111425" spans="17:17">
      <c r="Q111425" s="39"/>
    </row>
    <row r="111426" spans="17:17">
      <c r="Q111426" s="39"/>
    </row>
    <row r="111427" spans="17:17">
      <c r="Q111427" s="39"/>
    </row>
    <row r="111428" spans="17:17">
      <c r="Q111428" s="39"/>
    </row>
    <row r="111429" spans="17:17">
      <c r="Q111429" s="39"/>
    </row>
    <row r="111430" spans="17:17">
      <c r="Q111430" s="39"/>
    </row>
    <row r="111431" spans="17:17">
      <c r="Q111431" s="39"/>
    </row>
    <row r="111432" spans="17:17">
      <c r="Q111432" s="39"/>
    </row>
    <row r="111433" spans="17:17">
      <c r="Q111433" s="39"/>
    </row>
    <row r="111434" spans="17:17">
      <c r="Q111434" s="39"/>
    </row>
    <row r="111435" spans="17:17">
      <c r="Q111435" s="39"/>
    </row>
    <row r="111436" spans="17:17">
      <c r="Q111436" s="39"/>
    </row>
    <row r="111437" spans="17:17">
      <c r="Q111437" s="39"/>
    </row>
    <row r="111438" spans="17:17">
      <c r="Q111438" s="39"/>
    </row>
    <row r="111439" spans="17:17">
      <c r="Q111439" s="39"/>
    </row>
    <row r="111440" spans="17:17">
      <c r="Q111440" s="39"/>
    </row>
    <row r="111441" spans="17:17">
      <c r="Q111441" s="39"/>
    </row>
    <row r="111442" spans="17:17">
      <c r="Q111442" s="39"/>
    </row>
    <row r="111443" spans="17:17">
      <c r="Q111443" s="39"/>
    </row>
    <row r="111444" spans="17:17">
      <c r="Q111444" s="39"/>
    </row>
    <row r="111445" spans="17:17">
      <c r="Q111445" s="39"/>
    </row>
    <row r="111446" spans="17:17">
      <c r="Q111446" s="39"/>
    </row>
    <row r="111447" spans="17:17">
      <c r="Q111447" s="39"/>
    </row>
    <row r="111448" spans="17:17">
      <c r="Q111448" s="39"/>
    </row>
    <row r="111449" spans="17:17">
      <c r="Q111449" s="39"/>
    </row>
    <row r="111450" spans="17:17">
      <c r="Q111450" s="39"/>
    </row>
    <row r="111451" spans="17:17">
      <c r="Q111451" s="39"/>
    </row>
    <row r="111452" spans="17:17">
      <c r="Q111452" s="39"/>
    </row>
    <row r="111453" spans="17:17">
      <c r="Q111453" s="39"/>
    </row>
    <row r="111454" spans="17:17">
      <c r="Q111454" s="39"/>
    </row>
    <row r="111455" spans="17:17">
      <c r="Q111455" s="39"/>
    </row>
    <row r="111456" spans="17:17">
      <c r="Q111456" s="39"/>
    </row>
    <row r="111457" spans="17:17">
      <c r="Q111457" s="39"/>
    </row>
    <row r="111458" spans="17:17">
      <c r="Q111458" s="39"/>
    </row>
    <row r="111459" spans="17:17">
      <c r="Q111459" s="39"/>
    </row>
    <row r="111460" spans="17:17">
      <c r="Q111460" s="39"/>
    </row>
    <row r="111461" spans="17:17">
      <c r="Q111461" s="39"/>
    </row>
    <row r="111462" spans="17:17">
      <c r="Q111462" s="39"/>
    </row>
    <row r="111463" spans="17:17">
      <c r="Q111463" s="39"/>
    </row>
    <row r="111464" spans="17:17">
      <c r="Q111464" s="39"/>
    </row>
    <row r="111465" spans="17:17">
      <c r="Q111465" s="39"/>
    </row>
    <row r="111466" spans="17:17">
      <c r="Q111466" s="39"/>
    </row>
    <row r="111467" spans="17:17">
      <c r="Q111467" s="39"/>
    </row>
    <row r="111468" spans="17:17">
      <c r="Q111468" s="39"/>
    </row>
    <row r="111469" spans="17:17">
      <c r="Q111469" s="39"/>
    </row>
    <row r="111470" spans="17:17">
      <c r="Q111470" s="39"/>
    </row>
    <row r="111471" spans="17:17">
      <c r="Q111471" s="39"/>
    </row>
    <row r="111472" spans="17:17">
      <c r="Q111472" s="39"/>
    </row>
    <row r="111473" spans="17:17">
      <c r="Q111473" s="39"/>
    </row>
    <row r="111474" spans="17:17">
      <c r="Q111474" s="39"/>
    </row>
    <row r="111475" spans="17:17">
      <c r="Q111475" s="39"/>
    </row>
    <row r="111476" spans="17:17">
      <c r="Q111476" s="39"/>
    </row>
    <row r="111477" spans="17:17">
      <c r="Q111477" s="39"/>
    </row>
    <row r="111478" spans="17:17">
      <c r="Q111478" s="39"/>
    </row>
    <row r="111479" spans="17:17">
      <c r="Q111479" s="39"/>
    </row>
    <row r="111480" spans="17:17">
      <c r="Q111480" s="39"/>
    </row>
    <row r="111481" spans="17:17">
      <c r="Q111481" s="39"/>
    </row>
    <row r="111482" spans="17:17">
      <c r="Q111482" s="39"/>
    </row>
    <row r="111483" spans="17:17">
      <c r="Q111483" s="39"/>
    </row>
    <row r="111484" spans="17:17">
      <c r="Q111484" s="39"/>
    </row>
    <row r="111485" spans="17:17">
      <c r="Q111485" s="39"/>
    </row>
    <row r="111486" spans="17:17">
      <c r="Q111486" s="39"/>
    </row>
    <row r="111487" spans="17:17">
      <c r="Q111487" s="39"/>
    </row>
    <row r="111488" spans="17:17">
      <c r="Q111488" s="39"/>
    </row>
    <row r="111489" spans="17:17">
      <c r="Q111489" s="39"/>
    </row>
    <row r="111490" spans="17:17">
      <c r="Q111490" s="39"/>
    </row>
    <row r="111491" spans="17:17">
      <c r="Q111491" s="39"/>
    </row>
    <row r="111492" spans="17:17">
      <c r="Q111492" s="39"/>
    </row>
    <row r="111493" spans="17:17">
      <c r="Q111493" s="39"/>
    </row>
    <row r="111494" spans="17:17">
      <c r="Q111494" s="39"/>
    </row>
    <row r="111495" spans="17:17">
      <c r="Q111495" s="39"/>
    </row>
    <row r="111496" spans="17:17">
      <c r="Q111496" s="39"/>
    </row>
    <row r="111497" spans="17:17">
      <c r="Q111497" s="39"/>
    </row>
    <row r="111498" spans="17:17">
      <c r="Q111498" s="39"/>
    </row>
    <row r="111499" spans="17:17">
      <c r="Q111499" s="39"/>
    </row>
    <row r="111500" spans="17:17">
      <c r="Q111500" s="39"/>
    </row>
    <row r="111501" spans="17:17">
      <c r="Q111501" s="39"/>
    </row>
    <row r="111502" spans="17:17">
      <c r="Q111502" s="39"/>
    </row>
    <row r="111503" spans="17:17">
      <c r="Q111503" s="39"/>
    </row>
    <row r="111504" spans="17:17">
      <c r="Q111504" s="39"/>
    </row>
    <row r="111505" spans="17:17">
      <c r="Q111505" s="39"/>
    </row>
    <row r="111506" spans="17:17">
      <c r="Q111506" s="39"/>
    </row>
    <row r="111507" spans="17:17">
      <c r="Q111507" s="39"/>
    </row>
    <row r="111508" spans="17:17">
      <c r="Q111508" s="39"/>
    </row>
    <row r="111509" spans="17:17">
      <c r="Q111509" s="39"/>
    </row>
    <row r="111510" spans="17:17">
      <c r="Q111510" s="39"/>
    </row>
    <row r="111511" spans="17:17">
      <c r="Q111511" s="39"/>
    </row>
    <row r="111512" spans="17:17">
      <c r="Q111512" s="39"/>
    </row>
    <row r="111513" spans="17:17">
      <c r="Q111513" s="39"/>
    </row>
    <row r="111514" spans="17:17">
      <c r="Q111514" s="39"/>
    </row>
    <row r="111515" spans="17:17">
      <c r="Q111515" s="39"/>
    </row>
    <row r="111516" spans="17:17">
      <c r="Q111516" s="39"/>
    </row>
    <row r="111517" spans="17:17">
      <c r="Q111517" s="39"/>
    </row>
    <row r="111518" spans="17:17">
      <c r="Q111518" s="39"/>
    </row>
    <row r="111519" spans="17:17">
      <c r="Q111519" s="39"/>
    </row>
    <row r="111520" spans="17:17">
      <c r="Q111520" s="39"/>
    </row>
    <row r="111521" spans="17:17">
      <c r="Q111521" s="39"/>
    </row>
    <row r="111522" spans="17:17">
      <c r="Q111522" s="39"/>
    </row>
    <row r="111523" spans="17:17">
      <c r="Q111523" s="39"/>
    </row>
    <row r="111524" spans="17:17">
      <c r="Q111524" s="39"/>
    </row>
    <row r="111525" spans="17:17">
      <c r="Q111525" s="39"/>
    </row>
    <row r="111526" spans="17:17">
      <c r="Q111526" s="39"/>
    </row>
    <row r="111527" spans="17:17">
      <c r="Q111527" s="39"/>
    </row>
    <row r="111528" spans="17:17">
      <c r="Q111528" s="39"/>
    </row>
    <row r="111529" spans="17:17">
      <c r="Q111529" s="39"/>
    </row>
    <row r="111530" spans="17:17">
      <c r="Q111530" s="39"/>
    </row>
    <row r="111531" spans="17:17">
      <c r="Q111531" s="39"/>
    </row>
    <row r="111532" spans="17:17">
      <c r="Q111532" s="39"/>
    </row>
    <row r="111533" spans="17:17">
      <c r="Q111533" s="39"/>
    </row>
    <row r="111534" spans="17:17">
      <c r="Q111534" s="39"/>
    </row>
    <row r="111535" spans="17:17">
      <c r="Q111535" s="39"/>
    </row>
    <row r="111536" spans="17:17">
      <c r="Q111536" s="39"/>
    </row>
    <row r="111537" spans="17:17">
      <c r="Q111537" s="39"/>
    </row>
    <row r="111538" spans="17:17">
      <c r="Q111538" s="39"/>
    </row>
    <row r="111539" spans="17:17">
      <c r="Q111539" s="39"/>
    </row>
    <row r="111540" spans="17:17">
      <c r="Q111540" s="39"/>
    </row>
    <row r="111541" spans="17:17">
      <c r="Q111541" s="39"/>
    </row>
    <row r="111542" spans="17:17">
      <c r="Q111542" s="39"/>
    </row>
    <row r="111543" spans="17:17">
      <c r="Q111543" s="39"/>
    </row>
    <row r="111544" spans="17:17">
      <c r="Q111544" s="39"/>
    </row>
    <row r="111545" spans="17:17">
      <c r="Q111545" s="39"/>
    </row>
    <row r="111546" spans="17:17">
      <c r="Q111546" s="39"/>
    </row>
    <row r="111547" spans="17:17">
      <c r="Q111547" s="39"/>
    </row>
    <row r="111548" spans="17:17">
      <c r="Q111548" s="39"/>
    </row>
    <row r="111549" spans="17:17">
      <c r="Q111549" s="39"/>
    </row>
    <row r="111550" spans="17:17">
      <c r="Q111550" s="39"/>
    </row>
    <row r="111551" spans="17:17">
      <c r="Q111551" s="39"/>
    </row>
    <row r="111552" spans="17:17">
      <c r="Q111552" s="39"/>
    </row>
    <row r="111553" spans="17:17">
      <c r="Q111553" s="39"/>
    </row>
    <row r="111554" spans="17:17">
      <c r="Q111554" s="39"/>
    </row>
    <row r="111555" spans="17:17">
      <c r="Q111555" s="39"/>
    </row>
    <row r="111556" spans="17:17">
      <c r="Q111556" s="39"/>
    </row>
    <row r="111557" spans="17:17">
      <c r="Q111557" s="39"/>
    </row>
    <row r="111558" spans="17:17">
      <c r="Q111558" s="39"/>
    </row>
    <row r="111559" spans="17:17">
      <c r="Q111559" s="39"/>
    </row>
    <row r="111560" spans="17:17">
      <c r="Q111560" s="39"/>
    </row>
    <row r="111561" spans="17:17">
      <c r="Q111561" s="39"/>
    </row>
    <row r="111562" spans="17:17">
      <c r="Q111562" s="39"/>
    </row>
    <row r="111563" spans="17:17">
      <c r="Q111563" s="39"/>
    </row>
    <row r="111564" spans="17:17">
      <c r="Q111564" s="39"/>
    </row>
    <row r="111565" spans="17:17">
      <c r="Q111565" s="39"/>
    </row>
    <row r="111566" spans="17:17">
      <c r="Q111566" s="39"/>
    </row>
    <row r="111567" spans="17:17">
      <c r="Q111567" s="39"/>
    </row>
    <row r="111568" spans="17:17">
      <c r="Q111568" s="39"/>
    </row>
    <row r="111569" spans="17:17">
      <c r="Q111569" s="39"/>
    </row>
    <row r="111570" spans="17:17">
      <c r="Q111570" s="39"/>
    </row>
    <row r="111571" spans="17:17">
      <c r="Q111571" s="39"/>
    </row>
    <row r="111572" spans="17:17">
      <c r="Q111572" s="39"/>
    </row>
    <row r="111573" spans="17:17">
      <c r="Q111573" s="39"/>
    </row>
    <row r="111574" spans="17:17">
      <c r="Q111574" s="39"/>
    </row>
    <row r="111575" spans="17:17">
      <c r="Q111575" s="39"/>
    </row>
    <row r="111576" spans="17:17">
      <c r="Q111576" s="39"/>
    </row>
    <row r="111577" spans="17:17">
      <c r="Q111577" s="39"/>
    </row>
    <row r="111578" spans="17:17">
      <c r="Q111578" s="39"/>
    </row>
    <row r="111579" spans="17:17">
      <c r="Q111579" s="39"/>
    </row>
    <row r="111580" spans="17:17">
      <c r="Q111580" s="39"/>
    </row>
    <row r="111581" spans="17:17">
      <c r="Q111581" s="39"/>
    </row>
    <row r="111582" spans="17:17">
      <c r="Q111582" s="39"/>
    </row>
    <row r="111583" spans="17:17">
      <c r="Q111583" s="39"/>
    </row>
    <row r="111584" spans="17:17">
      <c r="Q111584" s="39"/>
    </row>
    <row r="111585" spans="17:17">
      <c r="Q111585" s="39"/>
    </row>
    <row r="111586" spans="17:17">
      <c r="Q111586" s="39"/>
    </row>
    <row r="111587" spans="17:17">
      <c r="Q111587" s="39"/>
    </row>
    <row r="111588" spans="17:17">
      <c r="Q111588" s="39"/>
    </row>
    <row r="111589" spans="17:17">
      <c r="Q111589" s="39"/>
    </row>
    <row r="111590" spans="17:17">
      <c r="Q111590" s="39"/>
    </row>
    <row r="111591" spans="17:17">
      <c r="Q111591" s="39"/>
    </row>
    <row r="111592" spans="17:17">
      <c r="Q111592" s="39"/>
    </row>
    <row r="111593" spans="17:17">
      <c r="Q111593" s="39"/>
    </row>
    <row r="111594" spans="17:17">
      <c r="Q111594" s="39"/>
    </row>
    <row r="111595" spans="17:17">
      <c r="Q111595" s="39"/>
    </row>
    <row r="111596" spans="17:17">
      <c r="Q111596" s="39"/>
    </row>
    <row r="111597" spans="17:17">
      <c r="Q111597" s="39"/>
    </row>
    <row r="111598" spans="17:17">
      <c r="Q111598" s="39"/>
    </row>
    <row r="111599" spans="17:17">
      <c r="Q111599" s="39"/>
    </row>
    <row r="111600" spans="17:17">
      <c r="Q111600" s="39"/>
    </row>
    <row r="111601" spans="17:17">
      <c r="Q111601" s="39"/>
    </row>
    <row r="111602" spans="17:17">
      <c r="Q111602" s="39"/>
    </row>
    <row r="111603" spans="17:17">
      <c r="Q111603" s="39"/>
    </row>
    <row r="111604" spans="17:17">
      <c r="Q111604" s="39"/>
    </row>
    <row r="111605" spans="17:17">
      <c r="Q111605" s="39"/>
    </row>
    <row r="111606" spans="17:17">
      <c r="Q111606" s="39"/>
    </row>
    <row r="111607" spans="17:17">
      <c r="Q111607" s="39"/>
    </row>
    <row r="111608" spans="17:17">
      <c r="Q111608" s="39"/>
    </row>
    <row r="111609" spans="17:17">
      <c r="Q111609" s="39"/>
    </row>
    <row r="111610" spans="17:17">
      <c r="Q111610" s="39"/>
    </row>
    <row r="111611" spans="17:17">
      <c r="Q111611" s="39"/>
    </row>
    <row r="111612" spans="17:17">
      <c r="Q111612" s="39"/>
    </row>
    <row r="111613" spans="17:17">
      <c r="Q111613" s="39"/>
    </row>
    <row r="111614" spans="17:17">
      <c r="Q111614" s="39"/>
    </row>
    <row r="111615" spans="17:17">
      <c r="Q111615" s="39"/>
    </row>
    <row r="111616" spans="17:17">
      <c r="Q111616" s="39"/>
    </row>
    <row r="111617" spans="17:17">
      <c r="Q111617" s="39"/>
    </row>
    <row r="111618" spans="17:17">
      <c r="Q111618" s="39"/>
    </row>
    <row r="111619" spans="17:17">
      <c r="Q111619" s="39"/>
    </row>
    <row r="111620" spans="17:17">
      <c r="Q111620" s="39"/>
    </row>
    <row r="111621" spans="17:17">
      <c r="Q111621" s="39"/>
    </row>
    <row r="111622" spans="17:17">
      <c r="Q111622" s="39"/>
    </row>
    <row r="111623" spans="17:17">
      <c r="Q111623" s="39"/>
    </row>
    <row r="111624" spans="17:17">
      <c r="Q111624" s="39"/>
    </row>
    <row r="111625" spans="17:17">
      <c r="Q111625" s="39"/>
    </row>
    <row r="111626" spans="17:17">
      <c r="Q111626" s="39"/>
    </row>
    <row r="111627" spans="17:17">
      <c r="Q111627" s="39"/>
    </row>
    <row r="111628" spans="17:17">
      <c r="Q111628" s="39"/>
    </row>
    <row r="111629" spans="17:17">
      <c r="Q111629" s="39"/>
    </row>
    <row r="111630" spans="17:17">
      <c r="Q111630" s="39"/>
    </row>
    <row r="111631" spans="17:17">
      <c r="Q111631" s="39"/>
    </row>
    <row r="111632" spans="17:17">
      <c r="Q111632" s="39"/>
    </row>
    <row r="111633" spans="17:17">
      <c r="Q111633" s="39"/>
    </row>
    <row r="111634" spans="17:17">
      <c r="Q111634" s="39"/>
    </row>
    <row r="111635" spans="17:17">
      <c r="Q111635" s="39"/>
    </row>
    <row r="111636" spans="17:17">
      <c r="Q111636" s="39"/>
    </row>
    <row r="111637" spans="17:17">
      <c r="Q111637" s="39"/>
    </row>
    <row r="111638" spans="17:17">
      <c r="Q111638" s="39"/>
    </row>
    <row r="111639" spans="17:17">
      <c r="Q111639" s="39"/>
    </row>
    <row r="111640" spans="17:17">
      <c r="Q111640" s="39"/>
    </row>
    <row r="111641" spans="17:17">
      <c r="Q111641" s="39"/>
    </row>
    <row r="111642" spans="17:17">
      <c r="Q111642" s="39"/>
    </row>
    <row r="111643" spans="17:17">
      <c r="Q111643" s="39"/>
    </row>
    <row r="111644" spans="17:17">
      <c r="Q111644" s="39"/>
    </row>
    <row r="111645" spans="17:17">
      <c r="Q111645" s="39"/>
    </row>
    <row r="111646" spans="17:17">
      <c r="Q111646" s="39"/>
    </row>
    <row r="111647" spans="17:17">
      <c r="Q111647" s="39"/>
    </row>
    <row r="111648" spans="17:17">
      <c r="Q111648" s="39"/>
    </row>
    <row r="111649" spans="17:17">
      <c r="Q111649" s="39"/>
    </row>
    <row r="111650" spans="17:17">
      <c r="Q111650" s="39"/>
    </row>
    <row r="111651" spans="17:17">
      <c r="Q111651" s="39"/>
    </row>
    <row r="111652" spans="17:17">
      <c r="Q111652" s="39"/>
    </row>
    <row r="111653" spans="17:17">
      <c r="Q111653" s="39"/>
    </row>
    <row r="111654" spans="17:17">
      <c r="Q111654" s="39"/>
    </row>
    <row r="111655" spans="17:17">
      <c r="Q111655" s="39"/>
    </row>
    <row r="111656" spans="17:17">
      <c r="Q111656" s="39"/>
    </row>
    <row r="111657" spans="17:17">
      <c r="Q111657" s="39"/>
    </row>
    <row r="111658" spans="17:17">
      <c r="Q111658" s="39"/>
    </row>
    <row r="111659" spans="17:17">
      <c r="Q111659" s="39"/>
    </row>
    <row r="111660" spans="17:17">
      <c r="Q111660" s="39"/>
    </row>
    <row r="111661" spans="17:17">
      <c r="Q111661" s="39"/>
    </row>
    <row r="111662" spans="17:17">
      <c r="Q111662" s="39"/>
    </row>
    <row r="111663" spans="17:17">
      <c r="Q111663" s="39"/>
    </row>
    <row r="111664" spans="17:17">
      <c r="Q111664" s="39"/>
    </row>
    <row r="111665" spans="17:17">
      <c r="Q111665" s="39"/>
    </row>
    <row r="111666" spans="17:17">
      <c r="Q111666" s="39"/>
    </row>
    <row r="111667" spans="17:17">
      <c r="Q111667" s="39"/>
    </row>
    <row r="111668" spans="17:17">
      <c r="Q111668" s="39"/>
    </row>
    <row r="111669" spans="17:17">
      <c r="Q111669" s="39"/>
    </row>
    <row r="111670" spans="17:17">
      <c r="Q111670" s="39"/>
    </row>
    <row r="111671" spans="17:17">
      <c r="Q111671" s="39"/>
    </row>
    <row r="111672" spans="17:17">
      <c r="Q111672" s="39"/>
    </row>
    <row r="111673" spans="17:17">
      <c r="Q111673" s="39"/>
    </row>
    <row r="111674" spans="17:17">
      <c r="Q111674" s="39"/>
    </row>
    <row r="111675" spans="17:17">
      <c r="Q111675" s="39"/>
    </row>
    <row r="111676" spans="17:17">
      <c r="Q111676" s="39"/>
    </row>
    <row r="111677" spans="17:17">
      <c r="Q111677" s="39"/>
    </row>
    <row r="111678" spans="17:17">
      <c r="Q111678" s="39"/>
    </row>
    <row r="111679" spans="17:17">
      <c r="Q111679" s="39"/>
    </row>
    <row r="111680" spans="17:17">
      <c r="Q111680" s="39"/>
    </row>
    <row r="111681" spans="17:17">
      <c r="Q111681" s="39"/>
    </row>
    <row r="111682" spans="17:17">
      <c r="Q111682" s="39"/>
    </row>
    <row r="111683" spans="17:17">
      <c r="Q111683" s="39"/>
    </row>
    <row r="111684" spans="17:17">
      <c r="Q111684" s="39"/>
    </row>
    <row r="111685" spans="17:17">
      <c r="Q111685" s="39"/>
    </row>
    <row r="111686" spans="17:17">
      <c r="Q111686" s="39"/>
    </row>
    <row r="111687" spans="17:17">
      <c r="Q111687" s="39"/>
    </row>
    <row r="111688" spans="17:17">
      <c r="Q111688" s="39"/>
    </row>
    <row r="111689" spans="17:17">
      <c r="Q111689" s="39"/>
    </row>
    <row r="111690" spans="17:17">
      <c r="Q111690" s="39"/>
    </row>
    <row r="111691" spans="17:17">
      <c r="Q111691" s="39"/>
    </row>
    <row r="111692" spans="17:17">
      <c r="Q111692" s="39"/>
    </row>
    <row r="111693" spans="17:17">
      <c r="Q111693" s="39"/>
    </row>
    <row r="111694" spans="17:17">
      <c r="Q111694" s="39"/>
    </row>
    <row r="111695" spans="17:17">
      <c r="Q111695" s="39"/>
    </row>
    <row r="111696" spans="17:17">
      <c r="Q111696" s="39"/>
    </row>
    <row r="111697" spans="17:17">
      <c r="Q111697" s="39"/>
    </row>
    <row r="111698" spans="17:17">
      <c r="Q111698" s="39"/>
    </row>
    <row r="111699" spans="17:17">
      <c r="Q111699" s="39"/>
    </row>
    <row r="111700" spans="17:17">
      <c r="Q111700" s="39"/>
    </row>
    <row r="111701" spans="17:17">
      <c r="Q111701" s="39"/>
    </row>
    <row r="111702" spans="17:17">
      <c r="Q111702" s="39"/>
    </row>
    <row r="111703" spans="17:17">
      <c r="Q111703" s="39"/>
    </row>
    <row r="111704" spans="17:17">
      <c r="Q111704" s="39"/>
    </row>
    <row r="111705" spans="17:17">
      <c r="Q111705" s="39"/>
    </row>
    <row r="111706" spans="17:17">
      <c r="Q111706" s="39"/>
    </row>
    <row r="111707" spans="17:17">
      <c r="Q111707" s="39"/>
    </row>
    <row r="111708" spans="17:17">
      <c r="Q111708" s="39"/>
    </row>
    <row r="111709" spans="17:17">
      <c r="Q111709" s="39"/>
    </row>
    <row r="111710" spans="17:17">
      <c r="Q111710" s="39"/>
    </row>
    <row r="111711" spans="17:17">
      <c r="Q111711" s="39"/>
    </row>
    <row r="111712" spans="17:17">
      <c r="Q111712" s="39"/>
    </row>
    <row r="111713" spans="17:17">
      <c r="Q111713" s="39"/>
    </row>
    <row r="111714" spans="17:17">
      <c r="Q111714" s="39"/>
    </row>
    <row r="111715" spans="17:17">
      <c r="Q111715" s="39"/>
    </row>
    <row r="111716" spans="17:17">
      <c r="Q111716" s="39"/>
    </row>
    <row r="111717" spans="17:17">
      <c r="Q111717" s="39"/>
    </row>
    <row r="111718" spans="17:17">
      <c r="Q111718" s="39"/>
    </row>
    <row r="111719" spans="17:17">
      <c r="Q111719" s="39"/>
    </row>
    <row r="111720" spans="17:17">
      <c r="Q111720" s="39"/>
    </row>
    <row r="111721" spans="17:17">
      <c r="Q111721" s="39"/>
    </row>
    <row r="111722" spans="17:17">
      <c r="Q111722" s="39"/>
    </row>
    <row r="111723" spans="17:17">
      <c r="Q111723" s="39"/>
    </row>
    <row r="111724" spans="17:17">
      <c r="Q111724" s="39"/>
    </row>
    <row r="111725" spans="17:17">
      <c r="Q111725" s="39"/>
    </row>
    <row r="111726" spans="17:17">
      <c r="Q111726" s="39"/>
    </row>
    <row r="111727" spans="17:17">
      <c r="Q111727" s="39"/>
    </row>
    <row r="111728" spans="17:17">
      <c r="Q111728" s="39"/>
    </row>
    <row r="111729" spans="17:17">
      <c r="Q111729" s="39"/>
    </row>
    <row r="111730" spans="17:17">
      <c r="Q111730" s="39"/>
    </row>
    <row r="111731" spans="17:17">
      <c r="Q111731" s="39"/>
    </row>
    <row r="111732" spans="17:17">
      <c r="Q111732" s="39"/>
    </row>
    <row r="111733" spans="17:17">
      <c r="Q111733" s="39"/>
    </row>
    <row r="111734" spans="17:17">
      <c r="Q111734" s="39"/>
    </row>
    <row r="111735" spans="17:17">
      <c r="Q111735" s="39"/>
    </row>
    <row r="111736" spans="17:17">
      <c r="Q111736" s="39"/>
    </row>
    <row r="111737" spans="17:17">
      <c r="Q111737" s="39"/>
    </row>
    <row r="111738" spans="17:17">
      <c r="Q111738" s="39"/>
    </row>
    <row r="111739" spans="17:17">
      <c r="Q111739" s="39"/>
    </row>
    <row r="111740" spans="17:17">
      <c r="Q111740" s="39"/>
    </row>
    <row r="111741" spans="17:17">
      <c r="Q111741" s="39"/>
    </row>
    <row r="111742" spans="17:17">
      <c r="Q111742" s="39"/>
    </row>
    <row r="111743" spans="17:17">
      <c r="Q111743" s="39"/>
    </row>
    <row r="111744" spans="17:17">
      <c r="Q111744" s="39"/>
    </row>
    <row r="111745" spans="17:17">
      <c r="Q111745" s="39"/>
    </row>
    <row r="111746" spans="17:17">
      <c r="Q111746" s="39"/>
    </row>
    <row r="111747" spans="17:17">
      <c r="Q111747" s="39"/>
    </row>
    <row r="111748" spans="17:17">
      <c r="Q111748" s="39"/>
    </row>
    <row r="111749" spans="17:17">
      <c r="Q111749" s="39"/>
    </row>
    <row r="111750" spans="17:17">
      <c r="Q111750" s="39"/>
    </row>
    <row r="111751" spans="17:17">
      <c r="Q111751" s="39"/>
    </row>
    <row r="111752" spans="17:17">
      <c r="Q111752" s="39"/>
    </row>
    <row r="111753" spans="17:17">
      <c r="Q111753" s="39"/>
    </row>
    <row r="111754" spans="17:17">
      <c r="Q111754" s="39"/>
    </row>
    <row r="111755" spans="17:17">
      <c r="Q111755" s="39"/>
    </row>
    <row r="111756" spans="17:17">
      <c r="Q111756" s="39"/>
    </row>
    <row r="111757" spans="17:17">
      <c r="Q111757" s="39"/>
    </row>
    <row r="111758" spans="17:17">
      <c r="Q111758" s="39"/>
    </row>
    <row r="111759" spans="17:17">
      <c r="Q111759" s="39"/>
    </row>
    <row r="111760" spans="17:17">
      <c r="Q111760" s="39"/>
    </row>
    <row r="111761" spans="17:17">
      <c r="Q111761" s="39"/>
    </row>
    <row r="111762" spans="17:17">
      <c r="Q111762" s="39"/>
    </row>
    <row r="111763" spans="17:17">
      <c r="Q111763" s="39"/>
    </row>
    <row r="111764" spans="17:17">
      <c r="Q111764" s="39"/>
    </row>
    <row r="111765" spans="17:17">
      <c r="Q111765" s="39"/>
    </row>
    <row r="111766" spans="17:17">
      <c r="Q111766" s="39"/>
    </row>
    <row r="111767" spans="17:17">
      <c r="Q111767" s="39"/>
    </row>
    <row r="111768" spans="17:17">
      <c r="Q111768" s="39"/>
    </row>
    <row r="111769" spans="17:17">
      <c r="Q111769" s="39"/>
    </row>
    <row r="111770" spans="17:17">
      <c r="Q111770" s="39"/>
    </row>
    <row r="111771" spans="17:17">
      <c r="Q111771" s="39"/>
    </row>
    <row r="111772" spans="17:17">
      <c r="Q111772" s="39"/>
    </row>
    <row r="111773" spans="17:17">
      <c r="Q111773" s="39"/>
    </row>
    <row r="111774" spans="17:17">
      <c r="Q111774" s="39"/>
    </row>
    <row r="111775" spans="17:17">
      <c r="Q111775" s="39"/>
    </row>
    <row r="111776" spans="17:17">
      <c r="Q111776" s="39"/>
    </row>
    <row r="111777" spans="17:17">
      <c r="Q111777" s="39"/>
    </row>
    <row r="111778" spans="17:17">
      <c r="Q111778" s="39"/>
    </row>
    <row r="111779" spans="17:17">
      <c r="Q111779" s="39"/>
    </row>
    <row r="111780" spans="17:17">
      <c r="Q111780" s="39"/>
    </row>
    <row r="111781" spans="17:17">
      <c r="Q111781" s="39"/>
    </row>
    <row r="111782" spans="17:17">
      <c r="Q111782" s="39"/>
    </row>
    <row r="111783" spans="17:17">
      <c r="Q111783" s="39"/>
    </row>
    <row r="111784" spans="17:17">
      <c r="Q111784" s="39"/>
    </row>
    <row r="111785" spans="17:17">
      <c r="Q111785" s="39"/>
    </row>
    <row r="111786" spans="17:17">
      <c r="Q111786" s="39"/>
    </row>
    <row r="111787" spans="17:17">
      <c r="Q111787" s="39"/>
    </row>
    <row r="111788" spans="17:17">
      <c r="Q111788" s="39"/>
    </row>
    <row r="111789" spans="17:17">
      <c r="Q111789" s="39"/>
    </row>
    <row r="111790" spans="17:17">
      <c r="Q111790" s="39"/>
    </row>
    <row r="111791" spans="17:17">
      <c r="Q111791" s="39"/>
    </row>
    <row r="111792" spans="17:17">
      <c r="Q111792" s="39"/>
    </row>
    <row r="111793" spans="17:17">
      <c r="Q111793" s="39"/>
    </row>
    <row r="111794" spans="17:17">
      <c r="Q111794" s="39"/>
    </row>
    <row r="111795" spans="17:17">
      <c r="Q111795" s="39"/>
    </row>
    <row r="111796" spans="17:17">
      <c r="Q111796" s="39"/>
    </row>
    <row r="111797" spans="17:17">
      <c r="Q111797" s="39"/>
    </row>
    <row r="111798" spans="17:17">
      <c r="Q111798" s="39"/>
    </row>
    <row r="111799" spans="17:17">
      <c r="Q111799" s="39"/>
    </row>
    <row r="111800" spans="17:17">
      <c r="Q111800" s="39"/>
    </row>
    <row r="111801" spans="17:17">
      <c r="Q111801" s="39"/>
    </row>
    <row r="111802" spans="17:17">
      <c r="Q111802" s="39"/>
    </row>
    <row r="111803" spans="17:17">
      <c r="Q111803" s="39"/>
    </row>
    <row r="111804" spans="17:17">
      <c r="Q111804" s="39"/>
    </row>
    <row r="111805" spans="17:17">
      <c r="Q111805" s="39"/>
    </row>
    <row r="111806" spans="17:17">
      <c r="Q111806" s="39"/>
    </row>
    <row r="111807" spans="17:17">
      <c r="Q111807" s="39"/>
    </row>
    <row r="111808" spans="17:17">
      <c r="Q111808" s="39"/>
    </row>
    <row r="111809" spans="17:17">
      <c r="Q111809" s="39"/>
    </row>
    <row r="111810" spans="17:17">
      <c r="Q111810" s="39"/>
    </row>
    <row r="111811" spans="17:17">
      <c r="Q111811" s="39"/>
    </row>
    <row r="111812" spans="17:17">
      <c r="Q111812" s="39"/>
    </row>
    <row r="111813" spans="17:17">
      <c r="Q111813" s="39"/>
    </row>
    <row r="111814" spans="17:17">
      <c r="Q111814" s="39"/>
    </row>
    <row r="111815" spans="17:17">
      <c r="Q111815" s="39"/>
    </row>
    <row r="111816" spans="17:17">
      <c r="Q111816" s="39"/>
    </row>
    <row r="111817" spans="17:17">
      <c r="Q111817" s="39"/>
    </row>
    <row r="111818" spans="17:17">
      <c r="Q111818" s="39"/>
    </row>
    <row r="111819" spans="17:17">
      <c r="Q111819" s="39"/>
    </row>
    <row r="111820" spans="17:17">
      <c r="Q111820" s="39"/>
    </row>
    <row r="111821" spans="17:17">
      <c r="Q111821" s="39"/>
    </row>
    <row r="111822" spans="17:17">
      <c r="Q111822" s="39"/>
    </row>
    <row r="111823" spans="17:17">
      <c r="Q111823" s="39"/>
    </row>
    <row r="111824" spans="17:17">
      <c r="Q111824" s="39"/>
    </row>
    <row r="111825" spans="17:17">
      <c r="Q111825" s="39"/>
    </row>
    <row r="111826" spans="17:17">
      <c r="Q111826" s="39"/>
    </row>
    <row r="111827" spans="17:17">
      <c r="Q111827" s="39"/>
    </row>
    <row r="111828" spans="17:17">
      <c r="Q111828" s="39"/>
    </row>
    <row r="111829" spans="17:17">
      <c r="Q111829" s="39"/>
    </row>
    <row r="111830" spans="17:17">
      <c r="Q111830" s="39"/>
    </row>
    <row r="111831" spans="17:17">
      <c r="Q111831" s="39"/>
    </row>
    <row r="111832" spans="17:17">
      <c r="Q111832" s="39"/>
    </row>
    <row r="111833" spans="17:17">
      <c r="Q111833" s="39"/>
    </row>
    <row r="111834" spans="17:17">
      <c r="Q111834" s="39"/>
    </row>
    <row r="111835" spans="17:17">
      <c r="Q111835" s="39"/>
    </row>
    <row r="111836" spans="17:17">
      <c r="Q111836" s="39"/>
    </row>
    <row r="111837" spans="17:17">
      <c r="Q111837" s="39"/>
    </row>
    <row r="111838" spans="17:17">
      <c r="Q111838" s="39"/>
    </row>
    <row r="111839" spans="17:17">
      <c r="Q111839" s="39"/>
    </row>
    <row r="111840" spans="17:17">
      <c r="Q111840" s="39"/>
    </row>
    <row r="111841" spans="17:17">
      <c r="Q111841" s="39"/>
    </row>
    <row r="111842" spans="17:17">
      <c r="Q111842" s="39"/>
    </row>
    <row r="111843" spans="17:17">
      <c r="Q111843" s="39"/>
    </row>
    <row r="111844" spans="17:17">
      <c r="Q111844" s="39"/>
    </row>
    <row r="111845" spans="17:17">
      <c r="Q111845" s="39"/>
    </row>
    <row r="111846" spans="17:17">
      <c r="Q111846" s="39"/>
    </row>
    <row r="111847" spans="17:17">
      <c r="Q111847" s="39"/>
    </row>
    <row r="111848" spans="17:17">
      <c r="Q111848" s="39"/>
    </row>
    <row r="111849" spans="17:17">
      <c r="Q111849" s="39"/>
    </row>
    <row r="111850" spans="17:17">
      <c r="Q111850" s="39"/>
    </row>
    <row r="111851" spans="17:17">
      <c r="Q111851" s="39"/>
    </row>
    <row r="111852" spans="17:17">
      <c r="Q111852" s="39"/>
    </row>
    <row r="111853" spans="17:17">
      <c r="Q111853" s="39"/>
    </row>
    <row r="111854" spans="17:17">
      <c r="Q111854" s="39"/>
    </row>
    <row r="111855" spans="17:17">
      <c r="Q111855" s="39"/>
    </row>
    <row r="111856" spans="17:17">
      <c r="Q111856" s="39"/>
    </row>
    <row r="111857" spans="17:17">
      <c r="Q111857" s="39"/>
    </row>
    <row r="111858" spans="17:17">
      <c r="Q111858" s="39"/>
    </row>
    <row r="111859" spans="17:17">
      <c r="Q111859" s="39"/>
    </row>
    <row r="111860" spans="17:17">
      <c r="Q111860" s="39"/>
    </row>
    <row r="111861" spans="17:17">
      <c r="Q111861" s="39"/>
    </row>
    <row r="111862" spans="17:17">
      <c r="Q111862" s="39"/>
    </row>
    <row r="111863" spans="17:17">
      <c r="Q111863" s="39"/>
    </row>
    <row r="111864" spans="17:17">
      <c r="Q111864" s="39"/>
    </row>
    <row r="111865" spans="17:17">
      <c r="Q111865" s="39"/>
    </row>
    <row r="111866" spans="17:17">
      <c r="Q111866" s="39"/>
    </row>
    <row r="111867" spans="17:17">
      <c r="Q111867" s="39"/>
    </row>
    <row r="111868" spans="17:17">
      <c r="Q111868" s="39"/>
    </row>
    <row r="111869" spans="17:17">
      <c r="Q111869" s="39"/>
    </row>
    <row r="111870" spans="17:17">
      <c r="Q111870" s="39"/>
    </row>
    <row r="111871" spans="17:17">
      <c r="Q111871" s="39"/>
    </row>
    <row r="111872" spans="17:17">
      <c r="Q111872" s="39"/>
    </row>
    <row r="111873" spans="17:17">
      <c r="Q111873" s="39"/>
    </row>
    <row r="111874" spans="17:17">
      <c r="Q111874" s="39"/>
    </row>
    <row r="111875" spans="17:17">
      <c r="Q111875" s="39"/>
    </row>
    <row r="111876" spans="17:17">
      <c r="Q111876" s="39"/>
    </row>
    <row r="111877" spans="17:17">
      <c r="Q111877" s="39"/>
    </row>
    <row r="111878" spans="17:17">
      <c r="Q111878" s="39"/>
    </row>
    <row r="111879" spans="17:17">
      <c r="Q111879" s="39"/>
    </row>
    <row r="111880" spans="17:17">
      <c r="Q111880" s="39"/>
    </row>
    <row r="111881" spans="17:17">
      <c r="Q111881" s="39"/>
    </row>
    <row r="111882" spans="17:17">
      <c r="Q111882" s="39"/>
    </row>
    <row r="111883" spans="17:17">
      <c r="Q111883" s="39"/>
    </row>
    <row r="111884" spans="17:17">
      <c r="Q111884" s="39"/>
    </row>
    <row r="111885" spans="17:17">
      <c r="Q111885" s="39"/>
    </row>
    <row r="111886" spans="17:17">
      <c r="Q111886" s="39"/>
    </row>
    <row r="111887" spans="17:17">
      <c r="Q111887" s="39"/>
    </row>
    <row r="111888" spans="17:17">
      <c r="Q111888" s="39"/>
    </row>
    <row r="111889" spans="17:17">
      <c r="Q111889" s="39"/>
    </row>
    <row r="111890" spans="17:17">
      <c r="Q111890" s="39"/>
    </row>
    <row r="111891" spans="17:17">
      <c r="Q111891" s="39"/>
    </row>
    <row r="111892" spans="17:17">
      <c r="Q111892" s="39"/>
    </row>
    <row r="111893" spans="17:17">
      <c r="Q111893" s="39"/>
    </row>
    <row r="111894" spans="17:17">
      <c r="Q111894" s="39"/>
    </row>
    <row r="111895" spans="17:17">
      <c r="Q111895" s="39"/>
    </row>
    <row r="111896" spans="17:17">
      <c r="Q111896" s="39"/>
    </row>
    <row r="111897" spans="17:17">
      <c r="Q111897" s="39"/>
    </row>
    <row r="111898" spans="17:17">
      <c r="Q111898" s="39"/>
    </row>
    <row r="111899" spans="17:17">
      <c r="Q111899" s="39"/>
    </row>
    <row r="111900" spans="17:17">
      <c r="Q111900" s="39"/>
    </row>
    <row r="111901" spans="17:17">
      <c r="Q111901" s="39"/>
    </row>
    <row r="111902" spans="17:17">
      <c r="Q111902" s="39"/>
    </row>
    <row r="111903" spans="17:17">
      <c r="Q111903" s="39"/>
    </row>
    <row r="111904" spans="17:17">
      <c r="Q111904" s="39"/>
    </row>
    <row r="111905" spans="17:17">
      <c r="Q111905" s="39"/>
    </row>
    <row r="111906" spans="17:17">
      <c r="Q111906" s="39"/>
    </row>
    <row r="111907" spans="17:17">
      <c r="Q111907" s="39"/>
    </row>
    <row r="111908" spans="17:17">
      <c r="Q111908" s="39"/>
    </row>
    <row r="111909" spans="17:17">
      <c r="Q111909" s="39"/>
    </row>
    <row r="111910" spans="17:17">
      <c r="Q111910" s="39"/>
    </row>
    <row r="111911" spans="17:17">
      <c r="Q111911" s="39"/>
    </row>
    <row r="111912" spans="17:17">
      <c r="Q111912" s="39"/>
    </row>
    <row r="111913" spans="17:17">
      <c r="Q111913" s="39"/>
    </row>
    <row r="111914" spans="17:17">
      <c r="Q111914" s="39"/>
    </row>
    <row r="111915" spans="17:17">
      <c r="Q111915" s="39"/>
    </row>
    <row r="111916" spans="17:17">
      <c r="Q111916" s="39"/>
    </row>
    <row r="111917" spans="17:17">
      <c r="Q111917" s="39"/>
    </row>
    <row r="111918" spans="17:17">
      <c r="Q111918" s="39"/>
    </row>
    <row r="111919" spans="17:17">
      <c r="Q111919" s="39"/>
    </row>
    <row r="111920" spans="17:17">
      <c r="Q111920" s="39"/>
    </row>
    <row r="111921" spans="17:17">
      <c r="Q111921" s="39"/>
    </row>
    <row r="111922" spans="17:17">
      <c r="Q111922" s="39"/>
    </row>
    <row r="111923" spans="17:17">
      <c r="Q111923" s="39"/>
    </row>
    <row r="111924" spans="17:17">
      <c r="Q111924" s="39"/>
    </row>
    <row r="111925" spans="17:17">
      <c r="Q111925" s="39"/>
    </row>
    <row r="111926" spans="17:17">
      <c r="Q111926" s="39"/>
    </row>
    <row r="111927" spans="17:17">
      <c r="Q111927" s="39"/>
    </row>
    <row r="111928" spans="17:17">
      <c r="Q111928" s="39"/>
    </row>
    <row r="111929" spans="17:17">
      <c r="Q111929" s="39"/>
    </row>
    <row r="111930" spans="17:17">
      <c r="Q111930" s="39"/>
    </row>
    <row r="111931" spans="17:17">
      <c r="Q111931" s="39"/>
    </row>
    <row r="111932" spans="17:17">
      <c r="Q111932" s="39"/>
    </row>
    <row r="111933" spans="17:17">
      <c r="Q111933" s="39"/>
    </row>
    <row r="111934" spans="17:17">
      <c r="Q111934" s="39"/>
    </row>
    <row r="111935" spans="17:17">
      <c r="Q111935" s="39"/>
    </row>
    <row r="111936" spans="17:17">
      <c r="Q111936" s="39"/>
    </row>
    <row r="111937" spans="17:17">
      <c r="Q111937" s="39"/>
    </row>
    <row r="111938" spans="17:17">
      <c r="Q111938" s="39"/>
    </row>
    <row r="111939" spans="17:17">
      <c r="Q111939" s="39"/>
    </row>
    <row r="111940" spans="17:17">
      <c r="Q111940" s="39"/>
    </row>
    <row r="111941" spans="17:17">
      <c r="Q111941" s="39"/>
    </row>
    <row r="111942" spans="17:17">
      <c r="Q111942" s="39"/>
    </row>
    <row r="111943" spans="17:17">
      <c r="Q111943" s="39"/>
    </row>
    <row r="111944" spans="17:17">
      <c r="Q111944" s="39"/>
    </row>
    <row r="111945" spans="17:17">
      <c r="Q111945" s="39"/>
    </row>
    <row r="111946" spans="17:17">
      <c r="Q111946" s="39"/>
    </row>
    <row r="111947" spans="17:17">
      <c r="Q111947" s="39"/>
    </row>
    <row r="111948" spans="17:17">
      <c r="Q111948" s="39"/>
    </row>
    <row r="111949" spans="17:17">
      <c r="Q111949" s="39"/>
    </row>
    <row r="111950" spans="17:17">
      <c r="Q111950" s="39"/>
    </row>
    <row r="111951" spans="17:17">
      <c r="Q111951" s="39"/>
    </row>
    <row r="111952" spans="17:17">
      <c r="Q111952" s="39"/>
    </row>
    <row r="111953" spans="17:17">
      <c r="Q111953" s="39"/>
    </row>
    <row r="111954" spans="17:17">
      <c r="Q111954" s="39"/>
    </row>
    <row r="111955" spans="17:17">
      <c r="Q111955" s="39"/>
    </row>
    <row r="111956" spans="17:17">
      <c r="Q111956" s="39"/>
    </row>
    <row r="111957" spans="17:17">
      <c r="Q111957" s="39"/>
    </row>
    <row r="111958" spans="17:17">
      <c r="Q111958" s="39"/>
    </row>
    <row r="111959" spans="17:17">
      <c r="Q111959" s="39"/>
    </row>
    <row r="111960" spans="17:17">
      <c r="Q111960" s="39"/>
    </row>
    <row r="111961" spans="17:17">
      <c r="Q111961" s="39"/>
    </row>
    <row r="111962" spans="17:17">
      <c r="Q111962" s="39"/>
    </row>
    <row r="111963" spans="17:17">
      <c r="Q111963" s="39"/>
    </row>
    <row r="111964" spans="17:17">
      <c r="Q111964" s="39"/>
    </row>
    <row r="111965" spans="17:17">
      <c r="Q111965" s="39"/>
    </row>
    <row r="111966" spans="17:17">
      <c r="Q111966" s="39"/>
    </row>
    <row r="111967" spans="17:17">
      <c r="Q111967" s="39"/>
    </row>
    <row r="111968" spans="17:17">
      <c r="Q111968" s="39"/>
    </row>
    <row r="111969" spans="17:17">
      <c r="Q111969" s="39"/>
    </row>
    <row r="111970" spans="17:17">
      <c r="Q111970" s="39"/>
    </row>
    <row r="111971" spans="17:17">
      <c r="Q111971" s="39"/>
    </row>
    <row r="111972" spans="17:17">
      <c r="Q111972" s="39"/>
    </row>
    <row r="111973" spans="17:17">
      <c r="Q111973" s="39"/>
    </row>
    <row r="111974" spans="17:17">
      <c r="Q111974" s="39"/>
    </row>
    <row r="111975" spans="17:17">
      <c r="Q111975" s="39"/>
    </row>
    <row r="111976" spans="17:17">
      <c r="Q111976" s="39"/>
    </row>
    <row r="111977" spans="17:17">
      <c r="Q111977" s="39"/>
    </row>
    <row r="111978" spans="17:17">
      <c r="Q111978" s="39"/>
    </row>
    <row r="111979" spans="17:17">
      <c r="Q111979" s="39"/>
    </row>
    <row r="111980" spans="17:17">
      <c r="Q111980" s="39"/>
    </row>
    <row r="111981" spans="17:17">
      <c r="Q111981" s="39"/>
    </row>
    <row r="111982" spans="17:17">
      <c r="Q111982" s="39"/>
    </row>
    <row r="111983" spans="17:17">
      <c r="Q111983" s="39"/>
    </row>
    <row r="111984" spans="17:17">
      <c r="Q111984" s="39"/>
    </row>
    <row r="111985" spans="17:17">
      <c r="Q111985" s="39"/>
    </row>
    <row r="111986" spans="17:17">
      <c r="Q111986" s="39"/>
    </row>
    <row r="111987" spans="17:17">
      <c r="Q111987" s="39"/>
    </row>
    <row r="111988" spans="17:17">
      <c r="Q111988" s="39"/>
    </row>
    <row r="111989" spans="17:17">
      <c r="Q111989" s="39"/>
    </row>
    <row r="111990" spans="17:17">
      <c r="Q111990" s="39"/>
    </row>
    <row r="111991" spans="17:17">
      <c r="Q111991" s="39"/>
    </row>
    <row r="111992" spans="17:17">
      <c r="Q111992" s="39"/>
    </row>
    <row r="111993" spans="17:17">
      <c r="Q111993" s="39"/>
    </row>
    <row r="111994" spans="17:17">
      <c r="Q111994" s="39"/>
    </row>
    <row r="111995" spans="17:17">
      <c r="Q111995" s="39"/>
    </row>
    <row r="111996" spans="17:17">
      <c r="Q111996" s="39"/>
    </row>
    <row r="111997" spans="17:17">
      <c r="Q111997" s="39"/>
    </row>
    <row r="111998" spans="17:17">
      <c r="Q111998" s="39"/>
    </row>
    <row r="111999" spans="17:17">
      <c r="Q111999" s="39"/>
    </row>
    <row r="112000" spans="17:17">
      <c r="Q112000" s="39"/>
    </row>
    <row r="112001" spans="17:17">
      <c r="Q112001" s="39"/>
    </row>
    <row r="112002" spans="17:17">
      <c r="Q112002" s="39"/>
    </row>
    <row r="112003" spans="17:17">
      <c r="Q112003" s="39"/>
    </row>
    <row r="112004" spans="17:17">
      <c r="Q112004" s="39"/>
    </row>
    <row r="112005" spans="17:17">
      <c r="Q112005" s="39"/>
    </row>
    <row r="112006" spans="17:17">
      <c r="Q112006" s="39"/>
    </row>
    <row r="112007" spans="17:17">
      <c r="Q112007" s="39"/>
    </row>
    <row r="112008" spans="17:17">
      <c r="Q112008" s="39"/>
    </row>
    <row r="112009" spans="17:17">
      <c r="Q112009" s="39"/>
    </row>
    <row r="112010" spans="17:17">
      <c r="Q112010" s="39"/>
    </row>
    <row r="112011" spans="17:17">
      <c r="Q112011" s="39"/>
    </row>
    <row r="112012" spans="17:17">
      <c r="Q112012" s="39"/>
    </row>
    <row r="112013" spans="17:17">
      <c r="Q112013" s="39"/>
    </row>
    <row r="112014" spans="17:17">
      <c r="Q112014" s="39"/>
    </row>
    <row r="112015" spans="17:17">
      <c r="Q112015" s="39"/>
    </row>
    <row r="112016" spans="17:17">
      <c r="Q112016" s="39"/>
    </row>
    <row r="112017" spans="17:17">
      <c r="Q112017" s="39"/>
    </row>
    <row r="112018" spans="17:17">
      <c r="Q112018" s="39"/>
    </row>
    <row r="112019" spans="17:17">
      <c r="Q112019" s="39"/>
    </row>
    <row r="112020" spans="17:17">
      <c r="Q112020" s="39"/>
    </row>
    <row r="112021" spans="17:17">
      <c r="Q112021" s="39"/>
    </row>
    <row r="112022" spans="17:17">
      <c r="Q112022" s="39"/>
    </row>
    <row r="112023" spans="17:17">
      <c r="Q112023" s="39"/>
    </row>
    <row r="112024" spans="17:17">
      <c r="Q112024" s="39"/>
    </row>
    <row r="112025" spans="17:17">
      <c r="Q112025" s="39"/>
    </row>
    <row r="112026" spans="17:17">
      <c r="Q112026" s="39"/>
    </row>
    <row r="112027" spans="17:17">
      <c r="Q112027" s="39"/>
    </row>
    <row r="112028" spans="17:17">
      <c r="Q112028" s="39"/>
    </row>
    <row r="112029" spans="17:17">
      <c r="Q112029" s="39"/>
    </row>
    <row r="112030" spans="17:17">
      <c r="Q112030" s="39"/>
    </row>
    <row r="112031" spans="17:17">
      <c r="Q112031" s="39"/>
    </row>
    <row r="112032" spans="17:17">
      <c r="Q112032" s="39"/>
    </row>
    <row r="112033" spans="17:17">
      <c r="Q112033" s="39"/>
    </row>
    <row r="112034" spans="17:17">
      <c r="Q112034" s="39"/>
    </row>
    <row r="112035" spans="17:17">
      <c r="Q112035" s="39"/>
    </row>
    <row r="112036" spans="17:17">
      <c r="Q112036" s="39"/>
    </row>
    <row r="112037" spans="17:17">
      <c r="Q112037" s="39"/>
    </row>
    <row r="112038" spans="17:17">
      <c r="Q112038" s="39"/>
    </row>
    <row r="112039" spans="17:17">
      <c r="Q112039" s="39"/>
    </row>
    <row r="112040" spans="17:17">
      <c r="Q112040" s="39"/>
    </row>
    <row r="112041" spans="17:17">
      <c r="Q112041" s="39"/>
    </row>
    <row r="112042" spans="17:17">
      <c r="Q112042" s="39"/>
    </row>
    <row r="112043" spans="17:17">
      <c r="Q112043" s="39"/>
    </row>
    <row r="112044" spans="17:17">
      <c r="Q112044" s="39"/>
    </row>
    <row r="112045" spans="17:17">
      <c r="Q112045" s="39"/>
    </row>
    <row r="112046" spans="17:17">
      <c r="Q112046" s="39"/>
    </row>
    <row r="112047" spans="17:17">
      <c r="Q112047" s="39"/>
    </row>
    <row r="112048" spans="17:17">
      <c r="Q112048" s="39"/>
    </row>
    <row r="112049" spans="17:17">
      <c r="Q112049" s="39"/>
    </row>
    <row r="112050" spans="17:17">
      <c r="Q112050" s="39"/>
    </row>
    <row r="112051" spans="17:17">
      <c r="Q112051" s="39"/>
    </row>
    <row r="112052" spans="17:17">
      <c r="Q112052" s="39"/>
    </row>
    <row r="112053" spans="17:17">
      <c r="Q112053" s="39"/>
    </row>
    <row r="112054" spans="17:17">
      <c r="Q112054" s="39"/>
    </row>
    <row r="112055" spans="17:17">
      <c r="Q112055" s="39"/>
    </row>
    <row r="112056" spans="17:17">
      <c r="Q112056" s="39"/>
    </row>
    <row r="112057" spans="17:17">
      <c r="Q112057" s="39"/>
    </row>
    <row r="112058" spans="17:17">
      <c r="Q112058" s="39"/>
    </row>
    <row r="112059" spans="17:17">
      <c r="Q112059" s="39"/>
    </row>
    <row r="112060" spans="17:17">
      <c r="Q112060" s="39"/>
    </row>
    <row r="112061" spans="17:17">
      <c r="Q112061" s="39"/>
    </row>
    <row r="112062" spans="17:17">
      <c r="Q112062" s="39"/>
    </row>
    <row r="112063" spans="17:17">
      <c r="Q112063" s="39"/>
    </row>
    <row r="112064" spans="17:17">
      <c r="Q112064" s="39"/>
    </row>
    <row r="112065" spans="17:17">
      <c r="Q112065" s="39"/>
    </row>
    <row r="112066" spans="17:17">
      <c r="Q112066" s="39"/>
    </row>
    <row r="112067" spans="17:17">
      <c r="Q112067" s="39"/>
    </row>
    <row r="112068" spans="17:17">
      <c r="Q112068" s="39"/>
    </row>
    <row r="112069" spans="17:17">
      <c r="Q112069" s="39"/>
    </row>
    <row r="112070" spans="17:17">
      <c r="Q112070" s="39"/>
    </row>
    <row r="112071" spans="17:17">
      <c r="Q112071" s="39"/>
    </row>
    <row r="112072" spans="17:17">
      <c r="Q112072" s="39"/>
    </row>
    <row r="112073" spans="17:17">
      <c r="Q112073" s="39"/>
    </row>
    <row r="112074" spans="17:17">
      <c r="Q112074" s="39"/>
    </row>
    <row r="112075" spans="17:17">
      <c r="Q112075" s="39"/>
    </row>
    <row r="112076" spans="17:17">
      <c r="Q112076" s="39"/>
    </row>
    <row r="112077" spans="17:17">
      <c r="Q112077" s="39"/>
    </row>
    <row r="112078" spans="17:17">
      <c r="Q112078" s="39"/>
    </row>
    <row r="112079" spans="17:17">
      <c r="Q112079" s="39"/>
    </row>
    <row r="112080" spans="17:17">
      <c r="Q112080" s="39"/>
    </row>
    <row r="112081" spans="17:17">
      <c r="Q112081" s="39"/>
    </row>
    <row r="112082" spans="17:17">
      <c r="Q112082" s="39"/>
    </row>
    <row r="112083" spans="17:17">
      <c r="Q112083" s="39"/>
    </row>
    <row r="112084" spans="17:17">
      <c r="Q112084" s="39"/>
    </row>
    <row r="112085" spans="17:17">
      <c r="Q112085" s="39"/>
    </row>
    <row r="112086" spans="17:17">
      <c r="Q112086" s="39"/>
    </row>
    <row r="112087" spans="17:17">
      <c r="Q112087" s="39"/>
    </row>
    <row r="112088" spans="17:17">
      <c r="Q112088" s="39"/>
    </row>
    <row r="112089" spans="17:17">
      <c r="Q112089" s="39"/>
    </row>
    <row r="112090" spans="17:17">
      <c r="Q112090" s="39"/>
    </row>
    <row r="112091" spans="17:17">
      <c r="Q112091" s="39"/>
    </row>
    <row r="112092" spans="17:17">
      <c r="Q112092" s="39"/>
    </row>
    <row r="112093" spans="17:17">
      <c r="Q112093" s="39"/>
    </row>
    <row r="112094" spans="17:17">
      <c r="Q112094" s="39"/>
    </row>
    <row r="112095" spans="17:17">
      <c r="Q112095" s="39"/>
    </row>
    <row r="112096" spans="17:17">
      <c r="Q112096" s="39"/>
    </row>
    <row r="112097" spans="17:17">
      <c r="Q112097" s="39"/>
    </row>
    <row r="112098" spans="17:17">
      <c r="Q112098" s="39"/>
    </row>
    <row r="112099" spans="17:17">
      <c r="Q112099" s="39"/>
    </row>
    <row r="112100" spans="17:17">
      <c r="Q112100" s="39"/>
    </row>
    <row r="112101" spans="17:17">
      <c r="Q112101" s="39"/>
    </row>
    <row r="112102" spans="17:17">
      <c r="Q112102" s="39"/>
    </row>
    <row r="112103" spans="17:17">
      <c r="Q112103" s="39"/>
    </row>
    <row r="112104" spans="17:17">
      <c r="Q112104" s="39"/>
    </row>
    <row r="112105" spans="17:17">
      <c r="Q112105" s="39"/>
    </row>
    <row r="112106" spans="17:17">
      <c r="Q112106" s="39"/>
    </row>
    <row r="112107" spans="17:17">
      <c r="Q112107" s="39"/>
    </row>
    <row r="112108" spans="17:17">
      <c r="Q112108" s="39"/>
    </row>
    <row r="112109" spans="17:17">
      <c r="Q112109" s="39"/>
    </row>
    <row r="112110" spans="17:17">
      <c r="Q112110" s="39"/>
    </row>
    <row r="112111" spans="17:17">
      <c r="Q112111" s="39"/>
    </row>
    <row r="112112" spans="17:17">
      <c r="Q112112" s="39"/>
    </row>
    <row r="112113" spans="17:17">
      <c r="Q112113" s="39"/>
    </row>
    <row r="112114" spans="17:17">
      <c r="Q112114" s="39"/>
    </row>
    <row r="112115" spans="17:17">
      <c r="Q112115" s="39"/>
    </row>
    <row r="112116" spans="17:17">
      <c r="Q112116" s="39"/>
    </row>
    <row r="112117" spans="17:17">
      <c r="Q112117" s="39"/>
    </row>
    <row r="112118" spans="17:17">
      <c r="Q112118" s="39"/>
    </row>
    <row r="112119" spans="17:17">
      <c r="Q112119" s="39"/>
    </row>
    <row r="112120" spans="17:17">
      <c r="Q112120" s="39"/>
    </row>
    <row r="112121" spans="17:17">
      <c r="Q112121" s="39"/>
    </row>
    <row r="112122" spans="17:17">
      <c r="Q112122" s="39"/>
    </row>
    <row r="112123" spans="17:17">
      <c r="Q112123" s="39"/>
    </row>
    <row r="112124" spans="17:17">
      <c r="Q112124" s="39"/>
    </row>
    <row r="112125" spans="17:17">
      <c r="Q112125" s="39"/>
    </row>
    <row r="112126" spans="17:17">
      <c r="Q112126" s="39"/>
    </row>
    <row r="112127" spans="17:17">
      <c r="Q112127" s="39"/>
    </row>
    <row r="112128" spans="17:17">
      <c r="Q112128" s="39"/>
    </row>
    <row r="112129" spans="17:17">
      <c r="Q112129" s="39"/>
    </row>
    <row r="112130" spans="17:17">
      <c r="Q112130" s="39"/>
    </row>
    <row r="112131" spans="17:17">
      <c r="Q112131" s="39"/>
    </row>
    <row r="112132" spans="17:17">
      <c r="Q112132" s="39"/>
    </row>
    <row r="112133" spans="17:17">
      <c r="Q112133" s="39"/>
    </row>
    <row r="112134" spans="17:17">
      <c r="Q112134" s="39"/>
    </row>
    <row r="112135" spans="17:17">
      <c r="Q112135" s="39"/>
    </row>
    <row r="112136" spans="17:17">
      <c r="Q112136" s="39"/>
    </row>
    <row r="112137" spans="17:17">
      <c r="Q112137" s="39"/>
    </row>
    <row r="112138" spans="17:17">
      <c r="Q112138" s="39"/>
    </row>
    <row r="112139" spans="17:17">
      <c r="Q112139" s="39"/>
    </row>
    <row r="112140" spans="17:17">
      <c r="Q112140" s="39"/>
    </row>
    <row r="112141" spans="17:17">
      <c r="Q112141" s="39"/>
    </row>
    <row r="112142" spans="17:17">
      <c r="Q112142" s="39"/>
    </row>
    <row r="112143" spans="17:17">
      <c r="Q112143" s="39"/>
    </row>
    <row r="112144" spans="17:17">
      <c r="Q112144" s="39"/>
    </row>
    <row r="112145" spans="17:17">
      <c r="Q112145" s="39"/>
    </row>
    <row r="112146" spans="17:17">
      <c r="Q112146" s="39"/>
    </row>
    <row r="112147" spans="17:17">
      <c r="Q112147" s="39"/>
    </row>
    <row r="112148" spans="17:17">
      <c r="Q112148" s="39"/>
    </row>
    <row r="112149" spans="17:17">
      <c r="Q112149" s="39"/>
    </row>
    <row r="112150" spans="17:17">
      <c r="Q112150" s="39"/>
    </row>
    <row r="112151" spans="17:17">
      <c r="Q112151" s="39"/>
    </row>
    <row r="112152" spans="17:17">
      <c r="Q112152" s="39"/>
    </row>
    <row r="112153" spans="17:17">
      <c r="Q112153" s="39"/>
    </row>
    <row r="112154" spans="17:17">
      <c r="Q112154" s="39"/>
    </row>
    <row r="112155" spans="17:17">
      <c r="Q112155" s="39"/>
    </row>
    <row r="112156" spans="17:17">
      <c r="Q112156" s="39"/>
    </row>
    <row r="112157" spans="17:17">
      <c r="Q112157" s="39"/>
    </row>
    <row r="112158" spans="17:17">
      <c r="Q112158" s="39"/>
    </row>
    <row r="112159" spans="17:17">
      <c r="Q112159" s="39"/>
    </row>
    <row r="112160" spans="17:17">
      <c r="Q112160" s="39"/>
    </row>
    <row r="112161" spans="17:17">
      <c r="Q112161" s="39"/>
    </row>
    <row r="112162" spans="17:17">
      <c r="Q112162" s="39"/>
    </row>
    <row r="112163" spans="17:17">
      <c r="Q112163" s="39"/>
    </row>
    <row r="112164" spans="17:17">
      <c r="Q112164" s="39"/>
    </row>
    <row r="112165" spans="17:17">
      <c r="Q112165" s="39"/>
    </row>
    <row r="112166" spans="17:17">
      <c r="Q112166" s="39"/>
    </row>
    <row r="112167" spans="17:17">
      <c r="Q112167" s="39"/>
    </row>
    <row r="112168" spans="17:17">
      <c r="Q112168" s="39"/>
    </row>
    <row r="112169" spans="17:17">
      <c r="Q112169" s="39"/>
    </row>
    <row r="112170" spans="17:17">
      <c r="Q112170" s="39"/>
    </row>
    <row r="112171" spans="17:17">
      <c r="Q112171" s="39"/>
    </row>
    <row r="112172" spans="17:17">
      <c r="Q112172" s="39"/>
    </row>
    <row r="112173" spans="17:17">
      <c r="Q112173" s="39"/>
    </row>
    <row r="112174" spans="17:17">
      <c r="Q112174" s="39"/>
    </row>
    <row r="112175" spans="17:17">
      <c r="Q112175" s="39"/>
    </row>
    <row r="112176" spans="17:17">
      <c r="Q112176" s="39"/>
    </row>
    <row r="112177" spans="17:17">
      <c r="Q112177" s="39"/>
    </row>
    <row r="112178" spans="17:17">
      <c r="Q112178" s="39"/>
    </row>
    <row r="112179" spans="17:17">
      <c r="Q112179" s="39"/>
    </row>
    <row r="112180" spans="17:17">
      <c r="Q112180" s="39"/>
    </row>
    <row r="112181" spans="17:17">
      <c r="Q112181" s="39"/>
    </row>
    <row r="112182" spans="17:17">
      <c r="Q112182" s="39"/>
    </row>
    <row r="112183" spans="17:17">
      <c r="Q112183" s="39"/>
    </row>
    <row r="112184" spans="17:17">
      <c r="Q112184" s="39"/>
    </row>
    <row r="112185" spans="17:17">
      <c r="Q112185" s="39"/>
    </row>
    <row r="112186" spans="17:17">
      <c r="Q112186" s="39"/>
    </row>
    <row r="112187" spans="17:17">
      <c r="Q112187" s="39"/>
    </row>
    <row r="112188" spans="17:17">
      <c r="Q112188" s="39"/>
    </row>
    <row r="112189" spans="17:17">
      <c r="Q112189" s="39"/>
    </row>
    <row r="112190" spans="17:17">
      <c r="Q112190" s="39"/>
    </row>
    <row r="112191" spans="17:17">
      <c r="Q112191" s="39"/>
    </row>
    <row r="112192" spans="17:17">
      <c r="Q112192" s="39"/>
    </row>
    <row r="112193" spans="17:17">
      <c r="Q112193" s="39"/>
    </row>
    <row r="112194" spans="17:17">
      <c r="Q112194" s="39"/>
    </row>
    <row r="112195" spans="17:17">
      <c r="Q112195" s="39"/>
    </row>
    <row r="112196" spans="17:17">
      <c r="Q112196" s="39"/>
    </row>
    <row r="112197" spans="17:17">
      <c r="Q112197" s="39"/>
    </row>
    <row r="112198" spans="17:17">
      <c r="Q112198" s="39"/>
    </row>
    <row r="112199" spans="17:17">
      <c r="Q112199" s="39"/>
    </row>
    <row r="112200" spans="17:17">
      <c r="Q112200" s="39"/>
    </row>
    <row r="112201" spans="17:17">
      <c r="Q112201" s="39"/>
    </row>
    <row r="112202" spans="17:17">
      <c r="Q112202" s="39"/>
    </row>
    <row r="112203" spans="17:17">
      <c r="Q112203" s="39"/>
    </row>
    <row r="112204" spans="17:17">
      <c r="Q112204" s="39"/>
    </row>
    <row r="112205" spans="17:17">
      <c r="Q112205" s="39"/>
    </row>
    <row r="112206" spans="17:17">
      <c r="Q112206" s="39"/>
    </row>
    <row r="112207" spans="17:17">
      <c r="Q112207" s="39"/>
    </row>
    <row r="112208" spans="17:17">
      <c r="Q112208" s="39"/>
    </row>
    <row r="112209" spans="17:17">
      <c r="Q112209" s="39"/>
    </row>
    <row r="112210" spans="17:17">
      <c r="Q112210" s="39"/>
    </row>
    <row r="112211" spans="17:17">
      <c r="Q112211" s="39"/>
    </row>
    <row r="112212" spans="17:17">
      <c r="Q112212" s="39"/>
    </row>
    <row r="112213" spans="17:17">
      <c r="Q112213" s="39"/>
    </row>
    <row r="112214" spans="17:17">
      <c r="Q112214" s="39"/>
    </row>
    <row r="112215" spans="17:17">
      <c r="Q112215" s="39"/>
    </row>
    <row r="112216" spans="17:17">
      <c r="Q112216" s="39"/>
    </row>
    <row r="112217" spans="17:17">
      <c r="Q112217" s="39"/>
    </row>
    <row r="112218" spans="17:17">
      <c r="Q112218" s="39"/>
    </row>
    <row r="112219" spans="17:17">
      <c r="Q112219" s="39"/>
    </row>
    <row r="112220" spans="17:17">
      <c r="Q112220" s="39"/>
    </row>
    <row r="112221" spans="17:17">
      <c r="Q112221" s="39"/>
    </row>
    <row r="112222" spans="17:17">
      <c r="Q112222" s="39"/>
    </row>
    <row r="112223" spans="17:17">
      <c r="Q112223" s="39"/>
    </row>
    <row r="112224" spans="17:17">
      <c r="Q112224" s="39"/>
    </row>
    <row r="112225" spans="17:17">
      <c r="Q112225" s="39"/>
    </row>
    <row r="112226" spans="17:17">
      <c r="Q112226" s="39"/>
    </row>
    <row r="112227" spans="17:17">
      <c r="Q112227" s="39"/>
    </row>
    <row r="112228" spans="17:17">
      <c r="Q112228" s="39"/>
    </row>
    <row r="112229" spans="17:17">
      <c r="Q112229" s="39"/>
    </row>
    <row r="112230" spans="17:17">
      <c r="Q112230" s="39"/>
    </row>
    <row r="112231" spans="17:17">
      <c r="Q112231" s="39"/>
    </row>
    <row r="112232" spans="17:17">
      <c r="Q112232" s="39"/>
    </row>
    <row r="112233" spans="17:17">
      <c r="Q112233" s="39"/>
    </row>
    <row r="112234" spans="17:17">
      <c r="Q112234" s="39"/>
    </row>
    <row r="112235" spans="17:17">
      <c r="Q112235" s="39"/>
    </row>
    <row r="112236" spans="17:17">
      <c r="Q112236" s="39"/>
    </row>
    <row r="112237" spans="17:17">
      <c r="Q112237" s="39"/>
    </row>
    <row r="112238" spans="17:17">
      <c r="Q112238" s="39"/>
    </row>
    <row r="112239" spans="17:17">
      <c r="Q112239" s="39"/>
    </row>
    <row r="112240" spans="17:17">
      <c r="Q112240" s="39"/>
    </row>
    <row r="112241" spans="17:17">
      <c r="Q112241" s="39"/>
    </row>
    <row r="112242" spans="17:17">
      <c r="Q112242" s="39"/>
    </row>
    <row r="112243" spans="17:17">
      <c r="Q112243" s="39"/>
    </row>
    <row r="112244" spans="17:17">
      <c r="Q112244" s="39"/>
    </row>
    <row r="112245" spans="17:17">
      <c r="Q112245" s="39"/>
    </row>
    <row r="112246" spans="17:17">
      <c r="Q112246" s="39"/>
    </row>
    <row r="112247" spans="17:17">
      <c r="Q112247" s="39"/>
    </row>
    <row r="112248" spans="17:17">
      <c r="Q112248" s="39"/>
    </row>
    <row r="112249" spans="17:17">
      <c r="Q112249" s="39"/>
    </row>
    <row r="112250" spans="17:17">
      <c r="Q112250" s="39"/>
    </row>
    <row r="112251" spans="17:17">
      <c r="Q112251" s="39"/>
    </row>
    <row r="112252" spans="17:17">
      <c r="Q112252" s="39"/>
    </row>
    <row r="112253" spans="17:17">
      <c r="Q112253" s="39"/>
    </row>
    <row r="112254" spans="17:17">
      <c r="Q112254" s="39"/>
    </row>
    <row r="112255" spans="17:17">
      <c r="Q112255" s="39"/>
    </row>
    <row r="112256" spans="17:17">
      <c r="Q112256" s="39"/>
    </row>
    <row r="112257" spans="17:17">
      <c r="Q112257" s="39"/>
    </row>
    <row r="112258" spans="17:17">
      <c r="Q112258" s="39"/>
    </row>
    <row r="112259" spans="17:17">
      <c r="Q112259" s="39"/>
    </row>
    <row r="112260" spans="17:17">
      <c r="Q112260" s="39"/>
    </row>
    <row r="112261" spans="17:17">
      <c r="Q112261" s="39"/>
    </row>
    <row r="112262" spans="17:17">
      <c r="Q112262" s="39"/>
    </row>
    <row r="112263" spans="17:17">
      <c r="Q112263" s="39"/>
    </row>
    <row r="112264" spans="17:17">
      <c r="Q112264" s="39"/>
    </row>
    <row r="112265" spans="17:17">
      <c r="Q112265" s="39"/>
    </row>
    <row r="112266" spans="17:17">
      <c r="Q112266" s="39"/>
    </row>
    <row r="112267" spans="17:17">
      <c r="Q112267" s="39"/>
    </row>
    <row r="112268" spans="17:17">
      <c r="Q112268" s="39"/>
    </row>
    <row r="112269" spans="17:17">
      <c r="Q112269" s="39"/>
    </row>
    <row r="112270" spans="17:17">
      <c r="Q112270" s="39"/>
    </row>
    <row r="112271" spans="17:17">
      <c r="Q112271" s="39"/>
    </row>
    <row r="112272" spans="17:17">
      <c r="Q112272" s="39"/>
    </row>
    <row r="112273" spans="17:17">
      <c r="Q112273" s="39"/>
    </row>
    <row r="112274" spans="17:17">
      <c r="Q112274" s="39"/>
    </row>
    <row r="112275" spans="17:17">
      <c r="Q112275" s="39"/>
    </row>
    <row r="112276" spans="17:17">
      <c r="Q112276" s="39"/>
    </row>
    <row r="112277" spans="17:17">
      <c r="Q112277" s="39"/>
    </row>
    <row r="112278" spans="17:17">
      <c r="Q112278" s="39"/>
    </row>
    <row r="112279" spans="17:17">
      <c r="Q112279" s="39"/>
    </row>
    <row r="112280" spans="17:17">
      <c r="Q112280" s="39"/>
    </row>
    <row r="112281" spans="17:17">
      <c r="Q112281" s="39"/>
    </row>
    <row r="112282" spans="17:17">
      <c r="Q112282" s="39"/>
    </row>
    <row r="112283" spans="17:17">
      <c r="Q112283" s="39"/>
    </row>
    <row r="112284" spans="17:17">
      <c r="Q112284" s="39"/>
    </row>
    <row r="112285" spans="17:17">
      <c r="Q112285" s="39"/>
    </row>
    <row r="112286" spans="17:17">
      <c r="Q112286" s="39"/>
    </row>
    <row r="112287" spans="17:17">
      <c r="Q112287" s="39"/>
    </row>
    <row r="112288" spans="17:17">
      <c r="Q112288" s="39"/>
    </row>
    <row r="112289" spans="17:17">
      <c r="Q112289" s="39"/>
    </row>
    <row r="112290" spans="17:17">
      <c r="Q112290" s="39"/>
    </row>
    <row r="112291" spans="17:17">
      <c r="Q112291" s="39"/>
    </row>
    <row r="112292" spans="17:17">
      <c r="Q112292" s="39"/>
    </row>
    <row r="112293" spans="17:17">
      <c r="Q112293" s="39"/>
    </row>
    <row r="112294" spans="17:17">
      <c r="Q112294" s="39"/>
    </row>
    <row r="112295" spans="17:17">
      <c r="Q112295" s="39"/>
    </row>
    <row r="112296" spans="17:17">
      <c r="Q112296" s="39"/>
    </row>
    <row r="112297" spans="17:17">
      <c r="Q112297" s="39"/>
    </row>
    <row r="112298" spans="17:17">
      <c r="Q112298" s="39"/>
    </row>
    <row r="112299" spans="17:17">
      <c r="Q112299" s="39"/>
    </row>
    <row r="112300" spans="17:17">
      <c r="Q112300" s="39"/>
    </row>
    <row r="112301" spans="17:17">
      <c r="Q112301" s="39"/>
    </row>
    <row r="112302" spans="17:17">
      <c r="Q112302" s="39"/>
    </row>
    <row r="112303" spans="17:17">
      <c r="Q112303" s="39"/>
    </row>
    <row r="112304" spans="17:17">
      <c r="Q112304" s="39"/>
    </row>
    <row r="112305" spans="17:17">
      <c r="Q112305" s="39"/>
    </row>
    <row r="112306" spans="17:17">
      <c r="Q112306" s="39"/>
    </row>
    <row r="112307" spans="17:17">
      <c r="Q112307" s="39"/>
    </row>
    <row r="112308" spans="17:17">
      <c r="Q112308" s="39"/>
    </row>
    <row r="112309" spans="17:17">
      <c r="Q112309" s="39"/>
    </row>
    <row r="112310" spans="17:17">
      <c r="Q112310" s="39"/>
    </row>
    <row r="112311" spans="17:17">
      <c r="Q112311" s="39"/>
    </row>
    <row r="112312" spans="17:17">
      <c r="Q112312" s="39"/>
    </row>
    <row r="112313" spans="17:17">
      <c r="Q112313" s="39"/>
    </row>
    <row r="112314" spans="17:17">
      <c r="Q112314" s="39"/>
    </row>
    <row r="112315" spans="17:17">
      <c r="Q112315" s="39"/>
    </row>
    <row r="112316" spans="17:17">
      <c r="Q112316" s="39"/>
    </row>
    <row r="112317" spans="17:17">
      <c r="Q112317" s="39"/>
    </row>
    <row r="112318" spans="17:17">
      <c r="Q112318" s="39"/>
    </row>
    <row r="112319" spans="17:17">
      <c r="Q112319" s="39"/>
    </row>
    <row r="112320" spans="17:17">
      <c r="Q112320" s="39"/>
    </row>
    <row r="112321" spans="17:17">
      <c r="Q112321" s="39"/>
    </row>
    <row r="112322" spans="17:17">
      <c r="Q112322" s="39"/>
    </row>
    <row r="112323" spans="17:17">
      <c r="Q112323" s="39"/>
    </row>
    <row r="112324" spans="17:17">
      <c r="Q112324" s="39"/>
    </row>
    <row r="112325" spans="17:17">
      <c r="Q112325" s="39"/>
    </row>
    <row r="112326" spans="17:17">
      <c r="Q112326" s="39"/>
    </row>
    <row r="112327" spans="17:17">
      <c r="Q112327" s="39"/>
    </row>
    <row r="112328" spans="17:17">
      <c r="Q112328" s="39"/>
    </row>
    <row r="112329" spans="17:17">
      <c r="Q112329" s="39"/>
    </row>
    <row r="112330" spans="17:17">
      <c r="Q112330" s="39"/>
    </row>
    <row r="112331" spans="17:17">
      <c r="Q112331" s="39"/>
    </row>
    <row r="112332" spans="17:17">
      <c r="Q112332" s="39"/>
    </row>
    <row r="112333" spans="17:17">
      <c r="Q112333" s="39"/>
    </row>
    <row r="112334" spans="17:17">
      <c r="Q112334" s="39"/>
    </row>
    <row r="112335" spans="17:17">
      <c r="Q112335" s="39"/>
    </row>
    <row r="112336" spans="17:17">
      <c r="Q112336" s="39"/>
    </row>
    <row r="112337" spans="17:17">
      <c r="Q112337" s="39"/>
    </row>
    <row r="112338" spans="17:17">
      <c r="Q112338" s="39"/>
    </row>
    <row r="112339" spans="17:17">
      <c r="Q112339" s="39"/>
    </row>
    <row r="112340" spans="17:17">
      <c r="Q112340" s="39"/>
    </row>
    <row r="112341" spans="17:17">
      <c r="Q112341" s="39"/>
    </row>
    <row r="112342" spans="17:17">
      <c r="Q112342" s="39"/>
    </row>
    <row r="112343" spans="17:17">
      <c r="Q112343" s="39"/>
    </row>
    <row r="112344" spans="17:17">
      <c r="Q112344" s="39"/>
    </row>
    <row r="112345" spans="17:17">
      <c r="Q112345" s="39"/>
    </row>
    <row r="112346" spans="17:17">
      <c r="Q112346" s="39"/>
    </row>
    <row r="112347" spans="17:17">
      <c r="Q112347" s="39"/>
    </row>
    <row r="112348" spans="17:17">
      <c r="Q112348" s="39"/>
    </row>
    <row r="112349" spans="17:17">
      <c r="Q112349" s="39"/>
    </row>
    <row r="112350" spans="17:17">
      <c r="Q112350" s="39"/>
    </row>
    <row r="112351" spans="17:17">
      <c r="Q112351" s="39"/>
    </row>
    <row r="112352" spans="17:17">
      <c r="Q112352" s="39"/>
    </row>
    <row r="112353" spans="17:17">
      <c r="Q112353" s="39"/>
    </row>
    <row r="112354" spans="17:17">
      <c r="Q112354" s="39"/>
    </row>
    <row r="112355" spans="17:17">
      <c r="Q112355" s="39"/>
    </row>
    <row r="112356" spans="17:17">
      <c r="Q112356" s="39"/>
    </row>
    <row r="112357" spans="17:17">
      <c r="Q112357" s="39"/>
    </row>
    <row r="112358" spans="17:17">
      <c r="Q112358" s="39"/>
    </row>
    <row r="112359" spans="17:17">
      <c r="Q112359" s="39"/>
    </row>
    <row r="112360" spans="17:17">
      <c r="Q112360" s="39"/>
    </row>
    <row r="112361" spans="17:17">
      <c r="Q112361" s="39"/>
    </row>
    <row r="112362" spans="17:17">
      <c r="Q112362" s="39"/>
    </row>
    <row r="112363" spans="17:17">
      <c r="Q112363" s="39"/>
    </row>
    <row r="112364" spans="17:17">
      <c r="Q112364" s="39"/>
    </row>
    <row r="112365" spans="17:17">
      <c r="Q112365" s="39"/>
    </row>
    <row r="112366" spans="17:17">
      <c r="Q112366" s="39"/>
    </row>
    <row r="112367" spans="17:17">
      <c r="Q112367" s="39"/>
    </row>
    <row r="112368" spans="17:17">
      <c r="Q112368" s="39"/>
    </row>
    <row r="112369" spans="17:17">
      <c r="Q112369" s="39"/>
    </row>
    <row r="112370" spans="17:17">
      <c r="Q112370" s="39"/>
    </row>
    <row r="112371" spans="17:17">
      <c r="Q112371" s="39"/>
    </row>
    <row r="112372" spans="17:17">
      <c r="Q112372" s="39"/>
    </row>
    <row r="112373" spans="17:17">
      <c r="Q112373" s="39"/>
    </row>
    <row r="112374" spans="17:17">
      <c r="Q112374" s="39"/>
    </row>
    <row r="112375" spans="17:17">
      <c r="Q112375" s="39"/>
    </row>
    <row r="112376" spans="17:17">
      <c r="Q112376" s="39"/>
    </row>
    <row r="112377" spans="17:17">
      <c r="Q112377" s="39"/>
    </row>
    <row r="112378" spans="17:17">
      <c r="Q112378" s="39"/>
    </row>
    <row r="112379" spans="17:17">
      <c r="Q112379" s="39"/>
    </row>
    <row r="112380" spans="17:17">
      <c r="Q112380" s="39"/>
    </row>
    <row r="112381" spans="17:17">
      <c r="Q112381" s="39"/>
    </row>
    <row r="112382" spans="17:17">
      <c r="Q112382" s="39"/>
    </row>
    <row r="112383" spans="17:17">
      <c r="Q112383" s="39"/>
    </row>
    <row r="112384" spans="17:17">
      <c r="Q112384" s="39"/>
    </row>
    <row r="112385" spans="17:17">
      <c r="Q112385" s="39"/>
    </row>
    <row r="112386" spans="17:17">
      <c r="Q112386" s="39"/>
    </row>
    <row r="112387" spans="17:17">
      <c r="Q112387" s="39"/>
    </row>
    <row r="112388" spans="17:17">
      <c r="Q112388" s="39"/>
    </row>
    <row r="112389" spans="17:17">
      <c r="Q112389" s="39"/>
    </row>
    <row r="112390" spans="17:17">
      <c r="Q112390" s="39"/>
    </row>
    <row r="112391" spans="17:17">
      <c r="Q112391" s="39"/>
    </row>
    <row r="112392" spans="17:17">
      <c r="Q112392" s="39"/>
    </row>
    <row r="112393" spans="17:17">
      <c r="Q112393" s="39"/>
    </row>
    <row r="112394" spans="17:17">
      <c r="Q112394" s="39"/>
    </row>
    <row r="112395" spans="17:17">
      <c r="Q112395" s="39"/>
    </row>
    <row r="112396" spans="17:17">
      <c r="Q112396" s="39"/>
    </row>
    <row r="112397" spans="17:17">
      <c r="Q112397" s="39"/>
    </row>
    <row r="112398" spans="17:17">
      <c r="Q112398" s="39"/>
    </row>
    <row r="112399" spans="17:17">
      <c r="Q112399" s="39"/>
    </row>
    <row r="112400" spans="17:17">
      <c r="Q112400" s="39"/>
    </row>
    <row r="112401" spans="17:17">
      <c r="Q112401" s="39"/>
    </row>
    <row r="112402" spans="17:17">
      <c r="Q112402" s="39"/>
    </row>
    <row r="112403" spans="17:17">
      <c r="Q112403" s="39"/>
    </row>
    <row r="112404" spans="17:17">
      <c r="Q112404" s="39"/>
    </row>
    <row r="112405" spans="17:17">
      <c r="Q112405" s="39"/>
    </row>
    <row r="112406" spans="17:17">
      <c r="Q112406" s="39"/>
    </row>
    <row r="112407" spans="17:17">
      <c r="Q112407" s="39"/>
    </row>
    <row r="112408" spans="17:17">
      <c r="Q112408" s="39"/>
    </row>
    <row r="112409" spans="17:17">
      <c r="Q112409" s="39"/>
    </row>
    <row r="112410" spans="17:17">
      <c r="Q112410" s="39"/>
    </row>
    <row r="112411" spans="17:17">
      <c r="Q112411" s="39"/>
    </row>
    <row r="112412" spans="17:17">
      <c r="Q112412" s="39"/>
    </row>
    <row r="112413" spans="17:17">
      <c r="Q112413" s="39"/>
    </row>
    <row r="112414" spans="17:17">
      <c r="Q112414" s="39"/>
    </row>
    <row r="112415" spans="17:17">
      <c r="Q112415" s="39"/>
    </row>
    <row r="112416" spans="17:17">
      <c r="Q112416" s="39"/>
    </row>
    <row r="112417" spans="17:17">
      <c r="Q112417" s="39"/>
    </row>
    <row r="112418" spans="17:17">
      <c r="Q112418" s="39"/>
    </row>
    <row r="112419" spans="17:17">
      <c r="Q112419" s="39"/>
    </row>
    <row r="112420" spans="17:17">
      <c r="Q112420" s="39"/>
    </row>
    <row r="112421" spans="17:17">
      <c r="Q112421" s="39"/>
    </row>
    <row r="112422" spans="17:17">
      <c r="Q112422" s="39"/>
    </row>
    <row r="112423" spans="17:17">
      <c r="Q112423" s="39"/>
    </row>
    <row r="112424" spans="17:17">
      <c r="Q112424" s="39"/>
    </row>
    <row r="112425" spans="17:17">
      <c r="Q112425" s="39"/>
    </row>
    <row r="112426" spans="17:17">
      <c r="Q112426" s="39"/>
    </row>
    <row r="112427" spans="17:17">
      <c r="Q112427" s="39"/>
    </row>
    <row r="112428" spans="17:17">
      <c r="Q112428" s="39"/>
    </row>
    <row r="112429" spans="17:17">
      <c r="Q112429" s="39"/>
    </row>
    <row r="112430" spans="17:17">
      <c r="Q112430" s="39"/>
    </row>
    <row r="112431" spans="17:17">
      <c r="Q112431" s="39"/>
    </row>
    <row r="112432" spans="17:17">
      <c r="Q112432" s="39"/>
    </row>
    <row r="112433" spans="17:17">
      <c r="Q112433" s="39"/>
    </row>
    <row r="112434" spans="17:17">
      <c r="Q112434" s="39"/>
    </row>
    <row r="112435" spans="17:17">
      <c r="Q112435" s="39"/>
    </row>
    <row r="112436" spans="17:17">
      <c r="Q112436" s="39"/>
    </row>
    <row r="112437" spans="17:17">
      <c r="Q112437" s="39"/>
    </row>
    <row r="112438" spans="17:17">
      <c r="Q112438" s="39"/>
    </row>
    <row r="112439" spans="17:17">
      <c r="Q112439" s="39"/>
    </row>
    <row r="112440" spans="17:17">
      <c r="Q112440" s="39"/>
    </row>
    <row r="112441" spans="17:17">
      <c r="Q112441" s="39"/>
    </row>
    <row r="112442" spans="17:17">
      <c r="Q112442" s="39"/>
    </row>
    <row r="112443" spans="17:17">
      <c r="Q112443" s="39"/>
    </row>
    <row r="112444" spans="17:17">
      <c r="Q112444" s="39"/>
    </row>
    <row r="112445" spans="17:17">
      <c r="Q112445" s="39"/>
    </row>
    <row r="112446" spans="17:17">
      <c r="Q112446" s="39"/>
    </row>
    <row r="112447" spans="17:17">
      <c r="Q112447" s="39"/>
    </row>
    <row r="112448" spans="17:17">
      <c r="Q112448" s="39"/>
    </row>
    <row r="112449" spans="17:17">
      <c r="Q112449" s="39"/>
    </row>
    <row r="112450" spans="17:17">
      <c r="Q112450" s="39"/>
    </row>
    <row r="112451" spans="17:17">
      <c r="Q112451" s="39"/>
    </row>
    <row r="112452" spans="17:17">
      <c r="Q112452" s="39"/>
    </row>
    <row r="112453" spans="17:17">
      <c r="Q112453" s="39"/>
    </row>
    <row r="112454" spans="17:17">
      <c r="Q112454" s="39"/>
    </row>
    <row r="112455" spans="17:17">
      <c r="Q112455" s="39"/>
    </row>
    <row r="112456" spans="17:17">
      <c r="Q112456" s="39"/>
    </row>
    <row r="112457" spans="17:17">
      <c r="Q112457" s="39"/>
    </row>
    <row r="112458" spans="17:17">
      <c r="Q112458" s="39"/>
    </row>
    <row r="112459" spans="17:17">
      <c r="Q112459" s="39"/>
    </row>
    <row r="112460" spans="17:17">
      <c r="Q112460" s="39"/>
    </row>
    <row r="112461" spans="17:17">
      <c r="Q112461" s="39"/>
    </row>
    <row r="112462" spans="17:17">
      <c r="Q112462" s="39"/>
    </row>
    <row r="112463" spans="17:17">
      <c r="Q112463" s="39"/>
    </row>
    <row r="112464" spans="17:17">
      <c r="Q112464" s="39"/>
    </row>
    <row r="112465" spans="17:17">
      <c r="Q112465" s="39"/>
    </row>
    <row r="112466" spans="17:17">
      <c r="Q112466" s="39"/>
    </row>
    <row r="112467" spans="17:17">
      <c r="Q112467" s="39"/>
    </row>
    <row r="112468" spans="17:17">
      <c r="Q112468" s="39"/>
    </row>
    <row r="112469" spans="17:17">
      <c r="Q112469" s="39"/>
    </row>
    <row r="112470" spans="17:17">
      <c r="Q112470" s="39"/>
    </row>
    <row r="112471" spans="17:17">
      <c r="Q112471" s="39"/>
    </row>
    <row r="112472" spans="17:17">
      <c r="Q112472" s="39"/>
    </row>
    <row r="112473" spans="17:17">
      <c r="Q112473" s="39"/>
    </row>
    <row r="112474" spans="17:17">
      <c r="Q112474" s="39"/>
    </row>
    <row r="112475" spans="17:17">
      <c r="Q112475" s="39"/>
    </row>
    <row r="112476" spans="17:17">
      <c r="Q112476" s="39"/>
    </row>
    <row r="112477" spans="17:17">
      <c r="Q112477" s="39"/>
    </row>
    <row r="112478" spans="17:17">
      <c r="Q112478" s="39"/>
    </row>
    <row r="112479" spans="17:17">
      <c r="Q112479" s="39"/>
    </row>
    <row r="112480" spans="17:17">
      <c r="Q112480" s="39"/>
    </row>
    <row r="112481" spans="17:17">
      <c r="Q112481" s="39"/>
    </row>
    <row r="112482" spans="17:17">
      <c r="Q112482" s="39"/>
    </row>
    <row r="112483" spans="17:17">
      <c r="Q112483" s="39"/>
    </row>
    <row r="112484" spans="17:17">
      <c r="Q112484" s="39"/>
    </row>
    <row r="112485" spans="17:17">
      <c r="Q112485" s="39"/>
    </row>
    <row r="112486" spans="17:17">
      <c r="Q112486" s="39"/>
    </row>
    <row r="112487" spans="17:17">
      <c r="Q112487" s="39"/>
    </row>
    <row r="112488" spans="17:17">
      <c r="Q112488" s="39"/>
    </row>
    <row r="112489" spans="17:17">
      <c r="Q112489" s="39"/>
    </row>
    <row r="112490" spans="17:17">
      <c r="Q112490" s="39"/>
    </row>
    <row r="112491" spans="17:17">
      <c r="Q112491" s="39"/>
    </row>
    <row r="112492" spans="17:17">
      <c r="Q112492" s="39"/>
    </row>
    <row r="112493" spans="17:17">
      <c r="Q112493" s="39"/>
    </row>
    <row r="112494" spans="17:17">
      <c r="Q112494" s="39"/>
    </row>
    <row r="112495" spans="17:17">
      <c r="Q112495" s="39"/>
    </row>
    <row r="112496" spans="17:17">
      <c r="Q112496" s="39"/>
    </row>
    <row r="112497" spans="17:17">
      <c r="Q112497" s="39"/>
    </row>
    <row r="112498" spans="17:17">
      <c r="Q112498" s="39"/>
    </row>
    <row r="112499" spans="17:17">
      <c r="Q112499" s="39"/>
    </row>
    <row r="112500" spans="17:17">
      <c r="Q112500" s="39"/>
    </row>
    <row r="112501" spans="17:17">
      <c r="Q112501" s="39"/>
    </row>
    <row r="112502" spans="17:17">
      <c r="Q112502" s="39"/>
    </row>
    <row r="112503" spans="17:17">
      <c r="Q112503" s="39"/>
    </row>
    <row r="112504" spans="17:17">
      <c r="Q112504" s="39"/>
    </row>
    <row r="112505" spans="17:17">
      <c r="Q112505" s="39"/>
    </row>
    <row r="112506" spans="17:17">
      <c r="Q112506" s="39"/>
    </row>
    <row r="112507" spans="17:17">
      <c r="Q112507" s="39"/>
    </row>
    <row r="112508" spans="17:17">
      <c r="Q112508" s="39"/>
    </row>
    <row r="112509" spans="17:17">
      <c r="Q112509" s="39"/>
    </row>
    <row r="112510" spans="17:17">
      <c r="Q112510" s="39"/>
    </row>
    <row r="112511" spans="17:17">
      <c r="Q112511" s="39"/>
    </row>
    <row r="112512" spans="17:17">
      <c r="Q112512" s="39"/>
    </row>
    <row r="112513" spans="17:17">
      <c r="Q112513" s="39"/>
    </row>
    <row r="112514" spans="17:17">
      <c r="Q112514" s="39"/>
    </row>
    <row r="112515" spans="17:17">
      <c r="Q112515" s="39"/>
    </row>
    <row r="112516" spans="17:17">
      <c r="Q112516" s="39"/>
    </row>
    <row r="112517" spans="17:17">
      <c r="Q112517" s="39"/>
    </row>
    <row r="112518" spans="17:17">
      <c r="Q112518" s="39"/>
    </row>
    <row r="112519" spans="17:17">
      <c r="Q112519" s="39"/>
    </row>
    <row r="112520" spans="17:17">
      <c r="Q112520" s="39"/>
    </row>
    <row r="112521" spans="17:17">
      <c r="Q112521" s="39"/>
    </row>
    <row r="112522" spans="17:17">
      <c r="Q112522" s="39"/>
    </row>
    <row r="112523" spans="17:17">
      <c r="Q112523" s="39"/>
    </row>
    <row r="112524" spans="17:17">
      <c r="Q112524" s="39"/>
    </row>
    <row r="112525" spans="17:17">
      <c r="Q112525" s="39"/>
    </row>
    <row r="112526" spans="17:17">
      <c r="Q112526" s="39"/>
    </row>
    <row r="112527" spans="17:17">
      <c r="Q112527" s="39"/>
    </row>
    <row r="112528" spans="17:17">
      <c r="Q112528" s="39"/>
    </row>
    <row r="112529" spans="17:17">
      <c r="Q112529" s="39"/>
    </row>
    <row r="112530" spans="17:17">
      <c r="Q112530" s="39"/>
    </row>
    <row r="112531" spans="17:17">
      <c r="Q112531" s="39"/>
    </row>
    <row r="112532" spans="17:17">
      <c r="Q112532" s="39"/>
    </row>
    <row r="112533" spans="17:17">
      <c r="Q112533" s="39"/>
    </row>
    <row r="112534" spans="17:17">
      <c r="Q112534" s="39"/>
    </row>
    <row r="112535" spans="17:17">
      <c r="Q112535" s="39"/>
    </row>
    <row r="112536" spans="17:17">
      <c r="Q112536" s="39"/>
    </row>
    <row r="112537" spans="17:17">
      <c r="Q112537" s="39"/>
    </row>
    <row r="112538" spans="17:17">
      <c r="Q112538" s="39"/>
    </row>
    <row r="112539" spans="17:17">
      <c r="Q112539" s="39"/>
    </row>
    <row r="112540" spans="17:17">
      <c r="Q112540" s="39"/>
    </row>
    <row r="112541" spans="17:17">
      <c r="Q112541" s="39"/>
    </row>
    <row r="112542" spans="17:17">
      <c r="Q112542" s="39"/>
    </row>
    <row r="112543" spans="17:17">
      <c r="Q112543" s="39"/>
    </row>
    <row r="112544" spans="17:17">
      <c r="Q112544" s="39"/>
    </row>
    <row r="112545" spans="17:17">
      <c r="Q112545" s="39"/>
    </row>
    <row r="112546" spans="17:17">
      <c r="Q112546" s="39"/>
    </row>
    <row r="112547" spans="17:17">
      <c r="Q112547" s="39"/>
    </row>
    <row r="112548" spans="17:17">
      <c r="Q112548" s="39"/>
    </row>
    <row r="112549" spans="17:17">
      <c r="Q112549" s="39"/>
    </row>
    <row r="112550" spans="17:17">
      <c r="Q112550" s="39"/>
    </row>
    <row r="112551" spans="17:17">
      <c r="Q112551" s="39"/>
    </row>
    <row r="112552" spans="17:17">
      <c r="Q112552" s="39"/>
    </row>
    <row r="112553" spans="17:17">
      <c r="Q112553" s="39"/>
    </row>
    <row r="112554" spans="17:17">
      <c r="Q112554" s="39"/>
    </row>
    <row r="112555" spans="17:17">
      <c r="Q112555" s="39"/>
    </row>
    <row r="112556" spans="17:17">
      <c r="Q112556" s="39"/>
    </row>
    <row r="112557" spans="17:17">
      <c r="Q112557" s="39"/>
    </row>
    <row r="112558" spans="17:17">
      <c r="Q112558" s="39"/>
    </row>
    <row r="112559" spans="17:17">
      <c r="Q112559" s="39"/>
    </row>
    <row r="112560" spans="17:17">
      <c r="Q112560" s="39"/>
    </row>
    <row r="112561" spans="17:17">
      <c r="Q112561" s="39"/>
    </row>
    <row r="112562" spans="17:17">
      <c r="Q112562" s="39"/>
    </row>
    <row r="112563" spans="17:17">
      <c r="Q112563" s="39"/>
    </row>
    <row r="112564" spans="17:17">
      <c r="Q112564" s="39"/>
    </row>
    <row r="112565" spans="17:17">
      <c r="Q112565" s="39"/>
    </row>
    <row r="112566" spans="17:17">
      <c r="Q112566" s="39"/>
    </row>
    <row r="112567" spans="17:17">
      <c r="Q112567" s="39"/>
    </row>
    <row r="112568" spans="17:17">
      <c r="Q112568" s="39"/>
    </row>
    <row r="112569" spans="17:17">
      <c r="Q112569" s="39"/>
    </row>
    <row r="112570" spans="17:17">
      <c r="Q112570" s="39"/>
    </row>
    <row r="112571" spans="17:17">
      <c r="Q112571" s="39"/>
    </row>
    <row r="112572" spans="17:17">
      <c r="Q112572" s="39"/>
    </row>
    <row r="112573" spans="17:17">
      <c r="Q112573" s="39"/>
    </row>
    <row r="112574" spans="17:17">
      <c r="Q112574" s="39"/>
    </row>
    <row r="112575" spans="17:17">
      <c r="Q112575" s="39"/>
    </row>
    <row r="112576" spans="17:17">
      <c r="Q112576" s="39"/>
    </row>
    <row r="112577" spans="17:17">
      <c r="Q112577" s="39"/>
    </row>
    <row r="112578" spans="17:17">
      <c r="Q112578" s="39"/>
    </row>
    <row r="112579" spans="17:17">
      <c r="Q112579" s="39"/>
    </row>
    <row r="112580" spans="17:17">
      <c r="Q112580" s="39"/>
    </row>
    <row r="112581" spans="17:17">
      <c r="Q112581" s="39"/>
    </row>
    <row r="112582" spans="17:17">
      <c r="Q112582" s="39"/>
    </row>
    <row r="112583" spans="17:17">
      <c r="Q112583" s="39"/>
    </row>
    <row r="112584" spans="17:17">
      <c r="Q112584" s="39"/>
    </row>
    <row r="112585" spans="17:17">
      <c r="Q112585" s="39"/>
    </row>
    <row r="112586" spans="17:17">
      <c r="Q112586" s="39"/>
    </row>
    <row r="112587" spans="17:17">
      <c r="Q112587" s="39"/>
    </row>
    <row r="112588" spans="17:17">
      <c r="Q112588" s="39"/>
    </row>
    <row r="112589" spans="17:17">
      <c r="Q112589" s="39"/>
    </row>
    <row r="112590" spans="17:17">
      <c r="Q112590" s="39"/>
    </row>
    <row r="112591" spans="17:17">
      <c r="Q112591" s="39"/>
    </row>
    <row r="112592" spans="17:17">
      <c r="Q112592" s="39"/>
    </row>
    <row r="112593" spans="17:17">
      <c r="Q112593" s="39"/>
    </row>
    <row r="112594" spans="17:17">
      <c r="Q112594" s="39"/>
    </row>
    <row r="112595" spans="17:17">
      <c r="Q112595" s="39"/>
    </row>
    <row r="112596" spans="17:17">
      <c r="Q112596" s="39"/>
    </row>
    <row r="112597" spans="17:17">
      <c r="Q112597" s="39"/>
    </row>
    <row r="112598" spans="17:17">
      <c r="Q112598" s="39"/>
    </row>
    <row r="112599" spans="17:17">
      <c r="Q112599" s="39"/>
    </row>
    <row r="112600" spans="17:17">
      <c r="Q112600" s="39"/>
    </row>
    <row r="112601" spans="17:17">
      <c r="Q112601" s="39"/>
    </row>
    <row r="112602" spans="17:17">
      <c r="Q112602" s="39"/>
    </row>
    <row r="112603" spans="17:17">
      <c r="Q112603" s="39"/>
    </row>
    <row r="112604" spans="17:17">
      <c r="Q112604" s="39"/>
    </row>
    <row r="112605" spans="17:17">
      <c r="Q112605" s="39"/>
    </row>
    <row r="112606" spans="17:17">
      <c r="Q112606" s="39"/>
    </row>
    <row r="112607" spans="17:17">
      <c r="Q112607" s="39"/>
    </row>
    <row r="112608" spans="17:17">
      <c r="Q112608" s="39"/>
    </row>
    <row r="112609" spans="17:17">
      <c r="Q112609" s="39"/>
    </row>
    <row r="112610" spans="17:17">
      <c r="Q112610" s="39"/>
    </row>
    <row r="112611" spans="17:17">
      <c r="Q112611" s="39"/>
    </row>
    <row r="112612" spans="17:17">
      <c r="Q112612" s="39"/>
    </row>
    <row r="112613" spans="17:17">
      <c r="Q112613" s="39"/>
    </row>
    <row r="112614" spans="17:17">
      <c r="Q112614" s="39"/>
    </row>
    <row r="112615" spans="17:17">
      <c r="Q112615" s="39"/>
    </row>
    <row r="112616" spans="17:17">
      <c r="Q112616" s="39"/>
    </row>
    <row r="112617" spans="17:17">
      <c r="Q112617" s="39"/>
    </row>
    <row r="112618" spans="17:17">
      <c r="Q112618" s="39"/>
    </row>
    <row r="112619" spans="17:17">
      <c r="Q112619" s="39"/>
    </row>
    <row r="112620" spans="17:17">
      <c r="Q112620" s="39"/>
    </row>
    <row r="112621" spans="17:17">
      <c r="Q112621" s="39"/>
    </row>
    <row r="112622" spans="17:17">
      <c r="Q112622" s="39"/>
    </row>
    <row r="112623" spans="17:17">
      <c r="Q112623" s="39"/>
    </row>
    <row r="112624" spans="17:17">
      <c r="Q112624" s="39"/>
    </row>
    <row r="112625" spans="17:17">
      <c r="Q112625" s="39"/>
    </row>
    <row r="112626" spans="17:17">
      <c r="Q112626" s="39"/>
    </row>
    <row r="112627" spans="17:17">
      <c r="Q112627" s="39"/>
    </row>
    <row r="112628" spans="17:17">
      <c r="Q112628" s="39"/>
    </row>
    <row r="112629" spans="17:17">
      <c r="Q112629" s="39"/>
    </row>
    <row r="112630" spans="17:17">
      <c r="Q112630" s="39"/>
    </row>
    <row r="112631" spans="17:17">
      <c r="Q112631" s="39"/>
    </row>
    <row r="112632" spans="17:17">
      <c r="Q112632" s="39"/>
    </row>
    <row r="112633" spans="17:17">
      <c r="Q112633" s="39"/>
    </row>
    <row r="112634" spans="17:17">
      <c r="Q112634" s="39"/>
    </row>
    <row r="112635" spans="17:17">
      <c r="Q112635" s="39"/>
    </row>
    <row r="112636" spans="17:17">
      <c r="Q112636" s="39"/>
    </row>
    <row r="112637" spans="17:17">
      <c r="Q112637" s="39"/>
    </row>
    <row r="112638" spans="17:17">
      <c r="Q112638" s="39"/>
    </row>
    <row r="112639" spans="17:17">
      <c r="Q112639" s="39"/>
    </row>
    <row r="112640" spans="17:17">
      <c r="Q112640" s="39"/>
    </row>
    <row r="112641" spans="17:17">
      <c r="Q112641" s="39"/>
    </row>
    <row r="112642" spans="17:17">
      <c r="Q112642" s="39"/>
    </row>
    <row r="112643" spans="17:17">
      <c r="Q112643" s="39"/>
    </row>
    <row r="112644" spans="17:17">
      <c r="Q112644" s="39"/>
    </row>
    <row r="112645" spans="17:17">
      <c r="Q112645" s="39"/>
    </row>
    <row r="112646" spans="17:17">
      <c r="Q112646" s="39"/>
    </row>
    <row r="112647" spans="17:17">
      <c r="Q112647" s="39"/>
    </row>
    <row r="112648" spans="17:17">
      <c r="Q112648" s="39"/>
    </row>
    <row r="112649" spans="17:17">
      <c r="Q112649" s="39"/>
    </row>
    <row r="112650" spans="17:17">
      <c r="Q112650" s="39"/>
    </row>
    <row r="112651" spans="17:17">
      <c r="Q112651" s="39"/>
    </row>
    <row r="112652" spans="17:17">
      <c r="Q112652" s="39"/>
    </row>
    <row r="112653" spans="17:17">
      <c r="Q112653" s="39"/>
    </row>
    <row r="112654" spans="17:17">
      <c r="Q112654" s="39"/>
    </row>
    <row r="112655" spans="17:17">
      <c r="Q112655" s="39"/>
    </row>
    <row r="112656" spans="17:17">
      <c r="Q112656" s="39"/>
    </row>
    <row r="112657" spans="17:17">
      <c r="Q112657" s="39"/>
    </row>
    <row r="112658" spans="17:17">
      <c r="Q112658" s="39"/>
    </row>
    <row r="112659" spans="17:17">
      <c r="Q112659" s="39"/>
    </row>
    <row r="112660" spans="17:17">
      <c r="Q112660" s="39"/>
    </row>
    <row r="112661" spans="17:17">
      <c r="Q112661" s="39"/>
    </row>
    <row r="112662" spans="17:17">
      <c r="Q112662" s="39"/>
    </row>
    <row r="112663" spans="17:17">
      <c r="Q112663" s="39"/>
    </row>
    <row r="112664" spans="17:17">
      <c r="Q112664" s="39"/>
    </row>
    <row r="112665" spans="17:17">
      <c r="Q112665" s="39"/>
    </row>
    <row r="112666" spans="17:17">
      <c r="Q112666" s="39"/>
    </row>
    <row r="112667" spans="17:17">
      <c r="Q112667" s="39"/>
    </row>
    <row r="112668" spans="17:17">
      <c r="Q112668" s="39"/>
    </row>
    <row r="112669" spans="17:17">
      <c r="Q112669" s="39"/>
    </row>
    <row r="112670" spans="17:17">
      <c r="Q112670" s="39"/>
    </row>
    <row r="112671" spans="17:17">
      <c r="Q112671" s="39"/>
    </row>
    <row r="112672" spans="17:17">
      <c r="Q112672" s="39"/>
    </row>
    <row r="112673" spans="17:17">
      <c r="Q112673" s="39"/>
    </row>
    <row r="112674" spans="17:17">
      <c r="Q112674" s="39"/>
    </row>
    <row r="112675" spans="17:17">
      <c r="Q112675" s="39"/>
    </row>
    <row r="112676" spans="17:17">
      <c r="Q112676" s="39"/>
    </row>
    <row r="112677" spans="17:17">
      <c r="Q112677" s="39"/>
    </row>
    <row r="112678" spans="17:17">
      <c r="Q112678" s="39"/>
    </row>
    <row r="112679" spans="17:17">
      <c r="Q112679" s="39"/>
    </row>
    <row r="112680" spans="17:17">
      <c r="Q112680" s="39"/>
    </row>
    <row r="112681" spans="17:17">
      <c r="Q112681" s="39"/>
    </row>
    <row r="112682" spans="17:17">
      <c r="Q112682" s="39"/>
    </row>
    <row r="112683" spans="17:17">
      <c r="Q112683" s="39"/>
    </row>
    <row r="112684" spans="17:17">
      <c r="Q112684" s="39"/>
    </row>
    <row r="112685" spans="17:17">
      <c r="Q112685" s="39"/>
    </row>
    <row r="112686" spans="17:17">
      <c r="Q112686" s="39"/>
    </row>
    <row r="112687" spans="17:17">
      <c r="Q112687" s="39"/>
    </row>
    <row r="112688" spans="17:17">
      <c r="Q112688" s="39"/>
    </row>
    <row r="112689" spans="17:17">
      <c r="Q112689" s="39"/>
    </row>
    <row r="112690" spans="17:17">
      <c r="Q112690" s="39"/>
    </row>
    <row r="112691" spans="17:17">
      <c r="Q112691" s="39"/>
    </row>
    <row r="112692" spans="17:17">
      <c r="Q112692" s="39"/>
    </row>
    <row r="112693" spans="17:17">
      <c r="Q112693" s="39"/>
    </row>
    <row r="112694" spans="17:17">
      <c r="Q112694" s="39"/>
    </row>
    <row r="112695" spans="17:17">
      <c r="Q112695" s="39"/>
    </row>
    <row r="112696" spans="17:17">
      <c r="Q112696" s="39"/>
    </row>
    <row r="112697" spans="17:17">
      <c r="Q112697" s="39"/>
    </row>
    <row r="112698" spans="17:17">
      <c r="Q112698" s="39"/>
    </row>
    <row r="112699" spans="17:17">
      <c r="Q112699" s="39"/>
    </row>
    <row r="112700" spans="17:17">
      <c r="Q112700" s="39"/>
    </row>
    <row r="112701" spans="17:17">
      <c r="Q112701" s="39"/>
    </row>
    <row r="112702" spans="17:17">
      <c r="Q112702" s="39"/>
    </row>
    <row r="112703" spans="17:17">
      <c r="Q112703" s="39"/>
    </row>
    <row r="112704" spans="17:17">
      <c r="Q112704" s="39"/>
    </row>
    <row r="112705" spans="17:17">
      <c r="Q112705" s="39"/>
    </row>
    <row r="112706" spans="17:17">
      <c r="Q112706" s="39"/>
    </row>
    <row r="112707" spans="17:17">
      <c r="Q112707" s="39"/>
    </row>
    <row r="112708" spans="17:17">
      <c r="Q112708" s="39"/>
    </row>
    <row r="112709" spans="17:17">
      <c r="Q112709" s="39"/>
    </row>
    <row r="112710" spans="17:17">
      <c r="Q112710" s="39"/>
    </row>
    <row r="112711" spans="17:17">
      <c r="Q112711" s="39"/>
    </row>
    <row r="112712" spans="17:17">
      <c r="Q112712" s="39"/>
    </row>
    <row r="112713" spans="17:17">
      <c r="Q112713" s="39"/>
    </row>
    <row r="112714" spans="17:17">
      <c r="Q112714" s="39"/>
    </row>
    <row r="112715" spans="17:17">
      <c r="Q112715" s="39"/>
    </row>
    <row r="112716" spans="17:17">
      <c r="Q112716" s="39"/>
    </row>
    <row r="112717" spans="17:17">
      <c r="Q112717" s="39"/>
    </row>
    <row r="112718" spans="17:17">
      <c r="Q112718" s="39"/>
    </row>
    <row r="112719" spans="17:17">
      <c r="Q112719" s="39"/>
    </row>
    <row r="112720" spans="17:17">
      <c r="Q112720" s="39"/>
    </row>
    <row r="112721" spans="17:17">
      <c r="Q112721" s="39"/>
    </row>
    <row r="112722" spans="17:17">
      <c r="Q112722" s="39"/>
    </row>
    <row r="112723" spans="17:17">
      <c r="Q112723" s="39"/>
    </row>
    <row r="112724" spans="17:17">
      <c r="Q112724" s="39"/>
    </row>
    <row r="112725" spans="17:17">
      <c r="Q112725" s="39"/>
    </row>
    <row r="112726" spans="17:17">
      <c r="Q112726" s="39"/>
    </row>
    <row r="112727" spans="17:17">
      <c r="Q112727" s="39"/>
    </row>
    <row r="112728" spans="17:17">
      <c r="Q112728" s="39"/>
    </row>
    <row r="112729" spans="17:17">
      <c r="Q112729" s="39"/>
    </row>
    <row r="112730" spans="17:17">
      <c r="Q112730" s="39"/>
    </row>
    <row r="112731" spans="17:17">
      <c r="Q112731" s="39"/>
    </row>
    <row r="112732" spans="17:17">
      <c r="Q112732" s="39"/>
    </row>
    <row r="112733" spans="17:17">
      <c r="Q112733" s="39"/>
    </row>
    <row r="112734" spans="17:17">
      <c r="Q112734" s="39"/>
    </row>
    <row r="112735" spans="17:17">
      <c r="Q112735" s="39"/>
    </row>
    <row r="112736" spans="17:17">
      <c r="Q112736" s="39"/>
    </row>
    <row r="112737" spans="17:17">
      <c r="Q112737" s="39"/>
    </row>
    <row r="112738" spans="17:17">
      <c r="Q112738" s="39"/>
    </row>
    <row r="112739" spans="17:17">
      <c r="Q112739" s="39"/>
    </row>
    <row r="112740" spans="17:17">
      <c r="Q112740" s="39"/>
    </row>
    <row r="112741" spans="17:17">
      <c r="Q112741" s="39"/>
    </row>
    <row r="112742" spans="17:17">
      <c r="Q112742" s="39"/>
    </row>
    <row r="112743" spans="17:17">
      <c r="Q112743" s="39"/>
    </row>
    <row r="112744" spans="17:17">
      <c r="Q112744" s="39"/>
    </row>
    <row r="112745" spans="17:17">
      <c r="Q112745" s="39"/>
    </row>
    <row r="112746" spans="17:17">
      <c r="Q112746" s="39"/>
    </row>
    <row r="112747" spans="17:17">
      <c r="Q112747" s="39"/>
    </row>
    <row r="112748" spans="17:17">
      <c r="Q112748" s="39"/>
    </row>
    <row r="112749" spans="17:17">
      <c r="Q112749" s="39"/>
    </row>
    <row r="112750" spans="17:17">
      <c r="Q112750" s="39"/>
    </row>
    <row r="112751" spans="17:17">
      <c r="Q112751" s="39"/>
    </row>
    <row r="112752" spans="17:17">
      <c r="Q112752" s="39"/>
    </row>
    <row r="112753" spans="17:17">
      <c r="Q112753" s="39"/>
    </row>
    <row r="112754" spans="17:17">
      <c r="Q112754" s="39"/>
    </row>
    <row r="112755" spans="17:17">
      <c r="Q112755" s="39"/>
    </row>
    <row r="112756" spans="17:17">
      <c r="Q112756" s="39"/>
    </row>
    <row r="112757" spans="17:17">
      <c r="Q112757" s="39"/>
    </row>
    <row r="112758" spans="17:17">
      <c r="Q112758" s="39"/>
    </row>
    <row r="112759" spans="17:17">
      <c r="Q112759" s="39"/>
    </row>
    <row r="112760" spans="17:17">
      <c r="Q112760" s="39"/>
    </row>
    <row r="112761" spans="17:17">
      <c r="Q112761" s="39"/>
    </row>
    <row r="112762" spans="17:17">
      <c r="Q112762" s="39"/>
    </row>
    <row r="112763" spans="17:17">
      <c r="Q112763" s="39"/>
    </row>
    <row r="112764" spans="17:17">
      <c r="Q112764" s="39"/>
    </row>
    <row r="112765" spans="17:17">
      <c r="Q112765" s="39"/>
    </row>
    <row r="112766" spans="17:17">
      <c r="Q112766" s="39"/>
    </row>
    <row r="112767" spans="17:17">
      <c r="Q112767" s="39"/>
    </row>
    <row r="112768" spans="17:17">
      <c r="Q112768" s="39"/>
    </row>
    <row r="112769" spans="17:17">
      <c r="Q112769" s="39"/>
    </row>
    <row r="112770" spans="17:17">
      <c r="Q112770" s="39"/>
    </row>
    <row r="112771" spans="17:17">
      <c r="Q112771" s="39"/>
    </row>
    <row r="112772" spans="17:17">
      <c r="Q112772" s="39"/>
    </row>
    <row r="112773" spans="17:17">
      <c r="Q112773" s="39"/>
    </row>
    <row r="112774" spans="17:17">
      <c r="Q112774" s="39"/>
    </row>
    <row r="112775" spans="17:17">
      <c r="Q112775" s="39"/>
    </row>
    <row r="112776" spans="17:17">
      <c r="Q112776" s="39"/>
    </row>
    <row r="112777" spans="17:17">
      <c r="Q112777" s="39"/>
    </row>
    <row r="112778" spans="17:17">
      <c r="Q112778" s="39"/>
    </row>
    <row r="112779" spans="17:17">
      <c r="Q112779" s="39"/>
    </row>
    <row r="112780" spans="17:17">
      <c r="Q112780" s="39"/>
    </row>
    <row r="112781" spans="17:17">
      <c r="Q112781" s="39"/>
    </row>
    <row r="112782" spans="17:17">
      <c r="Q112782" s="39"/>
    </row>
    <row r="112783" spans="17:17">
      <c r="Q112783" s="39"/>
    </row>
    <row r="112784" spans="17:17">
      <c r="Q112784" s="39"/>
    </row>
    <row r="112785" spans="17:17">
      <c r="Q112785" s="39"/>
    </row>
    <row r="112786" spans="17:17">
      <c r="Q112786" s="39"/>
    </row>
    <row r="112787" spans="17:17">
      <c r="Q112787" s="39"/>
    </row>
    <row r="112788" spans="17:17">
      <c r="Q112788" s="39"/>
    </row>
    <row r="112789" spans="17:17">
      <c r="Q112789" s="39"/>
    </row>
    <row r="112790" spans="17:17">
      <c r="Q112790" s="39"/>
    </row>
    <row r="112791" spans="17:17">
      <c r="Q112791" s="39"/>
    </row>
    <row r="112792" spans="17:17">
      <c r="Q112792" s="39"/>
    </row>
    <row r="112793" spans="17:17">
      <c r="Q112793" s="39"/>
    </row>
    <row r="112794" spans="17:17">
      <c r="Q112794" s="39"/>
    </row>
    <row r="112795" spans="17:17">
      <c r="Q112795" s="39"/>
    </row>
    <row r="112796" spans="17:17">
      <c r="Q112796" s="39"/>
    </row>
    <row r="112797" spans="17:17">
      <c r="Q112797" s="39"/>
    </row>
    <row r="112798" spans="17:17">
      <c r="Q112798" s="39"/>
    </row>
    <row r="112799" spans="17:17">
      <c r="Q112799" s="39"/>
    </row>
    <row r="112800" spans="17:17">
      <c r="Q112800" s="39"/>
    </row>
    <row r="112801" spans="17:17">
      <c r="Q112801" s="39"/>
    </row>
    <row r="112802" spans="17:17">
      <c r="Q112802" s="39"/>
    </row>
    <row r="112803" spans="17:17">
      <c r="Q112803" s="39"/>
    </row>
    <row r="112804" spans="17:17">
      <c r="Q112804" s="39"/>
    </row>
    <row r="112805" spans="17:17">
      <c r="Q112805" s="39"/>
    </row>
    <row r="112806" spans="17:17">
      <c r="Q112806" s="39"/>
    </row>
    <row r="112807" spans="17:17">
      <c r="Q112807" s="39"/>
    </row>
    <row r="112808" spans="17:17">
      <c r="Q112808" s="39"/>
    </row>
    <row r="112809" spans="17:17">
      <c r="Q112809" s="39"/>
    </row>
    <row r="112810" spans="17:17">
      <c r="Q112810" s="39"/>
    </row>
    <row r="112811" spans="17:17">
      <c r="Q112811" s="39"/>
    </row>
    <row r="112812" spans="17:17">
      <c r="Q112812" s="39"/>
    </row>
    <row r="112813" spans="17:17">
      <c r="Q112813" s="39"/>
    </row>
    <row r="112814" spans="17:17">
      <c r="Q112814" s="39"/>
    </row>
    <row r="112815" spans="17:17">
      <c r="Q112815" s="39"/>
    </row>
    <row r="112816" spans="17:17">
      <c r="Q112816" s="39"/>
    </row>
    <row r="112817" spans="17:17">
      <c r="Q112817" s="39"/>
    </row>
    <row r="112818" spans="17:17">
      <c r="Q112818" s="39"/>
    </row>
    <row r="112819" spans="17:17">
      <c r="Q112819" s="39"/>
    </row>
    <row r="112820" spans="17:17">
      <c r="Q112820" s="39"/>
    </row>
    <row r="112821" spans="17:17">
      <c r="Q112821" s="39"/>
    </row>
    <row r="112822" spans="17:17">
      <c r="Q112822" s="39"/>
    </row>
    <row r="112823" spans="17:17">
      <c r="Q112823" s="39"/>
    </row>
    <row r="112824" spans="17:17">
      <c r="Q112824" s="39"/>
    </row>
    <row r="112825" spans="17:17">
      <c r="Q112825" s="39"/>
    </row>
    <row r="112826" spans="17:17">
      <c r="Q112826" s="39"/>
    </row>
    <row r="112827" spans="17:17">
      <c r="Q112827" s="39"/>
    </row>
    <row r="112828" spans="17:17">
      <c r="Q112828" s="39"/>
    </row>
    <row r="112829" spans="17:17">
      <c r="Q112829" s="39"/>
    </row>
    <row r="112830" spans="17:17">
      <c r="Q112830" s="39"/>
    </row>
    <row r="112831" spans="17:17">
      <c r="Q112831" s="39"/>
    </row>
    <row r="112832" spans="17:17">
      <c r="Q112832" s="39"/>
    </row>
    <row r="112833" spans="17:17">
      <c r="Q112833" s="39"/>
    </row>
    <row r="112834" spans="17:17">
      <c r="Q112834" s="39"/>
    </row>
    <row r="112835" spans="17:17">
      <c r="Q112835" s="39"/>
    </row>
    <row r="112836" spans="17:17">
      <c r="Q112836" s="39"/>
    </row>
    <row r="112837" spans="17:17">
      <c r="Q112837" s="39"/>
    </row>
    <row r="112838" spans="17:17">
      <c r="Q112838" s="39"/>
    </row>
    <row r="112839" spans="17:17">
      <c r="Q112839" s="39"/>
    </row>
    <row r="112840" spans="17:17">
      <c r="Q112840" s="39"/>
    </row>
    <row r="112841" spans="17:17">
      <c r="Q112841" s="39"/>
    </row>
    <row r="112842" spans="17:17">
      <c r="Q112842" s="39"/>
    </row>
    <row r="112843" spans="17:17">
      <c r="Q112843" s="39"/>
    </row>
    <row r="112844" spans="17:17">
      <c r="Q112844" s="39"/>
    </row>
    <row r="112845" spans="17:17">
      <c r="Q112845" s="39"/>
    </row>
    <row r="112846" spans="17:17">
      <c r="Q112846" s="39"/>
    </row>
    <row r="112847" spans="17:17">
      <c r="Q112847" s="39"/>
    </row>
    <row r="112848" spans="17:17">
      <c r="Q112848" s="39"/>
    </row>
    <row r="112849" spans="17:17">
      <c r="Q112849" s="39"/>
    </row>
    <row r="112850" spans="17:17">
      <c r="Q112850" s="39"/>
    </row>
    <row r="112851" spans="17:17">
      <c r="Q112851" s="39"/>
    </row>
    <row r="112852" spans="17:17">
      <c r="Q112852" s="39"/>
    </row>
    <row r="112853" spans="17:17">
      <c r="Q112853" s="39"/>
    </row>
    <row r="112854" spans="17:17">
      <c r="Q112854" s="39"/>
    </row>
    <row r="112855" spans="17:17">
      <c r="Q112855" s="39"/>
    </row>
    <row r="112856" spans="17:17">
      <c r="Q112856" s="39"/>
    </row>
    <row r="112857" spans="17:17">
      <c r="Q112857" s="39"/>
    </row>
    <row r="112858" spans="17:17">
      <c r="Q112858" s="39"/>
    </row>
    <row r="112859" spans="17:17">
      <c r="Q112859" s="39"/>
    </row>
    <row r="112860" spans="17:17">
      <c r="Q112860" s="39"/>
    </row>
    <row r="112861" spans="17:17">
      <c r="Q112861" s="39"/>
    </row>
    <row r="112862" spans="17:17">
      <c r="Q112862" s="39"/>
    </row>
    <row r="112863" spans="17:17">
      <c r="Q112863" s="39"/>
    </row>
    <row r="112864" spans="17:17">
      <c r="Q112864" s="39"/>
    </row>
    <row r="112865" spans="17:17">
      <c r="Q112865" s="39"/>
    </row>
    <row r="112866" spans="17:17">
      <c r="Q112866" s="39"/>
    </row>
    <row r="112867" spans="17:17">
      <c r="Q112867" s="39"/>
    </row>
    <row r="112868" spans="17:17">
      <c r="Q112868" s="39"/>
    </row>
    <row r="112869" spans="17:17">
      <c r="Q112869" s="39"/>
    </row>
    <row r="112870" spans="17:17">
      <c r="Q112870" s="39"/>
    </row>
    <row r="112871" spans="17:17">
      <c r="Q112871" s="39"/>
    </row>
    <row r="112872" spans="17:17">
      <c r="Q112872" s="39"/>
    </row>
    <row r="112873" spans="17:17">
      <c r="Q112873" s="39"/>
    </row>
    <row r="112874" spans="17:17">
      <c r="Q112874" s="39"/>
    </row>
    <row r="112875" spans="17:17">
      <c r="Q112875" s="39"/>
    </row>
    <row r="112876" spans="17:17">
      <c r="Q112876" s="39"/>
    </row>
    <row r="112877" spans="17:17">
      <c r="Q112877" s="39"/>
    </row>
    <row r="112878" spans="17:17">
      <c r="Q112878" s="39"/>
    </row>
    <row r="112879" spans="17:17">
      <c r="Q112879" s="39"/>
    </row>
    <row r="112880" spans="17:17">
      <c r="Q112880" s="39"/>
    </row>
    <row r="112881" spans="17:17">
      <c r="Q112881" s="39"/>
    </row>
    <row r="112882" spans="17:17">
      <c r="Q112882" s="39"/>
    </row>
    <row r="112883" spans="17:17">
      <c r="Q112883" s="39"/>
    </row>
    <row r="112884" spans="17:17">
      <c r="Q112884" s="39"/>
    </row>
    <row r="112885" spans="17:17">
      <c r="Q112885" s="39"/>
    </row>
    <row r="112886" spans="17:17">
      <c r="Q112886" s="39"/>
    </row>
    <row r="112887" spans="17:17">
      <c r="Q112887" s="39"/>
    </row>
    <row r="112888" spans="17:17">
      <c r="Q112888" s="39"/>
    </row>
    <row r="112889" spans="17:17">
      <c r="Q112889" s="39"/>
    </row>
    <row r="112890" spans="17:17">
      <c r="Q112890" s="39"/>
    </row>
    <row r="112891" spans="17:17">
      <c r="Q112891" s="39"/>
    </row>
    <row r="112892" spans="17:17">
      <c r="Q112892" s="39"/>
    </row>
    <row r="112893" spans="17:17">
      <c r="Q112893" s="39"/>
    </row>
    <row r="112894" spans="17:17">
      <c r="Q112894" s="39"/>
    </row>
    <row r="112895" spans="17:17">
      <c r="Q112895" s="39"/>
    </row>
    <row r="112896" spans="17:17">
      <c r="Q112896" s="39"/>
    </row>
    <row r="112897" spans="17:17">
      <c r="Q112897" s="39"/>
    </row>
    <row r="112898" spans="17:17">
      <c r="Q112898" s="39"/>
    </row>
    <row r="112899" spans="17:17">
      <c r="Q112899" s="39"/>
    </row>
    <row r="112900" spans="17:17">
      <c r="Q112900" s="39"/>
    </row>
    <row r="112901" spans="17:17">
      <c r="Q112901" s="39"/>
    </row>
    <row r="112902" spans="17:17">
      <c r="Q112902" s="39"/>
    </row>
    <row r="112903" spans="17:17">
      <c r="Q112903" s="39"/>
    </row>
    <row r="112904" spans="17:17">
      <c r="Q112904" s="39"/>
    </row>
    <row r="112905" spans="17:17">
      <c r="Q112905" s="39"/>
    </row>
    <row r="112906" spans="17:17">
      <c r="Q112906" s="39"/>
    </row>
    <row r="112907" spans="17:17">
      <c r="Q112907" s="39"/>
    </row>
    <row r="112908" spans="17:17">
      <c r="Q112908" s="39"/>
    </row>
    <row r="112909" spans="17:17">
      <c r="Q112909" s="39"/>
    </row>
    <row r="112910" spans="17:17">
      <c r="Q112910" s="39"/>
    </row>
    <row r="112911" spans="17:17">
      <c r="Q112911" s="39"/>
    </row>
    <row r="112912" spans="17:17">
      <c r="Q112912" s="39"/>
    </row>
    <row r="112913" spans="17:17">
      <c r="Q112913" s="39"/>
    </row>
    <row r="112914" spans="17:17">
      <c r="Q112914" s="39"/>
    </row>
    <row r="112915" spans="17:17">
      <c r="Q112915" s="39"/>
    </row>
    <row r="112916" spans="17:17">
      <c r="Q112916" s="39"/>
    </row>
    <row r="112917" spans="17:17">
      <c r="Q112917" s="39"/>
    </row>
    <row r="112918" spans="17:17">
      <c r="Q112918" s="39"/>
    </row>
    <row r="112919" spans="17:17">
      <c r="Q112919" s="39"/>
    </row>
    <row r="112920" spans="17:17">
      <c r="Q112920" s="39"/>
    </row>
    <row r="112921" spans="17:17">
      <c r="Q112921" s="39"/>
    </row>
    <row r="112922" spans="17:17">
      <c r="Q112922" s="39"/>
    </row>
    <row r="112923" spans="17:17">
      <c r="Q112923" s="39"/>
    </row>
    <row r="112924" spans="17:17">
      <c r="Q112924" s="39"/>
    </row>
    <row r="112925" spans="17:17">
      <c r="Q112925" s="39"/>
    </row>
    <row r="112926" spans="17:17">
      <c r="Q112926" s="39"/>
    </row>
    <row r="112927" spans="17:17">
      <c r="Q112927" s="39"/>
    </row>
    <row r="112928" spans="17:17">
      <c r="Q112928" s="39"/>
    </row>
    <row r="112929" spans="17:17">
      <c r="Q112929" s="39"/>
    </row>
    <row r="112930" spans="17:17">
      <c r="Q112930" s="39"/>
    </row>
    <row r="112931" spans="17:17">
      <c r="Q112931" s="39"/>
    </row>
    <row r="112932" spans="17:17">
      <c r="Q112932" s="39"/>
    </row>
    <row r="112933" spans="17:17">
      <c r="Q112933" s="39"/>
    </row>
    <row r="112934" spans="17:17">
      <c r="Q112934" s="39"/>
    </row>
    <row r="112935" spans="17:17">
      <c r="Q112935" s="39"/>
    </row>
    <row r="112936" spans="17:17">
      <c r="Q112936" s="39"/>
    </row>
    <row r="112937" spans="17:17">
      <c r="Q112937" s="39"/>
    </row>
    <row r="112938" spans="17:17">
      <c r="Q112938" s="39"/>
    </row>
    <row r="112939" spans="17:17">
      <c r="Q112939" s="39"/>
    </row>
    <row r="112940" spans="17:17">
      <c r="Q112940" s="39"/>
    </row>
    <row r="112941" spans="17:17">
      <c r="Q112941" s="39"/>
    </row>
    <row r="112942" spans="17:17">
      <c r="Q112942" s="39"/>
    </row>
    <row r="112943" spans="17:17">
      <c r="Q112943" s="39"/>
    </row>
    <row r="112944" spans="17:17">
      <c r="Q112944" s="39"/>
    </row>
    <row r="112945" spans="17:17">
      <c r="Q112945" s="39"/>
    </row>
    <row r="112946" spans="17:17">
      <c r="Q112946" s="39"/>
    </row>
    <row r="112947" spans="17:17">
      <c r="Q112947" s="39"/>
    </row>
    <row r="112948" spans="17:17">
      <c r="Q112948" s="39"/>
    </row>
    <row r="112949" spans="17:17">
      <c r="Q112949" s="39"/>
    </row>
    <row r="112950" spans="17:17">
      <c r="Q112950" s="39"/>
    </row>
    <row r="112951" spans="17:17">
      <c r="Q112951" s="39"/>
    </row>
    <row r="112952" spans="17:17">
      <c r="Q112952" s="39"/>
    </row>
    <row r="112953" spans="17:17">
      <c r="Q112953" s="39"/>
    </row>
    <row r="112954" spans="17:17">
      <c r="Q112954" s="39"/>
    </row>
    <row r="112955" spans="17:17">
      <c r="Q112955" s="39"/>
    </row>
    <row r="112956" spans="17:17">
      <c r="Q112956" s="39"/>
    </row>
    <row r="112957" spans="17:17">
      <c r="Q112957" s="39"/>
    </row>
    <row r="112958" spans="17:17">
      <c r="Q112958" s="39"/>
    </row>
    <row r="112959" spans="17:17">
      <c r="Q112959" s="39"/>
    </row>
    <row r="112960" spans="17:17">
      <c r="Q112960" s="39"/>
    </row>
    <row r="112961" spans="17:17">
      <c r="Q112961" s="39"/>
    </row>
    <row r="112962" spans="17:17">
      <c r="Q112962" s="39"/>
    </row>
    <row r="112963" spans="17:17">
      <c r="Q112963" s="39"/>
    </row>
    <row r="112964" spans="17:17">
      <c r="Q112964" s="39"/>
    </row>
    <row r="112965" spans="17:17">
      <c r="Q112965" s="39"/>
    </row>
    <row r="112966" spans="17:17">
      <c r="Q112966" s="39"/>
    </row>
    <row r="112967" spans="17:17">
      <c r="Q112967" s="39"/>
    </row>
    <row r="112968" spans="17:17">
      <c r="Q112968" s="39"/>
    </row>
    <row r="112969" spans="17:17">
      <c r="Q112969" s="39"/>
    </row>
    <row r="112970" spans="17:17">
      <c r="Q112970" s="39"/>
    </row>
    <row r="112971" spans="17:17">
      <c r="Q112971" s="39"/>
    </row>
    <row r="112972" spans="17:17">
      <c r="Q112972" s="39"/>
    </row>
    <row r="112973" spans="17:17">
      <c r="Q112973" s="39"/>
    </row>
    <row r="112974" spans="17:17">
      <c r="Q112974" s="39"/>
    </row>
    <row r="112975" spans="17:17">
      <c r="Q112975" s="39"/>
    </row>
    <row r="112976" spans="17:17">
      <c r="Q112976" s="39"/>
    </row>
    <row r="112977" spans="17:17">
      <c r="Q112977" s="39"/>
    </row>
    <row r="112978" spans="17:17">
      <c r="Q112978" s="39"/>
    </row>
    <row r="112979" spans="17:17">
      <c r="Q112979" s="39"/>
    </row>
    <row r="112980" spans="17:17">
      <c r="Q112980" s="39"/>
    </row>
    <row r="112981" spans="17:17">
      <c r="Q112981" s="39"/>
    </row>
    <row r="112982" spans="17:17">
      <c r="Q112982" s="39"/>
    </row>
    <row r="112983" spans="17:17">
      <c r="Q112983" s="39"/>
    </row>
    <row r="112984" spans="17:17">
      <c r="Q112984" s="39"/>
    </row>
    <row r="112985" spans="17:17">
      <c r="Q112985" s="39"/>
    </row>
    <row r="112986" spans="17:17">
      <c r="Q112986" s="39"/>
    </row>
    <row r="112987" spans="17:17">
      <c r="Q112987" s="39"/>
    </row>
    <row r="112988" spans="17:17">
      <c r="Q112988" s="39"/>
    </row>
    <row r="112989" spans="17:17">
      <c r="Q112989" s="39"/>
    </row>
    <row r="112990" spans="17:17">
      <c r="Q112990" s="39"/>
    </row>
    <row r="112991" spans="17:17">
      <c r="Q112991" s="39"/>
    </row>
    <row r="112992" spans="17:17">
      <c r="Q112992" s="39"/>
    </row>
    <row r="112993" spans="17:17">
      <c r="Q112993" s="39"/>
    </row>
    <row r="112994" spans="17:17">
      <c r="Q112994" s="39"/>
    </row>
    <row r="112995" spans="17:17">
      <c r="Q112995" s="39"/>
    </row>
    <row r="112996" spans="17:17">
      <c r="Q112996" s="39"/>
    </row>
    <row r="112997" spans="17:17">
      <c r="Q112997" s="39"/>
    </row>
    <row r="112998" spans="17:17">
      <c r="Q112998" s="39"/>
    </row>
    <row r="112999" spans="17:17">
      <c r="Q112999" s="39"/>
    </row>
    <row r="113000" spans="17:17">
      <c r="Q113000" s="39"/>
    </row>
    <row r="113001" spans="17:17">
      <c r="Q113001" s="39"/>
    </row>
    <row r="113002" spans="17:17">
      <c r="Q113002" s="39"/>
    </row>
    <row r="113003" spans="17:17">
      <c r="Q113003" s="39"/>
    </row>
    <row r="113004" spans="17:17">
      <c r="Q113004" s="39"/>
    </row>
    <row r="113005" spans="17:17">
      <c r="Q113005" s="39"/>
    </row>
    <row r="113006" spans="17:17">
      <c r="Q113006" s="39"/>
    </row>
    <row r="113007" spans="17:17">
      <c r="Q113007" s="39"/>
    </row>
    <row r="113008" spans="17:17">
      <c r="Q113008" s="39"/>
    </row>
    <row r="113009" spans="17:17">
      <c r="Q113009" s="39"/>
    </row>
    <row r="113010" spans="17:17">
      <c r="Q113010" s="39"/>
    </row>
    <row r="113011" spans="17:17">
      <c r="Q113011" s="39"/>
    </row>
    <row r="113012" spans="17:17">
      <c r="Q113012" s="39"/>
    </row>
    <row r="113013" spans="17:17">
      <c r="Q113013" s="39"/>
    </row>
    <row r="113014" spans="17:17">
      <c r="Q113014" s="39"/>
    </row>
    <row r="113015" spans="17:17">
      <c r="Q113015" s="39"/>
    </row>
    <row r="113016" spans="17:17">
      <c r="Q113016" s="39"/>
    </row>
    <row r="113017" spans="17:17">
      <c r="Q113017" s="39"/>
    </row>
    <row r="113018" spans="17:17">
      <c r="Q113018" s="39"/>
    </row>
    <row r="113019" spans="17:17">
      <c r="Q113019" s="39"/>
    </row>
    <row r="113020" spans="17:17">
      <c r="Q113020" s="39"/>
    </row>
    <row r="113021" spans="17:17">
      <c r="Q113021" s="39"/>
    </row>
    <row r="113022" spans="17:17">
      <c r="Q113022" s="39"/>
    </row>
    <row r="113023" spans="17:17">
      <c r="Q113023" s="39"/>
    </row>
    <row r="113024" spans="17:17">
      <c r="Q113024" s="39"/>
    </row>
    <row r="113025" spans="17:17">
      <c r="Q113025" s="39"/>
    </row>
    <row r="113026" spans="17:17">
      <c r="Q113026" s="39"/>
    </row>
    <row r="113027" spans="17:17">
      <c r="Q113027" s="39"/>
    </row>
    <row r="113028" spans="17:17">
      <c r="Q113028" s="39"/>
    </row>
    <row r="113029" spans="17:17">
      <c r="Q113029" s="39"/>
    </row>
    <row r="113030" spans="17:17">
      <c r="Q113030" s="39"/>
    </row>
    <row r="113031" spans="17:17">
      <c r="Q113031" s="39"/>
    </row>
    <row r="113032" spans="17:17">
      <c r="Q113032" s="39"/>
    </row>
    <row r="113033" spans="17:17">
      <c r="Q113033" s="39"/>
    </row>
    <row r="113034" spans="17:17">
      <c r="Q113034" s="39"/>
    </row>
    <row r="113035" spans="17:17">
      <c r="Q113035" s="39"/>
    </row>
    <row r="113036" spans="17:17">
      <c r="Q113036" s="39"/>
    </row>
    <row r="113037" spans="17:17">
      <c r="Q113037" s="39"/>
    </row>
    <row r="113038" spans="17:17">
      <c r="Q113038" s="39"/>
    </row>
    <row r="113039" spans="17:17">
      <c r="Q113039" s="39"/>
    </row>
    <row r="113040" spans="17:17">
      <c r="Q113040" s="39"/>
    </row>
    <row r="113041" spans="17:17">
      <c r="Q113041" s="39"/>
    </row>
    <row r="113042" spans="17:17">
      <c r="Q113042" s="39"/>
    </row>
    <row r="113043" spans="17:17">
      <c r="Q113043" s="39"/>
    </row>
    <row r="113044" spans="17:17">
      <c r="Q113044" s="39"/>
    </row>
    <row r="113045" spans="17:17">
      <c r="Q113045" s="39"/>
    </row>
    <row r="113046" spans="17:17">
      <c r="Q113046" s="39"/>
    </row>
    <row r="113047" spans="17:17">
      <c r="Q113047" s="39"/>
    </row>
    <row r="113048" spans="17:17">
      <c r="Q113048" s="39"/>
    </row>
    <row r="113049" spans="17:17">
      <c r="Q113049" s="39"/>
    </row>
    <row r="113050" spans="17:17">
      <c r="Q113050" s="39"/>
    </row>
    <row r="113051" spans="17:17">
      <c r="Q113051" s="39"/>
    </row>
    <row r="113052" spans="17:17">
      <c r="Q113052" s="39"/>
    </row>
    <row r="113053" spans="17:17">
      <c r="Q113053" s="39"/>
    </row>
    <row r="113054" spans="17:17">
      <c r="Q113054" s="39"/>
    </row>
    <row r="113055" spans="17:17">
      <c r="Q113055" s="39"/>
    </row>
    <row r="113056" spans="17:17">
      <c r="Q113056" s="39"/>
    </row>
    <row r="113057" spans="17:17">
      <c r="Q113057" s="39"/>
    </row>
    <row r="113058" spans="17:17">
      <c r="Q113058" s="39"/>
    </row>
    <row r="113059" spans="17:17">
      <c r="Q113059" s="39"/>
    </row>
    <row r="113060" spans="17:17">
      <c r="Q113060" s="39"/>
    </row>
    <row r="113061" spans="17:17">
      <c r="Q113061" s="39"/>
    </row>
    <row r="113062" spans="17:17">
      <c r="Q113062" s="39"/>
    </row>
    <row r="113063" spans="17:17">
      <c r="Q113063" s="39"/>
    </row>
    <row r="113064" spans="17:17">
      <c r="Q113064" s="39"/>
    </row>
    <row r="113065" spans="17:17">
      <c r="Q113065" s="39"/>
    </row>
    <row r="113066" spans="17:17">
      <c r="Q113066" s="39"/>
    </row>
    <row r="113067" spans="17:17">
      <c r="Q113067" s="39"/>
    </row>
    <row r="113068" spans="17:17">
      <c r="Q113068" s="39"/>
    </row>
    <row r="113069" spans="17:17">
      <c r="Q113069" s="39"/>
    </row>
    <row r="113070" spans="17:17">
      <c r="Q113070" s="39"/>
    </row>
    <row r="113071" spans="17:17">
      <c r="Q113071" s="39"/>
    </row>
    <row r="113072" spans="17:17">
      <c r="Q113072" s="39"/>
    </row>
    <row r="113073" spans="17:17">
      <c r="Q113073" s="39"/>
    </row>
    <row r="113074" spans="17:17">
      <c r="Q113074" s="39"/>
    </row>
    <row r="113075" spans="17:17">
      <c r="Q113075" s="39"/>
    </row>
    <row r="113076" spans="17:17">
      <c r="Q113076" s="39"/>
    </row>
    <row r="113077" spans="17:17">
      <c r="Q113077" s="39"/>
    </row>
    <row r="113078" spans="17:17">
      <c r="Q113078" s="39"/>
    </row>
    <row r="113079" spans="17:17">
      <c r="Q113079" s="39"/>
    </row>
    <row r="113080" spans="17:17">
      <c r="Q113080" s="39"/>
    </row>
    <row r="113081" spans="17:17">
      <c r="Q113081" s="39"/>
    </row>
    <row r="113082" spans="17:17">
      <c r="Q113082" s="39"/>
    </row>
    <row r="113083" spans="17:17">
      <c r="Q113083" s="39"/>
    </row>
    <row r="113084" spans="17:17">
      <c r="Q113084" s="39"/>
    </row>
    <row r="113085" spans="17:17">
      <c r="Q113085" s="39"/>
    </row>
    <row r="113086" spans="17:17">
      <c r="Q113086" s="39"/>
    </row>
    <row r="113087" spans="17:17">
      <c r="Q113087" s="39"/>
    </row>
    <row r="113088" spans="17:17">
      <c r="Q113088" s="39"/>
    </row>
    <row r="113089" spans="17:17">
      <c r="Q113089" s="39"/>
    </row>
    <row r="113090" spans="17:17">
      <c r="Q113090" s="39"/>
    </row>
    <row r="113091" spans="17:17">
      <c r="Q113091" s="39"/>
    </row>
    <row r="113092" spans="17:17">
      <c r="Q113092" s="39"/>
    </row>
    <row r="113093" spans="17:17">
      <c r="Q113093" s="39"/>
    </row>
    <row r="113094" spans="17:17">
      <c r="Q113094" s="39"/>
    </row>
    <row r="113095" spans="17:17">
      <c r="Q113095" s="39"/>
    </row>
    <row r="113096" spans="17:17">
      <c r="Q113096" s="39"/>
    </row>
    <row r="113097" spans="17:17">
      <c r="Q113097" s="39"/>
    </row>
    <row r="113098" spans="17:17">
      <c r="Q113098" s="39"/>
    </row>
    <row r="113099" spans="17:17">
      <c r="Q113099" s="39"/>
    </row>
    <row r="113100" spans="17:17">
      <c r="Q113100" s="39"/>
    </row>
    <row r="113101" spans="17:17">
      <c r="Q113101" s="39"/>
    </row>
    <row r="113102" spans="17:17">
      <c r="Q113102" s="39"/>
    </row>
    <row r="113103" spans="17:17">
      <c r="Q113103" s="39"/>
    </row>
    <row r="113104" spans="17:17">
      <c r="Q113104" s="39"/>
    </row>
    <row r="113105" spans="17:17">
      <c r="Q113105" s="39"/>
    </row>
    <row r="113106" spans="17:17">
      <c r="Q113106" s="39"/>
    </row>
    <row r="113107" spans="17:17">
      <c r="Q113107" s="39"/>
    </row>
    <row r="113108" spans="17:17">
      <c r="Q113108" s="39"/>
    </row>
    <row r="113109" spans="17:17">
      <c r="Q113109" s="39"/>
    </row>
    <row r="113110" spans="17:17">
      <c r="Q113110" s="39"/>
    </row>
    <row r="113111" spans="17:17">
      <c r="Q113111" s="39"/>
    </row>
    <row r="113112" spans="17:17">
      <c r="Q113112" s="39"/>
    </row>
    <row r="113113" spans="17:17">
      <c r="Q113113" s="39"/>
    </row>
    <row r="113114" spans="17:17">
      <c r="Q113114" s="39"/>
    </row>
    <row r="113115" spans="17:17">
      <c r="Q113115" s="39"/>
    </row>
    <row r="113116" spans="17:17">
      <c r="Q113116" s="39"/>
    </row>
    <row r="113117" spans="17:17">
      <c r="Q113117" s="39"/>
    </row>
    <row r="113118" spans="17:17">
      <c r="Q113118" s="39"/>
    </row>
    <row r="113119" spans="17:17">
      <c r="Q113119" s="39"/>
    </row>
    <row r="113120" spans="17:17">
      <c r="Q113120" s="39"/>
    </row>
    <row r="113121" spans="17:17">
      <c r="Q113121" s="39"/>
    </row>
    <row r="113122" spans="17:17">
      <c r="Q113122" s="39"/>
    </row>
    <row r="113123" spans="17:17">
      <c r="Q113123" s="39"/>
    </row>
    <row r="113124" spans="17:17">
      <c r="Q113124" s="39"/>
    </row>
    <row r="113125" spans="17:17">
      <c r="Q113125" s="39"/>
    </row>
    <row r="113126" spans="17:17">
      <c r="Q113126" s="39"/>
    </row>
    <row r="113127" spans="17:17">
      <c r="Q113127" s="39"/>
    </row>
    <row r="113128" spans="17:17">
      <c r="Q113128" s="39"/>
    </row>
    <row r="113129" spans="17:17">
      <c r="Q113129" s="39"/>
    </row>
    <row r="113130" spans="17:17">
      <c r="Q113130" s="39"/>
    </row>
    <row r="113131" spans="17:17">
      <c r="Q113131" s="39"/>
    </row>
    <row r="113132" spans="17:17">
      <c r="Q113132" s="39"/>
    </row>
    <row r="113133" spans="17:17">
      <c r="Q113133" s="39"/>
    </row>
    <row r="113134" spans="17:17">
      <c r="Q113134" s="39"/>
    </row>
    <row r="113135" spans="17:17">
      <c r="Q113135" s="39"/>
    </row>
    <row r="113136" spans="17:17">
      <c r="Q113136" s="39"/>
    </row>
    <row r="113137" spans="17:17">
      <c r="Q113137" s="39"/>
    </row>
    <row r="113138" spans="17:17">
      <c r="Q113138" s="39"/>
    </row>
    <row r="113139" spans="17:17">
      <c r="Q113139" s="39"/>
    </row>
    <row r="113140" spans="17:17">
      <c r="Q113140" s="39"/>
    </row>
    <row r="113141" spans="17:17">
      <c r="Q113141" s="39"/>
    </row>
    <row r="113142" spans="17:17">
      <c r="Q113142" s="39"/>
    </row>
    <row r="113143" spans="17:17">
      <c r="Q113143" s="39"/>
    </row>
    <row r="113144" spans="17:17">
      <c r="Q113144" s="39"/>
    </row>
    <row r="113145" spans="17:17">
      <c r="Q113145" s="39"/>
    </row>
    <row r="113146" spans="17:17">
      <c r="Q113146" s="39"/>
    </row>
    <row r="113147" spans="17:17">
      <c r="Q113147" s="39"/>
    </row>
    <row r="113148" spans="17:17">
      <c r="Q113148" s="39"/>
    </row>
    <row r="113149" spans="17:17">
      <c r="Q113149" s="39"/>
    </row>
    <row r="113150" spans="17:17">
      <c r="Q113150" s="39"/>
    </row>
    <row r="113151" spans="17:17">
      <c r="Q113151" s="39"/>
    </row>
    <row r="113152" spans="17:17">
      <c r="Q113152" s="39"/>
    </row>
    <row r="113153" spans="17:17">
      <c r="Q113153" s="39"/>
    </row>
    <row r="113154" spans="17:17">
      <c r="Q113154" s="39"/>
    </row>
    <row r="113155" spans="17:17">
      <c r="Q113155" s="39"/>
    </row>
    <row r="113156" spans="17:17">
      <c r="Q113156" s="39"/>
    </row>
    <row r="113157" spans="17:17">
      <c r="Q113157" s="39"/>
    </row>
    <row r="113158" spans="17:17">
      <c r="Q113158" s="39"/>
    </row>
    <row r="113159" spans="17:17">
      <c r="Q113159" s="39"/>
    </row>
    <row r="113160" spans="17:17">
      <c r="Q113160" s="39"/>
    </row>
    <row r="113161" spans="17:17">
      <c r="Q113161" s="39"/>
    </row>
    <row r="113162" spans="17:17">
      <c r="Q113162" s="39"/>
    </row>
    <row r="113163" spans="17:17">
      <c r="Q113163" s="39"/>
    </row>
    <row r="113164" spans="17:17">
      <c r="Q113164" s="39"/>
    </row>
    <row r="113165" spans="17:17">
      <c r="Q113165" s="39"/>
    </row>
    <row r="113166" spans="17:17">
      <c r="Q113166" s="39"/>
    </row>
    <row r="113167" spans="17:17">
      <c r="Q113167" s="39"/>
    </row>
    <row r="113168" spans="17:17">
      <c r="Q113168" s="39"/>
    </row>
    <row r="113169" spans="17:17">
      <c r="Q113169" s="39"/>
    </row>
    <row r="113170" spans="17:17">
      <c r="Q113170" s="39"/>
    </row>
    <row r="113171" spans="17:17">
      <c r="Q113171" s="39"/>
    </row>
    <row r="113172" spans="17:17">
      <c r="Q113172" s="39"/>
    </row>
    <row r="113173" spans="17:17">
      <c r="Q113173" s="39"/>
    </row>
    <row r="113174" spans="17:17">
      <c r="Q113174" s="39"/>
    </row>
    <row r="113175" spans="17:17">
      <c r="Q113175" s="39"/>
    </row>
    <row r="113176" spans="17:17">
      <c r="Q113176" s="39"/>
    </row>
    <row r="113177" spans="17:17">
      <c r="Q113177" s="39"/>
    </row>
    <row r="113178" spans="17:17">
      <c r="Q113178" s="39"/>
    </row>
    <row r="113179" spans="17:17">
      <c r="Q113179" s="39"/>
    </row>
    <row r="113180" spans="17:17">
      <c r="Q113180" s="39"/>
    </row>
    <row r="113181" spans="17:17">
      <c r="Q113181" s="39"/>
    </row>
    <row r="113182" spans="17:17">
      <c r="Q113182" s="39"/>
    </row>
    <row r="113183" spans="17:17">
      <c r="Q113183" s="39"/>
    </row>
    <row r="113184" spans="17:17">
      <c r="Q113184" s="39"/>
    </row>
    <row r="113185" spans="17:17">
      <c r="Q113185" s="39"/>
    </row>
    <row r="113186" spans="17:17">
      <c r="Q113186" s="39"/>
    </row>
    <row r="113187" spans="17:17">
      <c r="Q113187" s="39"/>
    </row>
    <row r="113188" spans="17:17">
      <c r="Q113188" s="39"/>
    </row>
    <row r="113189" spans="17:17">
      <c r="Q113189" s="39"/>
    </row>
    <row r="113190" spans="17:17">
      <c r="Q113190" s="39"/>
    </row>
    <row r="113191" spans="17:17">
      <c r="Q113191" s="39"/>
    </row>
    <row r="113192" spans="17:17">
      <c r="Q113192" s="39"/>
    </row>
    <row r="113193" spans="17:17">
      <c r="Q113193" s="39"/>
    </row>
    <row r="113194" spans="17:17">
      <c r="Q113194" s="39"/>
    </row>
    <row r="113195" spans="17:17">
      <c r="Q113195" s="39"/>
    </row>
    <row r="113196" spans="17:17">
      <c r="Q113196" s="39"/>
    </row>
    <row r="113197" spans="17:17">
      <c r="Q113197" s="39"/>
    </row>
    <row r="113198" spans="17:17">
      <c r="Q113198" s="39"/>
    </row>
    <row r="113199" spans="17:17">
      <c r="Q113199" s="39"/>
    </row>
    <row r="113200" spans="17:17">
      <c r="Q113200" s="39"/>
    </row>
    <row r="113201" spans="17:17">
      <c r="Q113201" s="39"/>
    </row>
    <row r="113202" spans="17:17">
      <c r="Q113202" s="39"/>
    </row>
    <row r="113203" spans="17:17">
      <c r="Q113203" s="39"/>
    </row>
    <row r="113204" spans="17:17">
      <c r="Q113204" s="39"/>
    </row>
    <row r="113205" spans="17:17">
      <c r="Q113205" s="39"/>
    </row>
    <row r="113206" spans="17:17">
      <c r="Q113206" s="39"/>
    </row>
    <row r="113207" spans="17:17">
      <c r="Q113207" s="39"/>
    </row>
    <row r="113208" spans="17:17">
      <c r="Q113208" s="39"/>
    </row>
    <row r="113209" spans="17:17">
      <c r="Q113209" s="39"/>
    </row>
    <row r="113210" spans="17:17">
      <c r="Q113210" s="39"/>
    </row>
    <row r="113211" spans="17:17">
      <c r="Q113211" s="39"/>
    </row>
    <row r="113212" spans="17:17">
      <c r="Q113212" s="39"/>
    </row>
    <row r="113213" spans="17:17">
      <c r="Q113213" s="39"/>
    </row>
    <row r="113214" spans="17:17">
      <c r="Q113214" s="39"/>
    </row>
    <row r="113215" spans="17:17">
      <c r="Q113215" s="39"/>
    </row>
    <row r="113216" spans="17:17">
      <c r="Q113216" s="39"/>
    </row>
    <row r="113217" spans="17:17">
      <c r="Q113217" s="39"/>
    </row>
    <row r="113218" spans="17:17">
      <c r="Q113218" s="39"/>
    </row>
    <row r="113219" spans="17:17">
      <c r="Q113219" s="39"/>
    </row>
    <row r="113220" spans="17:17">
      <c r="Q113220" s="39"/>
    </row>
    <row r="113221" spans="17:17">
      <c r="Q113221" s="39"/>
    </row>
    <row r="113222" spans="17:17">
      <c r="Q113222" s="39"/>
    </row>
    <row r="113223" spans="17:17">
      <c r="Q113223" s="39"/>
    </row>
    <row r="113224" spans="17:17">
      <c r="Q113224" s="39"/>
    </row>
    <row r="113225" spans="17:17">
      <c r="Q113225" s="39"/>
    </row>
    <row r="113226" spans="17:17">
      <c r="Q113226" s="39"/>
    </row>
    <row r="113227" spans="17:17">
      <c r="Q113227" s="39"/>
    </row>
    <row r="113228" spans="17:17">
      <c r="Q113228" s="39"/>
    </row>
    <row r="113229" spans="17:17">
      <c r="Q113229" s="39"/>
    </row>
    <row r="113230" spans="17:17">
      <c r="Q113230" s="39"/>
    </row>
    <row r="113231" spans="17:17">
      <c r="Q113231" s="39"/>
    </row>
    <row r="113232" spans="17:17">
      <c r="Q113232" s="39"/>
    </row>
    <row r="113233" spans="17:17">
      <c r="Q113233" s="39"/>
    </row>
    <row r="113234" spans="17:17">
      <c r="Q113234" s="39"/>
    </row>
    <row r="113235" spans="17:17">
      <c r="Q113235" s="39"/>
    </row>
    <row r="113236" spans="17:17">
      <c r="Q113236" s="39"/>
    </row>
    <row r="113237" spans="17:17">
      <c r="Q113237" s="39"/>
    </row>
    <row r="113238" spans="17:17">
      <c r="Q113238" s="39"/>
    </row>
    <row r="113239" spans="17:17">
      <c r="Q113239" s="39"/>
    </row>
    <row r="113240" spans="17:17">
      <c r="Q113240" s="39"/>
    </row>
    <row r="113241" spans="17:17">
      <c r="Q113241" s="39"/>
    </row>
    <row r="113242" spans="17:17">
      <c r="Q113242" s="39"/>
    </row>
    <row r="113243" spans="17:17">
      <c r="Q113243" s="39"/>
    </row>
    <row r="113244" spans="17:17">
      <c r="Q113244" s="39"/>
    </row>
    <row r="113245" spans="17:17">
      <c r="Q113245" s="39"/>
    </row>
    <row r="113246" spans="17:17">
      <c r="Q113246" s="39"/>
    </row>
    <row r="113247" spans="17:17">
      <c r="Q113247" s="39"/>
    </row>
    <row r="113248" spans="17:17">
      <c r="Q113248" s="39"/>
    </row>
    <row r="113249" spans="17:17">
      <c r="Q113249" s="39"/>
    </row>
    <row r="113250" spans="17:17">
      <c r="Q113250" s="39"/>
    </row>
    <row r="113251" spans="17:17">
      <c r="Q113251" s="39"/>
    </row>
    <row r="113252" spans="17:17">
      <c r="Q113252" s="39"/>
    </row>
    <row r="113253" spans="17:17">
      <c r="Q113253" s="39"/>
    </row>
    <row r="113254" spans="17:17">
      <c r="Q113254" s="39"/>
    </row>
    <row r="113255" spans="17:17">
      <c r="Q113255" s="39"/>
    </row>
    <row r="113256" spans="17:17">
      <c r="Q113256" s="39"/>
    </row>
    <row r="113257" spans="17:17">
      <c r="Q113257" s="39"/>
    </row>
    <row r="113258" spans="17:17">
      <c r="Q113258" s="39"/>
    </row>
    <row r="113259" spans="17:17">
      <c r="Q113259" s="39"/>
    </row>
    <row r="113260" spans="17:17">
      <c r="Q113260" s="39"/>
    </row>
    <row r="113261" spans="17:17">
      <c r="Q113261" s="39"/>
    </row>
    <row r="113262" spans="17:17">
      <c r="Q113262" s="39"/>
    </row>
    <row r="113263" spans="17:17">
      <c r="Q113263" s="39"/>
    </row>
    <row r="113264" spans="17:17">
      <c r="Q113264" s="39"/>
    </row>
    <row r="113265" spans="17:17">
      <c r="Q113265" s="39"/>
    </row>
    <row r="113266" spans="17:17">
      <c r="Q113266" s="39"/>
    </row>
    <row r="113267" spans="17:17">
      <c r="Q113267" s="39"/>
    </row>
    <row r="113268" spans="17:17">
      <c r="Q113268" s="39"/>
    </row>
    <row r="113269" spans="17:17">
      <c r="Q113269" s="39"/>
    </row>
    <row r="113270" spans="17:17">
      <c r="Q113270" s="39"/>
    </row>
    <row r="113271" spans="17:17">
      <c r="Q113271" s="39"/>
    </row>
    <row r="113272" spans="17:17">
      <c r="Q113272" s="39"/>
    </row>
    <row r="113273" spans="17:17">
      <c r="Q113273" s="39"/>
    </row>
    <row r="113274" spans="17:17">
      <c r="Q113274" s="39"/>
    </row>
    <row r="113275" spans="17:17">
      <c r="Q113275" s="39"/>
    </row>
    <row r="113276" spans="17:17">
      <c r="Q113276" s="39"/>
    </row>
    <row r="113277" spans="17:17">
      <c r="Q113277" s="39"/>
    </row>
    <row r="113278" spans="17:17">
      <c r="Q113278" s="39"/>
    </row>
    <row r="113279" spans="17:17">
      <c r="Q113279" s="39"/>
    </row>
    <row r="113280" spans="17:17">
      <c r="Q113280" s="39"/>
    </row>
    <row r="113281" spans="17:17">
      <c r="Q113281" s="39"/>
    </row>
    <row r="113282" spans="17:17">
      <c r="Q113282" s="39"/>
    </row>
    <row r="113283" spans="17:17">
      <c r="Q113283" s="39"/>
    </row>
    <row r="113284" spans="17:17">
      <c r="Q113284" s="39"/>
    </row>
    <row r="113285" spans="17:17">
      <c r="Q113285" s="39"/>
    </row>
    <row r="113286" spans="17:17">
      <c r="Q113286" s="39"/>
    </row>
    <row r="113287" spans="17:17">
      <c r="Q113287" s="39"/>
    </row>
    <row r="113288" spans="17:17">
      <c r="Q113288" s="39"/>
    </row>
    <row r="113289" spans="17:17">
      <c r="Q113289" s="39"/>
    </row>
    <row r="113290" spans="17:17">
      <c r="Q113290" s="39"/>
    </row>
    <row r="113291" spans="17:17">
      <c r="Q113291" s="39"/>
    </row>
    <row r="113292" spans="17:17">
      <c r="Q113292" s="39"/>
    </row>
    <row r="113293" spans="17:17">
      <c r="Q113293" s="39"/>
    </row>
    <row r="113294" spans="17:17">
      <c r="Q113294" s="39"/>
    </row>
    <row r="113295" spans="17:17">
      <c r="Q113295" s="39"/>
    </row>
    <row r="113296" spans="17:17">
      <c r="Q113296" s="39"/>
    </row>
    <row r="113297" spans="17:17">
      <c r="Q113297" s="39"/>
    </row>
    <row r="113298" spans="17:17">
      <c r="Q113298" s="39"/>
    </row>
    <row r="113299" spans="17:17">
      <c r="Q113299" s="39"/>
    </row>
    <row r="113300" spans="17:17">
      <c r="Q113300" s="39"/>
    </row>
    <row r="113301" spans="17:17">
      <c r="Q113301" s="39"/>
    </row>
    <row r="113302" spans="17:17">
      <c r="Q113302" s="39"/>
    </row>
    <row r="113303" spans="17:17">
      <c r="Q113303" s="39"/>
    </row>
    <row r="113304" spans="17:17">
      <c r="Q113304" s="39"/>
    </row>
    <row r="113305" spans="17:17">
      <c r="Q113305" s="39"/>
    </row>
    <row r="113306" spans="17:17">
      <c r="Q113306" s="39"/>
    </row>
    <row r="113307" spans="17:17">
      <c r="Q113307" s="39"/>
    </row>
    <row r="113308" spans="17:17">
      <c r="Q113308" s="39"/>
    </row>
    <row r="113309" spans="17:17">
      <c r="Q113309" s="39"/>
    </row>
    <row r="113310" spans="17:17">
      <c r="Q113310" s="39"/>
    </row>
    <row r="113311" spans="17:17">
      <c r="Q113311" s="39"/>
    </row>
    <row r="113312" spans="17:17">
      <c r="Q113312" s="39"/>
    </row>
    <row r="113313" spans="17:17">
      <c r="Q113313" s="39"/>
    </row>
    <row r="113314" spans="17:17">
      <c r="Q113314" s="39"/>
    </row>
    <row r="113315" spans="17:17">
      <c r="Q113315" s="39"/>
    </row>
    <row r="113316" spans="17:17">
      <c r="Q113316" s="39"/>
    </row>
    <row r="113317" spans="17:17">
      <c r="Q113317" s="39"/>
    </row>
    <row r="113318" spans="17:17">
      <c r="Q113318" s="39"/>
    </row>
    <row r="113319" spans="17:17">
      <c r="Q113319" s="39"/>
    </row>
    <row r="113320" spans="17:17">
      <c r="Q113320" s="39"/>
    </row>
    <row r="113321" spans="17:17">
      <c r="Q113321" s="39"/>
    </row>
    <row r="113322" spans="17:17">
      <c r="Q113322" s="39"/>
    </row>
    <row r="113323" spans="17:17">
      <c r="Q113323" s="39"/>
    </row>
    <row r="113324" spans="17:17">
      <c r="Q113324" s="39"/>
    </row>
    <row r="113325" spans="17:17">
      <c r="Q113325" s="39"/>
    </row>
    <row r="113326" spans="17:17">
      <c r="Q113326" s="39"/>
    </row>
    <row r="113327" spans="17:17">
      <c r="Q113327" s="39"/>
    </row>
    <row r="113328" spans="17:17">
      <c r="Q113328" s="39"/>
    </row>
    <row r="113329" spans="17:17">
      <c r="Q113329" s="39"/>
    </row>
    <row r="113330" spans="17:17">
      <c r="Q113330" s="39"/>
    </row>
    <row r="113331" spans="17:17">
      <c r="Q113331" s="39"/>
    </row>
    <row r="113332" spans="17:17">
      <c r="Q113332" s="39"/>
    </row>
    <row r="113333" spans="17:17">
      <c r="Q113333" s="39"/>
    </row>
    <row r="113334" spans="17:17">
      <c r="Q113334" s="39"/>
    </row>
    <row r="113335" spans="17:17">
      <c r="Q113335" s="39"/>
    </row>
    <row r="113336" spans="17:17">
      <c r="Q113336" s="39"/>
    </row>
    <row r="113337" spans="17:17">
      <c r="Q113337" s="39"/>
    </row>
    <row r="113338" spans="17:17">
      <c r="Q113338" s="39"/>
    </row>
    <row r="113339" spans="17:17">
      <c r="Q113339" s="39"/>
    </row>
    <row r="113340" spans="17:17">
      <c r="Q113340" s="39"/>
    </row>
    <row r="113341" spans="17:17">
      <c r="Q113341" s="39"/>
    </row>
    <row r="113342" spans="17:17">
      <c r="Q113342" s="39"/>
    </row>
    <row r="113343" spans="17:17">
      <c r="Q113343" s="39"/>
    </row>
    <row r="113344" spans="17:17">
      <c r="Q113344" s="39"/>
    </row>
    <row r="113345" spans="17:17">
      <c r="Q113345" s="39"/>
    </row>
    <row r="113346" spans="17:17">
      <c r="Q113346" s="39"/>
    </row>
    <row r="113347" spans="17:17">
      <c r="Q113347" s="39"/>
    </row>
    <row r="113348" spans="17:17">
      <c r="Q113348" s="39"/>
    </row>
    <row r="113349" spans="17:17">
      <c r="Q113349" s="39"/>
    </row>
    <row r="113350" spans="17:17">
      <c r="Q113350" s="39"/>
    </row>
    <row r="113351" spans="17:17">
      <c r="Q113351" s="39"/>
    </row>
    <row r="113352" spans="17:17">
      <c r="Q113352" s="39"/>
    </row>
    <row r="113353" spans="17:17">
      <c r="Q113353" s="39"/>
    </row>
    <row r="113354" spans="17:17">
      <c r="Q113354" s="39"/>
    </row>
    <row r="113355" spans="17:17">
      <c r="Q113355" s="39"/>
    </row>
    <row r="113356" spans="17:17">
      <c r="Q113356" s="39"/>
    </row>
    <row r="113357" spans="17:17">
      <c r="Q113357" s="39"/>
    </row>
    <row r="113358" spans="17:17">
      <c r="Q113358" s="39"/>
    </row>
    <row r="113359" spans="17:17">
      <c r="Q113359" s="39"/>
    </row>
    <row r="113360" spans="17:17">
      <c r="Q113360" s="39"/>
    </row>
    <row r="113361" spans="17:17">
      <c r="Q113361" s="39"/>
    </row>
    <row r="113362" spans="17:17">
      <c r="Q113362" s="39"/>
    </row>
    <row r="113363" spans="17:17">
      <c r="Q113363" s="39"/>
    </row>
    <row r="113364" spans="17:17">
      <c r="Q113364" s="39"/>
    </row>
    <row r="113365" spans="17:17">
      <c r="Q113365" s="39"/>
    </row>
    <row r="113366" spans="17:17">
      <c r="Q113366" s="39"/>
    </row>
    <row r="113367" spans="17:17">
      <c r="Q113367" s="39"/>
    </row>
    <row r="113368" spans="17:17">
      <c r="Q113368" s="39"/>
    </row>
    <row r="113369" spans="17:17">
      <c r="Q113369" s="39"/>
    </row>
    <row r="113370" spans="17:17">
      <c r="Q113370" s="39"/>
    </row>
    <row r="113371" spans="17:17">
      <c r="Q113371" s="39"/>
    </row>
    <row r="113372" spans="17:17">
      <c r="Q113372" s="39"/>
    </row>
    <row r="113373" spans="17:17">
      <c r="Q113373" s="39"/>
    </row>
    <row r="113374" spans="17:17">
      <c r="Q113374" s="39"/>
    </row>
    <row r="113375" spans="17:17">
      <c r="Q113375" s="39"/>
    </row>
    <row r="113376" spans="17:17">
      <c r="Q113376" s="39"/>
    </row>
    <row r="113377" spans="17:17">
      <c r="Q113377" s="39"/>
    </row>
    <row r="113378" spans="17:17">
      <c r="Q113378" s="39"/>
    </row>
    <row r="113379" spans="17:17">
      <c r="Q113379" s="39"/>
    </row>
    <row r="113380" spans="17:17">
      <c r="Q113380" s="39"/>
    </row>
    <row r="113381" spans="17:17">
      <c r="Q113381" s="39"/>
    </row>
    <row r="113382" spans="17:17">
      <c r="Q113382" s="39"/>
    </row>
    <row r="113383" spans="17:17">
      <c r="Q113383" s="39"/>
    </row>
    <row r="113384" spans="17:17">
      <c r="Q113384" s="39"/>
    </row>
    <row r="113385" spans="17:17">
      <c r="Q113385" s="39"/>
    </row>
    <row r="113386" spans="17:17">
      <c r="Q113386" s="39"/>
    </row>
    <row r="113387" spans="17:17">
      <c r="Q113387" s="39"/>
    </row>
    <row r="113388" spans="17:17">
      <c r="Q113388" s="39"/>
    </row>
    <row r="113389" spans="17:17">
      <c r="Q113389" s="39"/>
    </row>
    <row r="113390" spans="17:17">
      <c r="Q113390" s="39"/>
    </row>
    <row r="113391" spans="17:17">
      <c r="Q113391" s="39"/>
    </row>
    <row r="113392" spans="17:17">
      <c r="Q113392" s="39"/>
    </row>
    <row r="113393" spans="17:17">
      <c r="Q113393" s="39"/>
    </row>
    <row r="113394" spans="17:17">
      <c r="Q113394" s="39"/>
    </row>
    <row r="113395" spans="17:17">
      <c r="Q113395" s="39"/>
    </row>
    <row r="113396" spans="17:17">
      <c r="Q113396" s="39"/>
    </row>
    <row r="113397" spans="17:17">
      <c r="Q113397" s="39"/>
    </row>
    <row r="113398" spans="17:17">
      <c r="Q113398" s="39"/>
    </row>
    <row r="113399" spans="17:17">
      <c r="Q113399" s="39"/>
    </row>
    <row r="113400" spans="17:17">
      <c r="Q113400" s="39"/>
    </row>
    <row r="113401" spans="17:17">
      <c r="Q113401" s="39"/>
    </row>
    <row r="113402" spans="17:17">
      <c r="Q113402" s="39"/>
    </row>
    <row r="113403" spans="17:17">
      <c r="Q113403" s="39"/>
    </row>
    <row r="113404" spans="17:17">
      <c r="Q113404" s="39"/>
    </row>
    <row r="113405" spans="17:17">
      <c r="Q113405" s="39"/>
    </row>
    <row r="113406" spans="17:17">
      <c r="Q113406" s="39"/>
    </row>
    <row r="113407" spans="17:17">
      <c r="Q113407" s="39"/>
    </row>
    <row r="113408" spans="17:17">
      <c r="Q113408" s="39"/>
    </row>
    <row r="113409" spans="17:17">
      <c r="Q113409" s="39"/>
    </row>
    <row r="113410" spans="17:17">
      <c r="Q113410" s="39"/>
    </row>
    <row r="113411" spans="17:17">
      <c r="Q113411" s="39"/>
    </row>
    <row r="113412" spans="17:17">
      <c r="Q113412" s="39"/>
    </row>
    <row r="113413" spans="17:17">
      <c r="Q113413" s="39"/>
    </row>
    <row r="113414" spans="17:17">
      <c r="Q113414" s="39"/>
    </row>
    <row r="113415" spans="17:17">
      <c r="Q113415" s="39"/>
    </row>
    <row r="113416" spans="17:17">
      <c r="Q113416" s="39"/>
    </row>
    <row r="113417" spans="17:17">
      <c r="Q113417" s="39"/>
    </row>
    <row r="113418" spans="17:17">
      <c r="Q113418" s="39"/>
    </row>
    <row r="113419" spans="17:17">
      <c r="Q113419" s="39"/>
    </row>
    <row r="113420" spans="17:17">
      <c r="Q113420" s="39"/>
    </row>
    <row r="113421" spans="17:17">
      <c r="Q113421" s="39"/>
    </row>
    <row r="113422" spans="17:17">
      <c r="Q113422" s="39"/>
    </row>
    <row r="113423" spans="17:17">
      <c r="Q113423" s="39"/>
    </row>
    <row r="113424" spans="17:17">
      <c r="Q113424" s="39"/>
    </row>
    <row r="113425" spans="17:17">
      <c r="Q113425" s="39"/>
    </row>
    <row r="113426" spans="17:17">
      <c r="Q113426" s="39"/>
    </row>
    <row r="113427" spans="17:17">
      <c r="Q113427" s="39"/>
    </row>
    <row r="113428" spans="17:17">
      <c r="Q113428" s="39"/>
    </row>
    <row r="113429" spans="17:17">
      <c r="Q113429" s="39"/>
    </row>
    <row r="113430" spans="17:17">
      <c r="Q113430" s="39"/>
    </row>
    <row r="113431" spans="17:17">
      <c r="Q113431" s="39"/>
    </row>
    <row r="113432" spans="17:17">
      <c r="Q113432" s="39"/>
    </row>
    <row r="113433" spans="17:17">
      <c r="Q113433" s="39"/>
    </row>
    <row r="113434" spans="17:17">
      <c r="Q113434" s="39"/>
    </row>
    <row r="113435" spans="17:17">
      <c r="Q113435" s="39"/>
    </row>
    <row r="113436" spans="17:17">
      <c r="Q113436" s="39"/>
    </row>
    <row r="113437" spans="17:17">
      <c r="Q113437" s="39"/>
    </row>
    <row r="113438" spans="17:17">
      <c r="Q113438" s="39"/>
    </row>
    <row r="113439" spans="17:17">
      <c r="Q113439" s="39"/>
    </row>
    <row r="113440" spans="17:17">
      <c r="Q113440" s="39"/>
    </row>
    <row r="113441" spans="17:17">
      <c r="Q113441" s="39"/>
    </row>
    <row r="113442" spans="17:17">
      <c r="Q113442" s="39"/>
    </row>
    <row r="113443" spans="17:17">
      <c r="Q113443" s="39"/>
    </row>
    <row r="113444" spans="17:17">
      <c r="Q113444" s="39"/>
    </row>
    <row r="113445" spans="17:17">
      <c r="Q113445" s="39"/>
    </row>
    <row r="113446" spans="17:17">
      <c r="Q113446" s="39"/>
    </row>
    <row r="113447" spans="17:17">
      <c r="Q113447" s="39"/>
    </row>
    <row r="113448" spans="17:17">
      <c r="Q113448" s="39"/>
    </row>
    <row r="113449" spans="17:17">
      <c r="Q113449" s="39"/>
    </row>
    <row r="113450" spans="17:17">
      <c r="Q113450" s="39"/>
    </row>
    <row r="113451" spans="17:17">
      <c r="Q113451" s="39"/>
    </row>
    <row r="113452" spans="17:17">
      <c r="Q113452" s="39"/>
    </row>
    <row r="113453" spans="17:17">
      <c r="Q113453" s="39"/>
    </row>
    <row r="113454" spans="17:17">
      <c r="Q113454" s="39"/>
    </row>
    <row r="113455" spans="17:17">
      <c r="Q113455" s="39"/>
    </row>
    <row r="113456" spans="17:17">
      <c r="Q113456" s="39"/>
    </row>
    <row r="113457" spans="17:17">
      <c r="Q113457" s="39"/>
    </row>
    <row r="113458" spans="17:17">
      <c r="Q113458" s="39"/>
    </row>
    <row r="113459" spans="17:17">
      <c r="Q113459" s="39"/>
    </row>
    <row r="113460" spans="17:17">
      <c r="Q113460" s="39"/>
    </row>
    <row r="113461" spans="17:17">
      <c r="Q113461" s="39"/>
    </row>
    <row r="113462" spans="17:17">
      <c r="Q113462" s="39"/>
    </row>
    <row r="113463" spans="17:17">
      <c r="Q113463" s="39"/>
    </row>
    <row r="113464" spans="17:17">
      <c r="Q113464" s="39"/>
    </row>
    <row r="113465" spans="17:17">
      <c r="Q113465" s="39"/>
    </row>
    <row r="113466" spans="17:17">
      <c r="Q113466" s="39"/>
    </row>
    <row r="113467" spans="17:17">
      <c r="Q113467" s="39"/>
    </row>
    <row r="113468" spans="17:17">
      <c r="Q113468" s="39"/>
    </row>
    <row r="113469" spans="17:17">
      <c r="Q113469" s="39"/>
    </row>
    <row r="113470" spans="17:17">
      <c r="Q113470" s="39"/>
    </row>
    <row r="113471" spans="17:17">
      <c r="Q113471" s="39"/>
    </row>
    <row r="113472" spans="17:17">
      <c r="Q113472" s="39"/>
    </row>
    <row r="113473" spans="17:17">
      <c r="Q113473" s="39"/>
    </row>
    <row r="113474" spans="17:17">
      <c r="Q113474" s="39"/>
    </row>
    <row r="113475" spans="17:17">
      <c r="Q113475" s="39"/>
    </row>
    <row r="113476" spans="17:17">
      <c r="Q113476" s="39"/>
    </row>
    <row r="113477" spans="17:17">
      <c r="Q113477" s="39"/>
    </row>
    <row r="113478" spans="17:17">
      <c r="Q113478" s="39"/>
    </row>
    <row r="113479" spans="17:17">
      <c r="Q113479" s="39"/>
    </row>
    <row r="113480" spans="17:17">
      <c r="Q113480" s="39"/>
    </row>
    <row r="113481" spans="17:17">
      <c r="Q113481" s="39"/>
    </row>
    <row r="113482" spans="17:17">
      <c r="Q113482" s="39"/>
    </row>
    <row r="113483" spans="17:17">
      <c r="Q113483" s="39"/>
    </row>
    <row r="113484" spans="17:17">
      <c r="Q113484" s="39"/>
    </row>
    <row r="113485" spans="17:17">
      <c r="Q113485" s="39"/>
    </row>
    <row r="113486" spans="17:17">
      <c r="Q113486" s="39"/>
    </row>
    <row r="113487" spans="17:17">
      <c r="Q113487" s="39"/>
    </row>
    <row r="113488" spans="17:17">
      <c r="Q113488" s="39"/>
    </row>
    <row r="113489" spans="17:17">
      <c r="Q113489" s="39"/>
    </row>
    <row r="113490" spans="17:17">
      <c r="Q113490" s="39"/>
    </row>
    <row r="113491" spans="17:17">
      <c r="Q113491" s="39"/>
    </row>
    <row r="113492" spans="17:17">
      <c r="Q113492" s="39"/>
    </row>
    <row r="113493" spans="17:17">
      <c r="Q113493" s="39"/>
    </row>
    <row r="113494" spans="17:17">
      <c r="Q113494" s="39"/>
    </row>
    <row r="113495" spans="17:17">
      <c r="Q113495" s="39"/>
    </row>
    <row r="113496" spans="17:17">
      <c r="Q113496" s="39"/>
    </row>
    <row r="113497" spans="17:17">
      <c r="Q113497" s="39"/>
    </row>
    <row r="113498" spans="17:17">
      <c r="Q113498" s="39"/>
    </row>
    <row r="113499" spans="17:17">
      <c r="Q113499" s="39"/>
    </row>
    <row r="113500" spans="17:17">
      <c r="Q113500" s="39"/>
    </row>
    <row r="113501" spans="17:17">
      <c r="Q113501" s="39"/>
    </row>
    <row r="113502" spans="17:17">
      <c r="Q113502" s="39"/>
    </row>
    <row r="113503" spans="17:17">
      <c r="Q113503" s="39"/>
    </row>
    <row r="113504" spans="17:17">
      <c r="Q113504" s="39"/>
    </row>
    <row r="113505" spans="17:17">
      <c r="Q113505" s="39"/>
    </row>
    <row r="113506" spans="17:17">
      <c r="Q113506" s="39"/>
    </row>
    <row r="113507" spans="17:17">
      <c r="Q113507" s="39"/>
    </row>
    <row r="113508" spans="17:17">
      <c r="Q113508" s="39"/>
    </row>
    <row r="113509" spans="17:17">
      <c r="Q113509" s="39"/>
    </row>
    <row r="113510" spans="17:17">
      <c r="Q113510" s="39"/>
    </row>
    <row r="113511" spans="17:17">
      <c r="Q113511" s="39"/>
    </row>
    <row r="113512" spans="17:17">
      <c r="Q113512" s="39"/>
    </row>
    <row r="113513" spans="17:17">
      <c r="Q113513" s="39"/>
    </row>
    <row r="113514" spans="17:17">
      <c r="Q113514" s="39"/>
    </row>
    <row r="113515" spans="17:17">
      <c r="Q113515" s="39"/>
    </row>
    <row r="113516" spans="17:17">
      <c r="Q113516" s="39"/>
    </row>
    <row r="113517" spans="17:17">
      <c r="Q113517" s="39"/>
    </row>
    <row r="113518" spans="17:17">
      <c r="Q113518" s="39"/>
    </row>
    <row r="113519" spans="17:17">
      <c r="Q113519" s="39"/>
    </row>
    <row r="113520" spans="17:17">
      <c r="Q113520" s="39"/>
    </row>
    <row r="113521" spans="17:17">
      <c r="Q113521" s="39"/>
    </row>
    <row r="113522" spans="17:17">
      <c r="Q113522" s="39"/>
    </row>
    <row r="113523" spans="17:17">
      <c r="Q113523" s="39"/>
    </row>
    <row r="113524" spans="17:17">
      <c r="Q113524" s="39"/>
    </row>
    <row r="113525" spans="17:17">
      <c r="Q113525" s="39"/>
    </row>
    <row r="113526" spans="17:17">
      <c r="Q113526" s="39"/>
    </row>
    <row r="113527" spans="17:17">
      <c r="Q113527" s="39"/>
    </row>
    <row r="113528" spans="17:17">
      <c r="Q113528" s="39"/>
    </row>
    <row r="113529" spans="17:17">
      <c r="Q113529" s="39"/>
    </row>
    <row r="113530" spans="17:17">
      <c r="Q113530" s="39"/>
    </row>
    <row r="113531" spans="17:17">
      <c r="Q113531" s="39"/>
    </row>
    <row r="113532" spans="17:17">
      <c r="Q113532" s="39"/>
    </row>
    <row r="113533" spans="17:17">
      <c r="Q113533" s="39"/>
    </row>
    <row r="113534" spans="17:17">
      <c r="Q113534" s="39"/>
    </row>
    <row r="113535" spans="17:17">
      <c r="Q113535" s="39"/>
    </row>
    <row r="113536" spans="17:17">
      <c r="Q113536" s="39"/>
    </row>
    <row r="113537" spans="17:17">
      <c r="Q113537" s="39"/>
    </row>
    <row r="113538" spans="17:17">
      <c r="Q113538" s="39"/>
    </row>
    <row r="113539" spans="17:17">
      <c r="Q113539" s="39"/>
    </row>
    <row r="113540" spans="17:17">
      <c r="Q113540" s="39"/>
    </row>
    <row r="113541" spans="17:17">
      <c r="Q113541" s="39"/>
    </row>
    <row r="113542" spans="17:17">
      <c r="Q113542" s="39"/>
    </row>
    <row r="113543" spans="17:17">
      <c r="Q113543" s="39"/>
    </row>
    <row r="113544" spans="17:17">
      <c r="Q113544" s="39"/>
    </row>
    <row r="113545" spans="17:17">
      <c r="Q113545" s="39"/>
    </row>
    <row r="113546" spans="17:17">
      <c r="Q113546" s="39"/>
    </row>
    <row r="113547" spans="17:17">
      <c r="Q113547" s="39"/>
    </row>
    <row r="113548" spans="17:17">
      <c r="Q113548" s="39"/>
    </row>
    <row r="113549" spans="17:17">
      <c r="Q113549" s="39"/>
    </row>
    <row r="113550" spans="17:17">
      <c r="Q113550" s="39"/>
    </row>
    <row r="113551" spans="17:17">
      <c r="Q113551" s="39"/>
    </row>
    <row r="113552" spans="17:17">
      <c r="Q113552" s="39"/>
    </row>
    <row r="113553" spans="17:17">
      <c r="Q113553" s="39"/>
    </row>
    <row r="113554" spans="17:17">
      <c r="Q113554" s="39"/>
    </row>
    <row r="113555" spans="17:17">
      <c r="Q113555" s="39"/>
    </row>
    <row r="113556" spans="17:17">
      <c r="Q113556" s="39"/>
    </row>
    <row r="113557" spans="17:17">
      <c r="Q113557" s="39"/>
    </row>
    <row r="113558" spans="17:17">
      <c r="Q113558" s="39"/>
    </row>
    <row r="113559" spans="17:17">
      <c r="Q113559" s="39"/>
    </row>
    <row r="113560" spans="17:17">
      <c r="Q113560" s="39"/>
    </row>
    <row r="113561" spans="17:17">
      <c r="Q113561" s="39"/>
    </row>
    <row r="113562" spans="17:17">
      <c r="Q113562" s="39"/>
    </row>
    <row r="113563" spans="17:17">
      <c r="Q113563" s="39"/>
    </row>
    <row r="113564" spans="17:17">
      <c r="Q113564" s="39"/>
    </row>
    <row r="113565" spans="17:17">
      <c r="Q113565" s="39"/>
    </row>
    <row r="113566" spans="17:17">
      <c r="Q113566" s="39"/>
    </row>
    <row r="113567" spans="17:17">
      <c r="Q113567" s="39"/>
    </row>
    <row r="113568" spans="17:17">
      <c r="Q113568" s="39"/>
    </row>
    <row r="113569" spans="17:17">
      <c r="Q113569" s="39"/>
    </row>
    <row r="113570" spans="17:17">
      <c r="Q113570" s="39"/>
    </row>
    <row r="113571" spans="17:17">
      <c r="Q113571" s="39"/>
    </row>
    <row r="113572" spans="17:17">
      <c r="Q113572" s="39"/>
    </row>
    <row r="113573" spans="17:17">
      <c r="Q113573" s="39"/>
    </row>
    <row r="113574" spans="17:17">
      <c r="Q113574" s="39"/>
    </row>
    <row r="113575" spans="17:17">
      <c r="Q113575" s="39"/>
    </row>
    <row r="113576" spans="17:17">
      <c r="Q113576" s="39"/>
    </row>
    <row r="113577" spans="17:17">
      <c r="Q113577" s="39"/>
    </row>
    <row r="113578" spans="17:17">
      <c r="Q113578" s="39"/>
    </row>
    <row r="113579" spans="17:17">
      <c r="Q113579" s="39"/>
    </row>
    <row r="113580" spans="17:17">
      <c r="Q113580" s="39"/>
    </row>
    <row r="113581" spans="17:17">
      <c r="Q113581" s="39"/>
    </row>
    <row r="113582" spans="17:17">
      <c r="Q113582" s="39"/>
    </row>
    <row r="113583" spans="17:17">
      <c r="Q113583" s="39"/>
    </row>
    <row r="113584" spans="17:17">
      <c r="Q113584" s="39"/>
    </row>
    <row r="113585" spans="17:17">
      <c r="Q113585" s="39"/>
    </row>
    <row r="113586" spans="17:17">
      <c r="Q113586" s="39"/>
    </row>
    <row r="113587" spans="17:17">
      <c r="Q113587" s="39"/>
    </row>
    <row r="113588" spans="17:17">
      <c r="Q113588" s="39"/>
    </row>
    <row r="113589" spans="17:17">
      <c r="Q113589" s="39"/>
    </row>
    <row r="113590" spans="17:17">
      <c r="Q113590" s="39"/>
    </row>
    <row r="113591" spans="17:17">
      <c r="Q113591" s="39"/>
    </row>
    <row r="113592" spans="17:17">
      <c r="Q113592" s="39"/>
    </row>
    <row r="113593" spans="17:17">
      <c r="Q113593" s="39"/>
    </row>
    <row r="113594" spans="17:17">
      <c r="Q113594" s="39"/>
    </row>
    <row r="113595" spans="17:17">
      <c r="Q113595" s="39"/>
    </row>
    <row r="113596" spans="17:17">
      <c r="Q113596" s="39"/>
    </row>
    <row r="113597" spans="17:17">
      <c r="Q113597" s="39"/>
    </row>
    <row r="113598" spans="17:17">
      <c r="Q113598" s="39"/>
    </row>
    <row r="113599" spans="17:17">
      <c r="Q113599" s="39"/>
    </row>
    <row r="113600" spans="17:17">
      <c r="Q113600" s="39"/>
    </row>
    <row r="113601" spans="17:17">
      <c r="Q113601" s="39"/>
    </row>
    <row r="113602" spans="17:17">
      <c r="Q113602" s="39"/>
    </row>
    <row r="113603" spans="17:17">
      <c r="Q113603" s="39"/>
    </row>
    <row r="113604" spans="17:17">
      <c r="Q113604" s="39"/>
    </row>
    <row r="113605" spans="17:17">
      <c r="Q113605" s="39"/>
    </row>
    <row r="113606" spans="17:17">
      <c r="Q113606" s="39"/>
    </row>
    <row r="113607" spans="17:17">
      <c r="Q113607" s="39"/>
    </row>
    <row r="113608" spans="17:17">
      <c r="Q113608" s="39"/>
    </row>
    <row r="113609" spans="17:17">
      <c r="Q113609" s="39"/>
    </row>
    <row r="113610" spans="17:17">
      <c r="Q113610" s="39"/>
    </row>
    <row r="113611" spans="17:17">
      <c r="Q113611" s="39"/>
    </row>
    <row r="113612" spans="17:17">
      <c r="Q113612" s="39"/>
    </row>
    <row r="113613" spans="17:17">
      <c r="Q113613" s="39"/>
    </row>
    <row r="113614" spans="17:17">
      <c r="Q113614" s="39"/>
    </row>
    <row r="113615" spans="17:17">
      <c r="Q113615" s="39"/>
    </row>
    <row r="113616" spans="17:17">
      <c r="Q113616" s="39"/>
    </row>
    <row r="113617" spans="17:17">
      <c r="Q113617" s="39"/>
    </row>
    <row r="113618" spans="17:17">
      <c r="Q113618" s="39"/>
    </row>
    <row r="113619" spans="17:17">
      <c r="Q113619" s="39"/>
    </row>
    <row r="113620" spans="17:17">
      <c r="Q113620" s="39"/>
    </row>
    <row r="113621" spans="17:17">
      <c r="Q113621" s="39"/>
    </row>
    <row r="113622" spans="17:17">
      <c r="Q113622" s="39"/>
    </row>
    <row r="113623" spans="17:17">
      <c r="Q113623" s="39"/>
    </row>
    <row r="113624" spans="17:17">
      <c r="Q113624" s="39"/>
    </row>
    <row r="113625" spans="17:17">
      <c r="Q113625" s="39"/>
    </row>
    <row r="113626" spans="17:17">
      <c r="Q113626" s="39"/>
    </row>
    <row r="113627" spans="17:17">
      <c r="Q113627" s="39"/>
    </row>
    <row r="113628" spans="17:17">
      <c r="Q113628" s="39"/>
    </row>
    <row r="113629" spans="17:17">
      <c r="Q113629" s="39"/>
    </row>
    <row r="113630" spans="17:17">
      <c r="Q113630" s="39"/>
    </row>
    <row r="113631" spans="17:17">
      <c r="Q113631" s="39"/>
    </row>
    <row r="113632" spans="17:17">
      <c r="Q113632" s="39"/>
    </row>
    <row r="113633" spans="17:17">
      <c r="Q113633" s="39"/>
    </row>
    <row r="113634" spans="17:17">
      <c r="Q113634" s="39"/>
    </row>
    <row r="113635" spans="17:17">
      <c r="Q113635" s="39"/>
    </row>
    <row r="113636" spans="17:17">
      <c r="Q113636" s="39"/>
    </row>
    <row r="113637" spans="17:17">
      <c r="Q113637" s="39"/>
    </row>
    <row r="113638" spans="17:17">
      <c r="Q113638" s="39"/>
    </row>
    <row r="113639" spans="17:17">
      <c r="Q113639" s="39"/>
    </row>
    <row r="113640" spans="17:17">
      <c r="Q113640" s="39"/>
    </row>
    <row r="113641" spans="17:17">
      <c r="Q113641" s="39"/>
    </row>
    <row r="113642" spans="17:17">
      <c r="Q113642" s="39"/>
    </row>
    <row r="113643" spans="17:17">
      <c r="Q113643" s="39"/>
    </row>
    <row r="113644" spans="17:17">
      <c r="Q113644" s="39"/>
    </row>
    <row r="113645" spans="17:17">
      <c r="Q113645" s="39"/>
    </row>
    <row r="113646" spans="17:17">
      <c r="Q113646" s="39"/>
    </row>
    <row r="113647" spans="17:17">
      <c r="Q113647" s="39"/>
    </row>
    <row r="113648" spans="17:17">
      <c r="Q113648" s="39"/>
    </row>
    <row r="113649" spans="17:17">
      <c r="Q113649" s="39"/>
    </row>
    <row r="113650" spans="17:17">
      <c r="Q113650" s="39"/>
    </row>
    <row r="113651" spans="17:17">
      <c r="Q113651" s="39"/>
    </row>
    <row r="113652" spans="17:17">
      <c r="Q113652" s="39"/>
    </row>
    <row r="113653" spans="17:17">
      <c r="Q113653" s="39"/>
    </row>
    <row r="113654" spans="17:17">
      <c r="Q113654" s="39"/>
    </row>
    <row r="113655" spans="17:17">
      <c r="Q113655" s="39"/>
    </row>
    <row r="113656" spans="17:17">
      <c r="Q113656" s="39"/>
    </row>
    <row r="113657" spans="17:17">
      <c r="Q113657" s="39"/>
    </row>
    <row r="113658" spans="17:17">
      <c r="Q113658" s="39"/>
    </row>
    <row r="113659" spans="17:17">
      <c r="Q113659" s="39"/>
    </row>
    <row r="113660" spans="17:17">
      <c r="Q113660" s="39"/>
    </row>
    <row r="113661" spans="17:17">
      <c r="Q113661" s="39"/>
    </row>
    <row r="113662" spans="17:17">
      <c r="Q113662" s="39"/>
    </row>
    <row r="113663" spans="17:17">
      <c r="Q113663" s="39"/>
    </row>
    <row r="113664" spans="17:17">
      <c r="Q113664" s="39"/>
    </row>
    <row r="113665" spans="17:17">
      <c r="Q113665" s="39"/>
    </row>
    <row r="113666" spans="17:17">
      <c r="Q113666" s="39"/>
    </row>
    <row r="113667" spans="17:17">
      <c r="Q113667" s="39"/>
    </row>
    <row r="113668" spans="17:17">
      <c r="Q113668" s="39"/>
    </row>
    <row r="113669" spans="17:17">
      <c r="Q113669" s="39"/>
    </row>
    <row r="113670" spans="17:17">
      <c r="Q113670" s="39"/>
    </row>
    <row r="113671" spans="17:17">
      <c r="Q113671" s="39"/>
    </row>
    <row r="113672" spans="17:17">
      <c r="Q113672" s="39"/>
    </row>
    <row r="113673" spans="17:17">
      <c r="Q113673" s="39"/>
    </row>
    <row r="113674" spans="17:17">
      <c r="Q113674" s="39"/>
    </row>
    <row r="113675" spans="17:17">
      <c r="Q113675" s="39"/>
    </row>
    <row r="113676" spans="17:17">
      <c r="Q113676" s="39"/>
    </row>
    <row r="113677" spans="17:17">
      <c r="Q113677" s="39"/>
    </row>
    <row r="113678" spans="17:17">
      <c r="Q113678" s="39"/>
    </row>
    <row r="113679" spans="17:17">
      <c r="Q113679" s="39"/>
    </row>
    <row r="113680" spans="17:17">
      <c r="Q113680" s="39"/>
    </row>
    <row r="113681" spans="17:17">
      <c r="Q113681" s="39"/>
    </row>
    <row r="113682" spans="17:17">
      <c r="Q113682" s="39"/>
    </row>
    <row r="113683" spans="17:17">
      <c r="Q113683" s="39"/>
    </row>
    <row r="113684" spans="17:17">
      <c r="Q113684" s="39"/>
    </row>
    <row r="113685" spans="17:17">
      <c r="Q113685" s="39"/>
    </row>
    <row r="113686" spans="17:17">
      <c r="Q113686" s="39"/>
    </row>
    <row r="113687" spans="17:17">
      <c r="Q113687" s="39"/>
    </row>
    <row r="113688" spans="17:17">
      <c r="Q113688" s="39"/>
    </row>
    <row r="113689" spans="17:17">
      <c r="Q113689" s="39"/>
    </row>
    <row r="113690" spans="17:17">
      <c r="Q113690" s="39"/>
    </row>
    <row r="113691" spans="17:17">
      <c r="Q113691" s="39"/>
    </row>
    <row r="113692" spans="17:17">
      <c r="Q113692" s="39"/>
    </row>
    <row r="113693" spans="17:17">
      <c r="Q113693" s="39"/>
    </row>
    <row r="113694" spans="17:17">
      <c r="Q113694" s="39"/>
    </row>
    <row r="113695" spans="17:17">
      <c r="Q113695" s="39"/>
    </row>
    <row r="113696" spans="17:17">
      <c r="Q113696" s="39"/>
    </row>
    <row r="113697" spans="17:17">
      <c r="Q113697" s="39"/>
    </row>
    <row r="113698" spans="17:17">
      <c r="Q113698" s="39"/>
    </row>
    <row r="113699" spans="17:17">
      <c r="Q113699" s="39"/>
    </row>
    <row r="113700" spans="17:17">
      <c r="Q113700" s="39"/>
    </row>
    <row r="113701" spans="17:17">
      <c r="Q113701" s="39"/>
    </row>
    <row r="113702" spans="17:17">
      <c r="Q113702" s="39"/>
    </row>
    <row r="113703" spans="17:17">
      <c r="Q113703" s="39"/>
    </row>
    <row r="113704" spans="17:17">
      <c r="Q113704" s="39"/>
    </row>
    <row r="113705" spans="17:17">
      <c r="Q113705" s="39"/>
    </row>
    <row r="113706" spans="17:17">
      <c r="Q113706" s="39"/>
    </row>
    <row r="113707" spans="17:17">
      <c r="Q113707" s="39"/>
    </row>
    <row r="113708" spans="17:17">
      <c r="Q113708" s="39"/>
    </row>
    <row r="113709" spans="17:17">
      <c r="Q113709" s="39"/>
    </row>
    <row r="113710" spans="17:17">
      <c r="Q113710" s="39"/>
    </row>
    <row r="113711" spans="17:17">
      <c r="Q113711" s="39"/>
    </row>
    <row r="113712" spans="17:17">
      <c r="Q113712" s="39"/>
    </row>
    <row r="113713" spans="17:17">
      <c r="Q113713" s="39"/>
    </row>
    <row r="113714" spans="17:17">
      <c r="Q113714" s="39"/>
    </row>
    <row r="113715" spans="17:17">
      <c r="Q113715" s="39"/>
    </row>
    <row r="113716" spans="17:17">
      <c r="Q113716" s="39"/>
    </row>
    <row r="113717" spans="17:17">
      <c r="Q113717" s="39"/>
    </row>
    <row r="113718" spans="17:17">
      <c r="Q113718" s="39"/>
    </row>
    <row r="113719" spans="17:17">
      <c r="Q113719" s="39"/>
    </row>
    <row r="113720" spans="17:17">
      <c r="Q113720" s="39"/>
    </row>
    <row r="113721" spans="17:17">
      <c r="Q113721" s="39"/>
    </row>
    <row r="113722" spans="17:17">
      <c r="Q113722" s="39"/>
    </row>
    <row r="113723" spans="17:17">
      <c r="Q113723" s="39"/>
    </row>
    <row r="113724" spans="17:17">
      <c r="Q113724" s="39"/>
    </row>
    <row r="113725" spans="17:17">
      <c r="Q113725" s="39"/>
    </row>
    <row r="113726" spans="17:17">
      <c r="Q113726" s="39"/>
    </row>
    <row r="113727" spans="17:17">
      <c r="Q113727" s="39"/>
    </row>
    <row r="113728" spans="17:17">
      <c r="Q113728" s="39"/>
    </row>
    <row r="113729" spans="17:17">
      <c r="Q113729" s="39"/>
    </row>
    <row r="113730" spans="17:17">
      <c r="Q113730" s="39"/>
    </row>
    <row r="113731" spans="17:17">
      <c r="Q113731" s="39"/>
    </row>
    <row r="113732" spans="17:17">
      <c r="Q113732" s="39"/>
    </row>
    <row r="113733" spans="17:17">
      <c r="Q113733" s="39"/>
    </row>
    <row r="113734" spans="17:17">
      <c r="Q113734" s="39"/>
    </row>
    <row r="113735" spans="17:17">
      <c r="Q113735" s="39"/>
    </row>
    <row r="113736" spans="17:17">
      <c r="Q113736" s="39"/>
    </row>
    <row r="113737" spans="17:17">
      <c r="Q113737" s="39"/>
    </row>
    <row r="113738" spans="17:17">
      <c r="Q113738" s="39"/>
    </row>
    <row r="113739" spans="17:17">
      <c r="Q113739" s="39"/>
    </row>
    <row r="113740" spans="17:17">
      <c r="Q113740" s="39"/>
    </row>
    <row r="113741" spans="17:17">
      <c r="Q113741" s="39"/>
    </row>
    <row r="113742" spans="17:17">
      <c r="Q113742" s="39"/>
    </row>
    <row r="113743" spans="17:17">
      <c r="Q113743" s="39"/>
    </row>
    <row r="113744" spans="17:17">
      <c r="Q113744" s="39"/>
    </row>
    <row r="113745" spans="17:17">
      <c r="Q113745" s="39"/>
    </row>
    <row r="113746" spans="17:17">
      <c r="Q113746" s="39"/>
    </row>
    <row r="113747" spans="17:17">
      <c r="Q113747" s="39"/>
    </row>
    <row r="113748" spans="17:17">
      <c r="Q113748" s="39"/>
    </row>
    <row r="113749" spans="17:17">
      <c r="Q113749" s="39"/>
    </row>
    <row r="113750" spans="17:17">
      <c r="Q113750" s="39"/>
    </row>
    <row r="113751" spans="17:17">
      <c r="Q113751" s="39"/>
    </row>
    <row r="113752" spans="17:17">
      <c r="Q113752" s="39"/>
    </row>
    <row r="113753" spans="17:17">
      <c r="Q113753" s="39"/>
    </row>
    <row r="113754" spans="17:17">
      <c r="Q113754" s="39"/>
    </row>
    <row r="113755" spans="17:17">
      <c r="Q113755" s="39"/>
    </row>
    <row r="113756" spans="17:17">
      <c r="Q113756" s="39"/>
    </row>
    <row r="113757" spans="17:17">
      <c r="Q113757" s="39"/>
    </row>
    <row r="113758" spans="17:17">
      <c r="Q113758" s="39"/>
    </row>
    <row r="113759" spans="17:17">
      <c r="Q113759" s="39"/>
    </row>
    <row r="113760" spans="17:17">
      <c r="Q113760" s="39"/>
    </row>
    <row r="113761" spans="17:17">
      <c r="Q113761" s="39"/>
    </row>
    <row r="113762" spans="17:17">
      <c r="Q113762" s="39"/>
    </row>
    <row r="113763" spans="17:17">
      <c r="Q113763" s="39"/>
    </row>
    <row r="113764" spans="17:17">
      <c r="Q113764" s="39"/>
    </row>
    <row r="113765" spans="17:17">
      <c r="Q113765" s="39"/>
    </row>
    <row r="113766" spans="17:17">
      <c r="Q113766" s="39"/>
    </row>
    <row r="113767" spans="17:17">
      <c r="Q113767" s="39"/>
    </row>
    <row r="113768" spans="17:17">
      <c r="Q113768" s="39"/>
    </row>
    <row r="113769" spans="17:17">
      <c r="Q113769" s="39"/>
    </row>
    <row r="113770" spans="17:17">
      <c r="Q113770" s="39"/>
    </row>
    <row r="113771" spans="17:17">
      <c r="Q113771" s="39"/>
    </row>
    <row r="113772" spans="17:17">
      <c r="Q113772" s="39"/>
    </row>
    <row r="113773" spans="17:17">
      <c r="Q113773" s="39"/>
    </row>
    <row r="113774" spans="17:17">
      <c r="Q113774" s="39"/>
    </row>
    <row r="113775" spans="17:17">
      <c r="Q113775" s="39"/>
    </row>
    <row r="113776" spans="17:17">
      <c r="Q113776" s="39"/>
    </row>
    <row r="113777" spans="17:17">
      <c r="Q113777" s="39"/>
    </row>
    <row r="113778" spans="17:17">
      <c r="Q113778" s="39"/>
    </row>
    <row r="113779" spans="17:17">
      <c r="Q113779" s="39"/>
    </row>
    <row r="113780" spans="17:17">
      <c r="Q113780" s="39"/>
    </row>
    <row r="113781" spans="17:17">
      <c r="Q113781" s="39"/>
    </row>
    <row r="113782" spans="17:17">
      <c r="Q113782" s="39"/>
    </row>
    <row r="113783" spans="17:17">
      <c r="Q113783" s="39"/>
    </row>
    <row r="113784" spans="17:17">
      <c r="Q113784" s="39"/>
    </row>
    <row r="113785" spans="17:17">
      <c r="Q113785" s="39"/>
    </row>
    <row r="113786" spans="17:17">
      <c r="Q113786" s="39"/>
    </row>
    <row r="113787" spans="17:17">
      <c r="Q113787" s="39"/>
    </row>
    <row r="113788" spans="17:17">
      <c r="Q113788" s="39"/>
    </row>
    <row r="113789" spans="17:17">
      <c r="Q113789" s="39"/>
    </row>
    <row r="113790" spans="17:17">
      <c r="Q113790" s="39"/>
    </row>
    <row r="113791" spans="17:17">
      <c r="Q113791" s="39"/>
    </row>
    <row r="113792" spans="17:17">
      <c r="Q113792" s="39"/>
    </row>
    <row r="113793" spans="17:17">
      <c r="Q113793" s="39"/>
    </row>
    <row r="113794" spans="17:17">
      <c r="Q113794" s="39"/>
    </row>
    <row r="113795" spans="17:17">
      <c r="Q113795" s="39"/>
    </row>
    <row r="113796" spans="17:17">
      <c r="Q113796" s="39"/>
    </row>
    <row r="113797" spans="17:17">
      <c r="Q113797" s="39"/>
    </row>
    <row r="113798" spans="17:17">
      <c r="Q113798" s="39"/>
    </row>
    <row r="113799" spans="17:17">
      <c r="Q113799" s="39"/>
    </row>
    <row r="113800" spans="17:17">
      <c r="Q113800" s="39"/>
    </row>
    <row r="113801" spans="17:17">
      <c r="Q113801" s="39"/>
    </row>
    <row r="113802" spans="17:17">
      <c r="Q113802" s="39"/>
    </row>
    <row r="113803" spans="17:17">
      <c r="Q113803" s="39"/>
    </row>
    <row r="113804" spans="17:17">
      <c r="Q113804" s="39"/>
    </row>
    <row r="113805" spans="17:17">
      <c r="Q113805" s="39"/>
    </row>
    <row r="113806" spans="17:17">
      <c r="Q113806" s="39"/>
    </row>
    <row r="113807" spans="17:17">
      <c r="Q113807" s="39"/>
    </row>
    <row r="113808" spans="17:17">
      <c r="Q113808" s="39"/>
    </row>
    <row r="113809" spans="17:17">
      <c r="Q113809" s="39"/>
    </row>
    <row r="113810" spans="17:17">
      <c r="Q113810" s="39"/>
    </row>
    <row r="113811" spans="17:17">
      <c r="Q113811" s="39"/>
    </row>
    <row r="113812" spans="17:17">
      <c r="Q113812" s="39"/>
    </row>
    <row r="113813" spans="17:17">
      <c r="Q113813" s="39"/>
    </row>
    <row r="113814" spans="17:17">
      <c r="Q113814" s="39"/>
    </row>
    <row r="113815" spans="17:17">
      <c r="Q113815" s="39"/>
    </row>
    <row r="113816" spans="17:17">
      <c r="Q113816" s="39"/>
    </row>
    <row r="113817" spans="17:17">
      <c r="Q113817" s="39"/>
    </row>
    <row r="113818" spans="17:17">
      <c r="Q113818" s="39"/>
    </row>
    <row r="113819" spans="17:17">
      <c r="Q113819" s="39"/>
    </row>
    <row r="113820" spans="17:17">
      <c r="Q113820" s="39"/>
    </row>
    <row r="113821" spans="17:17">
      <c r="Q113821" s="39"/>
    </row>
    <row r="113822" spans="17:17">
      <c r="Q113822" s="39"/>
    </row>
    <row r="113823" spans="17:17">
      <c r="Q113823" s="39"/>
    </row>
    <row r="113824" spans="17:17">
      <c r="Q113824" s="39"/>
    </row>
    <row r="113825" spans="17:17">
      <c r="Q113825" s="39"/>
    </row>
    <row r="113826" spans="17:17">
      <c r="Q113826" s="39"/>
    </row>
    <row r="113827" spans="17:17">
      <c r="Q113827" s="39"/>
    </row>
    <row r="113828" spans="17:17">
      <c r="Q113828" s="39"/>
    </row>
    <row r="113829" spans="17:17">
      <c r="Q113829" s="39"/>
    </row>
    <row r="113830" spans="17:17">
      <c r="Q113830" s="39"/>
    </row>
    <row r="113831" spans="17:17">
      <c r="Q113831" s="39"/>
    </row>
    <row r="113832" spans="17:17">
      <c r="Q113832" s="39"/>
    </row>
    <row r="113833" spans="17:17">
      <c r="Q113833" s="39"/>
    </row>
    <row r="113834" spans="17:17">
      <c r="Q113834" s="39"/>
    </row>
    <row r="113835" spans="17:17">
      <c r="Q113835" s="39"/>
    </row>
    <row r="113836" spans="17:17">
      <c r="Q113836" s="39"/>
    </row>
    <row r="113837" spans="17:17">
      <c r="Q113837" s="39"/>
    </row>
    <row r="113838" spans="17:17">
      <c r="Q113838" s="39"/>
    </row>
    <row r="113839" spans="17:17">
      <c r="Q113839" s="39"/>
    </row>
    <row r="113840" spans="17:17">
      <c r="Q113840" s="39"/>
    </row>
    <row r="113841" spans="17:17">
      <c r="Q113841" s="39"/>
    </row>
    <row r="113842" spans="17:17">
      <c r="Q113842" s="39"/>
    </row>
    <row r="113843" spans="17:17">
      <c r="Q113843" s="39"/>
    </row>
    <row r="113844" spans="17:17">
      <c r="Q113844" s="39"/>
    </row>
    <row r="113845" spans="17:17">
      <c r="Q113845" s="39"/>
    </row>
    <row r="113846" spans="17:17">
      <c r="Q113846" s="39"/>
    </row>
    <row r="113847" spans="17:17">
      <c r="Q113847" s="39"/>
    </row>
    <row r="113848" spans="17:17">
      <c r="Q113848" s="39"/>
    </row>
    <row r="113849" spans="17:17">
      <c r="Q113849" s="39"/>
    </row>
    <row r="113850" spans="17:17">
      <c r="Q113850" s="39"/>
    </row>
    <row r="113851" spans="17:17">
      <c r="Q113851" s="39"/>
    </row>
    <row r="113852" spans="17:17">
      <c r="Q113852" s="39"/>
    </row>
    <row r="113853" spans="17:17">
      <c r="Q113853" s="39"/>
    </row>
    <row r="113854" spans="17:17">
      <c r="Q113854" s="39"/>
    </row>
    <row r="113855" spans="17:17">
      <c r="Q113855" s="39"/>
    </row>
    <row r="113856" spans="17:17">
      <c r="Q113856" s="39"/>
    </row>
    <row r="113857" spans="17:17">
      <c r="Q113857" s="39"/>
    </row>
    <row r="113858" spans="17:17">
      <c r="Q113858" s="39"/>
    </row>
    <row r="113859" spans="17:17">
      <c r="Q113859" s="39"/>
    </row>
    <row r="113860" spans="17:17">
      <c r="Q113860" s="39"/>
    </row>
    <row r="113861" spans="17:17">
      <c r="Q113861" s="39"/>
    </row>
    <row r="113862" spans="17:17">
      <c r="Q113862" s="39"/>
    </row>
    <row r="113863" spans="17:17">
      <c r="Q113863" s="39"/>
    </row>
    <row r="113864" spans="17:17">
      <c r="Q113864" s="39"/>
    </row>
    <row r="113865" spans="17:17">
      <c r="Q113865" s="39"/>
    </row>
    <row r="113866" spans="17:17">
      <c r="Q113866" s="39"/>
    </row>
    <row r="113867" spans="17:17">
      <c r="Q113867" s="39"/>
    </row>
    <row r="113868" spans="17:17">
      <c r="Q113868" s="39"/>
    </row>
    <row r="113869" spans="17:17">
      <c r="Q113869" s="39"/>
    </row>
    <row r="113870" spans="17:17">
      <c r="Q113870" s="39"/>
    </row>
    <row r="113871" spans="17:17">
      <c r="Q113871" s="39"/>
    </row>
    <row r="113872" spans="17:17">
      <c r="Q113872" s="39"/>
    </row>
    <row r="113873" spans="17:17">
      <c r="Q113873" s="39"/>
    </row>
    <row r="113874" spans="17:17">
      <c r="Q113874" s="39"/>
    </row>
    <row r="113875" spans="17:17">
      <c r="Q113875" s="39"/>
    </row>
    <row r="113876" spans="17:17">
      <c r="Q113876" s="39"/>
    </row>
    <row r="113877" spans="17:17">
      <c r="Q113877" s="39"/>
    </row>
    <row r="113878" spans="17:17">
      <c r="Q113878" s="39"/>
    </row>
    <row r="113879" spans="17:17">
      <c r="Q113879" s="39"/>
    </row>
    <row r="113880" spans="17:17">
      <c r="Q113880" s="39"/>
    </row>
    <row r="113881" spans="17:17">
      <c r="Q113881" s="39"/>
    </row>
    <row r="113882" spans="17:17">
      <c r="Q113882" s="39"/>
    </row>
    <row r="113883" spans="17:17">
      <c r="Q113883" s="39"/>
    </row>
    <row r="113884" spans="17:17">
      <c r="Q113884" s="39"/>
    </row>
    <row r="113885" spans="17:17">
      <c r="Q113885" s="39"/>
    </row>
    <row r="113886" spans="17:17">
      <c r="Q113886" s="39"/>
    </row>
    <row r="113887" spans="17:17">
      <c r="Q113887" s="39"/>
    </row>
    <row r="113888" spans="17:17">
      <c r="Q113888" s="39"/>
    </row>
    <row r="113889" spans="17:17">
      <c r="Q113889" s="39"/>
    </row>
    <row r="113890" spans="17:17">
      <c r="Q113890" s="39"/>
    </row>
    <row r="113891" spans="17:17">
      <c r="Q113891" s="39"/>
    </row>
    <row r="113892" spans="17:17">
      <c r="Q113892" s="39"/>
    </row>
    <row r="113893" spans="17:17">
      <c r="Q113893" s="39"/>
    </row>
    <row r="113894" spans="17:17">
      <c r="Q113894" s="39"/>
    </row>
    <row r="113895" spans="17:17">
      <c r="Q113895" s="39"/>
    </row>
    <row r="113896" spans="17:17">
      <c r="Q113896" s="39"/>
    </row>
    <row r="113897" spans="17:17">
      <c r="Q113897" s="39"/>
    </row>
    <row r="113898" spans="17:17">
      <c r="Q113898" s="39"/>
    </row>
    <row r="113899" spans="17:17">
      <c r="Q113899" s="39"/>
    </row>
    <row r="113900" spans="17:17">
      <c r="Q113900" s="39"/>
    </row>
    <row r="113901" spans="17:17">
      <c r="Q113901" s="39"/>
    </row>
    <row r="113902" spans="17:17">
      <c r="Q113902" s="39"/>
    </row>
    <row r="113903" spans="17:17">
      <c r="Q113903" s="39"/>
    </row>
    <row r="113904" spans="17:17">
      <c r="Q113904" s="39"/>
    </row>
    <row r="113905" spans="17:17">
      <c r="Q113905" s="39"/>
    </row>
    <row r="113906" spans="17:17">
      <c r="Q113906" s="39"/>
    </row>
    <row r="113907" spans="17:17">
      <c r="Q113907" s="39"/>
    </row>
    <row r="113908" spans="17:17">
      <c r="Q113908" s="39"/>
    </row>
    <row r="113909" spans="17:17">
      <c r="Q113909" s="39"/>
    </row>
    <row r="113910" spans="17:17">
      <c r="Q113910" s="39"/>
    </row>
    <row r="113911" spans="17:17">
      <c r="Q113911" s="39"/>
    </row>
    <row r="113912" spans="17:17">
      <c r="Q113912" s="39"/>
    </row>
    <row r="113913" spans="17:17">
      <c r="Q113913" s="39"/>
    </row>
    <row r="113914" spans="17:17">
      <c r="Q113914" s="39"/>
    </row>
    <row r="113915" spans="17:17">
      <c r="Q113915" s="39"/>
    </row>
    <row r="113916" spans="17:17">
      <c r="Q113916" s="39"/>
    </row>
    <row r="113917" spans="17:17">
      <c r="Q113917" s="39"/>
    </row>
    <row r="113918" spans="17:17">
      <c r="Q113918" s="39"/>
    </row>
    <row r="113919" spans="17:17">
      <c r="Q113919" s="39"/>
    </row>
    <row r="113920" spans="17:17">
      <c r="Q113920" s="39"/>
    </row>
    <row r="113921" spans="17:17">
      <c r="Q113921" s="39"/>
    </row>
    <row r="113922" spans="17:17">
      <c r="Q113922" s="39"/>
    </row>
    <row r="113923" spans="17:17">
      <c r="Q113923" s="39"/>
    </row>
    <row r="113924" spans="17:17">
      <c r="Q113924" s="39"/>
    </row>
    <row r="113925" spans="17:17">
      <c r="Q113925" s="39"/>
    </row>
    <row r="113926" spans="17:17">
      <c r="Q113926" s="39"/>
    </row>
    <row r="113927" spans="17:17">
      <c r="Q113927" s="39"/>
    </row>
    <row r="113928" spans="17:17">
      <c r="Q113928" s="39"/>
    </row>
    <row r="113929" spans="17:17">
      <c r="Q113929" s="39"/>
    </row>
    <row r="113930" spans="17:17">
      <c r="Q113930" s="39"/>
    </row>
    <row r="113931" spans="17:17">
      <c r="Q113931" s="39"/>
    </row>
    <row r="113932" spans="17:17">
      <c r="Q113932" s="39"/>
    </row>
    <row r="113933" spans="17:17">
      <c r="Q113933" s="39"/>
    </row>
    <row r="113934" spans="17:17">
      <c r="Q113934" s="39"/>
    </row>
    <row r="113935" spans="17:17">
      <c r="Q113935" s="39"/>
    </row>
    <row r="113936" spans="17:17">
      <c r="Q113936" s="39"/>
    </row>
    <row r="113937" spans="17:17">
      <c r="Q113937" s="39"/>
    </row>
    <row r="113938" spans="17:17">
      <c r="Q113938" s="39"/>
    </row>
    <row r="113939" spans="17:17">
      <c r="Q113939" s="39"/>
    </row>
    <row r="113940" spans="17:17">
      <c r="Q113940" s="39"/>
    </row>
    <row r="113941" spans="17:17">
      <c r="Q113941" s="39"/>
    </row>
    <row r="113942" spans="17:17">
      <c r="Q113942" s="39"/>
    </row>
    <row r="113943" spans="17:17">
      <c r="Q113943" s="39"/>
    </row>
    <row r="113944" spans="17:17">
      <c r="Q113944" s="39"/>
    </row>
    <row r="113945" spans="17:17">
      <c r="Q113945" s="39"/>
    </row>
    <row r="113946" spans="17:17">
      <c r="Q113946" s="39"/>
    </row>
    <row r="113947" spans="17:17">
      <c r="Q113947" s="39"/>
    </row>
    <row r="113948" spans="17:17">
      <c r="Q113948" s="39"/>
    </row>
    <row r="113949" spans="17:17">
      <c r="Q113949" s="39"/>
    </row>
    <row r="113950" spans="17:17">
      <c r="Q113950" s="39"/>
    </row>
    <row r="113951" spans="17:17">
      <c r="Q113951" s="39"/>
    </row>
    <row r="113952" spans="17:17">
      <c r="Q113952" s="39"/>
    </row>
    <row r="113953" spans="17:17">
      <c r="Q113953" s="39"/>
    </row>
    <row r="113954" spans="17:17">
      <c r="Q113954" s="39"/>
    </row>
    <row r="113955" spans="17:17">
      <c r="Q113955" s="39"/>
    </row>
    <row r="113956" spans="17:17">
      <c r="Q113956" s="39"/>
    </row>
    <row r="113957" spans="17:17">
      <c r="Q113957" s="39"/>
    </row>
    <row r="113958" spans="17:17">
      <c r="Q113958" s="39"/>
    </row>
    <row r="113959" spans="17:17">
      <c r="Q113959" s="39"/>
    </row>
    <row r="113960" spans="17:17">
      <c r="Q113960" s="39"/>
    </row>
    <row r="113961" spans="17:17">
      <c r="Q113961" s="39"/>
    </row>
    <row r="113962" spans="17:17">
      <c r="Q113962" s="39"/>
    </row>
    <row r="113963" spans="17:17">
      <c r="Q113963" s="39"/>
    </row>
    <row r="113964" spans="17:17">
      <c r="Q113964" s="39"/>
    </row>
    <row r="113965" spans="17:17">
      <c r="Q113965" s="39"/>
    </row>
    <row r="113966" spans="17:17">
      <c r="Q113966" s="39"/>
    </row>
    <row r="113967" spans="17:17">
      <c r="Q113967" s="39"/>
    </row>
    <row r="113968" spans="17:17">
      <c r="Q113968" s="39"/>
    </row>
    <row r="113969" spans="17:17">
      <c r="Q113969" s="39"/>
    </row>
    <row r="113970" spans="17:17">
      <c r="Q113970" s="39"/>
    </row>
    <row r="113971" spans="17:17">
      <c r="Q113971" s="39"/>
    </row>
    <row r="113972" spans="17:17">
      <c r="Q113972" s="39"/>
    </row>
    <row r="113973" spans="17:17">
      <c r="Q113973" s="39"/>
    </row>
    <row r="113974" spans="17:17">
      <c r="Q113974" s="39"/>
    </row>
    <row r="113975" spans="17:17">
      <c r="Q113975" s="39"/>
    </row>
    <row r="113976" spans="17:17">
      <c r="Q113976" s="39"/>
    </row>
    <row r="113977" spans="17:17">
      <c r="Q113977" s="39"/>
    </row>
    <row r="113978" spans="17:17">
      <c r="Q113978" s="39"/>
    </row>
    <row r="113979" spans="17:17">
      <c r="Q113979" s="39"/>
    </row>
    <row r="113980" spans="17:17">
      <c r="Q113980" s="39"/>
    </row>
    <row r="113981" spans="17:17">
      <c r="Q113981" s="39"/>
    </row>
    <row r="113982" spans="17:17">
      <c r="Q113982" s="39"/>
    </row>
    <row r="113983" spans="17:17">
      <c r="Q113983" s="39"/>
    </row>
    <row r="113984" spans="17:17">
      <c r="Q113984" s="39"/>
    </row>
    <row r="113985" spans="17:17">
      <c r="Q113985" s="39"/>
    </row>
    <row r="113986" spans="17:17">
      <c r="Q113986" s="39"/>
    </row>
    <row r="113987" spans="17:17">
      <c r="Q113987" s="39"/>
    </row>
    <row r="113988" spans="17:17">
      <c r="Q113988" s="39"/>
    </row>
    <row r="113989" spans="17:17">
      <c r="Q113989" s="39"/>
    </row>
    <row r="113990" spans="17:17">
      <c r="Q113990" s="39"/>
    </row>
    <row r="113991" spans="17:17">
      <c r="Q113991" s="39"/>
    </row>
    <row r="113992" spans="17:17">
      <c r="Q113992" s="39"/>
    </row>
    <row r="113993" spans="17:17">
      <c r="Q113993" s="39"/>
    </row>
    <row r="113994" spans="17:17">
      <c r="Q113994" s="39"/>
    </row>
    <row r="113995" spans="17:17">
      <c r="Q113995" s="39"/>
    </row>
    <row r="113996" spans="17:17">
      <c r="Q113996" s="39"/>
    </row>
    <row r="113997" spans="17:17">
      <c r="Q113997" s="39"/>
    </row>
    <row r="113998" spans="17:17">
      <c r="Q113998" s="39"/>
    </row>
    <row r="113999" spans="17:17">
      <c r="Q113999" s="39"/>
    </row>
    <row r="114000" spans="17:17">
      <c r="Q114000" s="39"/>
    </row>
    <row r="114001" spans="17:17">
      <c r="Q114001" s="39"/>
    </row>
    <row r="114002" spans="17:17">
      <c r="Q114002" s="39"/>
    </row>
    <row r="114003" spans="17:17">
      <c r="Q114003" s="39"/>
    </row>
    <row r="114004" spans="17:17">
      <c r="Q114004" s="39"/>
    </row>
    <row r="114005" spans="17:17">
      <c r="Q114005" s="39"/>
    </row>
    <row r="114006" spans="17:17">
      <c r="Q114006" s="39"/>
    </row>
    <row r="114007" spans="17:17">
      <c r="Q114007" s="39"/>
    </row>
    <row r="114008" spans="17:17">
      <c r="Q114008" s="39"/>
    </row>
    <row r="114009" spans="17:17">
      <c r="Q114009" s="39"/>
    </row>
    <row r="114010" spans="17:17">
      <c r="Q114010" s="39"/>
    </row>
    <row r="114011" spans="17:17">
      <c r="Q114011" s="39"/>
    </row>
    <row r="114012" spans="17:17">
      <c r="Q114012" s="39"/>
    </row>
    <row r="114013" spans="17:17">
      <c r="Q114013" s="39"/>
    </row>
    <row r="114014" spans="17:17">
      <c r="Q114014" s="39"/>
    </row>
    <row r="114015" spans="17:17">
      <c r="Q114015" s="39"/>
    </row>
    <row r="114016" spans="17:17">
      <c r="Q114016" s="39"/>
    </row>
    <row r="114017" spans="17:17">
      <c r="Q114017" s="39"/>
    </row>
    <row r="114018" spans="17:17">
      <c r="Q114018" s="39"/>
    </row>
    <row r="114019" spans="17:17">
      <c r="Q114019" s="39"/>
    </row>
    <row r="114020" spans="17:17">
      <c r="Q114020" s="39"/>
    </row>
    <row r="114021" spans="17:17">
      <c r="Q114021" s="39"/>
    </row>
    <row r="114022" spans="17:17">
      <c r="Q114022" s="39"/>
    </row>
    <row r="114023" spans="17:17">
      <c r="Q114023" s="39"/>
    </row>
    <row r="114024" spans="17:17">
      <c r="Q114024" s="39"/>
    </row>
    <row r="114025" spans="17:17">
      <c r="Q114025" s="39"/>
    </row>
    <row r="114026" spans="17:17">
      <c r="Q114026" s="39"/>
    </row>
    <row r="114027" spans="17:17">
      <c r="Q114027" s="39"/>
    </row>
    <row r="114028" spans="17:17">
      <c r="Q114028" s="39"/>
    </row>
    <row r="114029" spans="17:17">
      <c r="Q114029" s="39"/>
    </row>
    <row r="114030" spans="17:17">
      <c r="Q114030" s="39"/>
    </row>
    <row r="114031" spans="17:17">
      <c r="Q114031" s="39"/>
    </row>
    <row r="114032" spans="17:17">
      <c r="Q114032" s="39"/>
    </row>
    <row r="114033" spans="17:17">
      <c r="Q114033" s="39"/>
    </row>
    <row r="114034" spans="17:17">
      <c r="Q114034" s="39"/>
    </row>
    <row r="114035" spans="17:17">
      <c r="Q114035" s="39"/>
    </row>
    <row r="114036" spans="17:17">
      <c r="Q114036" s="39"/>
    </row>
    <row r="114037" spans="17:17">
      <c r="Q114037" s="39"/>
    </row>
    <row r="114038" spans="17:17">
      <c r="Q114038" s="39"/>
    </row>
    <row r="114039" spans="17:17">
      <c r="Q114039" s="39"/>
    </row>
    <row r="114040" spans="17:17">
      <c r="Q114040" s="39"/>
    </row>
    <row r="114041" spans="17:17">
      <c r="Q114041" s="39"/>
    </row>
    <row r="114042" spans="17:17">
      <c r="Q114042" s="39"/>
    </row>
    <row r="114043" spans="17:17">
      <c r="Q114043" s="39"/>
    </row>
    <row r="114044" spans="17:17">
      <c r="Q114044" s="39"/>
    </row>
    <row r="114045" spans="17:17">
      <c r="Q114045" s="39"/>
    </row>
    <row r="114046" spans="17:17">
      <c r="Q114046" s="39"/>
    </row>
    <row r="114047" spans="17:17">
      <c r="Q114047" s="39"/>
    </row>
    <row r="114048" spans="17:17">
      <c r="Q114048" s="39"/>
    </row>
    <row r="114049" spans="17:17">
      <c r="Q114049" s="39"/>
    </row>
    <row r="114050" spans="17:17">
      <c r="Q114050" s="39"/>
    </row>
    <row r="114051" spans="17:17">
      <c r="Q114051" s="39"/>
    </row>
    <row r="114052" spans="17:17">
      <c r="Q114052" s="39"/>
    </row>
    <row r="114053" spans="17:17">
      <c r="Q114053" s="39"/>
    </row>
    <row r="114054" spans="17:17">
      <c r="Q114054" s="39"/>
    </row>
    <row r="114055" spans="17:17">
      <c r="Q114055" s="39"/>
    </row>
    <row r="114056" spans="17:17">
      <c r="Q114056" s="39"/>
    </row>
    <row r="114057" spans="17:17">
      <c r="Q114057" s="39"/>
    </row>
    <row r="114058" spans="17:17">
      <c r="Q114058" s="39"/>
    </row>
    <row r="114059" spans="17:17">
      <c r="Q114059" s="39"/>
    </row>
    <row r="114060" spans="17:17">
      <c r="Q114060" s="39"/>
    </row>
    <row r="114061" spans="17:17">
      <c r="Q114061" s="39"/>
    </row>
    <row r="114062" spans="17:17">
      <c r="Q114062" s="39"/>
    </row>
    <row r="114063" spans="17:17">
      <c r="Q114063" s="39"/>
    </row>
    <row r="114064" spans="17:17">
      <c r="Q114064" s="39"/>
    </row>
    <row r="114065" spans="17:17">
      <c r="Q114065" s="39"/>
    </row>
    <row r="114066" spans="17:17">
      <c r="Q114066" s="39"/>
    </row>
    <row r="114067" spans="17:17">
      <c r="Q114067" s="39"/>
    </row>
    <row r="114068" spans="17:17">
      <c r="Q114068" s="39"/>
    </row>
    <row r="114069" spans="17:17">
      <c r="Q114069" s="39"/>
    </row>
    <row r="114070" spans="17:17">
      <c r="Q114070" s="39"/>
    </row>
    <row r="114071" spans="17:17">
      <c r="Q114071" s="39"/>
    </row>
    <row r="114072" spans="17:17">
      <c r="Q114072" s="39"/>
    </row>
    <row r="114073" spans="17:17">
      <c r="Q114073" s="39"/>
    </row>
    <row r="114074" spans="17:17">
      <c r="Q114074" s="39"/>
    </row>
    <row r="114075" spans="17:17">
      <c r="Q114075" s="39"/>
    </row>
    <row r="114076" spans="17:17">
      <c r="Q114076" s="39"/>
    </row>
    <row r="114077" spans="17:17">
      <c r="Q114077" s="39"/>
    </row>
    <row r="114078" spans="17:17">
      <c r="Q114078" s="39"/>
    </row>
    <row r="114079" spans="17:17">
      <c r="Q114079" s="39"/>
    </row>
    <row r="114080" spans="17:17">
      <c r="Q114080" s="39"/>
    </row>
    <row r="114081" spans="17:17">
      <c r="Q114081" s="39"/>
    </row>
    <row r="114082" spans="17:17">
      <c r="Q114082" s="39"/>
    </row>
    <row r="114083" spans="17:17">
      <c r="Q114083" s="39"/>
    </row>
    <row r="114084" spans="17:17">
      <c r="Q114084" s="39"/>
    </row>
    <row r="114085" spans="17:17">
      <c r="Q114085" s="39"/>
    </row>
    <row r="114086" spans="17:17">
      <c r="Q114086" s="39"/>
    </row>
    <row r="114087" spans="17:17">
      <c r="Q114087" s="39"/>
    </row>
    <row r="114088" spans="17:17">
      <c r="Q114088" s="39"/>
    </row>
    <row r="114089" spans="17:17">
      <c r="Q114089" s="39"/>
    </row>
    <row r="114090" spans="17:17">
      <c r="Q114090" s="39"/>
    </row>
    <row r="114091" spans="17:17">
      <c r="Q114091" s="39"/>
    </row>
    <row r="114092" spans="17:17">
      <c r="Q114092" s="39"/>
    </row>
    <row r="114093" spans="17:17">
      <c r="Q114093" s="39"/>
    </row>
    <row r="114094" spans="17:17">
      <c r="Q114094" s="39"/>
    </row>
    <row r="114095" spans="17:17">
      <c r="Q114095" s="39"/>
    </row>
    <row r="114096" spans="17:17">
      <c r="Q114096" s="39"/>
    </row>
    <row r="114097" spans="17:17">
      <c r="Q114097" s="39"/>
    </row>
    <row r="114098" spans="17:17">
      <c r="Q114098" s="39"/>
    </row>
    <row r="114099" spans="17:17">
      <c r="Q114099" s="39"/>
    </row>
    <row r="114100" spans="17:17">
      <c r="Q114100" s="39"/>
    </row>
    <row r="114101" spans="17:17">
      <c r="Q114101" s="39"/>
    </row>
    <row r="114102" spans="17:17">
      <c r="Q114102" s="39"/>
    </row>
    <row r="114103" spans="17:17">
      <c r="Q114103" s="39"/>
    </row>
    <row r="114104" spans="17:17">
      <c r="Q114104" s="39"/>
    </row>
    <row r="114105" spans="17:17">
      <c r="Q114105" s="39"/>
    </row>
    <row r="114106" spans="17:17">
      <c r="Q114106" s="39"/>
    </row>
    <row r="114107" spans="17:17">
      <c r="Q114107" s="39"/>
    </row>
    <row r="114108" spans="17:17">
      <c r="Q114108" s="39"/>
    </row>
    <row r="114109" spans="17:17">
      <c r="Q114109" s="39"/>
    </row>
    <row r="114110" spans="17:17">
      <c r="Q114110" s="39"/>
    </row>
    <row r="114111" spans="17:17">
      <c r="Q114111" s="39"/>
    </row>
    <row r="114112" spans="17:17">
      <c r="Q114112" s="39"/>
    </row>
    <row r="114113" spans="17:17">
      <c r="Q114113" s="39"/>
    </row>
    <row r="114114" spans="17:17">
      <c r="Q114114" s="39"/>
    </row>
    <row r="114115" spans="17:17">
      <c r="Q114115" s="39"/>
    </row>
    <row r="114116" spans="17:17">
      <c r="Q114116" s="39"/>
    </row>
    <row r="114117" spans="17:17">
      <c r="Q114117" s="39"/>
    </row>
    <row r="114118" spans="17:17">
      <c r="Q114118" s="39"/>
    </row>
    <row r="114119" spans="17:17">
      <c r="Q114119" s="39"/>
    </row>
    <row r="114120" spans="17:17">
      <c r="Q114120" s="39"/>
    </row>
    <row r="114121" spans="17:17">
      <c r="Q114121" s="39"/>
    </row>
    <row r="114122" spans="17:17">
      <c r="Q114122" s="39"/>
    </row>
    <row r="114123" spans="17:17">
      <c r="Q114123" s="39"/>
    </row>
    <row r="114124" spans="17:17">
      <c r="Q114124" s="39"/>
    </row>
    <row r="114125" spans="17:17">
      <c r="Q114125" s="39"/>
    </row>
    <row r="114126" spans="17:17">
      <c r="Q114126" s="39"/>
    </row>
    <row r="114127" spans="17:17">
      <c r="Q114127" s="39"/>
    </row>
    <row r="114128" spans="17:17">
      <c r="Q114128" s="39"/>
    </row>
    <row r="114129" spans="17:17">
      <c r="Q114129" s="39"/>
    </row>
    <row r="114130" spans="17:17">
      <c r="Q114130" s="39"/>
    </row>
    <row r="114131" spans="17:17">
      <c r="Q114131" s="39"/>
    </row>
    <row r="114132" spans="17:17">
      <c r="Q114132" s="39"/>
    </row>
    <row r="114133" spans="17:17">
      <c r="Q114133" s="39"/>
    </row>
    <row r="114134" spans="17:17">
      <c r="Q114134" s="39"/>
    </row>
    <row r="114135" spans="17:17">
      <c r="Q114135" s="39"/>
    </row>
    <row r="114136" spans="17:17">
      <c r="Q114136" s="39"/>
    </row>
    <row r="114137" spans="17:17">
      <c r="Q114137" s="39"/>
    </row>
    <row r="114138" spans="17:17">
      <c r="Q114138" s="39"/>
    </row>
    <row r="114139" spans="17:17">
      <c r="Q114139" s="39"/>
    </row>
    <row r="114140" spans="17:17">
      <c r="Q114140" s="39"/>
    </row>
    <row r="114141" spans="17:17">
      <c r="Q114141" s="39"/>
    </row>
    <row r="114142" spans="17:17">
      <c r="Q114142" s="39"/>
    </row>
    <row r="114143" spans="17:17">
      <c r="Q114143" s="39"/>
    </row>
    <row r="114144" spans="17:17">
      <c r="Q114144" s="39"/>
    </row>
    <row r="114145" spans="17:17">
      <c r="Q114145" s="39"/>
    </row>
    <row r="114146" spans="17:17">
      <c r="Q114146" s="39"/>
    </row>
    <row r="114147" spans="17:17">
      <c r="Q114147" s="39"/>
    </row>
    <row r="114148" spans="17:17">
      <c r="Q114148" s="39"/>
    </row>
    <row r="114149" spans="17:17">
      <c r="Q114149" s="39"/>
    </row>
    <row r="114150" spans="17:17">
      <c r="Q114150" s="39"/>
    </row>
    <row r="114151" spans="17:17">
      <c r="Q114151" s="39"/>
    </row>
    <row r="114152" spans="17:17">
      <c r="Q114152" s="39"/>
    </row>
    <row r="114153" spans="17:17">
      <c r="Q114153" s="39"/>
    </row>
    <row r="114154" spans="17:17">
      <c r="Q114154" s="39"/>
    </row>
    <row r="114155" spans="17:17">
      <c r="Q114155" s="39"/>
    </row>
    <row r="114156" spans="17:17">
      <c r="Q114156" s="39"/>
    </row>
    <row r="114157" spans="17:17">
      <c r="Q114157" s="39"/>
    </row>
    <row r="114158" spans="17:17">
      <c r="Q114158" s="39"/>
    </row>
    <row r="114159" spans="17:17">
      <c r="Q114159" s="39"/>
    </row>
    <row r="114160" spans="17:17">
      <c r="Q114160" s="39"/>
    </row>
    <row r="114161" spans="17:17">
      <c r="Q114161" s="39"/>
    </row>
    <row r="114162" spans="17:17">
      <c r="Q114162" s="39"/>
    </row>
    <row r="114163" spans="17:17">
      <c r="Q114163" s="39"/>
    </row>
    <row r="114164" spans="17:17">
      <c r="Q114164" s="39"/>
    </row>
    <row r="114165" spans="17:17">
      <c r="Q114165" s="39"/>
    </row>
    <row r="114166" spans="17:17">
      <c r="Q114166" s="39"/>
    </row>
    <row r="114167" spans="17:17">
      <c r="Q114167" s="39"/>
    </row>
    <row r="114168" spans="17:17">
      <c r="Q114168" s="39"/>
    </row>
    <row r="114169" spans="17:17">
      <c r="Q114169" s="39"/>
    </row>
    <row r="114170" spans="17:17">
      <c r="Q114170" s="39"/>
    </row>
    <row r="114171" spans="17:17">
      <c r="Q114171" s="39"/>
    </row>
    <row r="114172" spans="17:17">
      <c r="Q114172" s="39"/>
    </row>
    <row r="114173" spans="17:17">
      <c r="Q114173" s="39"/>
    </row>
    <row r="114174" spans="17:17">
      <c r="Q114174" s="39"/>
    </row>
    <row r="114175" spans="17:17">
      <c r="Q114175" s="39"/>
    </row>
    <row r="114176" spans="17:17">
      <c r="Q114176" s="39"/>
    </row>
    <row r="114177" spans="17:17">
      <c r="Q114177" s="39"/>
    </row>
    <row r="114178" spans="17:17">
      <c r="Q114178" s="39"/>
    </row>
    <row r="114179" spans="17:17">
      <c r="Q114179" s="39"/>
    </row>
    <row r="114180" spans="17:17">
      <c r="Q114180" s="39"/>
    </row>
    <row r="114181" spans="17:17">
      <c r="Q114181" s="39"/>
    </row>
    <row r="114182" spans="17:17">
      <c r="Q114182" s="39"/>
    </row>
    <row r="114183" spans="17:17">
      <c r="Q114183" s="39"/>
    </row>
    <row r="114184" spans="17:17">
      <c r="Q114184" s="39"/>
    </row>
    <row r="114185" spans="17:17">
      <c r="Q114185" s="39"/>
    </row>
    <row r="114186" spans="17:17">
      <c r="Q114186" s="39"/>
    </row>
    <row r="114187" spans="17:17">
      <c r="Q114187" s="39"/>
    </row>
    <row r="114188" spans="17:17">
      <c r="Q114188" s="39"/>
    </row>
    <row r="114189" spans="17:17">
      <c r="Q114189" s="39"/>
    </row>
    <row r="114190" spans="17:17">
      <c r="Q114190" s="39"/>
    </row>
    <row r="114191" spans="17:17">
      <c r="Q114191" s="39"/>
    </row>
    <row r="114192" spans="17:17">
      <c r="Q114192" s="39"/>
    </row>
    <row r="114193" spans="17:17">
      <c r="Q114193" s="39"/>
    </row>
    <row r="114194" spans="17:17">
      <c r="Q114194" s="39"/>
    </row>
    <row r="114195" spans="17:17">
      <c r="Q114195" s="39"/>
    </row>
    <row r="114196" spans="17:17">
      <c r="Q114196" s="39"/>
    </row>
    <row r="114197" spans="17:17">
      <c r="Q114197" s="39"/>
    </row>
    <row r="114198" spans="17:17">
      <c r="Q114198" s="39"/>
    </row>
    <row r="114199" spans="17:17">
      <c r="Q114199" s="39"/>
    </row>
    <row r="114200" spans="17:17">
      <c r="Q114200" s="39"/>
    </row>
    <row r="114201" spans="17:17">
      <c r="Q114201" s="39"/>
    </row>
    <row r="114202" spans="17:17">
      <c r="Q114202" s="39"/>
    </row>
    <row r="114203" spans="17:17">
      <c r="Q114203" s="39"/>
    </row>
    <row r="114204" spans="17:17">
      <c r="Q114204" s="39"/>
    </row>
    <row r="114205" spans="17:17">
      <c r="Q114205" s="39"/>
    </row>
    <row r="114206" spans="17:17">
      <c r="Q114206" s="39"/>
    </row>
    <row r="114207" spans="17:17">
      <c r="Q114207" s="39"/>
    </row>
    <row r="114208" spans="17:17">
      <c r="Q114208" s="39"/>
    </row>
    <row r="114209" spans="17:17">
      <c r="Q114209" s="39"/>
    </row>
    <row r="114210" spans="17:17">
      <c r="Q114210" s="39"/>
    </row>
    <row r="114211" spans="17:17">
      <c r="Q114211" s="39"/>
    </row>
    <row r="114212" spans="17:17">
      <c r="Q114212" s="39"/>
    </row>
    <row r="114213" spans="17:17">
      <c r="Q114213" s="39"/>
    </row>
    <row r="114214" spans="17:17">
      <c r="Q114214" s="39"/>
    </row>
    <row r="114215" spans="17:17">
      <c r="Q114215" s="39"/>
    </row>
    <row r="114216" spans="17:17">
      <c r="Q114216" s="39"/>
    </row>
    <row r="114217" spans="17:17">
      <c r="Q114217" s="39"/>
    </row>
    <row r="114218" spans="17:17">
      <c r="Q114218" s="39"/>
    </row>
    <row r="114219" spans="17:17">
      <c r="Q114219" s="39"/>
    </row>
    <row r="114220" spans="17:17">
      <c r="Q114220" s="39"/>
    </row>
    <row r="114221" spans="17:17">
      <c r="Q114221" s="39"/>
    </row>
    <row r="114222" spans="17:17">
      <c r="Q114222" s="39"/>
    </row>
    <row r="114223" spans="17:17">
      <c r="Q114223" s="39"/>
    </row>
    <row r="114224" spans="17:17">
      <c r="Q114224" s="39"/>
    </row>
    <row r="114225" spans="17:17">
      <c r="Q114225" s="39"/>
    </row>
    <row r="114226" spans="17:17">
      <c r="Q114226" s="39"/>
    </row>
    <row r="114227" spans="17:17">
      <c r="Q114227" s="39"/>
    </row>
    <row r="114228" spans="17:17">
      <c r="Q114228" s="39"/>
    </row>
    <row r="114229" spans="17:17">
      <c r="Q114229" s="39"/>
    </row>
    <row r="114230" spans="17:17">
      <c r="Q114230" s="39"/>
    </row>
    <row r="114231" spans="17:17">
      <c r="Q114231" s="39"/>
    </row>
    <row r="114232" spans="17:17">
      <c r="Q114232" s="39"/>
    </row>
    <row r="114233" spans="17:17">
      <c r="Q114233" s="39"/>
    </row>
    <row r="114234" spans="17:17">
      <c r="Q114234" s="39"/>
    </row>
    <row r="114235" spans="17:17">
      <c r="Q114235" s="39"/>
    </row>
    <row r="114236" spans="17:17">
      <c r="Q114236" s="39"/>
    </row>
    <row r="114237" spans="17:17">
      <c r="Q114237" s="39"/>
    </row>
    <row r="114238" spans="17:17">
      <c r="Q114238" s="39"/>
    </row>
    <row r="114239" spans="17:17">
      <c r="Q114239" s="39"/>
    </row>
    <row r="114240" spans="17:17">
      <c r="Q114240" s="39"/>
    </row>
    <row r="114241" spans="17:17">
      <c r="Q114241" s="39"/>
    </row>
    <row r="114242" spans="17:17">
      <c r="Q114242" s="39"/>
    </row>
    <row r="114243" spans="17:17">
      <c r="Q114243" s="39"/>
    </row>
    <row r="114244" spans="17:17">
      <c r="Q114244" s="39"/>
    </row>
    <row r="114245" spans="17:17">
      <c r="Q114245" s="39"/>
    </row>
    <row r="114246" spans="17:17">
      <c r="Q114246" s="39"/>
    </row>
    <row r="114247" spans="17:17">
      <c r="Q114247" s="39"/>
    </row>
    <row r="114248" spans="17:17">
      <c r="Q114248" s="39"/>
    </row>
    <row r="114249" spans="17:17">
      <c r="Q114249" s="39"/>
    </row>
    <row r="114250" spans="17:17">
      <c r="Q114250" s="39"/>
    </row>
    <row r="114251" spans="17:17">
      <c r="Q114251" s="39"/>
    </row>
    <row r="114252" spans="17:17">
      <c r="Q114252" s="39"/>
    </row>
    <row r="114253" spans="17:17">
      <c r="Q114253" s="39"/>
    </row>
    <row r="114254" spans="17:17">
      <c r="Q114254" s="39"/>
    </row>
    <row r="114255" spans="17:17">
      <c r="Q114255" s="39"/>
    </row>
    <row r="114256" spans="17:17">
      <c r="Q114256" s="39"/>
    </row>
    <row r="114257" spans="17:17">
      <c r="Q114257" s="39"/>
    </row>
    <row r="114258" spans="17:17">
      <c r="Q114258" s="39"/>
    </row>
    <row r="114259" spans="17:17">
      <c r="Q114259" s="39"/>
    </row>
    <row r="114260" spans="17:17">
      <c r="Q114260" s="39"/>
    </row>
    <row r="114261" spans="17:17">
      <c r="Q114261" s="39"/>
    </row>
    <row r="114262" spans="17:17">
      <c r="Q114262" s="39"/>
    </row>
    <row r="114263" spans="17:17">
      <c r="Q114263" s="39"/>
    </row>
    <row r="114264" spans="17:17">
      <c r="Q114264" s="39"/>
    </row>
    <row r="114265" spans="17:17">
      <c r="Q114265" s="39"/>
    </row>
    <row r="114266" spans="17:17">
      <c r="Q114266" s="39"/>
    </row>
    <row r="114267" spans="17:17">
      <c r="Q114267" s="39"/>
    </row>
    <row r="114268" spans="17:17">
      <c r="Q114268" s="39"/>
    </row>
    <row r="114269" spans="17:17">
      <c r="Q114269" s="39"/>
    </row>
    <row r="114270" spans="17:17">
      <c r="Q114270" s="39"/>
    </row>
    <row r="114271" spans="17:17">
      <c r="Q114271" s="39"/>
    </row>
    <row r="114272" spans="17:17">
      <c r="Q114272" s="39"/>
    </row>
    <row r="114273" spans="17:17">
      <c r="Q114273" s="39"/>
    </row>
    <row r="114274" spans="17:17">
      <c r="Q114274" s="39"/>
    </row>
    <row r="114275" spans="17:17">
      <c r="Q114275" s="39"/>
    </row>
    <row r="114276" spans="17:17">
      <c r="Q114276" s="39"/>
    </row>
    <row r="114277" spans="17:17">
      <c r="Q114277" s="39"/>
    </row>
    <row r="114278" spans="17:17">
      <c r="Q114278" s="39"/>
    </row>
    <row r="114279" spans="17:17">
      <c r="Q114279" s="39"/>
    </row>
    <row r="114280" spans="17:17">
      <c r="Q114280" s="39"/>
    </row>
    <row r="114281" spans="17:17">
      <c r="Q114281" s="39"/>
    </row>
    <row r="114282" spans="17:17">
      <c r="Q114282" s="39"/>
    </row>
    <row r="114283" spans="17:17">
      <c r="Q114283" s="39"/>
    </row>
    <row r="114284" spans="17:17">
      <c r="Q114284" s="39"/>
    </row>
    <row r="114285" spans="17:17">
      <c r="Q114285" s="39"/>
    </row>
    <row r="114286" spans="17:17">
      <c r="Q114286" s="39"/>
    </row>
    <row r="114287" spans="17:17">
      <c r="Q114287" s="39"/>
    </row>
    <row r="114288" spans="17:17">
      <c r="Q114288" s="39"/>
    </row>
    <row r="114289" spans="17:17">
      <c r="Q114289" s="39"/>
    </row>
    <row r="114290" spans="17:17">
      <c r="Q114290" s="39"/>
    </row>
    <row r="114291" spans="17:17">
      <c r="Q114291" s="39"/>
    </row>
    <row r="114292" spans="17:17">
      <c r="Q114292" s="39"/>
    </row>
    <row r="114293" spans="17:17">
      <c r="Q114293" s="39"/>
    </row>
    <row r="114294" spans="17:17">
      <c r="Q114294" s="39"/>
    </row>
    <row r="114295" spans="17:17">
      <c r="Q114295" s="39"/>
    </row>
    <row r="114296" spans="17:17">
      <c r="Q114296" s="39"/>
    </row>
    <row r="114297" spans="17:17">
      <c r="Q114297" s="39"/>
    </row>
    <row r="114298" spans="17:17">
      <c r="Q114298" s="39"/>
    </row>
    <row r="114299" spans="17:17">
      <c r="Q114299" s="39"/>
    </row>
    <row r="114300" spans="17:17">
      <c r="Q114300" s="39"/>
    </row>
    <row r="114301" spans="17:17">
      <c r="Q114301" s="39"/>
    </row>
    <row r="114302" spans="17:17">
      <c r="Q114302" s="39"/>
    </row>
    <row r="114303" spans="17:17">
      <c r="Q114303" s="39"/>
    </row>
    <row r="114304" spans="17:17">
      <c r="Q114304" s="39"/>
    </row>
    <row r="114305" spans="17:17">
      <c r="Q114305" s="39"/>
    </row>
    <row r="114306" spans="17:17">
      <c r="Q114306" s="39"/>
    </row>
    <row r="114307" spans="17:17">
      <c r="Q114307" s="39"/>
    </row>
    <row r="114308" spans="17:17">
      <c r="Q114308" s="39"/>
    </row>
    <row r="114309" spans="17:17">
      <c r="Q114309" s="39"/>
    </row>
    <row r="114310" spans="17:17">
      <c r="Q114310" s="39"/>
    </row>
    <row r="114311" spans="17:17">
      <c r="Q114311" s="39"/>
    </row>
    <row r="114312" spans="17:17">
      <c r="Q114312" s="39"/>
    </row>
    <row r="114313" spans="17:17">
      <c r="Q114313" s="39"/>
    </row>
    <row r="114314" spans="17:17">
      <c r="Q114314" s="39"/>
    </row>
    <row r="114315" spans="17:17">
      <c r="Q114315" s="39"/>
    </row>
    <row r="114316" spans="17:17">
      <c r="Q114316" s="39"/>
    </row>
    <row r="114317" spans="17:17">
      <c r="Q114317" s="39"/>
    </row>
    <row r="114318" spans="17:17">
      <c r="Q114318" s="39"/>
    </row>
    <row r="114319" spans="17:17">
      <c r="Q114319" s="39"/>
    </row>
    <row r="114320" spans="17:17">
      <c r="Q114320" s="39"/>
    </row>
    <row r="114321" spans="17:17">
      <c r="Q114321" s="39"/>
    </row>
    <row r="114322" spans="17:17">
      <c r="Q114322" s="39"/>
    </row>
    <row r="114323" spans="17:17">
      <c r="Q114323" s="39"/>
    </row>
    <row r="114324" spans="17:17">
      <c r="Q114324" s="39"/>
    </row>
    <row r="114325" spans="17:17">
      <c r="Q114325" s="39"/>
    </row>
    <row r="114326" spans="17:17">
      <c r="Q114326" s="39"/>
    </row>
    <row r="114327" spans="17:17">
      <c r="Q114327" s="39"/>
    </row>
    <row r="114328" spans="17:17">
      <c r="Q114328" s="39"/>
    </row>
    <row r="114329" spans="17:17">
      <c r="Q114329" s="39"/>
    </row>
    <row r="114330" spans="17:17">
      <c r="Q114330" s="39"/>
    </row>
    <row r="114331" spans="17:17">
      <c r="Q114331" s="39"/>
    </row>
    <row r="114332" spans="17:17">
      <c r="Q114332" s="39"/>
    </row>
    <row r="114333" spans="17:17">
      <c r="Q114333" s="39"/>
    </row>
    <row r="114334" spans="17:17">
      <c r="Q114334" s="39"/>
    </row>
    <row r="114335" spans="17:17">
      <c r="Q114335" s="39"/>
    </row>
    <row r="114336" spans="17:17">
      <c r="Q114336" s="39"/>
    </row>
    <row r="114337" spans="17:17">
      <c r="Q114337" s="39"/>
    </row>
    <row r="114338" spans="17:17">
      <c r="Q114338" s="39"/>
    </row>
    <row r="114339" spans="17:17">
      <c r="Q114339" s="39"/>
    </row>
    <row r="114340" spans="17:17">
      <c r="Q114340" s="39"/>
    </row>
    <row r="114341" spans="17:17">
      <c r="Q114341" s="39"/>
    </row>
    <row r="114342" spans="17:17">
      <c r="Q114342" s="39"/>
    </row>
    <row r="114343" spans="17:17">
      <c r="Q114343" s="39"/>
    </row>
    <row r="114344" spans="17:17">
      <c r="Q114344" s="39"/>
    </row>
    <row r="114345" spans="17:17">
      <c r="Q114345" s="39"/>
    </row>
    <row r="114346" spans="17:17">
      <c r="Q114346" s="39"/>
    </row>
    <row r="114347" spans="17:17">
      <c r="Q114347" s="39"/>
    </row>
    <row r="114348" spans="17:17">
      <c r="Q114348" s="39"/>
    </row>
    <row r="114349" spans="17:17">
      <c r="Q114349" s="39"/>
    </row>
    <row r="114350" spans="17:17">
      <c r="Q114350" s="39"/>
    </row>
    <row r="114351" spans="17:17">
      <c r="Q114351" s="39"/>
    </row>
    <row r="114352" spans="17:17">
      <c r="Q114352" s="39"/>
    </row>
    <row r="114353" spans="17:17">
      <c r="Q114353" s="39"/>
    </row>
    <row r="114354" spans="17:17">
      <c r="Q114354" s="39"/>
    </row>
    <row r="114355" spans="17:17">
      <c r="Q114355" s="39"/>
    </row>
    <row r="114356" spans="17:17">
      <c r="Q114356" s="39"/>
    </row>
    <row r="114357" spans="17:17">
      <c r="Q114357" s="39"/>
    </row>
    <row r="114358" spans="17:17">
      <c r="Q114358" s="39"/>
    </row>
    <row r="114359" spans="17:17">
      <c r="Q114359" s="39"/>
    </row>
    <row r="114360" spans="17:17">
      <c r="Q114360" s="39"/>
    </row>
    <row r="114361" spans="17:17">
      <c r="Q114361" s="39"/>
    </row>
    <row r="114362" spans="17:17">
      <c r="Q114362" s="39"/>
    </row>
    <row r="114363" spans="17:17">
      <c r="Q114363" s="39"/>
    </row>
    <row r="114364" spans="17:17">
      <c r="Q114364" s="39"/>
    </row>
    <row r="114365" spans="17:17">
      <c r="Q114365" s="39"/>
    </row>
    <row r="114366" spans="17:17">
      <c r="Q114366" s="39"/>
    </row>
    <row r="114367" spans="17:17">
      <c r="Q114367" s="39"/>
    </row>
    <row r="114368" spans="17:17">
      <c r="Q114368" s="39"/>
    </row>
    <row r="114369" spans="17:17">
      <c r="Q114369" s="39"/>
    </row>
    <row r="114370" spans="17:17">
      <c r="Q114370" s="39"/>
    </row>
    <row r="114371" spans="17:17">
      <c r="Q114371" s="39"/>
    </row>
    <row r="114372" spans="17:17">
      <c r="Q114372" s="39"/>
    </row>
    <row r="114373" spans="17:17">
      <c r="Q114373" s="39"/>
    </row>
    <row r="114374" spans="17:17">
      <c r="Q114374" s="39"/>
    </row>
    <row r="114375" spans="17:17">
      <c r="Q114375" s="39"/>
    </row>
    <row r="114376" spans="17:17">
      <c r="Q114376" s="39"/>
    </row>
    <row r="114377" spans="17:17">
      <c r="Q114377" s="39"/>
    </row>
    <row r="114378" spans="17:17">
      <c r="Q114378" s="39"/>
    </row>
    <row r="114379" spans="17:17">
      <c r="Q114379" s="39"/>
    </row>
    <row r="114380" spans="17:17">
      <c r="Q114380" s="39"/>
    </row>
    <row r="114381" spans="17:17">
      <c r="Q114381" s="39"/>
    </row>
    <row r="114382" spans="17:17">
      <c r="Q114382" s="39"/>
    </row>
    <row r="114383" spans="17:17">
      <c r="Q114383" s="39"/>
    </row>
    <row r="114384" spans="17:17">
      <c r="Q114384" s="39"/>
    </row>
    <row r="114385" spans="17:17">
      <c r="Q114385" s="39"/>
    </row>
    <row r="114386" spans="17:17">
      <c r="Q114386" s="39"/>
    </row>
    <row r="114387" spans="17:17">
      <c r="Q114387" s="39"/>
    </row>
    <row r="114388" spans="17:17">
      <c r="Q114388" s="39"/>
    </row>
    <row r="114389" spans="17:17">
      <c r="Q114389" s="39"/>
    </row>
    <row r="114390" spans="17:17">
      <c r="Q114390" s="39"/>
    </row>
    <row r="114391" spans="17:17">
      <c r="Q114391" s="39"/>
    </row>
    <row r="114392" spans="17:17">
      <c r="Q114392" s="39"/>
    </row>
    <row r="114393" spans="17:17">
      <c r="Q114393" s="39"/>
    </row>
    <row r="114394" spans="17:17">
      <c r="Q114394" s="39"/>
    </row>
    <row r="114395" spans="17:17">
      <c r="Q114395" s="39"/>
    </row>
    <row r="114396" spans="17:17">
      <c r="Q114396" s="39"/>
    </row>
    <row r="114397" spans="17:17">
      <c r="Q114397" s="39"/>
    </row>
    <row r="114398" spans="17:17">
      <c r="Q114398" s="39"/>
    </row>
    <row r="114399" spans="17:17">
      <c r="Q114399" s="39"/>
    </row>
    <row r="114400" spans="17:17">
      <c r="Q114400" s="39"/>
    </row>
    <row r="114401" spans="17:17">
      <c r="Q114401" s="39"/>
    </row>
    <row r="114402" spans="17:17">
      <c r="Q114402" s="39"/>
    </row>
    <row r="114403" spans="17:17">
      <c r="Q114403" s="39"/>
    </row>
    <row r="114404" spans="17:17">
      <c r="Q114404" s="39"/>
    </row>
    <row r="114405" spans="17:17">
      <c r="Q114405" s="39"/>
    </row>
    <row r="114406" spans="17:17">
      <c r="Q114406" s="39"/>
    </row>
    <row r="114407" spans="17:17">
      <c r="Q114407" s="39"/>
    </row>
    <row r="114408" spans="17:17">
      <c r="Q114408" s="39"/>
    </row>
    <row r="114409" spans="17:17">
      <c r="Q114409" s="39"/>
    </row>
    <row r="114410" spans="17:17">
      <c r="Q114410" s="39"/>
    </row>
    <row r="114411" spans="17:17">
      <c r="Q114411" s="39"/>
    </row>
    <row r="114412" spans="17:17">
      <c r="Q114412" s="39"/>
    </row>
    <row r="114413" spans="17:17">
      <c r="Q114413" s="39"/>
    </row>
    <row r="114414" spans="17:17">
      <c r="Q114414" s="39"/>
    </row>
    <row r="114415" spans="17:17">
      <c r="Q114415" s="39"/>
    </row>
    <row r="114416" spans="17:17">
      <c r="Q114416" s="39"/>
    </row>
    <row r="114417" spans="17:17">
      <c r="Q114417" s="39"/>
    </row>
    <row r="114418" spans="17:17">
      <c r="Q114418" s="39"/>
    </row>
    <row r="114419" spans="17:17">
      <c r="Q114419" s="39"/>
    </row>
    <row r="114420" spans="17:17">
      <c r="Q114420" s="39"/>
    </row>
    <row r="114421" spans="17:17">
      <c r="Q114421" s="39"/>
    </row>
    <row r="114422" spans="17:17">
      <c r="Q114422" s="39"/>
    </row>
    <row r="114423" spans="17:17">
      <c r="Q114423" s="39"/>
    </row>
    <row r="114424" spans="17:17">
      <c r="Q114424" s="39"/>
    </row>
    <row r="114425" spans="17:17">
      <c r="Q114425" s="39"/>
    </row>
    <row r="114426" spans="17:17">
      <c r="Q114426" s="39"/>
    </row>
    <row r="114427" spans="17:17">
      <c r="Q114427" s="39"/>
    </row>
    <row r="114428" spans="17:17">
      <c r="Q114428" s="39"/>
    </row>
    <row r="114429" spans="17:17">
      <c r="Q114429" s="39"/>
    </row>
    <row r="114430" spans="17:17">
      <c r="Q114430" s="39"/>
    </row>
    <row r="114431" spans="17:17">
      <c r="Q114431" s="39"/>
    </row>
    <row r="114432" spans="17:17">
      <c r="Q114432" s="39"/>
    </row>
    <row r="114433" spans="17:17">
      <c r="Q114433" s="39"/>
    </row>
    <row r="114434" spans="17:17">
      <c r="Q114434" s="39"/>
    </row>
    <row r="114435" spans="17:17">
      <c r="Q114435" s="39"/>
    </row>
    <row r="114436" spans="17:17">
      <c r="Q114436" s="39"/>
    </row>
    <row r="114437" spans="17:17">
      <c r="Q114437" s="39"/>
    </row>
    <row r="114438" spans="17:17">
      <c r="Q114438" s="39"/>
    </row>
    <row r="114439" spans="17:17">
      <c r="Q114439" s="39"/>
    </row>
    <row r="114440" spans="17:17">
      <c r="Q114440" s="39"/>
    </row>
    <row r="114441" spans="17:17">
      <c r="Q114441" s="39"/>
    </row>
    <row r="114442" spans="17:17">
      <c r="Q114442" s="39"/>
    </row>
    <row r="114443" spans="17:17">
      <c r="Q114443" s="39"/>
    </row>
    <row r="114444" spans="17:17">
      <c r="Q114444" s="39"/>
    </row>
    <row r="114445" spans="17:17">
      <c r="Q114445" s="39"/>
    </row>
    <row r="114446" spans="17:17">
      <c r="Q114446" s="39"/>
    </row>
    <row r="114447" spans="17:17">
      <c r="Q114447" s="39"/>
    </row>
    <row r="114448" spans="17:17">
      <c r="Q114448" s="39"/>
    </row>
    <row r="114449" spans="17:17">
      <c r="Q114449" s="39"/>
    </row>
    <row r="114450" spans="17:17">
      <c r="Q114450" s="39"/>
    </row>
    <row r="114451" spans="17:17">
      <c r="Q114451" s="39"/>
    </row>
    <row r="114452" spans="17:17">
      <c r="Q114452" s="39"/>
    </row>
    <row r="114453" spans="17:17">
      <c r="Q114453" s="39"/>
    </row>
    <row r="114454" spans="17:17">
      <c r="Q114454" s="39"/>
    </row>
    <row r="114455" spans="17:17">
      <c r="Q114455" s="39"/>
    </row>
    <row r="114456" spans="17:17">
      <c r="Q114456" s="39"/>
    </row>
    <row r="114457" spans="17:17">
      <c r="Q114457" s="39"/>
    </row>
    <row r="114458" spans="17:17">
      <c r="Q114458" s="39"/>
    </row>
    <row r="114459" spans="17:17">
      <c r="Q114459" s="39"/>
    </row>
    <row r="114460" spans="17:17">
      <c r="Q114460" s="39"/>
    </row>
    <row r="114461" spans="17:17">
      <c r="Q114461" s="39"/>
    </row>
    <row r="114462" spans="17:17">
      <c r="Q114462" s="39"/>
    </row>
    <row r="114463" spans="17:17">
      <c r="Q114463" s="39"/>
    </row>
    <row r="114464" spans="17:17">
      <c r="Q114464" s="39"/>
    </row>
    <row r="114465" spans="17:17">
      <c r="Q114465" s="39"/>
    </row>
    <row r="114466" spans="17:17">
      <c r="Q114466" s="39"/>
    </row>
    <row r="114467" spans="17:17">
      <c r="Q114467" s="39"/>
    </row>
    <row r="114468" spans="17:17">
      <c r="Q114468" s="39"/>
    </row>
    <row r="114469" spans="17:17">
      <c r="Q114469" s="39"/>
    </row>
    <row r="114470" spans="17:17">
      <c r="Q114470" s="39"/>
    </row>
    <row r="114471" spans="17:17">
      <c r="Q114471" s="39"/>
    </row>
    <row r="114472" spans="17:17">
      <c r="Q114472" s="39"/>
    </row>
    <row r="114473" spans="17:17">
      <c r="Q114473" s="39"/>
    </row>
    <row r="114474" spans="17:17">
      <c r="Q114474" s="39"/>
    </row>
    <row r="114475" spans="17:17">
      <c r="Q114475" s="39"/>
    </row>
    <row r="114476" spans="17:17">
      <c r="Q114476" s="39"/>
    </row>
    <row r="114477" spans="17:17">
      <c r="Q114477" s="39"/>
    </row>
    <row r="114478" spans="17:17">
      <c r="Q114478" s="39"/>
    </row>
    <row r="114479" spans="17:17">
      <c r="Q114479" s="39"/>
    </row>
    <row r="114480" spans="17:17">
      <c r="Q114480" s="39"/>
    </row>
    <row r="114481" spans="17:17">
      <c r="Q114481" s="39"/>
    </row>
    <row r="114482" spans="17:17">
      <c r="Q114482" s="39"/>
    </row>
    <row r="114483" spans="17:17">
      <c r="Q114483" s="39"/>
    </row>
    <row r="114484" spans="17:17">
      <c r="Q114484" s="39"/>
    </row>
    <row r="114485" spans="17:17">
      <c r="Q114485" s="39"/>
    </row>
    <row r="114486" spans="17:17">
      <c r="Q114486" s="39"/>
    </row>
    <row r="114487" spans="17:17">
      <c r="Q114487" s="39"/>
    </row>
    <row r="114488" spans="17:17">
      <c r="Q114488" s="39"/>
    </row>
    <row r="114489" spans="17:17">
      <c r="Q114489" s="39"/>
    </row>
    <row r="114490" spans="17:17">
      <c r="Q114490" s="39"/>
    </row>
    <row r="114491" spans="17:17">
      <c r="Q114491" s="39"/>
    </row>
    <row r="114492" spans="17:17">
      <c r="Q114492" s="39"/>
    </row>
    <row r="114493" spans="17:17">
      <c r="Q114493" s="39"/>
    </row>
    <row r="114494" spans="17:17">
      <c r="Q114494" s="39"/>
    </row>
    <row r="114495" spans="17:17">
      <c r="Q114495" s="39"/>
    </row>
    <row r="114496" spans="17:17">
      <c r="Q114496" s="39"/>
    </row>
    <row r="114497" spans="17:17">
      <c r="Q114497" s="39"/>
    </row>
    <row r="114498" spans="17:17">
      <c r="Q114498" s="39"/>
    </row>
    <row r="114499" spans="17:17">
      <c r="Q114499" s="39"/>
    </row>
    <row r="114500" spans="17:17">
      <c r="Q114500" s="39"/>
    </row>
    <row r="114501" spans="17:17">
      <c r="Q114501" s="39"/>
    </row>
    <row r="114502" spans="17:17">
      <c r="Q114502" s="39"/>
    </row>
    <row r="114503" spans="17:17">
      <c r="Q114503" s="39"/>
    </row>
    <row r="114504" spans="17:17">
      <c r="Q114504" s="39"/>
    </row>
    <row r="114505" spans="17:17">
      <c r="Q114505" s="39"/>
    </row>
    <row r="114506" spans="17:17">
      <c r="Q114506" s="39"/>
    </row>
    <row r="114507" spans="17:17">
      <c r="Q114507" s="39"/>
    </row>
    <row r="114508" spans="17:17">
      <c r="Q114508" s="39"/>
    </row>
    <row r="114509" spans="17:17">
      <c r="Q114509" s="39"/>
    </row>
    <row r="114510" spans="17:17">
      <c r="Q114510" s="39"/>
    </row>
    <row r="114511" spans="17:17">
      <c r="Q114511" s="39"/>
    </row>
    <row r="114512" spans="17:17">
      <c r="Q114512" s="39"/>
    </row>
    <row r="114513" spans="17:17">
      <c r="Q114513" s="39"/>
    </row>
    <row r="114514" spans="17:17">
      <c r="Q114514" s="39"/>
    </row>
    <row r="114515" spans="17:17">
      <c r="Q114515" s="39"/>
    </row>
    <row r="114516" spans="17:17">
      <c r="Q114516" s="39"/>
    </row>
    <row r="114517" spans="17:17">
      <c r="Q114517" s="39"/>
    </row>
    <row r="114518" spans="17:17">
      <c r="Q114518" s="39"/>
    </row>
    <row r="114519" spans="17:17">
      <c r="Q114519" s="39"/>
    </row>
    <row r="114520" spans="17:17">
      <c r="Q114520" s="39"/>
    </row>
    <row r="114521" spans="17:17">
      <c r="Q114521" s="39"/>
    </row>
    <row r="114522" spans="17:17">
      <c r="Q114522" s="39"/>
    </row>
    <row r="114523" spans="17:17">
      <c r="Q114523" s="39"/>
    </row>
    <row r="114524" spans="17:17">
      <c r="Q114524" s="39"/>
    </row>
    <row r="114525" spans="17:17">
      <c r="Q114525" s="39"/>
    </row>
    <row r="114526" spans="17:17">
      <c r="Q114526" s="39"/>
    </row>
    <row r="114527" spans="17:17">
      <c r="Q114527" s="39"/>
    </row>
    <row r="114528" spans="17:17">
      <c r="Q114528" s="39"/>
    </row>
    <row r="114529" spans="17:17">
      <c r="Q114529" s="39"/>
    </row>
    <row r="114530" spans="17:17">
      <c r="Q114530" s="39"/>
    </row>
    <row r="114531" spans="17:17">
      <c r="Q114531" s="39"/>
    </row>
    <row r="114532" spans="17:17">
      <c r="Q114532" s="39"/>
    </row>
    <row r="114533" spans="17:17">
      <c r="Q114533" s="39"/>
    </row>
    <row r="114534" spans="17:17">
      <c r="Q114534" s="39"/>
    </row>
    <row r="114535" spans="17:17">
      <c r="Q114535" s="39"/>
    </row>
    <row r="114536" spans="17:17">
      <c r="Q114536" s="39"/>
    </row>
    <row r="114537" spans="17:17">
      <c r="Q114537" s="39"/>
    </row>
    <row r="114538" spans="17:17">
      <c r="Q114538" s="39"/>
    </row>
    <row r="114539" spans="17:17">
      <c r="Q114539" s="39"/>
    </row>
    <row r="114540" spans="17:17">
      <c r="Q114540" s="39"/>
    </row>
    <row r="114541" spans="17:17">
      <c r="Q114541" s="39"/>
    </row>
    <row r="114542" spans="17:17">
      <c r="Q114542" s="39"/>
    </row>
    <row r="114543" spans="17:17">
      <c r="Q114543" s="39"/>
    </row>
    <row r="114544" spans="17:17">
      <c r="Q114544" s="39"/>
    </row>
    <row r="114545" spans="17:17">
      <c r="Q114545" s="39"/>
    </row>
    <row r="114546" spans="17:17">
      <c r="Q114546" s="39"/>
    </row>
    <row r="114547" spans="17:17">
      <c r="Q114547" s="39"/>
    </row>
    <row r="114548" spans="17:17">
      <c r="Q114548" s="39"/>
    </row>
    <row r="114549" spans="17:17">
      <c r="Q114549" s="39"/>
    </row>
    <row r="114550" spans="17:17">
      <c r="Q114550" s="39"/>
    </row>
    <row r="114551" spans="17:17">
      <c r="Q114551" s="39"/>
    </row>
    <row r="114552" spans="17:17">
      <c r="Q114552" s="39"/>
    </row>
    <row r="114553" spans="17:17">
      <c r="Q114553" s="39"/>
    </row>
    <row r="114554" spans="17:17">
      <c r="Q114554" s="39"/>
    </row>
    <row r="114555" spans="17:17">
      <c r="Q114555" s="39"/>
    </row>
    <row r="114556" spans="17:17">
      <c r="Q114556" s="39"/>
    </row>
    <row r="114557" spans="17:17">
      <c r="Q114557" s="39"/>
    </row>
    <row r="114558" spans="17:17">
      <c r="Q114558" s="39"/>
    </row>
    <row r="114559" spans="17:17">
      <c r="Q114559" s="39"/>
    </row>
    <row r="114560" spans="17:17">
      <c r="Q114560" s="39"/>
    </row>
    <row r="114561" spans="17:17">
      <c r="Q114561" s="39"/>
    </row>
    <row r="114562" spans="17:17">
      <c r="Q114562" s="39"/>
    </row>
    <row r="114563" spans="17:17">
      <c r="Q114563" s="39"/>
    </row>
    <row r="114564" spans="17:17">
      <c r="Q114564" s="39"/>
    </row>
    <row r="114565" spans="17:17">
      <c r="Q114565" s="39"/>
    </row>
    <row r="114566" spans="17:17">
      <c r="Q114566" s="39"/>
    </row>
    <row r="114567" spans="17:17">
      <c r="Q114567" s="39"/>
    </row>
    <row r="114568" spans="17:17">
      <c r="Q114568" s="39"/>
    </row>
    <row r="114569" spans="17:17">
      <c r="Q114569" s="39"/>
    </row>
    <row r="114570" spans="17:17">
      <c r="Q114570" s="39"/>
    </row>
    <row r="114571" spans="17:17">
      <c r="Q114571" s="39"/>
    </row>
    <row r="114572" spans="17:17">
      <c r="Q114572" s="39"/>
    </row>
    <row r="114573" spans="17:17">
      <c r="Q114573" s="39"/>
    </row>
    <row r="114574" spans="17:17">
      <c r="Q114574" s="39"/>
    </row>
    <row r="114575" spans="17:17">
      <c r="Q114575" s="39"/>
    </row>
    <row r="114576" spans="17:17">
      <c r="Q114576" s="39"/>
    </row>
    <row r="114577" spans="17:17">
      <c r="Q114577" s="39"/>
    </row>
    <row r="114578" spans="17:17">
      <c r="Q114578" s="39"/>
    </row>
    <row r="114579" spans="17:17">
      <c r="Q114579" s="39"/>
    </row>
    <row r="114580" spans="17:17">
      <c r="Q114580" s="39"/>
    </row>
    <row r="114581" spans="17:17">
      <c r="Q114581" s="39"/>
    </row>
    <row r="114582" spans="17:17">
      <c r="Q114582" s="39"/>
    </row>
    <row r="114583" spans="17:17">
      <c r="Q114583" s="39"/>
    </row>
    <row r="114584" spans="17:17">
      <c r="Q114584" s="39"/>
    </row>
    <row r="114585" spans="17:17">
      <c r="Q114585" s="39"/>
    </row>
    <row r="114586" spans="17:17">
      <c r="Q114586" s="39"/>
    </row>
    <row r="114587" spans="17:17">
      <c r="Q114587" s="39"/>
    </row>
    <row r="114588" spans="17:17">
      <c r="Q114588" s="39"/>
    </row>
    <row r="114589" spans="17:17">
      <c r="Q114589" s="39"/>
    </row>
    <row r="114590" spans="17:17">
      <c r="Q114590" s="39"/>
    </row>
    <row r="114591" spans="17:17">
      <c r="Q114591" s="39"/>
    </row>
    <row r="114592" spans="17:17">
      <c r="Q114592" s="39"/>
    </row>
    <row r="114593" spans="17:17">
      <c r="Q114593" s="39"/>
    </row>
    <row r="114594" spans="17:17">
      <c r="Q114594" s="39"/>
    </row>
    <row r="114595" spans="17:17">
      <c r="Q114595" s="39"/>
    </row>
    <row r="114596" spans="17:17">
      <c r="Q114596" s="39"/>
    </row>
    <row r="114597" spans="17:17">
      <c r="Q114597" s="39"/>
    </row>
    <row r="114598" spans="17:17">
      <c r="Q114598" s="39"/>
    </row>
    <row r="114599" spans="17:17">
      <c r="Q114599" s="39"/>
    </row>
    <row r="114600" spans="17:17">
      <c r="Q114600" s="39"/>
    </row>
    <row r="114601" spans="17:17">
      <c r="Q114601" s="39"/>
    </row>
    <row r="114602" spans="17:17">
      <c r="Q114602" s="39"/>
    </row>
    <row r="114603" spans="17:17">
      <c r="Q114603" s="39"/>
    </row>
    <row r="114604" spans="17:17">
      <c r="Q114604" s="39"/>
    </row>
    <row r="114605" spans="17:17">
      <c r="Q114605" s="39"/>
    </row>
    <row r="114606" spans="17:17">
      <c r="Q114606" s="39"/>
    </row>
    <row r="114607" spans="17:17">
      <c r="Q114607" s="39"/>
    </row>
    <row r="114608" spans="17:17">
      <c r="Q114608" s="39"/>
    </row>
    <row r="114609" spans="17:17">
      <c r="Q114609" s="39"/>
    </row>
    <row r="114610" spans="17:17">
      <c r="Q114610" s="39"/>
    </row>
    <row r="114611" spans="17:17">
      <c r="Q114611" s="39"/>
    </row>
    <row r="114612" spans="17:17">
      <c r="Q114612" s="39"/>
    </row>
    <row r="114613" spans="17:17">
      <c r="Q114613" s="39"/>
    </row>
    <row r="114614" spans="17:17">
      <c r="Q114614" s="39"/>
    </row>
    <row r="114615" spans="17:17">
      <c r="Q114615" s="39"/>
    </row>
    <row r="114616" spans="17:17">
      <c r="Q114616" s="39"/>
    </row>
    <row r="114617" spans="17:17">
      <c r="Q114617" s="39"/>
    </row>
    <row r="114618" spans="17:17">
      <c r="Q114618" s="39"/>
    </row>
    <row r="114619" spans="17:17">
      <c r="Q114619" s="39"/>
    </row>
    <row r="114620" spans="17:17">
      <c r="Q114620" s="39"/>
    </row>
    <row r="114621" spans="17:17">
      <c r="Q114621" s="39"/>
    </row>
    <row r="114622" spans="17:17">
      <c r="Q114622" s="39"/>
    </row>
    <row r="114623" spans="17:17">
      <c r="Q114623" s="39"/>
    </row>
    <row r="114624" spans="17:17">
      <c r="Q114624" s="39"/>
    </row>
    <row r="114625" spans="17:17">
      <c r="Q114625" s="39"/>
    </row>
    <row r="114626" spans="17:17">
      <c r="Q114626" s="39"/>
    </row>
    <row r="114627" spans="17:17">
      <c r="Q114627" s="39"/>
    </row>
    <row r="114628" spans="17:17">
      <c r="Q114628" s="39"/>
    </row>
    <row r="114629" spans="17:17">
      <c r="Q114629" s="39"/>
    </row>
    <row r="114630" spans="17:17">
      <c r="Q114630" s="39"/>
    </row>
    <row r="114631" spans="17:17">
      <c r="Q114631" s="39"/>
    </row>
    <row r="114632" spans="17:17">
      <c r="Q114632" s="39"/>
    </row>
    <row r="114633" spans="17:17">
      <c r="Q114633" s="39"/>
    </row>
    <row r="114634" spans="17:17">
      <c r="Q114634" s="39"/>
    </row>
    <row r="114635" spans="17:17">
      <c r="Q114635" s="39"/>
    </row>
    <row r="114636" spans="17:17">
      <c r="Q114636" s="39"/>
    </row>
    <row r="114637" spans="17:17">
      <c r="Q114637" s="39"/>
    </row>
    <row r="114638" spans="17:17">
      <c r="Q114638" s="39"/>
    </row>
    <row r="114639" spans="17:17">
      <c r="Q114639" s="39"/>
    </row>
    <row r="114640" spans="17:17">
      <c r="Q114640" s="39"/>
    </row>
    <row r="114641" spans="17:17">
      <c r="Q114641" s="39"/>
    </row>
    <row r="114642" spans="17:17">
      <c r="Q114642" s="39"/>
    </row>
    <row r="114643" spans="17:17">
      <c r="Q114643" s="39"/>
    </row>
    <row r="114644" spans="17:17">
      <c r="Q114644" s="39"/>
    </row>
    <row r="114645" spans="17:17">
      <c r="Q114645" s="39"/>
    </row>
    <row r="114646" spans="17:17">
      <c r="Q114646" s="39"/>
    </row>
    <row r="114647" spans="17:17">
      <c r="Q114647" s="39"/>
    </row>
    <row r="114648" spans="17:17">
      <c r="Q114648" s="39"/>
    </row>
    <row r="114649" spans="17:17">
      <c r="Q114649" s="39"/>
    </row>
    <row r="114650" spans="17:17">
      <c r="Q114650" s="39"/>
    </row>
    <row r="114651" spans="17:17">
      <c r="Q114651" s="39"/>
    </row>
    <row r="114652" spans="17:17">
      <c r="Q114652" s="39"/>
    </row>
    <row r="114653" spans="17:17">
      <c r="Q114653" s="39"/>
    </row>
    <row r="114654" spans="17:17">
      <c r="Q114654" s="39"/>
    </row>
    <row r="114655" spans="17:17">
      <c r="Q114655" s="39"/>
    </row>
    <row r="114656" spans="17:17">
      <c r="Q114656" s="39"/>
    </row>
    <row r="114657" spans="17:17">
      <c r="Q114657" s="39"/>
    </row>
    <row r="114658" spans="17:17">
      <c r="Q114658" s="39"/>
    </row>
    <row r="114659" spans="17:17">
      <c r="Q114659" s="39"/>
    </row>
    <row r="114660" spans="17:17">
      <c r="Q114660" s="39"/>
    </row>
    <row r="114661" spans="17:17">
      <c r="Q114661" s="39"/>
    </row>
    <row r="114662" spans="17:17">
      <c r="Q114662" s="39"/>
    </row>
    <row r="114663" spans="17:17">
      <c r="Q114663" s="39"/>
    </row>
    <row r="114664" spans="17:17">
      <c r="Q114664" s="39"/>
    </row>
    <row r="114665" spans="17:17">
      <c r="Q114665" s="39"/>
    </row>
    <row r="114666" spans="17:17">
      <c r="Q114666" s="39"/>
    </row>
    <row r="114667" spans="17:17">
      <c r="Q114667" s="39"/>
    </row>
    <row r="114668" spans="17:17">
      <c r="Q114668" s="39"/>
    </row>
    <row r="114669" spans="17:17">
      <c r="Q114669" s="39"/>
    </row>
    <row r="114670" spans="17:17">
      <c r="Q114670" s="39"/>
    </row>
    <row r="114671" spans="17:17">
      <c r="Q114671" s="39"/>
    </row>
    <row r="114672" spans="17:17">
      <c r="Q114672" s="39"/>
    </row>
    <row r="114673" spans="17:17">
      <c r="Q114673" s="39"/>
    </row>
    <row r="114674" spans="17:17">
      <c r="Q114674" s="39"/>
    </row>
    <row r="114675" spans="17:17">
      <c r="Q114675" s="39"/>
    </row>
    <row r="114676" spans="17:17">
      <c r="Q114676" s="39"/>
    </row>
    <row r="114677" spans="17:17">
      <c r="Q114677" s="39"/>
    </row>
    <row r="114678" spans="17:17">
      <c r="Q114678" s="39"/>
    </row>
    <row r="114679" spans="17:17">
      <c r="Q114679" s="39"/>
    </row>
    <row r="114680" spans="17:17">
      <c r="Q114680" s="39"/>
    </row>
    <row r="114681" spans="17:17">
      <c r="Q114681" s="39"/>
    </row>
    <row r="114682" spans="17:17">
      <c r="Q114682" s="39"/>
    </row>
    <row r="114683" spans="17:17">
      <c r="Q114683" s="39"/>
    </row>
    <row r="114684" spans="17:17">
      <c r="Q114684" s="39"/>
    </row>
    <row r="114685" spans="17:17">
      <c r="Q114685" s="39"/>
    </row>
    <row r="114686" spans="17:17">
      <c r="Q114686" s="39"/>
    </row>
    <row r="114687" spans="17:17">
      <c r="Q114687" s="39"/>
    </row>
    <row r="114688" spans="17:17">
      <c r="Q114688" s="39"/>
    </row>
    <row r="114689" spans="17:17">
      <c r="Q114689" s="39"/>
    </row>
    <row r="114690" spans="17:17">
      <c r="Q114690" s="39"/>
    </row>
    <row r="114691" spans="17:17">
      <c r="Q114691" s="39"/>
    </row>
    <row r="114692" spans="17:17">
      <c r="Q114692" s="39"/>
    </row>
    <row r="114693" spans="17:17">
      <c r="Q114693" s="39"/>
    </row>
    <row r="114694" spans="17:17">
      <c r="Q114694" s="39"/>
    </row>
    <row r="114695" spans="17:17">
      <c r="Q114695" s="39"/>
    </row>
    <row r="114696" spans="17:17">
      <c r="Q114696" s="39"/>
    </row>
    <row r="114697" spans="17:17">
      <c r="Q114697" s="39"/>
    </row>
    <row r="114698" spans="17:17">
      <c r="Q114698" s="39"/>
    </row>
    <row r="114699" spans="17:17">
      <c r="Q114699" s="39"/>
    </row>
    <row r="114700" spans="17:17">
      <c r="Q114700" s="39"/>
    </row>
    <row r="114701" spans="17:17">
      <c r="Q114701" s="39"/>
    </row>
    <row r="114702" spans="17:17">
      <c r="Q114702" s="39"/>
    </row>
    <row r="114703" spans="17:17">
      <c r="Q114703" s="39"/>
    </row>
    <row r="114704" spans="17:17">
      <c r="Q114704" s="39"/>
    </row>
    <row r="114705" spans="17:17">
      <c r="Q114705" s="39"/>
    </row>
    <row r="114706" spans="17:17">
      <c r="Q114706" s="39"/>
    </row>
    <row r="114707" spans="17:17">
      <c r="Q114707" s="39"/>
    </row>
    <row r="114708" spans="17:17">
      <c r="Q114708" s="39"/>
    </row>
    <row r="114709" spans="17:17">
      <c r="Q114709" s="39"/>
    </row>
    <row r="114710" spans="17:17">
      <c r="Q114710" s="39"/>
    </row>
    <row r="114711" spans="17:17">
      <c r="Q114711" s="39"/>
    </row>
    <row r="114712" spans="17:17">
      <c r="Q114712" s="39"/>
    </row>
    <row r="114713" spans="17:17">
      <c r="Q114713" s="39"/>
    </row>
    <row r="114714" spans="17:17">
      <c r="Q114714" s="39"/>
    </row>
    <row r="114715" spans="17:17">
      <c r="Q114715" s="39"/>
    </row>
    <row r="114716" spans="17:17">
      <c r="Q114716" s="39"/>
    </row>
    <row r="114717" spans="17:17">
      <c r="Q114717" s="39"/>
    </row>
    <row r="114718" spans="17:17">
      <c r="Q114718" s="39"/>
    </row>
    <row r="114719" spans="17:17">
      <c r="Q114719" s="39"/>
    </row>
    <row r="114720" spans="17:17">
      <c r="Q114720" s="39"/>
    </row>
    <row r="114721" spans="17:17">
      <c r="Q114721" s="39"/>
    </row>
    <row r="114722" spans="17:17">
      <c r="Q114722" s="39"/>
    </row>
    <row r="114723" spans="17:17">
      <c r="Q114723" s="39"/>
    </row>
    <row r="114724" spans="17:17">
      <c r="Q114724" s="39"/>
    </row>
    <row r="114725" spans="17:17">
      <c r="Q114725" s="39"/>
    </row>
    <row r="114726" spans="17:17">
      <c r="Q114726" s="39"/>
    </row>
    <row r="114727" spans="17:17">
      <c r="Q114727" s="39"/>
    </row>
    <row r="114728" spans="17:17">
      <c r="Q114728" s="39"/>
    </row>
    <row r="114729" spans="17:17">
      <c r="Q114729" s="39"/>
    </row>
    <row r="114730" spans="17:17">
      <c r="Q114730" s="39"/>
    </row>
    <row r="114731" spans="17:17">
      <c r="Q114731" s="39"/>
    </row>
    <row r="114732" spans="17:17">
      <c r="Q114732" s="39"/>
    </row>
    <row r="114733" spans="17:17">
      <c r="Q114733" s="39"/>
    </row>
    <row r="114734" spans="17:17">
      <c r="Q114734" s="39"/>
    </row>
    <row r="114735" spans="17:17">
      <c r="Q114735" s="39"/>
    </row>
    <row r="114736" spans="17:17">
      <c r="Q114736" s="39"/>
    </row>
    <row r="114737" spans="17:17">
      <c r="Q114737" s="39"/>
    </row>
    <row r="114738" spans="17:17">
      <c r="Q114738" s="39"/>
    </row>
    <row r="114739" spans="17:17">
      <c r="Q114739" s="39"/>
    </row>
    <row r="114740" spans="17:17">
      <c r="Q114740" s="39"/>
    </row>
    <row r="114741" spans="17:17">
      <c r="Q114741" s="39"/>
    </row>
    <row r="114742" spans="17:17">
      <c r="Q114742" s="39"/>
    </row>
    <row r="114743" spans="17:17">
      <c r="Q114743" s="39"/>
    </row>
    <row r="114744" spans="17:17">
      <c r="Q114744" s="39"/>
    </row>
    <row r="114745" spans="17:17">
      <c r="Q114745" s="39"/>
    </row>
    <row r="114746" spans="17:17">
      <c r="Q114746" s="39"/>
    </row>
    <row r="114747" spans="17:17">
      <c r="Q114747" s="39"/>
    </row>
    <row r="114748" spans="17:17">
      <c r="Q114748" s="39"/>
    </row>
    <row r="114749" spans="17:17">
      <c r="Q114749" s="39"/>
    </row>
    <row r="114750" spans="17:17">
      <c r="Q114750" s="39"/>
    </row>
    <row r="114751" spans="17:17">
      <c r="Q114751" s="39"/>
    </row>
    <row r="114752" spans="17:17">
      <c r="Q114752" s="39"/>
    </row>
    <row r="114753" spans="17:17">
      <c r="Q114753" s="39"/>
    </row>
    <row r="114754" spans="17:17">
      <c r="Q114754" s="39"/>
    </row>
    <row r="114755" spans="17:17">
      <c r="Q114755" s="39"/>
    </row>
    <row r="114756" spans="17:17">
      <c r="Q114756" s="39"/>
    </row>
    <row r="114757" spans="17:17">
      <c r="Q114757" s="39"/>
    </row>
    <row r="114758" spans="17:17">
      <c r="Q114758" s="39"/>
    </row>
    <row r="114759" spans="17:17">
      <c r="Q114759" s="39"/>
    </row>
    <row r="114760" spans="17:17">
      <c r="Q114760" s="39"/>
    </row>
    <row r="114761" spans="17:17">
      <c r="Q114761" s="39"/>
    </row>
    <row r="114762" spans="17:17">
      <c r="Q114762" s="39"/>
    </row>
    <row r="114763" spans="17:17">
      <c r="Q114763" s="39"/>
    </row>
    <row r="114764" spans="17:17">
      <c r="Q114764" s="39"/>
    </row>
    <row r="114765" spans="17:17">
      <c r="Q114765" s="39"/>
    </row>
    <row r="114766" spans="17:17">
      <c r="Q114766" s="39"/>
    </row>
    <row r="114767" spans="17:17">
      <c r="Q114767" s="39"/>
    </row>
    <row r="114768" spans="17:17">
      <c r="Q114768" s="39"/>
    </row>
    <row r="114769" spans="17:17">
      <c r="Q114769" s="39"/>
    </row>
    <row r="114770" spans="17:17">
      <c r="Q114770" s="39"/>
    </row>
    <row r="114771" spans="17:17">
      <c r="Q114771" s="39"/>
    </row>
    <row r="114772" spans="17:17">
      <c r="Q114772" s="39"/>
    </row>
    <row r="114773" spans="17:17">
      <c r="Q114773" s="39"/>
    </row>
    <row r="114774" spans="17:17">
      <c r="Q114774" s="39"/>
    </row>
    <row r="114775" spans="17:17">
      <c r="Q114775" s="39"/>
    </row>
    <row r="114776" spans="17:17">
      <c r="Q114776" s="39"/>
    </row>
    <row r="114777" spans="17:17">
      <c r="Q114777" s="39"/>
    </row>
    <row r="114778" spans="17:17">
      <c r="Q114778" s="39"/>
    </row>
    <row r="114779" spans="17:17">
      <c r="Q114779" s="39"/>
    </row>
    <row r="114780" spans="17:17">
      <c r="Q114780" s="39"/>
    </row>
    <row r="114781" spans="17:17">
      <c r="Q114781" s="39"/>
    </row>
    <row r="114782" spans="17:17">
      <c r="Q114782" s="39"/>
    </row>
    <row r="114783" spans="17:17">
      <c r="Q114783" s="39"/>
    </row>
    <row r="114784" spans="17:17">
      <c r="Q114784" s="39"/>
    </row>
    <row r="114785" spans="17:17">
      <c r="Q114785" s="39"/>
    </row>
    <row r="114786" spans="17:17">
      <c r="Q114786" s="39"/>
    </row>
    <row r="114787" spans="17:17">
      <c r="Q114787" s="39"/>
    </row>
    <row r="114788" spans="17:17">
      <c r="Q114788" s="39"/>
    </row>
    <row r="114789" spans="17:17">
      <c r="Q114789" s="39"/>
    </row>
    <row r="114790" spans="17:17">
      <c r="Q114790" s="39"/>
    </row>
    <row r="114791" spans="17:17">
      <c r="Q114791" s="39"/>
    </row>
    <row r="114792" spans="17:17">
      <c r="Q114792" s="39"/>
    </row>
    <row r="114793" spans="17:17">
      <c r="Q114793" s="39"/>
    </row>
    <row r="114794" spans="17:17">
      <c r="Q114794" s="39"/>
    </row>
    <row r="114795" spans="17:17">
      <c r="Q114795" s="39"/>
    </row>
    <row r="114796" spans="17:17">
      <c r="Q114796" s="39"/>
    </row>
    <row r="114797" spans="17:17">
      <c r="Q114797" s="39"/>
    </row>
    <row r="114798" spans="17:17">
      <c r="Q114798" s="39"/>
    </row>
    <row r="114799" spans="17:17">
      <c r="Q114799" s="39"/>
    </row>
    <row r="114800" spans="17:17">
      <c r="Q114800" s="39"/>
    </row>
    <row r="114801" spans="17:17">
      <c r="Q114801" s="39"/>
    </row>
    <row r="114802" spans="17:17">
      <c r="Q114802" s="39"/>
    </row>
    <row r="114803" spans="17:17">
      <c r="Q114803" s="39"/>
    </row>
    <row r="114804" spans="17:17">
      <c r="Q114804" s="39"/>
    </row>
    <row r="114805" spans="17:17">
      <c r="Q114805" s="39"/>
    </row>
    <row r="114806" spans="17:17">
      <c r="Q114806" s="39"/>
    </row>
    <row r="114807" spans="17:17">
      <c r="Q114807" s="39"/>
    </row>
    <row r="114808" spans="17:17">
      <c r="Q114808" s="39"/>
    </row>
    <row r="114809" spans="17:17">
      <c r="Q114809" s="39"/>
    </row>
    <row r="114810" spans="17:17">
      <c r="Q114810" s="39"/>
    </row>
    <row r="114811" spans="17:17">
      <c r="Q114811" s="39"/>
    </row>
    <row r="114812" spans="17:17">
      <c r="Q114812" s="39"/>
    </row>
    <row r="114813" spans="17:17">
      <c r="Q114813" s="39"/>
    </row>
    <row r="114814" spans="17:17">
      <c r="Q114814" s="39"/>
    </row>
    <row r="114815" spans="17:17">
      <c r="Q114815" s="39"/>
    </row>
    <row r="114816" spans="17:17">
      <c r="Q114816" s="39"/>
    </row>
    <row r="114817" spans="17:17">
      <c r="Q114817" s="39"/>
    </row>
    <row r="114818" spans="17:17">
      <c r="Q114818" s="39"/>
    </row>
    <row r="114819" spans="17:17">
      <c r="Q114819" s="39"/>
    </row>
    <row r="114820" spans="17:17">
      <c r="Q114820" s="39"/>
    </row>
    <row r="114821" spans="17:17">
      <c r="Q114821" s="39"/>
    </row>
    <row r="114822" spans="17:17">
      <c r="Q114822" s="39"/>
    </row>
    <row r="114823" spans="17:17">
      <c r="Q114823" s="39"/>
    </row>
    <row r="114824" spans="17:17">
      <c r="Q114824" s="39"/>
    </row>
    <row r="114825" spans="17:17">
      <c r="Q114825" s="39"/>
    </row>
    <row r="114826" spans="17:17">
      <c r="Q114826" s="39"/>
    </row>
    <row r="114827" spans="17:17">
      <c r="Q114827" s="39"/>
    </row>
    <row r="114828" spans="17:17">
      <c r="Q114828" s="39"/>
    </row>
    <row r="114829" spans="17:17">
      <c r="Q114829" s="39"/>
    </row>
    <row r="114830" spans="17:17">
      <c r="Q114830" s="39"/>
    </row>
    <row r="114831" spans="17:17">
      <c r="Q114831" s="39"/>
    </row>
    <row r="114832" spans="17:17">
      <c r="Q114832" s="39"/>
    </row>
    <row r="114833" spans="17:17">
      <c r="Q114833" s="39"/>
    </row>
    <row r="114834" spans="17:17">
      <c r="Q114834" s="39"/>
    </row>
    <row r="114835" spans="17:17">
      <c r="Q114835" s="39"/>
    </row>
    <row r="114836" spans="17:17">
      <c r="Q114836" s="39"/>
    </row>
    <row r="114837" spans="17:17">
      <c r="Q114837" s="39"/>
    </row>
    <row r="114838" spans="17:17">
      <c r="Q114838" s="39"/>
    </row>
    <row r="114839" spans="17:17">
      <c r="Q114839" s="39"/>
    </row>
    <row r="114840" spans="17:17">
      <c r="Q114840" s="39"/>
    </row>
    <row r="114841" spans="17:17">
      <c r="Q114841" s="39"/>
    </row>
    <row r="114842" spans="17:17">
      <c r="Q114842" s="39"/>
    </row>
    <row r="114843" spans="17:17">
      <c r="Q114843" s="39"/>
    </row>
    <row r="114844" spans="17:17">
      <c r="Q114844" s="39"/>
    </row>
    <row r="114845" spans="17:17">
      <c r="Q114845" s="39"/>
    </row>
    <row r="114846" spans="17:17">
      <c r="Q114846" s="39"/>
    </row>
    <row r="114847" spans="17:17">
      <c r="Q114847" s="39"/>
    </row>
    <row r="114848" spans="17:17">
      <c r="Q114848" s="39"/>
    </row>
    <row r="114849" spans="17:17">
      <c r="Q114849" s="39"/>
    </row>
    <row r="114850" spans="17:17">
      <c r="Q114850" s="39"/>
    </row>
    <row r="114851" spans="17:17">
      <c r="Q114851" s="39"/>
    </row>
    <row r="114852" spans="17:17">
      <c r="Q114852" s="39"/>
    </row>
    <row r="114853" spans="17:17">
      <c r="Q114853" s="39"/>
    </row>
    <row r="114854" spans="17:17">
      <c r="Q114854" s="39"/>
    </row>
    <row r="114855" spans="17:17">
      <c r="Q114855" s="39"/>
    </row>
    <row r="114856" spans="17:17">
      <c r="Q114856" s="39"/>
    </row>
    <row r="114857" spans="17:17">
      <c r="Q114857" s="39"/>
    </row>
    <row r="114858" spans="17:17">
      <c r="Q114858" s="39"/>
    </row>
    <row r="114859" spans="17:17">
      <c r="Q114859" s="39"/>
    </row>
    <row r="114860" spans="17:17">
      <c r="Q114860" s="39"/>
    </row>
    <row r="114861" spans="17:17">
      <c r="Q114861" s="39"/>
    </row>
    <row r="114862" spans="17:17">
      <c r="Q114862" s="39"/>
    </row>
    <row r="114863" spans="17:17">
      <c r="Q114863" s="39"/>
    </row>
    <row r="114864" spans="17:17">
      <c r="Q114864" s="39"/>
    </row>
    <row r="114865" spans="17:17">
      <c r="Q114865" s="39"/>
    </row>
    <row r="114866" spans="17:17">
      <c r="Q114866" s="39"/>
    </row>
    <row r="114867" spans="17:17">
      <c r="Q114867" s="39"/>
    </row>
    <row r="114868" spans="17:17">
      <c r="Q114868" s="39"/>
    </row>
    <row r="114869" spans="17:17">
      <c r="Q114869" s="39"/>
    </row>
    <row r="114870" spans="17:17">
      <c r="Q114870" s="39"/>
    </row>
    <row r="114871" spans="17:17">
      <c r="Q114871" s="39"/>
    </row>
    <row r="114872" spans="17:17">
      <c r="Q114872" s="39"/>
    </row>
    <row r="114873" spans="17:17">
      <c r="Q114873" s="39"/>
    </row>
    <row r="114874" spans="17:17">
      <c r="Q114874" s="39"/>
    </row>
    <row r="114875" spans="17:17">
      <c r="Q114875" s="39"/>
    </row>
    <row r="114876" spans="17:17">
      <c r="Q114876" s="39"/>
    </row>
    <row r="114877" spans="17:17">
      <c r="Q114877" s="39"/>
    </row>
    <row r="114878" spans="17:17">
      <c r="Q114878" s="39"/>
    </row>
    <row r="114879" spans="17:17">
      <c r="Q114879" s="39"/>
    </row>
    <row r="114880" spans="17:17">
      <c r="Q114880" s="39"/>
    </row>
    <row r="114881" spans="17:17">
      <c r="Q114881" s="39"/>
    </row>
    <row r="114882" spans="17:17">
      <c r="Q114882" s="39"/>
    </row>
    <row r="114883" spans="17:17">
      <c r="Q114883" s="39"/>
    </row>
    <row r="114884" spans="17:17">
      <c r="Q114884" s="39"/>
    </row>
    <row r="114885" spans="17:17">
      <c r="Q114885" s="39"/>
    </row>
    <row r="114886" spans="17:17">
      <c r="Q114886" s="39"/>
    </row>
    <row r="114887" spans="17:17">
      <c r="Q114887" s="39"/>
    </row>
    <row r="114888" spans="17:17">
      <c r="Q114888" s="39"/>
    </row>
    <row r="114889" spans="17:17">
      <c r="Q114889" s="39"/>
    </row>
    <row r="114890" spans="17:17">
      <c r="Q114890" s="39"/>
    </row>
    <row r="114891" spans="17:17">
      <c r="Q114891" s="39"/>
    </row>
    <row r="114892" spans="17:17">
      <c r="Q114892" s="39"/>
    </row>
    <row r="114893" spans="17:17">
      <c r="Q114893" s="39"/>
    </row>
    <row r="114894" spans="17:17">
      <c r="Q114894" s="39"/>
    </row>
    <row r="114895" spans="17:17">
      <c r="Q114895" s="39"/>
    </row>
    <row r="114896" spans="17:17">
      <c r="Q114896" s="39"/>
    </row>
    <row r="114897" spans="17:17">
      <c r="Q114897" s="39"/>
    </row>
    <row r="114898" spans="17:17">
      <c r="Q114898" s="39"/>
    </row>
    <row r="114899" spans="17:17">
      <c r="Q114899" s="39"/>
    </row>
    <row r="114900" spans="17:17">
      <c r="Q114900" s="39"/>
    </row>
    <row r="114901" spans="17:17">
      <c r="Q114901" s="39"/>
    </row>
    <row r="114902" spans="17:17">
      <c r="Q114902" s="39"/>
    </row>
    <row r="114903" spans="17:17">
      <c r="Q114903" s="39"/>
    </row>
    <row r="114904" spans="17:17">
      <c r="Q114904" s="39"/>
    </row>
    <row r="114905" spans="17:17">
      <c r="Q114905" s="39"/>
    </row>
    <row r="114906" spans="17:17">
      <c r="Q114906" s="39"/>
    </row>
    <row r="114907" spans="17:17">
      <c r="Q114907" s="39"/>
    </row>
    <row r="114908" spans="17:17">
      <c r="Q114908" s="39"/>
    </row>
    <row r="114909" spans="17:17">
      <c r="Q114909" s="39"/>
    </row>
    <row r="114910" spans="17:17">
      <c r="Q114910" s="39"/>
    </row>
    <row r="114911" spans="17:17">
      <c r="Q114911" s="39"/>
    </row>
    <row r="114912" spans="17:17">
      <c r="Q114912" s="39"/>
    </row>
    <row r="114913" spans="17:17">
      <c r="Q114913" s="39"/>
    </row>
    <row r="114914" spans="17:17">
      <c r="Q114914" s="39"/>
    </row>
    <row r="114915" spans="17:17">
      <c r="Q114915" s="39"/>
    </row>
    <row r="114916" spans="17:17">
      <c r="Q114916" s="39"/>
    </row>
    <row r="114917" spans="17:17">
      <c r="Q114917" s="39"/>
    </row>
    <row r="114918" spans="17:17">
      <c r="Q114918" s="39"/>
    </row>
    <row r="114919" spans="17:17">
      <c r="Q114919" s="39"/>
    </row>
    <row r="114920" spans="17:17">
      <c r="Q114920" s="39"/>
    </row>
    <row r="114921" spans="17:17">
      <c r="Q114921" s="39"/>
    </row>
    <row r="114922" spans="17:17">
      <c r="Q114922" s="39"/>
    </row>
    <row r="114923" spans="17:17">
      <c r="Q114923" s="39"/>
    </row>
    <row r="114924" spans="17:17">
      <c r="Q114924" s="39"/>
    </row>
    <row r="114925" spans="17:17">
      <c r="Q114925" s="39"/>
    </row>
    <row r="114926" spans="17:17">
      <c r="Q114926" s="39"/>
    </row>
    <row r="114927" spans="17:17">
      <c r="Q114927" s="39"/>
    </row>
    <row r="114928" spans="17:17">
      <c r="Q114928" s="39"/>
    </row>
    <row r="114929" spans="17:17">
      <c r="Q114929" s="39"/>
    </row>
    <row r="114930" spans="17:17">
      <c r="Q114930" s="39"/>
    </row>
    <row r="114931" spans="17:17">
      <c r="Q114931" s="39"/>
    </row>
    <row r="114932" spans="17:17">
      <c r="Q114932" s="39"/>
    </row>
    <row r="114933" spans="17:17">
      <c r="Q114933" s="39"/>
    </row>
    <row r="114934" spans="17:17">
      <c r="Q114934" s="39"/>
    </row>
    <row r="114935" spans="17:17">
      <c r="Q114935" s="39"/>
    </row>
    <row r="114936" spans="17:17">
      <c r="Q114936" s="39"/>
    </row>
    <row r="114937" spans="17:17">
      <c r="Q114937" s="39"/>
    </row>
    <row r="114938" spans="17:17">
      <c r="Q114938" s="39"/>
    </row>
    <row r="114939" spans="17:17">
      <c r="Q114939" s="39"/>
    </row>
    <row r="114940" spans="17:17">
      <c r="Q114940" s="39"/>
    </row>
    <row r="114941" spans="17:17">
      <c r="Q114941" s="39"/>
    </row>
    <row r="114942" spans="17:17">
      <c r="Q114942" s="39"/>
    </row>
    <row r="114943" spans="17:17">
      <c r="Q114943" s="39"/>
    </row>
    <row r="114944" spans="17:17">
      <c r="Q114944" s="39"/>
    </row>
    <row r="114945" spans="17:17">
      <c r="Q114945" s="39"/>
    </row>
    <row r="114946" spans="17:17">
      <c r="Q114946" s="39"/>
    </row>
    <row r="114947" spans="17:17">
      <c r="Q114947" s="39"/>
    </row>
    <row r="114948" spans="17:17">
      <c r="Q114948" s="39"/>
    </row>
    <row r="114949" spans="17:17">
      <c r="Q114949" s="39"/>
    </row>
    <row r="114950" spans="17:17">
      <c r="Q114950" s="39"/>
    </row>
    <row r="114951" spans="17:17">
      <c r="Q114951" s="39"/>
    </row>
    <row r="114952" spans="17:17">
      <c r="Q114952" s="39"/>
    </row>
    <row r="114953" spans="17:17">
      <c r="Q114953" s="39"/>
    </row>
    <row r="114954" spans="17:17">
      <c r="Q114954" s="39"/>
    </row>
    <row r="114955" spans="17:17">
      <c r="Q114955" s="39"/>
    </row>
    <row r="114956" spans="17:17">
      <c r="Q114956" s="39"/>
    </row>
    <row r="114957" spans="17:17">
      <c r="Q114957" s="39"/>
    </row>
    <row r="114958" spans="17:17">
      <c r="Q114958" s="39"/>
    </row>
    <row r="114959" spans="17:17">
      <c r="Q114959" s="39"/>
    </row>
    <row r="114960" spans="17:17">
      <c r="Q114960" s="39"/>
    </row>
    <row r="114961" spans="17:17">
      <c r="Q114961" s="39"/>
    </row>
    <row r="114962" spans="17:17">
      <c r="Q114962" s="39"/>
    </row>
    <row r="114963" spans="17:17">
      <c r="Q114963" s="39"/>
    </row>
    <row r="114964" spans="17:17">
      <c r="Q114964" s="39"/>
    </row>
    <row r="114965" spans="17:17">
      <c r="Q114965" s="39"/>
    </row>
    <row r="114966" spans="17:17">
      <c r="Q114966" s="39"/>
    </row>
    <row r="114967" spans="17:17">
      <c r="Q114967" s="39"/>
    </row>
    <row r="114968" spans="17:17">
      <c r="Q114968" s="39"/>
    </row>
    <row r="114969" spans="17:17">
      <c r="Q114969" s="39"/>
    </row>
    <row r="114970" spans="17:17">
      <c r="Q114970" s="39"/>
    </row>
    <row r="114971" spans="17:17">
      <c r="Q114971" s="39"/>
    </row>
    <row r="114972" spans="17:17">
      <c r="Q114972" s="39"/>
    </row>
    <row r="114973" spans="17:17">
      <c r="Q114973" s="39"/>
    </row>
    <row r="114974" spans="17:17">
      <c r="Q114974" s="39"/>
    </row>
    <row r="114975" spans="17:17">
      <c r="Q114975" s="39"/>
    </row>
    <row r="114976" spans="17:17">
      <c r="Q114976" s="39"/>
    </row>
    <row r="114977" spans="17:17">
      <c r="Q114977" s="39"/>
    </row>
    <row r="114978" spans="17:17">
      <c r="Q114978" s="39"/>
    </row>
    <row r="114979" spans="17:17">
      <c r="Q114979" s="39"/>
    </row>
    <row r="114980" spans="17:17">
      <c r="Q114980" s="39"/>
    </row>
    <row r="114981" spans="17:17">
      <c r="Q114981" s="39"/>
    </row>
    <row r="114982" spans="17:17">
      <c r="Q114982" s="39"/>
    </row>
    <row r="114983" spans="17:17">
      <c r="Q114983" s="39"/>
    </row>
    <row r="114984" spans="17:17">
      <c r="Q114984" s="39"/>
    </row>
    <row r="114985" spans="17:17">
      <c r="Q114985" s="39"/>
    </row>
    <row r="114986" spans="17:17">
      <c r="Q114986" s="39"/>
    </row>
    <row r="114987" spans="17:17">
      <c r="Q114987" s="39"/>
    </row>
    <row r="114988" spans="17:17">
      <c r="Q114988" s="39"/>
    </row>
    <row r="114989" spans="17:17">
      <c r="Q114989" s="39"/>
    </row>
    <row r="114990" spans="17:17">
      <c r="Q114990" s="39"/>
    </row>
    <row r="114991" spans="17:17">
      <c r="Q114991" s="39"/>
    </row>
    <row r="114992" spans="17:17">
      <c r="Q114992" s="39"/>
    </row>
    <row r="114993" spans="17:17">
      <c r="Q114993" s="39"/>
    </row>
    <row r="114994" spans="17:17">
      <c r="Q114994" s="39"/>
    </row>
    <row r="114995" spans="17:17">
      <c r="Q114995" s="39"/>
    </row>
    <row r="114996" spans="17:17">
      <c r="Q114996" s="39"/>
    </row>
    <row r="114997" spans="17:17">
      <c r="Q114997" s="39"/>
    </row>
    <row r="114998" spans="17:17">
      <c r="Q114998" s="39"/>
    </row>
    <row r="114999" spans="17:17">
      <c r="Q114999" s="39"/>
    </row>
    <row r="115000" spans="17:17">
      <c r="Q115000" s="39"/>
    </row>
    <row r="115001" spans="17:17">
      <c r="Q115001" s="39"/>
    </row>
    <row r="115002" spans="17:17">
      <c r="Q115002" s="39"/>
    </row>
    <row r="115003" spans="17:17">
      <c r="Q115003" s="39"/>
    </row>
    <row r="115004" spans="17:17">
      <c r="Q115004" s="39"/>
    </row>
    <row r="115005" spans="17:17">
      <c r="Q115005" s="39"/>
    </row>
    <row r="115006" spans="17:17">
      <c r="Q115006" s="39"/>
    </row>
    <row r="115007" spans="17:17">
      <c r="Q115007" s="39"/>
    </row>
    <row r="115008" spans="17:17">
      <c r="Q115008" s="39"/>
    </row>
    <row r="115009" spans="17:17">
      <c r="Q115009" s="39"/>
    </row>
    <row r="115010" spans="17:17">
      <c r="Q115010" s="39"/>
    </row>
    <row r="115011" spans="17:17">
      <c r="Q115011" s="39"/>
    </row>
    <row r="115012" spans="17:17">
      <c r="Q115012" s="39"/>
    </row>
    <row r="115013" spans="17:17">
      <c r="Q115013" s="39"/>
    </row>
    <row r="115014" spans="17:17">
      <c r="Q115014" s="39"/>
    </row>
    <row r="115015" spans="17:17">
      <c r="Q115015" s="39"/>
    </row>
    <row r="115016" spans="17:17">
      <c r="Q115016" s="39"/>
    </row>
    <row r="115017" spans="17:17">
      <c r="Q115017" s="39"/>
    </row>
    <row r="115018" spans="17:17">
      <c r="Q115018" s="39"/>
    </row>
    <row r="115019" spans="17:17">
      <c r="Q115019" s="39"/>
    </row>
    <row r="115020" spans="17:17">
      <c r="Q115020" s="39"/>
    </row>
    <row r="115021" spans="17:17">
      <c r="Q115021" s="39"/>
    </row>
    <row r="115022" spans="17:17">
      <c r="Q115022" s="39"/>
    </row>
    <row r="115023" spans="17:17">
      <c r="Q115023" s="39"/>
    </row>
    <row r="115024" spans="17:17">
      <c r="Q115024" s="39"/>
    </row>
    <row r="115025" spans="17:17">
      <c r="Q115025" s="39"/>
    </row>
    <row r="115026" spans="17:17">
      <c r="Q115026" s="39"/>
    </row>
    <row r="115027" spans="17:17">
      <c r="Q115027" s="39"/>
    </row>
    <row r="115028" spans="17:17">
      <c r="Q115028" s="39"/>
    </row>
    <row r="115029" spans="17:17">
      <c r="Q115029" s="39"/>
    </row>
    <row r="115030" spans="17:17">
      <c r="Q115030" s="39"/>
    </row>
    <row r="115031" spans="17:17">
      <c r="Q115031" s="39"/>
    </row>
    <row r="115032" spans="17:17">
      <c r="Q115032" s="39"/>
    </row>
    <row r="115033" spans="17:17">
      <c r="Q115033" s="39"/>
    </row>
    <row r="115034" spans="17:17">
      <c r="Q115034" s="39"/>
    </row>
    <row r="115035" spans="17:17">
      <c r="Q115035" s="39"/>
    </row>
    <row r="115036" spans="17:17">
      <c r="Q115036" s="39"/>
    </row>
    <row r="115037" spans="17:17">
      <c r="Q115037" s="39"/>
    </row>
    <row r="115038" spans="17:17">
      <c r="Q115038" s="39"/>
    </row>
    <row r="115039" spans="17:17">
      <c r="Q115039" s="39"/>
    </row>
    <row r="115040" spans="17:17">
      <c r="Q115040" s="39"/>
    </row>
    <row r="115041" spans="17:17">
      <c r="Q115041" s="39"/>
    </row>
    <row r="115042" spans="17:17">
      <c r="Q115042" s="39"/>
    </row>
    <row r="115043" spans="17:17">
      <c r="Q115043" s="39"/>
    </row>
    <row r="115044" spans="17:17">
      <c r="Q115044" s="39"/>
    </row>
    <row r="115045" spans="17:17">
      <c r="Q115045" s="39"/>
    </row>
    <row r="115046" spans="17:17">
      <c r="Q115046" s="39"/>
    </row>
    <row r="115047" spans="17:17">
      <c r="Q115047" s="39"/>
    </row>
    <row r="115048" spans="17:17">
      <c r="Q115048" s="39"/>
    </row>
    <row r="115049" spans="17:17">
      <c r="Q115049" s="39"/>
    </row>
    <row r="115050" spans="17:17">
      <c r="Q115050" s="39"/>
    </row>
    <row r="115051" spans="17:17">
      <c r="Q115051" s="39"/>
    </row>
    <row r="115052" spans="17:17">
      <c r="Q115052" s="39"/>
    </row>
    <row r="115053" spans="17:17">
      <c r="Q115053" s="39"/>
    </row>
    <row r="115054" spans="17:17">
      <c r="Q115054" s="39"/>
    </row>
    <row r="115055" spans="17:17">
      <c r="Q115055" s="39"/>
    </row>
    <row r="115056" spans="17:17">
      <c r="Q115056" s="39"/>
    </row>
    <row r="115057" spans="17:17">
      <c r="Q115057" s="39"/>
    </row>
    <row r="115058" spans="17:17">
      <c r="Q115058" s="39"/>
    </row>
    <row r="115059" spans="17:17">
      <c r="Q115059" s="39"/>
    </row>
    <row r="115060" spans="17:17">
      <c r="Q115060" s="39"/>
    </row>
    <row r="115061" spans="17:17">
      <c r="Q115061" s="39"/>
    </row>
    <row r="115062" spans="17:17">
      <c r="Q115062" s="39"/>
    </row>
    <row r="115063" spans="17:17">
      <c r="Q115063" s="39"/>
    </row>
    <row r="115064" spans="17:17">
      <c r="Q115064" s="39"/>
    </row>
    <row r="115065" spans="17:17">
      <c r="Q115065" s="39"/>
    </row>
    <row r="115066" spans="17:17">
      <c r="Q115066" s="39"/>
    </row>
    <row r="115067" spans="17:17">
      <c r="Q115067" s="39"/>
    </row>
    <row r="115068" spans="17:17">
      <c r="Q115068" s="39"/>
    </row>
    <row r="115069" spans="17:17">
      <c r="Q115069" s="39"/>
    </row>
    <row r="115070" spans="17:17">
      <c r="Q115070" s="39"/>
    </row>
    <row r="115071" spans="17:17">
      <c r="Q115071" s="39"/>
    </row>
    <row r="115072" spans="17:17">
      <c r="Q115072" s="39"/>
    </row>
    <row r="115073" spans="17:17">
      <c r="Q115073" s="39"/>
    </row>
    <row r="115074" spans="17:17">
      <c r="Q115074" s="39"/>
    </row>
    <row r="115075" spans="17:17">
      <c r="Q115075" s="39"/>
    </row>
    <row r="115076" spans="17:17">
      <c r="Q115076" s="39"/>
    </row>
    <row r="115077" spans="17:17">
      <c r="Q115077" s="39"/>
    </row>
    <row r="115078" spans="17:17">
      <c r="Q115078" s="39"/>
    </row>
    <row r="115079" spans="17:17">
      <c r="Q115079" s="39"/>
    </row>
    <row r="115080" spans="17:17">
      <c r="Q115080" s="39"/>
    </row>
    <row r="115081" spans="17:17">
      <c r="Q115081" s="39"/>
    </row>
    <row r="115082" spans="17:17">
      <c r="Q115082" s="39"/>
    </row>
    <row r="115083" spans="17:17">
      <c r="Q115083" s="39"/>
    </row>
    <row r="115084" spans="17:17">
      <c r="Q115084" s="39"/>
    </row>
    <row r="115085" spans="17:17">
      <c r="Q115085" s="39"/>
    </row>
    <row r="115086" spans="17:17">
      <c r="Q115086" s="39"/>
    </row>
    <row r="115087" spans="17:17">
      <c r="Q115087" s="39"/>
    </row>
    <row r="115088" spans="17:17">
      <c r="Q115088" s="39"/>
    </row>
    <row r="115089" spans="17:17">
      <c r="Q115089" s="39"/>
    </row>
    <row r="115090" spans="17:17">
      <c r="Q115090" s="39"/>
    </row>
    <row r="115091" spans="17:17">
      <c r="Q115091" s="39"/>
    </row>
    <row r="115092" spans="17:17">
      <c r="Q115092" s="39"/>
    </row>
    <row r="115093" spans="17:17">
      <c r="Q115093" s="39"/>
    </row>
    <row r="115094" spans="17:17">
      <c r="Q115094" s="39"/>
    </row>
    <row r="115095" spans="17:17">
      <c r="Q115095" s="39"/>
    </row>
    <row r="115096" spans="17:17">
      <c r="Q115096" s="39"/>
    </row>
    <row r="115097" spans="17:17">
      <c r="Q115097" s="39"/>
    </row>
    <row r="115098" spans="17:17">
      <c r="Q115098" s="39"/>
    </row>
    <row r="115099" spans="17:17">
      <c r="Q115099" s="39"/>
    </row>
    <row r="115100" spans="17:17">
      <c r="Q115100" s="39"/>
    </row>
    <row r="115101" spans="17:17">
      <c r="Q115101" s="39"/>
    </row>
    <row r="115102" spans="17:17">
      <c r="Q115102" s="39"/>
    </row>
    <row r="115103" spans="17:17">
      <c r="Q115103" s="39"/>
    </row>
    <row r="115104" spans="17:17">
      <c r="Q115104" s="39"/>
    </row>
    <row r="115105" spans="17:17">
      <c r="Q115105" s="39"/>
    </row>
    <row r="115106" spans="17:17">
      <c r="Q115106" s="39"/>
    </row>
    <row r="115107" spans="17:17">
      <c r="Q115107" s="39"/>
    </row>
    <row r="115108" spans="17:17">
      <c r="Q115108" s="39"/>
    </row>
    <row r="115109" spans="17:17">
      <c r="Q115109" s="39"/>
    </row>
    <row r="115110" spans="17:17">
      <c r="Q115110" s="39"/>
    </row>
    <row r="115111" spans="17:17">
      <c r="Q115111" s="39"/>
    </row>
    <row r="115112" spans="17:17">
      <c r="Q115112" s="39"/>
    </row>
    <row r="115113" spans="17:17">
      <c r="Q115113" s="39"/>
    </row>
    <row r="115114" spans="17:17">
      <c r="Q115114" s="39"/>
    </row>
    <row r="115115" spans="17:17">
      <c r="Q115115" s="39"/>
    </row>
    <row r="115116" spans="17:17">
      <c r="Q115116" s="39"/>
    </row>
    <row r="115117" spans="17:17">
      <c r="Q115117" s="39"/>
    </row>
    <row r="115118" spans="17:17">
      <c r="Q115118" s="39"/>
    </row>
    <row r="115119" spans="17:17">
      <c r="Q115119" s="39"/>
    </row>
    <row r="115120" spans="17:17">
      <c r="Q115120" s="39"/>
    </row>
    <row r="115121" spans="17:17">
      <c r="Q115121" s="39"/>
    </row>
    <row r="115122" spans="17:17">
      <c r="Q115122" s="39"/>
    </row>
    <row r="115123" spans="17:17">
      <c r="Q115123" s="39"/>
    </row>
    <row r="115124" spans="17:17">
      <c r="Q115124" s="39"/>
    </row>
    <row r="115125" spans="17:17">
      <c r="Q115125" s="39"/>
    </row>
    <row r="115126" spans="17:17">
      <c r="Q115126" s="39"/>
    </row>
    <row r="115127" spans="17:17">
      <c r="Q115127" s="39"/>
    </row>
    <row r="115128" spans="17:17">
      <c r="Q115128" s="39"/>
    </row>
    <row r="115129" spans="17:17">
      <c r="Q115129" s="39"/>
    </row>
    <row r="115130" spans="17:17">
      <c r="Q115130" s="39"/>
    </row>
    <row r="115131" spans="17:17">
      <c r="Q115131" s="39"/>
    </row>
    <row r="115132" spans="17:17">
      <c r="Q115132" s="39"/>
    </row>
    <row r="115133" spans="17:17">
      <c r="Q115133" s="39"/>
    </row>
    <row r="115134" spans="17:17">
      <c r="Q115134" s="39"/>
    </row>
    <row r="115135" spans="17:17">
      <c r="Q115135" s="39"/>
    </row>
    <row r="115136" spans="17:17">
      <c r="Q115136" s="39"/>
    </row>
    <row r="115137" spans="17:17">
      <c r="Q115137" s="39"/>
    </row>
    <row r="115138" spans="17:17">
      <c r="Q115138" s="39"/>
    </row>
    <row r="115139" spans="17:17">
      <c r="Q115139" s="39"/>
    </row>
    <row r="115140" spans="17:17">
      <c r="Q115140" s="39"/>
    </row>
    <row r="115141" spans="17:17">
      <c r="Q115141" s="39"/>
    </row>
    <row r="115142" spans="17:17">
      <c r="Q115142" s="39"/>
    </row>
    <row r="115143" spans="17:17">
      <c r="Q115143" s="39"/>
    </row>
    <row r="115144" spans="17:17">
      <c r="Q115144" s="39"/>
    </row>
    <row r="115145" spans="17:17">
      <c r="Q115145" s="39"/>
    </row>
    <row r="115146" spans="17:17">
      <c r="Q115146" s="39"/>
    </row>
    <row r="115147" spans="17:17">
      <c r="Q115147" s="39"/>
    </row>
    <row r="115148" spans="17:17">
      <c r="Q115148" s="39"/>
    </row>
    <row r="115149" spans="17:17">
      <c r="Q115149" s="39"/>
    </row>
    <row r="115150" spans="17:17">
      <c r="Q115150" s="39"/>
    </row>
    <row r="115151" spans="17:17">
      <c r="Q115151" s="39"/>
    </row>
    <row r="115152" spans="17:17">
      <c r="Q115152" s="39"/>
    </row>
    <row r="115153" spans="17:17">
      <c r="Q115153" s="39"/>
    </row>
    <row r="115154" spans="17:17">
      <c r="Q115154" s="39"/>
    </row>
    <row r="115155" spans="17:17">
      <c r="Q115155" s="39"/>
    </row>
    <row r="115156" spans="17:17">
      <c r="Q115156" s="39"/>
    </row>
    <row r="115157" spans="17:17">
      <c r="Q115157" s="39"/>
    </row>
    <row r="115158" spans="17:17">
      <c r="Q115158" s="39"/>
    </row>
    <row r="115159" spans="17:17">
      <c r="Q115159" s="39"/>
    </row>
    <row r="115160" spans="17:17">
      <c r="Q115160" s="39"/>
    </row>
    <row r="115161" spans="17:17">
      <c r="Q115161" s="39"/>
    </row>
    <row r="115162" spans="17:17">
      <c r="Q115162" s="39"/>
    </row>
    <row r="115163" spans="17:17">
      <c r="Q115163" s="39"/>
    </row>
    <row r="115164" spans="17:17">
      <c r="Q115164" s="39"/>
    </row>
    <row r="115165" spans="17:17">
      <c r="Q115165" s="39"/>
    </row>
    <row r="115166" spans="17:17">
      <c r="Q115166" s="39"/>
    </row>
    <row r="115167" spans="17:17">
      <c r="Q115167" s="39"/>
    </row>
    <row r="115168" spans="17:17">
      <c r="Q115168" s="39"/>
    </row>
    <row r="115169" spans="17:17">
      <c r="Q115169" s="39"/>
    </row>
    <row r="115170" spans="17:17">
      <c r="Q115170" s="39"/>
    </row>
    <row r="115171" spans="17:17">
      <c r="Q115171" s="39"/>
    </row>
    <row r="115172" spans="17:17">
      <c r="Q115172" s="39"/>
    </row>
    <row r="115173" spans="17:17">
      <c r="Q115173" s="39"/>
    </row>
    <row r="115174" spans="17:17">
      <c r="Q115174" s="39"/>
    </row>
    <row r="115175" spans="17:17">
      <c r="Q115175" s="39"/>
    </row>
    <row r="115176" spans="17:17">
      <c r="Q115176" s="39"/>
    </row>
    <row r="115177" spans="17:17">
      <c r="Q115177" s="39"/>
    </row>
    <row r="115178" spans="17:17">
      <c r="Q115178" s="39"/>
    </row>
    <row r="115179" spans="17:17">
      <c r="Q115179" s="39"/>
    </row>
    <row r="115180" spans="17:17">
      <c r="Q115180" s="39"/>
    </row>
    <row r="115181" spans="17:17">
      <c r="Q115181" s="39"/>
    </row>
    <row r="115182" spans="17:17">
      <c r="Q115182" s="39"/>
    </row>
    <row r="115183" spans="17:17">
      <c r="Q115183" s="39"/>
    </row>
    <row r="115184" spans="17:17">
      <c r="Q115184" s="39"/>
    </row>
    <row r="115185" spans="17:17">
      <c r="Q115185" s="39"/>
    </row>
    <row r="115186" spans="17:17">
      <c r="Q115186" s="39"/>
    </row>
    <row r="115187" spans="17:17">
      <c r="Q115187" s="39"/>
    </row>
    <row r="115188" spans="17:17">
      <c r="Q115188" s="39"/>
    </row>
    <row r="115189" spans="17:17">
      <c r="Q115189" s="39"/>
    </row>
    <row r="115190" spans="17:17">
      <c r="Q115190" s="39"/>
    </row>
    <row r="115191" spans="17:17">
      <c r="Q115191" s="39"/>
    </row>
    <row r="115192" spans="17:17">
      <c r="Q115192" s="39"/>
    </row>
    <row r="115193" spans="17:17">
      <c r="Q115193" s="39"/>
    </row>
    <row r="115194" spans="17:17">
      <c r="Q115194" s="39"/>
    </row>
    <row r="115195" spans="17:17">
      <c r="Q115195" s="39"/>
    </row>
    <row r="115196" spans="17:17">
      <c r="Q115196" s="39"/>
    </row>
    <row r="115197" spans="17:17">
      <c r="Q115197" s="39"/>
    </row>
    <row r="115198" spans="17:17">
      <c r="Q115198" s="39"/>
    </row>
    <row r="115199" spans="17:17">
      <c r="Q115199" s="39"/>
    </row>
    <row r="115200" spans="17:17">
      <c r="Q115200" s="39"/>
    </row>
    <row r="115201" spans="17:17">
      <c r="Q115201" s="39"/>
    </row>
    <row r="115202" spans="17:17">
      <c r="Q115202" s="39"/>
    </row>
    <row r="115203" spans="17:17">
      <c r="Q115203" s="39"/>
    </row>
    <row r="115204" spans="17:17">
      <c r="Q115204" s="39"/>
    </row>
    <row r="115205" spans="17:17">
      <c r="Q115205" s="39"/>
    </row>
    <row r="115206" spans="17:17">
      <c r="Q115206" s="39"/>
    </row>
    <row r="115207" spans="17:17">
      <c r="Q115207" s="39"/>
    </row>
    <row r="115208" spans="17:17">
      <c r="Q115208" s="39"/>
    </row>
    <row r="115209" spans="17:17">
      <c r="Q115209" s="39"/>
    </row>
    <row r="115210" spans="17:17">
      <c r="Q115210" s="39"/>
    </row>
    <row r="115211" spans="17:17">
      <c r="Q115211" s="39"/>
    </row>
    <row r="115212" spans="17:17">
      <c r="Q115212" s="39"/>
    </row>
    <row r="115213" spans="17:17">
      <c r="Q115213" s="39"/>
    </row>
    <row r="115214" spans="17:17">
      <c r="Q115214" s="39"/>
    </row>
    <row r="115215" spans="17:17">
      <c r="Q115215" s="39"/>
    </row>
    <row r="115216" spans="17:17">
      <c r="Q115216" s="39"/>
    </row>
    <row r="115217" spans="17:17">
      <c r="Q115217" s="39"/>
    </row>
    <row r="115218" spans="17:17">
      <c r="Q115218" s="39"/>
    </row>
    <row r="115219" spans="17:17">
      <c r="Q115219" s="39"/>
    </row>
    <row r="115220" spans="17:17">
      <c r="Q115220" s="39"/>
    </row>
    <row r="115221" spans="17:17">
      <c r="Q115221" s="39"/>
    </row>
    <row r="115222" spans="17:17">
      <c r="Q115222" s="39"/>
    </row>
    <row r="115223" spans="17:17">
      <c r="Q115223" s="39"/>
    </row>
    <row r="115224" spans="17:17">
      <c r="Q115224" s="39"/>
    </row>
    <row r="115225" spans="17:17">
      <c r="Q115225" s="39"/>
    </row>
    <row r="115226" spans="17:17">
      <c r="Q115226" s="39"/>
    </row>
    <row r="115227" spans="17:17">
      <c r="Q115227" s="39"/>
    </row>
    <row r="115228" spans="17:17">
      <c r="Q115228" s="39"/>
    </row>
    <row r="115229" spans="17:17">
      <c r="Q115229" s="39"/>
    </row>
    <row r="115230" spans="17:17">
      <c r="Q115230" s="39"/>
    </row>
    <row r="115231" spans="17:17">
      <c r="Q115231" s="39"/>
    </row>
    <row r="115232" spans="17:17">
      <c r="Q115232" s="39"/>
    </row>
    <row r="115233" spans="17:17">
      <c r="Q115233" s="39"/>
    </row>
    <row r="115234" spans="17:17">
      <c r="Q115234" s="39"/>
    </row>
    <row r="115235" spans="17:17">
      <c r="Q115235" s="39"/>
    </row>
    <row r="115236" spans="17:17">
      <c r="Q115236" s="39"/>
    </row>
    <row r="115237" spans="17:17">
      <c r="Q115237" s="39"/>
    </row>
    <row r="115238" spans="17:17">
      <c r="Q115238" s="39"/>
    </row>
    <row r="115239" spans="17:17">
      <c r="Q115239" s="39"/>
    </row>
    <row r="115240" spans="17:17">
      <c r="Q115240" s="39"/>
    </row>
    <row r="115241" spans="17:17">
      <c r="Q115241" s="39"/>
    </row>
    <row r="115242" spans="17:17">
      <c r="Q115242" s="39"/>
    </row>
    <row r="115243" spans="17:17">
      <c r="Q115243" s="39"/>
    </row>
    <row r="115244" spans="17:17">
      <c r="Q115244" s="39"/>
    </row>
    <row r="115245" spans="17:17">
      <c r="Q115245" s="39"/>
    </row>
    <row r="115246" spans="17:17">
      <c r="Q115246" s="39"/>
    </row>
    <row r="115247" spans="17:17">
      <c r="Q115247" s="39"/>
    </row>
    <row r="115248" spans="17:17">
      <c r="Q115248" s="39"/>
    </row>
    <row r="115249" spans="17:17">
      <c r="Q115249" s="39"/>
    </row>
    <row r="115250" spans="17:17">
      <c r="Q115250" s="39"/>
    </row>
    <row r="115251" spans="17:17">
      <c r="Q115251" s="39"/>
    </row>
    <row r="115252" spans="17:17">
      <c r="Q115252" s="39"/>
    </row>
    <row r="115253" spans="17:17">
      <c r="Q115253" s="39"/>
    </row>
    <row r="115254" spans="17:17">
      <c r="Q115254" s="39"/>
    </row>
    <row r="115255" spans="17:17">
      <c r="Q115255" s="39"/>
    </row>
    <row r="115256" spans="17:17">
      <c r="Q115256" s="39"/>
    </row>
    <row r="115257" spans="17:17">
      <c r="Q115257" s="39"/>
    </row>
    <row r="115258" spans="17:17">
      <c r="Q115258" s="39"/>
    </row>
    <row r="115259" spans="17:17">
      <c r="Q115259" s="39"/>
    </row>
    <row r="115260" spans="17:17">
      <c r="Q115260" s="39"/>
    </row>
    <row r="115261" spans="17:17">
      <c r="Q115261" s="39"/>
    </row>
    <row r="115262" spans="17:17">
      <c r="Q115262" s="39"/>
    </row>
    <row r="115263" spans="17:17">
      <c r="Q115263" s="39"/>
    </row>
    <row r="115264" spans="17:17">
      <c r="Q115264" s="39"/>
    </row>
    <row r="115265" spans="17:17">
      <c r="Q115265" s="39"/>
    </row>
    <row r="115266" spans="17:17">
      <c r="Q115266" s="39"/>
    </row>
    <row r="115267" spans="17:17">
      <c r="Q115267" s="39"/>
    </row>
    <row r="115268" spans="17:17">
      <c r="Q115268" s="39"/>
    </row>
    <row r="115269" spans="17:17">
      <c r="Q115269" s="39"/>
    </row>
    <row r="115270" spans="17:17">
      <c r="Q115270" s="39"/>
    </row>
    <row r="115271" spans="17:17">
      <c r="Q115271" s="39"/>
    </row>
    <row r="115272" spans="17:17">
      <c r="Q115272" s="39"/>
    </row>
    <row r="115273" spans="17:17">
      <c r="Q115273" s="39"/>
    </row>
    <row r="115274" spans="17:17">
      <c r="Q115274" s="39"/>
    </row>
    <row r="115275" spans="17:17">
      <c r="Q115275" s="39"/>
    </row>
    <row r="115276" spans="17:17">
      <c r="Q115276" s="39"/>
    </row>
    <row r="115277" spans="17:17">
      <c r="Q115277" s="39"/>
    </row>
    <row r="115278" spans="17:17">
      <c r="Q115278" s="39"/>
    </row>
    <row r="115279" spans="17:17">
      <c r="Q115279" s="39"/>
    </row>
    <row r="115280" spans="17:17">
      <c r="Q115280" s="39"/>
    </row>
    <row r="115281" spans="17:17">
      <c r="Q115281" s="39"/>
    </row>
    <row r="115282" spans="17:17">
      <c r="Q115282" s="39"/>
    </row>
    <row r="115283" spans="17:17">
      <c r="Q115283" s="39"/>
    </row>
    <row r="115284" spans="17:17">
      <c r="Q115284" s="39"/>
    </row>
    <row r="115285" spans="17:17">
      <c r="Q115285" s="39"/>
    </row>
    <row r="115286" spans="17:17">
      <c r="Q115286" s="39"/>
    </row>
    <row r="115287" spans="17:17">
      <c r="Q115287" s="39"/>
    </row>
    <row r="115288" spans="17:17">
      <c r="Q115288" s="39"/>
    </row>
    <row r="115289" spans="17:17">
      <c r="Q115289" s="39"/>
    </row>
    <row r="115290" spans="17:17">
      <c r="Q115290" s="39"/>
    </row>
    <row r="115291" spans="17:17">
      <c r="Q115291" s="39"/>
    </row>
    <row r="115292" spans="17:17">
      <c r="Q115292" s="39"/>
    </row>
    <row r="115293" spans="17:17">
      <c r="Q115293" s="39"/>
    </row>
    <row r="115294" spans="17:17">
      <c r="Q115294" s="39"/>
    </row>
    <row r="115295" spans="17:17">
      <c r="Q115295" s="39"/>
    </row>
    <row r="115296" spans="17:17">
      <c r="Q115296" s="39"/>
    </row>
    <row r="115297" spans="17:17">
      <c r="Q115297" s="39"/>
    </row>
    <row r="115298" spans="17:17">
      <c r="Q115298" s="39"/>
    </row>
    <row r="115299" spans="17:17">
      <c r="Q115299" s="39"/>
    </row>
    <row r="115300" spans="17:17">
      <c r="Q115300" s="39"/>
    </row>
    <row r="115301" spans="17:17">
      <c r="Q115301" s="39"/>
    </row>
    <row r="115302" spans="17:17">
      <c r="Q115302" s="39"/>
    </row>
    <row r="115303" spans="17:17">
      <c r="Q115303" s="39"/>
    </row>
    <row r="115304" spans="17:17">
      <c r="Q115304" s="39"/>
    </row>
    <row r="115305" spans="17:17">
      <c r="Q115305" s="39"/>
    </row>
    <row r="115306" spans="17:17">
      <c r="Q115306" s="39"/>
    </row>
    <row r="115307" spans="17:17">
      <c r="Q115307" s="39"/>
    </row>
    <row r="115308" spans="17:17">
      <c r="Q115308" s="39"/>
    </row>
    <row r="115309" spans="17:17">
      <c r="Q115309" s="39"/>
    </row>
    <row r="115310" spans="17:17">
      <c r="Q115310" s="39"/>
    </row>
    <row r="115311" spans="17:17">
      <c r="Q115311" s="39"/>
    </row>
    <row r="115312" spans="17:17">
      <c r="Q115312" s="39"/>
    </row>
    <row r="115313" spans="17:17">
      <c r="Q115313" s="39"/>
    </row>
    <row r="115314" spans="17:17">
      <c r="Q115314" s="39"/>
    </row>
    <row r="115315" spans="17:17">
      <c r="Q115315" s="39"/>
    </row>
    <row r="115316" spans="17:17">
      <c r="Q115316" s="39"/>
    </row>
    <row r="115317" spans="17:17">
      <c r="Q115317" s="39"/>
    </row>
    <row r="115318" spans="17:17">
      <c r="Q115318" s="39"/>
    </row>
    <row r="115319" spans="17:17">
      <c r="Q115319" s="39"/>
    </row>
    <row r="115320" spans="17:17">
      <c r="Q115320" s="39"/>
    </row>
    <row r="115321" spans="17:17">
      <c r="Q115321" s="39"/>
    </row>
    <row r="115322" spans="17:17">
      <c r="Q115322" s="39"/>
    </row>
    <row r="115323" spans="17:17">
      <c r="Q115323" s="39"/>
    </row>
    <row r="115324" spans="17:17">
      <c r="Q115324" s="39"/>
    </row>
    <row r="115325" spans="17:17">
      <c r="Q115325" s="39"/>
    </row>
    <row r="115326" spans="17:17">
      <c r="Q115326" s="39"/>
    </row>
    <row r="115327" spans="17:17">
      <c r="Q115327" s="39"/>
    </row>
    <row r="115328" spans="17:17">
      <c r="Q115328" s="39"/>
    </row>
    <row r="115329" spans="17:17">
      <c r="Q115329" s="39"/>
    </row>
    <row r="115330" spans="17:17">
      <c r="Q115330" s="39"/>
    </row>
    <row r="115331" spans="17:17">
      <c r="Q115331" s="39"/>
    </row>
    <row r="115332" spans="17:17">
      <c r="Q115332" s="39"/>
    </row>
    <row r="115333" spans="17:17">
      <c r="Q115333" s="39"/>
    </row>
    <row r="115334" spans="17:17">
      <c r="Q115334" s="39"/>
    </row>
    <row r="115335" spans="17:17">
      <c r="Q115335" s="39"/>
    </row>
    <row r="115336" spans="17:17">
      <c r="Q115336" s="39"/>
    </row>
    <row r="115337" spans="17:17">
      <c r="Q115337" s="39"/>
    </row>
    <row r="115338" spans="17:17">
      <c r="Q115338" s="39"/>
    </row>
    <row r="115339" spans="17:17">
      <c r="Q115339" s="39"/>
    </row>
    <row r="115340" spans="17:17">
      <c r="Q115340" s="39"/>
    </row>
    <row r="115341" spans="17:17">
      <c r="Q115341" s="39"/>
    </row>
    <row r="115342" spans="17:17">
      <c r="Q115342" s="39"/>
    </row>
    <row r="115343" spans="17:17">
      <c r="Q115343" s="39"/>
    </row>
    <row r="115344" spans="17:17">
      <c r="Q115344" s="39"/>
    </row>
    <row r="115345" spans="17:17">
      <c r="Q115345" s="39"/>
    </row>
    <row r="115346" spans="17:17">
      <c r="Q115346" s="39"/>
    </row>
    <row r="115347" spans="17:17">
      <c r="Q115347" s="39"/>
    </row>
    <row r="115348" spans="17:17">
      <c r="Q115348" s="39"/>
    </row>
    <row r="115349" spans="17:17">
      <c r="Q115349" s="39"/>
    </row>
    <row r="115350" spans="17:17">
      <c r="Q115350" s="39"/>
    </row>
    <row r="115351" spans="17:17">
      <c r="Q115351" s="39"/>
    </row>
    <row r="115352" spans="17:17">
      <c r="Q115352" s="39"/>
    </row>
    <row r="115353" spans="17:17">
      <c r="Q115353" s="39"/>
    </row>
    <row r="115354" spans="17:17">
      <c r="Q115354" s="39"/>
    </row>
    <row r="115355" spans="17:17">
      <c r="Q115355" s="39"/>
    </row>
    <row r="115356" spans="17:17">
      <c r="Q115356" s="39"/>
    </row>
    <row r="115357" spans="17:17">
      <c r="Q115357" s="39"/>
    </row>
    <row r="115358" spans="17:17">
      <c r="Q115358" s="39"/>
    </row>
    <row r="115359" spans="17:17">
      <c r="Q115359" s="39"/>
    </row>
    <row r="115360" spans="17:17">
      <c r="Q115360" s="39"/>
    </row>
    <row r="115361" spans="17:17">
      <c r="Q115361" s="39"/>
    </row>
    <row r="115362" spans="17:17">
      <c r="Q115362" s="39"/>
    </row>
    <row r="115363" spans="17:17">
      <c r="Q115363" s="39"/>
    </row>
    <row r="115364" spans="17:17">
      <c r="Q115364" s="39"/>
    </row>
    <row r="115365" spans="17:17">
      <c r="Q115365" s="39"/>
    </row>
    <row r="115366" spans="17:17">
      <c r="Q115366" s="39"/>
    </row>
    <row r="115367" spans="17:17">
      <c r="Q115367" s="39"/>
    </row>
    <row r="115368" spans="17:17">
      <c r="Q115368" s="39"/>
    </row>
    <row r="115369" spans="17:17">
      <c r="Q115369" s="39"/>
    </row>
    <row r="115370" spans="17:17">
      <c r="Q115370" s="39"/>
    </row>
    <row r="115371" spans="17:17">
      <c r="Q115371" s="39"/>
    </row>
    <row r="115372" spans="17:17">
      <c r="Q115372" s="39"/>
    </row>
    <row r="115373" spans="17:17">
      <c r="Q115373" s="39"/>
    </row>
    <row r="115374" spans="17:17">
      <c r="Q115374" s="39"/>
    </row>
    <row r="115375" spans="17:17">
      <c r="Q115375" s="39"/>
    </row>
    <row r="115376" spans="17:17">
      <c r="Q115376" s="39"/>
    </row>
    <row r="115377" spans="17:17">
      <c r="Q115377" s="39"/>
    </row>
    <row r="115378" spans="17:17">
      <c r="Q115378" s="39"/>
    </row>
    <row r="115379" spans="17:17">
      <c r="Q115379" s="39"/>
    </row>
    <row r="115380" spans="17:17">
      <c r="Q115380" s="39"/>
    </row>
    <row r="115381" spans="17:17">
      <c r="Q115381" s="39"/>
    </row>
    <row r="115382" spans="17:17">
      <c r="Q115382" s="39"/>
    </row>
    <row r="115383" spans="17:17">
      <c r="Q115383" s="39"/>
    </row>
    <row r="115384" spans="17:17">
      <c r="Q115384" s="39"/>
    </row>
    <row r="115385" spans="17:17">
      <c r="Q115385" s="39"/>
    </row>
    <row r="115386" spans="17:17">
      <c r="Q115386" s="39"/>
    </row>
    <row r="115387" spans="17:17">
      <c r="Q115387" s="39"/>
    </row>
    <row r="115388" spans="17:17">
      <c r="Q115388" s="39"/>
    </row>
    <row r="115389" spans="17:17">
      <c r="Q115389" s="39"/>
    </row>
    <row r="115390" spans="17:17">
      <c r="Q115390" s="39"/>
    </row>
    <row r="115391" spans="17:17">
      <c r="Q115391" s="39"/>
    </row>
    <row r="115392" spans="17:17">
      <c r="Q115392" s="39"/>
    </row>
    <row r="115393" spans="17:17">
      <c r="Q115393" s="39"/>
    </row>
    <row r="115394" spans="17:17">
      <c r="Q115394" s="39"/>
    </row>
    <row r="115395" spans="17:17">
      <c r="Q115395" s="39"/>
    </row>
    <row r="115396" spans="17:17">
      <c r="Q115396" s="39"/>
    </row>
    <row r="115397" spans="17:17">
      <c r="Q115397" s="39"/>
    </row>
    <row r="115398" spans="17:17">
      <c r="Q115398" s="39"/>
    </row>
    <row r="115399" spans="17:17">
      <c r="Q115399" s="39"/>
    </row>
    <row r="115400" spans="17:17">
      <c r="Q115400" s="39"/>
    </row>
    <row r="115401" spans="17:17">
      <c r="Q115401" s="39"/>
    </row>
    <row r="115402" spans="17:17">
      <c r="Q115402" s="39"/>
    </row>
    <row r="115403" spans="17:17">
      <c r="Q115403" s="39"/>
    </row>
    <row r="115404" spans="17:17">
      <c r="Q115404" s="39"/>
    </row>
    <row r="115405" spans="17:17">
      <c r="Q115405" s="39"/>
    </row>
    <row r="115406" spans="17:17">
      <c r="Q115406" s="39"/>
    </row>
    <row r="115407" spans="17:17">
      <c r="Q115407" s="39"/>
    </row>
    <row r="115408" spans="17:17">
      <c r="Q115408" s="39"/>
    </row>
    <row r="115409" spans="17:17">
      <c r="Q115409" s="39"/>
    </row>
    <row r="115410" spans="17:17">
      <c r="Q115410" s="39"/>
    </row>
    <row r="115411" spans="17:17">
      <c r="Q115411" s="39"/>
    </row>
    <row r="115412" spans="17:17">
      <c r="Q115412" s="39"/>
    </row>
    <row r="115413" spans="17:17">
      <c r="Q115413" s="39"/>
    </row>
    <row r="115414" spans="17:17">
      <c r="Q115414" s="39"/>
    </row>
    <row r="115415" spans="17:17">
      <c r="Q115415" s="39"/>
    </row>
    <row r="115416" spans="17:17">
      <c r="Q115416" s="39"/>
    </row>
    <row r="115417" spans="17:17">
      <c r="Q115417" s="39"/>
    </row>
    <row r="115418" spans="17:17">
      <c r="Q115418" s="39"/>
    </row>
    <row r="115419" spans="17:17">
      <c r="Q115419" s="39"/>
    </row>
    <row r="115420" spans="17:17">
      <c r="Q115420" s="39"/>
    </row>
    <row r="115421" spans="17:17">
      <c r="Q115421" s="39"/>
    </row>
    <row r="115422" spans="17:17">
      <c r="Q115422" s="39"/>
    </row>
    <row r="115423" spans="17:17">
      <c r="Q115423" s="39"/>
    </row>
    <row r="115424" spans="17:17">
      <c r="Q115424" s="39"/>
    </row>
    <row r="115425" spans="17:17">
      <c r="Q115425" s="39"/>
    </row>
    <row r="115426" spans="17:17">
      <c r="Q115426" s="39"/>
    </row>
    <row r="115427" spans="17:17">
      <c r="Q115427" s="39"/>
    </row>
    <row r="115428" spans="17:17">
      <c r="Q115428" s="39"/>
    </row>
    <row r="115429" spans="17:17">
      <c r="Q115429" s="39"/>
    </row>
    <row r="115430" spans="17:17">
      <c r="Q115430" s="39"/>
    </row>
    <row r="115431" spans="17:17">
      <c r="Q115431" s="39"/>
    </row>
    <row r="115432" spans="17:17">
      <c r="Q115432" s="39"/>
    </row>
    <row r="115433" spans="17:17">
      <c r="Q115433" s="39"/>
    </row>
    <row r="115434" spans="17:17">
      <c r="Q115434" s="39"/>
    </row>
    <row r="115435" spans="17:17">
      <c r="Q115435" s="39"/>
    </row>
    <row r="115436" spans="17:17">
      <c r="Q115436" s="39"/>
    </row>
    <row r="115437" spans="17:17">
      <c r="Q115437" s="39"/>
    </row>
    <row r="115438" spans="17:17">
      <c r="Q115438" s="39"/>
    </row>
    <row r="115439" spans="17:17">
      <c r="Q115439" s="39"/>
    </row>
    <row r="115440" spans="17:17">
      <c r="Q115440" s="39"/>
    </row>
    <row r="115441" spans="17:17">
      <c r="Q115441" s="39"/>
    </row>
    <row r="115442" spans="17:17">
      <c r="Q115442" s="39"/>
    </row>
    <row r="115443" spans="17:17">
      <c r="Q115443" s="39"/>
    </row>
    <row r="115444" spans="17:17">
      <c r="Q115444" s="39"/>
    </row>
    <row r="115445" spans="17:17">
      <c r="Q115445" s="39"/>
    </row>
    <row r="115446" spans="17:17">
      <c r="Q115446" s="39"/>
    </row>
    <row r="115447" spans="17:17">
      <c r="Q115447" s="39"/>
    </row>
    <row r="115448" spans="17:17">
      <c r="Q115448" s="39"/>
    </row>
    <row r="115449" spans="17:17">
      <c r="Q115449" s="39"/>
    </row>
    <row r="115450" spans="17:17">
      <c r="Q115450" s="39"/>
    </row>
    <row r="115451" spans="17:17">
      <c r="Q115451" s="39"/>
    </row>
    <row r="115452" spans="17:17">
      <c r="Q115452" s="39"/>
    </row>
    <row r="115453" spans="17:17">
      <c r="Q115453" s="39"/>
    </row>
    <row r="115454" spans="17:17">
      <c r="Q115454" s="39"/>
    </row>
    <row r="115455" spans="17:17">
      <c r="Q115455" s="39"/>
    </row>
    <row r="115456" spans="17:17">
      <c r="Q115456" s="39"/>
    </row>
    <row r="115457" spans="17:17">
      <c r="Q115457" s="39"/>
    </row>
    <row r="115458" spans="17:17">
      <c r="Q115458" s="39"/>
    </row>
    <row r="115459" spans="17:17">
      <c r="Q115459" s="39"/>
    </row>
    <row r="115460" spans="17:17">
      <c r="Q115460" s="39"/>
    </row>
    <row r="115461" spans="17:17">
      <c r="Q115461" s="39"/>
    </row>
    <row r="115462" spans="17:17">
      <c r="Q115462" s="39"/>
    </row>
    <row r="115463" spans="17:17">
      <c r="Q115463" s="39"/>
    </row>
    <row r="115464" spans="17:17">
      <c r="Q115464" s="39"/>
    </row>
    <row r="115465" spans="17:17">
      <c r="Q115465" s="39"/>
    </row>
    <row r="115466" spans="17:17">
      <c r="Q115466" s="39"/>
    </row>
    <row r="115467" spans="17:17">
      <c r="Q115467" s="39"/>
    </row>
    <row r="115468" spans="17:17">
      <c r="Q115468" s="39"/>
    </row>
    <row r="115469" spans="17:17">
      <c r="Q115469" s="39"/>
    </row>
    <row r="115470" spans="17:17">
      <c r="Q115470" s="39"/>
    </row>
    <row r="115471" spans="17:17">
      <c r="Q115471" s="39"/>
    </row>
    <row r="115472" spans="17:17">
      <c r="Q115472" s="39"/>
    </row>
    <row r="115473" spans="17:17">
      <c r="Q115473" s="39"/>
    </row>
    <row r="115474" spans="17:17">
      <c r="Q115474" s="39"/>
    </row>
    <row r="115475" spans="17:17">
      <c r="Q115475" s="39"/>
    </row>
    <row r="115476" spans="17:17">
      <c r="Q115476" s="39"/>
    </row>
    <row r="115477" spans="17:17">
      <c r="Q115477" s="39"/>
    </row>
    <row r="115478" spans="17:17">
      <c r="Q115478" s="39"/>
    </row>
    <row r="115479" spans="17:17">
      <c r="Q115479" s="39"/>
    </row>
    <row r="115480" spans="17:17">
      <c r="Q115480" s="39"/>
    </row>
    <row r="115481" spans="17:17">
      <c r="Q115481" s="39"/>
    </row>
    <row r="115482" spans="17:17">
      <c r="Q115482" s="39"/>
    </row>
    <row r="115483" spans="17:17">
      <c r="Q115483" s="39"/>
    </row>
    <row r="115484" spans="17:17">
      <c r="Q115484" s="39"/>
    </row>
    <row r="115485" spans="17:17">
      <c r="Q115485" s="39"/>
    </row>
    <row r="115486" spans="17:17">
      <c r="Q115486" s="39"/>
    </row>
    <row r="115487" spans="17:17">
      <c r="Q115487" s="39"/>
    </row>
    <row r="115488" spans="17:17">
      <c r="Q115488" s="39"/>
    </row>
    <row r="115489" spans="17:17">
      <c r="Q115489" s="39"/>
    </row>
    <row r="115490" spans="17:17">
      <c r="Q115490" s="39"/>
    </row>
    <row r="115491" spans="17:17">
      <c r="Q115491" s="39"/>
    </row>
    <row r="115492" spans="17:17">
      <c r="Q115492" s="39"/>
    </row>
    <row r="115493" spans="17:17">
      <c r="Q115493" s="39"/>
    </row>
    <row r="115494" spans="17:17">
      <c r="Q115494" s="39"/>
    </row>
    <row r="115495" spans="17:17">
      <c r="Q115495" s="39"/>
    </row>
    <row r="115496" spans="17:17">
      <c r="Q115496" s="39"/>
    </row>
    <row r="115497" spans="17:17">
      <c r="Q115497" s="39"/>
    </row>
    <row r="115498" spans="17:17">
      <c r="Q115498" s="39"/>
    </row>
    <row r="115499" spans="17:17">
      <c r="Q115499" s="39"/>
    </row>
    <row r="115500" spans="17:17">
      <c r="Q115500" s="39"/>
    </row>
    <row r="115501" spans="17:17">
      <c r="Q115501" s="39"/>
    </row>
    <row r="115502" spans="17:17">
      <c r="Q115502" s="39"/>
    </row>
    <row r="115503" spans="17:17">
      <c r="Q115503" s="39"/>
    </row>
    <row r="115504" spans="17:17">
      <c r="Q115504" s="39"/>
    </row>
    <row r="115505" spans="17:17">
      <c r="Q115505" s="39"/>
    </row>
    <row r="115506" spans="17:17">
      <c r="Q115506" s="39"/>
    </row>
    <row r="115507" spans="17:17">
      <c r="Q115507" s="39"/>
    </row>
    <row r="115508" spans="17:17">
      <c r="Q115508" s="39"/>
    </row>
    <row r="115509" spans="17:17">
      <c r="Q115509" s="39"/>
    </row>
    <row r="115510" spans="17:17">
      <c r="Q115510" s="39"/>
    </row>
    <row r="115511" spans="17:17">
      <c r="Q115511" s="39"/>
    </row>
    <row r="115512" spans="17:17">
      <c r="Q115512" s="39"/>
    </row>
    <row r="115513" spans="17:17">
      <c r="Q115513" s="39"/>
    </row>
    <row r="115514" spans="17:17">
      <c r="Q115514" s="39"/>
    </row>
    <row r="115515" spans="17:17">
      <c r="Q115515" s="39"/>
    </row>
    <row r="115516" spans="17:17">
      <c r="Q115516" s="39"/>
    </row>
    <row r="115517" spans="17:17">
      <c r="Q115517" s="39"/>
    </row>
    <row r="115518" spans="17:17">
      <c r="Q115518" s="39"/>
    </row>
    <row r="115519" spans="17:17">
      <c r="Q115519" s="39"/>
    </row>
    <row r="115520" spans="17:17">
      <c r="Q115520" s="39"/>
    </row>
    <row r="115521" spans="17:17">
      <c r="Q115521" s="39"/>
    </row>
    <row r="115522" spans="17:17">
      <c r="Q115522" s="39"/>
    </row>
    <row r="115523" spans="17:17">
      <c r="Q115523" s="39"/>
    </row>
    <row r="115524" spans="17:17">
      <c r="Q115524" s="39"/>
    </row>
    <row r="115525" spans="17:17">
      <c r="Q115525" s="39"/>
    </row>
    <row r="115526" spans="17:17">
      <c r="Q115526" s="39"/>
    </row>
    <row r="115527" spans="17:17">
      <c r="Q115527" s="39"/>
    </row>
    <row r="115528" spans="17:17">
      <c r="Q115528" s="39"/>
    </row>
    <row r="115529" spans="17:17">
      <c r="Q115529" s="39"/>
    </row>
    <row r="115530" spans="17:17">
      <c r="Q115530" s="39"/>
    </row>
    <row r="115531" spans="17:17">
      <c r="Q115531" s="39"/>
    </row>
    <row r="115532" spans="17:17">
      <c r="Q115532" s="39"/>
    </row>
    <row r="115533" spans="17:17">
      <c r="Q115533" s="39"/>
    </row>
    <row r="115534" spans="17:17">
      <c r="Q115534" s="39"/>
    </row>
    <row r="115535" spans="17:17">
      <c r="Q115535" s="39"/>
    </row>
    <row r="115536" spans="17:17">
      <c r="Q115536" s="39"/>
    </row>
    <row r="115537" spans="17:17">
      <c r="Q115537" s="39"/>
    </row>
    <row r="115538" spans="17:17">
      <c r="Q115538" s="39"/>
    </row>
    <row r="115539" spans="17:17">
      <c r="Q115539" s="39"/>
    </row>
    <row r="115540" spans="17:17">
      <c r="Q115540" s="39"/>
    </row>
    <row r="115541" spans="17:17">
      <c r="Q115541" s="39"/>
    </row>
    <row r="115542" spans="17:17">
      <c r="Q115542" s="39"/>
    </row>
    <row r="115543" spans="17:17">
      <c r="Q115543" s="39"/>
    </row>
    <row r="115544" spans="17:17">
      <c r="Q115544" s="39"/>
    </row>
    <row r="115545" spans="17:17">
      <c r="Q115545" s="39"/>
    </row>
    <row r="115546" spans="17:17">
      <c r="Q115546" s="39"/>
    </row>
    <row r="115547" spans="17:17">
      <c r="Q115547" s="39"/>
    </row>
    <row r="115548" spans="17:17">
      <c r="Q115548" s="39"/>
    </row>
    <row r="115549" spans="17:17">
      <c r="Q115549" s="39"/>
    </row>
    <row r="115550" spans="17:17">
      <c r="Q115550" s="39"/>
    </row>
    <row r="115551" spans="17:17">
      <c r="Q115551" s="39"/>
    </row>
    <row r="115552" spans="17:17">
      <c r="Q115552" s="39"/>
    </row>
    <row r="115553" spans="17:17">
      <c r="Q115553" s="39"/>
    </row>
    <row r="115554" spans="17:17">
      <c r="Q115554" s="39"/>
    </row>
    <row r="115555" spans="17:17">
      <c r="Q115555" s="39"/>
    </row>
    <row r="115556" spans="17:17">
      <c r="Q115556" s="39"/>
    </row>
    <row r="115557" spans="17:17">
      <c r="Q115557" s="39"/>
    </row>
    <row r="115558" spans="17:17">
      <c r="Q115558" s="39"/>
    </row>
    <row r="115559" spans="17:17">
      <c r="Q115559" s="39"/>
    </row>
    <row r="115560" spans="17:17">
      <c r="Q115560" s="39"/>
    </row>
    <row r="115561" spans="17:17">
      <c r="Q115561" s="39"/>
    </row>
    <row r="115562" spans="17:17">
      <c r="Q115562" s="39"/>
    </row>
    <row r="115563" spans="17:17">
      <c r="Q115563" s="39"/>
    </row>
    <row r="115564" spans="17:17">
      <c r="Q115564" s="39"/>
    </row>
    <row r="115565" spans="17:17">
      <c r="Q115565" s="39"/>
    </row>
    <row r="115566" spans="17:17">
      <c r="Q115566" s="39"/>
    </row>
    <row r="115567" spans="17:17">
      <c r="Q115567" s="39"/>
    </row>
    <row r="115568" spans="17:17">
      <c r="Q115568" s="39"/>
    </row>
    <row r="115569" spans="17:17">
      <c r="Q115569" s="39"/>
    </row>
    <row r="115570" spans="17:17">
      <c r="Q115570" s="39"/>
    </row>
    <row r="115571" spans="17:17">
      <c r="Q115571" s="39"/>
    </row>
    <row r="115572" spans="17:17">
      <c r="Q115572" s="39"/>
    </row>
    <row r="115573" spans="17:17">
      <c r="Q115573" s="39"/>
    </row>
    <row r="115574" spans="17:17">
      <c r="Q115574" s="39"/>
    </row>
    <row r="115575" spans="17:17">
      <c r="Q115575" s="39"/>
    </row>
    <row r="115576" spans="17:17">
      <c r="Q115576" s="39"/>
    </row>
    <row r="115577" spans="17:17">
      <c r="Q115577" s="39"/>
    </row>
    <row r="115578" spans="17:17">
      <c r="Q115578" s="39"/>
    </row>
    <row r="115579" spans="17:17">
      <c r="Q115579" s="39"/>
    </row>
    <row r="115580" spans="17:17">
      <c r="Q115580" s="39"/>
    </row>
    <row r="115581" spans="17:17">
      <c r="Q115581" s="39"/>
    </row>
    <row r="115582" spans="17:17">
      <c r="Q115582" s="39"/>
    </row>
    <row r="115583" spans="17:17">
      <c r="Q115583" s="39"/>
    </row>
    <row r="115584" spans="17:17">
      <c r="Q115584" s="39"/>
    </row>
    <row r="115585" spans="17:17">
      <c r="Q115585" s="39"/>
    </row>
    <row r="115586" spans="17:17">
      <c r="Q115586" s="39"/>
    </row>
    <row r="115587" spans="17:17">
      <c r="Q115587" s="39"/>
    </row>
    <row r="115588" spans="17:17">
      <c r="Q115588" s="39"/>
    </row>
    <row r="115589" spans="17:17">
      <c r="Q115589" s="39"/>
    </row>
    <row r="115590" spans="17:17">
      <c r="Q115590" s="39"/>
    </row>
    <row r="115591" spans="17:17">
      <c r="Q115591" s="39"/>
    </row>
    <row r="115592" spans="17:17">
      <c r="Q115592" s="39"/>
    </row>
    <row r="115593" spans="17:17">
      <c r="Q115593" s="39"/>
    </row>
    <row r="115594" spans="17:17">
      <c r="Q115594" s="39"/>
    </row>
    <row r="115595" spans="17:17">
      <c r="Q115595" s="39"/>
    </row>
    <row r="115596" spans="17:17">
      <c r="Q115596" s="39"/>
    </row>
    <row r="115597" spans="17:17">
      <c r="Q115597" s="39"/>
    </row>
    <row r="115598" spans="17:17">
      <c r="Q115598" s="39"/>
    </row>
    <row r="115599" spans="17:17">
      <c r="Q115599" s="39"/>
    </row>
    <row r="115600" spans="17:17">
      <c r="Q115600" s="39"/>
    </row>
    <row r="115601" spans="17:17">
      <c r="Q115601" s="39"/>
    </row>
    <row r="115602" spans="17:17">
      <c r="Q115602" s="39"/>
    </row>
    <row r="115603" spans="17:17">
      <c r="Q115603" s="39"/>
    </row>
    <row r="115604" spans="17:17">
      <c r="Q115604" s="39"/>
    </row>
    <row r="115605" spans="17:17">
      <c r="Q115605" s="39"/>
    </row>
    <row r="115606" spans="17:17">
      <c r="Q115606" s="39"/>
    </row>
    <row r="115607" spans="17:17">
      <c r="Q115607" s="39"/>
    </row>
    <row r="115608" spans="17:17">
      <c r="Q115608" s="39"/>
    </row>
    <row r="115609" spans="17:17">
      <c r="Q115609" s="39"/>
    </row>
    <row r="115610" spans="17:17">
      <c r="Q115610" s="39"/>
    </row>
    <row r="115611" spans="17:17">
      <c r="Q115611" s="39"/>
    </row>
    <row r="115612" spans="17:17">
      <c r="Q115612" s="39"/>
    </row>
    <row r="115613" spans="17:17">
      <c r="Q115613" s="39"/>
    </row>
    <row r="115614" spans="17:17">
      <c r="Q115614" s="39"/>
    </row>
    <row r="115615" spans="17:17">
      <c r="Q115615" s="39"/>
    </row>
    <row r="115616" spans="17:17">
      <c r="Q115616" s="39"/>
    </row>
    <row r="115617" spans="17:17">
      <c r="Q115617" s="39"/>
    </row>
    <row r="115618" spans="17:17">
      <c r="Q115618" s="39"/>
    </row>
    <row r="115619" spans="17:17">
      <c r="Q115619" s="39"/>
    </row>
    <row r="115620" spans="17:17">
      <c r="Q115620" s="39"/>
    </row>
    <row r="115621" spans="17:17">
      <c r="Q115621" s="39"/>
    </row>
    <row r="115622" spans="17:17">
      <c r="Q115622" s="39"/>
    </row>
    <row r="115623" spans="17:17">
      <c r="Q115623" s="39"/>
    </row>
    <row r="115624" spans="17:17">
      <c r="Q115624" s="39"/>
    </row>
    <row r="115625" spans="17:17">
      <c r="Q115625" s="39"/>
    </row>
    <row r="115626" spans="17:17">
      <c r="Q115626" s="39"/>
    </row>
    <row r="115627" spans="17:17">
      <c r="Q115627" s="39"/>
    </row>
    <row r="115628" spans="17:17">
      <c r="Q115628" s="39"/>
    </row>
    <row r="115629" spans="17:17">
      <c r="Q115629" s="39"/>
    </row>
    <row r="115630" spans="17:17">
      <c r="Q115630" s="39"/>
    </row>
    <row r="115631" spans="17:17">
      <c r="Q115631" s="39"/>
    </row>
    <row r="115632" spans="17:17">
      <c r="Q115632" s="39"/>
    </row>
    <row r="115633" spans="17:17">
      <c r="Q115633" s="39"/>
    </row>
    <row r="115634" spans="17:17">
      <c r="Q115634" s="39"/>
    </row>
    <row r="115635" spans="17:17">
      <c r="Q115635" s="39"/>
    </row>
    <row r="115636" spans="17:17">
      <c r="Q115636" s="39"/>
    </row>
    <row r="115637" spans="17:17">
      <c r="Q115637" s="39"/>
    </row>
    <row r="115638" spans="17:17">
      <c r="Q115638" s="39"/>
    </row>
    <row r="115639" spans="17:17">
      <c r="Q115639" s="39"/>
    </row>
    <row r="115640" spans="17:17">
      <c r="Q115640" s="39"/>
    </row>
    <row r="115641" spans="17:17">
      <c r="Q115641" s="39"/>
    </row>
    <row r="115642" spans="17:17">
      <c r="Q115642" s="39"/>
    </row>
    <row r="115643" spans="17:17">
      <c r="Q115643" s="39"/>
    </row>
    <row r="115644" spans="17:17">
      <c r="Q115644" s="39"/>
    </row>
    <row r="115645" spans="17:17">
      <c r="Q115645" s="39"/>
    </row>
    <row r="115646" spans="17:17">
      <c r="Q115646" s="39"/>
    </row>
    <row r="115647" spans="17:17">
      <c r="Q115647" s="39"/>
    </row>
    <row r="115648" spans="17:17">
      <c r="Q115648" s="39"/>
    </row>
    <row r="115649" spans="17:17">
      <c r="Q115649" s="39"/>
    </row>
    <row r="115650" spans="17:17">
      <c r="Q115650" s="39"/>
    </row>
    <row r="115651" spans="17:17">
      <c r="Q115651" s="39"/>
    </row>
    <row r="115652" spans="17:17">
      <c r="Q115652" s="39"/>
    </row>
    <row r="115653" spans="17:17">
      <c r="Q115653" s="39"/>
    </row>
    <row r="115654" spans="17:17">
      <c r="Q115654" s="39"/>
    </row>
    <row r="115655" spans="17:17">
      <c r="Q115655" s="39"/>
    </row>
    <row r="115656" spans="17:17">
      <c r="Q115656" s="39"/>
    </row>
    <row r="115657" spans="17:17">
      <c r="Q115657" s="39"/>
    </row>
    <row r="115658" spans="17:17">
      <c r="Q115658" s="39"/>
    </row>
    <row r="115659" spans="17:17">
      <c r="Q115659" s="39"/>
    </row>
    <row r="115660" spans="17:17">
      <c r="Q115660" s="39"/>
    </row>
    <row r="115661" spans="17:17">
      <c r="Q115661" s="39"/>
    </row>
    <row r="115662" spans="17:17">
      <c r="Q115662" s="39"/>
    </row>
    <row r="115663" spans="17:17">
      <c r="Q115663" s="39"/>
    </row>
    <row r="115664" spans="17:17">
      <c r="Q115664" s="39"/>
    </row>
    <row r="115665" spans="17:17">
      <c r="Q115665" s="39"/>
    </row>
    <row r="115666" spans="17:17">
      <c r="Q115666" s="39"/>
    </row>
    <row r="115667" spans="17:17">
      <c r="Q115667" s="39"/>
    </row>
    <row r="115668" spans="17:17">
      <c r="Q115668" s="39"/>
    </row>
    <row r="115669" spans="17:17">
      <c r="Q115669" s="39"/>
    </row>
    <row r="115670" spans="17:17">
      <c r="Q115670" s="39"/>
    </row>
    <row r="115671" spans="17:17">
      <c r="Q115671" s="39"/>
    </row>
    <row r="115672" spans="17:17">
      <c r="Q115672" s="39"/>
    </row>
    <row r="115673" spans="17:17">
      <c r="Q115673" s="39"/>
    </row>
    <row r="115674" spans="17:17">
      <c r="Q115674" s="39"/>
    </row>
    <row r="115675" spans="17:17">
      <c r="Q115675" s="39"/>
    </row>
    <row r="115676" spans="17:17">
      <c r="Q115676" s="39"/>
    </row>
    <row r="115677" spans="17:17">
      <c r="Q115677" s="39"/>
    </row>
    <row r="115678" spans="17:17">
      <c r="Q115678" s="39"/>
    </row>
    <row r="115679" spans="17:17">
      <c r="Q115679" s="39"/>
    </row>
    <row r="115680" spans="17:17">
      <c r="Q115680" s="39"/>
    </row>
    <row r="115681" spans="17:17">
      <c r="Q115681" s="39"/>
    </row>
    <row r="115682" spans="17:17">
      <c r="Q115682" s="39"/>
    </row>
    <row r="115683" spans="17:17">
      <c r="Q115683" s="39"/>
    </row>
    <row r="115684" spans="17:17">
      <c r="Q115684" s="39"/>
    </row>
    <row r="115685" spans="17:17">
      <c r="Q115685" s="39"/>
    </row>
    <row r="115686" spans="17:17">
      <c r="Q115686" s="39"/>
    </row>
    <row r="115687" spans="17:17">
      <c r="Q115687" s="39"/>
    </row>
    <row r="115688" spans="17:17">
      <c r="Q115688" s="39"/>
    </row>
    <row r="115689" spans="17:17">
      <c r="Q115689" s="39"/>
    </row>
    <row r="115690" spans="17:17">
      <c r="Q115690" s="39"/>
    </row>
    <row r="115691" spans="17:17">
      <c r="Q115691" s="39"/>
    </row>
    <row r="115692" spans="17:17">
      <c r="Q115692" s="39"/>
    </row>
    <row r="115693" spans="17:17">
      <c r="Q115693" s="39"/>
    </row>
    <row r="115694" spans="17:17">
      <c r="Q115694" s="39"/>
    </row>
    <row r="115695" spans="17:17">
      <c r="Q115695" s="39"/>
    </row>
    <row r="115696" spans="17:17">
      <c r="Q115696" s="39"/>
    </row>
    <row r="115697" spans="17:17">
      <c r="Q115697" s="39"/>
    </row>
    <row r="115698" spans="17:17">
      <c r="Q115698" s="39"/>
    </row>
    <row r="115699" spans="17:17">
      <c r="Q115699" s="39"/>
    </row>
    <row r="115700" spans="17:17">
      <c r="Q115700" s="39"/>
    </row>
    <row r="115701" spans="17:17">
      <c r="Q115701" s="39"/>
    </row>
    <row r="115702" spans="17:17">
      <c r="Q115702" s="39"/>
    </row>
    <row r="115703" spans="17:17">
      <c r="Q115703" s="39"/>
    </row>
    <row r="115704" spans="17:17">
      <c r="Q115704" s="39"/>
    </row>
    <row r="115705" spans="17:17">
      <c r="Q115705" s="39"/>
    </row>
    <row r="115706" spans="17:17">
      <c r="Q115706" s="39"/>
    </row>
    <row r="115707" spans="17:17">
      <c r="Q115707" s="39"/>
    </row>
    <row r="115708" spans="17:17">
      <c r="Q115708" s="39"/>
    </row>
    <row r="115709" spans="17:17">
      <c r="Q115709" s="39"/>
    </row>
    <row r="115710" spans="17:17">
      <c r="Q115710" s="39"/>
    </row>
    <row r="115711" spans="17:17">
      <c r="Q115711" s="39"/>
    </row>
    <row r="115712" spans="17:17">
      <c r="Q115712" s="39"/>
    </row>
    <row r="115713" spans="17:17">
      <c r="Q115713" s="39"/>
    </row>
    <row r="115714" spans="17:17">
      <c r="Q115714" s="39"/>
    </row>
    <row r="115715" spans="17:17">
      <c r="Q115715" s="39"/>
    </row>
    <row r="115716" spans="17:17">
      <c r="Q115716" s="39"/>
    </row>
    <row r="115717" spans="17:17">
      <c r="Q115717" s="39"/>
    </row>
    <row r="115718" spans="17:17">
      <c r="Q115718" s="39"/>
    </row>
    <row r="115719" spans="17:17">
      <c r="Q115719" s="39"/>
    </row>
    <row r="115720" spans="17:17">
      <c r="Q115720" s="39"/>
    </row>
    <row r="115721" spans="17:17">
      <c r="Q115721" s="39"/>
    </row>
    <row r="115722" spans="17:17">
      <c r="Q115722" s="39"/>
    </row>
    <row r="115723" spans="17:17">
      <c r="Q115723" s="39"/>
    </row>
    <row r="115724" spans="17:17">
      <c r="Q115724" s="39"/>
    </row>
    <row r="115725" spans="17:17">
      <c r="Q115725" s="39"/>
    </row>
    <row r="115726" spans="17:17">
      <c r="Q115726" s="39"/>
    </row>
    <row r="115727" spans="17:17">
      <c r="Q115727" s="39"/>
    </row>
    <row r="115728" spans="17:17">
      <c r="Q115728" s="39"/>
    </row>
    <row r="115729" spans="17:17">
      <c r="Q115729" s="39"/>
    </row>
    <row r="115730" spans="17:17">
      <c r="Q115730" s="39"/>
    </row>
    <row r="115731" spans="17:17">
      <c r="Q115731" s="39"/>
    </row>
    <row r="115732" spans="17:17">
      <c r="Q115732" s="39"/>
    </row>
    <row r="115733" spans="17:17">
      <c r="Q115733" s="39"/>
    </row>
    <row r="115734" spans="17:17">
      <c r="Q115734" s="39"/>
    </row>
    <row r="115735" spans="17:17">
      <c r="Q115735" s="39"/>
    </row>
    <row r="115736" spans="17:17">
      <c r="Q115736" s="39"/>
    </row>
    <row r="115737" spans="17:17">
      <c r="Q115737" s="39"/>
    </row>
    <row r="115738" spans="17:17">
      <c r="Q115738" s="39"/>
    </row>
    <row r="115739" spans="17:17">
      <c r="Q115739" s="39"/>
    </row>
    <row r="115740" spans="17:17">
      <c r="Q115740" s="39"/>
    </row>
    <row r="115741" spans="17:17">
      <c r="Q115741" s="39"/>
    </row>
    <row r="115742" spans="17:17">
      <c r="Q115742" s="39"/>
    </row>
    <row r="115743" spans="17:17">
      <c r="Q115743" s="39"/>
    </row>
    <row r="115744" spans="17:17">
      <c r="Q115744" s="39"/>
    </row>
    <row r="115745" spans="17:17">
      <c r="Q115745" s="39"/>
    </row>
    <row r="115746" spans="17:17">
      <c r="Q115746" s="39"/>
    </row>
    <row r="115747" spans="17:17">
      <c r="Q115747" s="39"/>
    </row>
    <row r="115748" spans="17:17">
      <c r="Q115748" s="39"/>
    </row>
    <row r="115749" spans="17:17">
      <c r="Q115749" s="39"/>
    </row>
    <row r="115750" spans="17:17">
      <c r="Q115750" s="39"/>
    </row>
    <row r="115751" spans="17:17">
      <c r="Q115751" s="39"/>
    </row>
    <row r="115752" spans="17:17">
      <c r="Q115752" s="39"/>
    </row>
    <row r="115753" spans="17:17">
      <c r="Q115753" s="39"/>
    </row>
    <row r="115754" spans="17:17">
      <c r="Q115754" s="39"/>
    </row>
    <row r="115755" spans="17:17">
      <c r="Q115755" s="39"/>
    </row>
    <row r="115756" spans="17:17">
      <c r="Q115756" s="39"/>
    </row>
    <row r="115757" spans="17:17">
      <c r="Q115757" s="39"/>
    </row>
    <row r="115758" spans="17:17">
      <c r="Q115758" s="39"/>
    </row>
    <row r="115759" spans="17:17">
      <c r="Q115759" s="39"/>
    </row>
    <row r="115760" spans="17:17">
      <c r="Q115760" s="39"/>
    </row>
    <row r="115761" spans="17:17">
      <c r="Q115761" s="39"/>
    </row>
    <row r="115762" spans="17:17">
      <c r="Q115762" s="39"/>
    </row>
    <row r="115763" spans="17:17">
      <c r="Q115763" s="39"/>
    </row>
    <row r="115764" spans="17:17">
      <c r="Q115764" s="39"/>
    </row>
    <row r="115765" spans="17:17">
      <c r="Q115765" s="39"/>
    </row>
    <row r="115766" spans="17:17">
      <c r="Q115766" s="39"/>
    </row>
    <row r="115767" spans="17:17">
      <c r="Q115767" s="39"/>
    </row>
    <row r="115768" spans="17:17">
      <c r="Q115768" s="39"/>
    </row>
    <row r="115769" spans="17:17">
      <c r="Q115769" s="39"/>
    </row>
    <row r="115770" spans="17:17">
      <c r="Q115770" s="39"/>
    </row>
    <row r="115771" spans="17:17">
      <c r="Q115771" s="39"/>
    </row>
    <row r="115772" spans="17:17">
      <c r="Q115772" s="39"/>
    </row>
    <row r="115773" spans="17:17">
      <c r="Q115773" s="39"/>
    </row>
    <row r="115774" spans="17:17">
      <c r="Q115774" s="39"/>
    </row>
    <row r="115775" spans="17:17">
      <c r="Q115775" s="39"/>
    </row>
    <row r="115776" spans="17:17">
      <c r="Q115776" s="39"/>
    </row>
    <row r="115777" spans="17:17">
      <c r="Q115777" s="39"/>
    </row>
    <row r="115778" spans="17:17">
      <c r="Q115778" s="39"/>
    </row>
    <row r="115779" spans="17:17">
      <c r="Q115779" s="39"/>
    </row>
    <row r="115780" spans="17:17">
      <c r="Q115780" s="39"/>
    </row>
    <row r="115781" spans="17:17">
      <c r="Q115781" s="39"/>
    </row>
    <row r="115782" spans="17:17">
      <c r="Q115782" s="39"/>
    </row>
    <row r="115783" spans="17:17">
      <c r="Q115783" s="39"/>
    </row>
    <row r="115784" spans="17:17">
      <c r="Q115784" s="39"/>
    </row>
    <row r="115785" spans="17:17">
      <c r="Q115785" s="39"/>
    </row>
    <row r="115786" spans="17:17">
      <c r="Q115786" s="39"/>
    </row>
    <row r="115787" spans="17:17">
      <c r="Q115787" s="39"/>
    </row>
    <row r="115788" spans="17:17">
      <c r="Q115788" s="39"/>
    </row>
    <row r="115789" spans="17:17">
      <c r="Q115789" s="39"/>
    </row>
    <row r="115790" spans="17:17">
      <c r="Q115790" s="39"/>
    </row>
    <row r="115791" spans="17:17">
      <c r="Q115791" s="39"/>
    </row>
    <row r="115792" spans="17:17">
      <c r="Q115792" s="39"/>
    </row>
    <row r="115793" spans="17:17">
      <c r="Q115793" s="39"/>
    </row>
    <row r="115794" spans="17:17">
      <c r="Q115794" s="39"/>
    </row>
    <row r="115795" spans="17:17">
      <c r="Q115795" s="39"/>
    </row>
    <row r="115796" spans="17:17">
      <c r="Q115796" s="39"/>
    </row>
    <row r="115797" spans="17:17">
      <c r="Q115797" s="39"/>
    </row>
    <row r="115798" spans="17:17">
      <c r="Q115798" s="39"/>
    </row>
    <row r="115799" spans="17:17">
      <c r="Q115799" s="39"/>
    </row>
    <row r="115800" spans="17:17">
      <c r="Q115800" s="39"/>
    </row>
    <row r="115801" spans="17:17">
      <c r="Q115801" s="39"/>
    </row>
    <row r="115802" spans="17:17">
      <c r="Q115802" s="39"/>
    </row>
    <row r="115803" spans="17:17">
      <c r="Q115803" s="39"/>
    </row>
    <row r="115804" spans="17:17">
      <c r="Q115804" s="39"/>
    </row>
    <row r="115805" spans="17:17">
      <c r="Q115805" s="39"/>
    </row>
    <row r="115806" spans="17:17">
      <c r="Q115806" s="39"/>
    </row>
    <row r="115807" spans="17:17">
      <c r="Q115807" s="39"/>
    </row>
    <row r="115808" spans="17:17">
      <c r="Q115808" s="39"/>
    </row>
    <row r="115809" spans="17:17">
      <c r="Q115809" s="39"/>
    </row>
    <row r="115810" spans="17:17">
      <c r="Q115810" s="39"/>
    </row>
    <row r="115811" spans="17:17">
      <c r="Q115811" s="39"/>
    </row>
    <row r="115812" spans="17:17">
      <c r="Q115812" s="39"/>
    </row>
    <row r="115813" spans="17:17">
      <c r="Q115813" s="39"/>
    </row>
    <row r="115814" spans="17:17">
      <c r="Q115814" s="39"/>
    </row>
    <row r="115815" spans="17:17">
      <c r="Q115815" s="39"/>
    </row>
    <row r="115816" spans="17:17">
      <c r="Q115816" s="39"/>
    </row>
    <row r="115817" spans="17:17">
      <c r="Q115817" s="39"/>
    </row>
    <row r="115818" spans="17:17">
      <c r="Q115818" s="39"/>
    </row>
    <row r="115819" spans="17:17">
      <c r="Q115819" s="39"/>
    </row>
    <row r="115820" spans="17:17">
      <c r="Q115820" s="39"/>
    </row>
    <row r="115821" spans="17:17">
      <c r="Q115821" s="39"/>
    </row>
    <row r="115822" spans="17:17">
      <c r="Q115822" s="39"/>
    </row>
    <row r="115823" spans="17:17">
      <c r="Q115823" s="39"/>
    </row>
    <row r="115824" spans="17:17">
      <c r="Q115824" s="39"/>
    </row>
    <row r="115825" spans="17:17">
      <c r="Q115825" s="39"/>
    </row>
    <row r="115826" spans="17:17">
      <c r="Q115826" s="39"/>
    </row>
    <row r="115827" spans="17:17">
      <c r="Q115827" s="39"/>
    </row>
    <row r="115828" spans="17:17">
      <c r="Q115828" s="39"/>
    </row>
    <row r="115829" spans="17:17">
      <c r="Q115829" s="39"/>
    </row>
    <row r="115830" spans="17:17">
      <c r="Q115830" s="39"/>
    </row>
    <row r="115831" spans="17:17">
      <c r="Q115831" s="39"/>
    </row>
    <row r="115832" spans="17:17">
      <c r="Q115832" s="39"/>
    </row>
    <row r="115833" spans="17:17">
      <c r="Q115833" s="39"/>
    </row>
    <row r="115834" spans="17:17">
      <c r="Q115834" s="39"/>
    </row>
    <row r="115835" spans="17:17">
      <c r="Q115835" s="39"/>
    </row>
    <row r="115836" spans="17:17">
      <c r="Q115836" s="39"/>
    </row>
    <row r="115837" spans="17:17">
      <c r="Q115837" s="39"/>
    </row>
    <row r="115838" spans="17:17">
      <c r="Q115838" s="39"/>
    </row>
    <row r="115839" spans="17:17">
      <c r="Q115839" s="39"/>
    </row>
    <row r="115840" spans="17:17">
      <c r="Q115840" s="39"/>
    </row>
    <row r="115841" spans="17:17">
      <c r="Q115841" s="39"/>
    </row>
    <row r="115842" spans="17:17">
      <c r="Q115842" s="39"/>
    </row>
    <row r="115843" spans="17:17">
      <c r="Q115843" s="39"/>
    </row>
    <row r="115844" spans="17:17">
      <c r="Q115844" s="39"/>
    </row>
    <row r="115845" spans="17:17">
      <c r="Q115845" s="39"/>
    </row>
    <row r="115846" spans="17:17">
      <c r="Q115846" s="39"/>
    </row>
    <row r="115847" spans="17:17">
      <c r="Q115847" s="39"/>
    </row>
    <row r="115848" spans="17:17">
      <c r="Q115848" s="39"/>
    </row>
    <row r="115849" spans="17:17">
      <c r="Q115849" s="39"/>
    </row>
    <row r="115850" spans="17:17">
      <c r="Q115850" s="39"/>
    </row>
    <row r="115851" spans="17:17">
      <c r="Q115851" s="39"/>
    </row>
    <row r="115852" spans="17:17">
      <c r="Q115852" s="39"/>
    </row>
    <row r="115853" spans="17:17">
      <c r="Q115853" s="39"/>
    </row>
    <row r="115854" spans="17:17">
      <c r="Q115854" s="39"/>
    </row>
    <row r="115855" spans="17:17">
      <c r="Q115855" s="39"/>
    </row>
    <row r="115856" spans="17:17">
      <c r="Q115856" s="39"/>
    </row>
    <row r="115857" spans="17:17">
      <c r="Q115857" s="39"/>
    </row>
    <row r="115858" spans="17:17">
      <c r="Q115858" s="39"/>
    </row>
    <row r="115859" spans="17:17">
      <c r="Q115859" s="39"/>
    </row>
    <row r="115860" spans="17:17">
      <c r="Q115860" s="39"/>
    </row>
    <row r="115861" spans="17:17">
      <c r="Q115861" s="39"/>
    </row>
    <row r="115862" spans="17:17">
      <c r="Q115862" s="39"/>
    </row>
    <row r="115863" spans="17:17">
      <c r="Q115863" s="39"/>
    </row>
    <row r="115864" spans="17:17">
      <c r="Q115864" s="39"/>
    </row>
    <row r="115865" spans="17:17">
      <c r="Q115865" s="39"/>
    </row>
    <row r="115866" spans="17:17">
      <c r="Q115866" s="39"/>
    </row>
    <row r="115867" spans="17:17">
      <c r="Q115867" s="39"/>
    </row>
    <row r="115868" spans="17:17">
      <c r="Q115868" s="39"/>
    </row>
    <row r="115869" spans="17:17">
      <c r="Q115869" s="39"/>
    </row>
    <row r="115870" spans="17:17">
      <c r="Q115870" s="39"/>
    </row>
    <row r="115871" spans="17:17">
      <c r="Q115871" s="39"/>
    </row>
    <row r="115872" spans="17:17">
      <c r="Q115872" s="39"/>
    </row>
    <row r="115873" spans="17:17">
      <c r="Q115873" s="39"/>
    </row>
    <row r="115874" spans="17:17">
      <c r="Q115874" s="39"/>
    </row>
    <row r="115875" spans="17:17">
      <c r="Q115875" s="39"/>
    </row>
    <row r="115876" spans="17:17">
      <c r="Q115876" s="39"/>
    </row>
    <row r="115877" spans="17:17">
      <c r="Q115877" s="39"/>
    </row>
    <row r="115878" spans="17:17">
      <c r="Q115878" s="39"/>
    </row>
    <row r="115879" spans="17:17">
      <c r="Q115879" s="39"/>
    </row>
    <row r="115880" spans="17:17">
      <c r="Q115880" s="39"/>
    </row>
    <row r="115881" spans="17:17">
      <c r="Q115881" s="39"/>
    </row>
    <row r="115882" spans="17:17">
      <c r="Q115882" s="39"/>
    </row>
    <row r="115883" spans="17:17">
      <c r="Q115883" s="39"/>
    </row>
    <row r="115884" spans="17:17">
      <c r="Q115884" s="39"/>
    </row>
    <row r="115885" spans="17:17">
      <c r="Q115885" s="39"/>
    </row>
    <row r="115886" spans="17:17">
      <c r="Q115886" s="39"/>
    </row>
    <row r="115887" spans="17:17">
      <c r="Q115887" s="39"/>
    </row>
    <row r="115888" spans="17:17">
      <c r="Q115888" s="39"/>
    </row>
    <row r="115889" spans="17:17">
      <c r="Q115889" s="39"/>
    </row>
    <row r="115890" spans="17:17">
      <c r="Q115890" s="39"/>
    </row>
    <row r="115891" spans="17:17">
      <c r="Q115891" s="39"/>
    </row>
    <row r="115892" spans="17:17">
      <c r="Q115892" s="39"/>
    </row>
    <row r="115893" spans="17:17">
      <c r="Q115893" s="39"/>
    </row>
    <row r="115894" spans="17:17">
      <c r="Q115894" s="39"/>
    </row>
    <row r="115895" spans="17:17">
      <c r="Q115895" s="39"/>
    </row>
    <row r="115896" spans="17:17">
      <c r="Q115896" s="39"/>
    </row>
    <row r="115897" spans="17:17">
      <c r="Q115897" s="39"/>
    </row>
    <row r="115898" spans="17:17">
      <c r="Q115898" s="39"/>
    </row>
    <row r="115899" spans="17:17">
      <c r="Q115899" s="39"/>
    </row>
    <row r="115900" spans="17:17">
      <c r="Q115900" s="39"/>
    </row>
    <row r="115901" spans="17:17">
      <c r="Q115901" s="39"/>
    </row>
    <row r="115902" spans="17:17">
      <c r="Q115902" s="39"/>
    </row>
    <row r="115903" spans="17:17">
      <c r="Q115903" s="39"/>
    </row>
    <row r="115904" spans="17:17">
      <c r="Q115904" s="39"/>
    </row>
    <row r="115905" spans="17:17">
      <c r="Q115905" s="39"/>
    </row>
    <row r="115906" spans="17:17">
      <c r="Q115906" s="39"/>
    </row>
    <row r="115907" spans="17:17">
      <c r="Q115907" s="39"/>
    </row>
    <row r="115908" spans="17:17">
      <c r="Q115908" s="39"/>
    </row>
    <row r="115909" spans="17:17">
      <c r="Q115909" s="39"/>
    </row>
    <row r="115910" spans="17:17">
      <c r="Q115910" s="39"/>
    </row>
    <row r="115911" spans="17:17">
      <c r="Q115911" s="39"/>
    </row>
    <row r="115912" spans="17:17">
      <c r="Q115912" s="39"/>
    </row>
    <row r="115913" spans="17:17">
      <c r="Q115913" s="39"/>
    </row>
    <row r="115914" spans="17:17">
      <c r="Q115914" s="39"/>
    </row>
    <row r="115915" spans="17:17">
      <c r="Q115915" s="39"/>
    </row>
    <row r="115916" spans="17:17">
      <c r="Q115916" s="39"/>
    </row>
    <row r="115917" spans="17:17">
      <c r="Q115917" s="39"/>
    </row>
    <row r="115918" spans="17:17">
      <c r="Q115918" s="39"/>
    </row>
    <row r="115919" spans="17:17">
      <c r="Q115919" s="39"/>
    </row>
    <row r="115920" spans="17:17">
      <c r="Q115920" s="39"/>
    </row>
    <row r="115921" spans="17:17">
      <c r="Q115921" s="39"/>
    </row>
    <row r="115922" spans="17:17">
      <c r="Q115922" s="39"/>
    </row>
    <row r="115923" spans="17:17">
      <c r="Q115923" s="39"/>
    </row>
    <row r="115924" spans="17:17">
      <c r="Q115924" s="39"/>
    </row>
    <row r="115925" spans="17:17">
      <c r="Q115925" s="39"/>
    </row>
    <row r="115926" spans="17:17">
      <c r="Q115926" s="39"/>
    </row>
    <row r="115927" spans="17:17">
      <c r="Q115927" s="39"/>
    </row>
    <row r="115928" spans="17:17">
      <c r="Q115928" s="39"/>
    </row>
    <row r="115929" spans="17:17">
      <c r="Q115929" s="39"/>
    </row>
    <row r="115930" spans="17:17">
      <c r="Q115930" s="39"/>
    </row>
    <row r="115931" spans="17:17">
      <c r="Q115931" s="39"/>
    </row>
    <row r="115932" spans="17:17">
      <c r="Q115932" s="39"/>
    </row>
    <row r="115933" spans="17:17">
      <c r="Q115933" s="39"/>
    </row>
    <row r="115934" spans="17:17">
      <c r="Q115934" s="39"/>
    </row>
    <row r="115935" spans="17:17">
      <c r="Q115935" s="39"/>
    </row>
    <row r="115936" spans="17:17">
      <c r="Q115936" s="39"/>
    </row>
    <row r="115937" spans="17:17">
      <c r="Q115937" s="39"/>
    </row>
    <row r="115938" spans="17:17">
      <c r="Q115938" s="39"/>
    </row>
    <row r="115939" spans="17:17">
      <c r="Q115939" s="39"/>
    </row>
    <row r="115940" spans="17:17">
      <c r="Q115940" s="39"/>
    </row>
    <row r="115941" spans="17:17">
      <c r="Q115941" s="39"/>
    </row>
    <row r="115942" spans="17:17">
      <c r="Q115942" s="39"/>
    </row>
    <row r="115943" spans="17:17">
      <c r="Q115943" s="39"/>
    </row>
    <row r="115944" spans="17:17">
      <c r="Q115944" s="39"/>
    </row>
    <row r="115945" spans="17:17">
      <c r="Q115945" s="39"/>
    </row>
    <row r="115946" spans="17:17">
      <c r="Q115946" s="39"/>
    </row>
    <row r="115947" spans="17:17">
      <c r="Q115947" s="39"/>
    </row>
    <row r="115948" spans="17:17">
      <c r="Q115948" s="39"/>
    </row>
    <row r="115949" spans="17:17">
      <c r="Q115949" s="39"/>
    </row>
    <row r="115950" spans="17:17">
      <c r="Q115950" s="39"/>
    </row>
    <row r="115951" spans="17:17">
      <c r="Q115951" s="39"/>
    </row>
    <row r="115952" spans="17:17">
      <c r="Q115952" s="39"/>
    </row>
    <row r="115953" spans="17:17">
      <c r="Q115953" s="39"/>
    </row>
    <row r="115954" spans="17:17">
      <c r="Q115954" s="39"/>
    </row>
    <row r="115955" spans="17:17">
      <c r="Q115955" s="39"/>
    </row>
    <row r="115956" spans="17:17">
      <c r="Q115956" s="39"/>
    </row>
    <row r="115957" spans="17:17">
      <c r="Q115957" s="39"/>
    </row>
    <row r="115958" spans="17:17">
      <c r="Q115958" s="39"/>
    </row>
    <row r="115959" spans="17:17">
      <c r="Q115959" s="39"/>
    </row>
    <row r="115960" spans="17:17">
      <c r="Q115960" s="39"/>
    </row>
    <row r="115961" spans="17:17">
      <c r="Q115961" s="39"/>
    </row>
    <row r="115962" spans="17:17">
      <c r="Q115962" s="39"/>
    </row>
    <row r="115963" spans="17:17">
      <c r="Q115963" s="39"/>
    </row>
    <row r="115964" spans="17:17">
      <c r="Q115964" s="39"/>
    </row>
    <row r="115965" spans="17:17">
      <c r="Q115965" s="39"/>
    </row>
    <row r="115966" spans="17:17">
      <c r="Q115966" s="39"/>
    </row>
    <row r="115967" spans="17:17">
      <c r="Q115967" s="39"/>
    </row>
    <row r="115968" spans="17:17">
      <c r="Q115968" s="39"/>
    </row>
    <row r="115969" spans="17:17">
      <c r="Q115969" s="39"/>
    </row>
    <row r="115970" spans="17:17">
      <c r="Q115970" s="39"/>
    </row>
    <row r="115971" spans="17:17">
      <c r="Q115971" s="39"/>
    </row>
    <row r="115972" spans="17:17">
      <c r="Q115972" s="39"/>
    </row>
    <row r="115973" spans="17:17">
      <c r="Q115973" s="39"/>
    </row>
    <row r="115974" spans="17:17">
      <c r="Q115974" s="39"/>
    </row>
    <row r="115975" spans="17:17">
      <c r="Q115975" s="39"/>
    </row>
    <row r="115976" spans="17:17">
      <c r="Q115976" s="39"/>
    </row>
    <row r="115977" spans="17:17">
      <c r="Q115977" s="39"/>
    </row>
    <row r="115978" spans="17:17">
      <c r="Q115978" s="39"/>
    </row>
    <row r="115979" spans="17:17">
      <c r="Q115979" s="39"/>
    </row>
    <row r="115980" spans="17:17">
      <c r="Q115980" s="39"/>
    </row>
    <row r="115981" spans="17:17">
      <c r="Q115981" s="39"/>
    </row>
    <row r="115982" spans="17:17">
      <c r="Q115982" s="39"/>
    </row>
    <row r="115983" spans="17:17">
      <c r="Q115983" s="39"/>
    </row>
    <row r="115984" spans="17:17">
      <c r="Q115984" s="39"/>
    </row>
    <row r="115985" spans="17:17">
      <c r="Q115985" s="39"/>
    </row>
    <row r="115986" spans="17:17">
      <c r="Q115986" s="39"/>
    </row>
    <row r="115987" spans="17:17">
      <c r="Q115987" s="39"/>
    </row>
    <row r="115988" spans="17:17">
      <c r="Q115988" s="39"/>
    </row>
    <row r="115989" spans="17:17">
      <c r="Q115989" s="39"/>
    </row>
    <row r="115990" spans="17:17">
      <c r="Q115990" s="39"/>
    </row>
    <row r="115991" spans="17:17">
      <c r="Q115991" s="39"/>
    </row>
    <row r="115992" spans="17:17">
      <c r="Q115992" s="39"/>
    </row>
    <row r="115993" spans="17:17">
      <c r="Q115993" s="39"/>
    </row>
    <row r="115994" spans="17:17">
      <c r="Q115994" s="39"/>
    </row>
    <row r="115995" spans="17:17">
      <c r="Q115995" s="39"/>
    </row>
    <row r="115996" spans="17:17">
      <c r="Q115996" s="39"/>
    </row>
    <row r="115997" spans="17:17">
      <c r="Q115997" s="39"/>
    </row>
    <row r="115998" spans="17:17">
      <c r="Q115998" s="39"/>
    </row>
    <row r="115999" spans="17:17">
      <c r="Q115999" s="39"/>
    </row>
    <row r="116000" spans="17:17">
      <c r="Q116000" s="39"/>
    </row>
    <row r="116001" spans="17:17">
      <c r="Q116001" s="39"/>
    </row>
    <row r="116002" spans="17:17">
      <c r="Q116002" s="39"/>
    </row>
    <row r="116003" spans="17:17">
      <c r="Q116003" s="39"/>
    </row>
    <row r="116004" spans="17:17">
      <c r="Q116004" s="39"/>
    </row>
    <row r="116005" spans="17:17">
      <c r="Q116005" s="39"/>
    </row>
    <row r="116006" spans="17:17">
      <c r="Q116006" s="39"/>
    </row>
    <row r="116007" spans="17:17">
      <c r="Q116007" s="39"/>
    </row>
    <row r="116008" spans="17:17">
      <c r="Q116008" s="39"/>
    </row>
    <row r="116009" spans="17:17">
      <c r="Q116009" s="39"/>
    </row>
    <row r="116010" spans="17:17">
      <c r="Q116010" s="39"/>
    </row>
    <row r="116011" spans="17:17">
      <c r="Q116011" s="39"/>
    </row>
    <row r="116012" spans="17:17">
      <c r="Q116012" s="39"/>
    </row>
    <row r="116013" spans="17:17">
      <c r="Q116013" s="39"/>
    </row>
    <row r="116014" spans="17:17">
      <c r="Q116014" s="39"/>
    </row>
    <row r="116015" spans="17:17">
      <c r="Q116015" s="39"/>
    </row>
    <row r="116016" spans="17:17">
      <c r="Q116016" s="39"/>
    </row>
    <row r="116017" spans="17:17">
      <c r="Q116017" s="39"/>
    </row>
    <row r="116018" spans="17:17">
      <c r="Q116018" s="39"/>
    </row>
    <row r="116019" spans="17:17">
      <c r="Q116019" s="39"/>
    </row>
    <row r="116020" spans="17:17">
      <c r="Q116020" s="39"/>
    </row>
    <row r="116021" spans="17:17">
      <c r="Q116021" s="39"/>
    </row>
    <row r="116022" spans="17:17">
      <c r="Q116022" s="39"/>
    </row>
    <row r="116023" spans="17:17">
      <c r="Q116023" s="39"/>
    </row>
    <row r="116024" spans="17:17">
      <c r="Q116024" s="39"/>
    </row>
    <row r="116025" spans="17:17">
      <c r="Q116025" s="39"/>
    </row>
    <row r="116026" spans="17:17">
      <c r="Q116026" s="39"/>
    </row>
    <row r="116027" spans="17:17">
      <c r="Q116027" s="39"/>
    </row>
    <row r="116028" spans="17:17">
      <c r="Q116028" s="39"/>
    </row>
    <row r="116029" spans="17:17">
      <c r="Q116029" s="39"/>
    </row>
    <row r="116030" spans="17:17">
      <c r="Q116030" s="39"/>
    </row>
    <row r="116031" spans="17:17">
      <c r="Q116031" s="39"/>
    </row>
    <row r="116032" spans="17:17">
      <c r="Q116032" s="39"/>
    </row>
    <row r="116033" spans="17:17">
      <c r="Q116033" s="39"/>
    </row>
    <row r="116034" spans="17:17">
      <c r="Q116034" s="39"/>
    </row>
    <row r="116035" spans="17:17">
      <c r="Q116035" s="39"/>
    </row>
    <row r="116036" spans="17:17">
      <c r="Q116036" s="39"/>
    </row>
    <row r="116037" spans="17:17">
      <c r="Q116037" s="39"/>
    </row>
    <row r="116038" spans="17:17">
      <c r="Q116038" s="39"/>
    </row>
    <row r="116039" spans="17:17">
      <c r="Q116039" s="39"/>
    </row>
    <row r="116040" spans="17:17">
      <c r="Q116040" s="39"/>
    </row>
    <row r="116041" spans="17:17">
      <c r="Q116041" s="39"/>
    </row>
    <row r="116042" spans="17:17">
      <c r="Q116042" s="39"/>
    </row>
    <row r="116043" spans="17:17">
      <c r="Q116043" s="39"/>
    </row>
    <row r="116044" spans="17:17">
      <c r="Q116044" s="39"/>
    </row>
    <row r="116045" spans="17:17">
      <c r="Q116045" s="39"/>
    </row>
    <row r="116046" spans="17:17">
      <c r="Q116046" s="39"/>
    </row>
    <row r="116047" spans="17:17">
      <c r="Q116047" s="39"/>
    </row>
    <row r="116048" spans="17:17">
      <c r="Q116048" s="39"/>
    </row>
    <row r="116049" spans="17:17">
      <c r="Q116049" s="39"/>
    </row>
    <row r="116050" spans="17:17">
      <c r="Q116050" s="39"/>
    </row>
    <row r="116051" spans="17:17">
      <c r="Q116051" s="39"/>
    </row>
    <row r="116052" spans="17:17">
      <c r="Q116052" s="39"/>
    </row>
    <row r="116053" spans="17:17">
      <c r="Q116053" s="39"/>
    </row>
    <row r="116054" spans="17:17">
      <c r="Q116054" s="39"/>
    </row>
    <row r="116055" spans="17:17">
      <c r="Q116055" s="39"/>
    </row>
    <row r="116056" spans="17:17">
      <c r="Q116056" s="39"/>
    </row>
    <row r="116057" spans="17:17">
      <c r="Q116057" s="39"/>
    </row>
    <row r="116058" spans="17:17">
      <c r="Q116058" s="39"/>
    </row>
    <row r="116059" spans="17:17">
      <c r="Q116059" s="39"/>
    </row>
    <row r="116060" spans="17:17">
      <c r="Q116060" s="39"/>
    </row>
    <row r="116061" spans="17:17">
      <c r="Q116061" s="39"/>
    </row>
    <row r="116062" spans="17:17">
      <c r="Q116062" s="39"/>
    </row>
    <row r="116063" spans="17:17">
      <c r="Q116063" s="39"/>
    </row>
    <row r="116064" spans="17:17">
      <c r="Q116064" s="39"/>
    </row>
    <row r="116065" spans="17:17">
      <c r="Q116065" s="39"/>
    </row>
    <row r="116066" spans="17:17">
      <c r="Q116066" s="39"/>
    </row>
    <row r="116067" spans="17:17">
      <c r="Q116067" s="39"/>
    </row>
    <row r="116068" spans="17:17">
      <c r="Q116068" s="39"/>
    </row>
    <row r="116069" spans="17:17">
      <c r="Q116069" s="39"/>
    </row>
    <row r="116070" spans="17:17">
      <c r="Q116070" s="39"/>
    </row>
    <row r="116071" spans="17:17">
      <c r="Q116071" s="39"/>
    </row>
    <row r="116072" spans="17:17">
      <c r="Q116072" s="39"/>
    </row>
    <row r="116073" spans="17:17">
      <c r="Q116073" s="39"/>
    </row>
    <row r="116074" spans="17:17">
      <c r="Q116074" s="39"/>
    </row>
    <row r="116075" spans="17:17">
      <c r="Q116075" s="39"/>
    </row>
    <row r="116076" spans="17:17">
      <c r="Q116076" s="39"/>
    </row>
    <row r="116077" spans="17:17">
      <c r="Q116077" s="39"/>
    </row>
    <row r="116078" spans="17:17">
      <c r="Q116078" s="39"/>
    </row>
    <row r="116079" spans="17:17">
      <c r="Q116079" s="39"/>
    </row>
    <row r="116080" spans="17:17">
      <c r="Q116080" s="39"/>
    </row>
    <row r="116081" spans="17:17">
      <c r="Q116081" s="39"/>
    </row>
    <row r="116082" spans="17:17">
      <c r="Q116082" s="39"/>
    </row>
    <row r="116083" spans="17:17">
      <c r="Q116083" s="39"/>
    </row>
    <row r="116084" spans="17:17">
      <c r="Q116084" s="39"/>
    </row>
    <row r="116085" spans="17:17">
      <c r="Q116085" s="39"/>
    </row>
    <row r="116086" spans="17:17">
      <c r="Q116086" s="39"/>
    </row>
    <row r="116087" spans="17:17">
      <c r="Q116087" s="39"/>
    </row>
    <row r="116088" spans="17:17">
      <c r="Q116088" s="39"/>
    </row>
    <row r="116089" spans="17:17">
      <c r="Q116089" s="39"/>
    </row>
    <row r="116090" spans="17:17">
      <c r="Q116090" s="39"/>
    </row>
    <row r="116091" spans="17:17">
      <c r="Q116091" s="39"/>
    </row>
    <row r="116092" spans="17:17">
      <c r="Q116092" s="39"/>
    </row>
    <row r="116093" spans="17:17">
      <c r="Q116093" s="39"/>
    </row>
    <row r="116094" spans="17:17">
      <c r="Q116094" s="39"/>
    </row>
    <row r="116095" spans="17:17">
      <c r="Q116095" s="39"/>
    </row>
    <row r="116096" spans="17:17">
      <c r="Q116096" s="39"/>
    </row>
    <row r="116097" spans="17:17">
      <c r="Q116097" s="39"/>
    </row>
    <row r="116098" spans="17:17">
      <c r="Q116098" s="39"/>
    </row>
    <row r="116099" spans="17:17">
      <c r="Q116099" s="39"/>
    </row>
    <row r="116100" spans="17:17">
      <c r="Q116100" s="39"/>
    </row>
    <row r="116101" spans="17:17">
      <c r="Q116101" s="39"/>
    </row>
    <row r="116102" spans="17:17">
      <c r="Q116102" s="39"/>
    </row>
    <row r="116103" spans="17:17">
      <c r="Q116103" s="39"/>
    </row>
    <row r="116104" spans="17:17">
      <c r="Q116104" s="39"/>
    </row>
    <row r="116105" spans="17:17">
      <c r="Q116105" s="39"/>
    </row>
    <row r="116106" spans="17:17">
      <c r="Q116106" s="39"/>
    </row>
    <row r="116107" spans="17:17">
      <c r="Q116107" s="39"/>
    </row>
    <row r="116108" spans="17:17">
      <c r="Q116108" s="39"/>
    </row>
    <row r="116109" spans="17:17">
      <c r="Q116109" s="39"/>
    </row>
    <row r="116110" spans="17:17">
      <c r="Q116110" s="39"/>
    </row>
    <row r="116111" spans="17:17">
      <c r="Q116111" s="39"/>
    </row>
    <row r="116112" spans="17:17">
      <c r="Q116112" s="39"/>
    </row>
    <row r="116113" spans="17:17">
      <c r="Q116113" s="39"/>
    </row>
    <row r="116114" spans="17:17">
      <c r="Q116114" s="39"/>
    </row>
    <row r="116115" spans="17:17">
      <c r="Q116115" s="39"/>
    </row>
    <row r="116116" spans="17:17">
      <c r="Q116116" s="39"/>
    </row>
    <row r="116117" spans="17:17">
      <c r="Q116117" s="39"/>
    </row>
    <row r="116118" spans="17:17">
      <c r="Q116118" s="39"/>
    </row>
    <row r="116119" spans="17:17">
      <c r="Q116119" s="39"/>
    </row>
    <row r="116120" spans="17:17">
      <c r="Q116120" s="39"/>
    </row>
    <row r="116121" spans="17:17">
      <c r="Q116121" s="39"/>
    </row>
    <row r="116122" spans="17:17">
      <c r="Q116122" s="39"/>
    </row>
    <row r="116123" spans="17:17">
      <c r="Q116123" s="39"/>
    </row>
    <row r="116124" spans="17:17">
      <c r="Q116124" s="39"/>
    </row>
    <row r="116125" spans="17:17">
      <c r="Q116125" s="39"/>
    </row>
    <row r="116126" spans="17:17">
      <c r="Q116126" s="39"/>
    </row>
    <row r="116127" spans="17:17">
      <c r="Q116127" s="39"/>
    </row>
    <row r="116128" spans="17:17">
      <c r="Q116128" s="39"/>
    </row>
    <row r="116129" spans="17:17">
      <c r="Q116129" s="39"/>
    </row>
    <row r="116130" spans="17:17">
      <c r="Q116130" s="39"/>
    </row>
    <row r="116131" spans="17:17">
      <c r="Q116131" s="39"/>
    </row>
    <row r="116132" spans="17:17">
      <c r="Q116132" s="39"/>
    </row>
    <row r="116133" spans="17:17">
      <c r="Q116133" s="39"/>
    </row>
    <row r="116134" spans="17:17">
      <c r="Q116134" s="39"/>
    </row>
    <row r="116135" spans="17:17">
      <c r="Q116135" s="39"/>
    </row>
    <row r="116136" spans="17:17">
      <c r="Q116136" s="39"/>
    </row>
    <row r="116137" spans="17:17">
      <c r="Q116137" s="39"/>
    </row>
    <row r="116138" spans="17:17">
      <c r="Q116138" s="39"/>
    </row>
    <row r="116139" spans="17:17">
      <c r="Q116139" s="39"/>
    </row>
    <row r="116140" spans="17:17">
      <c r="Q116140" s="39"/>
    </row>
    <row r="116141" spans="17:17">
      <c r="Q116141" s="39"/>
    </row>
    <row r="116142" spans="17:17">
      <c r="Q116142" s="39"/>
    </row>
    <row r="116143" spans="17:17">
      <c r="Q116143" s="39"/>
    </row>
    <row r="116144" spans="17:17">
      <c r="Q116144" s="39"/>
    </row>
    <row r="116145" spans="17:17">
      <c r="Q116145" s="39"/>
    </row>
    <row r="116146" spans="17:17">
      <c r="Q116146" s="39"/>
    </row>
    <row r="116147" spans="17:17">
      <c r="Q116147" s="39"/>
    </row>
    <row r="116148" spans="17:17">
      <c r="Q116148" s="39"/>
    </row>
    <row r="116149" spans="17:17">
      <c r="Q116149" s="39"/>
    </row>
    <row r="116150" spans="17:17">
      <c r="Q116150" s="39"/>
    </row>
    <row r="116151" spans="17:17">
      <c r="Q116151" s="39"/>
    </row>
    <row r="116152" spans="17:17">
      <c r="Q116152" s="39"/>
    </row>
    <row r="116153" spans="17:17">
      <c r="Q116153" s="39"/>
    </row>
    <row r="116154" spans="17:17">
      <c r="Q116154" s="39"/>
    </row>
    <row r="116155" spans="17:17">
      <c r="Q116155" s="39"/>
    </row>
    <row r="116156" spans="17:17">
      <c r="Q116156" s="39"/>
    </row>
    <row r="116157" spans="17:17">
      <c r="Q116157" s="39"/>
    </row>
    <row r="116158" spans="17:17">
      <c r="Q116158" s="39"/>
    </row>
    <row r="116159" spans="17:17">
      <c r="Q116159" s="39"/>
    </row>
    <row r="116160" spans="17:17">
      <c r="Q116160" s="39"/>
    </row>
    <row r="116161" spans="17:17">
      <c r="Q116161" s="39"/>
    </row>
    <row r="116162" spans="17:17">
      <c r="Q116162" s="39"/>
    </row>
    <row r="116163" spans="17:17">
      <c r="Q116163" s="39"/>
    </row>
    <row r="116164" spans="17:17">
      <c r="Q116164" s="39"/>
    </row>
    <row r="116165" spans="17:17">
      <c r="Q116165" s="39"/>
    </row>
    <row r="116166" spans="17:17">
      <c r="Q116166" s="39"/>
    </row>
    <row r="116167" spans="17:17">
      <c r="Q116167" s="39"/>
    </row>
    <row r="116168" spans="17:17">
      <c r="Q116168" s="39"/>
    </row>
    <row r="116169" spans="17:17">
      <c r="Q116169" s="39"/>
    </row>
    <row r="116170" spans="17:17">
      <c r="Q116170" s="39"/>
    </row>
    <row r="116171" spans="17:17">
      <c r="Q116171" s="39"/>
    </row>
    <row r="116172" spans="17:17">
      <c r="Q116172" s="39"/>
    </row>
    <row r="116173" spans="17:17">
      <c r="Q116173" s="39"/>
    </row>
    <row r="116174" spans="17:17">
      <c r="Q116174" s="39"/>
    </row>
    <row r="116175" spans="17:17">
      <c r="Q116175" s="39"/>
    </row>
    <row r="116176" spans="17:17">
      <c r="Q116176" s="39"/>
    </row>
    <row r="116177" spans="17:17">
      <c r="Q116177" s="39"/>
    </row>
    <row r="116178" spans="17:17">
      <c r="Q116178" s="39"/>
    </row>
    <row r="116179" spans="17:17">
      <c r="Q116179" s="39"/>
    </row>
    <row r="116180" spans="17:17">
      <c r="Q116180" s="39"/>
    </row>
    <row r="116181" spans="17:17">
      <c r="Q116181" s="39"/>
    </row>
    <row r="116182" spans="17:17">
      <c r="Q116182" s="39"/>
    </row>
    <row r="116183" spans="17:17">
      <c r="Q116183" s="39"/>
    </row>
    <row r="116184" spans="17:17">
      <c r="Q116184" s="39"/>
    </row>
    <row r="116185" spans="17:17">
      <c r="Q116185" s="39"/>
    </row>
    <row r="116186" spans="17:17">
      <c r="Q116186" s="39"/>
    </row>
    <row r="116187" spans="17:17">
      <c r="Q116187" s="39"/>
    </row>
    <row r="116188" spans="17:17">
      <c r="Q116188" s="39"/>
    </row>
    <row r="116189" spans="17:17">
      <c r="Q116189" s="39"/>
    </row>
    <row r="116190" spans="17:17">
      <c r="Q116190" s="39"/>
    </row>
    <row r="116191" spans="17:17">
      <c r="Q116191" s="39"/>
    </row>
    <row r="116192" spans="17:17">
      <c r="Q116192" s="39"/>
    </row>
    <row r="116193" spans="17:17">
      <c r="Q116193" s="39"/>
    </row>
    <row r="116194" spans="17:17">
      <c r="Q116194" s="39"/>
    </row>
    <row r="116195" spans="17:17">
      <c r="Q116195" s="39"/>
    </row>
    <row r="116196" spans="17:17">
      <c r="Q116196" s="39"/>
    </row>
    <row r="116197" spans="17:17">
      <c r="Q116197" s="39"/>
    </row>
    <row r="116198" spans="17:17">
      <c r="Q116198" s="39"/>
    </row>
    <row r="116199" spans="17:17">
      <c r="Q116199" s="39"/>
    </row>
    <row r="116200" spans="17:17">
      <c r="Q116200" s="39"/>
    </row>
    <row r="116201" spans="17:17">
      <c r="Q116201" s="39"/>
    </row>
    <row r="116202" spans="17:17">
      <c r="Q116202" s="39"/>
    </row>
    <row r="116203" spans="17:17">
      <c r="Q116203" s="39"/>
    </row>
    <row r="116204" spans="17:17">
      <c r="Q116204" s="39"/>
    </row>
    <row r="116205" spans="17:17">
      <c r="Q116205" s="39"/>
    </row>
    <row r="116206" spans="17:17">
      <c r="Q116206" s="39"/>
    </row>
    <row r="116207" spans="17:17">
      <c r="Q116207" s="39"/>
    </row>
    <row r="116208" spans="17:17">
      <c r="Q116208" s="39"/>
    </row>
    <row r="116209" spans="17:17">
      <c r="Q116209" s="39"/>
    </row>
    <row r="116210" spans="17:17">
      <c r="Q116210" s="39"/>
    </row>
    <row r="116211" spans="17:17">
      <c r="Q116211" s="39"/>
    </row>
    <row r="116212" spans="17:17">
      <c r="Q116212" s="39"/>
    </row>
    <row r="116213" spans="17:17">
      <c r="Q116213" s="39"/>
    </row>
    <row r="116214" spans="17:17">
      <c r="Q116214" s="39"/>
    </row>
    <row r="116215" spans="17:17">
      <c r="Q116215" s="39"/>
    </row>
    <row r="116216" spans="17:17">
      <c r="Q116216" s="39"/>
    </row>
    <row r="116217" spans="17:17">
      <c r="Q116217" s="39"/>
    </row>
    <row r="116218" spans="17:17">
      <c r="Q116218" s="39"/>
    </row>
    <row r="116219" spans="17:17">
      <c r="Q116219" s="39"/>
    </row>
    <row r="116220" spans="17:17">
      <c r="Q116220" s="39"/>
    </row>
    <row r="116221" spans="17:17">
      <c r="Q116221" s="39"/>
    </row>
    <row r="116222" spans="17:17">
      <c r="Q116222" s="39"/>
    </row>
    <row r="116223" spans="17:17">
      <c r="Q116223" s="39"/>
    </row>
    <row r="116224" spans="17:17">
      <c r="Q116224" s="39"/>
    </row>
    <row r="116225" spans="17:17">
      <c r="Q116225" s="39"/>
    </row>
    <row r="116226" spans="17:17">
      <c r="Q116226" s="39"/>
    </row>
    <row r="116227" spans="17:17">
      <c r="Q116227" s="39"/>
    </row>
    <row r="116228" spans="17:17">
      <c r="Q116228" s="39"/>
    </row>
    <row r="116229" spans="17:17">
      <c r="Q116229" s="39"/>
    </row>
    <row r="116230" spans="17:17">
      <c r="Q116230" s="39"/>
    </row>
    <row r="116231" spans="17:17">
      <c r="Q116231" s="39"/>
    </row>
    <row r="116232" spans="17:17">
      <c r="Q116232" s="39"/>
    </row>
    <row r="116233" spans="17:17">
      <c r="Q116233" s="39"/>
    </row>
    <row r="116234" spans="17:17">
      <c r="Q116234" s="39"/>
    </row>
    <row r="116235" spans="17:17">
      <c r="Q116235" s="39"/>
    </row>
    <row r="116236" spans="17:17">
      <c r="Q116236" s="39"/>
    </row>
    <row r="116237" spans="17:17">
      <c r="Q116237" s="39"/>
    </row>
    <row r="116238" spans="17:17">
      <c r="Q116238" s="39"/>
    </row>
    <row r="116239" spans="17:17">
      <c r="Q116239" s="39"/>
    </row>
    <row r="116240" spans="17:17">
      <c r="Q116240" s="39"/>
    </row>
    <row r="116241" spans="17:17">
      <c r="Q116241" s="39"/>
    </row>
    <row r="116242" spans="17:17">
      <c r="Q116242" s="39"/>
    </row>
    <row r="116243" spans="17:17">
      <c r="Q116243" s="39"/>
    </row>
    <row r="116244" spans="17:17">
      <c r="Q116244" s="39"/>
    </row>
    <row r="116245" spans="17:17">
      <c r="Q116245" s="39"/>
    </row>
    <row r="116246" spans="17:17">
      <c r="Q116246" s="39"/>
    </row>
    <row r="116247" spans="17:17">
      <c r="Q116247" s="39"/>
    </row>
    <row r="116248" spans="17:17">
      <c r="Q116248" s="39"/>
    </row>
    <row r="116249" spans="17:17">
      <c r="Q116249" s="39"/>
    </row>
    <row r="116250" spans="17:17">
      <c r="Q116250" s="39"/>
    </row>
    <row r="116251" spans="17:17">
      <c r="Q116251" s="39"/>
    </row>
    <row r="116252" spans="17:17">
      <c r="Q116252" s="39"/>
    </row>
    <row r="116253" spans="17:17">
      <c r="Q116253" s="39"/>
    </row>
    <row r="116254" spans="17:17">
      <c r="Q116254" s="39"/>
    </row>
    <row r="116255" spans="17:17">
      <c r="Q116255" s="39"/>
    </row>
    <row r="116256" spans="17:17">
      <c r="Q116256" s="39"/>
    </row>
    <row r="116257" spans="17:17">
      <c r="Q116257" s="39"/>
    </row>
    <row r="116258" spans="17:17">
      <c r="Q116258" s="39"/>
    </row>
    <row r="116259" spans="17:17">
      <c r="Q116259" s="39"/>
    </row>
    <row r="116260" spans="17:17">
      <c r="Q116260" s="39"/>
    </row>
    <row r="116261" spans="17:17">
      <c r="Q116261" s="39"/>
    </row>
    <row r="116262" spans="17:17">
      <c r="Q116262" s="39"/>
    </row>
    <row r="116263" spans="17:17">
      <c r="Q116263" s="39"/>
    </row>
    <row r="116264" spans="17:17">
      <c r="Q116264" s="39"/>
    </row>
    <row r="116265" spans="17:17">
      <c r="Q116265" s="39"/>
    </row>
    <row r="116266" spans="17:17">
      <c r="Q116266" s="39"/>
    </row>
    <row r="116267" spans="17:17">
      <c r="Q116267" s="39"/>
    </row>
    <row r="116268" spans="17:17">
      <c r="Q116268" s="39"/>
    </row>
    <row r="116269" spans="17:17">
      <c r="Q116269" s="39"/>
    </row>
    <row r="116270" spans="17:17">
      <c r="Q116270" s="39"/>
    </row>
    <row r="116271" spans="17:17">
      <c r="Q116271" s="39"/>
    </row>
    <row r="116272" spans="17:17">
      <c r="Q116272" s="39"/>
    </row>
    <row r="116273" spans="17:17">
      <c r="Q116273" s="39"/>
    </row>
    <row r="116274" spans="17:17">
      <c r="Q116274" s="39"/>
    </row>
    <row r="116275" spans="17:17">
      <c r="Q116275" s="39"/>
    </row>
    <row r="116276" spans="17:17">
      <c r="Q116276" s="39"/>
    </row>
    <row r="116277" spans="17:17">
      <c r="Q116277" s="39"/>
    </row>
    <row r="116278" spans="17:17">
      <c r="Q116278" s="39"/>
    </row>
    <row r="116279" spans="17:17">
      <c r="Q116279" s="39"/>
    </row>
    <row r="116280" spans="17:17">
      <c r="Q116280" s="39"/>
    </row>
    <row r="116281" spans="17:17">
      <c r="Q116281" s="39"/>
    </row>
    <row r="116282" spans="17:17">
      <c r="Q116282" s="39"/>
    </row>
    <row r="116283" spans="17:17">
      <c r="Q116283" s="39"/>
    </row>
    <row r="116284" spans="17:17">
      <c r="Q116284" s="39"/>
    </row>
    <row r="116285" spans="17:17">
      <c r="Q116285" s="39"/>
    </row>
    <row r="116286" spans="17:17">
      <c r="Q116286" s="39"/>
    </row>
    <row r="116287" spans="17:17">
      <c r="Q116287" s="39"/>
    </row>
    <row r="116288" spans="17:17">
      <c r="Q116288" s="39"/>
    </row>
    <row r="116289" spans="17:17">
      <c r="Q116289" s="39"/>
    </row>
    <row r="116290" spans="17:17">
      <c r="Q116290" s="39"/>
    </row>
    <row r="116291" spans="17:17">
      <c r="Q116291" s="39"/>
    </row>
    <row r="116292" spans="17:17">
      <c r="Q116292" s="39"/>
    </row>
    <row r="116293" spans="17:17">
      <c r="Q116293" s="39"/>
    </row>
    <row r="116294" spans="17:17">
      <c r="Q116294" s="39"/>
    </row>
    <row r="116295" spans="17:17">
      <c r="Q116295" s="39"/>
    </row>
    <row r="116296" spans="17:17">
      <c r="Q116296" s="39"/>
    </row>
    <row r="116297" spans="17:17">
      <c r="Q116297" s="39"/>
    </row>
    <row r="116298" spans="17:17">
      <c r="Q116298" s="39"/>
    </row>
    <row r="116299" spans="17:17">
      <c r="Q116299" s="39"/>
    </row>
    <row r="116300" spans="17:17">
      <c r="Q116300" s="39"/>
    </row>
    <row r="116301" spans="17:17">
      <c r="Q116301" s="39"/>
    </row>
    <row r="116302" spans="17:17">
      <c r="Q116302" s="39"/>
    </row>
    <row r="116303" spans="17:17">
      <c r="Q116303" s="39"/>
    </row>
    <row r="116304" spans="17:17">
      <c r="Q116304" s="39"/>
    </row>
    <row r="116305" spans="17:17">
      <c r="Q116305" s="39"/>
    </row>
    <row r="116306" spans="17:17">
      <c r="Q116306" s="39"/>
    </row>
    <row r="116307" spans="17:17">
      <c r="Q116307" s="39"/>
    </row>
    <row r="116308" spans="17:17">
      <c r="Q116308" s="39"/>
    </row>
    <row r="116309" spans="17:17">
      <c r="Q116309" s="39"/>
    </row>
    <row r="116310" spans="17:17">
      <c r="Q116310" s="39"/>
    </row>
    <row r="116311" spans="17:17">
      <c r="Q116311" s="39"/>
    </row>
    <row r="116312" spans="17:17">
      <c r="Q116312" s="39"/>
    </row>
    <row r="116313" spans="17:17">
      <c r="Q116313" s="39"/>
    </row>
    <row r="116314" spans="17:17">
      <c r="Q116314" s="39"/>
    </row>
    <row r="116315" spans="17:17">
      <c r="Q116315" s="39"/>
    </row>
    <row r="116316" spans="17:17">
      <c r="Q116316" s="39"/>
    </row>
    <row r="116317" spans="17:17">
      <c r="Q116317" s="39"/>
    </row>
    <row r="116318" spans="17:17">
      <c r="Q116318" s="39"/>
    </row>
    <row r="116319" spans="17:17">
      <c r="Q116319" s="39"/>
    </row>
    <row r="116320" spans="17:17">
      <c r="Q116320" s="39"/>
    </row>
    <row r="116321" spans="17:17">
      <c r="Q116321" s="39"/>
    </row>
    <row r="116322" spans="17:17">
      <c r="Q116322" s="39"/>
    </row>
    <row r="116323" spans="17:17">
      <c r="Q116323" s="39"/>
    </row>
    <row r="116324" spans="17:17">
      <c r="Q116324" s="39"/>
    </row>
    <row r="116325" spans="17:17">
      <c r="Q116325" s="39"/>
    </row>
    <row r="116326" spans="17:17">
      <c r="Q116326" s="39"/>
    </row>
    <row r="116327" spans="17:17">
      <c r="Q116327" s="39"/>
    </row>
    <row r="116328" spans="17:17">
      <c r="Q116328" s="39"/>
    </row>
    <row r="116329" spans="17:17">
      <c r="Q116329" s="39"/>
    </row>
    <row r="116330" spans="17:17">
      <c r="Q116330" s="39"/>
    </row>
    <row r="116331" spans="17:17">
      <c r="Q116331" s="39"/>
    </row>
    <row r="116332" spans="17:17">
      <c r="Q116332" s="39"/>
    </row>
    <row r="116333" spans="17:17">
      <c r="Q116333" s="39"/>
    </row>
    <row r="116334" spans="17:17">
      <c r="Q116334" s="39"/>
    </row>
    <row r="116335" spans="17:17">
      <c r="Q116335" s="39"/>
    </row>
    <row r="116336" spans="17:17">
      <c r="Q116336" s="39"/>
    </row>
    <row r="116337" spans="17:17">
      <c r="Q116337" s="39"/>
    </row>
    <row r="116338" spans="17:17">
      <c r="Q116338" s="39"/>
    </row>
    <row r="116339" spans="17:17">
      <c r="Q116339" s="39"/>
    </row>
    <row r="116340" spans="17:17">
      <c r="Q116340" s="39"/>
    </row>
    <row r="116341" spans="17:17">
      <c r="Q116341" s="39"/>
    </row>
    <row r="116342" spans="17:17">
      <c r="Q116342" s="39"/>
    </row>
    <row r="116343" spans="17:17">
      <c r="Q116343" s="39"/>
    </row>
    <row r="116344" spans="17:17">
      <c r="Q116344" s="39"/>
    </row>
    <row r="116345" spans="17:17">
      <c r="Q116345" s="39"/>
    </row>
    <row r="116346" spans="17:17">
      <c r="Q116346" s="39"/>
    </row>
    <row r="116347" spans="17:17">
      <c r="Q116347" s="39"/>
    </row>
    <row r="116348" spans="17:17">
      <c r="Q116348" s="39"/>
    </row>
    <row r="116349" spans="17:17">
      <c r="Q116349" s="39"/>
    </row>
    <row r="116350" spans="17:17">
      <c r="Q116350" s="39"/>
    </row>
    <row r="116351" spans="17:17">
      <c r="Q116351" s="39"/>
    </row>
    <row r="116352" spans="17:17">
      <c r="Q116352" s="39"/>
    </row>
    <row r="116353" spans="17:17">
      <c r="Q116353" s="39"/>
    </row>
    <row r="116354" spans="17:17">
      <c r="Q116354" s="39"/>
    </row>
    <row r="116355" spans="17:17">
      <c r="Q116355" s="39"/>
    </row>
    <row r="116356" spans="17:17">
      <c r="Q116356" s="39"/>
    </row>
    <row r="116357" spans="17:17">
      <c r="Q116357" s="39"/>
    </row>
    <row r="116358" spans="17:17">
      <c r="Q116358" s="39"/>
    </row>
    <row r="116359" spans="17:17">
      <c r="Q116359" s="39"/>
    </row>
    <row r="116360" spans="17:17">
      <c r="Q116360" s="39"/>
    </row>
    <row r="116361" spans="17:17">
      <c r="Q116361" s="39"/>
    </row>
    <row r="116362" spans="17:17">
      <c r="Q116362" s="39"/>
    </row>
    <row r="116363" spans="17:17">
      <c r="Q116363" s="39"/>
    </row>
    <row r="116364" spans="17:17">
      <c r="Q116364" s="39"/>
    </row>
    <row r="116365" spans="17:17">
      <c r="Q116365" s="39"/>
    </row>
    <row r="116366" spans="17:17">
      <c r="Q116366" s="39"/>
    </row>
    <row r="116367" spans="17:17">
      <c r="Q116367" s="39"/>
    </row>
    <row r="116368" spans="17:17">
      <c r="Q116368" s="39"/>
    </row>
    <row r="116369" spans="17:17">
      <c r="Q116369" s="39"/>
    </row>
    <row r="116370" spans="17:17">
      <c r="Q116370" s="39"/>
    </row>
    <row r="116371" spans="17:17">
      <c r="Q116371" s="39"/>
    </row>
    <row r="116372" spans="17:17">
      <c r="Q116372" s="39"/>
    </row>
    <row r="116373" spans="17:17">
      <c r="Q116373" s="39"/>
    </row>
    <row r="116374" spans="17:17">
      <c r="Q116374" s="39"/>
    </row>
    <row r="116375" spans="17:17">
      <c r="Q116375" s="39"/>
    </row>
    <row r="116376" spans="17:17">
      <c r="Q116376" s="39"/>
    </row>
    <row r="116377" spans="17:17">
      <c r="Q116377" s="39"/>
    </row>
    <row r="116378" spans="17:17">
      <c r="Q116378" s="39"/>
    </row>
    <row r="116379" spans="17:17">
      <c r="Q116379" s="39"/>
    </row>
    <row r="116380" spans="17:17">
      <c r="Q116380" s="39"/>
    </row>
    <row r="116381" spans="17:17">
      <c r="Q116381" s="39"/>
    </row>
    <row r="116382" spans="17:17">
      <c r="Q116382" s="39"/>
    </row>
    <row r="116383" spans="17:17">
      <c r="Q116383" s="39"/>
    </row>
    <row r="116384" spans="17:17">
      <c r="Q116384" s="39"/>
    </row>
    <row r="116385" spans="17:17">
      <c r="Q116385" s="39"/>
    </row>
    <row r="116386" spans="17:17">
      <c r="Q116386" s="39"/>
    </row>
    <row r="116387" spans="17:17">
      <c r="Q116387" s="39"/>
    </row>
    <row r="116388" spans="17:17">
      <c r="Q116388" s="39"/>
    </row>
    <row r="116389" spans="17:17">
      <c r="Q116389" s="39"/>
    </row>
    <row r="116390" spans="17:17">
      <c r="Q116390" s="39"/>
    </row>
    <row r="116391" spans="17:17">
      <c r="Q116391" s="39"/>
    </row>
    <row r="116392" spans="17:17">
      <c r="Q116392" s="39"/>
    </row>
    <row r="116393" spans="17:17">
      <c r="Q116393" s="39"/>
    </row>
    <row r="116394" spans="17:17">
      <c r="Q116394" s="39"/>
    </row>
    <row r="116395" spans="17:17">
      <c r="Q116395" s="39"/>
    </row>
    <row r="116396" spans="17:17">
      <c r="Q116396" s="39"/>
    </row>
    <row r="116397" spans="17:17">
      <c r="Q116397" s="39"/>
    </row>
    <row r="116398" spans="17:17">
      <c r="Q116398" s="39"/>
    </row>
    <row r="116399" spans="17:17">
      <c r="Q116399" s="39"/>
    </row>
    <row r="116400" spans="17:17">
      <c r="Q116400" s="39"/>
    </row>
    <row r="116401" spans="17:17">
      <c r="Q116401" s="39"/>
    </row>
    <row r="116402" spans="17:17">
      <c r="Q116402" s="39"/>
    </row>
    <row r="116403" spans="17:17">
      <c r="Q116403" s="39"/>
    </row>
    <row r="116404" spans="17:17">
      <c r="Q116404" s="39"/>
    </row>
    <row r="116405" spans="17:17">
      <c r="Q116405" s="39"/>
    </row>
    <row r="116406" spans="17:17">
      <c r="Q116406" s="39"/>
    </row>
    <row r="116407" spans="17:17">
      <c r="Q116407" s="39"/>
    </row>
    <row r="116408" spans="17:17">
      <c r="Q116408" s="39"/>
    </row>
    <row r="116409" spans="17:17">
      <c r="Q116409" s="39"/>
    </row>
    <row r="116410" spans="17:17">
      <c r="Q116410" s="39"/>
    </row>
    <row r="116411" spans="17:17">
      <c r="Q116411" s="39"/>
    </row>
    <row r="116412" spans="17:17">
      <c r="Q116412" s="39"/>
    </row>
    <row r="116413" spans="17:17">
      <c r="Q116413" s="39"/>
    </row>
    <row r="116414" spans="17:17">
      <c r="Q116414" s="39"/>
    </row>
    <row r="116415" spans="17:17">
      <c r="Q116415" s="39"/>
    </row>
    <row r="116416" spans="17:17">
      <c r="Q116416" s="39"/>
    </row>
    <row r="116417" spans="17:17">
      <c r="Q116417" s="39"/>
    </row>
    <row r="116418" spans="17:17">
      <c r="Q116418" s="39"/>
    </row>
    <row r="116419" spans="17:17">
      <c r="Q116419" s="39"/>
    </row>
    <row r="116420" spans="17:17">
      <c r="Q116420" s="39"/>
    </row>
    <row r="116421" spans="17:17">
      <c r="Q116421" s="39"/>
    </row>
    <row r="116422" spans="17:17">
      <c r="Q116422" s="39"/>
    </row>
    <row r="116423" spans="17:17">
      <c r="Q116423" s="39"/>
    </row>
    <row r="116424" spans="17:17">
      <c r="Q116424" s="39"/>
    </row>
    <row r="116425" spans="17:17">
      <c r="Q116425" s="39"/>
    </row>
    <row r="116426" spans="17:17">
      <c r="Q116426" s="39"/>
    </row>
    <row r="116427" spans="17:17">
      <c r="Q116427" s="39"/>
    </row>
    <row r="116428" spans="17:17">
      <c r="Q116428" s="39"/>
    </row>
    <row r="116429" spans="17:17">
      <c r="Q116429" s="39"/>
    </row>
    <row r="116430" spans="17:17">
      <c r="Q116430" s="39"/>
    </row>
    <row r="116431" spans="17:17">
      <c r="Q116431" s="39"/>
    </row>
    <row r="116432" spans="17:17">
      <c r="Q116432" s="39"/>
    </row>
    <row r="116433" spans="17:17">
      <c r="Q116433" s="39"/>
    </row>
    <row r="116434" spans="17:17">
      <c r="Q116434" s="39"/>
    </row>
    <row r="116435" spans="17:17">
      <c r="Q116435" s="39"/>
    </row>
    <row r="116436" spans="17:17">
      <c r="Q116436" s="39"/>
    </row>
    <row r="116437" spans="17:17">
      <c r="Q116437" s="39"/>
    </row>
    <row r="116438" spans="17:17">
      <c r="Q116438" s="39"/>
    </row>
    <row r="116439" spans="17:17">
      <c r="Q116439" s="39"/>
    </row>
    <row r="116440" spans="17:17">
      <c r="Q116440" s="39"/>
    </row>
    <row r="116441" spans="17:17">
      <c r="Q116441" s="39"/>
    </row>
    <row r="116442" spans="17:17">
      <c r="Q116442" s="39"/>
    </row>
    <row r="116443" spans="17:17">
      <c r="Q116443" s="39"/>
    </row>
    <row r="116444" spans="17:17">
      <c r="Q116444" s="39"/>
    </row>
    <row r="116445" spans="17:17">
      <c r="Q116445" s="39"/>
    </row>
    <row r="116446" spans="17:17">
      <c r="Q116446" s="39"/>
    </row>
    <row r="116447" spans="17:17">
      <c r="Q116447" s="39"/>
    </row>
    <row r="116448" spans="17:17">
      <c r="Q116448" s="39"/>
    </row>
    <row r="116449" spans="17:17">
      <c r="Q116449" s="39"/>
    </row>
    <row r="116450" spans="17:17">
      <c r="Q116450" s="39"/>
    </row>
    <row r="116451" spans="17:17">
      <c r="Q116451" s="39"/>
    </row>
    <row r="116452" spans="17:17">
      <c r="Q116452" s="39"/>
    </row>
    <row r="116453" spans="17:17">
      <c r="Q116453" s="39"/>
    </row>
    <row r="116454" spans="17:17">
      <c r="Q116454" s="39"/>
    </row>
    <row r="116455" spans="17:17">
      <c r="Q116455" s="39"/>
    </row>
    <row r="116456" spans="17:17">
      <c r="Q116456" s="39"/>
    </row>
    <row r="116457" spans="17:17">
      <c r="Q116457" s="39"/>
    </row>
    <row r="116458" spans="17:17">
      <c r="Q116458" s="39"/>
    </row>
    <row r="116459" spans="17:17">
      <c r="Q116459" s="39"/>
    </row>
    <row r="116460" spans="17:17">
      <c r="Q116460" s="39"/>
    </row>
    <row r="116461" spans="17:17">
      <c r="Q116461" s="39"/>
    </row>
    <row r="116462" spans="17:17">
      <c r="Q116462" s="39"/>
    </row>
    <row r="116463" spans="17:17">
      <c r="Q116463" s="39"/>
    </row>
    <row r="116464" spans="17:17">
      <c r="Q116464" s="39"/>
    </row>
    <row r="116465" spans="17:17">
      <c r="Q116465" s="39"/>
    </row>
    <row r="116466" spans="17:17">
      <c r="Q116466" s="39"/>
    </row>
    <row r="116467" spans="17:17">
      <c r="Q116467" s="39"/>
    </row>
    <row r="116468" spans="17:17">
      <c r="Q116468" s="39"/>
    </row>
    <row r="116469" spans="17:17">
      <c r="Q116469" s="39"/>
    </row>
    <row r="116470" spans="17:17">
      <c r="Q116470" s="39"/>
    </row>
    <row r="116471" spans="17:17">
      <c r="Q116471" s="39"/>
    </row>
    <row r="116472" spans="17:17">
      <c r="Q116472" s="39"/>
    </row>
    <row r="116473" spans="17:17">
      <c r="Q116473" s="39"/>
    </row>
    <row r="116474" spans="17:17">
      <c r="Q116474" s="39"/>
    </row>
    <row r="116475" spans="17:17">
      <c r="Q116475" s="39"/>
    </row>
    <row r="116476" spans="17:17">
      <c r="Q116476" s="39"/>
    </row>
    <row r="116477" spans="17:17">
      <c r="Q116477" s="39"/>
    </row>
    <row r="116478" spans="17:17">
      <c r="Q116478" s="39"/>
    </row>
    <row r="116479" spans="17:17">
      <c r="Q116479" s="39"/>
    </row>
    <row r="116480" spans="17:17">
      <c r="Q116480" s="39"/>
    </row>
    <row r="116481" spans="17:17">
      <c r="Q116481" s="39"/>
    </row>
    <row r="116482" spans="17:17">
      <c r="Q116482" s="39"/>
    </row>
    <row r="116483" spans="17:17">
      <c r="Q116483" s="39"/>
    </row>
    <row r="116484" spans="17:17">
      <c r="Q116484" s="39"/>
    </row>
    <row r="116485" spans="17:17">
      <c r="Q116485" s="39"/>
    </row>
    <row r="116486" spans="17:17">
      <c r="Q116486" s="39"/>
    </row>
    <row r="116487" spans="17:17">
      <c r="Q116487" s="39"/>
    </row>
    <row r="116488" spans="17:17">
      <c r="Q116488" s="39"/>
    </row>
    <row r="116489" spans="17:17">
      <c r="Q116489" s="39"/>
    </row>
    <row r="116490" spans="17:17">
      <c r="Q116490" s="39"/>
    </row>
    <row r="116491" spans="17:17">
      <c r="Q116491" s="39"/>
    </row>
    <row r="116492" spans="17:17">
      <c r="Q116492" s="39"/>
    </row>
    <row r="116493" spans="17:17">
      <c r="Q116493" s="39"/>
    </row>
    <row r="116494" spans="17:17">
      <c r="Q116494" s="39"/>
    </row>
    <row r="116495" spans="17:17">
      <c r="Q116495" s="39"/>
    </row>
    <row r="116496" spans="17:17">
      <c r="Q116496" s="39"/>
    </row>
    <row r="116497" spans="17:17">
      <c r="Q116497" s="39"/>
    </row>
    <row r="116498" spans="17:17">
      <c r="Q116498" s="39"/>
    </row>
    <row r="116499" spans="17:17">
      <c r="Q116499" s="39"/>
    </row>
    <row r="116500" spans="17:17">
      <c r="Q116500" s="39"/>
    </row>
    <row r="116501" spans="17:17">
      <c r="Q116501" s="39"/>
    </row>
    <row r="116502" spans="17:17">
      <c r="Q116502" s="39"/>
    </row>
    <row r="116503" spans="17:17">
      <c r="Q116503" s="39"/>
    </row>
    <row r="116504" spans="17:17">
      <c r="Q116504" s="39"/>
    </row>
    <row r="116505" spans="17:17">
      <c r="Q116505" s="39"/>
    </row>
    <row r="116506" spans="17:17">
      <c r="Q116506" s="39"/>
    </row>
    <row r="116507" spans="17:17">
      <c r="Q116507" s="39"/>
    </row>
    <row r="116508" spans="17:17">
      <c r="Q116508" s="39"/>
    </row>
    <row r="116509" spans="17:17">
      <c r="Q116509" s="39"/>
    </row>
    <row r="116510" spans="17:17">
      <c r="Q116510" s="39"/>
    </row>
    <row r="116511" spans="17:17">
      <c r="Q116511" s="39"/>
    </row>
    <row r="116512" spans="17:17">
      <c r="Q116512" s="39"/>
    </row>
    <row r="116513" spans="17:17">
      <c r="Q116513" s="39"/>
    </row>
    <row r="116514" spans="17:17">
      <c r="Q116514" s="39"/>
    </row>
    <row r="116515" spans="17:17">
      <c r="Q116515" s="39"/>
    </row>
    <row r="116516" spans="17:17">
      <c r="Q116516" s="39"/>
    </row>
    <row r="116517" spans="17:17">
      <c r="Q116517" s="39"/>
    </row>
    <row r="116518" spans="17:17">
      <c r="Q116518" s="39"/>
    </row>
    <row r="116519" spans="17:17">
      <c r="Q116519" s="39"/>
    </row>
    <row r="116520" spans="17:17">
      <c r="Q116520" s="39"/>
    </row>
    <row r="116521" spans="17:17">
      <c r="Q116521" s="39"/>
    </row>
    <row r="116522" spans="17:17">
      <c r="Q116522" s="39"/>
    </row>
    <row r="116523" spans="17:17">
      <c r="Q116523" s="39"/>
    </row>
    <row r="116524" spans="17:17">
      <c r="Q116524" s="39"/>
    </row>
    <row r="116525" spans="17:17">
      <c r="Q116525" s="39"/>
    </row>
    <row r="116526" spans="17:17">
      <c r="Q116526" s="39"/>
    </row>
    <row r="116527" spans="17:17">
      <c r="Q116527" s="39"/>
    </row>
    <row r="116528" spans="17:17">
      <c r="Q116528" s="39"/>
    </row>
    <row r="116529" spans="17:17">
      <c r="Q116529" s="39"/>
    </row>
    <row r="116530" spans="17:17">
      <c r="Q116530" s="39"/>
    </row>
    <row r="116531" spans="17:17">
      <c r="Q116531" s="39"/>
    </row>
    <row r="116532" spans="17:17">
      <c r="Q116532" s="39"/>
    </row>
    <row r="116533" spans="17:17">
      <c r="Q116533" s="39"/>
    </row>
    <row r="116534" spans="17:17">
      <c r="Q116534" s="39"/>
    </row>
    <row r="116535" spans="17:17">
      <c r="Q116535" s="39"/>
    </row>
    <row r="116536" spans="17:17">
      <c r="Q116536" s="39"/>
    </row>
    <row r="116537" spans="17:17">
      <c r="Q116537" s="39"/>
    </row>
    <row r="116538" spans="17:17">
      <c r="Q116538" s="39"/>
    </row>
    <row r="116539" spans="17:17">
      <c r="Q116539" s="39"/>
    </row>
    <row r="116540" spans="17:17">
      <c r="Q116540" s="39"/>
    </row>
    <row r="116541" spans="17:17">
      <c r="Q116541" s="39"/>
    </row>
    <row r="116542" spans="17:17">
      <c r="Q116542" s="39"/>
    </row>
    <row r="116543" spans="17:17">
      <c r="Q116543" s="39"/>
    </row>
    <row r="116544" spans="17:17">
      <c r="Q116544" s="39"/>
    </row>
    <row r="116545" spans="17:17">
      <c r="Q116545" s="39"/>
    </row>
    <row r="116546" spans="17:17">
      <c r="Q116546" s="39"/>
    </row>
    <row r="116547" spans="17:17">
      <c r="Q116547" s="39"/>
    </row>
    <row r="116548" spans="17:17">
      <c r="Q116548" s="39"/>
    </row>
    <row r="116549" spans="17:17">
      <c r="Q116549" s="39"/>
    </row>
    <row r="116550" spans="17:17">
      <c r="Q116550" s="39"/>
    </row>
    <row r="116551" spans="17:17">
      <c r="Q116551" s="39"/>
    </row>
    <row r="116552" spans="17:17">
      <c r="Q116552" s="39"/>
    </row>
    <row r="116553" spans="17:17">
      <c r="Q116553" s="39"/>
    </row>
    <row r="116554" spans="17:17">
      <c r="Q116554" s="39"/>
    </row>
    <row r="116555" spans="17:17">
      <c r="Q116555" s="39"/>
    </row>
    <row r="116556" spans="17:17">
      <c r="Q116556" s="39"/>
    </row>
    <row r="116557" spans="17:17">
      <c r="Q116557" s="39"/>
    </row>
    <row r="116558" spans="17:17">
      <c r="Q116558" s="39"/>
    </row>
    <row r="116559" spans="17:17">
      <c r="Q116559" s="39"/>
    </row>
    <row r="116560" spans="17:17">
      <c r="Q116560" s="39"/>
    </row>
    <row r="116561" spans="17:17">
      <c r="Q116561" s="39"/>
    </row>
    <row r="116562" spans="17:17">
      <c r="Q116562" s="39"/>
    </row>
    <row r="116563" spans="17:17">
      <c r="Q116563" s="39"/>
    </row>
    <row r="116564" spans="17:17">
      <c r="Q116564" s="39"/>
    </row>
    <row r="116565" spans="17:17">
      <c r="Q116565" s="39"/>
    </row>
    <row r="116566" spans="17:17">
      <c r="Q116566" s="39"/>
    </row>
    <row r="116567" spans="17:17">
      <c r="Q116567" s="39"/>
    </row>
    <row r="116568" spans="17:17">
      <c r="Q116568" s="39"/>
    </row>
    <row r="116569" spans="17:17">
      <c r="Q116569" s="39"/>
    </row>
    <row r="116570" spans="17:17">
      <c r="Q116570" s="39"/>
    </row>
    <row r="116571" spans="17:17">
      <c r="Q116571" s="39"/>
    </row>
    <row r="116572" spans="17:17">
      <c r="Q116572" s="39"/>
    </row>
    <row r="116573" spans="17:17">
      <c r="Q116573" s="39"/>
    </row>
    <row r="116574" spans="17:17">
      <c r="Q116574" s="39"/>
    </row>
    <row r="116575" spans="17:17">
      <c r="Q116575" s="39"/>
    </row>
    <row r="116576" spans="17:17">
      <c r="Q116576" s="39"/>
    </row>
    <row r="116577" spans="17:17">
      <c r="Q116577" s="39"/>
    </row>
    <row r="116578" spans="17:17">
      <c r="Q116578" s="39"/>
    </row>
    <row r="116579" spans="17:17">
      <c r="Q116579" s="39"/>
    </row>
    <row r="116580" spans="17:17">
      <c r="Q116580" s="39"/>
    </row>
    <row r="116581" spans="17:17">
      <c r="Q116581" s="39"/>
    </row>
    <row r="116582" spans="17:17">
      <c r="Q116582" s="39"/>
    </row>
    <row r="116583" spans="17:17">
      <c r="Q116583" s="39"/>
    </row>
    <row r="116584" spans="17:17">
      <c r="Q116584" s="39"/>
    </row>
    <row r="116585" spans="17:17">
      <c r="Q116585" s="39"/>
    </row>
    <row r="116586" spans="17:17">
      <c r="Q116586" s="39"/>
    </row>
    <row r="116587" spans="17:17">
      <c r="Q116587" s="39"/>
    </row>
    <row r="116588" spans="17:17">
      <c r="Q116588" s="39"/>
    </row>
    <row r="116589" spans="17:17">
      <c r="Q116589" s="39"/>
    </row>
    <row r="116590" spans="17:17">
      <c r="Q116590" s="39"/>
    </row>
    <row r="116591" spans="17:17">
      <c r="Q116591" s="39"/>
    </row>
    <row r="116592" spans="17:17">
      <c r="Q116592" s="39"/>
    </row>
    <row r="116593" spans="17:17">
      <c r="Q116593" s="39"/>
    </row>
    <row r="116594" spans="17:17">
      <c r="Q116594" s="39"/>
    </row>
    <row r="116595" spans="17:17">
      <c r="Q116595" s="39"/>
    </row>
    <row r="116596" spans="17:17">
      <c r="Q116596" s="39"/>
    </row>
    <row r="116597" spans="17:17">
      <c r="Q116597" s="39"/>
    </row>
    <row r="116598" spans="17:17">
      <c r="Q116598" s="39"/>
    </row>
    <row r="116599" spans="17:17">
      <c r="Q116599" s="39"/>
    </row>
    <row r="116600" spans="17:17">
      <c r="Q116600" s="39"/>
    </row>
    <row r="116601" spans="17:17">
      <c r="Q116601" s="39"/>
    </row>
    <row r="116602" spans="17:17">
      <c r="Q116602" s="39"/>
    </row>
    <row r="116603" spans="17:17">
      <c r="Q116603" s="39"/>
    </row>
    <row r="116604" spans="17:17">
      <c r="Q116604" s="39"/>
    </row>
    <row r="116605" spans="17:17">
      <c r="Q116605" s="39"/>
    </row>
    <row r="116606" spans="17:17">
      <c r="Q116606" s="39"/>
    </row>
    <row r="116607" spans="17:17">
      <c r="Q116607" s="39"/>
    </row>
    <row r="116608" spans="17:17">
      <c r="Q116608" s="39"/>
    </row>
    <row r="116609" spans="17:17">
      <c r="Q116609" s="39"/>
    </row>
    <row r="116610" spans="17:17">
      <c r="Q116610" s="39"/>
    </row>
    <row r="116611" spans="17:17">
      <c r="Q116611" s="39"/>
    </row>
    <row r="116612" spans="17:17">
      <c r="Q116612" s="39"/>
    </row>
    <row r="116613" spans="17:17">
      <c r="Q116613" s="39"/>
    </row>
    <row r="116614" spans="17:17">
      <c r="Q116614" s="39"/>
    </row>
    <row r="116615" spans="17:17">
      <c r="Q116615" s="39"/>
    </row>
    <row r="116616" spans="17:17">
      <c r="Q116616" s="39"/>
    </row>
    <row r="116617" spans="17:17">
      <c r="Q116617" s="39"/>
    </row>
    <row r="116618" spans="17:17">
      <c r="Q116618" s="39"/>
    </row>
    <row r="116619" spans="17:17">
      <c r="Q116619" s="39"/>
    </row>
    <row r="116620" spans="17:17">
      <c r="Q116620" s="39"/>
    </row>
    <row r="116621" spans="17:17">
      <c r="Q116621" s="39"/>
    </row>
    <row r="116622" spans="17:17">
      <c r="Q116622" s="39"/>
    </row>
    <row r="116623" spans="17:17">
      <c r="Q116623" s="39"/>
    </row>
    <row r="116624" spans="17:17">
      <c r="Q116624" s="39"/>
    </row>
    <row r="116625" spans="17:17">
      <c r="Q116625" s="39"/>
    </row>
    <row r="116626" spans="17:17">
      <c r="Q116626" s="39"/>
    </row>
    <row r="116627" spans="17:17">
      <c r="Q116627" s="39"/>
    </row>
    <row r="116628" spans="17:17">
      <c r="Q116628" s="39"/>
    </row>
    <row r="116629" spans="17:17">
      <c r="Q116629" s="39"/>
    </row>
    <row r="116630" spans="17:17">
      <c r="Q116630" s="39"/>
    </row>
    <row r="116631" spans="17:17">
      <c r="Q116631" s="39"/>
    </row>
    <row r="116632" spans="17:17">
      <c r="Q116632" s="39"/>
    </row>
    <row r="116633" spans="17:17">
      <c r="Q116633" s="39"/>
    </row>
    <row r="116634" spans="17:17">
      <c r="Q116634" s="39"/>
    </row>
    <row r="116635" spans="17:17">
      <c r="Q116635" s="39"/>
    </row>
    <row r="116636" spans="17:17">
      <c r="Q116636" s="39"/>
    </row>
    <row r="116637" spans="17:17">
      <c r="Q116637" s="39"/>
    </row>
    <row r="116638" spans="17:17">
      <c r="Q116638" s="39"/>
    </row>
    <row r="116639" spans="17:17">
      <c r="Q116639" s="39"/>
    </row>
    <row r="116640" spans="17:17">
      <c r="Q116640" s="39"/>
    </row>
    <row r="116641" spans="17:17">
      <c r="Q116641" s="39"/>
    </row>
    <row r="116642" spans="17:17">
      <c r="Q116642" s="39"/>
    </row>
    <row r="116643" spans="17:17">
      <c r="Q116643" s="39"/>
    </row>
    <row r="116644" spans="17:17">
      <c r="Q116644" s="39"/>
    </row>
    <row r="116645" spans="17:17">
      <c r="Q116645" s="39"/>
    </row>
    <row r="116646" spans="17:17">
      <c r="Q116646" s="39"/>
    </row>
    <row r="116647" spans="17:17">
      <c r="Q116647" s="39"/>
    </row>
    <row r="116648" spans="17:17">
      <c r="Q116648" s="39"/>
    </row>
    <row r="116649" spans="17:17">
      <c r="Q116649" s="39"/>
    </row>
    <row r="116650" spans="17:17">
      <c r="Q116650" s="39"/>
    </row>
    <row r="116651" spans="17:17">
      <c r="Q116651" s="39"/>
    </row>
    <row r="116652" spans="17:17">
      <c r="Q116652" s="39"/>
    </row>
    <row r="116653" spans="17:17">
      <c r="Q116653" s="39"/>
    </row>
    <row r="116654" spans="17:17">
      <c r="Q116654" s="39"/>
    </row>
    <row r="116655" spans="17:17">
      <c r="Q116655" s="39"/>
    </row>
    <row r="116656" spans="17:17">
      <c r="Q116656" s="39"/>
    </row>
    <row r="116657" spans="17:17">
      <c r="Q116657" s="39"/>
    </row>
    <row r="116658" spans="17:17">
      <c r="Q116658" s="39"/>
    </row>
    <row r="116659" spans="17:17">
      <c r="Q116659" s="39"/>
    </row>
    <row r="116660" spans="17:17">
      <c r="Q116660" s="39"/>
    </row>
    <row r="116661" spans="17:17">
      <c r="Q116661" s="39"/>
    </row>
    <row r="116662" spans="17:17">
      <c r="Q116662" s="39"/>
    </row>
    <row r="116663" spans="17:17">
      <c r="Q116663" s="39"/>
    </row>
    <row r="116664" spans="17:17">
      <c r="Q116664" s="39"/>
    </row>
    <row r="116665" spans="17:17">
      <c r="Q116665" s="39"/>
    </row>
    <row r="116666" spans="17:17">
      <c r="Q116666" s="39"/>
    </row>
    <row r="116667" spans="17:17">
      <c r="Q116667" s="39"/>
    </row>
    <row r="116668" spans="17:17">
      <c r="Q116668" s="39"/>
    </row>
    <row r="116669" spans="17:17">
      <c r="Q116669" s="39"/>
    </row>
    <row r="116670" spans="17:17">
      <c r="Q116670" s="39"/>
    </row>
    <row r="116671" spans="17:17">
      <c r="Q116671" s="39"/>
    </row>
    <row r="116672" spans="17:17">
      <c r="Q116672" s="39"/>
    </row>
    <row r="116673" spans="17:17">
      <c r="Q116673" s="39"/>
    </row>
    <row r="116674" spans="17:17">
      <c r="Q116674" s="39"/>
    </row>
    <row r="116675" spans="17:17">
      <c r="Q116675" s="39"/>
    </row>
    <row r="116676" spans="17:17">
      <c r="Q116676" s="39"/>
    </row>
    <row r="116677" spans="17:17">
      <c r="Q116677" s="39"/>
    </row>
    <row r="116678" spans="17:17">
      <c r="Q116678" s="39"/>
    </row>
    <row r="116679" spans="17:17">
      <c r="Q116679" s="39"/>
    </row>
    <row r="116680" spans="17:17">
      <c r="Q116680" s="39"/>
    </row>
    <row r="116681" spans="17:17">
      <c r="Q116681" s="39"/>
    </row>
    <row r="116682" spans="17:17">
      <c r="Q116682" s="39"/>
    </row>
    <row r="116683" spans="17:17">
      <c r="Q116683" s="39"/>
    </row>
    <row r="116684" spans="17:17">
      <c r="Q116684" s="39"/>
    </row>
    <row r="116685" spans="17:17">
      <c r="Q116685" s="39"/>
    </row>
    <row r="116686" spans="17:17">
      <c r="Q116686" s="39"/>
    </row>
    <row r="116687" spans="17:17">
      <c r="Q116687" s="39"/>
    </row>
    <row r="116688" spans="17:17">
      <c r="Q116688" s="39"/>
    </row>
    <row r="116689" spans="17:17">
      <c r="Q116689" s="39"/>
    </row>
    <row r="116690" spans="17:17">
      <c r="Q116690" s="39"/>
    </row>
    <row r="116691" spans="17:17">
      <c r="Q116691" s="39"/>
    </row>
    <row r="116692" spans="17:17">
      <c r="Q116692" s="39"/>
    </row>
    <row r="116693" spans="17:17">
      <c r="Q116693" s="39"/>
    </row>
    <row r="116694" spans="17:17">
      <c r="Q116694" s="39"/>
    </row>
    <row r="116695" spans="17:17">
      <c r="Q116695" s="39"/>
    </row>
    <row r="116696" spans="17:17">
      <c r="Q116696" s="39"/>
    </row>
    <row r="116697" spans="17:17">
      <c r="Q116697" s="39"/>
    </row>
    <row r="116698" spans="17:17">
      <c r="Q116698" s="39"/>
    </row>
    <row r="116699" spans="17:17">
      <c r="Q116699" s="39"/>
    </row>
    <row r="116700" spans="17:17">
      <c r="Q116700" s="39"/>
    </row>
    <row r="116701" spans="17:17">
      <c r="Q116701" s="39"/>
    </row>
    <row r="116702" spans="17:17">
      <c r="Q116702" s="39"/>
    </row>
    <row r="116703" spans="17:17">
      <c r="Q116703" s="39"/>
    </row>
    <row r="116704" spans="17:17">
      <c r="Q116704" s="39"/>
    </row>
    <row r="116705" spans="17:17">
      <c r="Q116705" s="39"/>
    </row>
    <row r="116706" spans="17:17">
      <c r="Q116706" s="39"/>
    </row>
    <row r="116707" spans="17:17">
      <c r="Q116707" s="39"/>
    </row>
    <row r="116708" spans="17:17">
      <c r="Q116708" s="39"/>
    </row>
    <row r="116709" spans="17:17">
      <c r="Q116709" s="39"/>
    </row>
    <row r="116710" spans="17:17">
      <c r="Q116710" s="39"/>
    </row>
    <row r="116711" spans="17:17">
      <c r="Q116711" s="39"/>
    </row>
    <row r="116712" spans="17:17">
      <c r="Q116712" s="39"/>
    </row>
    <row r="116713" spans="17:17">
      <c r="Q116713" s="39"/>
    </row>
    <row r="116714" spans="17:17">
      <c r="Q116714" s="39"/>
    </row>
    <row r="116715" spans="17:17">
      <c r="Q116715" s="39"/>
    </row>
    <row r="116716" spans="17:17">
      <c r="Q116716" s="39"/>
    </row>
    <row r="116717" spans="17:17">
      <c r="Q116717" s="39"/>
    </row>
    <row r="116718" spans="17:17">
      <c r="Q116718" s="39"/>
    </row>
    <row r="116719" spans="17:17">
      <c r="Q116719" s="39"/>
    </row>
    <row r="116720" spans="17:17">
      <c r="Q116720" s="39"/>
    </row>
    <row r="116721" spans="17:17">
      <c r="Q116721" s="39"/>
    </row>
    <row r="116722" spans="17:17">
      <c r="Q116722" s="39"/>
    </row>
    <row r="116723" spans="17:17">
      <c r="Q116723" s="39"/>
    </row>
    <row r="116724" spans="17:17">
      <c r="Q116724" s="39"/>
    </row>
    <row r="116725" spans="17:17">
      <c r="Q116725" s="39"/>
    </row>
    <row r="116726" spans="17:17">
      <c r="Q116726" s="39"/>
    </row>
    <row r="116727" spans="17:17">
      <c r="Q116727" s="39"/>
    </row>
    <row r="116728" spans="17:17">
      <c r="Q116728" s="39"/>
    </row>
    <row r="116729" spans="17:17">
      <c r="Q116729" s="39"/>
    </row>
    <row r="116730" spans="17:17">
      <c r="Q116730" s="39"/>
    </row>
    <row r="116731" spans="17:17">
      <c r="Q116731" s="39"/>
    </row>
    <row r="116732" spans="17:17">
      <c r="Q116732" s="39"/>
    </row>
    <row r="116733" spans="17:17">
      <c r="Q116733" s="39"/>
    </row>
    <row r="116734" spans="17:17">
      <c r="Q116734" s="39"/>
    </row>
    <row r="116735" spans="17:17">
      <c r="Q116735" s="39"/>
    </row>
    <row r="116736" spans="17:17">
      <c r="Q116736" s="39"/>
    </row>
    <row r="116737" spans="17:17">
      <c r="Q116737" s="39"/>
    </row>
    <row r="116738" spans="17:17">
      <c r="Q116738" s="39"/>
    </row>
    <row r="116739" spans="17:17">
      <c r="Q116739" s="39"/>
    </row>
    <row r="116740" spans="17:17">
      <c r="Q116740" s="39"/>
    </row>
    <row r="116741" spans="17:17">
      <c r="Q116741" s="39"/>
    </row>
    <row r="116742" spans="17:17">
      <c r="Q116742" s="39"/>
    </row>
    <row r="116743" spans="17:17">
      <c r="Q116743" s="39"/>
    </row>
    <row r="116744" spans="17:17">
      <c r="Q116744" s="39"/>
    </row>
    <row r="116745" spans="17:17">
      <c r="Q116745" s="39"/>
    </row>
    <row r="116746" spans="17:17">
      <c r="Q116746" s="39"/>
    </row>
    <row r="116747" spans="17:17">
      <c r="Q116747" s="39"/>
    </row>
    <row r="116748" spans="17:17">
      <c r="Q116748" s="39"/>
    </row>
    <row r="116749" spans="17:17">
      <c r="Q116749" s="39"/>
    </row>
    <row r="116750" spans="17:17">
      <c r="Q116750" s="39"/>
    </row>
    <row r="116751" spans="17:17">
      <c r="Q116751" s="39"/>
    </row>
    <row r="116752" spans="17:17">
      <c r="Q116752" s="39"/>
    </row>
    <row r="116753" spans="17:17">
      <c r="Q116753" s="39"/>
    </row>
    <row r="116754" spans="17:17">
      <c r="Q116754" s="39"/>
    </row>
    <row r="116755" spans="17:17">
      <c r="Q116755" s="39"/>
    </row>
    <row r="116756" spans="17:17">
      <c r="Q116756" s="39"/>
    </row>
    <row r="116757" spans="17:17">
      <c r="Q116757" s="39"/>
    </row>
    <row r="116758" spans="17:17">
      <c r="Q116758" s="39"/>
    </row>
    <row r="116759" spans="17:17">
      <c r="Q116759" s="39"/>
    </row>
    <row r="116760" spans="17:17">
      <c r="Q116760" s="39"/>
    </row>
    <row r="116761" spans="17:17">
      <c r="Q116761" s="39"/>
    </row>
    <row r="116762" spans="17:17">
      <c r="Q116762" s="39"/>
    </row>
    <row r="116763" spans="17:17">
      <c r="Q116763" s="39"/>
    </row>
    <row r="116764" spans="17:17">
      <c r="Q116764" s="39"/>
    </row>
    <row r="116765" spans="17:17">
      <c r="Q116765" s="39"/>
    </row>
    <row r="116766" spans="17:17">
      <c r="Q116766" s="39"/>
    </row>
    <row r="116767" spans="17:17">
      <c r="Q116767" s="39"/>
    </row>
    <row r="116768" spans="17:17">
      <c r="Q116768" s="39"/>
    </row>
    <row r="116769" spans="17:17">
      <c r="Q116769" s="39"/>
    </row>
    <row r="116770" spans="17:17">
      <c r="Q116770" s="39"/>
    </row>
    <row r="116771" spans="17:17">
      <c r="Q116771" s="39"/>
    </row>
    <row r="116772" spans="17:17">
      <c r="Q116772" s="39"/>
    </row>
    <row r="116773" spans="17:17">
      <c r="Q116773" s="39"/>
    </row>
    <row r="116774" spans="17:17">
      <c r="Q116774" s="39"/>
    </row>
    <row r="116775" spans="17:17">
      <c r="Q116775" s="39"/>
    </row>
    <row r="116776" spans="17:17">
      <c r="Q116776" s="39"/>
    </row>
    <row r="116777" spans="17:17">
      <c r="Q116777" s="39"/>
    </row>
    <row r="116778" spans="17:17">
      <c r="Q116778" s="39"/>
    </row>
    <row r="116779" spans="17:17">
      <c r="Q116779" s="39"/>
    </row>
    <row r="116780" spans="17:17">
      <c r="Q116780" s="39"/>
    </row>
    <row r="116781" spans="17:17">
      <c r="Q116781" s="39"/>
    </row>
    <row r="116782" spans="17:17">
      <c r="Q116782" s="39"/>
    </row>
    <row r="116783" spans="17:17">
      <c r="Q116783" s="39"/>
    </row>
    <row r="116784" spans="17:17">
      <c r="Q116784" s="39"/>
    </row>
    <row r="116785" spans="17:17">
      <c r="Q116785" s="39"/>
    </row>
    <row r="116786" spans="17:17">
      <c r="Q116786" s="39"/>
    </row>
    <row r="116787" spans="17:17">
      <c r="Q116787" s="39"/>
    </row>
    <row r="116788" spans="17:17">
      <c r="Q116788" s="39"/>
    </row>
    <row r="116789" spans="17:17">
      <c r="Q116789" s="39"/>
    </row>
    <row r="116790" spans="17:17">
      <c r="Q116790" s="39"/>
    </row>
    <row r="116791" spans="17:17">
      <c r="Q116791" s="39"/>
    </row>
    <row r="116792" spans="17:17">
      <c r="Q116792" s="39"/>
    </row>
    <row r="116793" spans="17:17">
      <c r="Q116793" s="39"/>
    </row>
    <row r="116794" spans="17:17">
      <c r="Q116794" s="39"/>
    </row>
    <row r="116795" spans="17:17">
      <c r="Q116795" s="39"/>
    </row>
    <row r="116796" spans="17:17">
      <c r="Q116796" s="39"/>
    </row>
    <row r="116797" spans="17:17">
      <c r="Q116797" s="39"/>
    </row>
    <row r="116798" spans="17:17">
      <c r="Q116798" s="39"/>
    </row>
    <row r="116799" spans="17:17">
      <c r="Q116799" s="39"/>
    </row>
    <row r="116800" spans="17:17">
      <c r="Q116800" s="39"/>
    </row>
    <row r="116801" spans="17:17">
      <c r="Q116801" s="39"/>
    </row>
    <row r="116802" spans="17:17">
      <c r="Q116802" s="39"/>
    </row>
    <row r="116803" spans="17:17">
      <c r="Q116803" s="39"/>
    </row>
    <row r="116804" spans="17:17">
      <c r="Q116804" s="39"/>
    </row>
    <row r="116805" spans="17:17">
      <c r="Q116805" s="39"/>
    </row>
    <row r="116806" spans="17:17">
      <c r="Q116806" s="39"/>
    </row>
    <row r="116807" spans="17:17">
      <c r="Q116807" s="39"/>
    </row>
    <row r="116808" spans="17:17">
      <c r="Q116808" s="39"/>
    </row>
    <row r="116809" spans="17:17">
      <c r="Q116809" s="39"/>
    </row>
    <row r="116810" spans="17:17">
      <c r="Q116810" s="39"/>
    </row>
    <row r="116811" spans="17:17">
      <c r="Q116811" s="39"/>
    </row>
    <row r="116812" spans="17:17">
      <c r="Q116812" s="39"/>
    </row>
    <row r="116813" spans="17:17">
      <c r="Q116813" s="39"/>
    </row>
    <row r="116814" spans="17:17">
      <c r="Q116814" s="39"/>
    </row>
    <row r="116815" spans="17:17">
      <c r="Q116815" s="39"/>
    </row>
    <row r="116816" spans="17:17">
      <c r="Q116816" s="39"/>
    </row>
    <row r="116817" spans="17:17">
      <c r="Q116817" s="39"/>
    </row>
    <row r="116818" spans="17:17">
      <c r="Q116818" s="39"/>
    </row>
    <row r="116819" spans="17:17">
      <c r="Q116819" s="39"/>
    </row>
    <row r="116820" spans="17:17">
      <c r="Q116820" s="39"/>
    </row>
    <row r="116821" spans="17:17">
      <c r="Q116821" s="39"/>
    </row>
    <row r="116822" spans="17:17">
      <c r="Q116822" s="39"/>
    </row>
    <row r="116823" spans="17:17">
      <c r="Q116823" s="39"/>
    </row>
    <row r="116824" spans="17:17">
      <c r="Q116824" s="39"/>
    </row>
    <row r="116825" spans="17:17">
      <c r="Q116825" s="39"/>
    </row>
    <row r="116826" spans="17:17">
      <c r="Q116826" s="39"/>
    </row>
    <row r="116827" spans="17:17">
      <c r="Q116827" s="39"/>
    </row>
    <row r="116828" spans="17:17">
      <c r="Q116828" s="39"/>
    </row>
    <row r="116829" spans="17:17">
      <c r="Q116829" s="39"/>
    </row>
    <row r="116830" spans="17:17">
      <c r="Q116830" s="39"/>
    </row>
    <row r="116831" spans="17:17">
      <c r="Q116831" s="39"/>
    </row>
    <row r="116832" spans="17:17">
      <c r="Q116832" s="39"/>
    </row>
    <row r="116833" spans="17:17">
      <c r="Q116833" s="39"/>
    </row>
    <row r="116834" spans="17:17">
      <c r="Q116834" s="39"/>
    </row>
    <row r="116835" spans="17:17">
      <c r="Q116835" s="39"/>
    </row>
    <row r="116836" spans="17:17">
      <c r="Q116836" s="39"/>
    </row>
    <row r="116837" spans="17:17">
      <c r="Q116837" s="39"/>
    </row>
    <row r="116838" spans="17:17">
      <c r="Q116838" s="39"/>
    </row>
    <row r="116839" spans="17:17">
      <c r="Q116839" s="39"/>
    </row>
    <row r="116840" spans="17:17">
      <c r="Q116840" s="39"/>
    </row>
    <row r="116841" spans="17:17">
      <c r="Q116841" s="39"/>
    </row>
    <row r="116842" spans="17:17">
      <c r="Q116842" s="39"/>
    </row>
    <row r="116843" spans="17:17">
      <c r="Q116843" s="39"/>
    </row>
    <row r="116844" spans="17:17">
      <c r="Q116844" s="39"/>
    </row>
    <row r="116845" spans="17:17">
      <c r="Q116845" s="39"/>
    </row>
    <row r="116846" spans="17:17">
      <c r="Q116846" s="39"/>
    </row>
    <row r="116847" spans="17:17">
      <c r="Q116847" s="39"/>
    </row>
    <row r="116848" spans="17:17">
      <c r="Q116848" s="39"/>
    </row>
    <row r="116849" spans="17:17">
      <c r="Q116849" s="39"/>
    </row>
    <row r="116850" spans="17:17">
      <c r="Q116850" s="39"/>
    </row>
    <row r="116851" spans="17:17">
      <c r="Q116851" s="39"/>
    </row>
    <row r="116852" spans="17:17">
      <c r="Q116852" s="39"/>
    </row>
    <row r="116853" spans="17:17">
      <c r="Q116853" s="39"/>
    </row>
    <row r="116854" spans="17:17">
      <c r="Q116854" s="39"/>
    </row>
    <row r="116855" spans="17:17">
      <c r="Q116855" s="39"/>
    </row>
    <row r="116856" spans="17:17">
      <c r="Q116856" s="39"/>
    </row>
    <row r="116857" spans="17:17">
      <c r="Q116857" s="39"/>
    </row>
    <row r="116858" spans="17:17">
      <c r="Q116858" s="39"/>
    </row>
    <row r="116859" spans="17:17">
      <c r="Q116859" s="39"/>
    </row>
    <row r="116860" spans="17:17">
      <c r="Q116860" s="39"/>
    </row>
    <row r="116861" spans="17:17">
      <c r="Q116861" s="39"/>
    </row>
    <row r="116862" spans="17:17">
      <c r="Q116862" s="39"/>
    </row>
    <row r="116863" spans="17:17">
      <c r="Q116863" s="39"/>
    </row>
    <row r="116864" spans="17:17">
      <c r="Q116864" s="39"/>
    </row>
    <row r="116865" spans="17:17">
      <c r="Q116865" s="39"/>
    </row>
    <row r="116866" spans="17:17">
      <c r="Q116866" s="39"/>
    </row>
    <row r="116867" spans="17:17">
      <c r="Q116867" s="39"/>
    </row>
    <row r="116868" spans="17:17">
      <c r="Q116868" s="39"/>
    </row>
    <row r="116869" spans="17:17">
      <c r="Q116869" s="39"/>
    </row>
    <row r="116870" spans="17:17">
      <c r="Q116870" s="39"/>
    </row>
    <row r="116871" spans="17:17">
      <c r="Q116871" s="39"/>
    </row>
    <row r="116872" spans="17:17">
      <c r="Q116872" s="39"/>
    </row>
    <row r="116873" spans="17:17">
      <c r="Q116873" s="39"/>
    </row>
    <row r="116874" spans="17:17">
      <c r="Q116874" s="39"/>
    </row>
    <row r="116875" spans="17:17">
      <c r="Q116875" s="39"/>
    </row>
    <row r="116876" spans="17:17">
      <c r="Q116876" s="39"/>
    </row>
    <row r="116877" spans="17:17">
      <c r="Q116877" s="39"/>
    </row>
    <row r="116878" spans="17:17">
      <c r="Q116878" s="39"/>
    </row>
    <row r="116879" spans="17:17">
      <c r="Q116879" s="39"/>
    </row>
    <row r="116880" spans="17:17">
      <c r="Q116880" s="39"/>
    </row>
    <row r="116881" spans="17:17">
      <c r="Q116881" s="39"/>
    </row>
    <row r="116882" spans="17:17">
      <c r="Q116882" s="39"/>
    </row>
    <row r="116883" spans="17:17">
      <c r="Q116883" s="39"/>
    </row>
    <row r="116884" spans="17:17">
      <c r="Q116884" s="39"/>
    </row>
    <row r="116885" spans="17:17">
      <c r="Q116885" s="39"/>
    </row>
    <row r="116886" spans="17:17">
      <c r="Q116886" s="39"/>
    </row>
    <row r="116887" spans="17:17">
      <c r="Q116887" s="39"/>
    </row>
    <row r="116888" spans="17:17">
      <c r="Q116888" s="39"/>
    </row>
    <row r="116889" spans="17:17">
      <c r="Q116889" s="39"/>
    </row>
    <row r="116890" spans="17:17">
      <c r="Q116890" s="39"/>
    </row>
    <row r="116891" spans="17:17">
      <c r="Q116891" s="39"/>
    </row>
    <row r="116892" spans="17:17">
      <c r="Q116892" s="39"/>
    </row>
    <row r="116893" spans="17:17">
      <c r="Q116893" s="39"/>
    </row>
    <row r="116894" spans="17:17">
      <c r="Q116894" s="39"/>
    </row>
    <row r="116895" spans="17:17">
      <c r="Q116895" s="39"/>
    </row>
    <row r="116896" spans="17:17">
      <c r="Q116896" s="39"/>
    </row>
    <row r="116897" spans="17:17">
      <c r="Q116897" s="39"/>
    </row>
    <row r="116898" spans="17:17">
      <c r="Q116898" s="39"/>
    </row>
    <row r="116899" spans="17:17">
      <c r="Q116899" s="39"/>
    </row>
    <row r="116900" spans="17:17">
      <c r="Q116900" s="39"/>
    </row>
    <row r="116901" spans="17:17">
      <c r="Q116901" s="39"/>
    </row>
    <row r="116902" spans="17:17">
      <c r="Q116902" s="39"/>
    </row>
    <row r="116903" spans="17:17">
      <c r="Q116903" s="39"/>
    </row>
    <row r="116904" spans="17:17">
      <c r="Q116904" s="39"/>
    </row>
    <row r="116905" spans="17:17">
      <c r="Q116905" s="39"/>
    </row>
    <row r="116906" spans="17:17">
      <c r="Q116906" s="39"/>
    </row>
    <row r="116907" spans="17:17">
      <c r="Q116907" s="39"/>
    </row>
    <row r="116908" spans="17:17">
      <c r="Q116908" s="39"/>
    </row>
    <row r="116909" spans="17:17">
      <c r="Q116909" s="39"/>
    </row>
    <row r="116910" spans="17:17">
      <c r="Q116910" s="39"/>
    </row>
    <row r="116911" spans="17:17">
      <c r="Q116911" s="39"/>
    </row>
    <row r="116912" spans="17:17">
      <c r="Q116912" s="39"/>
    </row>
    <row r="116913" spans="17:17">
      <c r="Q116913" s="39"/>
    </row>
    <row r="116914" spans="17:17">
      <c r="Q116914" s="39"/>
    </row>
    <row r="116915" spans="17:17">
      <c r="Q116915" s="39"/>
    </row>
    <row r="116916" spans="17:17">
      <c r="Q116916" s="39"/>
    </row>
    <row r="116917" spans="17:17">
      <c r="Q116917" s="39"/>
    </row>
    <row r="116918" spans="17:17">
      <c r="Q116918" s="39"/>
    </row>
    <row r="116919" spans="17:17">
      <c r="Q116919" s="39"/>
    </row>
    <row r="116920" spans="17:17">
      <c r="Q116920" s="39"/>
    </row>
    <row r="116921" spans="17:17">
      <c r="Q116921" s="39"/>
    </row>
    <row r="116922" spans="17:17">
      <c r="Q116922" s="39"/>
    </row>
    <row r="116923" spans="17:17">
      <c r="Q116923" s="39"/>
    </row>
    <row r="116924" spans="17:17">
      <c r="Q116924" s="39"/>
    </row>
    <row r="116925" spans="17:17">
      <c r="Q116925" s="39"/>
    </row>
    <row r="116926" spans="17:17">
      <c r="Q116926" s="39"/>
    </row>
    <row r="116927" spans="17:17">
      <c r="Q116927" s="39"/>
    </row>
    <row r="116928" spans="17:17">
      <c r="Q116928" s="39"/>
    </row>
    <row r="116929" spans="17:17">
      <c r="Q116929" s="39"/>
    </row>
    <row r="116930" spans="17:17">
      <c r="Q116930" s="39"/>
    </row>
    <row r="116931" spans="17:17">
      <c r="Q116931" s="39"/>
    </row>
    <row r="116932" spans="17:17">
      <c r="Q116932" s="39"/>
    </row>
    <row r="116933" spans="17:17">
      <c r="Q116933" s="39"/>
    </row>
    <row r="116934" spans="17:17">
      <c r="Q116934" s="39"/>
    </row>
    <row r="116935" spans="17:17">
      <c r="Q116935" s="39"/>
    </row>
    <row r="116936" spans="17:17">
      <c r="Q116936" s="39"/>
    </row>
    <row r="116937" spans="17:17">
      <c r="Q116937" s="39"/>
    </row>
    <row r="116938" spans="17:17">
      <c r="Q116938" s="39"/>
    </row>
    <row r="116939" spans="17:17">
      <c r="Q116939" s="39"/>
    </row>
    <row r="116940" spans="17:17">
      <c r="Q116940" s="39"/>
    </row>
    <row r="116941" spans="17:17">
      <c r="Q116941" s="39"/>
    </row>
    <row r="116942" spans="17:17">
      <c r="Q116942" s="39"/>
    </row>
    <row r="116943" spans="17:17">
      <c r="Q116943" s="39"/>
    </row>
    <row r="116944" spans="17:17">
      <c r="Q116944" s="39"/>
    </row>
    <row r="116945" spans="17:17">
      <c r="Q116945" s="39"/>
    </row>
    <row r="116946" spans="17:17">
      <c r="Q116946" s="39"/>
    </row>
    <row r="116947" spans="17:17">
      <c r="Q116947" s="39"/>
    </row>
    <row r="116948" spans="17:17">
      <c r="Q116948" s="39"/>
    </row>
    <row r="116949" spans="17:17">
      <c r="Q116949" s="39"/>
    </row>
    <row r="116950" spans="17:17">
      <c r="Q116950" s="39"/>
    </row>
    <row r="116951" spans="17:17">
      <c r="Q116951" s="39"/>
    </row>
    <row r="116952" spans="17:17">
      <c r="Q116952" s="39"/>
    </row>
    <row r="116953" spans="17:17">
      <c r="Q116953" s="39"/>
    </row>
    <row r="116954" spans="17:17">
      <c r="Q116954" s="39"/>
    </row>
    <row r="116955" spans="17:17">
      <c r="Q116955" s="39"/>
    </row>
    <row r="116956" spans="17:17">
      <c r="Q116956" s="39"/>
    </row>
    <row r="116957" spans="17:17">
      <c r="Q116957" s="39"/>
    </row>
    <row r="116958" spans="17:17">
      <c r="Q116958" s="39"/>
    </row>
    <row r="116959" spans="17:17">
      <c r="Q116959" s="39"/>
    </row>
    <row r="116960" spans="17:17">
      <c r="Q116960" s="39"/>
    </row>
    <row r="116961" spans="17:17">
      <c r="Q116961" s="39"/>
    </row>
    <row r="116962" spans="17:17">
      <c r="Q116962" s="39"/>
    </row>
    <row r="116963" spans="17:17">
      <c r="Q116963" s="39"/>
    </row>
    <row r="116964" spans="17:17">
      <c r="Q116964" s="39"/>
    </row>
    <row r="116965" spans="17:17">
      <c r="Q116965" s="39"/>
    </row>
    <row r="116966" spans="17:17">
      <c r="Q116966" s="39"/>
    </row>
    <row r="116967" spans="17:17">
      <c r="Q116967" s="39"/>
    </row>
    <row r="116968" spans="17:17">
      <c r="Q116968" s="39"/>
    </row>
    <row r="116969" spans="17:17">
      <c r="Q116969" s="39"/>
    </row>
    <row r="116970" spans="17:17">
      <c r="Q116970" s="39"/>
    </row>
    <row r="116971" spans="17:17">
      <c r="Q116971" s="39"/>
    </row>
    <row r="116972" spans="17:17">
      <c r="Q116972" s="39"/>
    </row>
    <row r="116973" spans="17:17">
      <c r="Q116973" s="39"/>
    </row>
    <row r="116974" spans="17:17">
      <c r="Q116974" s="39"/>
    </row>
    <row r="116975" spans="17:17">
      <c r="Q116975" s="39"/>
    </row>
    <row r="116976" spans="17:17">
      <c r="Q116976" s="39"/>
    </row>
    <row r="116977" spans="17:17">
      <c r="Q116977" s="39"/>
    </row>
    <row r="116978" spans="17:17">
      <c r="Q116978" s="39"/>
    </row>
    <row r="116979" spans="17:17">
      <c r="Q116979" s="39"/>
    </row>
    <row r="116980" spans="17:17">
      <c r="Q116980" s="39"/>
    </row>
    <row r="116981" spans="17:17">
      <c r="Q116981" s="39"/>
    </row>
    <row r="116982" spans="17:17">
      <c r="Q116982" s="39"/>
    </row>
    <row r="116983" spans="17:17">
      <c r="Q116983" s="39"/>
    </row>
    <row r="116984" spans="17:17">
      <c r="Q116984" s="39"/>
    </row>
    <row r="116985" spans="17:17">
      <c r="Q116985" s="39"/>
    </row>
    <row r="116986" spans="17:17">
      <c r="Q116986" s="39"/>
    </row>
    <row r="116987" spans="17:17">
      <c r="Q116987" s="39"/>
    </row>
    <row r="116988" spans="17:17">
      <c r="Q116988" s="39"/>
    </row>
    <row r="116989" spans="17:17">
      <c r="Q116989" s="39"/>
    </row>
    <row r="116990" spans="17:17">
      <c r="Q116990" s="39"/>
    </row>
    <row r="116991" spans="17:17">
      <c r="Q116991" s="39"/>
    </row>
    <row r="116992" spans="17:17">
      <c r="Q116992" s="39"/>
    </row>
    <row r="116993" spans="17:17">
      <c r="Q116993" s="39"/>
    </row>
    <row r="116994" spans="17:17">
      <c r="Q116994" s="39"/>
    </row>
    <row r="116995" spans="17:17">
      <c r="Q116995" s="39"/>
    </row>
    <row r="116996" spans="17:17">
      <c r="Q116996" s="39"/>
    </row>
    <row r="116997" spans="17:17">
      <c r="Q116997" s="39"/>
    </row>
    <row r="116998" spans="17:17">
      <c r="Q116998" s="39"/>
    </row>
    <row r="116999" spans="17:17">
      <c r="Q116999" s="39"/>
    </row>
    <row r="117000" spans="17:17">
      <c r="Q117000" s="39"/>
    </row>
    <row r="117001" spans="17:17">
      <c r="Q117001" s="39"/>
    </row>
    <row r="117002" spans="17:17">
      <c r="Q117002" s="39"/>
    </row>
    <row r="117003" spans="17:17">
      <c r="Q117003" s="39"/>
    </row>
    <row r="117004" spans="17:17">
      <c r="Q117004" s="39"/>
    </row>
    <row r="117005" spans="17:17">
      <c r="Q117005" s="39"/>
    </row>
    <row r="117006" spans="17:17">
      <c r="Q117006" s="39"/>
    </row>
    <row r="117007" spans="17:17">
      <c r="Q117007" s="39"/>
    </row>
    <row r="117008" spans="17:17">
      <c r="Q117008" s="39"/>
    </row>
    <row r="117009" spans="17:17">
      <c r="Q117009" s="39"/>
    </row>
    <row r="117010" spans="17:17">
      <c r="Q117010" s="39"/>
    </row>
    <row r="117011" spans="17:17">
      <c r="Q117011" s="39"/>
    </row>
    <row r="117012" spans="17:17">
      <c r="Q117012" s="39"/>
    </row>
    <row r="117013" spans="17:17">
      <c r="Q117013" s="39"/>
    </row>
    <row r="117014" spans="17:17">
      <c r="Q117014" s="39"/>
    </row>
    <row r="117015" spans="17:17">
      <c r="Q117015" s="39"/>
    </row>
    <row r="117016" spans="17:17">
      <c r="Q117016" s="39"/>
    </row>
    <row r="117017" spans="17:17">
      <c r="Q117017" s="39"/>
    </row>
    <row r="117018" spans="17:17">
      <c r="Q117018" s="39"/>
    </row>
    <row r="117019" spans="17:17">
      <c r="Q117019" s="39"/>
    </row>
    <row r="117020" spans="17:17">
      <c r="Q117020" s="39"/>
    </row>
    <row r="117021" spans="17:17">
      <c r="Q117021" s="39"/>
    </row>
    <row r="117022" spans="17:17">
      <c r="Q117022" s="39"/>
    </row>
    <row r="117023" spans="17:17">
      <c r="Q117023" s="39"/>
    </row>
    <row r="117024" spans="17:17">
      <c r="Q117024" s="39"/>
    </row>
    <row r="117025" spans="17:17">
      <c r="Q117025" s="39"/>
    </row>
    <row r="117026" spans="17:17">
      <c r="Q117026" s="39"/>
    </row>
    <row r="117027" spans="17:17">
      <c r="Q117027" s="39"/>
    </row>
    <row r="117028" spans="17:17">
      <c r="Q117028" s="39"/>
    </row>
    <row r="117029" spans="17:17">
      <c r="Q117029" s="39"/>
    </row>
    <row r="117030" spans="17:17">
      <c r="Q117030" s="39"/>
    </row>
    <row r="117031" spans="17:17">
      <c r="Q117031" s="39"/>
    </row>
    <row r="117032" spans="17:17">
      <c r="Q117032" s="39"/>
    </row>
    <row r="117033" spans="17:17">
      <c r="Q117033" s="39"/>
    </row>
    <row r="117034" spans="17:17">
      <c r="Q117034" s="39"/>
    </row>
    <row r="117035" spans="17:17">
      <c r="Q117035" s="39"/>
    </row>
    <row r="117036" spans="17:17">
      <c r="Q117036" s="39"/>
    </row>
    <row r="117037" spans="17:17">
      <c r="Q117037" s="39"/>
    </row>
    <row r="117038" spans="17:17">
      <c r="Q117038" s="39"/>
    </row>
    <row r="117039" spans="17:17">
      <c r="Q117039" s="39"/>
    </row>
    <row r="117040" spans="17:17">
      <c r="Q117040" s="39"/>
    </row>
    <row r="117041" spans="17:17">
      <c r="Q117041" s="39"/>
    </row>
    <row r="117042" spans="17:17">
      <c r="Q117042" s="39"/>
    </row>
    <row r="117043" spans="17:17">
      <c r="Q117043" s="39"/>
    </row>
    <row r="117044" spans="17:17">
      <c r="Q117044" s="39"/>
    </row>
    <row r="117045" spans="17:17">
      <c r="Q117045" s="39"/>
    </row>
    <row r="117046" spans="17:17">
      <c r="Q117046" s="39"/>
    </row>
    <row r="117047" spans="17:17">
      <c r="Q117047" s="39"/>
    </row>
    <row r="117048" spans="17:17">
      <c r="Q117048" s="39"/>
    </row>
    <row r="117049" spans="17:17">
      <c r="Q117049" s="39"/>
    </row>
    <row r="117050" spans="17:17">
      <c r="Q117050" s="39"/>
    </row>
    <row r="117051" spans="17:17">
      <c r="Q117051" s="39"/>
    </row>
    <row r="117052" spans="17:17">
      <c r="Q117052" s="39"/>
    </row>
    <row r="117053" spans="17:17">
      <c r="Q117053" s="39"/>
    </row>
    <row r="117054" spans="17:17">
      <c r="Q117054" s="39"/>
    </row>
    <row r="117055" spans="17:17">
      <c r="Q117055" s="39"/>
    </row>
    <row r="117056" spans="17:17">
      <c r="Q117056" s="39"/>
    </row>
    <row r="117057" spans="17:17">
      <c r="Q117057" s="39"/>
    </row>
    <row r="117058" spans="17:17">
      <c r="Q117058" s="39"/>
    </row>
    <row r="117059" spans="17:17">
      <c r="Q117059" s="39"/>
    </row>
    <row r="117060" spans="17:17">
      <c r="Q117060" s="39"/>
    </row>
    <row r="117061" spans="17:17">
      <c r="Q117061" s="39"/>
    </row>
    <row r="117062" spans="17:17">
      <c r="Q117062" s="39"/>
    </row>
    <row r="117063" spans="17:17">
      <c r="Q117063" s="39"/>
    </row>
    <row r="117064" spans="17:17">
      <c r="Q117064" s="39"/>
    </row>
    <row r="117065" spans="17:17">
      <c r="Q117065" s="39"/>
    </row>
    <row r="117066" spans="17:17">
      <c r="Q117066" s="39"/>
    </row>
    <row r="117067" spans="17:17">
      <c r="Q117067" s="39"/>
    </row>
    <row r="117068" spans="17:17">
      <c r="Q117068" s="39"/>
    </row>
    <row r="117069" spans="17:17">
      <c r="Q117069" s="39"/>
    </row>
    <row r="117070" spans="17:17">
      <c r="Q117070" s="39"/>
    </row>
    <row r="117071" spans="17:17">
      <c r="Q117071" s="39"/>
    </row>
    <row r="117072" spans="17:17">
      <c r="Q117072" s="39"/>
    </row>
    <row r="117073" spans="17:17">
      <c r="Q117073" s="39"/>
    </row>
    <row r="117074" spans="17:17">
      <c r="Q117074" s="39"/>
    </row>
    <row r="117075" spans="17:17">
      <c r="Q117075" s="39"/>
    </row>
    <row r="117076" spans="17:17">
      <c r="Q117076" s="39"/>
    </row>
    <row r="117077" spans="17:17">
      <c r="Q117077" s="39"/>
    </row>
    <row r="117078" spans="17:17">
      <c r="Q117078" s="39"/>
    </row>
    <row r="117079" spans="17:17">
      <c r="Q117079" s="39"/>
    </row>
    <row r="117080" spans="17:17">
      <c r="Q117080" s="39"/>
    </row>
    <row r="117081" spans="17:17">
      <c r="Q117081" s="39"/>
    </row>
    <row r="117082" spans="17:17">
      <c r="Q117082" s="39"/>
    </row>
    <row r="117083" spans="17:17">
      <c r="Q117083" s="39"/>
    </row>
    <row r="117084" spans="17:17">
      <c r="Q117084" s="39"/>
    </row>
    <row r="117085" spans="17:17">
      <c r="Q117085" s="39"/>
    </row>
    <row r="117086" spans="17:17">
      <c r="Q117086" s="39"/>
    </row>
    <row r="117087" spans="17:17">
      <c r="Q117087" s="39"/>
    </row>
    <row r="117088" spans="17:17">
      <c r="Q117088" s="39"/>
    </row>
    <row r="117089" spans="17:17">
      <c r="Q117089" s="39"/>
    </row>
    <row r="117090" spans="17:17">
      <c r="Q117090" s="39"/>
    </row>
    <row r="117091" spans="17:17">
      <c r="Q117091" s="39"/>
    </row>
    <row r="117092" spans="17:17">
      <c r="Q117092" s="39"/>
    </row>
    <row r="117093" spans="17:17">
      <c r="Q117093" s="39"/>
    </row>
    <row r="117094" spans="17:17">
      <c r="Q117094" s="39"/>
    </row>
    <row r="117095" spans="17:17">
      <c r="Q117095" s="39"/>
    </row>
    <row r="117096" spans="17:17">
      <c r="Q117096" s="39"/>
    </row>
    <row r="117097" spans="17:17">
      <c r="Q117097" s="39"/>
    </row>
    <row r="117098" spans="17:17">
      <c r="Q117098" s="39"/>
    </row>
    <row r="117099" spans="17:17">
      <c r="Q117099" s="39"/>
    </row>
    <row r="117100" spans="17:17">
      <c r="Q117100" s="39"/>
    </row>
    <row r="117101" spans="17:17">
      <c r="Q117101" s="39"/>
    </row>
    <row r="117102" spans="17:17">
      <c r="Q117102" s="39"/>
    </row>
    <row r="117103" spans="17:17">
      <c r="Q117103" s="39"/>
    </row>
    <row r="117104" spans="17:17">
      <c r="Q117104" s="39"/>
    </row>
    <row r="117105" spans="17:17">
      <c r="Q117105" s="39"/>
    </row>
    <row r="117106" spans="17:17">
      <c r="Q117106" s="39"/>
    </row>
    <row r="117107" spans="17:17">
      <c r="Q117107" s="39"/>
    </row>
    <row r="117108" spans="17:17">
      <c r="Q117108" s="39"/>
    </row>
    <row r="117109" spans="17:17">
      <c r="Q117109" s="39"/>
    </row>
    <row r="117110" spans="17:17">
      <c r="Q117110" s="39"/>
    </row>
    <row r="117111" spans="17:17">
      <c r="Q117111" s="39"/>
    </row>
    <row r="117112" spans="17:17">
      <c r="Q117112" s="39"/>
    </row>
    <row r="117113" spans="17:17">
      <c r="Q117113" s="39"/>
    </row>
    <row r="117114" spans="17:17">
      <c r="Q117114" s="39"/>
    </row>
    <row r="117115" spans="17:17">
      <c r="Q117115" s="39"/>
    </row>
    <row r="117116" spans="17:17">
      <c r="Q117116" s="39"/>
    </row>
    <row r="117117" spans="17:17">
      <c r="Q117117" s="39"/>
    </row>
    <row r="117118" spans="17:17">
      <c r="Q117118" s="39"/>
    </row>
    <row r="117119" spans="17:17">
      <c r="Q117119" s="39"/>
    </row>
    <row r="117120" spans="17:17">
      <c r="Q117120" s="39"/>
    </row>
    <row r="117121" spans="17:17">
      <c r="Q117121" s="39"/>
    </row>
    <row r="117122" spans="17:17">
      <c r="Q117122" s="39"/>
    </row>
    <row r="117123" spans="17:17">
      <c r="Q117123" s="39"/>
    </row>
    <row r="117124" spans="17:17">
      <c r="Q117124" s="39"/>
    </row>
    <row r="117125" spans="17:17">
      <c r="Q117125" s="39"/>
    </row>
    <row r="117126" spans="17:17">
      <c r="Q117126" s="39"/>
    </row>
    <row r="117127" spans="17:17">
      <c r="Q117127" s="39"/>
    </row>
    <row r="117128" spans="17:17">
      <c r="Q117128" s="39"/>
    </row>
    <row r="117129" spans="17:17">
      <c r="Q117129" s="39"/>
    </row>
    <row r="117130" spans="17:17">
      <c r="Q117130" s="39"/>
    </row>
    <row r="117131" spans="17:17">
      <c r="Q117131" s="39"/>
    </row>
    <row r="117132" spans="17:17">
      <c r="Q117132" s="39"/>
    </row>
    <row r="117133" spans="17:17">
      <c r="Q117133" s="39"/>
    </row>
    <row r="117134" spans="17:17">
      <c r="Q117134" s="39"/>
    </row>
    <row r="117135" spans="17:17">
      <c r="Q117135" s="39"/>
    </row>
    <row r="117136" spans="17:17">
      <c r="Q117136" s="39"/>
    </row>
    <row r="117137" spans="17:17">
      <c r="Q117137" s="39"/>
    </row>
    <row r="117138" spans="17:17">
      <c r="Q117138" s="39"/>
    </row>
    <row r="117139" spans="17:17">
      <c r="Q117139" s="39"/>
    </row>
    <row r="117140" spans="17:17">
      <c r="Q117140" s="39"/>
    </row>
    <row r="117141" spans="17:17">
      <c r="Q117141" s="39"/>
    </row>
    <row r="117142" spans="17:17">
      <c r="Q117142" s="39"/>
    </row>
    <row r="117143" spans="17:17">
      <c r="Q117143" s="39"/>
    </row>
    <row r="117144" spans="17:17">
      <c r="Q117144" s="39"/>
    </row>
    <row r="117145" spans="17:17">
      <c r="Q117145" s="39"/>
    </row>
    <row r="117146" spans="17:17">
      <c r="Q117146" s="39"/>
    </row>
    <row r="117147" spans="17:17">
      <c r="Q117147" s="39"/>
    </row>
    <row r="117148" spans="17:17">
      <c r="Q117148" s="39"/>
    </row>
    <row r="117149" spans="17:17">
      <c r="Q117149" s="39"/>
    </row>
    <row r="117150" spans="17:17">
      <c r="Q117150" s="39"/>
    </row>
    <row r="117151" spans="17:17">
      <c r="Q117151" s="39"/>
    </row>
    <row r="117152" spans="17:17">
      <c r="Q117152" s="39"/>
    </row>
    <row r="117153" spans="17:17">
      <c r="Q117153" s="39"/>
    </row>
    <row r="117154" spans="17:17">
      <c r="Q117154" s="39"/>
    </row>
    <row r="117155" spans="17:17">
      <c r="Q117155" s="39"/>
    </row>
    <row r="117156" spans="17:17">
      <c r="Q117156" s="39"/>
    </row>
    <row r="117157" spans="17:17">
      <c r="Q117157" s="39"/>
    </row>
    <row r="117158" spans="17:17">
      <c r="Q117158" s="39"/>
    </row>
    <row r="117159" spans="17:17">
      <c r="Q117159" s="39"/>
    </row>
    <row r="117160" spans="17:17">
      <c r="Q117160" s="39"/>
    </row>
    <row r="117161" spans="17:17">
      <c r="Q117161" s="39"/>
    </row>
    <row r="117162" spans="17:17">
      <c r="Q117162" s="39"/>
    </row>
    <row r="117163" spans="17:17">
      <c r="Q117163" s="39"/>
    </row>
    <row r="117164" spans="17:17">
      <c r="Q117164" s="39"/>
    </row>
    <row r="117165" spans="17:17">
      <c r="Q117165" s="39"/>
    </row>
    <row r="117166" spans="17:17">
      <c r="Q117166" s="39"/>
    </row>
    <row r="117167" spans="17:17">
      <c r="Q117167" s="39"/>
    </row>
    <row r="117168" spans="17:17">
      <c r="Q117168" s="39"/>
    </row>
    <row r="117169" spans="17:17">
      <c r="Q117169" s="39"/>
    </row>
    <row r="117170" spans="17:17">
      <c r="Q117170" s="39"/>
    </row>
    <row r="117171" spans="17:17">
      <c r="Q117171" s="39"/>
    </row>
    <row r="117172" spans="17:17">
      <c r="Q117172" s="39"/>
    </row>
    <row r="117173" spans="17:17">
      <c r="Q117173" s="39"/>
    </row>
    <row r="117174" spans="17:17">
      <c r="Q117174" s="39"/>
    </row>
    <row r="117175" spans="17:17">
      <c r="Q117175" s="39"/>
    </row>
    <row r="117176" spans="17:17">
      <c r="Q117176" s="39"/>
    </row>
    <row r="117177" spans="17:17">
      <c r="Q117177" s="39"/>
    </row>
    <row r="117178" spans="17:17">
      <c r="Q117178" s="39"/>
    </row>
    <row r="117179" spans="17:17">
      <c r="Q117179" s="39"/>
    </row>
    <row r="117180" spans="17:17">
      <c r="Q117180" s="39"/>
    </row>
    <row r="117181" spans="17:17">
      <c r="Q117181" s="39"/>
    </row>
    <row r="117182" spans="17:17">
      <c r="Q117182" s="39"/>
    </row>
    <row r="117183" spans="17:17">
      <c r="Q117183" s="39"/>
    </row>
    <row r="117184" spans="17:17">
      <c r="Q117184" s="39"/>
    </row>
    <row r="117185" spans="17:17">
      <c r="Q117185" s="39"/>
    </row>
    <row r="117186" spans="17:17">
      <c r="Q117186" s="39"/>
    </row>
    <row r="117187" spans="17:17">
      <c r="Q117187" s="39"/>
    </row>
    <row r="117188" spans="17:17">
      <c r="Q117188" s="39"/>
    </row>
    <row r="117189" spans="17:17">
      <c r="Q117189" s="39"/>
    </row>
    <row r="117190" spans="17:17">
      <c r="Q117190" s="39"/>
    </row>
    <row r="117191" spans="17:17">
      <c r="Q117191" s="39"/>
    </row>
    <row r="117192" spans="17:17">
      <c r="Q117192" s="39"/>
    </row>
    <row r="117193" spans="17:17">
      <c r="Q117193" s="39"/>
    </row>
    <row r="117194" spans="17:17">
      <c r="Q117194" s="39"/>
    </row>
    <row r="117195" spans="17:17">
      <c r="Q117195" s="39"/>
    </row>
    <row r="117196" spans="17:17">
      <c r="Q117196" s="39"/>
    </row>
    <row r="117197" spans="17:17">
      <c r="Q117197" s="39"/>
    </row>
    <row r="117198" spans="17:17">
      <c r="Q117198" s="39"/>
    </row>
    <row r="117199" spans="17:17">
      <c r="Q117199" s="39"/>
    </row>
    <row r="117200" spans="17:17">
      <c r="Q117200" s="39"/>
    </row>
    <row r="117201" spans="17:17">
      <c r="Q117201" s="39"/>
    </row>
    <row r="117202" spans="17:17">
      <c r="Q117202" s="39"/>
    </row>
    <row r="117203" spans="17:17">
      <c r="Q117203" s="39"/>
    </row>
    <row r="117204" spans="17:17">
      <c r="Q117204" s="39"/>
    </row>
    <row r="117205" spans="17:17">
      <c r="Q117205" s="39"/>
    </row>
    <row r="117206" spans="17:17">
      <c r="Q117206" s="39"/>
    </row>
    <row r="117207" spans="17:17">
      <c r="Q117207" s="39"/>
    </row>
    <row r="117208" spans="17:17">
      <c r="Q117208" s="39"/>
    </row>
    <row r="117209" spans="17:17">
      <c r="Q117209" s="39"/>
    </row>
    <row r="117210" spans="17:17">
      <c r="Q117210" s="39"/>
    </row>
    <row r="117211" spans="17:17">
      <c r="Q117211" s="39"/>
    </row>
    <row r="117212" spans="17:17">
      <c r="Q117212" s="39"/>
    </row>
    <row r="117213" spans="17:17">
      <c r="Q117213" s="39"/>
    </row>
    <row r="117214" spans="17:17">
      <c r="Q117214" s="39"/>
    </row>
    <row r="117215" spans="17:17">
      <c r="Q117215" s="39"/>
    </row>
    <row r="117216" spans="17:17">
      <c r="Q117216" s="39"/>
    </row>
    <row r="117217" spans="17:17">
      <c r="Q117217" s="39"/>
    </row>
    <row r="117218" spans="17:17">
      <c r="Q117218" s="39"/>
    </row>
    <row r="117219" spans="17:17">
      <c r="Q117219" s="39"/>
    </row>
    <row r="117220" spans="17:17">
      <c r="Q117220" s="39"/>
    </row>
    <row r="117221" spans="17:17">
      <c r="Q117221" s="39"/>
    </row>
    <row r="117222" spans="17:17">
      <c r="Q117222" s="39"/>
    </row>
    <row r="117223" spans="17:17">
      <c r="Q117223" s="39"/>
    </row>
    <row r="117224" spans="17:17">
      <c r="Q117224" s="39"/>
    </row>
    <row r="117225" spans="17:17">
      <c r="Q117225" s="39"/>
    </row>
    <row r="117226" spans="17:17">
      <c r="Q117226" s="39"/>
    </row>
    <row r="117227" spans="17:17">
      <c r="Q117227" s="39"/>
    </row>
    <row r="117228" spans="17:17">
      <c r="Q117228" s="39"/>
    </row>
    <row r="117229" spans="17:17">
      <c r="Q117229" s="39"/>
    </row>
    <row r="117230" spans="17:17">
      <c r="Q117230" s="39"/>
    </row>
    <row r="117231" spans="17:17">
      <c r="Q117231" s="39"/>
    </row>
    <row r="117232" spans="17:17">
      <c r="Q117232" s="39"/>
    </row>
    <row r="117233" spans="17:17">
      <c r="Q117233" s="39"/>
    </row>
    <row r="117234" spans="17:17">
      <c r="Q117234" s="39"/>
    </row>
    <row r="117235" spans="17:17">
      <c r="Q117235" s="39"/>
    </row>
    <row r="117236" spans="17:17">
      <c r="Q117236" s="39"/>
    </row>
    <row r="117237" spans="17:17">
      <c r="Q117237" s="39"/>
    </row>
    <row r="117238" spans="17:17">
      <c r="Q117238" s="39"/>
    </row>
    <row r="117239" spans="17:17">
      <c r="Q117239" s="39"/>
    </row>
    <row r="117240" spans="17:17">
      <c r="Q117240" s="39"/>
    </row>
    <row r="117241" spans="17:17">
      <c r="Q117241" s="39"/>
    </row>
    <row r="117242" spans="17:17">
      <c r="Q117242" s="39"/>
    </row>
    <row r="117243" spans="17:17">
      <c r="Q117243" s="39"/>
    </row>
    <row r="117244" spans="17:17">
      <c r="Q117244" s="39"/>
    </row>
    <row r="117245" spans="17:17">
      <c r="Q117245" s="39"/>
    </row>
    <row r="117246" spans="17:17">
      <c r="Q117246" s="39"/>
    </row>
    <row r="117247" spans="17:17">
      <c r="Q117247" s="39"/>
    </row>
    <row r="117248" spans="17:17">
      <c r="Q117248" s="39"/>
    </row>
    <row r="117249" spans="17:17">
      <c r="Q117249" s="39"/>
    </row>
    <row r="117250" spans="17:17">
      <c r="Q117250" s="39"/>
    </row>
    <row r="117251" spans="17:17">
      <c r="Q117251" s="39"/>
    </row>
    <row r="117252" spans="17:17">
      <c r="Q117252" s="39"/>
    </row>
    <row r="117253" spans="17:17">
      <c r="Q117253" s="39"/>
    </row>
    <row r="117254" spans="17:17">
      <c r="Q117254" s="39"/>
    </row>
    <row r="117255" spans="17:17">
      <c r="Q117255" s="39"/>
    </row>
    <row r="117256" spans="17:17">
      <c r="Q117256" s="39"/>
    </row>
    <row r="117257" spans="17:17">
      <c r="Q117257" s="39"/>
    </row>
    <row r="117258" spans="17:17">
      <c r="Q117258" s="39"/>
    </row>
    <row r="117259" spans="17:17">
      <c r="Q117259" s="39"/>
    </row>
    <row r="117260" spans="17:17">
      <c r="Q117260" s="39"/>
    </row>
    <row r="117261" spans="17:17">
      <c r="Q117261" s="39"/>
    </row>
    <row r="117262" spans="17:17">
      <c r="Q117262" s="39"/>
    </row>
    <row r="117263" spans="17:17">
      <c r="Q117263" s="39"/>
    </row>
    <row r="117264" spans="17:17">
      <c r="Q117264" s="39"/>
    </row>
    <row r="117265" spans="17:17">
      <c r="Q117265" s="39"/>
    </row>
    <row r="117266" spans="17:17">
      <c r="Q117266" s="39"/>
    </row>
    <row r="117267" spans="17:17">
      <c r="Q117267" s="39"/>
    </row>
    <row r="117268" spans="17:17">
      <c r="Q117268" s="39"/>
    </row>
    <row r="117269" spans="17:17">
      <c r="Q117269" s="39"/>
    </row>
    <row r="117270" spans="17:17">
      <c r="Q117270" s="39"/>
    </row>
    <row r="117271" spans="17:17">
      <c r="Q117271" s="39"/>
    </row>
    <row r="117272" spans="17:17">
      <c r="Q117272" s="39"/>
    </row>
    <row r="117273" spans="17:17">
      <c r="Q117273" s="39"/>
    </row>
    <row r="117274" spans="17:17">
      <c r="Q117274" s="39"/>
    </row>
    <row r="117275" spans="17:17">
      <c r="Q117275" s="39"/>
    </row>
    <row r="117276" spans="17:17">
      <c r="Q117276" s="39"/>
    </row>
    <row r="117277" spans="17:17">
      <c r="Q117277" s="39"/>
    </row>
    <row r="117278" spans="17:17">
      <c r="Q117278" s="39"/>
    </row>
    <row r="117279" spans="17:17">
      <c r="Q117279" s="39"/>
    </row>
    <row r="117280" spans="17:17">
      <c r="Q117280" s="39"/>
    </row>
    <row r="117281" spans="17:17">
      <c r="Q117281" s="39"/>
    </row>
    <row r="117282" spans="17:17">
      <c r="Q117282" s="39"/>
    </row>
    <row r="117283" spans="17:17">
      <c r="Q117283" s="39"/>
    </row>
    <row r="117284" spans="17:17">
      <c r="Q117284" s="39"/>
    </row>
    <row r="117285" spans="17:17">
      <c r="Q117285" s="39"/>
    </row>
    <row r="117286" spans="17:17">
      <c r="Q117286" s="39"/>
    </row>
    <row r="117287" spans="17:17">
      <c r="Q117287" s="39"/>
    </row>
    <row r="117288" spans="17:17">
      <c r="Q117288" s="39"/>
    </row>
    <row r="117289" spans="17:17">
      <c r="Q117289" s="39"/>
    </row>
    <row r="117290" spans="17:17">
      <c r="Q117290" s="39"/>
    </row>
    <row r="117291" spans="17:17">
      <c r="Q117291" s="39"/>
    </row>
    <row r="117292" spans="17:17">
      <c r="Q117292" s="39"/>
    </row>
    <row r="117293" spans="17:17">
      <c r="Q117293" s="39"/>
    </row>
    <row r="117294" spans="17:17">
      <c r="Q117294" s="39"/>
    </row>
    <row r="117295" spans="17:17">
      <c r="Q117295" s="39"/>
    </row>
    <row r="117296" spans="17:17">
      <c r="Q117296" s="39"/>
    </row>
    <row r="117297" spans="17:17">
      <c r="Q117297" s="39"/>
    </row>
    <row r="117298" spans="17:17">
      <c r="Q117298" s="39"/>
    </row>
    <row r="117299" spans="17:17">
      <c r="Q117299" s="39"/>
    </row>
    <row r="117300" spans="17:17">
      <c r="Q117300" s="39"/>
    </row>
    <row r="117301" spans="17:17">
      <c r="Q117301" s="39"/>
    </row>
    <row r="117302" spans="17:17">
      <c r="Q117302" s="39"/>
    </row>
    <row r="117303" spans="17:17">
      <c r="Q117303" s="39"/>
    </row>
    <row r="117304" spans="17:17">
      <c r="Q117304" s="39"/>
    </row>
    <row r="117305" spans="17:17">
      <c r="Q117305" s="39"/>
    </row>
    <row r="117306" spans="17:17">
      <c r="Q117306" s="39"/>
    </row>
    <row r="117307" spans="17:17">
      <c r="Q117307" s="39"/>
    </row>
    <row r="117308" spans="17:17">
      <c r="Q117308" s="39"/>
    </row>
    <row r="117309" spans="17:17">
      <c r="Q117309" s="39"/>
    </row>
    <row r="117310" spans="17:17">
      <c r="Q117310" s="39"/>
    </row>
    <row r="117311" spans="17:17">
      <c r="Q117311" s="39"/>
    </row>
    <row r="117312" spans="17:17">
      <c r="Q117312" s="39"/>
    </row>
    <row r="117313" spans="17:17">
      <c r="Q117313" s="39"/>
    </row>
    <row r="117314" spans="17:17">
      <c r="Q117314" s="39"/>
    </row>
    <row r="117315" spans="17:17">
      <c r="Q117315" s="39"/>
    </row>
    <row r="117316" spans="17:17">
      <c r="Q117316" s="39"/>
    </row>
    <row r="117317" spans="17:17">
      <c r="Q117317" s="39"/>
    </row>
    <row r="117318" spans="17:17">
      <c r="Q117318" s="39"/>
    </row>
    <row r="117319" spans="17:17">
      <c r="Q117319" s="39"/>
    </row>
    <row r="117320" spans="17:17">
      <c r="Q117320" s="39"/>
    </row>
    <row r="117321" spans="17:17">
      <c r="Q117321" s="39"/>
    </row>
    <row r="117322" spans="17:17">
      <c r="Q117322" s="39"/>
    </row>
    <row r="117323" spans="17:17">
      <c r="Q117323" s="39"/>
    </row>
    <row r="117324" spans="17:17">
      <c r="Q117324" s="39"/>
    </row>
    <row r="117325" spans="17:17">
      <c r="Q117325" s="39"/>
    </row>
    <row r="117326" spans="17:17">
      <c r="Q117326" s="39"/>
    </row>
    <row r="117327" spans="17:17">
      <c r="Q117327" s="39"/>
    </row>
    <row r="117328" spans="17:17">
      <c r="Q117328" s="39"/>
    </row>
    <row r="117329" spans="17:17">
      <c r="Q117329" s="39"/>
    </row>
    <row r="117330" spans="17:17">
      <c r="Q117330" s="39"/>
    </row>
    <row r="117331" spans="17:17">
      <c r="Q117331" s="39"/>
    </row>
    <row r="117332" spans="17:17">
      <c r="Q117332" s="39"/>
    </row>
    <row r="117333" spans="17:17">
      <c r="Q117333" s="39"/>
    </row>
    <row r="117334" spans="17:17">
      <c r="Q117334" s="39"/>
    </row>
    <row r="117335" spans="17:17">
      <c r="Q117335" s="39"/>
    </row>
    <row r="117336" spans="17:17">
      <c r="Q117336" s="39"/>
    </row>
    <row r="117337" spans="17:17">
      <c r="Q117337" s="39"/>
    </row>
    <row r="117338" spans="17:17">
      <c r="Q117338" s="39"/>
    </row>
    <row r="117339" spans="17:17">
      <c r="Q117339" s="39"/>
    </row>
    <row r="117340" spans="17:17">
      <c r="Q117340" s="39"/>
    </row>
    <row r="117341" spans="17:17">
      <c r="Q117341" s="39"/>
    </row>
    <row r="117342" spans="17:17">
      <c r="Q117342" s="39"/>
    </row>
    <row r="117343" spans="17:17">
      <c r="Q117343" s="39"/>
    </row>
    <row r="117344" spans="17:17">
      <c r="Q117344" s="39"/>
    </row>
    <row r="117345" spans="17:17">
      <c r="Q117345" s="39"/>
    </row>
    <row r="117346" spans="17:17">
      <c r="Q117346" s="39"/>
    </row>
    <row r="117347" spans="17:17">
      <c r="Q117347" s="39"/>
    </row>
    <row r="117348" spans="17:17">
      <c r="Q117348" s="39"/>
    </row>
    <row r="117349" spans="17:17">
      <c r="Q117349" s="39"/>
    </row>
    <row r="117350" spans="17:17">
      <c r="Q117350" s="39"/>
    </row>
    <row r="117351" spans="17:17">
      <c r="Q117351" s="39"/>
    </row>
    <row r="117352" spans="17:17">
      <c r="Q117352" s="39"/>
    </row>
    <row r="117353" spans="17:17">
      <c r="Q117353" s="39"/>
    </row>
    <row r="117354" spans="17:17">
      <c r="Q117354" s="39"/>
    </row>
    <row r="117355" spans="17:17">
      <c r="Q117355" s="39"/>
    </row>
    <row r="117356" spans="17:17">
      <c r="Q117356" s="39"/>
    </row>
    <row r="117357" spans="17:17">
      <c r="Q117357" s="39"/>
    </row>
    <row r="117358" spans="17:17">
      <c r="Q117358" s="39"/>
    </row>
    <row r="117359" spans="17:17">
      <c r="Q117359" s="39"/>
    </row>
    <row r="117360" spans="17:17">
      <c r="Q117360" s="39"/>
    </row>
    <row r="117361" spans="17:17">
      <c r="Q117361" s="39"/>
    </row>
    <row r="117362" spans="17:17">
      <c r="Q117362" s="39"/>
    </row>
    <row r="117363" spans="17:17">
      <c r="Q117363" s="39"/>
    </row>
    <row r="117364" spans="17:17">
      <c r="Q117364" s="39"/>
    </row>
    <row r="117365" spans="17:17">
      <c r="Q117365" s="39"/>
    </row>
    <row r="117366" spans="17:17">
      <c r="Q117366" s="39"/>
    </row>
    <row r="117367" spans="17:17">
      <c r="Q117367" s="39"/>
    </row>
    <row r="117368" spans="17:17">
      <c r="Q117368" s="39"/>
    </row>
    <row r="117369" spans="17:17">
      <c r="Q117369" s="39"/>
    </row>
    <row r="117370" spans="17:17">
      <c r="Q117370" s="39"/>
    </row>
    <row r="117371" spans="17:17">
      <c r="Q117371" s="39"/>
    </row>
    <row r="117372" spans="17:17">
      <c r="Q117372" s="39"/>
    </row>
    <row r="117373" spans="17:17">
      <c r="Q117373" s="39"/>
    </row>
    <row r="117374" spans="17:17">
      <c r="Q117374" s="39"/>
    </row>
    <row r="117375" spans="17:17">
      <c r="Q117375" s="39"/>
    </row>
    <row r="117376" spans="17:17">
      <c r="Q117376" s="39"/>
    </row>
    <row r="117377" spans="17:17">
      <c r="Q117377" s="39"/>
    </row>
    <row r="117378" spans="17:17">
      <c r="Q117378" s="39"/>
    </row>
    <row r="117379" spans="17:17">
      <c r="Q117379" s="39"/>
    </row>
    <row r="117380" spans="17:17">
      <c r="Q117380" s="39"/>
    </row>
    <row r="117381" spans="17:17">
      <c r="Q117381" s="39"/>
    </row>
    <row r="117382" spans="17:17">
      <c r="Q117382" s="39"/>
    </row>
    <row r="117383" spans="17:17">
      <c r="Q117383" s="39"/>
    </row>
    <row r="117384" spans="17:17">
      <c r="Q117384" s="39"/>
    </row>
    <row r="117385" spans="17:17">
      <c r="Q117385" s="39"/>
    </row>
    <row r="117386" spans="17:17">
      <c r="Q117386" s="39"/>
    </row>
    <row r="117387" spans="17:17">
      <c r="Q117387" s="39"/>
    </row>
    <row r="117388" spans="17:17">
      <c r="Q117388" s="39"/>
    </row>
    <row r="117389" spans="17:17">
      <c r="Q117389" s="39"/>
    </row>
    <row r="117390" spans="17:17">
      <c r="Q117390" s="39"/>
    </row>
    <row r="117391" spans="17:17">
      <c r="Q117391" s="39"/>
    </row>
    <row r="117392" spans="17:17">
      <c r="Q117392" s="39"/>
    </row>
    <row r="117393" spans="17:17">
      <c r="Q117393" s="39"/>
    </row>
    <row r="117394" spans="17:17">
      <c r="Q117394" s="39"/>
    </row>
    <row r="117395" spans="17:17">
      <c r="Q117395" s="39"/>
    </row>
    <row r="117396" spans="17:17">
      <c r="Q117396" s="39"/>
    </row>
    <row r="117397" spans="17:17">
      <c r="Q117397" s="39"/>
    </row>
    <row r="117398" spans="17:17">
      <c r="Q117398" s="39"/>
    </row>
    <row r="117399" spans="17:17">
      <c r="Q117399" s="39"/>
    </row>
    <row r="117400" spans="17:17">
      <c r="Q117400" s="39"/>
    </row>
    <row r="117401" spans="17:17">
      <c r="Q117401" s="39"/>
    </row>
    <row r="117402" spans="17:17">
      <c r="Q117402" s="39"/>
    </row>
    <row r="117403" spans="17:17">
      <c r="Q117403" s="39"/>
    </row>
    <row r="117404" spans="17:17">
      <c r="Q117404" s="39"/>
    </row>
    <row r="117405" spans="17:17">
      <c r="Q117405" s="39"/>
    </row>
    <row r="117406" spans="17:17">
      <c r="Q117406" s="39"/>
    </row>
    <row r="117407" spans="17:17">
      <c r="Q117407" s="39"/>
    </row>
    <row r="117408" spans="17:17">
      <c r="Q117408" s="39"/>
    </row>
    <row r="117409" spans="17:17">
      <c r="Q117409" s="39"/>
    </row>
    <row r="117410" spans="17:17">
      <c r="Q117410" s="39"/>
    </row>
    <row r="117411" spans="17:17">
      <c r="Q117411" s="39"/>
    </row>
    <row r="117412" spans="17:17">
      <c r="Q117412" s="39"/>
    </row>
    <row r="117413" spans="17:17">
      <c r="Q117413" s="39"/>
    </row>
    <row r="117414" spans="17:17">
      <c r="Q117414" s="39"/>
    </row>
    <row r="117415" spans="17:17">
      <c r="Q117415" s="39"/>
    </row>
    <row r="117416" spans="17:17">
      <c r="Q117416" s="39"/>
    </row>
    <row r="117417" spans="17:17">
      <c r="Q117417" s="39"/>
    </row>
    <row r="117418" spans="17:17">
      <c r="Q117418" s="39"/>
    </row>
    <row r="117419" spans="17:17">
      <c r="Q117419" s="39"/>
    </row>
    <row r="117420" spans="17:17">
      <c r="Q117420" s="39"/>
    </row>
    <row r="117421" spans="17:17">
      <c r="Q117421" s="39"/>
    </row>
    <row r="117422" spans="17:17">
      <c r="Q117422" s="39"/>
    </row>
    <row r="117423" spans="17:17">
      <c r="Q117423" s="39"/>
    </row>
    <row r="117424" spans="17:17">
      <c r="Q117424" s="39"/>
    </row>
    <row r="117425" spans="17:17">
      <c r="Q117425" s="39"/>
    </row>
    <row r="117426" spans="17:17">
      <c r="Q117426" s="39"/>
    </row>
    <row r="117427" spans="17:17">
      <c r="Q117427" s="39"/>
    </row>
    <row r="117428" spans="17:17">
      <c r="Q117428" s="39"/>
    </row>
    <row r="117429" spans="17:17">
      <c r="Q117429" s="39"/>
    </row>
    <row r="117430" spans="17:17">
      <c r="Q117430" s="39"/>
    </row>
    <row r="117431" spans="17:17">
      <c r="Q117431" s="39"/>
    </row>
    <row r="117432" spans="17:17">
      <c r="Q117432" s="39"/>
    </row>
    <row r="117433" spans="17:17">
      <c r="Q117433" s="39"/>
    </row>
    <row r="117434" spans="17:17">
      <c r="Q117434" s="39"/>
    </row>
    <row r="117435" spans="17:17">
      <c r="Q117435" s="39"/>
    </row>
    <row r="117436" spans="17:17">
      <c r="Q117436" s="39"/>
    </row>
    <row r="117437" spans="17:17">
      <c r="Q117437" s="39"/>
    </row>
    <row r="117438" spans="17:17">
      <c r="Q117438" s="39"/>
    </row>
    <row r="117439" spans="17:17">
      <c r="Q117439" s="39"/>
    </row>
    <row r="117440" spans="17:17">
      <c r="Q117440" s="39"/>
    </row>
    <row r="117441" spans="17:17">
      <c r="Q117441" s="39"/>
    </row>
    <row r="117442" spans="17:17">
      <c r="Q117442" s="39"/>
    </row>
    <row r="117443" spans="17:17">
      <c r="Q117443" s="39"/>
    </row>
    <row r="117444" spans="17:17">
      <c r="Q117444" s="39"/>
    </row>
    <row r="117445" spans="17:17">
      <c r="Q117445" s="39"/>
    </row>
    <row r="117446" spans="17:17">
      <c r="Q117446" s="39"/>
    </row>
    <row r="117447" spans="17:17">
      <c r="Q117447" s="39"/>
    </row>
    <row r="117448" spans="17:17">
      <c r="Q117448" s="39"/>
    </row>
    <row r="117449" spans="17:17">
      <c r="Q117449" s="39"/>
    </row>
    <row r="117450" spans="17:17">
      <c r="Q117450" s="39"/>
    </row>
    <row r="117451" spans="17:17">
      <c r="Q117451" s="39"/>
    </row>
    <row r="117452" spans="17:17">
      <c r="Q117452" s="39"/>
    </row>
    <row r="117453" spans="17:17">
      <c r="Q117453" s="39"/>
    </row>
    <row r="117454" spans="17:17">
      <c r="Q117454" s="39"/>
    </row>
    <row r="117455" spans="17:17">
      <c r="Q117455" s="39"/>
    </row>
    <row r="117456" spans="17:17">
      <c r="Q117456" s="39"/>
    </row>
    <row r="117457" spans="17:17">
      <c r="Q117457" s="39"/>
    </row>
    <row r="117458" spans="17:17">
      <c r="Q117458" s="39"/>
    </row>
    <row r="117459" spans="17:17">
      <c r="Q117459" s="39"/>
    </row>
    <row r="117460" spans="17:17">
      <c r="Q117460" s="39"/>
    </row>
    <row r="117461" spans="17:17">
      <c r="Q117461" s="39"/>
    </row>
    <row r="117462" spans="17:17">
      <c r="Q117462" s="39"/>
    </row>
    <row r="117463" spans="17:17">
      <c r="Q117463" s="39"/>
    </row>
    <row r="117464" spans="17:17">
      <c r="Q117464" s="39"/>
    </row>
    <row r="117465" spans="17:17">
      <c r="Q117465" s="39"/>
    </row>
    <row r="117466" spans="17:17">
      <c r="Q117466" s="39"/>
    </row>
    <row r="117467" spans="17:17">
      <c r="Q117467" s="39"/>
    </row>
    <row r="117468" spans="17:17">
      <c r="Q117468" s="39"/>
    </row>
    <row r="117469" spans="17:17">
      <c r="Q117469" s="39"/>
    </row>
    <row r="117470" spans="17:17">
      <c r="Q117470" s="39"/>
    </row>
    <row r="117471" spans="17:17">
      <c r="Q117471" s="39"/>
    </row>
    <row r="117472" spans="17:17">
      <c r="Q117472" s="39"/>
    </row>
    <row r="117473" spans="17:17">
      <c r="Q117473" s="39"/>
    </row>
    <row r="117474" spans="17:17">
      <c r="Q117474" s="39"/>
    </row>
    <row r="117475" spans="17:17">
      <c r="Q117475" s="39"/>
    </row>
    <row r="117476" spans="17:17">
      <c r="Q117476" s="39"/>
    </row>
    <row r="117477" spans="17:17">
      <c r="Q117477" s="39"/>
    </row>
    <row r="117478" spans="17:17">
      <c r="Q117478" s="39"/>
    </row>
    <row r="117479" spans="17:17">
      <c r="Q117479" s="39"/>
    </row>
    <row r="117480" spans="17:17">
      <c r="Q117480" s="39"/>
    </row>
    <row r="117481" spans="17:17">
      <c r="Q117481" s="39"/>
    </row>
    <row r="117482" spans="17:17">
      <c r="Q117482" s="39"/>
    </row>
    <row r="117483" spans="17:17">
      <c r="Q117483" s="39"/>
    </row>
    <row r="117484" spans="17:17">
      <c r="Q117484" s="39"/>
    </row>
    <row r="117485" spans="17:17">
      <c r="Q117485" s="39"/>
    </row>
    <row r="117486" spans="17:17">
      <c r="Q117486" s="39"/>
    </row>
    <row r="117487" spans="17:17">
      <c r="Q117487" s="39"/>
    </row>
    <row r="117488" spans="17:17">
      <c r="Q117488" s="39"/>
    </row>
    <row r="117489" spans="17:17">
      <c r="Q117489" s="39"/>
    </row>
    <row r="117490" spans="17:17">
      <c r="Q117490" s="39"/>
    </row>
    <row r="117491" spans="17:17">
      <c r="Q117491" s="39"/>
    </row>
    <row r="117492" spans="17:17">
      <c r="Q117492" s="39"/>
    </row>
    <row r="117493" spans="17:17">
      <c r="Q117493" s="39"/>
    </row>
    <row r="117494" spans="17:17">
      <c r="Q117494" s="39"/>
    </row>
    <row r="117495" spans="17:17">
      <c r="Q117495" s="39"/>
    </row>
    <row r="117496" spans="17:17">
      <c r="Q117496" s="39"/>
    </row>
    <row r="117497" spans="17:17">
      <c r="Q117497" s="39"/>
    </row>
    <row r="117498" spans="17:17">
      <c r="Q117498" s="39"/>
    </row>
    <row r="117499" spans="17:17">
      <c r="Q117499" s="39"/>
    </row>
    <row r="117500" spans="17:17">
      <c r="Q117500" s="39"/>
    </row>
    <row r="117501" spans="17:17">
      <c r="Q117501" s="39"/>
    </row>
    <row r="117502" spans="17:17">
      <c r="Q117502" s="39"/>
    </row>
    <row r="117503" spans="17:17">
      <c r="Q117503" s="39"/>
    </row>
    <row r="117504" spans="17:17">
      <c r="Q117504" s="39"/>
    </row>
    <row r="117505" spans="17:17">
      <c r="Q117505" s="39"/>
    </row>
    <row r="117506" spans="17:17">
      <c r="Q117506" s="39"/>
    </row>
    <row r="117507" spans="17:17">
      <c r="Q117507" s="39"/>
    </row>
    <row r="117508" spans="17:17">
      <c r="Q117508" s="39"/>
    </row>
    <row r="117509" spans="17:17">
      <c r="Q117509" s="39"/>
    </row>
    <row r="117510" spans="17:17">
      <c r="Q117510" s="39"/>
    </row>
    <row r="117511" spans="17:17">
      <c r="Q117511" s="39"/>
    </row>
    <row r="117512" spans="17:17">
      <c r="Q117512" s="39"/>
    </row>
    <row r="117513" spans="17:17">
      <c r="Q117513" s="39"/>
    </row>
    <row r="117514" spans="17:17">
      <c r="Q117514" s="39"/>
    </row>
    <row r="117515" spans="17:17">
      <c r="Q117515" s="39"/>
    </row>
    <row r="117516" spans="17:17">
      <c r="Q117516" s="39"/>
    </row>
    <row r="117517" spans="17:17">
      <c r="Q117517" s="39"/>
    </row>
    <row r="117518" spans="17:17">
      <c r="Q117518" s="39"/>
    </row>
    <row r="117519" spans="17:17">
      <c r="Q117519" s="39"/>
    </row>
    <row r="117520" spans="17:17">
      <c r="Q117520" s="39"/>
    </row>
    <row r="117521" spans="17:17">
      <c r="Q117521" s="39"/>
    </row>
    <row r="117522" spans="17:17">
      <c r="Q117522" s="39"/>
    </row>
    <row r="117523" spans="17:17">
      <c r="Q117523" s="39"/>
    </row>
    <row r="117524" spans="17:17">
      <c r="Q117524" s="39"/>
    </row>
    <row r="117525" spans="17:17">
      <c r="Q117525" s="39"/>
    </row>
    <row r="117526" spans="17:17">
      <c r="Q117526" s="39"/>
    </row>
    <row r="117527" spans="17:17">
      <c r="Q117527" s="39"/>
    </row>
    <row r="117528" spans="17:17">
      <c r="Q117528" s="39"/>
    </row>
    <row r="117529" spans="17:17">
      <c r="Q117529" s="39"/>
    </row>
    <row r="117530" spans="17:17">
      <c r="Q117530" s="39"/>
    </row>
    <row r="117531" spans="17:17">
      <c r="Q117531" s="39"/>
    </row>
    <row r="117532" spans="17:17">
      <c r="Q117532" s="39"/>
    </row>
    <row r="117533" spans="17:17">
      <c r="Q117533" s="39"/>
    </row>
    <row r="117534" spans="17:17">
      <c r="Q117534" s="39"/>
    </row>
    <row r="117535" spans="17:17">
      <c r="Q117535" s="39"/>
    </row>
    <row r="117536" spans="17:17">
      <c r="Q117536" s="39"/>
    </row>
    <row r="117537" spans="17:17">
      <c r="Q117537" s="39"/>
    </row>
    <row r="117538" spans="17:17">
      <c r="Q117538" s="39"/>
    </row>
    <row r="117539" spans="17:17">
      <c r="Q117539" s="39"/>
    </row>
    <row r="117540" spans="17:17">
      <c r="Q117540" s="39"/>
    </row>
    <row r="117541" spans="17:17">
      <c r="Q117541" s="39"/>
    </row>
    <row r="117542" spans="17:17">
      <c r="Q117542" s="39"/>
    </row>
    <row r="117543" spans="17:17">
      <c r="Q117543" s="39"/>
    </row>
    <row r="117544" spans="17:17">
      <c r="Q117544" s="39"/>
    </row>
    <row r="117545" spans="17:17">
      <c r="Q117545" s="39"/>
    </row>
    <row r="117546" spans="17:17">
      <c r="Q117546" s="39"/>
    </row>
    <row r="117547" spans="17:17">
      <c r="Q117547" s="39"/>
    </row>
    <row r="117548" spans="17:17">
      <c r="Q117548" s="39"/>
    </row>
    <row r="117549" spans="17:17">
      <c r="Q117549" s="39"/>
    </row>
    <row r="117550" spans="17:17">
      <c r="Q117550" s="39"/>
    </row>
    <row r="117551" spans="17:17">
      <c r="Q117551" s="39"/>
    </row>
    <row r="117552" spans="17:17">
      <c r="Q117552" s="39"/>
    </row>
    <row r="117553" spans="17:17">
      <c r="Q117553" s="39"/>
    </row>
    <row r="117554" spans="17:17">
      <c r="Q117554" s="39"/>
    </row>
    <row r="117555" spans="17:17">
      <c r="Q117555" s="39"/>
    </row>
    <row r="117556" spans="17:17">
      <c r="Q117556" s="39"/>
    </row>
    <row r="117557" spans="17:17">
      <c r="Q117557" s="39"/>
    </row>
    <row r="117558" spans="17:17">
      <c r="Q117558" s="39"/>
    </row>
    <row r="117559" spans="17:17">
      <c r="Q117559" s="39"/>
    </row>
    <row r="117560" spans="17:17">
      <c r="Q117560" s="39"/>
    </row>
    <row r="117561" spans="17:17">
      <c r="Q117561" s="39"/>
    </row>
    <row r="117562" spans="17:17">
      <c r="Q117562" s="39"/>
    </row>
    <row r="117563" spans="17:17">
      <c r="Q117563" s="39"/>
    </row>
    <row r="117564" spans="17:17">
      <c r="Q117564" s="39"/>
    </row>
    <row r="117565" spans="17:17">
      <c r="Q117565" s="39"/>
    </row>
    <row r="117566" spans="17:17">
      <c r="Q117566" s="39"/>
    </row>
    <row r="117567" spans="17:17">
      <c r="Q117567" s="39"/>
    </row>
    <row r="117568" spans="17:17">
      <c r="Q117568" s="39"/>
    </row>
    <row r="117569" spans="17:17">
      <c r="Q117569" s="39"/>
    </row>
    <row r="117570" spans="17:17">
      <c r="Q117570" s="39"/>
    </row>
    <row r="117571" spans="17:17">
      <c r="Q117571" s="39"/>
    </row>
    <row r="117572" spans="17:17">
      <c r="Q117572" s="39"/>
    </row>
    <row r="117573" spans="17:17">
      <c r="Q117573" s="39"/>
    </row>
    <row r="117574" spans="17:17">
      <c r="Q117574" s="39"/>
    </row>
    <row r="117575" spans="17:17">
      <c r="Q117575" s="39"/>
    </row>
    <row r="117576" spans="17:17">
      <c r="Q117576" s="39"/>
    </row>
    <row r="117577" spans="17:17">
      <c r="Q117577" s="39"/>
    </row>
    <row r="117578" spans="17:17">
      <c r="Q117578" s="39"/>
    </row>
    <row r="117579" spans="17:17">
      <c r="Q117579" s="39"/>
    </row>
    <row r="117580" spans="17:17">
      <c r="Q117580" s="39"/>
    </row>
    <row r="117581" spans="17:17">
      <c r="Q117581" s="39"/>
    </row>
    <row r="117582" spans="17:17">
      <c r="Q117582" s="39"/>
    </row>
    <row r="117583" spans="17:17">
      <c r="Q117583" s="39"/>
    </row>
    <row r="117584" spans="17:17">
      <c r="Q117584" s="39"/>
    </row>
    <row r="117585" spans="17:17">
      <c r="Q117585" s="39"/>
    </row>
    <row r="117586" spans="17:17">
      <c r="Q117586" s="39"/>
    </row>
    <row r="117587" spans="17:17">
      <c r="Q117587" s="39"/>
    </row>
    <row r="117588" spans="17:17">
      <c r="Q117588" s="39"/>
    </row>
    <row r="117589" spans="17:17">
      <c r="Q117589" s="39"/>
    </row>
    <row r="117590" spans="17:17">
      <c r="Q117590" s="39"/>
    </row>
    <row r="117591" spans="17:17">
      <c r="Q117591" s="39"/>
    </row>
    <row r="117592" spans="17:17">
      <c r="Q117592" s="39"/>
    </row>
    <row r="117593" spans="17:17">
      <c r="Q117593" s="39"/>
    </row>
    <row r="117594" spans="17:17">
      <c r="Q117594" s="39"/>
    </row>
    <row r="117595" spans="17:17">
      <c r="Q117595" s="39"/>
    </row>
    <row r="117596" spans="17:17">
      <c r="Q117596" s="39"/>
    </row>
    <row r="117597" spans="17:17">
      <c r="Q117597" s="39"/>
    </row>
    <row r="117598" spans="17:17">
      <c r="Q117598" s="39"/>
    </row>
    <row r="117599" spans="17:17">
      <c r="Q117599" s="39"/>
    </row>
    <row r="117600" spans="17:17">
      <c r="Q117600" s="39"/>
    </row>
    <row r="117601" spans="17:17">
      <c r="Q117601" s="39"/>
    </row>
    <row r="117602" spans="17:17">
      <c r="Q117602" s="39"/>
    </row>
    <row r="117603" spans="17:17">
      <c r="Q117603" s="39"/>
    </row>
    <row r="117604" spans="17:17">
      <c r="Q117604" s="39"/>
    </row>
    <row r="117605" spans="17:17">
      <c r="Q117605" s="39"/>
    </row>
    <row r="117606" spans="17:17">
      <c r="Q117606" s="39"/>
    </row>
    <row r="117607" spans="17:17">
      <c r="Q117607" s="39"/>
    </row>
    <row r="117608" spans="17:17">
      <c r="Q117608" s="39"/>
    </row>
    <row r="117609" spans="17:17">
      <c r="Q117609" s="39"/>
    </row>
    <row r="117610" spans="17:17">
      <c r="Q117610" s="39"/>
    </row>
    <row r="117611" spans="17:17">
      <c r="Q117611" s="39"/>
    </row>
    <row r="117612" spans="17:17">
      <c r="Q117612" s="39"/>
    </row>
    <row r="117613" spans="17:17">
      <c r="Q117613" s="39"/>
    </row>
    <row r="117614" spans="17:17">
      <c r="Q117614" s="39"/>
    </row>
    <row r="117615" spans="17:17">
      <c r="Q117615" s="39"/>
    </row>
    <row r="117616" spans="17:17">
      <c r="Q117616" s="39"/>
    </row>
    <row r="117617" spans="17:17">
      <c r="Q117617" s="39"/>
    </row>
    <row r="117618" spans="17:17">
      <c r="Q117618" s="39"/>
    </row>
    <row r="117619" spans="17:17">
      <c r="Q117619" s="39"/>
    </row>
    <row r="117620" spans="17:17">
      <c r="Q117620" s="39"/>
    </row>
    <row r="117621" spans="17:17">
      <c r="Q117621" s="39"/>
    </row>
    <row r="117622" spans="17:17">
      <c r="Q117622" s="39"/>
    </row>
    <row r="117623" spans="17:17">
      <c r="Q117623" s="39"/>
    </row>
    <row r="117624" spans="17:17">
      <c r="Q117624" s="39"/>
    </row>
    <row r="117625" spans="17:17">
      <c r="Q117625" s="39"/>
    </row>
    <row r="117626" spans="17:17">
      <c r="Q117626" s="39"/>
    </row>
    <row r="117627" spans="17:17">
      <c r="Q117627" s="39"/>
    </row>
    <row r="117628" spans="17:17">
      <c r="Q117628" s="39"/>
    </row>
    <row r="117629" spans="17:17">
      <c r="Q117629" s="39"/>
    </row>
    <row r="117630" spans="17:17">
      <c r="Q117630" s="39"/>
    </row>
    <row r="117631" spans="17:17">
      <c r="Q117631" s="39"/>
    </row>
    <row r="117632" spans="17:17">
      <c r="Q117632" s="39"/>
    </row>
    <row r="117633" spans="17:17">
      <c r="Q117633" s="39"/>
    </row>
    <row r="117634" spans="17:17">
      <c r="Q117634" s="39"/>
    </row>
    <row r="117635" spans="17:17">
      <c r="Q117635" s="39"/>
    </row>
    <row r="117636" spans="17:17">
      <c r="Q117636" s="39"/>
    </row>
    <row r="117637" spans="17:17">
      <c r="Q117637" s="39"/>
    </row>
    <row r="117638" spans="17:17">
      <c r="Q117638" s="39"/>
    </row>
    <row r="117639" spans="17:17">
      <c r="Q117639" s="39"/>
    </row>
    <row r="117640" spans="17:17">
      <c r="Q117640" s="39"/>
    </row>
    <row r="117641" spans="17:17">
      <c r="Q117641" s="39"/>
    </row>
    <row r="117642" spans="17:17">
      <c r="Q117642" s="39"/>
    </row>
    <row r="117643" spans="17:17">
      <c r="Q117643" s="39"/>
    </row>
    <row r="117644" spans="17:17">
      <c r="Q117644" s="39"/>
    </row>
    <row r="117645" spans="17:17">
      <c r="Q117645" s="39"/>
    </row>
    <row r="117646" spans="17:17">
      <c r="Q117646" s="39"/>
    </row>
    <row r="117647" spans="17:17">
      <c r="Q117647" s="39"/>
    </row>
    <row r="117648" spans="17:17">
      <c r="Q117648" s="39"/>
    </row>
    <row r="117649" spans="17:17">
      <c r="Q117649" s="39"/>
    </row>
    <row r="117650" spans="17:17">
      <c r="Q117650" s="39"/>
    </row>
    <row r="117651" spans="17:17">
      <c r="Q117651" s="39"/>
    </row>
    <row r="117652" spans="17:17">
      <c r="Q117652" s="39"/>
    </row>
    <row r="117653" spans="17:17">
      <c r="Q117653" s="39"/>
    </row>
    <row r="117654" spans="17:17">
      <c r="Q117654" s="39"/>
    </row>
    <row r="117655" spans="17:17">
      <c r="Q117655" s="39"/>
    </row>
    <row r="117656" spans="17:17">
      <c r="Q117656" s="39"/>
    </row>
    <row r="117657" spans="17:17">
      <c r="Q117657" s="39"/>
    </row>
    <row r="117658" spans="17:17">
      <c r="Q117658" s="39"/>
    </row>
    <row r="117659" spans="17:17">
      <c r="Q117659" s="39"/>
    </row>
    <row r="117660" spans="17:17">
      <c r="Q117660" s="39"/>
    </row>
    <row r="117661" spans="17:17">
      <c r="Q117661" s="39"/>
    </row>
    <row r="117662" spans="17:17">
      <c r="Q117662" s="39"/>
    </row>
    <row r="117663" spans="17:17">
      <c r="Q117663" s="39"/>
    </row>
    <row r="117664" spans="17:17">
      <c r="Q117664" s="39"/>
    </row>
    <row r="117665" spans="17:17">
      <c r="Q117665" s="39"/>
    </row>
    <row r="117666" spans="17:17">
      <c r="Q117666" s="39"/>
    </row>
    <row r="117667" spans="17:17">
      <c r="Q117667" s="39"/>
    </row>
    <row r="117668" spans="17:17">
      <c r="Q117668" s="39"/>
    </row>
    <row r="117669" spans="17:17">
      <c r="Q117669" s="39"/>
    </row>
    <row r="117670" spans="17:17">
      <c r="Q117670" s="39"/>
    </row>
    <row r="117671" spans="17:17">
      <c r="Q117671" s="39"/>
    </row>
    <row r="117672" spans="17:17">
      <c r="Q117672" s="39"/>
    </row>
    <row r="117673" spans="17:17">
      <c r="Q117673" s="39"/>
    </row>
    <row r="117674" spans="17:17">
      <c r="Q117674" s="39"/>
    </row>
    <row r="117675" spans="17:17">
      <c r="Q117675" s="39"/>
    </row>
    <row r="117676" spans="17:17">
      <c r="Q117676" s="39"/>
    </row>
    <row r="117677" spans="17:17">
      <c r="Q117677" s="39"/>
    </row>
    <row r="117678" spans="17:17">
      <c r="Q117678" s="39"/>
    </row>
    <row r="117679" spans="17:17">
      <c r="Q117679" s="39"/>
    </row>
    <row r="117680" spans="17:17">
      <c r="Q117680" s="39"/>
    </row>
    <row r="117681" spans="17:17">
      <c r="Q117681" s="39"/>
    </row>
    <row r="117682" spans="17:17">
      <c r="Q117682" s="39"/>
    </row>
    <row r="117683" spans="17:17">
      <c r="Q117683" s="39"/>
    </row>
    <row r="117684" spans="17:17">
      <c r="Q117684" s="39"/>
    </row>
    <row r="117685" spans="17:17">
      <c r="Q117685" s="39"/>
    </row>
    <row r="117686" spans="17:17">
      <c r="Q117686" s="39"/>
    </row>
    <row r="117687" spans="17:17">
      <c r="Q117687" s="39"/>
    </row>
    <row r="117688" spans="17:17">
      <c r="Q117688" s="39"/>
    </row>
    <row r="117689" spans="17:17">
      <c r="Q117689" s="39"/>
    </row>
    <row r="117690" spans="17:17">
      <c r="Q117690" s="39"/>
    </row>
    <row r="117691" spans="17:17">
      <c r="Q117691" s="39"/>
    </row>
    <row r="117692" spans="17:17">
      <c r="Q117692" s="39"/>
    </row>
    <row r="117693" spans="17:17">
      <c r="Q117693" s="39"/>
    </row>
    <row r="117694" spans="17:17">
      <c r="Q117694" s="39"/>
    </row>
    <row r="117695" spans="17:17">
      <c r="Q117695" s="39"/>
    </row>
    <row r="117696" spans="17:17">
      <c r="Q117696" s="39"/>
    </row>
    <row r="117697" spans="17:17">
      <c r="Q117697" s="39"/>
    </row>
    <row r="117698" spans="17:17">
      <c r="Q117698" s="39"/>
    </row>
    <row r="117699" spans="17:17">
      <c r="Q117699" s="39"/>
    </row>
    <row r="117700" spans="17:17">
      <c r="Q117700" s="39"/>
    </row>
    <row r="117701" spans="17:17">
      <c r="Q117701" s="39"/>
    </row>
    <row r="117702" spans="17:17">
      <c r="Q117702" s="39"/>
    </row>
    <row r="117703" spans="17:17">
      <c r="Q117703" s="39"/>
    </row>
    <row r="117704" spans="17:17">
      <c r="Q117704" s="39"/>
    </row>
    <row r="117705" spans="17:17">
      <c r="Q117705" s="39"/>
    </row>
    <row r="117706" spans="17:17">
      <c r="Q117706" s="39"/>
    </row>
    <row r="117707" spans="17:17">
      <c r="Q117707" s="39"/>
    </row>
    <row r="117708" spans="17:17">
      <c r="Q117708" s="39"/>
    </row>
    <row r="117709" spans="17:17">
      <c r="Q117709" s="39"/>
    </row>
    <row r="117710" spans="17:17">
      <c r="Q117710" s="39"/>
    </row>
    <row r="117711" spans="17:17">
      <c r="Q117711" s="39"/>
    </row>
    <row r="117712" spans="17:17">
      <c r="Q117712" s="39"/>
    </row>
    <row r="117713" spans="17:17">
      <c r="Q117713" s="39"/>
    </row>
    <row r="117714" spans="17:17">
      <c r="Q117714" s="39"/>
    </row>
    <row r="117715" spans="17:17">
      <c r="Q117715" s="39"/>
    </row>
    <row r="117716" spans="17:17">
      <c r="Q117716" s="39"/>
    </row>
    <row r="117717" spans="17:17">
      <c r="Q117717" s="39"/>
    </row>
    <row r="117718" spans="17:17">
      <c r="Q117718" s="39"/>
    </row>
    <row r="117719" spans="17:17">
      <c r="Q117719" s="39"/>
    </row>
    <row r="117720" spans="17:17">
      <c r="Q117720" s="39"/>
    </row>
    <row r="117721" spans="17:17">
      <c r="Q117721" s="39"/>
    </row>
    <row r="117722" spans="17:17">
      <c r="Q117722" s="39"/>
    </row>
    <row r="117723" spans="17:17">
      <c r="Q117723" s="39"/>
    </row>
    <row r="117724" spans="17:17">
      <c r="Q117724" s="39"/>
    </row>
    <row r="117725" spans="17:17">
      <c r="Q117725" s="39"/>
    </row>
    <row r="117726" spans="17:17">
      <c r="Q117726" s="39"/>
    </row>
    <row r="117727" spans="17:17">
      <c r="Q117727" s="39"/>
    </row>
    <row r="117728" spans="17:17">
      <c r="Q117728" s="39"/>
    </row>
    <row r="117729" spans="17:17">
      <c r="Q117729" s="39"/>
    </row>
    <row r="117730" spans="17:17">
      <c r="Q117730" s="39"/>
    </row>
    <row r="117731" spans="17:17">
      <c r="Q117731" s="39"/>
    </row>
    <row r="117732" spans="17:17">
      <c r="Q117732" s="39"/>
    </row>
    <row r="117733" spans="17:17">
      <c r="Q117733" s="39"/>
    </row>
    <row r="117734" spans="17:17">
      <c r="Q117734" s="39"/>
    </row>
    <row r="117735" spans="17:17">
      <c r="Q117735" s="39"/>
    </row>
    <row r="117736" spans="17:17">
      <c r="Q117736" s="39"/>
    </row>
    <row r="117737" spans="17:17">
      <c r="Q117737" s="39"/>
    </row>
    <row r="117738" spans="17:17">
      <c r="Q117738" s="39"/>
    </row>
    <row r="117739" spans="17:17">
      <c r="Q117739" s="39"/>
    </row>
    <row r="117740" spans="17:17">
      <c r="Q117740" s="39"/>
    </row>
    <row r="117741" spans="17:17">
      <c r="Q117741" s="39"/>
    </row>
    <row r="117742" spans="17:17">
      <c r="Q117742" s="39"/>
    </row>
    <row r="117743" spans="17:17">
      <c r="Q117743" s="39"/>
    </row>
    <row r="117744" spans="17:17">
      <c r="Q117744" s="39"/>
    </row>
    <row r="117745" spans="17:17">
      <c r="Q117745" s="39"/>
    </row>
    <row r="117746" spans="17:17">
      <c r="Q117746" s="39"/>
    </row>
    <row r="117747" spans="17:17">
      <c r="Q117747" s="39"/>
    </row>
    <row r="117748" spans="17:17">
      <c r="Q117748" s="39"/>
    </row>
    <row r="117749" spans="17:17">
      <c r="Q117749" s="39"/>
    </row>
    <row r="117750" spans="17:17">
      <c r="Q117750" s="39"/>
    </row>
    <row r="117751" spans="17:17">
      <c r="Q117751" s="39"/>
    </row>
    <row r="117752" spans="17:17">
      <c r="Q117752" s="39"/>
    </row>
    <row r="117753" spans="17:17">
      <c r="Q117753" s="39"/>
    </row>
    <row r="117754" spans="17:17">
      <c r="Q117754" s="39"/>
    </row>
    <row r="117755" spans="17:17">
      <c r="Q117755" s="39"/>
    </row>
    <row r="117756" spans="17:17">
      <c r="Q117756" s="39"/>
    </row>
    <row r="117757" spans="17:17">
      <c r="Q117757" s="39"/>
    </row>
    <row r="117758" spans="17:17">
      <c r="Q117758" s="39"/>
    </row>
    <row r="117759" spans="17:17">
      <c r="Q117759" s="39"/>
    </row>
    <row r="117760" spans="17:17">
      <c r="Q117760" s="39"/>
    </row>
    <row r="117761" spans="17:17">
      <c r="Q117761" s="39"/>
    </row>
    <row r="117762" spans="17:17">
      <c r="Q117762" s="39"/>
    </row>
    <row r="117763" spans="17:17">
      <c r="Q117763" s="39"/>
    </row>
    <row r="117764" spans="17:17">
      <c r="Q117764" s="39"/>
    </row>
    <row r="117765" spans="17:17">
      <c r="Q117765" s="39"/>
    </row>
    <row r="117766" spans="17:17">
      <c r="Q117766" s="39"/>
    </row>
    <row r="117767" spans="17:17">
      <c r="Q117767" s="39"/>
    </row>
    <row r="117768" spans="17:17">
      <c r="Q117768" s="39"/>
    </row>
    <row r="117769" spans="17:17">
      <c r="Q117769" s="39"/>
    </row>
    <row r="117770" spans="17:17">
      <c r="Q117770" s="39"/>
    </row>
    <row r="117771" spans="17:17">
      <c r="Q117771" s="39"/>
    </row>
    <row r="117772" spans="17:17">
      <c r="Q117772" s="39"/>
    </row>
    <row r="117773" spans="17:17">
      <c r="Q117773" s="39"/>
    </row>
    <row r="117774" spans="17:17">
      <c r="Q117774" s="39"/>
    </row>
    <row r="117775" spans="17:17">
      <c r="Q117775" s="39"/>
    </row>
    <row r="117776" spans="17:17">
      <c r="Q117776" s="39"/>
    </row>
    <row r="117777" spans="17:17">
      <c r="Q117777" s="39"/>
    </row>
    <row r="117778" spans="17:17">
      <c r="Q117778" s="39"/>
    </row>
    <row r="117779" spans="17:17">
      <c r="Q117779" s="39"/>
    </row>
    <row r="117780" spans="17:17">
      <c r="Q117780" s="39"/>
    </row>
    <row r="117781" spans="17:17">
      <c r="Q117781" s="39"/>
    </row>
    <row r="117782" spans="17:17">
      <c r="Q117782" s="39"/>
    </row>
    <row r="117783" spans="17:17">
      <c r="Q117783" s="39"/>
    </row>
    <row r="117784" spans="17:17">
      <c r="Q117784" s="39"/>
    </row>
    <row r="117785" spans="17:17">
      <c r="Q117785" s="39"/>
    </row>
    <row r="117786" spans="17:17">
      <c r="Q117786" s="39"/>
    </row>
    <row r="117787" spans="17:17">
      <c r="Q117787" s="39"/>
    </row>
    <row r="117788" spans="17:17">
      <c r="Q117788" s="39"/>
    </row>
    <row r="117789" spans="17:17">
      <c r="Q117789" s="39"/>
    </row>
    <row r="117790" spans="17:17">
      <c r="Q117790" s="39"/>
    </row>
    <row r="117791" spans="17:17">
      <c r="Q117791" s="39"/>
    </row>
    <row r="117792" spans="17:17">
      <c r="Q117792" s="39"/>
    </row>
    <row r="117793" spans="17:17">
      <c r="Q117793" s="39"/>
    </row>
    <row r="117794" spans="17:17">
      <c r="Q117794" s="39"/>
    </row>
    <row r="117795" spans="17:17">
      <c r="Q117795" s="39"/>
    </row>
    <row r="117796" spans="17:17">
      <c r="Q117796" s="39"/>
    </row>
    <row r="117797" spans="17:17">
      <c r="Q117797" s="39"/>
    </row>
    <row r="117798" spans="17:17">
      <c r="Q117798" s="39"/>
    </row>
    <row r="117799" spans="17:17">
      <c r="Q117799" s="39"/>
    </row>
    <row r="117800" spans="17:17">
      <c r="Q117800" s="39"/>
    </row>
    <row r="117801" spans="17:17">
      <c r="Q117801" s="39"/>
    </row>
    <row r="117802" spans="17:17">
      <c r="Q117802" s="39"/>
    </row>
    <row r="117803" spans="17:17">
      <c r="Q117803" s="39"/>
    </row>
    <row r="117804" spans="17:17">
      <c r="Q117804" s="39"/>
    </row>
    <row r="117805" spans="17:17">
      <c r="Q117805" s="39"/>
    </row>
    <row r="117806" spans="17:17">
      <c r="Q117806" s="39"/>
    </row>
    <row r="117807" spans="17:17">
      <c r="Q117807" s="39"/>
    </row>
    <row r="117808" spans="17:17">
      <c r="Q117808" s="39"/>
    </row>
    <row r="117809" spans="17:17">
      <c r="Q117809" s="39"/>
    </row>
    <row r="117810" spans="17:17">
      <c r="Q117810" s="39"/>
    </row>
    <row r="117811" spans="17:17">
      <c r="Q117811" s="39"/>
    </row>
    <row r="117812" spans="17:17">
      <c r="Q117812" s="39"/>
    </row>
    <row r="117813" spans="17:17">
      <c r="Q117813" s="39"/>
    </row>
    <row r="117814" spans="17:17">
      <c r="Q117814" s="39"/>
    </row>
    <row r="117815" spans="17:17">
      <c r="Q117815" s="39"/>
    </row>
    <row r="117816" spans="17:17">
      <c r="Q117816" s="39"/>
    </row>
    <row r="117817" spans="17:17">
      <c r="Q117817" s="39"/>
    </row>
    <row r="117818" spans="17:17">
      <c r="Q117818" s="39"/>
    </row>
    <row r="117819" spans="17:17">
      <c r="Q117819" s="39"/>
    </row>
    <row r="117820" spans="17:17">
      <c r="Q117820" s="39"/>
    </row>
    <row r="117821" spans="17:17">
      <c r="Q117821" s="39"/>
    </row>
    <row r="117822" spans="17:17">
      <c r="Q117822" s="39"/>
    </row>
    <row r="117823" spans="17:17">
      <c r="Q117823" s="39"/>
    </row>
    <row r="117824" spans="17:17">
      <c r="Q117824" s="39"/>
    </row>
    <row r="117825" spans="17:17">
      <c r="Q117825" s="39"/>
    </row>
    <row r="117826" spans="17:17">
      <c r="Q117826" s="39"/>
    </row>
    <row r="117827" spans="17:17">
      <c r="Q117827" s="39"/>
    </row>
    <row r="117828" spans="17:17">
      <c r="Q117828" s="39"/>
    </row>
    <row r="117829" spans="17:17">
      <c r="Q117829" s="39"/>
    </row>
    <row r="117830" spans="17:17">
      <c r="Q117830" s="39"/>
    </row>
    <row r="117831" spans="17:17">
      <c r="Q117831" s="39"/>
    </row>
    <row r="117832" spans="17:17">
      <c r="Q117832" s="39"/>
    </row>
    <row r="117833" spans="17:17">
      <c r="Q117833" s="39"/>
    </row>
    <row r="117834" spans="17:17">
      <c r="Q117834" s="39"/>
    </row>
    <row r="117835" spans="17:17">
      <c r="Q117835" s="39"/>
    </row>
    <row r="117836" spans="17:17">
      <c r="Q117836" s="39"/>
    </row>
    <row r="117837" spans="17:17">
      <c r="Q117837" s="39"/>
    </row>
    <row r="117838" spans="17:17">
      <c r="Q117838" s="39"/>
    </row>
    <row r="117839" spans="17:17">
      <c r="Q117839" s="39"/>
    </row>
    <row r="117840" spans="17:17">
      <c r="Q117840" s="39"/>
    </row>
    <row r="117841" spans="17:17">
      <c r="Q117841" s="39"/>
    </row>
    <row r="117842" spans="17:17">
      <c r="Q117842" s="39"/>
    </row>
    <row r="117843" spans="17:17">
      <c r="Q117843" s="39"/>
    </row>
    <row r="117844" spans="17:17">
      <c r="Q117844" s="39"/>
    </row>
    <row r="117845" spans="17:17">
      <c r="Q117845" s="39"/>
    </row>
    <row r="117846" spans="17:17">
      <c r="Q117846" s="39"/>
    </row>
    <row r="117847" spans="17:17">
      <c r="Q117847" s="39"/>
    </row>
    <row r="117848" spans="17:17">
      <c r="Q117848" s="39"/>
    </row>
    <row r="117849" spans="17:17">
      <c r="Q117849" s="39"/>
    </row>
    <row r="117850" spans="17:17">
      <c r="Q117850" s="39"/>
    </row>
    <row r="117851" spans="17:17">
      <c r="Q117851" s="39"/>
    </row>
    <row r="117852" spans="17:17">
      <c r="Q117852" s="39"/>
    </row>
    <row r="117853" spans="17:17">
      <c r="Q117853" s="39"/>
    </row>
    <row r="117854" spans="17:17">
      <c r="Q117854" s="39"/>
    </row>
    <row r="117855" spans="17:17">
      <c r="Q117855" s="39"/>
    </row>
    <row r="117856" spans="17:17">
      <c r="Q117856" s="39"/>
    </row>
    <row r="117857" spans="17:17">
      <c r="Q117857" s="39"/>
    </row>
    <row r="117858" spans="17:17">
      <c r="Q117858" s="39"/>
    </row>
    <row r="117859" spans="17:17">
      <c r="Q117859" s="39"/>
    </row>
    <row r="117860" spans="17:17">
      <c r="Q117860" s="39"/>
    </row>
    <row r="117861" spans="17:17">
      <c r="Q117861" s="39"/>
    </row>
    <row r="117862" spans="17:17">
      <c r="Q117862" s="39"/>
    </row>
    <row r="117863" spans="17:17">
      <c r="Q117863" s="39"/>
    </row>
    <row r="117864" spans="17:17">
      <c r="Q117864" s="39"/>
    </row>
    <row r="117865" spans="17:17">
      <c r="Q117865" s="39"/>
    </row>
    <row r="117866" spans="17:17">
      <c r="Q117866" s="39"/>
    </row>
    <row r="117867" spans="17:17">
      <c r="Q117867" s="39"/>
    </row>
    <row r="117868" spans="17:17">
      <c r="Q117868" s="39"/>
    </row>
    <row r="117869" spans="17:17">
      <c r="Q117869" s="39"/>
    </row>
    <row r="117870" spans="17:17">
      <c r="Q117870" s="39"/>
    </row>
    <row r="117871" spans="17:17">
      <c r="Q117871" s="39"/>
    </row>
    <row r="117872" spans="17:17">
      <c r="Q117872" s="39"/>
    </row>
    <row r="117873" spans="17:17">
      <c r="Q117873" s="39"/>
    </row>
    <row r="117874" spans="17:17">
      <c r="Q117874" s="39"/>
    </row>
    <row r="117875" spans="17:17">
      <c r="Q117875" s="39"/>
    </row>
    <row r="117876" spans="17:17">
      <c r="Q117876" s="39"/>
    </row>
    <row r="117877" spans="17:17">
      <c r="Q117877" s="39"/>
    </row>
    <row r="117878" spans="17:17">
      <c r="Q117878" s="39"/>
    </row>
    <row r="117879" spans="17:17">
      <c r="Q117879" s="39"/>
    </row>
    <row r="117880" spans="17:17">
      <c r="Q117880" s="39"/>
    </row>
    <row r="117881" spans="17:17">
      <c r="Q117881" s="39"/>
    </row>
    <row r="117882" spans="17:17">
      <c r="Q117882" s="39"/>
    </row>
    <row r="117883" spans="17:17">
      <c r="Q117883" s="39"/>
    </row>
    <row r="117884" spans="17:17">
      <c r="Q117884" s="39"/>
    </row>
    <row r="117885" spans="17:17">
      <c r="Q117885" s="39"/>
    </row>
    <row r="117886" spans="17:17">
      <c r="Q117886" s="39"/>
    </row>
    <row r="117887" spans="17:17">
      <c r="Q117887" s="39"/>
    </row>
    <row r="117888" spans="17:17">
      <c r="Q117888" s="39"/>
    </row>
    <row r="117889" spans="17:17">
      <c r="Q117889" s="39"/>
    </row>
    <row r="117890" spans="17:17">
      <c r="Q117890" s="39"/>
    </row>
    <row r="117891" spans="17:17">
      <c r="Q117891" s="39"/>
    </row>
    <row r="117892" spans="17:17">
      <c r="Q117892" s="39"/>
    </row>
    <row r="117893" spans="17:17">
      <c r="Q117893" s="39"/>
    </row>
    <row r="117894" spans="17:17">
      <c r="Q117894" s="39"/>
    </row>
    <row r="117895" spans="17:17">
      <c r="Q117895" s="39"/>
    </row>
    <row r="117896" spans="17:17">
      <c r="Q117896" s="39"/>
    </row>
    <row r="117897" spans="17:17">
      <c r="Q117897" s="39"/>
    </row>
    <row r="117898" spans="17:17">
      <c r="Q117898" s="39"/>
    </row>
    <row r="117899" spans="17:17">
      <c r="Q117899" s="39"/>
    </row>
    <row r="117900" spans="17:17">
      <c r="Q117900" s="39"/>
    </row>
    <row r="117901" spans="17:17">
      <c r="Q117901" s="39"/>
    </row>
    <row r="117902" spans="17:17">
      <c r="Q117902" s="39"/>
    </row>
    <row r="117903" spans="17:17">
      <c r="Q117903" s="39"/>
    </row>
    <row r="117904" spans="17:17">
      <c r="Q117904" s="39"/>
    </row>
    <row r="117905" spans="17:17">
      <c r="Q117905" s="39"/>
    </row>
    <row r="117906" spans="17:17">
      <c r="Q117906" s="39"/>
    </row>
    <row r="117907" spans="17:17">
      <c r="Q117907" s="39"/>
    </row>
    <row r="117908" spans="17:17">
      <c r="Q117908" s="39"/>
    </row>
    <row r="117909" spans="17:17">
      <c r="Q117909" s="39"/>
    </row>
    <row r="117910" spans="17:17">
      <c r="Q117910" s="39"/>
    </row>
    <row r="117911" spans="17:17">
      <c r="Q117911" s="39"/>
    </row>
    <row r="117912" spans="17:17">
      <c r="Q117912" s="39"/>
    </row>
    <row r="117913" spans="17:17">
      <c r="Q117913" s="39"/>
    </row>
    <row r="117914" spans="17:17">
      <c r="Q117914" s="39"/>
    </row>
    <row r="117915" spans="17:17">
      <c r="Q117915" s="39"/>
    </row>
    <row r="117916" spans="17:17">
      <c r="Q117916" s="39"/>
    </row>
    <row r="117917" spans="17:17">
      <c r="Q117917" s="39"/>
    </row>
    <row r="117918" spans="17:17">
      <c r="Q117918" s="39"/>
    </row>
    <row r="117919" spans="17:17">
      <c r="Q117919" s="39"/>
    </row>
    <row r="117920" spans="17:17">
      <c r="Q117920" s="39"/>
    </row>
    <row r="117921" spans="17:17">
      <c r="Q117921" s="39"/>
    </row>
    <row r="117922" spans="17:17">
      <c r="Q117922" s="39"/>
    </row>
    <row r="117923" spans="17:17">
      <c r="Q117923" s="39"/>
    </row>
    <row r="117924" spans="17:17">
      <c r="Q117924" s="39"/>
    </row>
    <row r="117925" spans="17:17">
      <c r="Q117925" s="39"/>
    </row>
    <row r="117926" spans="17:17">
      <c r="Q117926" s="39"/>
    </row>
    <row r="117927" spans="17:17">
      <c r="Q117927" s="39"/>
    </row>
    <row r="117928" spans="17:17">
      <c r="Q117928" s="39"/>
    </row>
    <row r="117929" spans="17:17">
      <c r="Q117929" s="39"/>
    </row>
    <row r="117930" spans="17:17">
      <c r="Q117930" s="39"/>
    </row>
    <row r="117931" spans="17:17">
      <c r="Q117931" s="39"/>
    </row>
    <row r="117932" spans="17:17">
      <c r="Q117932" s="39"/>
    </row>
    <row r="117933" spans="17:17">
      <c r="Q117933" s="39"/>
    </row>
    <row r="117934" spans="17:17">
      <c r="Q117934" s="39"/>
    </row>
    <row r="117935" spans="17:17">
      <c r="Q117935" s="39"/>
    </row>
    <row r="117936" spans="17:17">
      <c r="Q117936" s="39"/>
    </row>
    <row r="117937" spans="17:17">
      <c r="Q117937" s="39"/>
    </row>
    <row r="117938" spans="17:17">
      <c r="Q117938" s="39"/>
    </row>
    <row r="117939" spans="17:17">
      <c r="Q117939" s="39"/>
    </row>
    <row r="117940" spans="17:17">
      <c r="Q117940" s="39"/>
    </row>
    <row r="117941" spans="17:17">
      <c r="Q117941" s="39"/>
    </row>
    <row r="117942" spans="17:17">
      <c r="Q117942" s="39"/>
    </row>
    <row r="117943" spans="17:17">
      <c r="Q117943" s="39"/>
    </row>
    <row r="117944" spans="17:17">
      <c r="Q117944" s="39"/>
    </row>
    <row r="117945" spans="17:17">
      <c r="Q117945" s="39"/>
    </row>
    <row r="117946" spans="17:17">
      <c r="Q117946" s="39"/>
    </row>
    <row r="117947" spans="17:17">
      <c r="Q117947" s="39"/>
    </row>
    <row r="117948" spans="17:17">
      <c r="Q117948" s="39"/>
    </row>
    <row r="117949" spans="17:17">
      <c r="Q117949" s="39"/>
    </row>
    <row r="117950" spans="17:17">
      <c r="Q117950" s="39"/>
    </row>
    <row r="117951" spans="17:17">
      <c r="Q117951" s="39"/>
    </row>
    <row r="117952" spans="17:17">
      <c r="Q117952" s="39"/>
    </row>
    <row r="117953" spans="17:17">
      <c r="Q117953" s="39"/>
    </row>
    <row r="117954" spans="17:17">
      <c r="Q117954" s="39"/>
    </row>
    <row r="117955" spans="17:17">
      <c r="Q117955" s="39"/>
    </row>
    <row r="117956" spans="17:17">
      <c r="Q117956" s="39"/>
    </row>
    <row r="117957" spans="17:17">
      <c r="Q117957" s="39"/>
    </row>
    <row r="117958" spans="17:17">
      <c r="Q117958" s="39"/>
    </row>
    <row r="117959" spans="17:17">
      <c r="Q117959" s="39"/>
    </row>
    <row r="117960" spans="17:17">
      <c r="Q117960" s="39"/>
    </row>
    <row r="117961" spans="17:17">
      <c r="Q117961" s="39"/>
    </row>
    <row r="117962" spans="17:17">
      <c r="Q117962" s="39"/>
    </row>
    <row r="117963" spans="17:17">
      <c r="Q117963" s="39"/>
    </row>
    <row r="117964" spans="17:17">
      <c r="Q117964" s="39"/>
    </row>
    <row r="117965" spans="17:17">
      <c r="Q117965" s="39"/>
    </row>
    <row r="117966" spans="17:17">
      <c r="Q117966" s="39"/>
    </row>
    <row r="117967" spans="17:17">
      <c r="Q117967" s="39"/>
    </row>
    <row r="117968" spans="17:17">
      <c r="Q117968" s="39"/>
    </row>
    <row r="117969" spans="17:17">
      <c r="Q117969" s="39"/>
    </row>
    <row r="117970" spans="17:17">
      <c r="Q117970" s="39"/>
    </row>
    <row r="117971" spans="17:17">
      <c r="Q117971" s="39"/>
    </row>
    <row r="117972" spans="17:17">
      <c r="Q117972" s="39"/>
    </row>
    <row r="117973" spans="17:17">
      <c r="Q117973" s="39"/>
    </row>
    <row r="117974" spans="17:17">
      <c r="Q117974" s="39"/>
    </row>
    <row r="117975" spans="17:17">
      <c r="Q117975" s="39"/>
    </row>
    <row r="117976" spans="17:17">
      <c r="Q117976" s="39"/>
    </row>
    <row r="117977" spans="17:17">
      <c r="Q117977" s="39"/>
    </row>
    <row r="117978" spans="17:17">
      <c r="Q117978" s="39"/>
    </row>
    <row r="117979" spans="17:17">
      <c r="Q117979" s="39"/>
    </row>
    <row r="117980" spans="17:17">
      <c r="Q117980" s="39"/>
    </row>
    <row r="117981" spans="17:17">
      <c r="Q117981" s="39"/>
    </row>
    <row r="117982" spans="17:17">
      <c r="Q117982" s="39"/>
    </row>
    <row r="117983" spans="17:17">
      <c r="Q117983" s="39"/>
    </row>
    <row r="117984" spans="17:17">
      <c r="Q117984" s="39"/>
    </row>
    <row r="117985" spans="17:17">
      <c r="Q117985" s="39"/>
    </row>
    <row r="117986" spans="17:17">
      <c r="Q117986" s="39"/>
    </row>
    <row r="117987" spans="17:17">
      <c r="Q117987" s="39"/>
    </row>
    <row r="117988" spans="17:17">
      <c r="Q117988" s="39"/>
    </row>
    <row r="117989" spans="17:17">
      <c r="Q117989" s="39"/>
    </row>
    <row r="117990" spans="17:17">
      <c r="Q117990" s="39"/>
    </row>
    <row r="117991" spans="17:17">
      <c r="Q117991" s="39"/>
    </row>
    <row r="117992" spans="17:17">
      <c r="Q117992" s="39"/>
    </row>
    <row r="117993" spans="17:17">
      <c r="Q117993" s="39"/>
    </row>
    <row r="117994" spans="17:17">
      <c r="Q117994" s="39"/>
    </row>
    <row r="117995" spans="17:17">
      <c r="Q117995" s="39"/>
    </row>
    <row r="117996" spans="17:17">
      <c r="Q117996" s="39"/>
    </row>
    <row r="117997" spans="17:17">
      <c r="Q117997" s="39"/>
    </row>
    <row r="117998" spans="17:17">
      <c r="Q117998" s="39"/>
    </row>
    <row r="117999" spans="17:17">
      <c r="Q117999" s="39"/>
    </row>
    <row r="118000" spans="17:17">
      <c r="Q118000" s="39"/>
    </row>
    <row r="118001" spans="17:17">
      <c r="Q118001" s="39"/>
    </row>
    <row r="118002" spans="17:17">
      <c r="Q118002" s="39"/>
    </row>
    <row r="118003" spans="17:17">
      <c r="Q118003" s="39"/>
    </row>
    <row r="118004" spans="17:17">
      <c r="Q118004" s="39"/>
    </row>
    <row r="118005" spans="17:17">
      <c r="Q118005" s="39"/>
    </row>
    <row r="118006" spans="17:17">
      <c r="Q118006" s="39"/>
    </row>
    <row r="118007" spans="17:17">
      <c r="Q118007" s="39"/>
    </row>
    <row r="118008" spans="17:17">
      <c r="Q118008" s="39"/>
    </row>
    <row r="118009" spans="17:17">
      <c r="Q118009" s="39"/>
    </row>
    <row r="118010" spans="17:17">
      <c r="Q118010" s="39"/>
    </row>
    <row r="118011" spans="17:17">
      <c r="Q118011" s="39"/>
    </row>
    <row r="118012" spans="17:17">
      <c r="Q118012" s="39"/>
    </row>
    <row r="118013" spans="17:17">
      <c r="Q118013" s="39"/>
    </row>
    <row r="118014" spans="17:17">
      <c r="Q118014" s="39"/>
    </row>
    <row r="118015" spans="17:17">
      <c r="Q118015" s="39"/>
    </row>
    <row r="118016" spans="17:17">
      <c r="Q118016" s="39"/>
    </row>
    <row r="118017" spans="17:17">
      <c r="Q118017" s="39"/>
    </row>
    <row r="118018" spans="17:17">
      <c r="Q118018" s="39"/>
    </row>
    <row r="118019" spans="17:17">
      <c r="Q118019" s="39"/>
    </row>
    <row r="118020" spans="17:17">
      <c r="Q118020" s="39"/>
    </row>
    <row r="118021" spans="17:17">
      <c r="Q118021" s="39"/>
    </row>
    <row r="118022" spans="17:17">
      <c r="Q118022" s="39"/>
    </row>
    <row r="118023" spans="17:17">
      <c r="Q118023" s="39"/>
    </row>
    <row r="118024" spans="17:17">
      <c r="Q118024" s="39"/>
    </row>
    <row r="118025" spans="17:17">
      <c r="Q118025" s="39"/>
    </row>
    <row r="118026" spans="17:17">
      <c r="Q118026" s="39"/>
    </row>
    <row r="118027" spans="17:17">
      <c r="Q118027" s="39"/>
    </row>
    <row r="118028" spans="17:17">
      <c r="Q118028" s="39"/>
    </row>
    <row r="118029" spans="17:17">
      <c r="Q118029" s="39"/>
    </row>
    <row r="118030" spans="17:17">
      <c r="Q118030" s="39"/>
    </row>
    <row r="118031" spans="17:17">
      <c r="Q118031" s="39"/>
    </row>
    <row r="118032" spans="17:17">
      <c r="Q118032" s="39"/>
    </row>
    <row r="118033" spans="17:17">
      <c r="Q118033" s="39"/>
    </row>
    <row r="118034" spans="17:17">
      <c r="Q118034" s="39"/>
    </row>
    <row r="118035" spans="17:17">
      <c r="Q118035" s="39"/>
    </row>
    <row r="118036" spans="17:17">
      <c r="Q118036" s="39"/>
    </row>
    <row r="118037" spans="17:17">
      <c r="Q118037" s="39"/>
    </row>
    <row r="118038" spans="17:17">
      <c r="Q118038" s="39"/>
    </row>
    <row r="118039" spans="17:17">
      <c r="Q118039" s="39"/>
    </row>
    <row r="118040" spans="17:17">
      <c r="Q118040" s="39"/>
    </row>
    <row r="118041" spans="17:17">
      <c r="Q118041" s="39"/>
    </row>
    <row r="118042" spans="17:17">
      <c r="Q118042" s="39"/>
    </row>
    <row r="118043" spans="17:17">
      <c r="Q118043" s="39"/>
    </row>
    <row r="118044" spans="17:17">
      <c r="Q118044" s="39"/>
    </row>
    <row r="118045" spans="17:17">
      <c r="Q118045" s="39"/>
    </row>
    <row r="118046" spans="17:17">
      <c r="Q118046" s="39"/>
    </row>
    <row r="118047" spans="17:17">
      <c r="Q118047" s="39"/>
    </row>
    <row r="118048" spans="17:17">
      <c r="Q118048" s="39"/>
    </row>
    <row r="118049" spans="17:17">
      <c r="Q118049" s="39"/>
    </row>
    <row r="118050" spans="17:17">
      <c r="Q118050" s="39"/>
    </row>
    <row r="118051" spans="17:17">
      <c r="Q118051" s="39"/>
    </row>
    <row r="118052" spans="17:17">
      <c r="Q118052" s="39"/>
    </row>
    <row r="118053" spans="17:17">
      <c r="Q118053" s="39"/>
    </row>
    <row r="118054" spans="17:17">
      <c r="Q118054" s="39"/>
    </row>
    <row r="118055" spans="17:17">
      <c r="Q118055" s="39"/>
    </row>
    <row r="118056" spans="17:17">
      <c r="Q118056" s="39"/>
    </row>
    <row r="118057" spans="17:17">
      <c r="Q118057" s="39"/>
    </row>
    <row r="118058" spans="17:17">
      <c r="Q118058" s="39"/>
    </row>
    <row r="118059" spans="17:17">
      <c r="Q118059" s="39"/>
    </row>
    <row r="118060" spans="17:17">
      <c r="Q118060" s="39"/>
    </row>
    <row r="118061" spans="17:17">
      <c r="Q118061" s="39"/>
    </row>
    <row r="118062" spans="17:17">
      <c r="Q118062" s="39"/>
    </row>
    <row r="118063" spans="17:17">
      <c r="Q118063" s="39"/>
    </row>
    <row r="118064" spans="17:17">
      <c r="Q118064" s="39"/>
    </row>
    <row r="118065" spans="17:17">
      <c r="Q118065" s="39"/>
    </row>
    <row r="118066" spans="17:17">
      <c r="Q118066" s="39"/>
    </row>
    <row r="118067" spans="17:17">
      <c r="Q118067" s="39"/>
    </row>
    <row r="118068" spans="17:17">
      <c r="Q118068" s="39"/>
    </row>
    <row r="118069" spans="17:17">
      <c r="Q118069" s="39"/>
    </row>
    <row r="118070" spans="17:17">
      <c r="Q118070" s="39"/>
    </row>
    <row r="118071" spans="17:17">
      <c r="Q118071" s="39"/>
    </row>
    <row r="118072" spans="17:17">
      <c r="Q118072" s="39"/>
    </row>
    <row r="118073" spans="17:17">
      <c r="Q118073" s="39"/>
    </row>
    <row r="118074" spans="17:17">
      <c r="Q118074" s="39"/>
    </row>
    <row r="118075" spans="17:17">
      <c r="Q118075" s="39"/>
    </row>
    <row r="118076" spans="17:17">
      <c r="Q118076" s="39"/>
    </row>
    <row r="118077" spans="17:17">
      <c r="Q118077" s="39"/>
    </row>
    <row r="118078" spans="17:17">
      <c r="Q118078" s="39"/>
    </row>
    <row r="118079" spans="17:17">
      <c r="Q118079" s="39"/>
    </row>
    <row r="118080" spans="17:17">
      <c r="Q118080" s="39"/>
    </row>
    <row r="118081" spans="17:17">
      <c r="Q118081" s="39"/>
    </row>
    <row r="118082" spans="17:17">
      <c r="Q118082" s="39"/>
    </row>
    <row r="118083" spans="17:17">
      <c r="Q118083" s="39"/>
    </row>
    <row r="118084" spans="17:17">
      <c r="Q118084" s="39"/>
    </row>
    <row r="118085" spans="17:17">
      <c r="Q118085" s="39"/>
    </row>
    <row r="118086" spans="17:17">
      <c r="Q118086" s="39"/>
    </row>
    <row r="118087" spans="17:17">
      <c r="Q118087" s="39"/>
    </row>
    <row r="118088" spans="17:17">
      <c r="Q118088" s="39"/>
    </row>
    <row r="118089" spans="17:17">
      <c r="Q118089" s="39"/>
    </row>
    <row r="118090" spans="17:17">
      <c r="Q118090" s="39"/>
    </row>
    <row r="118091" spans="17:17">
      <c r="Q118091" s="39"/>
    </row>
    <row r="118092" spans="17:17">
      <c r="Q118092" s="39"/>
    </row>
    <row r="118093" spans="17:17">
      <c r="Q118093" s="39"/>
    </row>
    <row r="118094" spans="17:17">
      <c r="Q118094" s="39"/>
    </row>
    <row r="118095" spans="17:17">
      <c r="Q118095" s="39"/>
    </row>
    <row r="118096" spans="17:17">
      <c r="Q118096" s="39"/>
    </row>
    <row r="118097" spans="17:17">
      <c r="Q118097" s="39"/>
    </row>
    <row r="118098" spans="17:17">
      <c r="Q118098" s="39"/>
    </row>
    <row r="118099" spans="17:17">
      <c r="Q118099" s="39"/>
    </row>
    <row r="118100" spans="17:17">
      <c r="Q118100" s="39"/>
    </row>
    <row r="118101" spans="17:17">
      <c r="Q118101" s="39"/>
    </row>
    <row r="118102" spans="17:17">
      <c r="Q118102" s="39"/>
    </row>
    <row r="118103" spans="17:17">
      <c r="Q118103" s="39"/>
    </row>
    <row r="118104" spans="17:17">
      <c r="Q118104" s="39"/>
    </row>
    <row r="118105" spans="17:17">
      <c r="Q118105" s="39"/>
    </row>
    <row r="118106" spans="17:17">
      <c r="Q118106" s="39"/>
    </row>
    <row r="118107" spans="17:17">
      <c r="Q118107" s="39"/>
    </row>
    <row r="118108" spans="17:17">
      <c r="Q118108" s="39"/>
    </row>
    <row r="118109" spans="17:17">
      <c r="Q118109" s="39"/>
    </row>
    <row r="118110" spans="17:17">
      <c r="Q118110" s="39"/>
    </row>
    <row r="118111" spans="17:17">
      <c r="Q118111" s="39"/>
    </row>
    <row r="118112" spans="17:17">
      <c r="Q118112" s="39"/>
    </row>
    <row r="118113" spans="17:17">
      <c r="Q118113" s="39"/>
    </row>
    <row r="118114" spans="17:17">
      <c r="Q118114" s="39"/>
    </row>
    <row r="118115" spans="17:17">
      <c r="Q118115" s="39"/>
    </row>
    <row r="118116" spans="17:17">
      <c r="Q118116" s="39"/>
    </row>
    <row r="118117" spans="17:17">
      <c r="Q118117" s="39"/>
    </row>
    <row r="118118" spans="17:17">
      <c r="Q118118" s="39"/>
    </row>
    <row r="118119" spans="17:17">
      <c r="Q118119" s="39"/>
    </row>
    <row r="118120" spans="17:17">
      <c r="Q118120" s="39"/>
    </row>
    <row r="118121" spans="17:17">
      <c r="Q118121" s="39"/>
    </row>
    <row r="118122" spans="17:17">
      <c r="Q118122" s="39"/>
    </row>
    <row r="118123" spans="17:17">
      <c r="Q118123" s="39"/>
    </row>
    <row r="118124" spans="17:17">
      <c r="Q118124" s="39"/>
    </row>
    <row r="118125" spans="17:17">
      <c r="Q118125" s="39"/>
    </row>
    <row r="118126" spans="17:17">
      <c r="Q118126" s="39"/>
    </row>
    <row r="118127" spans="17:17">
      <c r="Q118127" s="39"/>
    </row>
    <row r="118128" spans="17:17">
      <c r="Q118128" s="39"/>
    </row>
    <row r="118129" spans="17:17">
      <c r="Q118129" s="39"/>
    </row>
    <row r="118130" spans="17:17">
      <c r="Q118130" s="39"/>
    </row>
    <row r="118131" spans="17:17">
      <c r="Q118131" s="39"/>
    </row>
    <row r="118132" spans="17:17">
      <c r="Q118132" s="39"/>
    </row>
    <row r="118133" spans="17:17">
      <c r="Q118133" s="39"/>
    </row>
    <row r="118134" spans="17:17">
      <c r="Q118134" s="39"/>
    </row>
    <row r="118135" spans="17:17">
      <c r="Q118135" s="39"/>
    </row>
    <row r="118136" spans="17:17">
      <c r="Q118136" s="39"/>
    </row>
    <row r="118137" spans="17:17">
      <c r="Q118137" s="39"/>
    </row>
    <row r="118138" spans="17:17">
      <c r="Q118138" s="39"/>
    </row>
    <row r="118139" spans="17:17">
      <c r="Q118139" s="39"/>
    </row>
    <row r="118140" spans="17:17">
      <c r="Q118140" s="39"/>
    </row>
    <row r="118141" spans="17:17">
      <c r="Q118141" s="39"/>
    </row>
    <row r="118142" spans="17:17">
      <c r="Q118142" s="39"/>
    </row>
    <row r="118143" spans="17:17">
      <c r="Q118143" s="39"/>
    </row>
    <row r="118144" spans="17:17">
      <c r="Q118144" s="39"/>
    </row>
    <row r="118145" spans="17:17">
      <c r="Q118145" s="39"/>
    </row>
    <row r="118146" spans="17:17">
      <c r="Q118146" s="39"/>
    </row>
    <row r="118147" spans="17:17">
      <c r="Q118147" s="39"/>
    </row>
    <row r="118148" spans="17:17">
      <c r="Q118148" s="39"/>
    </row>
    <row r="118149" spans="17:17">
      <c r="Q118149" s="39"/>
    </row>
    <row r="118150" spans="17:17">
      <c r="Q118150" s="39"/>
    </row>
    <row r="118151" spans="17:17">
      <c r="Q118151" s="39"/>
    </row>
    <row r="118152" spans="17:17">
      <c r="Q118152" s="39"/>
    </row>
    <row r="118153" spans="17:17">
      <c r="Q118153" s="39"/>
    </row>
    <row r="118154" spans="17:17">
      <c r="Q118154" s="39"/>
    </row>
    <row r="118155" spans="17:17">
      <c r="Q118155" s="39"/>
    </row>
    <row r="118156" spans="17:17">
      <c r="Q118156" s="39"/>
    </row>
    <row r="118157" spans="17:17">
      <c r="Q118157" s="39"/>
    </row>
    <row r="118158" spans="17:17">
      <c r="Q118158" s="39"/>
    </row>
    <row r="118159" spans="17:17">
      <c r="Q118159" s="39"/>
    </row>
    <row r="118160" spans="17:17">
      <c r="Q118160" s="39"/>
    </row>
    <row r="118161" spans="17:17">
      <c r="Q118161" s="39"/>
    </row>
    <row r="118162" spans="17:17">
      <c r="Q118162" s="39"/>
    </row>
    <row r="118163" spans="17:17">
      <c r="Q118163" s="39"/>
    </row>
    <row r="118164" spans="17:17">
      <c r="Q118164" s="39"/>
    </row>
    <row r="118165" spans="17:17">
      <c r="Q118165" s="39"/>
    </row>
    <row r="118166" spans="17:17">
      <c r="Q118166" s="39"/>
    </row>
    <row r="118167" spans="17:17">
      <c r="Q118167" s="39"/>
    </row>
    <row r="118168" spans="17:17">
      <c r="Q118168" s="39"/>
    </row>
    <row r="118169" spans="17:17">
      <c r="Q118169" s="39"/>
    </row>
    <row r="118170" spans="17:17">
      <c r="Q118170" s="39"/>
    </row>
    <row r="118171" spans="17:17">
      <c r="Q118171" s="39"/>
    </row>
    <row r="118172" spans="17:17">
      <c r="Q118172" s="39"/>
    </row>
    <row r="118173" spans="17:17">
      <c r="Q118173" s="39"/>
    </row>
    <row r="118174" spans="17:17">
      <c r="Q118174" s="39"/>
    </row>
    <row r="118175" spans="17:17">
      <c r="Q118175" s="39"/>
    </row>
    <row r="118176" spans="17:17">
      <c r="Q118176" s="39"/>
    </row>
    <row r="118177" spans="17:17">
      <c r="Q118177" s="39"/>
    </row>
    <row r="118178" spans="17:17">
      <c r="Q118178" s="39"/>
    </row>
    <row r="118179" spans="17:17">
      <c r="Q118179" s="39"/>
    </row>
    <row r="118180" spans="17:17">
      <c r="Q118180" s="39"/>
    </row>
    <row r="118181" spans="17:17">
      <c r="Q118181" s="39"/>
    </row>
    <row r="118182" spans="17:17">
      <c r="Q118182" s="39"/>
    </row>
    <row r="118183" spans="17:17">
      <c r="Q118183" s="39"/>
    </row>
    <row r="118184" spans="17:17">
      <c r="Q118184" s="39"/>
    </row>
    <row r="118185" spans="17:17">
      <c r="Q118185" s="39"/>
    </row>
    <row r="118186" spans="17:17">
      <c r="Q118186" s="39"/>
    </row>
    <row r="118187" spans="17:17">
      <c r="Q118187" s="39"/>
    </row>
    <row r="118188" spans="17:17">
      <c r="Q118188" s="39"/>
    </row>
    <row r="118189" spans="17:17">
      <c r="Q118189" s="39"/>
    </row>
    <row r="118190" spans="17:17">
      <c r="Q118190" s="39"/>
    </row>
    <row r="118191" spans="17:17">
      <c r="Q118191" s="39"/>
    </row>
    <row r="118192" spans="17:17">
      <c r="Q118192" s="39"/>
    </row>
    <row r="118193" spans="17:17">
      <c r="Q118193" s="39"/>
    </row>
    <row r="118194" spans="17:17">
      <c r="Q118194" s="39"/>
    </row>
    <row r="118195" spans="17:17">
      <c r="Q118195" s="39"/>
    </row>
    <row r="118196" spans="17:17">
      <c r="Q118196" s="39"/>
    </row>
    <row r="118197" spans="17:17">
      <c r="Q118197" s="39"/>
    </row>
    <row r="118198" spans="17:17">
      <c r="Q118198" s="39"/>
    </row>
    <row r="118199" spans="17:17">
      <c r="Q118199" s="39"/>
    </row>
    <row r="118200" spans="17:17">
      <c r="Q118200" s="39"/>
    </row>
    <row r="118201" spans="17:17">
      <c r="Q118201" s="39"/>
    </row>
    <row r="118202" spans="17:17">
      <c r="Q118202" s="39"/>
    </row>
    <row r="118203" spans="17:17">
      <c r="Q118203" s="39"/>
    </row>
    <row r="118204" spans="17:17">
      <c r="Q118204" s="39"/>
    </row>
    <row r="118205" spans="17:17">
      <c r="Q118205" s="39"/>
    </row>
    <row r="118206" spans="17:17">
      <c r="Q118206" s="39"/>
    </row>
    <row r="118207" spans="17:17">
      <c r="Q118207" s="39"/>
    </row>
    <row r="118208" spans="17:17">
      <c r="Q118208" s="39"/>
    </row>
    <row r="118209" spans="17:17">
      <c r="Q118209" s="39"/>
    </row>
    <row r="118210" spans="17:17">
      <c r="Q118210" s="39"/>
    </row>
    <row r="118211" spans="17:17">
      <c r="Q118211" s="39"/>
    </row>
    <row r="118212" spans="17:17">
      <c r="Q118212" s="39"/>
    </row>
    <row r="118213" spans="17:17">
      <c r="Q118213" s="39"/>
    </row>
    <row r="118214" spans="17:17">
      <c r="Q118214" s="39"/>
    </row>
    <row r="118215" spans="17:17">
      <c r="Q118215" s="39"/>
    </row>
    <row r="118216" spans="17:17">
      <c r="Q118216" s="39"/>
    </row>
    <row r="118217" spans="17:17">
      <c r="Q118217" s="39"/>
    </row>
    <row r="118218" spans="17:17">
      <c r="Q118218" s="39"/>
    </row>
    <row r="118219" spans="17:17">
      <c r="Q118219" s="39"/>
    </row>
    <row r="118220" spans="17:17">
      <c r="Q118220" s="39"/>
    </row>
    <row r="118221" spans="17:17">
      <c r="Q118221" s="39"/>
    </row>
    <row r="118222" spans="17:17">
      <c r="Q118222" s="39"/>
    </row>
    <row r="118223" spans="17:17">
      <c r="Q118223" s="39"/>
    </row>
    <row r="118224" spans="17:17">
      <c r="Q118224" s="39"/>
    </row>
    <row r="118225" spans="17:17">
      <c r="Q118225" s="39"/>
    </row>
    <row r="118226" spans="17:17">
      <c r="Q118226" s="39"/>
    </row>
    <row r="118227" spans="17:17">
      <c r="Q118227" s="39"/>
    </row>
    <row r="118228" spans="17:17">
      <c r="Q118228" s="39"/>
    </row>
    <row r="118229" spans="17:17">
      <c r="Q118229" s="39"/>
    </row>
    <row r="118230" spans="17:17">
      <c r="Q118230" s="39"/>
    </row>
    <row r="118231" spans="17:17">
      <c r="Q118231" s="39"/>
    </row>
    <row r="118232" spans="17:17">
      <c r="Q118232" s="39"/>
    </row>
    <row r="118233" spans="17:17">
      <c r="Q118233" s="39"/>
    </row>
    <row r="118234" spans="17:17">
      <c r="Q118234" s="39"/>
    </row>
    <row r="118235" spans="17:17">
      <c r="Q118235" s="39"/>
    </row>
    <row r="118236" spans="17:17">
      <c r="Q118236" s="39"/>
    </row>
    <row r="118237" spans="17:17">
      <c r="Q118237" s="39"/>
    </row>
    <row r="118238" spans="17:17">
      <c r="Q118238" s="39"/>
    </row>
    <row r="118239" spans="17:17">
      <c r="Q118239" s="39"/>
    </row>
    <row r="118240" spans="17:17">
      <c r="Q118240" s="39"/>
    </row>
    <row r="118241" spans="17:17">
      <c r="Q118241" s="39"/>
    </row>
    <row r="118242" spans="17:17">
      <c r="Q118242" s="39"/>
    </row>
    <row r="118243" spans="17:17">
      <c r="Q118243" s="39"/>
    </row>
    <row r="118244" spans="17:17">
      <c r="Q118244" s="39"/>
    </row>
    <row r="118245" spans="17:17">
      <c r="Q118245" s="39"/>
    </row>
    <row r="118246" spans="17:17">
      <c r="Q118246" s="39"/>
    </row>
    <row r="118247" spans="17:17">
      <c r="Q118247" s="39"/>
    </row>
    <row r="118248" spans="17:17">
      <c r="Q118248" s="39"/>
    </row>
    <row r="118249" spans="17:17">
      <c r="Q118249" s="39"/>
    </row>
    <row r="118250" spans="17:17">
      <c r="Q118250" s="39"/>
    </row>
    <row r="118251" spans="17:17">
      <c r="Q118251" s="39"/>
    </row>
    <row r="118252" spans="17:17">
      <c r="Q118252" s="39"/>
    </row>
    <row r="118253" spans="17:17">
      <c r="Q118253" s="39"/>
    </row>
    <row r="118254" spans="17:17">
      <c r="Q118254" s="39"/>
    </row>
    <row r="118255" spans="17:17">
      <c r="Q118255" s="39"/>
    </row>
    <row r="118256" spans="17:17">
      <c r="Q118256" s="39"/>
    </row>
    <row r="118257" spans="17:17">
      <c r="Q118257" s="39"/>
    </row>
    <row r="118258" spans="17:17">
      <c r="Q118258" s="39"/>
    </row>
    <row r="118259" spans="17:17">
      <c r="Q118259" s="39"/>
    </row>
    <row r="118260" spans="17:17">
      <c r="Q118260" s="39"/>
    </row>
    <row r="118261" spans="17:17">
      <c r="Q118261" s="39"/>
    </row>
    <row r="118262" spans="17:17">
      <c r="Q118262" s="39"/>
    </row>
    <row r="118263" spans="17:17">
      <c r="Q118263" s="39"/>
    </row>
    <row r="118264" spans="17:17">
      <c r="Q118264" s="39"/>
    </row>
    <row r="118265" spans="17:17">
      <c r="Q118265" s="39"/>
    </row>
    <row r="118266" spans="17:17">
      <c r="Q118266" s="39"/>
    </row>
    <row r="118267" spans="17:17">
      <c r="Q118267" s="39"/>
    </row>
    <row r="118268" spans="17:17">
      <c r="Q118268" s="39"/>
    </row>
    <row r="118269" spans="17:17">
      <c r="Q118269" s="39"/>
    </row>
    <row r="118270" spans="17:17">
      <c r="Q118270" s="39"/>
    </row>
    <row r="118271" spans="17:17">
      <c r="Q118271" s="39"/>
    </row>
    <row r="118272" spans="17:17">
      <c r="Q118272" s="39"/>
    </row>
    <row r="118273" spans="17:17">
      <c r="Q118273" s="39"/>
    </row>
    <row r="118274" spans="17:17">
      <c r="Q118274" s="39"/>
    </row>
    <row r="118275" spans="17:17">
      <c r="Q118275" s="39"/>
    </row>
    <row r="118276" spans="17:17">
      <c r="Q118276" s="39"/>
    </row>
    <row r="118277" spans="17:17">
      <c r="Q118277" s="39"/>
    </row>
    <row r="118278" spans="17:17">
      <c r="Q118278" s="39"/>
    </row>
    <row r="118279" spans="17:17">
      <c r="Q118279" s="39"/>
    </row>
    <row r="118280" spans="17:17">
      <c r="Q118280" s="39"/>
    </row>
    <row r="118281" spans="17:17">
      <c r="Q118281" s="39"/>
    </row>
    <row r="118282" spans="17:17">
      <c r="Q118282" s="39"/>
    </row>
    <row r="118283" spans="17:17">
      <c r="Q118283" s="39"/>
    </row>
    <row r="118284" spans="17:17">
      <c r="Q118284" s="39"/>
    </row>
    <row r="118285" spans="17:17">
      <c r="Q118285" s="39"/>
    </row>
    <row r="118286" spans="17:17">
      <c r="Q118286" s="39"/>
    </row>
    <row r="118287" spans="17:17">
      <c r="Q118287" s="39"/>
    </row>
    <row r="118288" spans="17:17">
      <c r="Q118288" s="39"/>
    </row>
    <row r="118289" spans="17:17">
      <c r="Q118289" s="39"/>
    </row>
    <row r="118290" spans="17:17">
      <c r="Q118290" s="39"/>
    </row>
    <row r="118291" spans="17:17">
      <c r="Q118291" s="39"/>
    </row>
    <row r="118292" spans="17:17">
      <c r="Q118292" s="39"/>
    </row>
    <row r="118293" spans="17:17">
      <c r="Q118293" s="39"/>
    </row>
    <row r="118294" spans="17:17">
      <c r="Q118294" s="39"/>
    </row>
    <row r="118295" spans="17:17">
      <c r="Q118295" s="39"/>
    </row>
    <row r="118296" spans="17:17">
      <c r="Q118296" s="39"/>
    </row>
    <row r="118297" spans="17:17">
      <c r="Q118297" s="39"/>
    </row>
    <row r="118298" spans="17:17">
      <c r="Q118298" s="39"/>
    </row>
    <row r="118299" spans="17:17">
      <c r="Q118299" s="39"/>
    </row>
    <row r="118300" spans="17:17">
      <c r="Q118300" s="39"/>
    </row>
    <row r="118301" spans="17:17">
      <c r="Q118301" s="39"/>
    </row>
    <row r="118302" spans="17:17">
      <c r="Q118302" s="39"/>
    </row>
    <row r="118303" spans="17:17">
      <c r="Q118303" s="39"/>
    </row>
    <row r="118304" spans="17:17">
      <c r="Q118304" s="39"/>
    </row>
    <row r="118305" spans="17:17">
      <c r="Q118305" s="39"/>
    </row>
    <row r="118306" spans="17:17">
      <c r="Q118306" s="39"/>
    </row>
    <row r="118307" spans="17:17">
      <c r="Q118307" s="39"/>
    </row>
    <row r="118308" spans="17:17">
      <c r="Q118308" s="39"/>
    </row>
    <row r="118309" spans="17:17">
      <c r="Q118309" s="39"/>
    </row>
    <row r="118310" spans="17:17">
      <c r="Q118310" s="39"/>
    </row>
    <row r="118311" spans="17:17">
      <c r="Q118311" s="39"/>
    </row>
    <row r="118312" spans="17:17">
      <c r="Q118312" s="39"/>
    </row>
    <row r="118313" spans="17:17">
      <c r="Q118313" s="39"/>
    </row>
    <row r="118314" spans="17:17">
      <c r="Q118314" s="39"/>
    </row>
    <row r="118315" spans="17:17">
      <c r="Q118315" s="39"/>
    </row>
    <row r="118316" spans="17:17">
      <c r="Q118316" s="39"/>
    </row>
    <row r="118317" spans="17:17">
      <c r="Q118317" s="39"/>
    </row>
    <row r="118318" spans="17:17">
      <c r="Q118318" s="39"/>
    </row>
    <row r="118319" spans="17:17">
      <c r="Q118319" s="39"/>
    </row>
    <row r="118320" spans="17:17">
      <c r="Q118320" s="39"/>
    </row>
    <row r="118321" spans="17:17">
      <c r="Q118321" s="39"/>
    </row>
    <row r="118322" spans="17:17">
      <c r="Q118322" s="39"/>
    </row>
    <row r="118323" spans="17:17">
      <c r="Q118323" s="39"/>
    </row>
    <row r="118324" spans="17:17">
      <c r="Q118324" s="39"/>
    </row>
    <row r="118325" spans="17:17">
      <c r="Q118325" s="39"/>
    </row>
    <row r="118326" spans="17:17">
      <c r="Q118326" s="39"/>
    </row>
    <row r="118327" spans="17:17">
      <c r="Q118327" s="39"/>
    </row>
    <row r="118328" spans="17:17">
      <c r="Q118328" s="39"/>
    </row>
    <row r="118329" spans="17:17">
      <c r="Q118329" s="39"/>
    </row>
    <row r="118330" spans="17:17">
      <c r="Q118330" s="39"/>
    </row>
    <row r="118331" spans="17:17">
      <c r="Q118331" s="39"/>
    </row>
    <row r="118332" spans="17:17">
      <c r="Q118332" s="39"/>
    </row>
    <row r="118333" spans="17:17">
      <c r="Q118333" s="39"/>
    </row>
    <row r="118334" spans="17:17">
      <c r="Q118334" s="39"/>
    </row>
    <row r="118335" spans="17:17">
      <c r="Q118335" s="39"/>
    </row>
    <row r="118336" spans="17:17">
      <c r="Q118336" s="39"/>
    </row>
    <row r="118337" spans="17:17">
      <c r="Q118337" s="39"/>
    </row>
    <row r="118338" spans="17:17">
      <c r="Q118338" s="39"/>
    </row>
    <row r="118339" spans="17:17">
      <c r="Q118339" s="39"/>
    </row>
    <row r="118340" spans="17:17">
      <c r="Q118340" s="39"/>
    </row>
    <row r="118341" spans="17:17">
      <c r="Q118341" s="39"/>
    </row>
    <row r="118342" spans="17:17">
      <c r="Q118342" s="39"/>
    </row>
    <row r="118343" spans="17:17">
      <c r="Q118343" s="39"/>
    </row>
    <row r="118344" spans="17:17">
      <c r="Q118344" s="39"/>
    </row>
    <row r="118345" spans="17:17">
      <c r="Q118345" s="39"/>
    </row>
    <row r="118346" spans="17:17">
      <c r="Q118346" s="39"/>
    </row>
    <row r="118347" spans="17:17">
      <c r="Q118347" s="39"/>
    </row>
    <row r="118348" spans="17:17">
      <c r="Q118348" s="39"/>
    </row>
    <row r="118349" spans="17:17">
      <c r="Q118349" s="39"/>
    </row>
    <row r="118350" spans="17:17">
      <c r="Q118350" s="39"/>
    </row>
    <row r="118351" spans="17:17">
      <c r="Q118351" s="39"/>
    </row>
    <row r="118352" spans="17:17">
      <c r="Q118352" s="39"/>
    </row>
    <row r="118353" spans="17:17">
      <c r="Q118353" s="39"/>
    </row>
    <row r="118354" spans="17:17">
      <c r="Q118354" s="39"/>
    </row>
    <row r="118355" spans="17:17">
      <c r="Q118355" s="39"/>
    </row>
    <row r="118356" spans="17:17">
      <c r="Q118356" s="39"/>
    </row>
    <row r="118357" spans="17:17">
      <c r="Q118357" s="39"/>
    </row>
    <row r="118358" spans="17:17">
      <c r="Q118358" s="39"/>
    </row>
    <row r="118359" spans="17:17">
      <c r="Q118359" s="39"/>
    </row>
    <row r="118360" spans="17:17">
      <c r="Q118360" s="39"/>
    </row>
    <row r="118361" spans="17:17">
      <c r="Q118361" s="39"/>
    </row>
    <row r="118362" spans="17:17">
      <c r="Q118362" s="39"/>
    </row>
    <row r="118363" spans="17:17">
      <c r="Q118363" s="39"/>
    </row>
    <row r="118364" spans="17:17">
      <c r="Q118364" s="39"/>
    </row>
    <row r="118365" spans="17:17">
      <c r="Q118365" s="39"/>
    </row>
    <row r="118366" spans="17:17">
      <c r="Q118366" s="39"/>
    </row>
    <row r="118367" spans="17:17">
      <c r="Q118367" s="39"/>
    </row>
    <row r="118368" spans="17:17">
      <c r="Q118368" s="39"/>
    </row>
    <row r="118369" spans="17:17">
      <c r="Q118369" s="39"/>
    </row>
    <row r="118370" spans="17:17">
      <c r="Q118370" s="39"/>
    </row>
    <row r="118371" spans="17:17">
      <c r="Q118371" s="39"/>
    </row>
    <row r="118372" spans="17:17">
      <c r="Q118372" s="39"/>
    </row>
    <row r="118373" spans="17:17">
      <c r="Q118373" s="39"/>
    </row>
    <row r="118374" spans="17:17">
      <c r="Q118374" s="39"/>
    </row>
    <row r="118375" spans="17:17">
      <c r="Q118375" s="39"/>
    </row>
    <row r="118376" spans="17:17">
      <c r="Q118376" s="39"/>
    </row>
    <row r="118377" spans="17:17">
      <c r="Q118377" s="39"/>
    </row>
    <row r="118378" spans="17:17">
      <c r="Q118378" s="39"/>
    </row>
    <row r="118379" spans="17:17">
      <c r="Q118379" s="39"/>
    </row>
    <row r="118380" spans="17:17">
      <c r="Q118380" s="39"/>
    </row>
    <row r="118381" spans="17:17">
      <c r="Q118381" s="39"/>
    </row>
    <row r="118382" spans="17:17">
      <c r="Q118382" s="39"/>
    </row>
    <row r="118383" spans="17:17">
      <c r="Q118383" s="39"/>
    </row>
    <row r="118384" spans="17:17">
      <c r="Q118384" s="39"/>
    </row>
    <row r="118385" spans="17:17">
      <c r="Q118385" s="39"/>
    </row>
    <row r="118386" spans="17:17">
      <c r="Q118386" s="39"/>
    </row>
    <row r="118387" spans="17:17">
      <c r="Q118387" s="39"/>
    </row>
    <row r="118388" spans="17:17">
      <c r="Q118388" s="39"/>
    </row>
    <row r="118389" spans="17:17">
      <c r="Q118389" s="39"/>
    </row>
    <row r="118390" spans="17:17">
      <c r="Q118390" s="39"/>
    </row>
    <row r="118391" spans="17:17">
      <c r="Q118391" s="39"/>
    </row>
    <row r="118392" spans="17:17">
      <c r="Q118392" s="39"/>
    </row>
    <row r="118393" spans="17:17">
      <c r="Q118393" s="39"/>
    </row>
    <row r="118394" spans="17:17">
      <c r="Q118394" s="39"/>
    </row>
    <row r="118395" spans="17:17">
      <c r="Q118395" s="39"/>
    </row>
    <row r="118396" spans="17:17">
      <c r="Q118396" s="39"/>
    </row>
    <row r="118397" spans="17:17">
      <c r="Q118397" s="39"/>
    </row>
    <row r="118398" spans="17:17">
      <c r="Q118398" s="39"/>
    </row>
    <row r="118399" spans="17:17">
      <c r="Q118399" s="39"/>
    </row>
    <row r="118400" spans="17:17">
      <c r="Q118400" s="39"/>
    </row>
    <row r="118401" spans="17:17">
      <c r="Q118401" s="39"/>
    </row>
    <row r="118402" spans="17:17">
      <c r="Q118402" s="39"/>
    </row>
    <row r="118403" spans="17:17">
      <c r="Q118403" s="39"/>
    </row>
    <row r="118404" spans="17:17">
      <c r="Q118404" s="39"/>
    </row>
    <row r="118405" spans="17:17">
      <c r="Q118405" s="39"/>
    </row>
    <row r="118406" spans="17:17">
      <c r="Q118406" s="39"/>
    </row>
    <row r="118407" spans="17:17">
      <c r="Q118407" s="39"/>
    </row>
    <row r="118408" spans="17:17">
      <c r="Q118408" s="39"/>
    </row>
    <row r="118409" spans="17:17">
      <c r="Q118409" s="39"/>
    </row>
    <row r="118410" spans="17:17">
      <c r="Q118410" s="39"/>
    </row>
    <row r="118411" spans="17:17">
      <c r="Q118411" s="39"/>
    </row>
    <row r="118412" spans="17:17">
      <c r="Q118412" s="39"/>
    </row>
    <row r="118413" spans="17:17">
      <c r="Q118413" s="39"/>
    </row>
    <row r="118414" spans="17:17">
      <c r="Q118414" s="39"/>
    </row>
    <row r="118415" spans="17:17">
      <c r="Q118415" s="39"/>
    </row>
    <row r="118416" spans="17:17">
      <c r="Q118416" s="39"/>
    </row>
    <row r="118417" spans="17:17">
      <c r="Q118417" s="39"/>
    </row>
    <row r="118418" spans="17:17">
      <c r="Q118418" s="39"/>
    </row>
    <row r="118419" spans="17:17">
      <c r="Q118419" s="39"/>
    </row>
    <row r="118420" spans="17:17">
      <c r="Q118420" s="39"/>
    </row>
    <row r="118421" spans="17:17">
      <c r="Q118421" s="39"/>
    </row>
    <row r="118422" spans="17:17">
      <c r="Q118422" s="39"/>
    </row>
    <row r="118423" spans="17:17">
      <c r="Q118423" s="39"/>
    </row>
    <row r="118424" spans="17:17">
      <c r="Q118424" s="39"/>
    </row>
    <row r="118425" spans="17:17">
      <c r="Q118425" s="39"/>
    </row>
    <row r="118426" spans="17:17">
      <c r="Q118426" s="39"/>
    </row>
    <row r="118427" spans="17:17">
      <c r="Q118427" s="39"/>
    </row>
    <row r="118428" spans="17:17">
      <c r="Q118428" s="39"/>
    </row>
    <row r="118429" spans="17:17">
      <c r="Q118429" s="39"/>
    </row>
    <row r="118430" spans="17:17">
      <c r="Q118430" s="39"/>
    </row>
    <row r="118431" spans="17:17">
      <c r="Q118431" s="39"/>
    </row>
    <row r="118432" spans="17:17">
      <c r="Q118432" s="39"/>
    </row>
    <row r="118433" spans="17:17">
      <c r="Q118433" s="39"/>
    </row>
    <row r="118434" spans="17:17">
      <c r="Q118434" s="39"/>
    </row>
    <row r="118435" spans="17:17">
      <c r="Q118435" s="39"/>
    </row>
    <row r="118436" spans="17:17">
      <c r="Q118436" s="39"/>
    </row>
    <row r="118437" spans="17:17">
      <c r="Q118437" s="39"/>
    </row>
    <row r="118438" spans="17:17">
      <c r="Q118438" s="39"/>
    </row>
    <row r="118439" spans="17:17">
      <c r="Q118439" s="39"/>
    </row>
    <row r="118440" spans="17:17">
      <c r="Q118440" s="39"/>
    </row>
    <row r="118441" spans="17:17">
      <c r="Q118441" s="39"/>
    </row>
    <row r="118442" spans="17:17">
      <c r="Q118442" s="39"/>
    </row>
    <row r="118443" spans="17:17">
      <c r="Q118443" s="39"/>
    </row>
    <row r="118444" spans="17:17">
      <c r="Q118444" s="39"/>
    </row>
    <row r="118445" spans="17:17">
      <c r="Q118445" s="39"/>
    </row>
    <row r="118446" spans="17:17">
      <c r="Q118446" s="39"/>
    </row>
    <row r="118447" spans="17:17">
      <c r="Q118447" s="39"/>
    </row>
    <row r="118448" spans="17:17">
      <c r="Q118448" s="39"/>
    </row>
    <row r="118449" spans="17:17">
      <c r="Q118449" s="39"/>
    </row>
    <row r="118450" spans="17:17">
      <c r="Q118450" s="39"/>
    </row>
    <row r="118451" spans="17:17">
      <c r="Q118451" s="39"/>
    </row>
    <row r="118452" spans="17:17">
      <c r="Q118452" s="39"/>
    </row>
    <row r="118453" spans="17:17">
      <c r="Q118453" s="39"/>
    </row>
    <row r="118454" spans="17:17">
      <c r="Q118454" s="39"/>
    </row>
    <row r="118455" spans="17:17">
      <c r="Q118455" s="39"/>
    </row>
    <row r="118456" spans="17:17">
      <c r="Q118456" s="39"/>
    </row>
    <row r="118457" spans="17:17">
      <c r="Q118457" s="39"/>
    </row>
    <row r="118458" spans="17:17">
      <c r="Q118458" s="39"/>
    </row>
    <row r="118459" spans="17:17">
      <c r="Q118459" s="39"/>
    </row>
    <row r="118460" spans="17:17">
      <c r="Q118460" s="39"/>
    </row>
    <row r="118461" spans="17:17">
      <c r="Q118461" s="39"/>
    </row>
    <row r="118462" spans="17:17">
      <c r="Q118462" s="39"/>
    </row>
    <row r="118463" spans="17:17">
      <c r="Q118463" s="39"/>
    </row>
    <row r="118464" spans="17:17">
      <c r="Q118464" s="39"/>
    </row>
    <row r="118465" spans="17:17">
      <c r="Q118465" s="39"/>
    </row>
    <row r="118466" spans="17:17">
      <c r="Q118466" s="39"/>
    </row>
    <row r="118467" spans="17:17">
      <c r="Q118467" s="39"/>
    </row>
    <row r="118468" spans="17:17">
      <c r="Q118468" s="39"/>
    </row>
    <row r="118469" spans="17:17">
      <c r="Q118469" s="39"/>
    </row>
    <row r="118470" spans="17:17">
      <c r="Q118470" s="39"/>
    </row>
    <row r="118471" spans="17:17">
      <c r="Q118471" s="39"/>
    </row>
    <row r="118472" spans="17:17">
      <c r="Q118472" s="39"/>
    </row>
    <row r="118473" spans="17:17">
      <c r="Q118473" s="39"/>
    </row>
    <row r="118474" spans="17:17">
      <c r="Q118474" s="39"/>
    </row>
    <row r="118475" spans="17:17">
      <c r="Q118475" s="39"/>
    </row>
    <row r="118476" spans="17:17">
      <c r="Q118476" s="39"/>
    </row>
    <row r="118477" spans="17:17">
      <c r="Q118477" s="39"/>
    </row>
    <row r="118478" spans="17:17">
      <c r="Q118478" s="39"/>
    </row>
    <row r="118479" spans="17:17">
      <c r="Q118479" s="39"/>
    </row>
    <row r="118480" spans="17:17">
      <c r="Q118480" s="39"/>
    </row>
    <row r="118481" spans="17:17">
      <c r="Q118481" s="39"/>
    </row>
    <row r="118482" spans="17:17">
      <c r="Q118482" s="39"/>
    </row>
    <row r="118483" spans="17:17">
      <c r="Q118483" s="39"/>
    </row>
    <row r="118484" spans="17:17">
      <c r="Q118484" s="39"/>
    </row>
    <row r="118485" spans="17:17">
      <c r="Q118485" s="39"/>
    </row>
    <row r="118486" spans="17:17">
      <c r="Q118486" s="39"/>
    </row>
    <row r="118487" spans="17:17">
      <c r="Q118487" s="39"/>
    </row>
    <row r="118488" spans="17:17">
      <c r="Q118488" s="39"/>
    </row>
    <row r="118489" spans="17:17">
      <c r="Q118489" s="39"/>
    </row>
    <row r="118490" spans="17:17">
      <c r="Q118490" s="39"/>
    </row>
    <row r="118491" spans="17:17">
      <c r="Q118491" s="39"/>
    </row>
    <row r="118492" spans="17:17">
      <c r="Q118492" s="39"/>
    </row>
    <row r="118493" spans="17:17">
      <c r="Q118493" s="39"/>
    </row>
    <row r="118494" spans="17:17">
      <c r="Q118494" s="39"/>
    </row>
    <row r="118495" spans="17:17">
      <c r="Q118495" s="39"/>
    </row>
    <row r="118496" spans="17:17">
      <c r="Q118496" s="39"/>
    </row>
    <row r="118497" spans="17:17">
      <c r="Q118497" s="39"/>
    </row>
    <row r="118498" spans="17:17">
      <c r="Q118498" s="39"/>
    </row>
    <row r="118499" spans="17:17">
      <c r="Q118499" s="39"/>
    </row>
    <row r="118500" spans="17:17">
      <c r="Q118500" s="39"/>
    </row>
    <row r="118501" spans="17:17">
      <c r="Q118501" s="39"/>
    </row>
    <row r="118502" spans="17:17">
      <c r="Q118502" s="39"/>
    </row>
    <row r="118503" spans="17:17">
      <c r="Q118503" s="39"/>
    </row>
    <row r="118504" spans="17:17">
      <c r="Q118504" s="39"/>
    </row>
    <row r="118505" spans="17:17">
      <c r="Q118505" s="39"/>
    </row>
    <row r="118506" spans="17:17">
      <c r="Q118506" s="39"/>
    </row>
    <row r="118507" spans="17:17">
      <c r="Q118507" s="39"/>
    </row>
    <row r="118508" spans="17:17">
      <c r="Q118508" s="39"/>
    </row>
    <row r="118509" spans="17:17">
      <c r="Q118509" s="39"/>
    </row>
    <row r="118510" spans="17:17">
      <c r="Q118510" s="39"/>
    </row>
    <row r="118511" spans="17:17">
      <c r="Q118511" s="39"/>
    </row>
    <row r="118512" spans="17:17">
      <c r="Q118512" s="39"/>
    </row>
    <row r="118513" spans="17:17">
      <c r="Q118513" s="39"/>
    </row>
    <row r="118514" spans="17:17">
      <c r="Q118514" s="39"/>
    </row>
    <row r="118515" spans="17:17">
      <c r="Q118515" s="39"/>
    </row>
    <row r="118516" spans="17:17">
      <c r="Q118516" s="39"/>
    </row>
    <row r="118517" spans="17:17">
      <c r="Q118517" s="39"/>
    </row>
    <row r="118518" spans="17:17">
      <c r="Q118518" s="39"/>
    </row>
    <row r="118519" spans="17:17">
      <c r="Q118519" s="39"/>
    </row>
    <row r="118520" spans="17:17">
      <c r="Q118520" s="39"/>
    </row>
    <row r="118521" spans="17:17">
      <c r="Q118521" s="39"/>
    </row>
    <row r="118522" spans="17:17">
      <c r="Q118522" s="39"/>
    </row>
    <row r="118523" spans="17:17">
      <c r="Q118523" s="39"/>
    </row>
    <row r="118524" spans="17:17">
      <c r="Q118524" s="39"/>
    </row>
    <row r="118525" spans="17:17">
      <c r="Q118525" s="39"/>
    </row>
    <row r="118526" spans="17:17">
      <c r="Q118526" s="39"/>
    </row>
    <row r="118527" spans="17:17">
      <c r="Q118527" s="39"/>
    </row>
    <row r="118528" spans="17:17">
      <c r="Q118528" s="39"/>
    </row>
    <row r="118529" spans="17:17">
      <c r="Q118529" s="39"/>
    </row>
    <row r="118530" spans="17:17">
      <c r="Q118530" s="39"/>
    </row>
    <row r="118531" spans="17:17">
      <c r="Q118531" s="39"/>
    </row>
    <row r="118532" spans="17:17">
      <c r="Q118532" s="39"/>
    </row>
    <row r="118533" spans="17:17">
      <c r="Q118533" s="39"/>
    </row>
    <row r="118534" spans="17:17">
      <c r="Q118534" s="39"/>
    </row>
    <row r="118535" spans="17:17">
      <c r="Q118535" s="39"/>
    </row>
    <row r="118536" spans="17:17">
      <c r="Q118536" s="39"/>
    </row>
    <row r="118537" spans="17:17">
      <c r="Q118537" s="39"/>
    </row>
    <row r="118538" spans="17:17">
      <c r="Q118538" s="39"/>
    </row>
    <row r="118539" spans="17:17">
      <c r="Q118539" s="39"/>
    </row>
    <row r="118540" spans="17:17">
      <c r="Q118540" s="39"/>
    </row>
    <row r="118541" spans="17:17">
      <c r="Q118541" s="39"/>
    </row>
    <row r="118542" spans="17:17">
      <c r="Q118542" s="39"/>
    </row>
    <row r="118543" spans="17:17">
      <c r="Q118543" s="39"/>
    </row>
    <row r="118544" spans="17:17">
      <c r="Q118544" s="39"/>
    </row>
    <row r="118545" spans="17:17">
      <c r="Q118545" s="39"/>
    </row>
    <row r="118546" spans="17:17">
      <c r="Q118546" s="39"/>
    </row>
    <row r="118547" spans="17:17">
      <c r="Q118547" s="39"/>
    </row>
    <row r="118548" spans="17:17">
      <c r="Q118548" s="39"/>
    </row>
    <row r="118549" spans="17:17">
      <c r="Q118549" s="39"/>
    </row>
    <row r="118550" spans="17:17">
      <c r="Q118550" s="39"/>
    </row>
    <row r="118551" spans="17:17">
      <c r="Q118551" s="39"/>
    </row>
    <row r="118552" spans="17:17">
      <c r="Q118552" s="39"/>
    </row>
    <row r="118553" spans="17:17">
      <c r="Q118553" s="39"/>
    </row>
    <row r="118554" spans="17:17">
      <c r="Q118554" s="39"/>
    </row>
    <row r="118555" spans="17:17">
      <c r="Q118555" s="39"/>
    </row>
    <row r="118556" spans="17:17">
      <c r="Q118556" s="39"/>
    </row>
    <row r="118557" spans="17:17">
      <c r="Q118557" s="39"/>
    </row>
    <row r="118558" spans="17:17">
      <c r="Q118558" s="39"/>
    </row>
    <row r="118559" spans="17:17">
      <c r="Q118559" s="39"/>
    </row>
    <row r="118560" spans="17:17">
      <c r="Q118560" s="39"/>
    </row>
    <row r="118561" spans="17:17">
      <c r="Q118561" s="39"/>
    </row>
    <row r="118562" spans="17:17">
      <c r="Q118562" s="39"/>
    </row>
    <row r="118563" spans="17:17">
      <c r="Q118563" s="39"/>
    </row>
    <row r="118564" spans="17:17">
      <c r="Q118564" s="39"/>
    </row>
    <row r="118565" spans="17:17">
      <c r="Q118565" s="39"/>
    </row>
    <row r="118566" spans="17:17">
      <c r="Q118566" s="39"/>
    </row>
    <row r="118567" spans="17:17">
      <c r="Q118567" s="39"/>
    </row>
    <row r="118568" spans="17:17">
      <c r="Q118568" s="39"/>
    </row>
    <row r="118569" spans="17:17">
      <c r="Q118569" s="39"/>
    </row>
    <row r="118570" spans="17:17">
      <c r="Q118570" s="39"/>
    </row>
    <row r="118571" spans="17:17">
      <c r="Q118571" s="39"/>
    </row>
    <row r="118572" spans="17:17">
      <c r="Q118572" s="39"/>
    </row>
    <row r="118573" spans="17:17">
      <c r="Q118573" s="39"/>
    </row>
    <row r="118574" spans="17:17">
      <c r="Q118574" s="39"/>
    </row>
    <row r="118575" spans="17:17">
      <c r="Q118575" s="39"/>
    </row>
    <row r="118576" spans="17:17">
      <c r="Q118576" s="39"/>
    </row>
    <row r="118577" spans="17:17">
      <c r="Q118577" s="39"/>
    </row>
    <row r="118578" spans="17:17">
      <c r="Q118578" s="39"/>
    </row>
    <row r="118579" spans="17:17">
      <c r="Q118579" s="39"/>
    </row>
    <row r="118580" spans="17:17">
      <c r="Q118580" s="39"/>
    </row>
    <row r="118581" spans="17:17">
      <c r="Q118581" s="39"/>
    </row>
    <row r="118582" spans="17:17">
      <c r="Q118582" s="39"/>
    </row>
    <row r="118583" spans="17:17">
      <c r="Q118583" s="39"/>
    </row>
    <row r="118584" spans="17:17">
      <c r="Q118584" s="39"/>
    </row>
    <row r="118585" spans="17:17">
      <c r="Q118585" s="39"/>
    </row>
    <row r="118586" spans="17:17">
      <c r="Q118586" s="39"/>
    </row>
    <row r="118587" spans="17:17">
      <c r="Q118587" s="39"/>
    </row>
    <row r="118588" spans="17:17">
      <c r="Q118588" s="39"/>
    </row>
    <row r="118589" spans="17:17">
      <c r="Q118589" s="39"/>
    </row>
    <row r="118590" spans="17:17">
      <c r="Q118590" s="39"/>
    </row>
    <row r="118591" spans="17:17">
      <c r="Q118591" s="39"/>
    </row>
    <row r="118592" spans="17:17">
      <c r="Q118592" s="39"/>
    </row>
    <row r="118593" spans="17:17">
      <c r="Q118593" s="39"/>
    </row>
    <row r="118594" spans="17:17">
      <c r="Q118594" s="39"/>
    </row>
    <row r="118595" spans="17:17">
      <c r="Q118595" s="39"/>
    </row>
    <row r="118596" spans="17:17">
      <c r="Q118596" s="39"/>
    </row>
    <row r="118597" spans="17:17">
      <c r="Q118597" s="39"/>
    </row>
    <row r="118598" spans="17:17">
      <c r="Q118598" s="39"/>
    </row>
    <row r="118599" spans="17:17">
      <c r="Q118599" s="39"/>
    </row>
    <row r="118600" spans="17:17">
      <c r="Q118600" s="39"/>
    </row>
    <row r="118601" spans="17:17">
      <c r="Q118601" s="39"/>
    </row>
    <row r="118602" spans="17:17">
      <c r="Q118602" s="39"/>
    </row>
    <row r="118603" spans="17:17">
      <c r="Q118603" s="39"/>
    </row>
    <row r="118604" spans="17:17">
      <c r="Q118604" s="39"/>
    </row>
    <row r="118605" spans="17:17">
      <c r="Q118605" s="39"/>
    </row>
    <row r="118606" spans="17:17">
      <c r="Q118606" s="39"/>
    </row>
    <row r="118607" spans="17:17">
      <c r="Q118607" s="39"/>
    </row>
    <row r="118608" spans="17:17">
      <c r="Q118608" s="39"/>
    </row>
    <row r="118609" spans="17:17">
      <c r="Q118609" s="39"/>
    </row>
    <row r="118610" spans="17:17">
      <c r="Q118610" s="39"/>
    </row>
    <row r="118611" spans="17:17">
      <c r="Q118611" s="39"/>
    </row>
    <row r="118612" spans="17:17">
      <c r="Q118612" s="39"/>
    </row>
    <row r="118613" spans="17:17">
      <c r="Q118613" s="39"/>
    </row>
    <row r="118614" spans="17:17">
      <c r="Q118614" s="39"/>
    </row>
    <row r="118615" spans="17:17">
      <c r="Q118615" s="39"/>
    </row>
    <row r="118616" spans="17:17">
      <c r="Q118616" s="39"/>
    </row>
    <row r="118617" spans="17:17">
      <c r="Q118617" s="39"/>
    </row>
    <row r="118618" spans="17:17">
      <c r="Q118618" s="39"/>
    </row>
    <row r="118619" spans="17:17">
      <c r="Q118619" s="39"/>
    </row>
    <row r="118620" spans="17:17">
      <c r="Q118620" s="39"/>
    </row>
    <row r="118621" spans="17:17">
      <c r="Q118621" s="39"/>
    </row>
    <row r="118622" spans="17:17">
      <c r="Q118622" s="39"/>
    </row>
    <row r="118623" spans="17:17">
      <c r="Q118623" s="39"/>
    </row>
    <row r="118624" spans="17:17">
      <c r="Q118624" s="39"/>
    </row>
    <row r="118625" spans="17:17">
      <c r="Q118625" s="39"/>
    </row>
    <row r="118626" spans="17:17">
      <c r="Q118626" s="39"/>
    </row>
    <row r="118627" spans="17:17">
      <c r="Q118627" s="39"/>
    </row>
    <row r="118628" spans="17:17">
      <c r="Q118628" s="39"/>
    </row>
    <row r="118629" spans="17:17">
      <c r="Q118629" s="39"/>
    </row>
    <row r="118630" spans="17:17">
      <c r="Q118630" s="39"/>
    </row>
    <row r="118631" spans="17:17">
      <c r="Q118631" s="39"/>
    </row>
    <row r="118632" spans="17:17">
      <c r="Q118632" s="39"/>
    </row>
    <row r="118633" spans="17:17">
      <c r="Q118633" s="39"/>
    </row>
    <row r="118634" spans="17:17">
      <c r="Q118634" s="39"/>
    </row>
    <row r="118635" spans="17:17">
      <c r="Q118635" s="39"/>
    </row>
    <row r="118636" spans="17:17">
      <c r="Q118636" s="39"/>
    </row>
    <row r="118637" spans="17:17">
      <c r="Q118637" s="39"/>
    </row>
    <row r="118638" spans="17:17">
      <c r="Q118638" s="39"/>
    </row>
    <row r="118639" spans="17:17">
      <c r="Q118639" s="39"/>
    </row>
    <row r="118640" spans="17:17">
      <c r="Q118640" s="39"/>
    </row>
    <row r="118641" spans="17:17">
      <c r="Q118641" s="39"/>
    </row>
    <row r="118642" spans="17:17">
      <c r="Q118642" s="39"/>
    </row>
    <row r="118643" spans="17:17">
      <c r="Q118643" s="39"/>
    </row>
    <row r="118644" spans="17:17">
      <c r="Q118644" s="39"/>
    </row>
    <row r="118645" spans="17:17">
      <c r="Q118645" s="39"/>
    </row>
    <row r="118646" spans="17:17">
      <c r="Q118646" s="39"/>
    </row>
    <row r="118647" spans="17:17">
      <c r="Q118647" s="39"/>
    </row>
    <row r="118648" spans="17:17">
      <c r="Q118648" s="39"/>
    </row>
    <row r="118649" spans="17:17">
      <c r="Q118649" s="39"/>
    </row>
    <row r="118650" spans="17:17">
      <c r="Q118650" s="39"/>
    </row>
    <row r="118651" spans="17:17">
      <c r="Q118651" s="39"/>
    </row>
    <row r="118652" spans="17:17">
      <c r="Q118652" s="39"/>
    </row>
    <row r="118653" spans="17:17">
      <c r="Q118653" s="39"/>
    </row>
    <row r="118654" spans="17:17">
      <c r="Q118654" s="39"/>
    </row>
    <row r="118655" spans="17:17">
      <c r="Q118655" s="39"/>
    </row>
    <row r="118656" spans="17:17">
      <c r="Q118656" s="39"/>
    </row>
    <row r="118657" spans="17:17">
      <c r="Q118657" s="39"/>
    </row>
    <row r="118658" spans="17:17">
      <c r="Q118658" s="39"/>
    </row>
    <row r="118659" spans="17:17">
      <c r="Q118659" s="39"/>
    </row>
    <row r="118660" spans="17:17">
      <c r="Q118660" s="39"/>
    </row>
    <row r="118661" spans="17:17">
      <c r="Q118661" s="39"/>
    </row>
    <row r="118662" spans="17:17">
      <c r="Q118662" s="39"/>
    </row>
    <row r="118663" spans="17:17">
      <c r="Q118663" s="39"/>
    </row>
    <row r="118664" spans="17:17">
      <c r="Q118664" s="39"/>
    </row>
    <row r="118665" spans="17:17">
      <c r="Q118665" s="39"/>
    </row>
    <row r="118666" spans="17:17">
      <c r="Q118666" s="39"/>
    </row>
    <row r="118667" spans="17:17">
      <c r="Q118667" s="39"/>
    </row>
    <row r="118668" spans="17:17">
      <c r="Q118668" s="39"/>
    </row>
    <row r="118669" spans="17:17">
      <c r="Q118669" s="39"/>
    </row>
    <row r="118670" spans="17:17">
      <c r="Q118670" s="39"/>
    </row>
    <row r="118671" spans="17:17">
      <c r="Q118671" s="39"/>
    </row>
    <row r="118672" spans="17:17">
      <c r="Q118672" s="39"/>
    </row>
    <row r="118673" spans="17:17">
      <c r="Q118673" s="39"/>
    </row>
    <row r="118674" spans="17:17">
      <c r="Q118674" s="39"/>
    </row>
    <row r="118675" spans="17:17">
      <c r="Q118675" s="39"/>
    </row>
    <row r="118676" spans="17:17">
      <c r="Q118676" s="39"/>
    </row>
    <row r="118677" spans="17:17">
      <c r="Q118677" s="39"/>
    </row>
    <row r="118678" spans="17:17">
      <c r="Q118678" s="39"/>
    </row>
    <row r="118679" spans="17:17">
      <c r="Q118679" s="39"/>
    </row>
    <row r="118680" spans="17:17">
      <c r="Q118680" s="39"/>
    </row>
    <row r="118681" spans="17:17">
      <c r="Q118681" s="39"/>
    </row>
    <row r="118682" spans="17:17">
      <c r="Q118682" s="39"/>
    </row>
    <row r="118683" spans="17:17">
      <c r="Q118683" s="39"/>
    </row>
    <row r="118684" spans="17:17">
      <c r="Q118684" s="39"/>
    </row>
    <row r="118685" spans="17:17">
      <c r="Q118685" s="39"/>
    </row>
    <row r="118686" spans="17:17">
      <c r="Q118686" s="39"/>
    </row>
    <row r="118687" spans="17:17">
      <c r="Q118687" s="39"/>
    </row>
    <row r="118688" spans="17:17">
      <c r="Q118688" s="39"/>
    </row>
    <row r="118689" spans="17:17">
      <c r="Q118689" s="39"/>
    </row>
    <row r="118690" spans="17:17">
      <c r="Q118690" s="39"/>
    </row>
    <row r="118691" spans="17:17">
      <c r="Q118691" s="39"/>
    </row>
    <row r="118692" spans="17:17">
      <c r="Q118692" s="39"/>
    </row>
    <row r="118693" spans="17:17">
      <c r="Q118693" s="39"/>
    </row>
    <row r="118694" spans="17:17">
      <c r="Q118694" s="39"/>
    </row>
    <row r="118695" spans="17:17">
      <c r="Q118695" s="39"/>
    </row>
    <row r="118696" spans="17:17">
      <c r="Q118696" s="39"/>
    </row>
    <row r="118697" spans="17:17">
      <c r="Q118697" s="39"/>
    </row>
    <row r="118698" spans="17:17">
      <c r="Q118698" s="39"/>
    </row>
    <row r="118699" spans="17:17">
      <c r="Q118699" s="39"/>
    </row>
    <row r="118700" spans="17:17">
      <c r="Q118700" s="39"/>
    </row>
    <row r="118701" spans="17:17">
      <c r="Q118701" s="39"/>
    </row>
    <row r="118702" spans="17:17">
      <c r="Q118702" s="39"/>
    </row>
    <row r="118703" spans="17:17">
      <c r="Q118703" s="39"/>
    </row>
    <row r="118704" spans="17:17">
      <c r="Q118704" s="39"/>
    </row>
    <row r="118705" spans="17:17">
      <c r="Q118705" s="39"/>
    </row>
    <row r="118706" spans="17:17">
      <c r="Q118706" s="39"/>
    </row>
    <row r="118707" spans="17:17">
      <c r="Q118707" s="39"/>
    </row>
    <row r="118708" spans="17:17">
      <c r="Q118708" s="39"/>
    </row>
    <row r="118709" spans="17:17">
      <c r="Q118709" s="39"/>
    </row>
    <row r="118710" spans="17:17">
      <c r="Q118710" s="39"/>
    </row>
    <row r="118711" spans="17:17">
      <c r="Q118711" s="39"/>
    </row>
    <row r="118712" spans="17:17">
      <c r="Q118712" s="39"/>
    </row>
    <row r="118713" spans="17:17">
      <c r="Q118713" s="39"/>
    </row>
    <row r="118714" spans="17:17">
      <c r="Q118714" s="39"/>
    </row>
    <row r="118715" spans="17:17">
      <c r="Q118715" s="39"/>
    </row>
    <row r="118716" spans="17:17">
      <c r="Q118716" s="39"/>
    </row>
    <row r="118717" spans="17:17">
      <c r="Q118717" s="39"/>
    </row>
    <row r="118718" spans="17:17">
      <c r="Q118718" s="39"/>
    </row>
    <row r="118719" spans="17:17">
      <c r="Q118719" s="39"/>
    </row>
    <row r="118720" spans="17:17">
      <c r="Q118720" s="39"/>
    </row>
    <row r="118721" spans="17:17">
      <c r="Q118721" s="39"/>
    </row>
    <row r="118722" spans="17:17">
      <c r="Q118722" s="39"/>
    </row>
    <row r="118723" spans="17:17">
      <c r="Q118723" s="39"/>
    </row>
    <row r="118724" spans="17:17">
      <c r="Q118724" s="39"/>
    </row>
    <row r="118725" spans="17:17">
      <c r="Q118725" s="39"/>
    </row>
    <row r="118726" spans="17:17">
      <c r="Q118726" s="39"/>
    </row>
    <row r="118727" spans="17:17">
      <c r="Q118727" s="39"/>
    </row>
    <row r="118728" spans="17:17">
      <c r="Q118728" s="39"/>
    </row>
    <row r="118729" spans="17:17">
      <c r="Q118729" s="39"/>
    </row>
    <row r="118730" spans="17:17">
      <c r="Q118730" s="39"/>
    </row>
    <row r="118731" spans="17:17">
      <c r="Q118731" s="39"/>
    </row>
    <row r="118732" spans="17:17">
      <c r="Q118732" s="39"/>
    </row>
    <row r="118733" spans="17:17">
      <c r="Q118733" s="39"/>
    </row>
    <row r="118734" spans="17:17">
      <c r="Q118734" s="39"/>
    </row>
    <row r="118735" spans="17:17">
      <c r="Q118735" s="39"/>
    </row>
    <row r="118736" spans="17:17">
      <c r="Q118736" s="39"/>
    </row>
    <row r="118737" spans="17:17">
      <c r="Q118737" s="39"/>
    </row>
    <row r="118738" spans="17:17">
      <c r="Q118738" s="39"/>
    </row>
    <row r="118739" spans="17:17">
      <c r="Q118739" s="39"/>
    </row>
    <row r="118740" spans="17:17">
      <c r="Q118740" s="39"/>
    </row>
    <row r="118741" spans="17:17">
      <c r="Q118741" s="39"/>
    </row>
    <row r="118742" spans="17:17">
      <c r="Q118742" s="39"/>
    </row>
    <row r="118743" spans="17:17">
      <c r="Q118743" s="39"/>
    </row>
    <row r="118744" spans="17:17">
      <c r="Q118744" s="39"/>
    </row>
    <row r="118745" spans="17:17">
      <c r="Q118745" s="39"/>
    </row>
    <row r="118746" spans="17:17">
      <c r="Q118746" s="39"/>
    </row>
    <row r="118747" spans="17:17">
      <c r="Q118747" s="39"/>
    </row>
    <row r="118748" spans="17:17">
      <c r="Q118748" s="39"/>
    </row>
    <row r="118749" spans="17:17">
      <c r="Q118749" s="39"/>
    </row>
    <row r="118750" spans="17:17">
      <c r="Q118750" s="39"/>
    </row>
    <row r="118751" spans="17:17">
      <c r="Q118751" s="39"/>
    </row>
    <row r="118752" spans="17:17">
      <c r="Q118752" s="39"/>
    </row>
    <row r="118753" spans="17:17">
      <c r="Q118753" s="39"/>
    </row>
    <row r="118754" spans="17:17">
      <c r="Q118754" s="39"/>
    </row>
    <row r="118755" spans="17:17">
      <c r="Q118755" s="39"/>
    </row>
    <row r="118756" spans="17:17">
      <c r="Q118756" s="39"/>
    </row>
    <row r="118757" spans="17:17">
      <c r="Q118757" s="39"/>
    </row>
    <row r="118758" spans="17:17">
      <c r="Q118758" s="39"/>
    </row>
    <row r="118759" spans="17:17">
      <c r="Q118759" s="39"/>
    </row>
    <row r="118760" spans="17:17">
      <c r="Q118760" s="39"/>
    </row>
    <row r="118761" spans="17:17">
      <c r="Q118761" s="39"/>
    </row>
    <row r="118762" spans="17:17">
      <c r="Q118762" s="39"/>
    </row>
    <row r="118763" spans="17:17">
      <c r="Q118763" s="39"/>
    </row>
    <row r="118764" spans="17:17">
      <c r="Q118764" s="39"/>
    </row>
    <row r="118765" spans="17:17">
      <c r="Q118765" s="39"/>
    </row>
    <row r="118766" spans="17:17">
      <c r="Q118766" s="39"/>
    </row>
    <row r="118767" spans="17:17">
      <c r="Q118767" s="39"/>
    </row>
    <row r="118768" spans="17:17">
      <c r="Q118768" s="39"/>
    </row>
    <row r="118769" spans="17:17">
      <c r="Q118769" s="39"/>
    </row>
    <row r="118770" spans="17:17">
      <c r="Q118770" s="39"/>
    </row>
    <row r="118771" spans="17:17">
      <c r="Q118771" s="39"/>
    </row>
    <row r="118772" spans="17:17">
      <c r="Q118772" s="39"/>
    </row>
    <row r="118773" spans="17:17">
      <c r="Q118773" s="39"/>
    </row>
    <row r="118774" spans="17:17">
      <c r="Q118774" s="39"/>
    </row>
    <row r="118775" spans="17:17">
      <c r="Q118775" s="39"/>
    </row>
    <row r="118776" spans="17:17">
      <c r="Q118776" s="39"/>
    </row>
    <row r="118777" spans="17:17">
      <c r="Q118777" s="39"/>
    </row>
    <row r="118778" spans="17:17">
      <c r="Q118778" s="39"/>
    </row>
    <row r="118779" spans="17:17">
      <c r="Q118779" s="39"/>
    </row>
    <row r="118780" spans="17:17">
      <c r="Q118780" s="39"/>
    </row>
    <row r="118781" spans="17:17">
      <c r="Q118781" s="39"/>
    </row>
    <row r="118782" spans="17:17">
      <c r="Q118782" s="39"/>
    </row>
    <row r="118783" spans="17:17">
      <c r="Q118783" s="39"/>
    </row>
    <row r="118784" spans="17:17">
      <c r="Q118784" s="39"/>
    </row>
    <row r="118785" spans="17:17">
      <c r="Q118785" s="39"/>
    </row>
    <row r="118786" spans="17:17">
      <c r="Q118786" s="39"/>
    </row>
    <row r="118787" spans="17:17">
      <c r="Q118787" s="39"/>
    </row>
    <row r="118788" spans="17:17">
      <c r="Q118788" s="39"/>
    </row>
    <row r="118789" spans="17:17">
      <c r="Q118789" s="39"/>
    </row>
    <row r="118790" spans="17:17">
      <c r="Q118790" s="39"/>
    </row>
    <row r="118791" spans="17:17">
      <c r="Q118791" s="39"/>
    </row>
    <row r="118792" spans="17:17">
      <c r="Q118792" s="39"/>
    </row>
    <row r="118793" spans="17:17">
      <c r="Q118793" s="39"/>
    </row>
    <row r="118794" spans="17:17">
      <c r="Q118794" s="39"/>
    </row>
    <row r="118795" spans="17:17">
      <c r="Q118795" s="39"/>
    </row>
    <row r="118796" spans="17:17">
      <c r="Q118796" s="39"/>
    </row>
    <row r="118797" spans="17:17">
      <c r="Q118797" s="39"/>
    </row>
    <row r="118798" spans="17:17">
      <c r="Q118798" s="39"/>
    </row>
    <row r="118799" spans="17:17">
      <c r="Q118799" s="39"/>
    </row>
    <row r="118800" spans="17:17">
      <c r="Q118800" s="39"/>
    </row>
    <row r="118801" spans="17:17">
      <c r="Q118801" s="39"/>
    </row>
    <row r="118802" spans="17:17">
      <c r="Q118802" s="39"/>
    </row>
    <row r="118803" spans="17:17">
      <c r="Q118803" s="39"/>
    </row>
    <row r="118804" spans="17:17">
      <c r="Q118804" s="39"/>
    </row>
    <row r="118805" spans="17:17">
      <c r="Q118805" s="39"/>
    </row>
    <row r="118806" spans="17:17">
      <c r="Q118806" s="39"/>
    </row>
    <row r="118807" spans="17:17">
      <c r="Q118807" s="39"/>
    </row>
    <row r="118808" spans="17:17">
      <c r="Q118808" s="39"/>
    </row>
    <row r="118809" spans="17:17">
      <c r="Q118809" s="39"/>
    </row>
    <row r="118810" spans="17:17">
      <c r="Q118810" s="39"/>
    </row>
    <row r="118811" spans="17:17">
      <c r="Q118811" s="39"/>
    </row>
    <row r="118812" spans="17:17">
      <c r="Q118812" s="39"/>
    </row>
    <row r="118813" spans="17:17">
      <c r="Q118813" s="39"/>
    </row>
    <row r="118814" spans="17:17">
      <c r="Q118814" s="39"/>
    </row>
    <row r="118815" spans="17:17">
      <c r="Q118815" s="39"/>
    </row>
    <row r="118816" spans="17:17">
      <c r="Q118816" s="39"/>
    </row>
    <row r="118817" spans="17:17">
      <c r="Q118817" s="39"/>
    </row>
    <row r="118818" spans="17:17">
      <c r="Q118818" s="39"/>
    </row>
    <row r="118819" spans="17:17">
      <c r="Q118819" s="39"/>
    </row>
    <row r="118820" spans="17:17">
      <c r="Q118820" s="39"/>
    </row>
    <row r="118821" spans="17:17">
      <c r="Q118821" s="39"/>
    </row>
    <row r="118822" spans="17:17">
      <c r="Q118822" s="39"/>
    </row>
    <row r="118823" spans="17:17">
      <c r="Q118823" s="39"/>
    </row>
    <row r="118824" spans="17:17">
      <c r="Q118824" s="39"/>
    </row>
    <row r="118825" spans="17:17">
      <c r="Q118825" s="39"/>
    </row>
    <row r="118826" spans="17:17">
      <c r="Q118826" s="39"/>
    </row>
    <row r="118827" spans="17:17">
      <c r="Q118827" s="39"/>
    </row>
    <row r="118828" spans="17:17">
      <c r="Q118828" s="39"/>
    </row>
    <row r="118829" spans="17:17">
      <c r="Q118829" s="39"/>
    </row>
    <row r="118830" spans="17:17">
      <c r="Q118830" s="39"/>
    </row>
    <row r="118831" spans="17:17">
      <c r="Q118831" s="39"/>
    </row>
    <row r="118832" spans="17:17">
      <c r="Q118832" s="39"/>
    </row>
    <row r="118833" spans="17:17">
      <c r="Q118833" s="39"/>
    </row>
    <row r="118834" spans="17:17">
      <c r="Q118834" s="39"/>
    </row>
    <row r="118835" spans="17:17">
      <c r="Q118835" s="39"/>
    </row>
    <row r="118836" spans="17:17">
      <c r="Q118836" s="39"/>
    </row>
    <row r="118837" spans="17:17">
      <c r="Q118837" s="39"/>
    </row>
    <row r="118838" spans="17:17">
      <c r="Q118838" s="39"/>
    </row>
    <row r="118839" spans="17:17">
      <c r="Q118839" s="39"/>
    </row>
    <row r="118840" spans="17:17">
      <c r="Q118840" s="39"/>
    </row>
    <row r="118841" spans="17:17">
      <c r="Q118841" s="39"/>
    </row>
    <row r="118842" spans="17:17">
      <c r="Q118842" s="39"/>
    </row>
    <row r="118843" spans="17:17">
      <c r="Q118843" s="39"/>
    </row>
    <row r="118844" spans="17:17">
      <c r="Q118844" s="39"/>
    </row>
    <row r="118845" spans="17:17">
      <c r="Q118845" s="39"/>
    </row>
    <row r="118846" spans="17:17">
      <c r="Q118846" s="39"/>
    </row>
    <row r="118847" spans="17:17">
      <c r="Q118847" s="39"/>
    </row>
    <row r="118848" spans="17:17">
      <c r="Q118848" s="39"/>
    </row>
    <row r="118849" spans="17:17">
      <c r="Q118849" s="39"/>
    </row>
    <row r="118850" spans="17:17">
      <c r="Q118850" s="39"/>
    </row>
    <row r="118851" spans="17:17">
      <c r="Q118851" s="39"/>
    </row>
    <row r="118852" spans="17:17">
      <c r="Q118852" s="39"/>
    </row>
    <row r="118853" spans="17:17">
      <c r="Q118853" s="39"/>
    </row>
    <row r="118854" spans="17:17">
      <c r="Q118854" s="39"/>
    </row>
    <row r="118855" spans="17:17">
      <c r="Q118855" s="39"/>
    </row>
    <row r="118856" spans="17:17">
      <c r="Q118856" s="39"/>
    </row>
    <row r="118857" spans="17:17">
      <c r="Q118857" s="39"/>
    </row>
    <row r="118858" spans="17:17">
      <c r="Q118858" s="39"/>
    </row>
    <row r="118859" spans="17:17">
      <c r="Q118859" s="39"/>
    </row>
    <row r="118860" spans="17:17">
      <c r="Q118860" s="39"/>
    </row>
    <row r="118861" spans="17:17">
      <c r="Q118861" s="39"/>
    </row>
    <row r="118862" spans="17:17">
      <c r="Q118862" s="39"/>
    </row>
    <row r="118863" spans="17:17">
      <c r="Q118863" s="39"/>
    </row>
    <row r="118864" spans="17:17">
      <c r="Q118864" s="39"/>
    </row>
    <row r="118865" spans="17:17">
      <c r="Q118865" s="39"/>
    </row>
    <row r="118866" spans="17:17">
      <c r="Q118866" s="39"/>
    </row>
    <row r="118867" spans="17:17">
      <c r="Q118867" s="39"/>
    </row>
    <row r="118868" spans="17:17">
      <c r="Q118868" s="39"/>
    </row>
    <row r="118869" spans="17:17">
      <c r="Q118869" s="39"/>
    </row>
    <row r="118870" spans="17:17">
      <c r="Q118870" s="39"/>
    </row>
    <row r="118871" spans="17:17">
      <c r="Q118871" s="39"/>
    </row>
    <row r="118872" spans="17:17">
      <c r="Q118872" s="39"/>
    </row>
    <row r="118873" spans="17:17">
      <c r="Q118873" s="39"/>
    </row>
    <row r="118874" spans="17:17">
      <c r="Q118874" s="39"/>
    </row>
    <row r="118875" spans="17:17">
      <c r="Q118875" s="39"/>
    </row>
    <row r="118876" spans="17:17">
      <c r="Q118876" s="39"/>
    </row>
    <row r="118877" spans="17:17">
      <c r="Q118877" s="39"/>
    </row>
    <row r="118878" spans="17:17">
      <c r="Q118878" s="39"/>
    </row>
    <row r="118879" spans="17:17">
      <c r="Q118879" s="39"/>
    </row>
    <row r="118880" spans="17:17">
      <c r="Q118880" s="39"/>
    </row>
    <row r="118881" spans="17:17">
      <c r="Q118881" s="39"/>
    </row>
    <row r="118882" spans="17:17">
      <c r="Q118882" s="39"/>
    </row>
    <row r="118883" spans="17:17">
      <c r="Q118883" s="39"/>
    </row>
    <row r="118884" spans="17:17">
      <c r="Q118884" s="39"/>
    </row>
    <row r="118885" spans="17:17">
      <c r="Q118885" s="39"/>
    </row>
    <row r="118886" spans="17:17">
      <c r="Q118886" s="39"/>
    </row>
    <row r="118887" spans="17:17">
      <c r="Q118887" s="39"/>
    </row>
    <row r="118888" spans="17:17">
      <c r="Q118888" s="39"/>
    </row>
    <row r="118889" spans="17:17">
      <c r="Q118889" s="39"/>
    </row>
    <row r="118890" spans="17:17">
      <c r="Q118890" s="39"/>
    </row>
    <row r="118891" spans="17:17">
      <c r="Q118891" s="39"/>
    </row>
    <row r="118892" spans="17:17">
      <c r="Q118892" s="39"/>
    </row>
    <row r="118893" spans="17:17">
      <c r="Q118893" s="39"/>
    </row>
    <row r="118894" spans="17:17">
      <c r="Q118894" s="39"/>
    </row>
    <row r="118895" spans="17:17">
      <c r="Q118895" s="39"/>
    </row>
    <row r="118896" spans="17:17">
      <c r="Q118896" s="39"/>
    </row>
    <row r="118897" spans="17:17">
      <c r="Q118897" s="39"/>
    </row>
    <row r="118898" spans="17:17">
      <c r="Q118898" s="39"/>
    </row>
    <row r="118899" spans="17:17">
      <c r="Q118899" s="39"/>
    </row>
    <row r="118900" spans="17:17">
      <c r="Q118900" s="39"/>
    </row>
    <row r="118901" spans="17:17">
      <c r="Q118901" s="39"/>
    </row>
    <row r="118902" spans="17:17">
      <c r="Q118902" s="39"/>
    </row>
    <row r="118903" spans="17:17">
      <c r="Q118903" s="39"/>
    </row>
    <row r="118904" spans="17:17">
      <c r="Q118904" s="39"/>
    </row>
    <row r="118905" spans="17:17">
      <c r="Q118905" s="39"/>
    </row>
    <row r="118906" spans="17:17">
      <c r="Q118906" s="39"/>
    </row>
    <row r="118907" spans="17:17">
      <c r="Q118907" s="39"/>
    </row>
    <row r="118908" spans="17:17">
      <c r="Q118908" s="39"/>
    </row>
    <row r="118909" spans="17:17">
      <c r="Q118909" s="39"/>
    </row>
    <row r="118910" spans="17:17">
      <c r="Q118910" s="39"/>
    </row>
    <row r="118911" spans="17:17">
      <c r="Q118911" s="39"/>
    </row>
    <row r="118912" spans="17:17">
      <c r="Q118912" s="39"/>
    </row>
    <row r="118913" spans="17:17">
      <c r="Q118913" s="39"/>
    </row>
    <row r="118914" spans="17:17">
      <c r="Q118914" s="39"/>
    </row>
    <row r="118915" spans="17:17">
      <c r="Q118915" s="39"/>
    </row>
    <row r="118916" spans="17:17">
      <c r="Q118916" s="39"/>
    </row>
    <row r="118917" spans="17:17">
      <c r="Q118917" s="39"/>
    </row>
    <row r="118918" spans="17:17">
      <c r="Q118918" s="39"/>
    </row>
    <row r="118919" spans="17:17">
      <c r="Q118919" s="39"/>
    </row>
    <row r="118920" spans="17:17">
      <c r="Q118920" s="39"/>
    </row>
    <row r="118921" spans="17:17">
      <c r="Q118921" s="39"/>
    </row>
    <row r="118922" spans="17:17">
      <c r="Q118922" s="39"/>
    </row>
    <row r="118923" spans="17:17">
      <c r="Q118923" s="39"/>
    </row>
    <row r="118924" spans="17:17">
      <c r="Q118924" s="39"/>
    </row>
    <row r="118925" spans="17:17">
      <c r="Q118925" s="39"/>
    </row>
    <row r="118926" spans="17:17">
      <c r="Q118926" s="39"/>
    </row>
    <row r="118927" spans="17:17">
      <c r="Q118927" s="39"/>
    </row>
    <row r="118928" spans="17:17">
      <c r="Q118928" s="39"/>
    </row>
    <row r="118929" spans="17:17">
      <c r="Q118929" s="39"/>
    </row>
    <row r="118930" spans="17:17">
      <c r="Q118930" s="39"/>
    </row>
    <row r="118931" spans="17:17">
      <c r="Q118931" s="39"/>
    </row>
    <row r="118932" spans="17:17">
      <c r="Q118932" s="39"/>
    </row>
    <row r="118933" spans="17:17">
      <c r="Q118933" s="39"/>
    </row>
    <row r="118934" spans="17:17">
      <c r="Q118934" s="39"/>
    </row>
    <row r="118935" spans="17:17">
      <c r="Q118935" s="39"/>
    </row>
    <row r="118936" spans="17:17">
      <c r="Q118936" s="39"/>
    </row>
    <row r="118937" spans="17:17">
      <c r="Q118937" s="39"/>
    </row>
    <row r="118938" spans="17:17">
      <c r="Q118938" s="39"/>
    </row>
    <row r="118939" spans="17:17">
      <c r="Q118939" s="39"/>
    </row>
    <row r="118940" spans="17:17">
      <c r="Q118940" s="39"/>
    </row>
    <row r="118941" spans="17:17">
      <c r="Q118941" s="39"/>
    </row>
    <row r="118942" spans="17:17">
      <c r="Q118942" s="39"/>
    </row>
    <row r="118943" spans="17:17">
      <c r="Q118943" s="39"/>
    </row>
    <row r="118944" spans="17:17">
      <c r="Q118944" s="39"/>
    </row>
    <row r="118945" spans="17:17">
      <c r="Q118945" s="39"/>
    </row>
    <row r="118946" spans="17:17">
      <c r="Q118946" s="39"/>
    </row>
    <row r="118947" spans="17:17">
      <c r="Q118947" s="39"/>
    </row>
    <row r="118948" spans="17:17">
      <c r="Q118948" s="39"/>
    </row>
    <row r="118949" spans="17:17">
      <c r="Q118949" s="39"/>
    </row>
    <row r="118950" spans="17:17">
      <c r="Q118950" s="39"/>
    </row>
    <row r="118951" spans="17:17">
      <c r="Q118951" s="39"/>
    </row>
    <row r="118952" spans="17:17">
      <c r="Q118952" s="39"/>
    </row>
    <row r="118953" spans="17:17">
      <c r="Q118953" s="39"/>
    </row>
    <row r="118954" spans="17:17">
      <c r="Q118954" s="39"/>
    </row>
    <row r="118955" spans="17:17">
      <c r="Q118955" s="39"/>
    </row>
    <row r="118956" spans="17:17">
      <c r="Q118956" s="39"/>
    </row>
    <row r="118957" spans="17:17">
      <c r="Q118957" s="39"/>
    </row>
    <row r="118958" spans="17:17">
      <c r="Q118958" s="39"/>
    </row>
    <row r="118959" spans="17:17">
      <c r="Q118959" s="39"/>
    </row>
    <row r="118960" spans="17:17">
      <c r="Q118960" s="39"/>
    </row>
    <row r="118961" spans="17:17">
      <c r="Q118961" s="39"/>
    </row>
    <row r="118962" spans="17:17">
      <c r="Q118962" s="39"/>
    </row>
    <row r="118963" spans="17:17">
      <c r="Q118963" s="39"/>
    </row>
    <row r="118964" spans="17:17">
      <c r="Q118964" s="39"/>
    </row>
    <row r="118965" spans="17:17">
      <c r="Q118965" s="39"/>
    </row>
    <row r="118966" spans="17:17">
      <c r="Q118966" s="39"/>
    </row>
    <row r="118967" spans="17:17">
      <c r="Q118967" s="39"/>
    </row>
    <row r="118968" spans="17:17">
      <c r="Q118968" s="39"/>
    </row>
    <row r="118969" spans="17:17">
      <c r="Q118969" s="39"/>
    </row>
    <row r="118970" spans="17:17">
      <c r="Q118970" s="39"/>
    </row>
    <row r="118971" spans="17:17">
      <c r="Q118971" s="39"/>
    </row>
    <row r="118972" spans="17:17">
      <c r="Q118972" s="39"/>
    </row>
    <row r="118973" spans="17:17">
      <c r="Q118973" s="39"/>
    </row>
    <row r="118974" spans="17:17">
      <c r="Q118974" s="39"/>
    </row>
    <row r="118975" spans="17:17">
      <c r="Q118975" s="39"/>
    </row>
    <row r="118976" spans="17:17">
      <c r="Q118976" s="39"/>
    </row>
    <row r="118977" spans="17:17">
      <c r="Q118977" s="39"/>
    </row>
    <row r="118978" spans="17:17">
      <c r="Q118978" s="39"/>
    </row>
    <row r="118979" spans="17:17">
      <c r="Q118979" s="39"/>
    </row>
    <row r="118980" spans="17:17">
      <c r="Q118980" s="39"/>
    </row>
    <row r="118981" spans="17:17">
      <c r="Q118981" s="39"/>
    </row>
    <row r="118982" spans="17:17">
      <c r="Q118982" s="39"/>
    </row>
    <row r="118983" spans="17:17">
      <c r="Q118983" s="39"/>
    </row>
    <row r="118984" spans="17:17">
      <c r="Q118984" s="39"/>
    </row>
    <row r="118985" spans="17:17">
      <c r="Q118985" s="39"/>
    </row>
    <row r="118986" spans="17:17">
      <c r="Q118986" s="39"/>
    </row>
    <row r="118987" spans="17:17">
      <c r="Q118987" s="39"/>
    </row>
    <row r="118988" spans="17:17">
      <c r="Q118988" s="39"/>
    </row>
    <row r="118989" spans="17:17">
      <c r="Q118989" s="39"/>
    </row>
    <row r="118990" spans="17:17">
      <c r="Q118990" s="39"/>
    </row>
    <row r="118991" spans="17:17">
      <c r="Q118991" s="39"/>
    </row>
    <row r="118992" spans="17:17">
      <c r="Q118992" s="39"/>
    </row>
    <row r="118993" spans="17:17">
      <c r="Q118993" s="39"/>
    </row>
    <row r="118994" spans="17:17">
      <c r="Q118994" s="39"/>
    </row>
    <row r="118995" spans="17:17">
      <c r="Q118995" s="39"/>
    </row>
    <row r="118996" spans="17:17">
      <c r="Q118996" s="39"/>
    </row>
    <row r="118997" spans="17:17">
      <c r="Q118997" s="39"/>
    </row>
    <row r="118998" spans="17:17">
      <c r="Q118998" s="39"/>
    </row>
    <row r="118999" spans="17:17">
      <c r="Q118999" s="39"/>
    </row>
    <row r="119000" spans="17:17">
      <c r="Q119000" s="39"/>
    </row>
    <row r="119001" spans="17:17">
      <c r="Q119001" s="39"/>
    </row>
    <row r="119002" spans="17:17">
      <c r="Q119002" s="39"/>
    </row>
    <row r="119003" spans="17:17">
      <c r="Q119003" s="39"/>
    </row>
    <row r="119004" spans="17:17">
      <c r="Q119004" s="39"/>
    </row>
    <row r="119005" spans="17:17">
      <c r="Q119005" s="39"/>
    </row>
    <row r="119006" spans="17:17">
      <c r="Q119006" s="39"/>
    </row>
    <row r="119007" spans="17:17">
      <c r="Q119007" s="39"/>
    </row>
    <row r="119008" spans="17:17">
      <c r="Q119008" s="39"/>
    </row>
    <row r="119009" spans="17:17">
      <c r="Q119009" s="39"/>
    </row>
    <row r="119010" spans="17:17">
      <c r="Q119010" s="39"/>
    </row>
    <row r="119011" spans="17:17">
      <c r="Q119011" s="39"/>
    </row>
    <row r="119012" spans="17:17">
      <c r="Q119012" s="39"/>
    </row>
    <row r="119013" spans="17:17">
      <c r="Q119013" s="39"/>
    </row>
    <row r="119014" spans="17:17">
      <c r="Q119014" s="39"/>
    </row>
    <row r="119015" spans="17:17">
      <c r="Q119015" s="39"/>
    </row>
    <row r="119016" spans="17:17">
      <c r="Q119016" s="39"/>
    </row>
    <row r="119017" spans="17:17">
      <c r="Q119017" s="39"/>
    </row>
    <row r="119018" spans="17:17">
      <c r="Q119018" s="39"/>
    </row>
    <row r="119019" spans="17:17">
      <c r="Q119019" s="39"/>
    </row>
    <row r="119020" spans="17:17">
      <c r="Q119020" s="39"/>
    </row>
    <row r="119021" spans="17:17">
      <c r="Q119021" s="39"/>
    </row>
    <row r="119022" spans="17:17">
      <c r="Q119022" s="39"/>
    </row>
    <row r="119023" spans="17:17">
      <c r="Q119023" s="39"/>
    </row>
    <row r="119024" spans="17:17">
      <c r="Q119024" s="39"/>
    </row>
    <row r="119025" spans="17:17">
      <c r="Q119025" s="39"/>
    </row>
    <row r="119026" spans="17:17">
      <c r="Q119026" s="39"/>
    </row>
    <row r="119027" spans="17:17">
      <c r="Q119027" s="39"/>
    </row>
    <row r="119028" spans="17:17">
      <c r="Q119028" s="39"/>
    </row>
    <row r="119029" spans="17:17">
      <c r="Q119029" s="39"/>
    </row>
    <row r="119030" spans="17:17">
      <c r="Q119030" s="39"/>
    </row>
    <row r="119031" spans="17:17">
      <c r="Q119031" s="39"/>
    </row>
    <row r="119032" spans="17:17">
      <c r="Q119032" s="39"/>
    </row>
    <row r="119033" spans="17:17">
      <c r="Q119033" s="39"/>
    </row>
    <row r="119034" spans="17:17">
      <c r="Q119034" s="39"/>
    </row>
    <row r="119035" spans="17:17">
      <c r="Q119035" s="39"/>
    </row>
    <row r="119036" spans="17:17">
      <c r="Q119036" s="39"/>
    </row>
    <row r="119037" spans="17:17">
      <c r="Q119037" s="39"/>
    </row>
    <row r="119038" spans="17:17">
      <c r="Q119038" s="39"/>
    </row>
    <row r="119039" spans="17:17">
      <c r="Q119039" s="39"/>
    </row>
    <row r="119040" spans="17:17">
      <c r="Q119040" s="39"/>
    </row>
    <row r="119041" spans="17:17">
      <c r="Q119041" s="39"/>
    </row>
    <row r="119042" spans="17:17">
      <c r="Q119042" s="39"/>
    </row>
    <row r="119043" spans="17:17">
      <c r="Q119043" s="39"/>
    </row>
    <row r="119044" spans="17:17">
      <c r="Q119044" s="39"/>
    </row>
    <row r="119045" spans="17:17">
      <c r="Q119045" s="39"/>
    </row>
    <row r="119046" spans="17:17">
      <c r="Q119046" s="39"/>
    </row>
    <row r="119047" spans="17:17">
      <c r="Q119047" s="39"/>
    </row>
    <row r="119048" spans="17:17">
      <c r="Q119048" s="39"/>
    </row>
    <row r="119049" spans="17:17">
      <c r="Q119049" s="39"/>
    </row>
    <row r="119050" spans="17:17">
      <c r="Q119050" s="39"/>
    </row>
    <row r="119051" spans="17:17">
      <c r="Q119051" s="39"/>
    </row>
    <row r="119052" spans="17:17">
      <c r="Q119052" s="39"/>
    </row>
    <row r="119053" spans="17:17">
      <c r="Q119053" s="39"/>
    </row>
    <row r="119054" spans="17:17">
      <c r="Q119054" s="39"/>
    </row>
    <row r="119055" spans="17:17">
      <c r="Q119055" s="39"/>
    </row>
    <row r="119056" spans="17:17">
      <c r="Q119056" s="39"/>
    </row>
    <row r="119057" spans="17:17">
      <c r="Q119057" s="39"/>
    </row>
    <row r="119058" spans="17:17">
      <c r="Q119058" s="39"/>
    </row>
    <row r="119059" spans="17:17">
      <c r="Q119059" s="39"/>
    </row>
    <row r="119060" spans="17:17">
      <c r="Q119060" s="39"/>
    </row>
    <row r="119061" spans="17:17">
      <c r="Q119061" s="39"/>
    </row>
    <row r="119062" spans="17:17">
      <c r="Q119062" s="39"/>
    </row>
    <row r="119063" spans="17:17">
      <c r="Q119063" s="39"/>
    </row>
    <row r="119064" spans="17:17">
      <c r="Q119064" s="39"/>
    </row>
    <row r="119065" spans="17:17">
      <c r="Q119065" s="39"/>
    </row>
    <row r="119066" spans="17:17">
      <c r="Q119066" s="39"/>
    </row>
    <row r="119067" spans="17:17">
      <c r="Q119067" s="39"/>
    </row>
    <row r="119068" spans="17:17">
      <c r="Q119068" s="39"/>
    </row>
    <row r="119069" spans="17:17">
      <c r="Q119069" s="39"/>
    </row>
    <row r="119070" spans="17:17">
      <c r="Q119070" s="39"/>
    </row>
    <row r="119071" spans="17:17">
      <c r="Q119071" s="39"/>
    </row>
    <row r="119072" spans="17:17">
      <c r="Q119072" s="39"/>
    </row>
    <row r="119073" spans="17:17">
      <c r="Q119073" s="39"/>
    </row>
    <row r="119074" spans="17:17">
      <c r="Q119074" s="39"/>
    </row>
    <row r="119075" spans="17:17">
      <c r="Q119075" s="39"/>
    </row>
    <row r="119076" spans="17:17">
      <c r="Q119076" s="39"/>
    </row>
    <row r="119077" spans="17:17">
      <c r="Q119077" s="39"/>
    </row>
    <row r="119078" spans="17:17">
      <c r="Q119078" s="39"/>
    </row>
    <row r="119079" spans="17:17">
      <c r="Q119079" s="39"/>
    </row>
    <row r="119080" spans="17:17">
      <c r="Q119080" s="39"/>
    </row>
    <row r="119081" spans="17:17">
      <c r="Q119081" s="39"/>
    </row>
    <row r="119082" spans="17:17">
      <c r="Q119082" s="39"/>
    </row>
    <row r="119083" spans="17:17">
      <c r="Q119083" s="39"/>
    </row>
    <row r="119084" spans="17:17">
      <c r="Q119084" s="39"/>
    </row>
    <row r="119085" spans="17:17">
      <c r="Q119085" s="39"/>
    </row>
    <row r="119086" spans="17:17">
      <c r="Q119086" s="39"/>
    </row>
    <row r="119087" spans="17:17">
      <c r="Q119087" s="39"/>
    </row>
    <row r="119088" spans="17:17">
      <c r="Q119088" s="39"/>
    </row>
    <row r="119089" spans="17:17">
      <c r="Q119089" s="39"/>
    </row>
    <row r="119090" spans="17:17">
      <c r="Q119090" s="39"/>
    </row>
    <row r="119091" spans="17:17">
      <c r="Q119091" s="39"/>
    </row>
    <row r="119092" spans="17:17">
      <c r="Q119092" s="39"/>
    </row>
    <row r="119093" spans="17:17">
      <c r="Q119093" s="39"/>
    </row>
    <row r="119094" spans="17:17">
      <c r="Q119094" s="39"/>
    </row>
    <row r="119095" spans="17:17">
      <c r="Q119095" s="39"/>
    </row>
    <row r="119096" spans="17:17">
      <c r="Q119096" s="39"/>
    </row>
    <row r="119097" spans="17:17">
      <c r="Q119097" s="39"/>
    </row>
    <row r="119098" spans="17:17">
      <c r="Q119098" s="39"/>
    </row>
    <row r="119099" spans="17:17">
      <c r="Q119099" s="39"/>
    </row>
    <row r="119100" spans="17:17">
      <c r="Q119100" s="39"/>
    </row>
    <row r="119101" spans="17:17">
      <c r="Q119101" s="39"/>
    </row>
    <row r="119102" spans="17:17">
      <c r="Q119102" s="39"/>
    </row>
    <row r="119103" spans="17:17">
      <c r="Q119103" s="39"/>
    </row>
    <row r="119104" spans="17:17">
      <c r="Q119104" s="39"/>
    </row>
    <row r="119105" spans="17:17">
      <c r="Q119105" s="39"/>
    </row>
    <row r="119106" spans="17:17">
      <c r="Q119106" s="39"/>
    </row>
    <row r="119107" spans="17:17">
      <c r="Q119107" s="39"/>
    </row>
    <row r="119108" spans="17:17">
      <c r="Q119108" s="39"/>
    </row>
    <row r="119109" spans="17:17">
      <c r="Q119109" s="39"/>
    </row>
    <row r="119110" spans="17:17">
      <c r="Q119110" s="39"/>
    </row>
    <row r="119111" spans="17:17">
      <c r="Q119111" s="39"/>
    </row>
    <row r="119112" spans="17:17">
      <c r="Q119112" s="39"/>
    </row>
    <row r="119113" spans="17:17">
      <c r="Q119113" s="39"/>
    </row>
    <row r="119114" spans="17:17">
      <c r="Q119114" s="39"/>
    </row>
    <row r="119115" spans="17:17">
      <c r="Q119115" s="39"/>
    </row>
    <row r="119116" spans="17:17">
      <c r="Q119116" s="39"/>
    </row>
    <row r="119117" spans="17:17">
      <c r="Q119117" s="39"/>
    </row>
    <row r="119118" spans="17:17">
      <c r="Q119118" s="39"/>
    </row>
    <row r="119119" spans="17:17">
      <c r="Q119119" s="39"/>
    </row>
    <row r="119120" spans="17:17">
      <c r="Q119120" s="39"/>
    </row>
    <row r="119121" spans="17:17">
      <c r="Q119121" s="39"/>
    </row>
    <row r="119122" spans="17:17">
      <c r="Q119122" s="39"/>
    </row>
    <row r="119123" spans="17:17">
      <c r="Q119123" s="39"/>
    </row>
    <row r="119124" spans="17:17">
      <c r="Q119124" s="39"/>
    </row>
    <row r="119125" spans="17:17">
      <c r="Q119125" s="39"/>
    </row>
    <row r="119126" spans="17:17">
      <c r="Q119126" s="39"/>
    </row>
    <row r="119127" spans="17:17">
      <c r="Q119127" s="39"/>
    </row>
    <row r="119128" spans="17:17">
      <c r="Q119128" s="39"/>
    </row>
    <row r="119129" spans="17:17">
      <c r="Q119129" s="39"/>
    </row>
    <row r="119130" spans="17:17">
      <c r="Q119130" s="39"/>
    </row>
    <row r="119131" spans="17:17">
      <c r="Q119131" s="39"/>
    </row>
    <row r="119132" spans="17:17">
      <c r="Q119132" s="39"/>
    </row>
    <row r="119133" spans="17:17">
      <c r="Q119133" s="39"/>
    </row>
    <row r="119134" spans="17:17">
      <c r="Q119134" s="39"/>
    </row>
    <row r="119135" spans="17:17">
      <c r="Q119135" s="39"/>
    </row>
    <row r="119136" spans="17:17">
      <c r="Q119136" s="39"/>
    </row>
    <row r="119137" spans="17:17">
      <c r="Q119137" s="39"/>
    </row>
    <row r="119138" spans="17:17">
      <c r="Q119138" s="39"/>
    </row>
    <row r="119139" spans="17:17">
      <c r="Q119139" s="39"/>
    </row>
    <row r="119140" spans="17:17">
      <c r="Q119140" s="39"/>
    </row>
    <row r="119141" spans="17:17">
      <c r="Q119141" s="39"/>
    </row>
    <row r="119142" spans="17:17">
      <c r="Q119142" s="39"/>
    </row>
    <row r="119143" spans="17:17">
      <c r="Q119143" s="39"/>
    </row>
    <row r="119144" spans="17:17">
      <c r="Q119144" s="39"/>
    </row>
    <row r="119145" spans="17:17">
      <c r="Q119145" s="39"/>
    </row>
    <row r="119146" spans="17:17">
      <c r="Q119146" s="39"/>
    </row>
    <row r="119147" spans="17:17">
      <c r="Q119147" s="39"/>
    </row>
    <row r="119148" spans="17:17">
      <c r="Q119148" s="39"/>
    </row>
    <row r="119149" spans="17:17">
      <c r="Q119149" s="39"/>
    </row>
    <row r="119150" spans="17:17">
      <c r="Q119150" s="39"/>
    </row>
    <row r="119151" spans="17:17">
      <c r="Q119151" s="39"/>
    </row>
    <row r="119152" spans="17:17">
      <c r="Q119152" s="39"/>
    </row>
    <row r="119153" spans="17:17">
      <c r="Q119153" s="39"/>
    </row>
    <row r="119154" spans="17:17">
      <c r="Q119154" s="39"/>
    </row>
    <row r="119155" spans="17:17">
      <c r="Q119155" s="39"/>
    </row>
    <row r="119156" spans="17:17">
      <c r="Q119156" s="39"/>
    </row>
    <row r="119157" spans="17:17">
      <c r="Q119157" s="39"/>
    </row>
    <row r="119158" spans="17:17">
      <c r="Q119158" s="39"/>
    </row>
    <row r="119159" spans="17:17">
      <c r="Q119159" s="39"/>
    </row>
    <row r="119160" spans="17:17">
      <c r="Q119160" s="39"/>
    </row>
    <row r="119161" spans="17:17">
      <c r="Q119161" s="39"/>
    </row>
    <row r="119162" spans="17:17">
      <c r="Q119162" s="39"/>
    </row>
    <row r="119163" spans="17:17">
      <c r="Q119163" s="39"/>
    </row>
    <row r="119164" spans="17:17">
      <c r="Q119164" s="39"/>
    </row>
    <row r="119165" spans="17:17">
      <c r="Q119165" s="39"/>
    </row>
    <row r="119166" spans="17:17">
      <c r="Q119166" s="39"/>
    </row>
    <row r="119167" spans="17:17">
      <c r="Q119167" s="39"/>
    </row>
    <row r="119168" spans="17:17">
      <c r="Q119168" s="39"/>
    </row>
    <row r="119169" spans="17:17">
      <c r="Q119169" s="39"/>
    </row>
    <row r="119170" spans="17:17">
      <c r="Q119170" s="39"/>
    </row>
    <row r="119171" spans="17:17">
      <c r="Q119171" s="39"/>
    </row>
    <row r="119172" spans="17:17">
      <c r="Q119172" s="39"/>
    </row>
    <row r="119173" spans="17:17">
      <c r="Q119173" s="39"/>
    </row>
    <row r="119174" spans="17:17">
      <c r="Q119174" s="39"/>
    </row>
    <row r="119175" spans="17:17">
      <c r="Q119175" s="39"/>
    </row>
    <row r="119176" spans="17:17">
      <c r="Q119176" s="39"/>
    </row>
    <row r="119177" spans="17:17">
      <c r="Q119177" s="39"/>
    </row>
    <row r="119178" spans="17:17">
      <c r="Q119178" s="39"/>
    </row>
    <row r="119179" spans="17:17">
      <c r="Q119179" s="39"/>
    </row>
    <row r="119180" spans="17:17">
      <c r="Q119180" s="39"/>
    </row>
    <row r="119181" spans="17:17">
      <c r="Q119181" s="39"/>
    </row>
    <row r="119182" spans="17:17">
      <c r="Q119182" s="39"/>
    </row>
    <row r="119183" spans="17:17">
      <c r="Q119183" s="39"/>
    </row>
    <row r="119184" spans="17:17">
      <c r="Q119184" s="39"/>
    </row>
    <row r="119185" spans="17:17">
      <c r="Q119185" s="39"/>
    </row>
    <row r="119186" spans="17:17">
      <c r="Q119186" s="39"/>
    </row>
    <row r="119187" spans="17:17">
      <c r="Q119187" s="39"/>
    </row>
    <row r="119188" spans="17:17">
      <c r="Q119188" s="39"/>
    </row>
    <row r="119189" spans="17:17">
      <c r="Q119189" s="39"/>
    </row>
    <row r="119190" spans="17:17">
      <c r="Q119190" s="39"/>
    </row>
    <row r="119191" spans="17:17">
      <c r="Q119191" s="39"/>
    </row>
    <row r="119192" spans="17:17">
      <c r="Q119192" s="39"/>
    </row>
    <row r="119193" spans="17:17">
      <c r="Q119193" s="39"/>
    </row>
    <row r="119194" spans="17:17">
      <c r="Q119194" s="39"/>
    </row>
    <row r="119195" spans="17:17">
      <c r="Q119195" s="39"/>
    </row>
    <row r="119196" spans="17:17">
      <c r="Q119196" s="39"/>
    </row>
    <row r="119197" spans="17:17">
      <c r="Q119197" s="39"/>
    </row>
    <row r="119198" spans="17:17">
      <c r="Q119198" s="39"/>
    </row>
    <row r="119199" spans="17:17">
      <c r="Q119199" s="39"/>
    </row>
    <row r="119200" spans="17:17">
      <c r="Q119200" s="39"/>
    </row>
    <row r="119201" spans="17:17">
      <c r="Q119201" s="39"/>
    </row>
    <row r="119202" spans="17:17">
      <c r="Q119202" s="39"/>
    </row>
    <row r="119203" spans="17:17">
      <c r="Q119203" s="39"/>
    </row>
    <row r="119204" spans="17:17">
      <c r="Q119204" s="39"/>
    </row>
    <row r="119205" spans="17:17">
      <c r="Q119205" s="39"/>
    </row>
    <row r="119206" spans="17:17">
      <c r="Q119206" s="39"/>
    </row>
    <row r="119207" spans="17:17">
      <c r="Q119207" s="39"/>
    </row>
    <row r="119208" spans="17:17">
      <c r="Q119208" s="39"/>
    </row>
    <row r="119209" spans="17:17">
      <c r="Q119209" s="39"/>
    </row>
    <row r="119210" spans="17:17">
      <c r="Q119210" s="39"/>
    </row>
    <row r="119211" spans="17:17">
      <c r="Q119211" s="39"/>
    </row>
    <row r="119212" spans="17:17">
      <c r="Q119212" s="39"/>
    </row>
    <row r="119213" spans="17:17">
      <c r="Q119213" s="39"/>
    </row>
    <row r="119214" spans="17:17">
      <c r="Q119214" s="39"/>
    </row>
    <row r="119215" spans="17:17">
      <c r="Q119215" s="39"/>
    </row>
    <row r="119216" spans="17:17">
      <c r="Q119216" s="39"/>
    </row>
    <row r="119217" spans="17:17">
      <c r="Q119217" s="39"/>
    </row>
    <row r="119218" spans="17:17">
      <c r="Q119218" s="39"/>
    </row>
    <row r="119219" spans="17:17">
      <c r="Q119219" s="39"/>
    </row>
    <row r="119220" spans="17:17">
      <c r="Q119220" s="39"/>
    </row>
    <row r="119221" spans="17:17">
      <c r="Q119221" s="39"/>
    </row>
    <row r="119222" spans="17:17">
      <c r="Q119222" s="39"/>
    </row>
    <row r="119223" spans="17:17">
      <c r="Q119223" s="39"/>
    </row>
    <row r="119224" spans="17:17">
      <c r="Q119224" s="39"/>
    </row>
    <row r="119225" spans="17:17">
      <c r="Q119225" s="39"/>
    </row>
    <row r="119226" spans="17:17">
      <c r="Q119226" s="39"/>
    </row>
    <row r="119227" spans="17:17">
      <c r="Q119227" s="39"/>
    </row>
    <row r="119228" spans="17:17">
      <c r="Q119228" s="39"/>
    </row>
    <row r="119229" spans="17:17">
      <c r="Q119229" s="39"/>
    </row>
    <row r="119230" spans="17:17">
      <c r="Q119230" s="39"/>
    </row>
    <row r="119231" spans="17:17">
      <c r="Q119231" s="39"/>
    </row>
    <row r="119232" spans="17:17">
      <c r="Q119232" s="39"/>
    </row>
    <row r="119233" spans="17:17">
      <c r="Q119233" s="39"/>
    </row>
    <row r="119234" spans="17:17">
      <c r="Q119234" s="39"/>
    </row>
    <row r="119235" spans="17:17">
      <c r="Q119235" s="39"/>
    </row>
    <row r="119236" spans="17:17">
      <c r="Q119236" s="39"/>
    </row>
    <row r="119237" spans="17:17">
      <c r="Q119237" s="39"/>
    </row>
    <row r="119238" spans="17:17">
      <c r="Q119238" s="39"/>
    </row>
    <row r="119239" spans="17:17">
      <c r="Q119239" s="39"/>
    </row>
    <row r="119240" spans="17:17">
      <c r="Q119240" s="39"/>
    </row>
    <row r="119241" spans="17:17">
      <c r="Q119241" s="39"/>
    </row>
    <row r="119242" spans="17:17">
      <c r="Q119242" s="39"/>
    </row>
    <row r="119243" spans="17:17">
      <c r="Q119243" s="39"/>
    </row>
    <row r="119244" spans="17:17">
      <c r="Q119244" s="39"/>
    </row>
    <row r="119245" spans="17:17">
      <c r="Q119245" s="39"/>
    </row>
    <row r="119246" spans="17:17">
      <c r="Q119246" s="39"/>
    </row>
    <row r="119247" spans="17:17">
      <c r="Q119247" s="39"/>
    </row>
    <row r="119248" spans="17:17">
      <c r="Q119248" s="39"/>
    </row>
    <row r="119249" spans="17:17">
      <c r="Q119249" s="39"/>
    </row>
    <row r="119250" spans="17:17">
      <c r="Q119250" s="39"/>
    </row>
    <row r="119251" spans="17:17">
      <c r="Q119251" s="39"/>
    </row>
    <row r="119252" spans="17:17">
      <c r="Q119252" s="39"/>
    </row>
    <row r="119253" spans="17:17">
      <c r="Q119253" s="39"/>
    </row>
    <row r="119254" spans="17:17">
      <c r="Q119254" s="39"/>
    </row>
    <row r="119255" spans="17:17">
      <c r="Q119255" s="39"/>
    </row>
    <row r="119256" spans="17:17">
      <c r="Q119256" s="39"/>
    </row>
    <row r="119257" spans="17:17">
      <c r="Q119257" s="39"/>
    </row>
    <row r="119258" spans="17:17">
      <c r="Q119258" s="39"/>
    </row>
    <row r="119259" spans="17:17">
      <c r="Q119259" s="39"/>
    </row>
    <row r="119260" spans="17:17">
      <c r="Q119260" s="39"/>
    </row>
    <row r="119261" spans="17:17">
      <c r="Q119261" s="39"/>
    </row>
    <row r="119262" spans="17:17">
      <c r="Q119262" s="39"/>
    </row>
    <row r="119263" spans="17:17">
      <c r="Q119263" s="39"/>
    </row>
    <row r="119264" spans="17:17">
      <c r="Q119264" s="39"/>
    </row>
    <row r="119265" spans="17:17">
      <c r="Q119265" s="39"/>
    </row>
    <row r="119266" spans="17:17">
      <c r="Q119266" s="39"/>
    </row>
    <row r="119267" spans="17:17">
      <c r="Q119267" s="39"/>
    </row>
    <row r="119268" spans="17:17">
      <c r="Q119268" s="39"/>
    </row>
    <row r="119269" spans="17:17">
      <c r="Q119269" s="39"/>
    </row>
    <row r="119270" spans="17:17">
      <c r="Q119270" s="39"/>
    </row>
    <row r="119271" spans="17:17">
      <c r="Q119271" s="39"/>
    </row>
    <row r="119272" spans="17:17">
      <c r="Q119272" s="39"/>
    </row>
    <row r="119273" spans="17:17">
      <c r="Q119273" s="39"/>
    </row>
    <row r="119274" spans="17:17">
      <c r="Q119274" s="39"/>
    </row>
    <row r="119275" spans="17:17">
      <c r="Q119275" s="39"/>
    </row>
    <row r="119276" spans="17:17">
      <c r="Q119276" s="39"/>
    </row>
    <row r="119277" spans="17:17">
      <c r="Q119277" s="39"/>
    </row>
    <row r="119278" spans="17:17">
      <c r="Q119278" s="39"/>
    </row>
    <row r="119279" spans="17:17">
      <c r="Q119279" s="39"/>
    </row>
    <row r="119280" spans="17:17">
      <c r="Q119280" s="39"/>
    </row>
    <row r="119281" spans="17:17">
      <c r="Q119281" s="39"/>
    </row>
    <row r="119282" spans="17:17">
      <c r="Q119282" s="39"/>
    </row>
    <row r="119283" spans="17:17">
      <c r="Q119283" s="39"/>
    </row>
    <row r="119284" spans="17:17">
      <c r="Q119284" s="39"/>
    </row>
    <row r="119285" spans="17:17">
      <c r="Q119285" s="39"/>
    </row>
    <row r="119286" spans="17:17">
      <c r="Q119286" s="39"/>
    </row>
    <row r="119287" spans="17:17">
      <c r="Q119287" s="39"/>
    </row>
    <row r="119288" spans="17:17">
      <c r="Q119288" s="39"/>
    </row>
    <row r="119289" spans="17:17">
      <c r="Q119289" s="39"/>
    </row>
    <row r="119290" spans="17:17">
      <c r="Q119290" s="39"/>
    </row>
    <row r="119291" spans="17:17">
      <c r="Q119291" s="39"/>
    </row>
    <row r="119292" spans="17:17">
      <c r="Q119292" s="39"/>
    </row>
    <row r="119293" spans="17:17">
      <c r="Q119293" s="39"/>
    </row>
    <row r="119294" spans="17:17">
      <c r="Q119294" s="39"/>
    </row>
    <row r="119295" spans="17:17">
      <c r="Q119295" s="39"/>
    </row>
    <row r="119296" spans="17:17">
      <c r="Q119296" s="39"/>
    </row>
    <row r="119297" spans="17:17">
      <c r="Q119297" s="39"/>
    </row>
    <row r="119298" spans="17:17">
      <c r="Q119298" s="39"/>
    </row>
    <row r="119299" spans="17:17">
      <c r="Q119299" s="39"/>
    </row>
    <row r="119300" spans="17:17">
      <c r="Q119300" s="39"/>
    </row>
    <row r="119301" spans="17:17">
      <c r="Q119301" s="39"/>
    </row>
    <row r="119302" spans="17:17">
      <c r="Q119302" s="39"/>
    </row>
    <row r="119303" spans="17:17">
      <c r="Q119303" s="39"/>
    </row>
    <row r="119304" spans="17:17">
      <c r="Q119304" s="39"/>
    </row>
    <row r="119305" spans="17:17">
      <c r="Q119305" s="39"/>
    </row>
    <row r="119306" spans="17:17">
      <c r="Q119306" s="39"/>
    </row>
    <row r="119307" spans="17:17">
      <c r="Q119307" s="39"/>
    </row>
    <row r="119308" spans="17:17">
      <c r="Q119308" s="39"/>
    </row>
    <row r="119309" spans="17:17">
      <c r="Q119309" s="39"/>
    </row>
    <row r="119310" spans="17:17">
      <c r="Q119310" s="39"/>
    </row>
    <row r="119311" spans="17:17">
      <c r="Q119311" s="39"/>
    </row>
    <row r="119312" spans="17:17">
      <c r="Q119312" s="39"/>
    </row>
    <row r="119313" spans="17:17">
      <c r="Q119313" s="39"/>
    </row>
    <row r="119314" spans="17:17">
      <c r="Q119314" s="39"/>
    </row>
    <row r="119315" spans="17:17">
      <c r="Q119315" s="39"/>
    </row>
    <row r="119316" spans="17:17">
      <c r="Q119316" s="39"/>
    </row>
    <row r="119317" spans="17:17">
      <c r="Q119317" s="39"/>
    </row>
    <row r="119318" spans="17:17">
      <c r="Q119318" s="39"/>
    </row>
    <row r="119319" spans="17:17">
      <c r="Q119319" s="39"/>
    </row>
    <row r="119320" spans="17:17">
      <c r="Q119320" s="39"/>
    </row>
    <row r="119321" spans="17:17">
      <c r="Q119321" s="39"/>
    </row>
    <row r="119322" spans="17:17">
      <c r="Q119322" s="39"/>
    </row>
    <row r="119323" spans="17:17">
      <c r="Q119323" s="39"/>
    </row>
    <row r="119324" spans="17:17">
      <c r="Q119324" s="39"/>
    </row>
    <row r="119325" spans="17:17">
      <c r="Q119325" s="39"/>
    </row>
    <row r="119326" spans="17:17">
      <c r="Q119326" s="39"/>
    </row>
    <row r="119327" spans="17:17">
      <c r="Q119327" s="39"/>
    </row>
    <row r="119328" spans="17:17">
      <c r="Q119328" s="39"/>
    </row>
    <row r="119329" spans="17:17">
      <c r="Q119329" s="39"/>
    </row>
    <row r="119330" spans="17:17">
      <c r="Q119330" s="39"/>
    </row>
    <row r="119331" spans="17:17">
      <c r="Q119331" s="39"/>
    </row>
    <row r="119332" spans="17:17">
      <c r="Q119332" s="39"/>
    </row>
    <row r="119333" spans="17:17">
      <c r="Q119333" s="39"/>
    </row>
    <row r="119334" spans="17:17">
      <c r="Q119334" s="39"/>
    </row>
    <row r="119335" spans="17:17">
      <c r="Q119335" s="39"/>
    </row>
    <row r="119336" spans="17:17">
      <c r="Q119336" s="39"/>
    </row>
    <row r="119337" spans="17:17">
      <c r="Q119337" s="39"/>
    </row>
    <row r="119338" spans="17:17">
      <c r="Q119338" s="39"/>
    </row>
    <row r="119339" spans="17:17">
      <c r="Q119339" s="39"/>
    </row>
    <row r="119340" spans="17:17">
      <c r="Q119340" s="39"/>
    </row>
    <row r="119341" spans="17:17">
      <c r="Q119341" s="39"/>
    </row>
    <row r="119342" spans="17:17">
      <c r="Q119342" s="39"/>
    </row>
    <row r="119343" spans="17:17">
      <c r="Q119343" s="39"/>
    </row>
    <row r="119344" spans="17:17">
      <c r="Q119344" s="39"/>
    </row>
    <row r="119345" spans="17:17">
      <c r="Q119345" s="39"/>
    </row>
    <row r="119346" spans="17:17">
      <c r="Q119346" s="39"/>
    </row>
    <row r="119347" spans="17:17">
      <c r="Q119347" s="39"/>
    </row>
    <row r="119348" spans="17:17">
      <c r="Q119348" s="39"/>
    </row>
    <row r="119349" spans="17:17">
      <c r="Q119349" s="39"/>
    </row>
    <row r="119350" spans="17:17">
      <c r="Q119350" s="39"/>
    </row>
    <row r="119351" spans="17:17">
      <c r="Q119351" s="39"/>
    </row>
    <row r="119352" spans="17:17">
      <c r="Q119352" s="39"/>
    </row>
    <row r="119353" spans="17:17">
      <c r="Q119353" s="39"/>
    </row>
    <row r="119354" spans="17:17">
      <c r="Q119354" s="39"/>
    </row>
    <row r="119355" spans="17:17">
      <c r="Q119355" s="39"/>
    </row>
    <row r="119356" spans="17:17">
      <c r="Q119356" s="39"/>
    </row>
    <row r="119357" spans="17:17">
      <c r="Q119357" s="39"/>
    </row>
    <row r="119358" spans="17:17">
      <c r="Q119358" s="39"/>
    </row>
    <row r="119359" spans="17:17">
      <c r="Q119359" s="39"/>
    </row>
    <row r="119360" spans="17:17">
      <c r="Q119360" s="39"/>
    </row>
    <row r="119361" spans="17:17">
      <c r="Q119361" s="39"/>
    </row>
    <row r="119362" spans="17:17">
      <c r="Q119362" s="39"/>
    </row>
    <row r="119363" spans="17:17">
      <c r="Q119363" s="39"/>
    </row>
    <row r="119364" spans="17:17">
      <c r="Q119364" s="39"/>
    </row>
    <row r="119365" spans="17:17">
      <c r="Q119365" s="39"/>
    </row>
    <row r="119366" spans="17:17">
      <c r="Q119366" s="39"/>
    </row>
    <row r="119367" spans="17:17">
      <c r="Q119367" s="39"/>
    </row>
    <row r="119368" spans="17:17">
      <c r="Q119368" s="39"/>
    </row>
    <row r="119369" spans="17:17">
      <c r="Q119369" s="39"/>
    </row>
    <row r="119370" spans="17:17">
      <c r="Q119370" s="39"/>
    </row>
    <row r="119371" spans="17:17">
      <c r="Q119371" s="39"/>
    </row>
    <row r="119372" spans="17:17">
      <c r="Q119372" s="39"/>
    </row>
    <row r="119373" spans="17:17">
      <c r="Q119373" s="39"/>
    </row>
    <row r="119374" spans="17:17">
      <c r="Q119374" s="39"/>
    </row>
    <row r="119375" spans="17:17">
      <c r="Q119375" s="39"/>
    </row>
    <row r="119376" spans="17:17">
      <c r="Q119376" s="39"/>
    </row>
    <row r="119377" spans="17:17">
      <c r="Q119377" s="39"/>
    </row>
    <row r="119378" spans="17:17">
      <c r="Q119378" s="39"/>
    </row>
    <row r="119379" spans="17:17">
      <c r="Q119379" s="39"/>
    </row>
    <row r="119380" spans="17:17">
      <c r="Q119380" s="39"/>
    </row>
    <row r="119381" spans="17:17">
      <c r="Q119381" s="39"/>
    </row>
    <row r="119382" spans="17:17">
      <c r="Q119382" s="39"/>
    </row>
    <row r="119383" spans="17:17">
      <c r="Q119383" s="39"/>
    </row>
    <row r="119384" spans="17:17">
      <c r="Q119384" s="39"/>
    </row>
    <row r="119385" spans="17:17">
      <c r="Q119385" s="39"/>
    </row>
    <row r="119386" spans="17:17">
      <c r="Q119386" s="39"/>
    </row>
    <row r="119387" spans="17:17">
      <c r="Q119387" s="39"/>
    </row>
    <row r="119388" spans="17:17">
      <c r="Q119388" s="39"/>
    </row>
    <row r="119389" spans="17:17">
      <c r="Q119389" s="39"/>
    </row>
    <row r="119390" spans="17:17">
      <c r="Q119390" s="39"/>
    </row>
    <row r="119391" spans="17:17">
      <c r="Q119391" s="39"/>
    </row>
    <row r="119392" spans="17:17">
      <c r="Q119392" s="39"/>
    </row>
    <row r="119393" spans="17:17">
      <c r="Q119393" s="39"/>
    </row>
    <row r="119394" spans="17:17">
      <c r="Q119394" s="39"/>
    </row>
    <row r="119395" spans="17:17">
      <c r="Q119395" s="39"/>
    </row>
    <row r="119396" spans="17:17">
      <c r="Q119396" s="39"/>
    </row>
    <row r="119397" spans="17:17">
      <c r="Q119397" s="39"/>
    </row>
    <row r="119398" spans="17:17">
      <c r="Q119398" s="39"/>
    </row>
    <row r="119399" spans="17:17">
      <c r="Q119399" s="39"/>
    </row>
    <row r="119400" spans="17:17">
      <c r="Q119400" s="39"/>
    </row>
    <row r="119401" spans="17:17">
      <c r="Q119401" s="39"/>
    </row>
    <row r="119402" spans="17:17">
      <c r="Q119402" s="39"/>
    </row>
    <row r="119403" spans="17:17">
      <c r="Q119403" s="39"/>
    </row>
    <row r="119404" spans="17:17">
      <c r="Q119404" s="39"/>
    </row>
    <row r="119405" spans="17:17">
      <c r="Q119405" s="39"/>
    </row>
    <row r="119406" spans="17:17">
      <c r="Q119406" s="39"/>
    </row>
    <row r="119407" spans="17:17">
      <c r="Q119407" s="39"/>
    </row>
    <row r="119408" spans="17:17">
      <c r="Q119408" s="39"/>
    </row>
    <row r="119409" spans="17:17">
      <c r="Q119409" s="39"/>
    </row>
    <row r="119410" spans="17:17">
      <c r="Q119410" s="39"/>
    </row>
    <row r="119411" spans="17:17">
      <c r="Q119411" s="39"/>
    </row>
    <row r="119412" spans="17:17">
      <c r="Q119412" s="39"/>
    </row>
    <row r="119413" spans="17:17">
      <c r="Q119413" s="39"/>
    </row>
    <row r="119414" spans="17:17">
      <c r="Q119414" s="39"/>
    </row>
    <row r="119415" spans="17:17">
      <c r="Q119415" s="39"/>
    </row>
    <row r="119416" spans="17:17">
      <c r="Q119416" s="39"/>
    </row>
    <row r="119417" spans="17:17">
      <c r="Q119417" s="39"/>
    </row>
    <row r="119418" spans="17:17">
      <c r="Q119418" s="39"/>
    </row>
    <row r="119419" spans="17:17">
      <c r="Q119419" s="39"/>
    </row>
    <row r="119420" spans="17:17">
      <c r="Q119420" s="39"/>
    </row>
    <row r="119421" spans="17:17">
      <c r="Q119421" s="39"/>
    </row>
    <row r="119422" spans="17:17">
      <c r="Q119422" s="39"/>
    </row>
    <row r="119423" spans="17:17">
      <c r="Q119423" s="39"/>
    </row>
    <row r="119424" spans="17:17">
      <c r="Q119424" s="39"/>
    </row>
    <row r="119425" spans="17:17">
      <c r="Q119425" s="39"/>
    </row>
    <row r="119426" spans="17:17">
      <c r="Q119426" s="39"/>
    </row>
    <row r="119427" spans="17:17">
      <c r="Q119427" s="39"/>
    </row>
    <row r="119428" spans="17:17">
      <c r="Q119428" s="39"/>
    </row>
    <row r="119429" spans="17:17">
      <c r="Q119429" s="39"/>
    </row>
    <row r="119430" spans="17:17">
      <c r="Q119430" s="39"/>
    </row>
    <row r="119431" spans="17:17">
      <c r="Q119431" s="39"/>
    </row>
    <row r="119432" spans="17:17">
      <c r="Q119432" s="39"/>
    </row>
    <row r="119433" spans="17:17">
      <c r="Q119433" s="39"/>
    </row>
    <row r="119434" spans="17:17">
      <c r="Q119434" s="39"/>
    </row>
    <row r="119435" spans="17:17">
      <c r="Q119435" s="39"/>
    </row>
    <row r="119436" spans="17:17">
      <c r="Q119436" s="39"/>
    </row>
    <row r="119437" spans="17:17">
      <c r="Q119437" s="39"/>
    </row>
    <row r="119438" spans="17:17">
      <c r="Q119438" s="39"/>
    </row>
    <row r="119439" spans="17:17">
      <c r="Q119439" s="39"/>
    </row>
    <row r="119440" spans="17:17">
      <c r="Q119440" s="39"/>
    </row>
    <row r="119441" spans="17:17">
      <c r="Q119441" s="39"/>
    </row>
    <row r="119442" spans="17:17">
      <c r="Q119442" s="39"/>
    </row>
    <row r="119443" spans="17:17">
      <c r="Q119443" s="39"/>
    </row>
    <row r="119444" spans="17:17">
      <c r="Q119444" s="39"/>
    </row>
    <row r="119445" spans="17:17">
      <c r="Q119445" s="39"/>
    </row>
    <row r="119446" spans="17:17">
      <c r="Q119446" s="39"/>
    </row>
    <row r="119447" spans="17:17">
      <c r="Q119447" s="39"/>
    </row>
    <row r="119448" spans="17:17">
      <c r="Q119448" s="39"/>
    </row>
    <row r="119449" spans="17:17">
      <c r="Q119449" s="39"/>
    </row>
    <row r="119450" spans="17:17">
      <c r="Q119450" s="39"/>
    </row>
    <row r="119451" spans="17:17">
      <c r="Q119451" s="39"/>
    </row>
    <row r="119452" spans="17:17">
      <c r="Q119452" s="39"/>
    </row>
    <row r="119453" spans="17:17">
      <c r="Q119453" s="39"/>
    </row>
    <row r="119454" spans="17:17">
      <c r="Q119454" s="39"/>
    </row>
    <row r="119455" spans="17:17">
      <c r="Q119455" s="39"/>
    </row>
    <row r="119456" spans="17:17">
      <c r="Q119456" s="39"/>
    </row>
    <row r="119457" spans="17:17">
      <c r="Q119457" s="39"/>
    </row>
    <row r="119458" spans="17:17">
      <c r="Q119458" s="39"/>
    </row>
    <row r="119459" spans="17:17">
      <c r="Q119459" s="39"/>
    </row>
    <row r="119460" spans="17:17">
      <c r="Q119460" s="39"/>
    </row>
    <row r="119461" spans="17:17">
      <c r="Q119461" s="39"/>
    </row>
    <row r="119462" spans="17:17">
      <c r="Q119462" s="39"/>
    </row>
    <row r="119463" spans="17:17">
      <c r="Q119463" s="39"/>
    </row>
    <row r="119464" spans="17:17">
      <c r="Q119464" s="39"/>
    </row>
    <row r="119465" spans="17:17">
      <c r="Q119465" s="39"/>
    </row>
    <row r="119466" spans="17:17">
      <c r="Q119466" s="39"/>
    </row>
    <row r="119467" spans="17:17">
      <c r="Q119467" s="39"/>
    </row>
    <row r="119468" spans="17:17">
      <c r="Q119468" s="39"/>
    </row>
    <row r="119469" spans="17:17">
      <c r="Q119469" s="39"/>
    </row>
    <row r="119470" spans="17:17">
      <c r="Q119470" s="39"/>
    </row>
    <row r="119471" spans="17:17">
      <c r="Q119471" s="39"/>
    </row>
    <row r="119472" spans="17:17">
      <c r="Q119472" s="39"/>
    </row>
    <row r="119473" spans="17:17">
      <c r="Q119473" s="39"/>
    </row>
    <row r="119474" spans="17:17">
      <c r="Q119474" s="39"/>
    </row>
    <row r="119475" spans="17:17">
      <c r="Q119475" s="39"/>
    </row>
    <row r="119476" spans="17:17">
      <c r="Q119476" s="39"/>
    </row>
    <row r="119477" spans="17:17">
      <c r="Q119477" s="39"/>
    </row>
    <row r="119478" spans="17:17">
      <c r="Q119478" s="39"/>
    </row>
    <row r="119479" spans="17:17">
      <c r="Q119479" s="39"/>
    </row>
    <row r="119480" spans="17:17">
      <c r="Q119480" s="39"/>
    </row>
    <row r="119481" spans="17:17">
      <c r="Q119481" s="39"/>
    </row>
    <row r="119482" spans="17:17">
      <c r="Q119482" s="39"/>
    </row>
    <row r="119483" spans="17:17">
      <c r="Q119483" s="39"/>
    </row>
    <row r="119484" spans="17:17">
      <c r="Q119484" s="39"/>
    </row>
    <row r="119485" spans="17:17">
      <c r="Q119485" s="39"/>
    </row>
    <row r="119486" spans="17:17">
      <c r="Q119486" s="39"/>
    </row>
    <row r="119487" spans="17:17">
      <c r="Q119487" s="39"/>
    </row>
    <row r="119488" spans="17:17">
      <c r="Q119488" s="39"/>
    </row>
    <row r="119489" spans="17:17">
      <c r="Q119489" s="39"/>
    </row>
    <row r="119490" spans="17:17">
      <c r="Q119490" s="39"/>
    </row>
    <row r="119491" spans="17:17">
      <c r="Q119491" s="39"/>
    </row>
    <row r="119492" spans="17:17">
      <c r="Q119492" s="39"/>
    </row>
    <row r="119493" spans="17:17">
      <c r="Q119493" s="39"/>
    </row>
    <row r="119494" spans="17:17">
      <c r="Q119494" s="39"/>
    </row>
    <row r="119495" spans="17:17">
      <c r="Q119495" s="39"/>
    </row>
    <row r="119496" spans="17:17">
      <c r="Q119496" s="39"/>
    </row>
    <row r="119497" spans="17:17">
      <c r="Q119497" s="39"/>
    </row>
    <row r="119498" spans="17:17">
      <c r="Q119498" s="39"/>
    </row>
    <row r="119499" spans="17:17">
      <c r="Q119499" s="39"/>
    </row>
    <row r="119500" spans="17:17">
      <c r="Q119500" s="39"/>
    </row>
    <row r="119501" spans="17:17">
      <c r="Q119501" s="39"/>
    </row>
    <row r="119502" spans="17:17">
      <c r="Q119502" s="39"/>
    </row>
    <row r="119503" spans="17:17">
      <c r="Q119503" s="39"/>
    </row>
    <row r="119504" spans="17:17">
      <c r="Q119504" s="39"/>
    </row>
    <row r="119505" spans="17:17">
      <c r="Q119505" s="39"/>
    </row>
    <row r="119506" spans="17:17">
      <c r="Q119506" s="39"/>
    </row>
    <row r="119507" spans="17:17">
      <c r="Q119507" s="39"/>
    </row>
    <row r="119508" spans="17:17">
      <c r="Q119508" s="39"/>
    </row>
    <row r="119509" spans="17:17">
      <c r="Q119509" s="39"/>
    </row>
    <row r="119510" spans="17:17">
      <c r="Q119510" s="39"/>
    </row>
    <row r="119511" spans="17:17">
      <c r="Q119511" s="39"/>
    </row>
    <row r="119512" spans="17:17">
      <c r="Q119512" s="39"/>
    </row>
    <row r="119513" spans="17:17">
      <c r="Q119513" s="39"/>
    </row>
    <row r="119514" spans="17:17">
      <c r="Q119514" s="39"/>
    </row>
    <row r="119515" spans="17:17">
      <c r="Q119515" s="39"/>
    </row>
    <row r="119516" spans="17:17">
      <c r="Q119516" s="39"/>
    </row>
    <row r="119517" spans="17:17">
      <c r="Q119517" s="39"/>
    </row>
    <row r="119518" spans="17:17">
      <c r="Q119518" s="39"/>
    </row>
    <row r="119519" spans="17:17">
      <c r="Q119519" s="39"/>
    </row>
    <row r="119520" spans="17:17">
      <c r="Q119520" s="39"/>
    </row>
    <row r="119521" spans="17:17">
      <c r="Q119521" s="39"/>
    </row>
    <row r="119522" spans="17:17">
      <c r="Q119522" s="39"/>
    </row>
    <row r="119523" spans="17:17">
      <c r="Q119523" s="39"/>
    </row>
    <row r="119524" spans="17:17">
      <c r="Q119524" s="39"/>
    </row>
    <row r="119525" spans="17:17">
      <c r="Q119525" s="39"/>
    </row>
    <row r="119526" spans="17:17">
      <c r="Q119526" s="39"/>
    </row>
    <row r="119527" spans="17:17">
      <c r="Q119527" s="39"/>
    </row>
    <row r="119528" spans="17:17">
      <c r="Q119528" s="39"/>
    </row>
    <row r="119529" spans="17:17">
      <c r="Q119529" s="39"/>
    </row>
    <row r="119530" spans="17:17">
      <c r="Q119530" s="39"/>
    </row>
    <row r="119531" spans="17:17">
      <c r="Q119531" s="39"/>
    </row>
    <row r="119532" spans="17:17">
      <c r="Q119532" s="39"/>
    </row>
    <row r="119533" spans="17:17">
      <c r="Q119533" s="39"/>
    </row>
    <row r="119534" spans="17:17">
      <c r="Q119534" s="39"/>
    </row>
    <row r="119535" spans="17:17">
      <c r="Q119535" s="39"/>
    </row>
    <row r="119536" spans="17:17">
      <c r="Q119536" s="39"/>
    </row>
    <row r="119537" spans="17:17">
      <c r="Q119537" s="39"/>
    </row>
    <row r="119538" spans="17:17">
      <c r="Q119538" s="39"/>
    </row>
    <row r="119539" spans="17:17">
      <c r="Q119539" s="39"/>
    </row>
    <row r="119540" spans="17:17">
      <c r="Q119540" s="39"/>
    </row>
    <row r="119541" spans="17:17">
      <c r="Q119541" s="39"/>
    </row>
    <row r="119542" spans="17:17">
      <c r="Q119542" s="39"/>
    </row>
    <row r="119543" spans="17:17">
      <c r="Q119543" s="39"/>
    </row>
    <row r="119544" spans="17:17">
      <c r="Q119544" s="39"/>
    </row>
    <row r="119545" spans="17:17">
      <c r="Q119545" s="39"/>
    </row>
    <row r="119546" spans="17:17">
      <c r="Q119546" s="39"/>
    </row>
    <row r="119547" spans="17:17">
      <c r="Q119547" s="39"/>
    </row>
    <row r="119548" spans="17:17">
      <c r="Q119548" s="39"/>
    </row>
    <row r="119549" spans="17:17">
      <c r="Q119549" s="39"/>
    </row>
    <row r="119550" spans="17:17">
      <c r="Q119550" s="39"/>
    </row>
    <row r="119551" spans="17:17">
      <c r="Q119551" s="39"/>
    </row>
    <row r="119552" spans="17:17">
      <c r="Q119552" s="39"/>
    </row>
    <row r="119553" spans="17:17">
      <c r="Q119553" s="39"/>
    </row>
    <row r="119554" spans="17:17">
      <c r="Q119554" s="39"/>
    </row>
    <row r="119555" spans="17:17">
      <c r="Q119555" s="39"/>
    </row>
    <row r="119556" spans="17:17">
      <c r="Q119556" s="39"/>
    </row>
    <row r="119557" spans="17:17">
      <c r="Q119557" s="39"/>
    </row>
    <row r="119558" spans="17:17">
      <c r="Q119558" s="39"/>
    </row>
    <row r="119559" spans="17:17">
      <c r="Q119559" s="39"/>
    </row>
    <row r="119560" spans="17:17">
      <c r="Q119560" s="39"/>
    </row>
    <row r="119561" spans="17:17">
      <c r="Q119561" s="39"/>
    </row>
    <row r="119562" spans="17:17">
      <c r="Q119562" s="39"/>
    </row>
    <row r="119563" spans="17:17">
      <c r="Q119563" s="39"/>
    </row>
    <row r="119564" spans="17:17">
      <c r="Q119564" s="39"/>
    </row>
    <row r="119565" spans="17:17">
      <c r="Q119565" s="39"/>
    </row>
    <row r="119566" spans="17:17">
      <c r="Q119566" s="39"/>
    </row>
    <row r="119567" spans="17:17">
      <c r="Q119567" s="39"/>
    </row>
    <row r="119568" spans="17:17">
      <c r="Q119568" s="39"/>
    </row>
    <row r="119569" spans="17:17">
      <c r="Q119569" s="39"/>
    </row>
    <row r="119570" spans="17:17">
      <c r="Q119570" s="39"/>
    </row>
    <row r="119571" spans="17:17">
      <c r="Q119571" s="39"/>
    </row>
    <row r="119572" spans="17:17">
      <c r="Q119572" s="39"/>
    </row>
    <row r="119573" spans="17:17">
      <c r="Q119573" s="39"/>
    </row>
    <row r="119574" spans="17:17">
      <c r="Q119574" s="39"/>
    </row>
    <row r="119575" spans="17:17">
      <c r="Q119575" s="39"/>
    </row>
    <row r="119576" spans="17:17">
      <c r="Q119576" s="39"/>
    </row>
    <row r="119577" spans="17:17">
      <c r="Q119577" s="39"/>
    </row>
    <row r="119578" spans="17:17">
      <c r="Q119578" s="39"/>
    </row>
    <row r="119579" spans="17:17">
      <c r="Q119579" s="39"/>
    </row>
    <row r="119580" spans="17:17">
      <c r="Q119580" s="39"/>
    </row>
    <row r="119581" spans="17:17">
      <c r="Q119581" s="39"/>
    </row>
    <row r="119582" spans="17:17">
      <c r="Q119582" s="39"/>
    </row>
    <row r="119583" spans="17:17">
      <c r="Q119583" s="39"/>
    </row>
    <row r="119584" spans="17:17">
      <c r="Q119584" s="39"/>
    </row>
    <row r="119585" spans="17:17">
      <c r="Q119585" s="39"/>
    </row>
    <row r="119586" spans="17:17">
      <c r="Q119586" s="39"/>
    </row>
    <row r="119587" spans="17:17">
      <c r="Q119587" s="39"/>
    </row>
    <row r="119588" spans="17:17">
      <c r="Q119588" s="39"/>
    </row>
    <row r="119589" spans="17:17">
      <c r="Q119589" s="39"/>
    </row>
    <row r="119590" spans="17:17">
      <c r="Q119590" s="39"/>
    </row>
    <row r="119591" spans="17:17">
      <c r="Q119591" s="39"/>
    </row>
    <row r="119592" spans="17:17">
      <c r="Q119592" s="39"/>
    </row>
    <row r="119593" spans="17:17">
      <c r="Q119593" s="39"/>
    </row>
    <row r="119594" spans="17:17">
      <c r="Q119594" s="39"/>
    </row>
    <row r="119595" spans="17:17">
      <c r="Q119595" s="39"/>
    </row>
    <row r="119596" spans="17:17">
      <c r="Q119596" s="39"/>
    </row>
    <row r="119597" spans="17:17">
      <c r="Q119597" s="39"/>
    </row>
    <row r="119598" spans="17:17">
      <c r="Q119598" s="39"/>
    </row>
    <row r="119599" spans="17:17">
      <c r="Q119599" s="39"/>
    </row>
    <row r="119600" spans="17:17">
      <c r="Q119600" s="39"/>
    </row>
    <row r="119601" spans="17:17">
      <c r="Q119601" s="39"/>
    </row>
    <row r="119602" spans="17:17">
      <c r="Q119602" s="39"/>
    </row>
    <row r="119603" spans="17:17">
      <c r="Q119603" s="39"/>
    </row>
    <row r="119604" spans="17:17">
      <c r="Q119604" s="39"/>
    </row>
    <row r="119605" spans="17:17">
      <c r="Q119605" s="39"/>
    </row>
    <row r="119606" spans="17:17">
      <c r="Q119606" s="39"/>
    </row>
    <row r="119607" spans="17:17">
      <c r="Q119607" s="39"/>
    </row>
    <row r="119608" spans="17:17">
      <c r="Q119608" s="39"/>
    </row>
    <row r="119609" spans="17:17">
      <c r="Q119609" s="39"/>
    </row>
    <row r="119610" spans="17:17">
      <c r="Q119610" s="39"/>
    </row>
    <row r="119611" spans="17:17">
      <c r="Q119611" s="39"/>
    </row>
    <row r="119612" spans="17:17">
      <c r="Q119612" s="39"/>
    </row>
    <row r="119613" spans="17:17">
      <c r="Q119613" s="39"/>
    </row>
    <row r="119614" spans="17:17">
      <c r="Q119614" s="39"/>
    </row>
    <row r="119615" spans="17:17">
      <c r="Q119615" s="39"/>
    </row>
    <row r="119616" spans="17:17">
      <c r="Q119616" s="39"/>
    </row>
    <row r="119617" spans="17:17">
      <c r="Q119617" s="39"/>
    </row>
    <row r="119618" spans="17:17">
      <c r="Q119618" s="39"/>
    </row>
    <row r="119619" spans="17:17">
      <c r="Q119619" s="39"/>
    </row>
    <row r="119620" spans="17:17">
      <c r="Q119620" s="39"/>
    </row>
    <row r="119621" spans="17:17">
      <c r="Q119621" s="39"/>
    </row>
    <row r="119622" spans="17:17">
      <c r="Q119622" s="39"/>
    </row>
    <row r="119623" spans="17:17">
      <c r="Q119623" s="39"/>
    </row>
    <row r="119624" spans="17:17">
      <c r="Q119624" s="39"/>
    </row>
    <row r="119625" spans="17:17">
      <c r="Q119625" s="39"/>
    </row>
    <row r="119626" spans="17:17">
      <c r="Q119626" s="39"/>
    </row>
    <row r="119627" spans="17:17">
      <c r="Q119627" s="39"/>
    </row>
    <row r="119628" spans="17:17">
      <c r="Q119628" s="39"/>
    </row>
    <row r="119629" spans="17:17">
      <c r="Q119629" s="39"/>
    </row>
    <row r="119630" spans="17:17">
      <c r="Q119630" s="39"/>
    </row>
    <row r="119631" spans="17:17">
      <c r="Q119631" s="39"/>
    </row>
    <row r="119632" spans="17:17">
      <c r="Q119632" s="39"/>
    </row>
    <row r="119633" spans="17:17">
      <c r="Q119633" s="39"/>
    </row>
    <row r="119634" spans="17:17">
      <c r="Q119634" s="39"/>
    </row>
    <row r="119635" spans="17:17">
      <c r="Q119635" s="39"/>
    </row>
    <row r="119636" spans="17:17">
      <c r="Q119636" s="39"/>
    </row>
    <row r="119637" spans="17:17">
      <c r="Q119637" s="39"/>
    </row>
    <row r="119638" spans="17:17">
      <c r="Q119638" s="39"/>
    </row>
    <row r="119639" spans="17:17">
      <c r="Q119639" s="39"/>
    </row>
    <row r="119640" spans="17:17">
      <c r="Q119640" s="39"/>
    </row>
    <row r="119641" spans="17:17">
      <c r="Q119641" s="39"/>
    </row>
    <row r="119642" spans="17:17">
      <c r="Q119642" s="39"/>
    </row>
    <row r="119643" spans="17:17">
      <c r="Q119643" s="39"/>
    </row>
    <row r="119644" spans="17:17">
      <c r="Q119644" s="39"/>
    </row>
    <row r="119645" spans="17:17">
      <c r="Q119645" s="39"/>
    </row>
    <row r="119646" spans="17:17">
      <c r="Q119646" s="39"/>
    </row>
    <row r="119647" spans="17:17">
      <c r="Q119647" s="39"/>
    </row>
    <row r="119648" spans="17:17">
      <c r="Q119648" s="39"/>
    </row>
    <row r="119649" spans="17:17">
      <c r="Q119649" s="39"/>
    </row>
    <row r="119650" spans="17:17">
      <c r="Q119650" s="39"/>
    </row>
    <row r="119651" spans="17:17">
      <c r="Q119651" s="39"/>
    </row>
    <row r="119652" spans="17:17">
      <c r="Q119652" s="39"/>
    </row>
    <row r="119653" spans="17:17">
      <c r="Q119653" s="39"/>
    </row>
    <row r="119654" spans="17:17">
      <c r="Q119654" s="39"/>
    </row>
    <row r="119655" spans="17:17">
      <c r="Q119655" s="39"/>
    </row>
    <row r="119656" spans="17:17">
      <c r="Q119656" s="39"/>
    </row>
    <row r="119657" spans="17:17">
      <c r="Q119657" s="39"/>
    </row>
    <row r="119658" spans="17:17">
      <c r="Q119658" s="39"/>
    </row>
    <row r="119659" spans="17:17">
      <c r="Q119659" s="39"/>
    </row>
    <row r="119660" spans="17:17">
      <c r="Q119660" s="39"/>
    </row>
    <row r="119661" spans="17:17">
      <c r="Q119661" s="39"/>
    </row>
    <row r="119662" spans="17:17">
      <c r="Q119662" s="39"/>
    </row>
    <row r="119663" spans="17:17">
      <c r="Q119663" s="39"/>
    </row>
    <row r="119664" spans="17:17">
      <c r="Q119664" s="39"/>
    </row>
    <row r="119665" spans="17:17">
      <c r="Q119665" s="39"/>
    </row>
    <row r="119666" spans="17:17">
      <c r="Q119666" s="39"/>
    </row>
    <row r="119667" spans="17:17">
      <c r="Q119667" s="39"/>
    </row>
    <row r="119668" spans="17:17">
      <c r="Q119668" s="39"/>
    </row>
    <row r="119669" spans="17:17">
      <c r="Q119669" s="39"/>
    </row>
    <row r="119670" spans="17:17">
      <c r="Q119670" s="39"/>
    </row>
    <row r="119671" spans="17:17">
      <c r="Q119671" s="39"/>
    </row>
    <row r="119672" spans="17:17">
      <c r="Q119672" s="39"/>
    </row>
    <row r="119673" spans="17:17">
      <c r="Q119673" s="39"/>
    </row>
    <row r="119674" spans="17:17">
      <c r="Q119674" s="39"/>
    </row>
    <row r="119675" spans="17:17">
      <c r="Q119675" s="39"/>
    </row>
    <row r="119676" spans="17:17">
      <c r="Q119676" s="39"/>
    </row>
    <row r="119677" spans="17:17">
      <c r="Q119677" s="39"/>
    </row>
    <row r="119678" spans="17:17">
      <c r="Q119678" s="39"/>
    </row>
    <row r="119679" spans="17:17">
      <c r="Q119679" s="39"/>
    </row>
    <row r="119680" spans="17:17">
      <c r="Q119680" s="39"/>
    </row>
    <row r="119681" spans="17:17">
      <c r="Q119681" s="39"/>
    </row>
    <row r="119682" spans="17:17">
      <c r="Q119682" s="39"/>
    </row>
    <row r="119683" spans="17:17">
      <c r="Q119683" s="39"/>
    </row>
    <row r="119684" spans="17:17">
      <c r="Q119684" s="39"/>
    </row>
    <row r="119685" spans="17:17">
      <c r="Q119685" s="39"/>
    </row>
    <row r="119686" spans="17:17">
      <c r="Q119686" s="39"/>
    </row>
    <row r="119687" spans="17:17">
      <c r="Q119687" s="39"/>
    </row>
    <row r="119688" spans="17:17">
      <c r="Q119688" s="39"/>
    </row>
    <row r="119689" spans="17:17">
      <c r="Q119689" s="39"/>
    </row>
    <row r="119690" spans="17:17">
      <c r="Q119690" s="39"/>
    </row>
    <row r="119691" spans="17:17">
      <c r="Q119691" s="39"/>
    </row>
    <row r="119692" spans="17:17">
      <c r="Q119692" s="39"/>
    </row>
    <row r="119693" spans="17:17">
      <c r="Q119693" s="39"/>
    </row>
    <row r="119694" spans="17:17">
      <c r="Q119694" s="39"/>
    </row>
    <row r="119695" spans="17:17">
      <c r="Q119695" s="39"/>
    </row>
    <row r="119696" spans="17:17">
      <c r="Q119696" s="39"/>
    </row>
    <row r="119697" spans="17:17">
      <c r="Q119697" s="39"/>
    </row>
    <row r="119698" spans="17:17">
      <c r="Q119698" s="39"/>
    </row>
    <row r="119699" spans="17:17">
      <c r="Q119699" s="39"/>
    </row>
    <row r="119700" spans="17:17">
      <c r="Q119700" s="39"/>
    </row>
    <row r="119701" spans="17:17">
      <c r="Q119701" s="39"/>
    </row>
    <row r="119702" spans="17:17">
      <c r="Q119702" s="39"/>
    </row>
    <row r="119703" spans="17:17">
      <c r="Q119703" s="39"/>
    </row>
    <row r="119704" spans="17:17">
      <c r="Q119704" s="39"/>
    </row>
    <row r="119705" spans="17:17">
      <c r="Q119705" s="39"/>
    </row>
    <row r="119706" spans="17:17">
      <c r="Q119706" s="39"/>
    </row>
    <row r="119707" spans="17:17">
      <c r="Q119707" s="39"/>
    </row>
    <row r="119708" spans="17:17">
      <c r="Q119708" s="39"/>
    </row>
    <row r="119709" spans="17:17">
      <c r="Q119709" s="39"/>
    </row>
    <row r="119710" spans="17:17">
      <c r="Q119710" s="39"/>
    </row>
    <row r="119711" spans="17:17">
      <c r="Q119711" s="39"/>
    </row>
    <row r="119712" spans="17:17">
      <c r="Q119712" s="39"/>
    </row>
    <row r="119713" spans="17:17">
      <c r="Q119713" s="39"/>
    </row>
    <row r="119714" spans="17:17">
      <c r="Q119714" s="39"/>
    </row>
    <row r="119715" spans="17:17">
      <c r="Q119715" s="39"/>
    </row>
    <row r="119716" spans="17:17">
      <c r="Q119716" s="39"/>
    </row>
    <row r="119717" spans="17:17">
      <c r="Q119717" s="39"/>
    </row>
    <row r="119718" spans="17:17">
      <c r="Q119718" s="39"/>
    </row>
    <row r="119719" spans="17:17">
      <c r="Q119719" s="39"/>
    </row>
    <row r="119720" spans="17:17">
      <c r="Q119720" s="39"/>
    </row>
    <row r="119721" spans="17:17">
      <c r="Q119721" s="39"/>
    </row>
    <row r="119722" spans="17:17">
      <c r="Q119722" s="39"/>
    </row>
    <row r="119723" spans="17:17">
      <c r="Q119723" s="39"/>
    </row>
    <row r="119724" spans="17:17">
      <c r="Q119724" s="39"/>
    </row>
    <row r="119725" spans="17:17">
      <c r="Q119725" s="39"/>
    </row>
    <row r="119726" spans="17:17">
      <c r="Q119726" s="39"/>
    </row>
    <row r="119727" spans="17:17">
      <c r="Q119727" s="39"/>
    </row>
    <row r="119728" spans="17:17">
      <c r="Q119728" s="39"/>
    </row>
    <row r="119729" spans="17:17">
      <c r="Q119729" s="39"/>
    </row>
    <row r="119730" spans="17:17">
      <c r="Q119730" s="39"/>
    </row>
    <row r="119731" spans="17:17">
      <c r="Q119731" s="39"/>
    </row>
    <row r="119732" spans="17:17">
      <c r="Q119732" s="39"/>
    </row>
    <row r="119733" spans="17:17">
      <c r="Q119733" s="39"/>
    </row>
    <row r="119734" spans="17:17">
      <c r="Q119734" s="39"/>
    </row>
    <row r="119735" spans="17:17">
      <c r="Q119735" s="39"/>
    </row>
    <row r="119736" spans="17:17">
      <c r="Q119736" s="39"/>
    </row>
    <row r="119737" spans="17:17">
      <c r="Q119737" s="39"/>
    </row>
    <row r="119738" spans="17:17">
      <c r="Q119738" s="39"/>
    </row>
    <row r="119739" spans="17:17">
      <c r="Q119739" s="39"/>
    </row>
    <row r="119740" spans="17:17">
      <c r="Q119740" s="39"/>
    </row>
    <row r="119741" spans="17:17">
      <c r="Q119741" s="39"/>
    </row>
    <row r="119742" spans="17:17">
      <c r="Q119742" s="39"/>
    </row>
    <row r="119743" spans="17:17">
      <c r="Q119743" s="39"/>
    </row>
    <row r="119744" spans="17:17">
      <c r="Q119744" s="39"/>
    </row>
    <row r="119745" spans="17:17">
      <c r="Q119745" s="39"/>
    </row>
    <row r="119746" spans="17:17">
      <c r="Q119746" s="39"/>
    </row>
    <row r="119747" spans="17:17">
      <c r="Q119747" s="39"/>
    </row>
    <row r="119748" spans="17:17">
      <c r="Q119748" s="39"/>
    </row>
    <row r="119749" spans="17:17">
      <c r="Q119749" s="39"/>
    </row>
    <row r="119750" spans="17:17">
      <c r="Q119750" s="39"/>
    </row>
    <row r="119751" spans="17:17">
      <c r="Q119751" s="39"/>
    </row>
    <row r="119752" spans="17:17">
      <c r="Q119752" s="39"/>
    </row>
    <row r="119753" spans="17:17">
      <c r="Q119753" s="39"/>
    </row>
    <row r="119754" spans="17:17">
      <c r="Q119754" s="39"/>
    </row>
    <row r="119755" spans="17:17">
      <c r="Q119755" s="39"/>
    </row>
    <row r="119756" spans="17:17">
      <c r="Q119756" s="39"/>
    </row>
    <row r="119757" spans="17:17">
      <c r="Q119757" s="39"/>
    </row>
    <row r="119758" spans="17:17">
      <c r="Q119758" s="39"/>
    </row>
    <row r="119759" spans="17:17">
      <c r="Q119759" s="39"/>
    </row>
    <row r="119760" spans="17:17">
      <c r="Q119760" s="39"/>
    </row>
    <row r="119761" spans="17:17">
      <c r="Q119761" s="39"/>
    </row>
    <row r="119762" spans="17:17">
      <c r="Q119762" s="39"/>
    </row>
    <row r="119763" spans="17:17">
      <c r="Q119763" s="39"/>
    </row>
    <row r="119764" spans="17:17">
      <c r="Q119764" s="39"/>
    </row>
    <row r="119765" spans="17:17">
      <c r="Q119765" s="39"/>
    </row>
    <row r="119766" spans="17:17">
      <c r="Q119766" s="39"/>
    </row>
    <row r="119767" spans="17:17">
      <c r="Q119767" s="39"/>
    </row>
    <row r="119768" spans="17:17">
      <c r="Q119768" s="39"/>
    </row>
    <row r="119769" spans="17:17">
      <c r="Q119769" s="39"/>
    </row>
    <row r="119770" spans="17:17">
      <c r="Q119770" s="39"/>
    </row>
    <row r="119771" spans="17:17">
      <c r="Q119771" s="39"/>
    </row>
    <row r="119772" spans="17:17">
      <c r="Q119772" s="39"/>
    </row>
    <row r="119773" spans="17:17">
      <c r="Q119773" s="39"/>
    </row>
    <row r="119774" spans="17:17">
      <c r="Q119774" s="39"/>
    </row>
    <row r="119775" spans="17:17">
      <c r="Q119775" s="39"/>
    </row>
    <row r="119776" spans="17:17">
      <c r="Q119776" s="39"/>
    </row>
    <row r="119777" spans="17:17">
      <c r="Q119777" s="39"/>
    </row>
    <row r="119778" spans="17:17">
      <c r="Q119778" s="39"/>
    </row>
    <row r="119779" spans="17:17">
      <c r="Q119779" s="39"/>
    </row>
    <row r="119780" spans="17:17">
      <c r="Q119780" s="39"/>
    </row>
    <row r="119781" spans="17:17">
      <c r="Q119781" s="39"/>
    </row>
    <row r="119782" spans="17:17">
      <c r="Q119782" s="39"/>
    </row>
    <row r="119783" spans="17:17">
      <c r="Q119783" s="39"/>
    </row>
    <row r="119784" spans="17:17">
      <c r="Q119784" s="39"/>
    </row>
    <row r="119785" spans="17:17">
      <c r="Q119785" s="39"/>
    </row>
    <row r="119786" spans="17:17">
      <c r="Q119786" s="39"/>
    </row>
    <row r="119787" spans="17:17">
      <c r="Q119787" s="39"/>
    </row>
    <row r="119788" spans="17:17">
      <c r="Q119788" s="39"/>
    </row>
    <row r="119789" spans="17:17">
      <c r="Q119789" s="39"/>
    </row>
    <row r="119790" spans="17:17">
      <c r="Q119790" s="39"/>
    </row>
    <row r="119791" spans="17:17">
      <c r="Q119791" s="39"/>
    </row>
    <row r="119792" spans="17:17">
      <c r="Q119792" s="39"/>
    </row>
    <row r="119793" spans="17:17">
      <c r="Q119793" s="39"/>
    </row>
    <row r="119794" spans="17:17">
      <c r="Q119794" s="39"/>
    </row>
    <row r="119795" spans="17:17">
      <c r="Q119795" s="39"/>
    </row>
    <row r="119796" spans="17:17">
      <c r="Q119796" s="39"/>
    </row>
    <row r="119797" spans="17:17">
      <c r="Q119797" s="39"/>
    </row>
    <row r="119798" spans="17:17">
      <c r="Q119798" s="39"/>
    </row>
    <row r="119799" spans="17:17">
      <c r="Q119799" s="39"/>
    </row>
    <row r="119800" spans="17:17">
      <c r="Q119800" s="39"/>
    </row>
    <row r="119801" spans="17:17">
      <c r="Q119801" s="39"/>
    </row>
    <row r="119802" spans="17:17">
      <c r="Q119802" s="39"/>
    </row>
    <row r="119803" spans="17:17">
      <c r="Q119803" s="39"/>
    </row>
    <row r="119804" spans="17:17">
      <c r="Q119804" s="39"/>
    </row>
    <row r="119805" spans="17:17">
      <c r="Q119805" s="39"/>
    </row>
    <row r="119806" spans="17:17">
      <c r="Q119806" s="39"/>
    </row>
    <row r="119807" spans="17:17">
      <c r="Q119807" s="39"/>
    </row>
    <row r="119808" spans="17:17">
      <c r="Q119808" s="39"/>
    </row>
    <row r="119809" spans="17:17">
      <c r="Q119809" s="39"/>
    </row>
    <row r="119810" spans="17:17">
      <c r="Q119810" s="39"/>
    </row>
    <row r="119811" spans="17:17">
      <c r="Q119811" s="39"/>
    </row>
    <row r="119812" spans="17:17">
      <c r="Q119812" s="39"/>
    </row>
    <row r="119813" spans="17:17">
      <c r="Q119813" s="39"/>
    </row>
    <row r="119814" spans="17:17">
      <c r="Q119814" s="39"/>
    </row>
    <row r="119815" spans="17:17">
      <c r="Q119815" s="39"/>
    </row>
    <row r="119816" spans="17:17">
      <c r="Q119816" s="39"/>
    </row>
    <row r="119817" spans="17:17">
      <c r="Q119817" s="39"/>
    </row>
    <row r="119818" spans="17:17">
      <c r="Q119818" s="39"/>
    </row>
    <row r="119819" spans="17:17">
      <c r="Q119819" s="39"/>
    </row>
    <row r="119820" spans="17:17">
      <c r="Q119820" s="39"/>
    </row>
    <row r="119821" spans="17:17">
      <c r="Q119821" s="39"/>
    </row>
    <row r="119822" spans="17:17">
      <c r="Q119822" s="39"/>
    </row>
    <row r="119823" spans="17:17">
      <c r="Q119823" s="39"/>
    </row>
    <row r="119824" spans="17:17">
      <c r="Q119824" s="39"/>
    </row>
    <row r="119825" spans="17:17">
      <c r="Q119825" s="39"/>
    </row>
    <row r="119826" spans="17:17">
      <c r="Q119826" s="39"/>
    </row>
    <row r="119827" spans="17:17">
      <c r="Q119827" s="39"/>
    </row>
    <row r="119828" spans="17:17">
      <c r="Q119828" s="39"/>
    </row>
    <row r="119829" spans="17:17">
      <c r="Q119829" s="39"/>
    </row>
    <row r="119830" spans="17:17">
      <c r="Q119830" s="39"/>
    </row>
    <row r="119831" spans="17:17">
      <c r="Q119831" s="39"/>
    </row>
    <row r="119832" spans="17:17">
      <c r="Q119832" s="39"/>
    </row>
    <row r="119833" spans="17:17">
      <c r="Q119833" s="39"/>
    </row>
    <row r="119834" spans="17:17">
      <c r="Q119834" s="39"/>
    </row>
    <row r="119835" spans="17:17">
      <c r="Q119835" s="39"/>
    </row>
    <row r="119836" spans="17:17">
      <c r="Q119836" s="39"/>
    </row>
    <row r="119837" spans="17:17">
      <c r="Q119837" s="39"/>
    </row>
    <row r="119838" spans="17:17">
      <c r="Q119838" s="39"/>
    </row>
    <row r="119839" spans="17:17">
      <c r="Q119839" s="39"/>
    </row>
    <row r="119840" spans="17:17">
      <c r="Q119840" s="39"/>
    </row>
    <row r="119841" spans="17:17">
      <c r="Q119841" s="39"/>
    </row>
    <row r="119842" spans="17:17">
      <c r="Q119842" s="39"/>
    </row>
    <row r="119843" spans="17:17">
      <c r="Q119843" s="39"/>
    </row>
    <row r="119844" spans="17:17">
      <c r="Q119844" s="39"/>
    </row>
    <row r="119845" spans="17:17">
      <c r="Q119845" s="39"/>
    </row>
    <row r="119846" spans="17:17">
      <c r="Q119846" s="39"/>
    </row>
    <row r="119847" spans="17:17">
      <c r="Q119847" s="39"/>
    </row>
    <row r="119848" spans="17:17">
      <c r="Q119848" s="39"/>
    </row>
    <row r="119849" spans="17:17">
      <c r="Q119849" s="39"/>
    </row>
    <row r="119850" spans="17:17">
      <c r="Q119850" s="39"/>
    </row>
    <row r="119851" spans="17:17">
      <c r="Q119851" s="39"/>
    </row>
    <row r="119852" spans="17:17">
      <c r="Q119852" s="39"/>
    </row>
    <row r="119853" spans="17:17">
      <c r="Q119853" s="39"/>
    </row>
    <row r="119854" spans="17:17">
      <c r="Q119854" s="39"/>
    </row>
    <row r="119855" spans="17:17">
      <c r="Q119855" s="39"/>
    </row>
    <row r="119856" spans="17:17">
      <c r="Q119856" s="39"/>
    </row>
    <row r="119857" spans="17:17">
      <c r="Q119857" s="39"/>
    </row>
    <row r="119858" spans="17:17">
      <c r="Q119858" s="39"/>
    </row>
    <row r="119859" spans="17:17">
      <c r="Q119859" s="39"/>
    </row>
    <row r="119860" spans="17:17">
      <c r="Q119860" s="39"/>
    </row>
    <row r="119861" spans="17:17">
      <c r="Q119861" s="39"/>
    </row>
    <row r="119862" spans="17:17">
      <c r="Q119862" s="39"/>
    </row>
    <row r="119863" spans="17:17">
      <c r="Q119863" s="39"/>
    </row>
    <row r="119864" spans="17:17">
      <c r="Q119864" s="39"/>
    </row>
    <row r="119865" spans="17:17">
      <c r="Q119865" s="39"/>
    </row>
    <row r="119866" spans="17:17">
      <c r="Q119866" s="39"/>
    </row>
    <row r="119867" spans="17:17">
      <c r="Q119867" s="39"/>
    </row>
    <row r="119868" spans="17:17">
      <c r="Q119868" s="39"/>
    </row>
    <row r="119869" spans="17:17">
      <c r="Q119869" s="39"/>
    </row>
    <row r="119870" spans="17:17">
      <c r="Q119870" s="39"/>
    </row>
    <row r="119871" spans="17:17">
      <c r="Q119871" s="39"/>
    </row>
    <row r="119872" spans="17:17">
      <c r="Q119872" s="39"/>
    </row>
    <row r="119873" spans="17:17">
      <c r="Q119873" s="39"/>
    </row>
    <row r="119874" spans="17:17">
      <c r="Q119874" s="39"/>
    </row>
    <row r="119875" spans="17:17">
      <c r="Q119875" s="39"/>
    </row>
    <row r="119876" spans="17:17">
      <c r="Q119876" s="39"/>
    </row>
    <row r="119877" spans="17:17">
      <c r="Q119877" s="39"/>
    </row>
    <row r="119878" spans="17:17">
      <c r="Q119878" s="39"/>
    </row>
    <row r="119879" spans="17:17">
      <c r="Q119879" s="39"/>
    </row>
    <row r="119880" spans="17:17">
      <c r="Q119880" s="39"/>
    </row>
    <row r="119881" spans="17:17">
      <c r="Q119881" s="39"/>
    </row>
    <row r="119882" spans="17:17">
      <c r="Q119882" s="39"/>
    </row>
    <row r="119883" spans="17:17">
      <c r="Q119883" s="39"/>
    </row>
    <row r="119884" spans="17:17">
      <c r="Q119884" s="39"/>
    </row>
    <row r="119885" spans="17:17">
      <c r="Q119885" s="39"/>
    </row>
    <row r="119886" spans="17:17">
      <c r="Q119886" s="39"/>
    </row>
    <row r="119887" spans="17:17">
      <c r="Q119887" s="39"/>
    </row>
    <row r="119888" spans="17:17">
      <c r="Q119888" s="39"/>
    </row>
    <row r="119889" spans="17:17">
      <c r="Q119889" s="39"/>
    </row>
    <row r="119890" spans="17:17">
      <c r="Q119890" s="39"/>
    </row>
    <row r="119891" spans="17:17">
      <c r="Q119891" s="39"/>
    </row>
    <row r="119892" spans="17:17">
      <c r="Q119892" s="39"/>
    </row>
    <row r="119893" spans="17:17">
      <c r="Q119893" s="39"/>
    </row>
    <row r="119894" spans="17:17">
      <c r="Q119894" s="39"/>
    </row>
    <row r="119895" spans="17:17">
      <c r="Q119895" s="39"/>
    </row>
    <row r="119896" spans="17:17">
      <c r="Q119896" s="39"/>
    </row>
    <row r="119897" spans="17:17">
      <c r="Q119897" s="39"/>
    </row>
    <row r="119898" spans="17:17">
      <c r="Q119898" s="39"/>
    </row>
    <row r="119899" spans="17:17">
      <c r="Q119899" s="39"/>
    </row>
    <row r="119900" spans="17:17">
      <c r="Q119900" s="39"/>
    </row>
    <row r="119901" spans="17:17">
      <c r="Q119901" s="39"/>
    </row>
    <row r="119902" spans="17:17">
      <c r="Q119902" s="39"/>
    </row>
    <row r="119903" spans="17:17">
      <c r="Q119903" s="39"/>
    </row>
    <row r="119904" spans="17:17">
      <c r="Q119904" s="39"/>
    </row>
    <row r="119905" spans="17:17">
      <c r="Q119905" s="39"/>
    </row>
    <row r="119906" spans="17:17">
      <c r="Q119906" s="39"/>
    </row>
    <row r="119907" spans="17:17">
      <c r="Q119907" s="39"/>
    </row>
    <row r="119908" spans="17:17">
      <c r="Q119908" s="39"/>
    </row>
    <row r="119909" spans="17:17">
      <c r="Q119909" s="39"/>
    </row>
    <row r="119910" spans="17:17">
      <c r="Q119910" s="39"/>
    </row>
    <row r="119911" spans="17:17">
      <c r="Q119911" s="39"/>
    </row>
    <row r="119912" spans="17:17">
      <c r="Q119912" s="39"/>
    </row>
    <row r="119913" spans="17:17">
      <c r="Q119913" s="39"/>
    </row>
    <row r="119914" spans="17:17">
      <c r="Q119914" s="39"/>
    </row>
    <row r="119915" spans="17:17">
      <c r="Q119915" s="39"/>
    </row>
    <row r="119916" spans="17:17">
      <c r="Q119916" s="39"/>
    </row>
    <row r="119917" spans="17:17">
      <c r="Q119917" s="39"/>
    </row>
    <row r="119918" spans="17:17">
      <c r="Q119918" s="39"/>
    </row>
    <row r="119919" spans="17:17">
      <c r="Q119919" s="39"/>
    </row>
    <row r="119920" spans="17:17">
      <c r="Q119920" s="39"/>
    </row>
    <row r="119921" spans="17:17">
      <c r="Q119921" s="39"/>
    </row>
    <row r="119922" spans="17:17">
      <c r="Q119922" s="39"/>
    </row>
    <row r="119923" spans="17:17">
      <c r="Q119923" s="39"/>
    </row>
    <row r="119924" spans="17:17">
      <c r="Q119924" s="39"/>
    </row>
    <row r="119925" spans="17:17">
      <c r="Q119925" s="39"/>
    </row>
    <row r="119926" spans="17:17">
      <c r="Q119926" s="39"/>
    </row>
    <row r="119927" spans="17:17">
      <c r="Q119927" s="39"/>
    </row>
    <row r="119928" spans="17:17">
      <c r="Q119928" s="39"/>
    </row>
    <row r="119929" spans="17:17">
      <c r="Q119929" s="39"/>
    </row>
    <row r="119930" spans="17:17">
      <c r="Q119930" s="39"/>
    </row>
    <row r="119931" spans="17:17">
      <c r="Q119931" s="39"/>
    </row>
    <row r="119932" spans="17:17">
      <c r="Q119932" s="39"/>
    </row>
    <row r="119933" spans="17:17">
      <c r="Q119933" s="39"/>
    </row>
    <row r="119934" spans="17:17">
      <c r="Q119934" s="39"/>
    </row>
    <row r="119935" spans="17:17">
      <c r="Q119935" s="39"/>
    </row>
    <row r="119936" spans="17:17">
      <c r="Q119936" s="39"/>
    </row>
    <row r="119937" spans="17:17">
      <c r="Q119937" s="39"/>
    </row>
    <row r="119938" spans="17:17">
      <c r="Q119938" s="39"/>
    </row>
    <row r="119939" spans="17:17">
      <c r="Q119939" s="39"/>
    </row>
    <row r="119940" spans="17:17">
      <c r="Q119940" s="39"/>
    </row>
    <row r="119941" spans="17:17">
      <c r="Q119941" s="39"/>
    </row>
    <row r="119942" spans="17:17">
      <c r="Q119942" s="39"/>
    </row>
    <row r="119943" spans="17:17">
      <c r="Q119943" s="39"/>
    </row>
    <row r="119944" spans="17:17">
      <c r="Q119944" s="39"/>
    </row>
    <row r="119945" spans="17:17">
      <c r="Q119945" s="39"/>
    </row>
    <row r="119946" spans="17:17">
      <c r="Q119946" s="39"/>
    </row>
    <row r="119947" spans="17:17">
      <c r="Q119947" s="39"/>
    </row>
    <row r="119948" spans="17:17">
      <c r="Q119948" s="39"/>
    </row>
    <row r="119949" spans="17:17">
      <c r="Q119949" s="39"/>
    </row>
    <row r="119950" spans="17:17">
      <c r="Q119950" s="39"/>
    </row>
    <row r="119951" spans="17:17">
      <c r="Q119951" s="39"/>
    </row>
    <row r="119952" spans="17:17">
      <c r="Q119952" s="39"/>
    </row>
    <row r="119953" spans="17:17">
      <c r="Q119953" s="39"/>
    </row>
    <row r="119954" spans="17:17">
      <c r="Q119954" s="39"/>
    </row>
    <row r="119955" spans="17:17">
      <c r="Q119955" s="39"/>
    </row>
    <row r="119956" spans="17:17">
      <c r="Q119956" s="39"/>
    </row>
    <row r="119957" spans="17:17">
      <c r="Q119957" s="39"/>
    </row>
    <row r="119958" spans="17:17">
      <c r="Q119958" s="39"/>
    </row>
    <row r="119959" spans="17:17">
      <c r="Q119959" s="39"/>
    </row>
    <row r="119960" spans="17:17">
      <c r="Q119960" s="39"/>
    </row>
    <row r="119961" spans="17:17">
      <c r="Q119961" s="39"/>
    </row>
    <row r="119962" spans="17:17">
      <c r="Q119962" s="39"/>
    </row>
    <row r="119963" spans="17:17">
      <c r="Q119963" s="39"/>
    </row>
    <row r="119964" spans="17:17">
      <c r="Q119964" s="39"/>
    </row>
    <row r="119965" spans="17:17">
      <c r="Q119965" s="39"/>
    </row>
    <row r="119966" spans="17:17">
      <c r="Q119966" s="39"/>
    </row>
    <row r="119967" spans="17:17">
      <c r="Q119967" s="39"/>
    </row>
    <row r="119968" spans="17:17">
      <c r="Q119968" s="39"/>
    </row>
    <row r="119969" spans="17:17">
      <c r="Q119969" s="39"/>
    </row>
    <row r="119970" spans="17:17">
      <c r="Q119970" s="39"/>
    </row>
    <row r="119971" spans="17:17">
      <c r="Q119971" s="39"/>
    </row>
    <row r="119972" spans="17:17">
      <c r="Q119972" s="39"/>
    </row>
    <row r="119973" spans="17:17">
      <c r="Q119973" s="39"/>
    </row>
    <row r="119974" spans="17:17">
      <c r="Q119974" s="39"/>
    </row>
    <row r="119975" spans="17:17">
      <c r="Q119975" s="39"/>
    </row>
    <row r="119976" spans="17:17">
      <c r="Q119976" s="39"/>
    </row>
    <row r="119977" spans="17:17">
      <c r="Q119977" s="39"/>
    </row>
    <row r="119978" spans="17:17">
      <c r="Q119978" s="39"/>
    </row>
    <row r="119979" spans="17:17">
      <c r="Q119979" s="39"/>
    </row>
    <row r="119980" spans="17:17">
      <c r="Q119980" s="39"/>
    </row>
    <row r="119981" spans="17:17">
      <c r="Q119981" s="39"/>
    </row>
    <row r="119982" spans="17:17">
      <c r="Q119982" s="39"/>
    </row>
    <row r="119983" spans="17:17">
      <c r="Q119983" s="39"/>
    </row>
    <row r="119984" spans="17:17">
      <c r="Q119984" s="39"/>
    </row>
    <row r="119985" spans="17:17">
      <c r="Q119985" s="39"/>
    </row>
    <row r="119986" spans="17:17">
      <c r="Q119986" s="39"/>
    </row>
    <row r="119987" spans="17:17">
      <c r="Q119987" s="39"/>
    </row>
    <row r="119988" spans="17:17">
      <c r="Q119988" s="39"/>
    </row>
    <row r="119989" spans="17:17">
      <c r="Q119989" s="39"/>
    </row>
    <row r="119990" spans="17:17">
      <c r="Q119990" s="39"/>
    </row>
    <row r="119991" spans="17:17">
      <c r="Q119991" s="39"/>
    </row>
    <row r="119992" spans="17:17">
      <c r="Q119992" s="39"/>
    </row>
    <row r="119993" spans="17:17">
      <c r="Q119993" s="39"/>
    </row>
    <row r="119994" spans="17:17">
      <c r="Q119994" s="39"/>
    </row>
    <row r="119995" spans="17:17">
      <c r="Q119995" s="39"/>
    </row>
    <row r="119996" spans="17:17">
      <c r="Q119996" s="39"/>
    </row>
    <row r="119997" spans="17:17">
      <c r="Q119997" s="39"/>
    </row>
    <row r="119998" spans="17:17">
      <c r="Q119998" s="39"/>
    </row>
    <row r="119999" spans="17:17">
      <c r="Q119999" s="39"/>
    </row>
    <row r="120000" spans="17:17">
      <c r="Q120000" s="39"/>
    </row>
    <row r="120001" spans="17:17">
      <c r="Q120001" s="39"/>
    </row>
    <row r="120002" spans="17:17">
      <c r="Q120002" s="39"/>
    </row>
    <row r="120003" spans="17:17">
      <c r="Q120003" s="39"/>
    </row>
    <row r="120004" spans="17:17">
      <c r="Q120004" s="39"/>
    </row>
    <row r="120005" spans="17:17">
      <c r="Q120005" s="39"/>
    </row>
    <row r="120006" spans="17:17">
      <c r="Q120006" s="39"/>
    </row>
    <row r="120007" spans="17:17">
      <c r="Q120007" s="39"/>
    </row>
    <row r="120008" spans="17:17">
      <c r="Q120008" s="39"/>
    </row>
    <row r="120009" spans="17:17">
      <c r="Q120009" s="39"/>
    </row>
    <row r="120010" spans="17:17">
      <c r="Q120010" s="39"/>
    </row>
    <row r="120011" spans="17:17">
      <c r="Q120011" s="39"/>
    </row>
    <row r="120012" spans="17:17">
      <c r="Q120012" s="39"/>
    </row>
    <row r="120013" spans="17:17">
      <c r="Q120013" s="39"/>
    </row>
    <row r="120014" spans="17:17">
      <c r="Q120014" s="39"/>
    </row>
    <row r="120015" spans="17:17">
      <c r="Q120015" s="39"/>
    </row>
    <row r="120016" spans="17:17">
      <c r="Q120016" s="39"/>
    </row>
    <row r="120017" spans="17:17">
      <c r="Q120017" s="39"/>
    </row>
    <row r="120018" spans="17:17">
      <c r="Q120018" s="39"/>
    </row>
    <row r="120019" spans="17:17">
      <c r="Q120019" s="39"/>
    </row>
    <row r="120020" spans="17:17">
      <c r="Q120020" s="39"/>
    </row>
    <row r="120021" spans="17:17">
      <c r="Q120021" s="39"/>
    </row>
    <row r="120022" spans="17:17">
      <c r="Q120022" s="39"/>
    </row>
    <row r="120023" spans="17:17">
      <c r="Q120023" s="39"/>
    </row>
    <row r="120024" spans="17:17">
      <c r="Q120024" s="39"/>
    </row>
    <row r="120025" spans="17:17">
      <c r="Q120025" s="39"/>
    </row>
    <row r="120026" spans="17:17">
      <c r="Q120026" s="39"/>
    </row>
    <row r="120027" spans="17:17">
      <c r="Q120027" s="39"/>
    </row>
    <row r="120028" spans="17:17">
      <c r="Q120028" s="39"/>
    </row>
    <row r="120029" spans="17:17">
      <c r="Q120029" s="39"/>
    </row>
    <row r="120030" spans="17:17">
      <c r="Q120030" s="39"/>
    </row>
    <row r="120031" spans="17:17">
      <c r="Q120031" s="39"/>
    </row>
    <row r="120032" spans="17:17">
      <c r="Q120032" s="39"/>
    </row>
    <row r="120033" spans="17:17">
      <c r="Q120033" s="39"/>
    </row>
    <row r="120034" spans="17:17">
      <c r="Q120034" s="39"/>
    </row>
    <row r="120035" spans="17:17">
      <c r="Q120035" s="39"/>
    </row>
    <row r="120036" spans="17:17">
      <c r="Q120036" s="39"/>
    </row>
    <row r="120037" spans="17:17">
      <c r="Q120037" s="39"/>
    </row>
    <row r="120038" spans="17:17">
      <c r="Q120038" s="39"/>
    </row>
    <row r="120039" spans="17:17">
      <c r="Q120039" s="39"/>
    </row>
    <row r="120040" spans="17:17">
      <c r="Q120040" s="39"/>
    </row>
    <row r="120041" spans="17:17">
      <c r="Q120041" s="39"/>
    </row>
    <row r="120042" spans="17:17">
      <c r="Q120042" s="39"/>
    </row>
    <row r="120043" spans="17:17">
      <c r="Q120043" s="39"/>
    </row>
    <row r="120044" spans="17:17">
      <c r="Q120044" s="39"/>
    </row>
    <row r="120045" spans="17:17">
      <c r="Q120045" s="39"/>
    </row>
    <row r="120046" spans="17:17">
      <c r="Q120046" s="39"/>
    </row>
    <row r="120047" spans="17:17">
      <c r="Q120047" s="39"/>
    </row>
    <row r="120048" spans="17:17">
      <c r="Q120048" s="39"/>
    </row>
    <row r="120049" spans="17:17">
      <c r="Q120049" s="39"/>
    </row>
    <row r="120050" spans="17:17">
      <c r="Q120050" s="39"/>
    </row>
    <row r="120051" spans="17:17">
      <c r="Q120051" s="39"/>
    </row>
    <row r="120052" spans="17:17">
      <c r="Q120052" s="39"/>
    </row>
    <row r="120053" spans="17:17">
      <c r="Q120053" s="39"/>
    </row>
    <row r="120054" spans="17:17">
      <c r="Q120054" s="39"/>
    </row>
    <row r="120055" spans="17:17">
      <c r="Q120055" s="39"/>
    </row>
    <row r="120056" spans="17:17">
      <c r="Q120056" s="39"/>
    </row>
    <row r="120057" spans="17:17">
      <c r="Q120057" s="39"/>
    </row>
    <row r="120058" spans="17:17">
      <c r="Q120058" s="39"/>
    </row>
    <row r="120059" spans="17:17">
      <c r="Q120059" s="39"/>
    </row>
    <row r="120060" spans="17:17">
      <c r="Q120060" s="39"/>
    </row>
    <row r="120061" spans="17:17">
      <c r="Q120061" s="39"/>
    </row>
    <row r="120062" spans="17:17">
      <c r="Q120062" s="39"/>
    </row>
    <row r="120063" spans="17:17">
      <c r="Q120063" s="39"/>
    </row>
    <row r="120064" spans="17:17">
      <c r="Q120064" s="39"/>
    </row>
    <row r="120065" spans="17:17">
      <c r="Q120065" s="39"/>
    </row>
    <row r="120066" spans="17:17">
      <c r="Q120066" s="39"/>
    </row>
    <row r="120067" spans="17:17">
      <c r="Q120067" s="39"/>
    </row>
    <row r="120068" spans="17:17">
      <c r="Q120068" s="39"/>
    </row>
    <row r="120069" spans="17:17">
      <c r="Q120069" s="39"/>
    </row>
    <row r="120070" spans="17:17">
      <c r="Q120070" s="39"/>
    </row>
    <row r="120071" spans="17:17">
      <c r="Q120071" s="39"/>
    </row>
    <row r="120072" spans="17:17">
      <c r="Q120072" s="39"/>
    </row>
    <row r="120073" spans="17:17">
      <c r="Q120073" s="39"/>
    </row>
    <row r="120074" spans="17:17">
      <c r="Q120074" s="39"/>
    </row>
    <row r="120075" spans="17:17">
      <c r="Q120075" s="39"/>
    </row>
    <row r="120076" spans="17:17">
      <c r="Q120076" s="39"/>
    </row>
    <row r="120077" spans="17:17">
      <c r="Q120077" s="39"/>
    </row>
    <row r="120078" spans="17:17">
      <c r="Q120078" s="39"/>
    </row>
    <row r="120079" spans="17:17">
      <c r="Q120079" s="39"/>
    </row>
    <row r="120080" spans="17:17">
      <c r="Q120080" s="39"/>
    </row>
    <row r="120081" spans="17:17">
      <c r="Q120081" s="39"/>
    </row>
    <row r="120082" spans="17:17">
      <c r="Q120082" s="39"/>
    </row>
    <row r="120083" spans="17:17">
      <c r="Q120083" s="39"/>
    </row>
    <row r="120084" spans="17:17">
      <c r="Q120084" s="39"/>
    </row>
    <row r="120085" spans="17:17">
      <c r="Q120085" s="39"/>
    </row>
    <row r="120086" spans="17:17">
      <c r="Q120086" s="39"/>
    </row>
    <row r="120087" spans="17:17">
      <c r="Q120087" s="39"/>
    </row>
    <row r="120088" spans="17:17">
      <c r="Q120088" s="39"/>
    </row>
    <row r="120089" spans="17:17">
      <c r="Q120089" s="39"/>
    </row>
    <row r="120090" spans="17:17">
      <c r="Q120090" s="39"/>
    </row>
    <row r="120091" spans="17:17">
      <c r="Q120091" s="39"/>
    </row>
    <row r="120092" spans="17:17">
      <c r="Q120092" s="39"/>
    </row>
    <row r="120093" spans="17:17">
      <c r="Q120093" s="39"/>
    </row>
    <row r="120094" spans="17:17">
      <c r="Q120094" s="39"/>
    </row>
    <row r="120095" spans="17:17">
      <c r="Q120095" s="39"/>
    </row>
    <row r="120096" spans="17:17">
      <c r="Q120096" s="39"/>
    </row>
    <row r="120097" spans="17:17">
      <c r="Q120097" s="39"/>
    </row>
    <row r="120098" spans="17:17">
      <c r="Q120098" s="39"/>
    </row>
    <row r="120099" spans="17:17">
      <c r="Q120099" s="39"/>
    </row>
    <row r="120100" spans="17:17">
      <c r="Q120100" s="39"/>
    </row>
    <row r="120101" spans="17:17">
      <c r="Q120101" s="39"/>
    </row>
    <row r="120102" spans="17:17">
      <c r="Q120102" s="39"/>
    </row>
    <row r="120103" spans="17:17">
      <c r="Q120103" s="39"/>
    </row>
    <row r="120104" spans="17:17">
      <c r="Q120104" s="39"/>
    </row>
    <row r="120105" spans="17:17">
      <c r="Q120105" s="39"/>
    </row>
    <row r="120106" spans="17:17">
      <c r="Q120106" s="39"/>
    </row>
    <row r="120107" spans="17:17">
      <c r="Q120107" s="39"/>
    </row>
    <row r="120108" spans="17:17">
      <c r="Q120108" s="39"/>
    </row>
    <row r="120109" spans="17:17">
      <c r="Q120109" s="39"/>
    </row>
    <row r="120110" spans="17:17">
      <c r="Q120110" s="39"/>
    </row>
    <row r="120111" spans="17:17">
      <c r="Q120111" s="39"/>
    </row>
    <row r="120112" spans="17:17">
      <c r="Q120112" s="39"/>
    </row>
    <row r="120113" spans="17:17">
      <c r="Q120113" s="39"/>
    </row>
    <row r="120114" spans="17:17">
      <c r="Q120114" s="39"/>
    </row>
    <row r="120115" spans="17:17">
      <c r="Q120115" s="39"/>
    </row>
    <row r="120116" spans="17:17">
      <c r="Q120116" s="39"/>
    </row>
    <row r="120117" spans="17:17">
      <c r="Q120117" s="39"/>
    </row>
    <row r="120118" spans="17:17">
      <c r="Q120118" s="39"/>
    </row>
    <row r="120119" spans="17:17">
      <c r="Q120119" s="39"/>
    </row>
    <row r="120120" spans="17:17">
      <c r="Q120120" s="39"/>
    </row>
    <row r="120121" spans="17:17">
      <c r="Q120121" s="39"/>
    </row>
    <row r="120122" spans="17:17">
      <c r="Q120122" s="39"/>
    </row>
    <row r="120123" spans="17:17">
      <c r="Q120123" s="39"/>
    </row>
    <row r="120124" spans="17:17">
      <c r="Q120124" s="39"/>
    </row>
    <row r="120125" spans="17:17">
      <c r="Q120125" s="39"/>
    </row>
    <row r="120126" spans="17:17">
      <c r="Q120126" s="39"/>
    </row>
    <row r="120127" spans="17:17">
      <c r="Q120127" s="39"/>
    </row>
    <row r="120128" spans="17:17">
      <c r="Q120128" s="39"/>
    </row>
    <row r="120129" spans="17:17">
      <c r="Q120129" s="39"/>
    </row>
    <row r="120130" spans="17:17">
      <c r="Q120130" s="39"/>
    </row>
    <row r="120131" spans="17:17">
      <c r="Q120131" s="39"/>
    </row>
    <row r="120132" spans="17:17">
      <c r="Q120132" s="39"/>
    </row>
    <row r="120133" spans="17:17">
      <c r="Q120133" s="39"/>
    </row>
    <row r="120134" spans="17:17">
      <c r="Q120134" s="39"/>
    </row>
    <row r="120135" spans="17:17">
      <c r="Q120135" s="39"/>
    </row>
    <row r="120136" spans="17:17">
      <c r="Q120136" s="39"/>
    </row>
    <row r="120137" spans="17:17">
      <c r="Q120137" s="39"/>
    </row>
    <row r="120138" spans="17:17">
      <c r="Q120138" s="39"/>
    </row>
    <row r="120139" spans="17:17">
      <c r="Q120139" s="39"/>
    </row>
    <row r="120140" spans="17:17">
      <c r="Q120140" s="39"/>
    </row>
    <row r="120141" spans="17:17">
      <c r="Q120141" s="39"/>
    </row>
    <row r="120142" spans="17:17">
      <c r="Q120142" s="39"/>
    </row>
    <row r="120143" spans="17:17">
      <c r="Q120143" s="39"/>
    </row>
    <row r="120144" spans="17:17">
      <c r="Q120144" s="39"/>
    </row>
    <row r="120145" spans="17:17">
      <c r="Q120145" s="39"/>
    </row>
    <row r="120146" spans="17:17">
      <c r="Q120146" s="39"/>
    </row>
    <row r="120147" spans="17:17">
      <c r="Q120147" s="39"/>
    </row>
    <row r="120148" spans="17:17">
      <c r="Q120148" s="39"/>
    </row>
    <row r="120149" spans="17:17">
      <c r="Q120149" s="39"/>
    </row>
    <row r="120150" spans="17:17">
      <c r="Q120150" s="39"/>
    </row>
    <row r="120151" spans="17:17">
      <c r="Q120151" s="39"/>
    </row>
    <row r="120152" spans="17:17">
      <c r="Q120152" s="39"/>
    </row>
    <row r="120153" spans="17:17">
      <c r="Q120153" s="39"/>
    </row>
    <row r="120154" spans="17:17">
      <c r="Q120154" s="39"/>
    </row>
    <row r="120155" spans="17:17">
      <c r="Q120155" s="39"/>
    </row>
    <row r="120156" spans="17:17">
      <c r="Q120156" s="39"/>
    </row>
    <row r="120157" spans="17:17">
      <c r="Q120157" s="39"/>
    </row>
    <row r="120158" spans="17:17">
      <c r="Q120158" s="39"/>
    </row>
    <row r="120159" spans="17:17">
      <c r="Q120159" s="39"/>
    </row>
    <row r="120160" spans="17:17">
      <c r="Q120160" s="39"/>
    </row>
    <row r="120161" spans="17:17">
      <c r="Q120161" s="39"/>
    </row>
    <row r="120162" spans="17:17">
      <c r="Q120162" s="39"/>
    </row>
    <row r="120163" spans="17:17">
      <c r="Q120163" s="39"/>
    </row>
    <row r="120164" spans="17:17">
      <c r="Q120164" s="39"/>
    </row>
    <row r="120165" spans="17:17">
      <c r="Q120165" s="39"/>
    </row>
    <row r="120166" spans="17:17">
      <c r="Q120166" s="39"/>
    </row>
    <row r="120167" spans="17:17">
      <c r="Q120167" s="39"/>
    </row>
    <row r="120168" spans="17:17">
      <c r="Q120168" s="39"/>
    </row>
    <row r="120169" spans="17:17">
      <c r="Q120169" s="39"/>
    </row>
    <row r="120170" spans="17:17">
      <c r="Q120170" s="39"/>
    </row>
    <row r="120171" spans="17:17">
      <c r="Q120171" s="39"/>
    </row>
    <row r="120172" spans="17:17">
      <c r="Q120172" s="39"/>
    </row>
    <row r="120173" spans="17:17">
      <c r="Q120173" s="39"/>
    </row>
    <row r="120174" spans="17:17">
      <c r="Q120174" s="39"/>
    </row>
    <row r="120175" spans="17:17">
      <c r="Q120175" s="39"/>
    </row>
    <row r="120176" spans="17:17">
      <c r="Q120176" s="39"/>
    </row>
    <row r="120177" spans="17:17">
      <c r="Q120177" s="39"/>
    </row>
    <row r="120178" spans="17:17">
      <c r="Q120178" s="39"/>
    </row>
    <row r="120179" spans="17:17">
      <c r="Q120179" s="39"/>
    </row>
    <row r="120180" spans="17:17">
      <c r="Q120180" s="39"/>
    </row>
    <row r="120181" spans="17:17">
      <c r="Q120181" s="39"/>
    </row>
    <row r="120182" spans="17:17">
      <c r="Q120182" s="39"/>
    </row>
    <row r="120183" spans="17:17">
      <c r="Q120183" s="39"/>
    </row>
    <row r="120184" spans="17:17">
      <c r="Q120184" s="39"/>
    </row>
    <row r="120185" spans="17:17">
      <c r="Q120185" s="39"/>
    </row>
    <row r="120186" spans="17:17">
      <c r="Q120186" s="39"/>
    </row>
    <row r="120187" spans="17:17">
      <c r="Q120187" s="39"/>
    </row>
    <row r="120188" spans="17:17">
      <c r="Q120188" s="39"/>
    </row>
    <row r="120189" spans="17:17">
      <c r="Q120189" s="39"/>
    </row>
    <row r="120190" spans="17:17">
      <c r="Q120190" s="39"/>
    </row>
    <row r="120191" spans="17:17">
      <c r="Q120191" s="39"/>
    </row>
    <row r="120192" spans="17:17">
      <c r="Q120192" s="39"/>
    </row>
    <row r="120193" spans="17:17">
      <c r="Q120193" s="39"/>
    </row>
    <row r="120194" spans="17:17">
      <c r="Q120194" s="39"/>
    </row>
    <row r="120195" spans="17:17">
      <c r="Q120195" s="39"/>
    </row>
    <row r="120196" spans="17:17">
      <c r="Q120196" s="39"/>
    </row>
    <row r="120197" spans="17:17">
      <c r="Q120197" s="39"/>
    </row>
    <row r="120198" spans="17:17">
      <c r="Q120198" s="39"/>
    </row>
    <row r="120199" spans="17:17">
      <c r="Q120199" s="39"/>
    </row>
    <row r="120200" spans="17:17">
      <c r="Q120200" s="39"/>
    </row>
    <row r="120201" spans="17:17">
      <c r="Q120201" s="39"/>
    </row>
    <row r="120202" spans="17:17">
      <c r="Q120202" s="39"/>
    </row>
    <row r="120203" spans="17:17">
      <c r="Q120203" s="39"/>
    </row>
    <row r="120204" spans="17:17">
      <c r="Q120204" s="39"/>
    </row>
    <row r="120205" spans="17:17">
      <c r="Q120205" s="39"/>
    </row>
    <row r="120206" spans="17:17">
      <c r="Q120206" s="39"/>
    </row>
    <row r="120207" spans="17:17">
      <c r="Q120207" s="39"/>
    </row>
    <row r="120208" spans="17:17">
      <c r="Q120208" s="39"/>
    </row>
    <row r="120209" spans="17:17">
      <c r="Q120209" s="39"/>
    </row>
    <row r="120210" spans="17:17">
      <c r="Q120210" s="39"/>
    </row>
    <row r="120211" spans="17:17">
      <c r="Q120211" s="39"/>
    </row>
    <row r="120212" spans="17:17">
      <c r="Q120212" s="39"/>
    </row>
    <row r="120213" spans="17:17">
      <c r="Q120213" s="39"/>
    </row>
    <row r="120214" spans="17:17">
      <c r="Q120214" s="39"/>
    </row>
    <row r="120215" spans="17:17">
      <c r="Q120215" s="39"/>
    </row>
    <row r="120216" spans="17:17">
      <c r="Q120216" s="39"/>
    </row>
    <row r="120217" spans="17:17">
      <c r="Q120217" s="39"/>
    </row>
    <row r="120218" spans="17:17">
      <c r="Q120218" s="39"/>
    </row>
    <row r="120219" spans="17:17">
      <c r="Q120219" s="39"/>
    </row>
    <row r="120220" spans="17:17">
      <c r="Q120220" s="39"/>
    </row>
    <row r="120221" spans="17:17">
      <c r="Q120221" s="39"/>
    </row>
    <row r="120222" spans="17:17">
      <c r="Q120222" s="39"/>
    </row>
    <row r="120223" spans="17:17">
      <c r="Q120223" s="39"/>
    </row>
    <row r="120224" spans="17:17">
      <c r="Q120224" s="39"/>
    </row>
    <row r="120225" spans="17:17">
      <c r="Q120225" s="39"/>
    </row>
    <row r="120226" spans="17:17">
      <c r="Q120226" s="39"/>
    </row>
    <row r="120227" spans="17:17">
      <c r="Q120227" s="39"/>
    </row>
    <row r="120228" spans="17:17">
      <c r="Q120228" s="39"/>
    </row>
    <row r="120229" spans="17:17">
      <c r="Q120229" s="39"/>
    </row>
    <row r="120230" spans="17:17">
      <c r="Q120230" s="39"/>
    </row>
    <row r="120231" spans="17:17">
      <c r="Q120231" s="39"/>
    </row>
    <row r="120232" spans="17:17">
      <c r="Q120232" s="39"/>
    </row>
    <row r="120233" spans="17:17">
      <c r="Q120233" s="39"/>
    </row>
    <row r="120234" spans="17:17">
      <c r="Q120234" s="39"/>
    </row>
    <row r="120235" spans="17:17">
      <c r="Q120235" s="39"/>
    </row>
    <row r="120236" spans="17:17">
      <c r="Q120236" s="39"/>
    </row>
    <row r="120237" spans="17:17">
      <c r="Q120237" s="39"/>
    </row>
    <row r="120238" spans="17:17">
      <c r="Q120238" s="39"/>
    </row>
    <row r="120239" spans="17:17">
      <c r="Q120239" s="39"/>
    </row>
    <row r="120240" spans="17:17">
      <c r="Q120240" s="39"/>
    </row>
    <row r="120241" spans="17:17">
      <c r="Q120241" s="39"/>
    </row>
    <row r="120242" spans="17:17">
      <c r="Q120242" s="39"/>
    </row>
    <row r="120243" spans="17:17">
      <c r="Q120243" s="39"/>
    </row>
    <row r="120244" spans="17:17">
      <c r="Q120244" s="39"/>
    </row>
    <row r="120245" spans="17:17">
      <c r="Q120245" s="39"/>
    </row>
    <row r="120246" spans="17:17">
      <c r="Q120246" s="39"/>
    </row>
    <row r="120247" spans="17:17">
      <c r="Q120247" s="39"/>
    </row>
    <row r="120248" spans="17:17">
      <c r="Q120248" s="39"/>
    </row>
    <row r="120249" spans="17:17">
      <c r="Q120249" s="39"/>
    </row>
    <row r="120250" spans="17:17">
      <c r="Q120250" s="39"/>
    </row>
    <row r="120251" spans="17:17">
      <c r="Q120251" s="39"/>
    </row>
    <row r="120252" spans="17:17">
      <c r="Q120252" s="39"/>
    </row>
    <row r="120253" spans="17:17">
      <c r="Q120253" s="39"/>
    </row>
    <row r="120254" spans="17:17">
      <c r="Q120254" s="39"/>
    </row>
    <row r="120255" spans="17:17">
      <c r="Q120255" s="39"/>
    </row>
    <row r="120256" spans="17:17">
      <c r="Q120256" s="39"/>
    </row>
    <row r="120257" spans="17:17">
      <c r="Q120257" s="39"/>
    </row>
    <row r="120258" spans="17:17">
      <c r="Q120258" s="39"/>
    </row>
    <row r="120259" spans="17:17">
      <c r="Q120259" s="39"/>
    </row>
    <row r="120260" spans="17:17">
      <c r="Q120260" s="39"/>
    </row>
    <row r="120261" spans="17:17">
      <c r="Q120261" s="39"/>
    </row>
    <row r="120262" spans="17:17">
      <c r="Q120262" s="39"/>
    </row>
    <row r="120263" spans="17:17">
      <c r="Q120263" s="39"/>
    </row>
    <row r="120264" spans="17:17">
      <c r="Q120264" s="39"/>
    </row>
    <row r="120265" spans="17:17">
      <c r="Q120265" s="39"/>
    </row>
    <row r="120266" spans="17:17">
      <c r="Q120266" s="39"/>
    </row>
    <row r="120267" spans="17:17">
      <c r="Q120267" s="39"/>
    </row>
    <row r="120268" spans="17:17">
      <c r="Q120268" s="39"/>
    </row>
    <row r="120269" spans="17:17">
      <c r="Q120269" s="39"/>
    </row>
    <row r="120270" spans="17:17">
      <c r="Q120270" s="39"/>
    </row>
    <row r="120271" spans="17:17">
      <c r="Q120271" s="39"/>
    </row>
    <row r="120272" spans="17:17">
      <c r="Q120272" s="39"/>
    </row>
    <row r="120273" spans="17:17">
      <c r="Q120273" s="39"/>
    </row>
    <row r="120274" spans="17:17">
      <c r="Q120274" s="39"/>
    </row>
    <row r="120275" spans="17:17">
      <c r="Q120275" s="39"/>
    </row>
    <row r="120276" spans="17:17">
      <c r="Q120276" s="39"/>
    </row>
    <row r="120277" spans="17:17">
      <c r="Q120277" s="39"/>
    </row>
    <row r="120278" spans="17:17">
      <c r="Q120278" s="39"/>
    </row>
    <row r="120279" spans="17:17">
      <c r="Q120279" s="39"/>
    </row>
    <row r="120280" spans="17:17">
      <c r="Q120280" s="39"/>
    </row>
    <row r="120281" spans="17:17">
      <c r="Q120281" s="39"/>
    </row>
    <row r="120282" spans="17:17">
      <c r="Q120282" s="39"/>
    </row>
    <row r="120283" spans="17:17">
      <c r="Q120283" s="39"/>
    </row>
    <row r="120284" spans="17:17">
      <c r="Q120284" s="39"/>
    </row>
    <row r="120285" spans="17:17">
      <c r="Q120285" s="39"/>
    </row>
    <row r="120286" spans="17:17">
      <c r="Q120286" s="39"/>
    </row>
    <row r="120287" spans="17:17">
      <c r="Q120287" s="39"/>
    </row>
    <row r="120288" spans="17:17">
      <c r="Q120288" s="39"/>
    </row>
    <row r="120289" spans="17:17">
      <c r="Q120289" s="39"/>
    </row>
    <row r="120290" spans="17:17">
      <c r="Q120290" s="39"/>
    </row>
    <row r="120291" spans="17:17">
      <c r="Q120291" s="39"/>
    </row>
    <row r="120292" spans="17:17">
      <c r="Q120292" s="39"/>
    </row>
    <row r="120293" spans="17:17">
      <c r="Q120293" s="39"/>
    </row>
    <row r="120294" spans="17:17">
      <c r="Q120294" s="39"/>
    </row>
    <row r="120295" spans="17:17">
      <c r="Q120295" s="39"/>
    </row>
    <row r="120296" spans="17:17">
      <c r="Q120296" s="39"/>
    </row>
    <row r="120297" spans="17:17">
      <c r="Q120297" s="39"/>
    </row>
    <row r="120298" spans="17:17">
      <c r="Q120298" s="39"/>
    </row>
    <row r="120299" spans="17:17">
      <c r="Q120299" s="39"/>
    </row>
    <row r="120300" spans="17:17">
      <c r="Q120300" s="39"/>
    </row>
    <row r="120301" spans="17:17">
      <c r="Q120301" s="39"/>
    </row>
    <row r="120302" spans="17:17">
      <c r="Q120302" s="39"/>
    </row>
    <row r="120303" spans="17:17">
      <c r="Q120303" s="39"/>
    </row>
    <row r="120304" spans="17:17">
      <c r="Q120304" s="39"/>
    </row>
    <row r="120305" spans="17:17">
      <c r="Q120305" s="39"/>
    </row>
    <row r="120306" spans="17:17">
      <c r="Q120306" s="39"/>
    </row>
    <row r="120307" spans="17:17">
      <c r="Q120307" s="39"/>
    </row>
    <row r="120308" spans="17:17">
      <c r="Q120308" s="39"/>
    </row>
    <row r="120309" spans="17:17">
      <c r="Q120309" s="39"/>
    </row>
    <row r="120310" spans="17:17">
      <c r="Q120310" s="39"/>
    </row>
    <row r="120311" spans="17:17">
      <c r="Q120311" s="39"/>
    </row>
    <row r="120312" spans="17:17">
      <c r="Q120312" s="39"/>
    </row>
    <row r="120313" spans="17:17">
      <c r="Q120313" s="39"/>
    </row>
    <row r="120314" spans="17:17">
      <c r="Q120314" s="39"/>
    </row>
    <row r="120315" spans="17:17">
      <c r="Q120315" s="39"/>
    </row>
    <row r="120316" spans="17:17">
      <c r="Q120316" s="39"/>
    </row>
    <row r="120317" spans="17:17">
      <c r="Q120317" s="39"/>
    </row>
    <row r="120318" spans="17:17">
      <c r="Q120318" s="39"/>
    </row>
    <row r="120319" spans="17:17">
      <c r="Q120319" s="39"/>
    </row>
    <row r="120320" spans="17:17">
      <c r="Q120320" s="39"/>
    </row>
    <row r="120321" spans="17:17">
      <c r="Q120321" s="39"/>
    </row>
    <row r="120322" spans="17:17">
      <c r="Q120322" s="39"/>
    </row>
    <row r="120323" spans="17:17">
      <c r="Q120323" s="39"/>
    </row>
    <row r="120324" spans="17:17">
      <c r="Q120324" s="39"/>
    </row>
    <row r="120325" spans="17:17">
      <c r="Q120325" s="39"/>
    </row>
    <row r="120326" spans="17:17">
      <c r="Q120326" s="39"/>
    </row>
    <row r="120327" spans="17:17">
      <c r="Q120327" s="39"/>
    </row>
    <row r="120328" spans="17:17">
      <c r="Q120328" s="39"/>
    </row>
    <row r="120329" spans="17:17">
      <c r="Q120329" s="39"/>
    </row>
    <row r="120330" spans="17:17">
      <c r="Q120330" s="39"/>
    </row>
    <row r="120331" spans="17:17">
      <c r="Q120331" s="39"/>
    </row>
    <row r="120332" spans="17:17">
      <c r="Q120332" s="39"/>
    </row>
    <row r="120333" spans="17:17">
      <c r="Q120333" s="39"/>
    </row>
    <row r="120334" spans="17:17">
      <c r="Q120334" s="39"/>
    </row>
    <row r="120335" spans="17:17">
      <c r="Q120335" s="39"/>
    </row>
    <row r="120336" spans="17:17">
      <c r="Q120336" s="39"/>
    </row>
    <row r="120337" spans="17:17">
      <c r="Q120337" s="39"/>
    </row>
    <row r="120338" spans="17:17">
      <c r="Q120338" s="39"/>
    </row>
    <row r="120339" spans="17:17">
      <c r="Q120339" s="39"/>
    </row>
    <row r="120340" spans="17:17">
      <c r="Q120340" s="39"/>
    </row>
    <row r="120341" spans="17:17">
      <c r="Q120341" s="39"/>
    </row>
    <row r="120342" spans="17:17">
      <c r="Q120342" s="39"/>
    </row>
    <row r="120343" spans="17:17">
      <c r="Q120343" s="39"/>
    </row>
    <row r="120344" spans="17:17">
      <c r="Q120344" s="39"/>
    </row>
    <row r="120345" spans="17:17">
      <c r="Q120345" s="39"/>
    </row>
    <row r="120346" spans="17:17">
      <c r="Q120346" s="39"/>
    </row>
    <row r="120347" spans="17:17">
      <c r="Q120347" s="39"/>
    </row>
    <row r="120348" spans="17:17">
      <c r="Q120348" s="39"/>
    </row>
    <row r="120349" spans="17:17">
      <c r="Q120349" s="39"/>
    </row>
    <row r="120350" spans="17:17">
      <c r="Q120350" s="39"/>
    </row>
    <row r="120351" spans="17:17">
      <c r="Q120351" s="39"/>
    </row>
    <row r="120352" spans="17:17">
      <c r="Q120352" s="39"/>
    </row>
    <row r="120353" spans="17:17">
      <c r="Q120353" s="39"/>
    </row>
    <row r="120354" spans="17:17">
      <c r="Q120354" s="39"/>
    </row>
    <row r="120355" spans="17:17">
      <c r="Q120355" s="39"/>
    </row>
    <row r="120356" spans="17:17">
      <c r="Q120356" s="39"/>
    </row>
    <row r="120357" spans="17:17">
      <c r="Q120357" s="39"/>
    </row>
    <row r="120358" spans="17:17">
      <c r="Q120358" s="39"/>
    </row>
    <row r="120359" spans="17:17">
      <c r="Q120359" s="39"/>
    </row>
    <row r="120360" spans="17:17">
      <c r="Q120360" s="39"/>
    </row>
    <row r="120361" spans="17:17">
      <c r="Q120361" s="39"/>
    </row>
    <row r="120362" spans="17:17">
      <c r="Q120362" s="39"/>
    </row>
    <row r="120363" spans="17:17">
      <c r="Q120363" s="39"/>
    </row>
    <row r="120364" spans="17:17">
      <c r="Q120364" s="39"/>
    </row>
    <row r="120365" spans="17:17">
      <c r="Q120365" s="39"/>
    </row>
    <row r="120366" spans="17:17">
      <c r="Q120366" s="39"/>
    </row>
    <row r="120367" spans="17:17">
      <c r="Q120367" s="39"/>
    </row>
    <row r="120368" spans="17:17">
      <c r="Q120368" s="39"/>
    </row>
    <row r="120369" spans="17:17">
      <c r="Q120369" s="39"/>
    </row>
    <row r="120370" spans="17:17">
      <c r="Q120370" s="39"/>
    </row>
    <row r="120371" spans="17:17">
      <c r="Q120371" s="39"/>
    </row>
    <row r="120372" spans="17:17">
      <c r="Q120372" s="39"/>
    </row>
    <row r="120373" spans="17:17">
      <c r="Q120373" s="39"/>
    </row>
    <row r="120374" spans="17:17">
      <c r="Q120374" s="39"/>
    </row>
    <row r="120375" spans="17:17">
      <c r="Q120375" s="39"/>
    </row>
    <row r="120376" spans="17:17">
      <c r="Q120376" s="39"/>
    </row>
    <row r="120377" spans="17:17">
      <c r="Q120377" s="39"/>
    </row>
    <row r="120378" spans="17:17">
      <c r="Q120378" s="39"/>
    </row>
    <row r="120379" spans="17:17">
      <c r="Q120379" s="39"/>
    </row>
    <row r="120380" spans="17:17">
      <c r="Q120380" s="39"/>
    </row>
    <row r="120381" spans="17:17">
      <c r="Q120381" s="39"/>
    </row>
    <row r="120382" spans="17:17">
      <c r="Q120382" s="39"/>
    </row>
    <row r="120383" spans="17:17">
      <c r="Q120383" s="39"/>
    </row>
    <row r="120384" spans="17:17">
      <c r="Q120384" s="39"/>
    </row>
    <row r="120385" spans="17:17">
      <c r="Q120385" s="39"/>
    </row>
    <row r="120386" spans="17:17">
      <c r="Q120386" s="39"/>
    </row>
    <row r="120387" spans="17:17">
      <c r="Q120387" s="39"/>
    </row>
    <row r="120388" spans="17:17">
      <c r="Q120388" s="39"/>
    </row>
    <row r="120389" spans="17:17">
      <c r="Q120389" s="39"/>
    </row>
    <row r="120390" spans="17:17">
      <c r="Q120390" s="39"/>
    </row>
    <row r="120391" spans="17:17">
      <c r="Q120391" s="39"/>
    </row>
    <row r="120392" spans="17:17">
      <c r="Q120392" s="39"/>
    </row>
    <row r="120393" spans="17:17">
      <c r="Q120393" s="39"/>
    </row>
    <row r="120394" spans="17:17">
      <c r="Q120394" s="39"/>
    </row>
    <row r="120395" spans="17:17">
      <c r="Q120395" s="39"/>
    </row>
    <row r="120396" spans="17:17">
      <c r="Q120396" s="39"/>
    </row>
    <row r="120397" spans="17:17">
      <c r="Q120397" s="39"/>
    </row>
    <row r="120398" spans="17:17">
      <c r="Q120398" s="39"/>
    </row>
    <row r="120399" spans="17:17">
      <c r="Q120399" s="39"/>
    </row>
    <row r="120400" spans="17:17">
      <c r="Q120400" s="39"/>
    </row>
    <row r="120401" spans="17:17">
      <c r="Q120401" s="39"/>
    </row>
    <row r="120402" spans="17:17">
      <c r="Q120402" s="39"/>
    </row>
    <row r="120403" spans="17:17">
      <c r="Q120403" s="39"/>
    </row>
    <row r="120404" spans="17:17">
      <c r="Q120404" s="39"/>
    </row>
    <row r="120405" spans="17:17">
      <c r="Q120405" s="39"/>
    </row>
    <row r="120406" spans="17:17">
      <c r="Q120406" s="39"/>
    </row>
    <row r="120407" spans="17:17">
      <c r="Q120407" s="39"/>
    </row>
    <row r="120408" spans="17:17">
      <c r="Q120408" s="39"/>
    </row>
    <row r="120409" spans="17:17">
      <c r="Q120409" s="39"/>
    </row>
    <row r="120410" spans="17:17">
      <c r="Q120410" s="39"/>
    </row>
    <row r="120411" spans="17:17">
      <c r="Q120411" s="39"/>
    </row>
    <row r="120412" spans="17:17">
      <c r="Q120412" s="39"/>
    </row>
    <row r="120413" spans="17:17">
      <c r="Q120413" s="39"/>
    </row>
    <row r="120414" spans="17:17">
      <c r="Q120414" s="39"/>
    </row>
    <row r="120415" spans="17:17">
      <c r="Q120415" s="39"/>
    </row>
    <row r="120416" spans="17:17">
      <c r="Q120416" s="39"/>
    </row>
    <row r="120417" spans="17:17">
      <c r="Q120417" s="39"/>
    </row>
    <row r="120418" spans="17:17">
      <c r="Q120418" s="39"/>
    </row>
    <row r="120419" spans="17:17">
      <c r="Q120419" s="39"/>
    </row>
    <row r="120420" spans="17:17">
      <c r="Q120420" s="39"/>
    </row>
    <row r="120421" spans="17:17">
      <c r="Q120421" s="39"/>
    </row>
    <row r="120422" spans="17:17">
      <c r="Q120422" s="39"/>
    </row>
    <row r="120423" spans="17:17">
      <c r="Q120423" s="39"/>
    </row>
    <row r="120424" spans="17:17">
      <c r="Q120424" s="39"/>
    </row>
    <row r="120425" spans="17:17">
      <c r="Q120425" s="39"/>
    </row>
    <row r="120426" spans="17:17">
      <c r="Q120426" s="39"/>
    </row>
    <row r="120427" spans="17:17">
      <c r="Q120427" s="39"/>
    </row>
    <row r="120428" spans="17:17">
      <c r="Q120428" s="39"/>
    </row>
    <row r="120429" spans="17:17">
      <c r="Q120429" s="39"/>
    </row>
    <row r="120430" spans="17:17">
      <c r="Q120430" s="39"/>
    </row>
    <row r="120431" spans="17:17">
      <c r="Q120431" s="39"/>
    </row>
    <row r="120432" spans="17:17">
      <c r="Q120432" s="39"/>
    </row>
    <row r="120433" spans="17:17">
      <c r="Q120433" s="39"/>
    </row>
    <row r="120434" spans="17:17">
      <c r="Q120434" s="39"/>
    </row>
    <row r="120435" spans="17:17">
      <c r="Q120435" s="39"/>
    </row>
    <row r="120436" spans="17:17">
      <c r="Q120436" s="39"/>
    </row>
    <row r="120437" spans="17:17">
      <c r="Q120437" s="39"/>
    </row>
    <row r="120438" spans="17:17">
      <c r="Q120438" s="39"/>
    </row>
    <row r="120439" spans="17:17">
      <c r="Q120439" s="39"/>
    </row>
    <row r="120440" spans="17:17">
      <c r="Q120440" s="39"/>
    </row>
    <row r="120441" spans="17:17">
      <c r="Q120441" s="39"/>
    </row>
    <row r="120442" spans="17:17">
      <c r="Q120442" s="39"/>
    </row>
    <row r="120443" spans="17:17">
      <c r="Q120443" s="39"/>
    </row>
    <row r="120444" spans="17:17">
      <c r="Q120444" s="39"/>
    </row>
    <row r="120445" spans="17:17">
      <c r="Q120445" s="39"/>
    </row>
    <row r="120446" spans="17:17">
      <c r="Q120446" s="39"/>
    </row>
    <row r="120447" spans="17:17">
      <c r="Q120447" s="39"/>
    </row>
    <row r="120448" spans="17:17">
      <c r="Q120448" s="39"/>
    </row>
    <row r="120449" spans="17:17">
      <c r="Q120449" s="39"/>
    </row>
    <row r="120450" spans="17:17">
      <c r="Q120450" s="39"/>
    </row>
    <row r="120451" spans="17:17">
      <c r="Q120451" s="39"/>
    </row>
    <row r="120452" spans="17:17">
      <c r="Q120452" s="39"/>
    </row>
    <row r="120453" spans="17:17">
      <c r="Q120453" s="39"/>
    </row>
    <row r="120454" spans="17:17">
      <c r="Q120454" s="39"/>
    </row>
    <row r="120455" spans="17:17">
      <c r="Q120455" s="39"/>
    </row>
    <row r="120456" spans="17:17">
      <c r="Q120456" s="39"/>
    </row>
    <row r="120457" spans="17:17">
      <c r="Q120457" s="39"/>
    </row>
    <row r="120458" spans="17:17">
      <c r="Q120458" s="39"/>
    </row>
    <row r="120459" spans="17:17">
      <c r="Q120459" s="39"/>
    </row>
    <row r="120460" spans="17:17">
      <c r="Q120460" s="39"/>
    </row>
    <row r="120461" spans="17:17">
      <c r="Q120461" s="39"/>
    </row>
    <row r="120462" spans="17:17">
      <c r="Q120462" s="39"/>
    </row>
    <row r="120463" spans="17:17">
      <c r="Q120463" s="39"/>
    </row>
    <row r="120464" spans="17:17">
      <c r="Q120464" s="39"/>
    </row>
    <row r="120465" spans="17:17">
      <c r="Q120465" s="39"/>
    </row>
    <row r="120466" spans="17:17">
      <c r="Q120466" s="39"/>
    </row>
    <row r="120467" spans="17:17">
      <c r="Q120467" s="39"/>
    </row>
    <row r="120468" spans="17:17">
      <c r="Q120468" s="39"/>
    </row>
    <row r="120469" spans="17:17">
      <c r="Q120469" s="39"/>
    </row>
    <row r="120470" spans="17:17">
      <c r="Q120470" s="39"/>
    </row>
    <row r="120471" spans="17:17">
      <c r="Q120471" s="39"/>
    </row>
    <row r="120472" spans="17:17">
      <c r="Q120472" s="39"/>
    </row>
    <row r="120473" spans="17:17">
      <c r="Q120473" s="39"/>
    </row>
    <row r="120474" spans="17:17">
      <c r="Q120474" s="39"/>
    </row>
    <row r="120475" spans="17:17">
      <c r="Q120475" s="39"/>
    </row>
    <row r="120476" spans="17:17">
      <c r="Q120476" s="39"/>
    </row>
    <row r="120477" spans="17:17">
      <c r="Q120477" s="39"/>
    </row>
    <row r="120478" spans="17:17">
      <c r="Q120478" s="39"/>
    </row>
    <row r="120479" spans="17:17">
      <c r="Q120479" s="39"/>
    </row>
    <row r="120480" spans="17:17">
      <c r="Q120480" s="39"/>
    </row>
    <row r="120481" spans="17:17">
      <c r="Q120481" s="39"/>
    </row>
    <row r="120482" spans="17:17">
      <c r="Q120482" s="39"/>
    </row>
    <row r="120483" spans="17:17">
      <c r="Q120483" s="39"/>
    </row>
    <row r="120484" spans="17:17">
      <c r="Q120484" s="39"/>
    </row>
    <row r="120485" spans="17:17">
      <c r="Q120485" s="39"/>
    </row>
    <row r="120486" spans="17:17">
      <c r="Q120486" s="39"/>
    </row>
    <row r="120487" spans="17:17">
      <c r="Q120487" s="39"/>
    </row>
    <row r="120488" spans="17:17">
      <c r="Q120488" s="39"/>
    </row>
    <row r="120489" spans="17:17">
      <c r="Q120489" s="39"/>
    </row>
    <row r="120490" spans="17:17">
      <c r="Q120490" s="39"/>
    </row>
    <row r="120491" spans="17:17">
      <c r="Q120491" s="39"/>
    </row>
    <row r="120492" spans="17:17">
      <c r="Q120492" s="39"/>
    </row>
    <row r="120493" spans="17:17">
      <c r="Q120493" s="39"/>
    </row>
    <row r="120494" spans="17:17">
      <c r="Q120494" s="39"/>
    </row>
    <row r="120495" spans="17:17">
      <c r="Q120495" s="39"/>
    </row>
    <row r="120496" spans="17:17">
      <c r="Q120496" s="39"/>
    </row>
    <row r="120497" spans="17:17">
      <c r="Q120497" s="39"/>
    </row>
    <row r="120498" spans="17:17">
      <c r="Q120498" s="39"/>
    </row>
    <row r="120499" spans="17:17">
      <c r="Q120499" s="39"/>
    </row>
    <row r="120500" spans="17:17">
      <c r="Q120500" s="39"/>
    </row>
    <row r="120501" spans="17:17">
      <c r="Q120501" s="39"/>
    </row>
    <row r="120502" spans="17:17">
      <c r="Q120502" s="39"/>
    </row>
    <row r="120503" spans="17:17">
      <c r="Q120503" s="39"/>
    </row>
    <row r="120504" spans="17:17">
      <c r="Q120504" s="39"/>
    </row>
    <row r="120505" spans="17:17">
      <c r="Q120505" s="39"/>
    </row>
    <row r="120506" spans="17:17">
      <c r="Q120506" s="39"/>
    </row>
    <row r="120507" spans="17:17">
      <c r="Q120507" s="39"/>
    </row>
    <row r="120508" spans="17:17">
      <c r="Q120508" s="39"/>
    </row>
    <row r="120509" spans="17:17">
      <c r="Q120509" s="39"/>
    </row>
    <row r="120510" spans="17:17">
      <c r="Q120510" s="39"/>
    </row>
    <row r="120511" spans="17:17">
      <c r="Q120511" s="39"/>
    </row>
    <row r="120512" spans="17:17">
      <c r="Q120512" s="39"/>
    </row>
    <row r="120513" spans="17:17">
      <c r="Q120513" s="39"/>
    </row>
    <row r="120514" spans="17:17">
      <c r="Q120514" s="39"/>
    </row>
    <row r="120515" spans="17:17">
      <c r="Q120515" s="39"/>
    </row>
    <row r="120516" spans="17:17">
      <c r="Q120516" s="39"/>
    </row>
    <row r="120517" spans="17:17">
      <c r="Q120517" s="39"/>
    </row>
    <row r="120518" spans="17:17">
      <c r="Q120518" s="39"/>
    </row>
    <row r="120519" spans="17:17">
      <c r="Q120519" s="39"/>
    </row>
    <row r="120520" spans="17:17">
      <c r="Q120520" s="39"/>
    </row>
    <row r="120521" spans="17:17">
      <c r="Q120521" s="39"/>
    </row>
    <row r="120522" spans="17:17">
      <c r="Q120522" s="39"/>
    </row>
    <row r="120523" spans="17:17">
      <c r="Q120523" s="39"/>
    </row>
    <row r="120524" spans="17:17">
      <c r="Q120524" s="39"/>
    </row>
    <row r="120525" spans="17:17">
      <c r="Q120525" s="39"/>
    </row>
    <row r="120526" spans="17:17">
      <c r="Q120526" s="39"/>
    </row>
    <row r="120527" spans="17:17">
      <c r="Q120527" s="39"/>
    </row>
    <row r="120528" spans="17:17">
      <c r="Q120528" s="39"/>
    </row>
    <row r="120529" spans="17:17">
      <c r="Q120529" s="39"/>
    </row>
    <row r="120530" spans="17:17">
      <c r="Q120530" s="39"/>
    </row>
    <row r="120531" spans="17:17">
      <c r="Q120531" s="39"/>
    </row>
    <row r="120532" spans="17:17">
      <c r="Q120532" s="39"/>
    </row>
    <row r="120533" spans="17:17">
      <c r="Q120533" s="39"/>
    </row>
    <row r="120534" spans="17:17">
      <c r="Q120534" s="39"/>
    </row>
    <row r="120535" spans="17:17">
      <c r="Q120535" s="39"/>
    </row>
    <row r="120536" spans="17:17">
      <c r="Q120536" s="39"/>
    </row>
    <row r="120537" spans="17:17">
      <c r="Q120537" s="39"/>
    </row>
    <row r="120538" spans="17:17">
      <c r="Q120538" s="39"/>
    </row>
    <row r="120539" spans="17:17">
      <c r="Q120539" s="39"/>
    </row>
    <row r="120540" spans="17:17">
      <c r="Q120540" s="39"/>
    </row>
    <row r="120541" spans="17:17">
      <c r="Q120541" s="39"/>
    </row>
    <row r="120542" spans="17:17">
      <c r="Q120542" s="39"/>
    </row>
    <row r="120543" spans="17:17">
      <c r="Q120543" s="39"/>
    </row>
    <row r="120544" spans="17:17">
      <c r="Q120544" s="39"/>
    </row>
    <row r="120545" spans="17:17">
      <c r="Q120545" s="39"/>
    </row>
    <row r="120546" spans="17:17">
      <c r="Q120546" s="39"/>
    </row>
    <row r="120547" spans="17:17">
      <c r="Q120547" s="39"/>
    </row>
    <row r="120548" spans="17:17">
      <c r="Q120548" s="39"/>
    </row>
    <row r="120549" spans="17:17">
      <c r="Q120549" s="39"/>
    </row>
    <row r="120550" spans="17:17">
      <c r="Q120550" s="39"/>
    </row>
    <row r="120551" spans="17:17">
      <c r="Q120551" s="39"/>
    </row>
    <row r="120552" spans="17:17">
      <c r="Q120552" s="39"/>
    </row>
    <row r="120553" spans="17:17">
      <c r="Q120553" s="39"/>
    </row>
    <row r="120554" spans="17:17">
      <c r="Q120554" s="39"/>
    </row>
    <row r="120555" spans="17:17">
      <c r="Q120555" s="39"/>
    </row>
    <row r="120556" spans="17:17">
      <c r="Q120556" s="39"/>
    </row>
    <row r="120557" spans="17:17">
      <c r="Q120557" s="39"/>
    </row>
    <row r="120558" spans="17:17">
      <c r="Q120558" s="39"/>
    </row>
    <row r="120559" spans="17:17">
      <c r="Q120559" s="39"/>
    </row>
    <row r="120560" spans="17:17">
      <c r="Q120560" s="39"/>
    </row>
    <row r="120561" spans="17:17">
      <c r="Q120561" s="39"/>
    </row>
    <row r="120562" spans="17:17">
      <c r="Q120562" s="39"/>
    </row>
    <row r="120563" spans="17:17">
      <c r="Q120563" s="39"/>
    </row>
    <row r="120564" spans="17:17">
      <c r="Q120564" s="39"/>
    </row>
    <row r="120565" spans="17:17">
      <c r="Q120565" s="39"/>
    </row>
    <row r="120566" spans="17:17">
      <c r="Q120566" s="39"/>
    </row>
    <row r="120567" spans="17:17">
      <c r="Q120567" s="39"/>
    </row>
    <row r="120568" spans="17:17">
      <c r="Q120568" s="39"/>
    </row>
    <row r="120569" spans="17:17">
      <c r="Q120569" s="39"/>
    </row>
    <row r="120570" spans="17:17">
      <c r="Q120570" s="39"/>
    </row>
    <row r="120571" spans="17:17">
      <c r="Q120571" s="39"/>
    </row>
    <row r="120572" spans="17:17">
      <c r="Q120572" s="39"/>
    </row>
    <row r="120573" spans="17:17">
      <c r="Q120573" s="39"/>
    </row>
    <row r="120574" spans="17:17">
      <c r="Q120574" s="39"/>
    </row>
    <row r="120575" spans="17:17">
      <c r="Q120575" s="39"/>
    </row>
    <row r="120576" spans="17:17">
      <c r="Q120576" s="39"/>
    </row>
    <row r="120577" spans="17:17">
      <c r="Q120577" s="39"/>
    </row>
    <row r="120578" spans="17:17">
      <c r="Q120578" s="39"/>
    </row>
    <row r="120579" spans="17:17">
      <c r="Q120579" s="39"/>
    </row>
    <row r="120580" spans="17:17">
      <c r="Q120580" s="39"/>
    </row>
    <row r="120581" spans="17:17">
      <c r="Q120581" s="39"/>
    </row>
    <row r="120582" spans="17:17">
      <c r="Q120582" s="39"/>
    </row>
    <row r="120583" spans="17:17">
      <c r="Q120583" s="39"/>
    </row>
    <row r="120584" spans="17:17">
      <c r="Q120584" s="39"/>
    </row>
    <row r="120585" spans="17:17">
      <c r="Q120585" s="39"/>
    </row>
    <row r="120586" spans="17:17">
      <c r="Q120586" s="39"/>
    </row>
    <row r="120587" spans="17:17">
      <c r="Q120587" s="39"/>
    </row>
    <row r="120588" spans="17:17">
      <c r="Q120588" s="39"/>
    </row>
    <row r="120589" spans="17:17">
      <c r="Q120589" s="39"/>
    </row>
    <row r="120590" spans="17:17">
      <c r="Q120590" s="39"/>
    </row>
    <row r="120591" spans="17:17">
      <c r="Q120591" s="39"/>
    </row>
    <row r="120592" spans="17:17">
      <c r="Q120592" s="39"/>
    </row>
    <row r="120593" spans="17:17">
      <c r="Q120593" s="39"/>
    </row>
    <row r="120594" spans="17:17">
      <c r="Q120594" s="39"/>
    </row>
    <row r="120595" spans="17:17">
      <c r="Q120595" s="39"/>
    </row>
    <row r="120596" spans="17:17">
      <c r="Q120596" s="39"/>
    </row>
    <row r="120597" spans="17:17">
      <c r="Q120597" s="39"/>
    </row>
    <row r="120598" spans="17:17">
      <c r="Q120598" s="39"/>
    </row>
    <row r="120599" spans="17:17">
      <c r="Q120599" s="39"/>
    </row>
    <row r="120600" spans="17:17">
      <c r="Q120600" s="39"/>
    </row>
    <row r="120601" spans="17:17">
      <c r="Q120601" s="39"/>
    </row>
    <row r="120602" spans="17:17">
      <c r="Q120602" s="39"/>
    </row>
    <row r="120603" spans="17:17">
      <c r="Q120603" s="39"/>
    </row>
    <row r="120604" spans="17:17">
      <c r="Q120604" s="39"/>
    </row>
    <row r="120605" spans="17:17">
      <c r="Q120605" s="39"/>
    </row>
    <row r="120606" spans="17:17">
      <c r="Q120606" s="39"/>
    </row>
    <row r="120607" spans="17:17">
      <c r="Q120607" s="39"/>
    </row>
    <row r="120608" spans="17:17">
      <c r="Q120608" s="39"/>
    </row>
    <row r="120609" spans="17:17">
      <c r="Q120609" s="39"/>
    </row>
    <row r="120610" spans="17:17">
      <c r="Q120610" s="39"/>
    </row>
    <row r="120611" spans="17:17">
      <c r="Q120611" s="39"/>
    </row>
    <row r="120612" spans="17:17">
      <c r="Q120612" s="39"/>
    </row>
    <row r="120613" spans="17:17">
      <c r="Q120613" s="39"/>
    </row>
    <row r="120614" spans="17:17">
      <c r="Q120614" s="39"/>
    </row>
    <row r="120615" spans="17:17">
      <c r="Q120615" s="39"/>
    </row>
    <row r="120616" spans="17:17">
      <c r="Q120616" s="39"/>
    </row>
    <row r="120617" spans="17:17">
      <c r="Q120617" s="39"/>
    </row>
    <row r="120618" spans="17:17">
      <c r="Q120618" s="39"/>
    </row>
    <row r="120619" spans="17:17">
      <c r="Q120619" s="39"/>
    </row>
    <row r="120620" spans="17:17">
      <c r="Q120620" s="39"/>
    </row>
    <row r="120621" spans="17:17">
      <c r="Q120621" s="39"/>
    </row>
    <row r="120622" spans="17:17">
      <c r="Q120622" s="39"/>
    </row>
    <row r="120623" spans="17:17">
      <c r="Q120623" s="39"/>
    </row>
    <row r="120624" spans="17:17">
      <c r="Q120624" s="39"/>
    </row>
    <row r="120625" spans="17:17">
      <c r="Q120625" s="39"/>
    </row>
    <row r="120626" spans="17:17">
      <c r="Q120626" s="39"/>
    </row>
    <row r="120627" spans="17:17">
      <c r="Q120627" s="39"/>
    </row>
    <row r="120628" spans="17:17">
      <c r="Q120628" s="39"/>
    </row>
    <row r="120629" spans="17:17">
      <c r="Q120629" s="39"/>
    </row>
    <row r="120630" spans="17:17">
      <c r="Q120630" s="39"/>
    </row>
    <row r="120631" spans="17:17">
      <c r="Q120631" s="39"/>
    </row>
    <row r="120632" spans="17:17">
      <c r="Q120632" s="39"/>
    </row>
    <row r="120633" spans="17:17">
      <c r="Q120633" s="39"/>
    </row>
    <row r="120634" spans="17:17">
      <c r="Q120634" s="39"/>
    </row>
    <row r="120635" spans="17:17">
      <c r="Q120635" s="39"/>
    </row>
    <row r="120636" spans="17:17">
      <c r="Q120636" s="39"/>
    </row>
    <row r="120637" spans="17:17">
      <c r="Q120637" s="39"/>
    </row>
    <row r="120638" spans="17:17">
      <c r="Q120638" s="39"/>
    </row>
    <row r="120639" spans="17:17">
      <c r="Q120639" s="39"/>
    </row>
    <row r="120640" spans="17:17">
      <c r="Q120640" s="39"/>
    </row>
    <row r="120641" spans="17:17">
      <c r="Q120641" s="39"/>
    </row>
    <row r="120642" spans="17:17">
      <c r="Q120642" s="39"/>
    </row>
    <row r="120643" spans="17:17">
      <c r="Q120643" s="39"/>
    </row>
    <row r="120644" spans="17:17">
      <c r="Q120644" s="39"/>
    </row>
    <row r="120645" spans="17:17">
      <c r="Q120645" s="39"/>
    </row>
    <row r="120646" spans="17:17">
      <c r="Q120646" s="39"/>
    </row>
    <row r="120647" spans="17:17">
      <c r="Q120647" s="39"/>
    </row>
    <row r="120648" spans="17:17">
      <c r="Q120648" s="39"/>
    </row>
    <row r="120649" spans="17:17">
      <c r="Q120649" s="39"/>
    </row>
    <row r="120650" spans="17:17">
      <c r="Q120650" s="39"/>
    </row>
    <row r="120651" spans="17:17">
      <c r="Q120651" s="39"/>
    </row>
    <row r="120652" spans="17:17">
      <c r="Q120652" s="39"/>
    </row>
    <row r="120653" spans="17:17">
      <c r="Q120653" s="39"/>
    </row>
    <row r="120654" spans="17:17">
      <c r="Q120654" s="39"/>
    </row>
    <row r="120655" spans="17:17">
      <c r="Q120655" s="39"/>
    </row>
    <row r="120656" spans="17:17">
      <c r="Q120656" s="39"/>
    </row>
    <row r="120657" spans="17:17">
      <c r="Q120657" s="39"/>
    </row>
    <row r="120658" spans="17:17">
      <c r="Q120658" s="39"/>
    </row>
    <row r="120659" spans="17:17">
      <c r="Q120659" s="39"/>
    </row>
    <row r="120660" spans="17:17">
      <c r="Q120660" s="39"/>
    </row>
    <row r="120661" spans="17:17">
      <c r="Q120661" s="39"/>
    </row>
    <row r="120662" spans="17:17">
      <c r="Q120662" s="39"/>
    </row>
    <row r="120663" spans="17:17">
      <c r="Q120663" s="39"/>
    </row>
    <row r="120664" spans="17:17">
      <c r="Q120664" s="39"/>
    </row>
    <row r="120665" spans="17:17">
      <c r="Q120665" s="39"/>
    </row>
    <row r="120666" spans="17:17">
      <c r="Q120666" s="39"/>
    </row>
    <row r="120667" spans="17:17">
      <c r="Q120667" s="39"/>
    </row>
    <row r="120668" spans="17:17">
      <c r="Q120668" s="39"/>
    </row>
    <row r="120669" spans="17:17">
      <c r="Q120669" s="39"/>
    </row>
    <row r="120670" spans="17:17">
      <c r="Q120670" s="39"/>
    </row>
    <row r="120671" spans="17:17">
      <c r="Q120671" s="39"/>
    </row>
    <row r="120672" spans="17:17">
      <c r="Q120672" s="39"/>
    </row>
    <row r="120673" spans="17:17">
      <c r="Q120673" s="39"/>
    </row>
    <row r="120674" spans="17:17">
      <c r="Q120674" s="39"/>
    </row>
    <row r="120675" spans="17:17">
      <c r="Q120675" s="39"/>
    </row>
    <row r="120676" spans="17:17">
      <c r="Q120676" s="39"/>
    </row>
    <row r="120677" spans="17:17">
      <c r="Q120677" s="39"/>
    </row>
    <row r="120678" spans="17:17">
      <c r="Q120678" s="39"/>
    </row>
    <row r="120679" spans="17:17">
      <c r="Q120679" s="39"/>
    </row>
    <row r="120680" spans="17:17">
      <c r="Q120680" s="39"/>
    </row>
    <row r="120681" spans="17:17">
      <c r="Q120681" s="39"/>
    </row>
    <row r="120682" spans="17:17">
      <c r="Q120682" s="39"/>
    </row>
    <row r="120683" spans="17:17">
      <c r="Q120683" s="39"/>
    </row>
    <row r="120684" spans="17:17">
      <c r="Q120684" s="39"/>
    </row>
    <row r="120685" spans="17:17">
      <c r="Q120685" s="39"/>
    </row>
    <row r="120686" spans="17:17">
      <c r="Q120686" s="39"/>
    </row>
    <row r="120687" spans="17:17">
      <c r="Q120687" s="39"/>
    </row>
    <row r="120688" spans="17:17">
      <c r="Q120688" s="39"/>
    </row>
    <row r="120689" spans="17:17">
      <c r="Q120689" s="39"/>
    </row>
    <row r="120690" spans="17:17">
      <c r="Q120690" s="39"/>
    </row>
    <row r="120691" spans="17:17">
      <c r="Q120691" s="39"/>
    </row>
    <row r="120692" spans="17:17">
      <c r="Q120692" s="39"/>
    </row>
    <row r="120693" spans="17:17">
      <c r="Q120693" s="39"/>
    </row>
    <row r="120694" spans="17:17">
      <c r="Q120694" s="39"/>
    </row>
    <row r="120695" spans="17:17">
      <c r="Q120695" s="39"/>
    </row>
    <row r="120696" spans="17:17">
      <c r="Q120696" s="39"/>
    </row>
    <row r="120697" spans="17:17">
      <c r="Q120697" s="39"/>
    </row>
    <row r="120698" spans="17:17">
      <c r="Q120698" s="39"/>
    </row>
    <row r="120699" spans="17:17">
      <c r="Q120699" s="39"/>
    </row>
    <row r="120700" spans="17:17">
      <c r="Q120700" s="39"/>
    </row>
    <row r="120701" spans="17:17">
      <c r="Q120701" s="39"/>
    </row>
    <row r="120702" spans="17:17">
      <c r="Q120702" s="39"/>
    </row>
    <row r="120703" spans="17:17">
      <c r="Q120703" s="39"/>
    </row>
    <row r="120704" spans="17:17">
      <c r="Q120704" s="39"/>
    </row>
    <row r="120705" spans="17:17">
      <c r="Q120705" s="39"/>
    </row>
    <row r="120706" spans="17:17">
      <c r="Q120706" s="39"/>
    </row>
    <row r="120707" spans="17:17">
      <c r="Q120707" s="39"/>
    </row>
    <row r="120708" spans="17:17">
      <c r="Q120708" s="39"/>
    </row>
    <row r="120709" spans="17:17">
      <c r="Q120709" s="39"/>
    </row>
    <row r="120710" spans="17:17">
      <c r="Q120710" s="39"/>
    </row>
    <row r="120711" spans="17:17">
      <c r="Q120711" s="39"/>
    </row>
    <row r="120712" spans="17:17">
      <c r="Q120712" s="39"/>
    </row>
    <row r="120713" spans="17:17">
      <c r="Q120713" s="39"/>
    </row>
    <row r="120714" spans="17:17">
      <c r="Q120714" s="39"/>
    </row>
    <row r="120715" spans="17:17">
      <c r="Q120715" s="39"/>
    </row>
    <row r="120716" spans="17:17">
      <c r="Q120716" s="39"/>
    </row>
    <row r="120717" spans="17:17">
      <c r="Q120717" s="39"/>
    </row>
    <row r="120718" spans="17:17">
      <c r="Q120718" s="39"/>
    </row>
    <row r="120719" spans="17:17">
      <c r="Q120719" s="39"/>
    </row>
    <row r="120720" spans="17:17">
      <c r="Q120720" s="39"/>
    </row>
    <row r="120721" spans="17:17">
      <c r="Q120721" s="39"/>
    </row>
    <row r="120722" spans="17:17">
      <c r="Q120722" s="39"/>
    </row>
    <row r="120723" spans="17:17">
      <c r="Q120723" s="39"/>
    </row>
    <row r="120724" spans="17:17">
      <c r="Q120724" s="39"/>
    </row>
    <row r="120725" spans="17:17">
      <c r="Q120725" s="39"/>
    </row>
    <row r="120726" spans="17:17">
      <c r="Q120726" s="39"/>
    </row>
    <row r="120727" spans="17:17">
      <c r="Q120727" s="39"/>
    </row>
    <row r="120728" spans="17:17">
      <c r="Q120728" s="39"/>
    </row>
    <row r="120729" spans="17:17">
      <c r="Q120729" s="39"/>
    </row>
    <row r="120730" spans="17:17">
      <c r="Q120730" s="39"/>
    </row>
    <row r="120731" spans="17:17">
      <c r="Q120731" s="39"/>
    </row>
    <row r="120732" spans="17:17">
      <c r="Q120732" s="39"/>
    </row>
    <row r="120733" spans="17:17">
      <c r="Q120733" s="39"/>
    </row>
    <row r="120734" spans="17:17">
      <c r="Q120734" s="39"/>
    </row>
    <row r="120735" spans="17:17">
      <c r="Q120735" s="39"/>
    </row>
    <row r="120736" spans="17:17">
      <c r="Q120736" s="39"/>
    </row>
    <row r="120737" spans="17:17">
      <c r="Q120737" s="39"/>
    </row>
    <row r="120738" spans="17:17">
      <c r="Q120738" s="39"/>
    </row>
    <row r="120739" spans="17:17">
      <c r="Q120739" s="39"/>
    </row>
    <row r="120740" spans="17:17">
      <c r="Q120740" s="39"/>
    </row>
    <row r="120741" spans="17:17">
      <c r="Q120741" s="39"/>
    </row>
    <row r="120742" spans="17:17">
      <c r="Q120742" s="39"/>
    </row>
    <row r="120743" spans="17:17">
      <c r="Q120743" s="39"/>
    </row>
    <row r="120744" spans="17:17">
      <c r="Q120744" s="39"/>
    </row>
    <row r="120745" spans="17:17">
      <c r="Q120745" s="39"/>
    </row>
    <row r="120746" spans="17:17">
      <c r="Q120746" s="39"/>
    </row>
    <row r="120747" spans="17:17">
      <c r="Q120747" s="39"/>
    </row>
    <row r="120748" spans="17:17">
      <c r="Q120748" s="39"/>
    </row>
    <row r="120749" spans="17:17">
      <c r="Q120749" s="39"/>
    </row>
    <row r="120750" spans="17:17">
      <c r="Q120750" s="39"/>
    </row>
    <row r="120751" spans="17:17">
      <c r="Q120751" s="39"/>
    </row>
    <row r="120752" spans="17:17">
      <c r="Q120752" s="39"/>
    </row>
    <row r="120753" spans="17:17">
      <c r="Q120753" s="39"/>
    </row>
    <row r="120754" spans="17:17">
      <c r="Q120754" s="39"/>
    </row>
    <row r="120755" spans="17:17">
      <c r="Q120755" s="39"/>
    </row>
    <row r="120756" spans="17:17">
      <c r="Q120756" s="39"/>
    </row>
    <row r="120757" spans="17:17">
      <c r="Q120757" s="39"/>
    </row>
    <row r="120758" spans="17:17">
      <c r="Q120758" s="39"/>
    </row>
    <row r="120759" spans="17:17">
      <c r="Q120759" s="39"/>
    </row>
    <row r="120760" spans="17:17">
      <c r="Q120760" s="39"/>
    </row>
    <row r="120761" spans="17:17">
      <c r="Q120761" s="39"/>
    </row>
    <row r="120762" spans="17:17">
      <c r="Q120762" s="39"/>
    </row>
    <row r="120763" spans="17:17">
      <c r="Q120763" s="39"/>
    </row>
    <row r="120764" spans="17:17">
      <c r="Q120764" s="39"/>
    </row>
    <row r="120765" spans="17:17">
      <c r="Q120765" s="39"/>
    </row>
    <row r="120766" spans="17:17">
      <c r="Q120766" s="39"/>
    </row>
    <row r="120767" spans="17:17">
      <c r="Q120767" s="39"/>
    </row>
    <row r="120768" spans="17:17">
      <c r="Q120768" s="39"/>
    </row>
    <row r="120769" spans="17:17">
      <c r="Q120769" s="39"/>
    </row>
    <row r="120770" spans="17:17">
      <c r="Q120770" s="39"/>
    </row>
    <row r="120771" spans="17:17">
      <c r="Q120771" s="39"/>
    </row>
    <row r="120772" spans="17:17">
      <c r="Q120772" s="39"/>
    </row>
    <row r="120773" spans="17:17">
      <c r="Q120773" s="39"/>
    </row>
    <row r="120774" spans="17:17">
      <c r="Q120774" s="39"/>
    </row>
    <row r="120775" spans="17:17">
      <c r="Q120775" s="39"/>
    </row>
    <row r="120776" spans="17:17">
      <c r="Q120776" s="39"/>
    </row>
    <row r="120777" spans="17:17">
      <c r="Q120777" s="39"/>
    </row>
    <row r="120778" spans="17:17">
      <c r="Q120778" s="39"/>
    </row>
    <row r="120779" spans="17:17">
      <c r="Q120779" s="39"/>
    </row>
    <row r="120780" spans="17:17">
      <c r="Q120780" s="39"/>
    </row>
    <row r="120781" spans="17:17">
      <c r="Q120781" s="39"/>
    </row>
    <row r="120782" spans="17:17">
      <c r="Q120782" s="39"/>
    </row>
    <row r="120783" spans="17:17">
      <c r="Q120783" s="39"/>
    </row>
    <row r="120784" spans="17:17">
      <c r="Q120784" s="39"/>
    </row>
    <row r="120785" spans="17:17">
      <c r="Q120785" s="39"/>
    </row>
    <row r="120786" spans="17:17">
      <c r="Q120786" s="39"/>
    </row>
    <row r="120787" spans="17:17">
      <c r="Q120787" s="39"/>
    </row>
    <row r="120788" spans="17:17">
      <c r="Q120788" s="39"/>
    </row>
    <row r="120789" spans="17:17">
      <c r="Q120789" s="39"/>
    </row>
    <row r="120790" spans="17:17">
      <c r="Q120790" s="39"/>
    </row>
    <row r="120791" spans="17:17">
      <c r="Q120791" s="39"/>
    </row>
    <row r="120792" spans="17:17">
      <c r="Q120792" s="39"/>
    </row>
    <row r="120793" spans="17:17">
      <c r="Q120793" s="39"/>
    </row>
    <row r="120794" spans="17:17">
      <c r="Q120794" s="39"/>
    </row>
    <row r="120795" spans="17:17">
      <c r="Q120795" s="39"/>
    </row>
    <row r="120796" spans="17:17">
      <c r="Q120796" s="39"/>
    </row>
    <row r="120797" spans="17:17">
      <c r="Q120797" s="39"/>
    </row>
    <row r="120798" spans="17:17">
      <c r="Q120798" s="39"/>
    </row>
    <row r="120799" spans="17:17">
      <c r="Q120799" s="39"/>
    </row>
    <row r="120800" spans="17:17">
      <c r="Q120800" s="39"/>
    </row>
    <row r="120801" spans="17:17">
      <c r="Q120801" s="39"/>
    </row>
    <row r="120802" spans="17:17">
      <c r="Q120802" s="39"/>
    </row>
    <row r="120803" spans="17:17">
      <c r="Q120803" s="39"/>
    </row>
    <row r="120804" spans="17:17">
      <c r="Q120804" s="39"/>
    </row>
    <row r="120805" spans="17:17">
      <c r="Q120805" s="39"/>
    </row>
    <row r="120806" spans="17:17">
      <c r="Q120806" s="39"/>
    </row>
    <row r="120807" spans="17:17">
      <c r="Q120807" s="39"/>
    </row>
    <row r="120808" spans="17:17">
      <c r="Q120808" s="39"/>
    </row>
    <row r="120809" spans="17:17">
      <c r="Q120809" s="39"/>
    </row>
    <row r="120810" spans="17:17">
      <c r="Q120810" s="39"/>
    </row>
    <row r="120811" spans="17:17">
      <c r="Q120811" s="39"/>
    </row>
    <row r="120812" spans="17:17">
      <c r="Q120812" s="39"/>
    </row>
    <row r="120813" spans="17:17">
      <c r="Q120813" s="39"/>
    </row>
    <row r="120814" spans="17:17">
      <c r="Q120814" s="39"/>
    </row>
    <row r="120815" spans="17:17">
      <c r="Q120815" s="39"/>
    </row>
    <row r="120816" spans="17:17">
      <c r="Q120816" s="39"/>
    </row>
    <row r="120817" spans="17:17">
      <c r="Q120817" s="39"/>
    </row>
    <row r="120818" spans="17:17">
      <c r="Q120818" s="39"/>
    </row>
    <row r="120819" spans="17:17">
      <c r="Q120819" s="39"/>
    </row>
    <row r="120820" spans="17:17">
      <c r="Q120820" s="39"/>
    </row>
    <row r="120821" spans="17:17">
      <c r="Q120821" s="39"/>
    </row>
    <row r="120822" spans="17:17">
      <c r="Q120822" s="39"/>
    </row>
    <row r="120823" spans="17:17">
      <c r="Q120823" s="39"/>
    </row>
    <row r="120824" spans="17:17">
      <c r="Q120824" s="39"/>
    </row>
    <row r="120825" spans="17:17">
      <c r="Q120825" s="39"/>
    </row>
    <row r="120826" spans="17:17">
      <c r="Q120826" s="39"/>
    </row>
    <row r="120827" spans="17:17">
      <c r="Q120827" s="39"/>
    </row>
    <row r="120828" spans="17:17">
      <c r="Q120828" s="39"/>
    </row>
    <row r="120829" spans="17:17">
      <c r="Q120829" s="39"/>
    </row>
    <row r="120830" spans="17:17">
      <c r="Q120830" s="39"/>
    </row>
    <row r="120831" spans="17:17">
      <c r="Q120831" s="39"/>
    </row>
    <row r="120832" spans="17:17">
      <c r="Q120832" s="39"/>
    </row>
    <row r="120833" spans="17:17">
      <c r="Q120833" s="39"/>
    </row>
    <row r="120834" spans="17:17">
      <c r="Q120834" s="39"/>
    </row>
    <row r="120835" spans="17:17">
      <c r="Q120835" s="39"/>
    </row>
    <row r="120836" spans="17:17">
      <c r="Q120836" s="39"/>
    </row>
    <row r="120837" spans="17:17">
      <c r="Q120837" s="39"/>
    </row>
    <row r="120838" spans="17:17">
      <c r="Q120838" s="39"/>
    </row>
    <row r="120839" spans="17:17">
      <c r="Q120839" s="39"/>
    </row>
    <row r="120840" spans="17:17">
      <c r="Q120840" s="39"/>
    </row>
    <row r="120841" spans="17:17">
      <c r="Q120841" s="39"/>
    </row>
    <row r="120842" spans="17:17">
      <c r="Q120842" s="39"/>
    </row>
    <row r="120843" spans="17:17">
      <c r="Q120843" s="39"/>
    </row>
    <row r="120844" spans="17:17">
      <c r="Q120844" s="39"/>
    </row>
    <row r="120845" spans="17:17">
      <c r="Q120845" s="39"/>
    </row>
    <row r="120846" spans="17:17">
      <c r="Q120846" s="39"/>
    </row>
    <row r="120847" spans="17:17">
      <c r="Q120847" s="39"/>
    </row>
    <row r="120848" spans="17:17">
      <c r="Q120848" s="39"/>
    </row>
    <row r="120849" spans="17:17">
      <c r="Q120849" s="39"/>
    </row>
    <row r="120850" spans="17:17">
      <c r="Q120850" s="39"/>
    </row>
    <row r="120851" spans="17:17">
      <c r="Q120851" s="39"/>
    </row>
    <row r="120852" spans="17:17">
      <c r="Q120852" s="39"/>
    </row>
    <row r="120853" spans="17:17">
      <c r="Q120853" s="39"/>
    </row>
    <row r="120854" spans="17:17">
      <c r="Q120854" s="39"/>
    </row>
    <row r="120855" spans="17:17">
      <c r="Q120855" s="39"/>
    </row>
    <row r="120856" spans="17:17">
      <c r="Q120856" s="39"/>
    </row>
    <row r="120857" spans="17:17">
      <c r="Q120857" s="39"/>
    </row>
    <row r="120858" spans="17:17">
      <c r="Q120858" s="39"/>
    </row>
    <row r="120859" spans="17:17">
      <c r="Q120859" s="39"/>
    </row>
    <row r="120860" spans="17:17">
      <c r="Q120860" s="39"/>
    </row>
    <row r="120861" spans="17:17">
      <c r="Q120861" s="39"/>
    </row>
    <row r="120862" spans="17:17">
      <c r="Q120862" s="39"/>
    </row>
    <row r="120863" spans="17:17">
      <c r="Q120863" s="39"/>
    </row>
    <row r="120864" spans="17:17">
      <c r="Q120864" s="39"/>
    </row>
    <row r="120865" spans="17:17">
      <c r="Q120865" s="39"/>
    </row>
    <row r="120866" spans="17:17">
      <c r="Q120866" s="39"/>
    </row>
    <row r="120867" spans="17:17">
      <c r="Q120867" s="39"/>
    </row>
    <row r="120868" spans="17:17">
      <c r="Q120868" s="39"/>
    </row>
    <row r="120869" spans="17:17">
      <c r="Q120869" s="39"/>
    </row>
    <row r="120870" spans="17:17">
      <c r="Q120870" s="39"/>
    </row>
    <row r="120871" spans="17:17">
      <c r="Q120871" s="39"/>
    </row>
    <row r="120872" spans="17:17">
      <c r="Q120872" s="39"/>
    </row>
    <row r="120873" spans="17:17">
      <c r="Q120873" s="39"/>
    </row>
    <row r="120874" spans="17:17">
      <c r="Q120874" s="39"/>
    </row>
    <row r="120875" spans="17:17">
      <c r="Q120875" s="39"/>
    </row>
    <row r="120876" spans="17:17">
      <c r="Q120876" s="39"/>
    </row>
    <row r="120877" spans="17:17">
      <c r="Q120877" s="39"/>
    </row>
    <row r="120878" spans="17:17">
      <c r="Q120878" s="39"/>
    </row>
    <row r="120879" spans="17:17">
      <c r="Q120879" s="39"/>
    </row>
    <row r="120880" spans="17:17">
      <c r="Q120880" s="39"/>
    </row>
    <row r="120881" spans="17:17">
      <c r="Q120881" s="39"/>
    </row>
    <row r="120882" spans="17:17">
      <c r="Q120882" s="39"/>
    </row>
    <row r="120883" spans="17:17">
      <c r="Q120883" s="39"/>
    </row>
    <row r="120884" spans="17:17">
      <c r="Q120884" s="39"/>
    </row>
    <row r="120885" spans="17:17">
      <c r="Q120885" s="39"/>
    </row>
    <row r="120886" spans="17:17">
      <c r="Q120886" s="39"/>
    </row>
    <row r="120887" spans="17:17">
      <c r="Q120887" s="39"/>
    </row>
    <row r="120888" spans="17:17">
      <c r="Q120888" s="39"/>
    </row>
    <row r="120889" spans="17:17">
      <c r="Q120889" s="39"/>
    </row>
    <row r="120890" spans="17:17">
      <c r="Q120890" s="39"/>
    </row>
    <row r="120891" spans="17:17">
      <c r="Q120891" s="39"/>
    </row>
    <row r="120892" spans="17:17">
      <c r="Q120892" s="39"/>
    </row>
    <row r="120893" spans="17:17">
      <c r="Q120893" s="39"/>
    </row>
    <row r="120894" spans="17:17">
      <c r="Q120894" s="39"/>
    </row>
    <row r="120895" spans="17:17">
      <c r="Q120895" s="39"/>
    </row>
    <row r="120896" spans="17:17">
      <c r="Q120896" s="39"/>
    </row>
    <row r="120897" spans="17:17">
      <c r="Q120897" s="39"/>
    </row>
    <row r="120898" spans="17:17">
      <c r="Q120898" s="39"/>
    </row>
    <row r="120899" spans="17:17">
      <c r="Q120899" s="39"/>
    </row>
    <row r="120900" spans="17:17">
      <c r="Q120900" s="39"/>
    </row>
    <row r="120901" spans="17:17">
      <c r="Q120901" s="39"/>
    </row>
    <row r="120902" spans="17:17">
      <c r="Q120902" s="39"/>
    </row>
    <row r="120903" spans="17:17">
      <c r="Q120903" s="39"/>
    </row>
    <row r="120904" spans="17:17">
      <c r="Q120904" s="39"/>
    </row>
    <row r="120905" spans="17:17">
      <c r="Q120905" s="39"/>
    </row>
    <row r="120906" spans="17:17">
      <c r="Q120906" s="39"/>
    </row>
    <row r="120907" spans="17:17">
      <c r="Q120907" s="39"/>
    </row>
    <row r="120908" spans="17:17">
      <c r="Q120908" s="39"/>
    </row>
    <row r="120909" spans="17:17">
      <c r="Q120909" s="39"/>
    </row>
    <row r="120910" spans="17:17">
      <c r="Q120910" s="39"/>
    </row>
    <row r="120911" spans="17:17">
      <c r="Q120911" s="39"/>
    </row>
    <row r="120912" spans="17:17">
      <c r="Q120912" s="39"/>
    </row>
    <row r="120913" spans="17:17">
      <c r="Q120913" s="39"/>
    </row>
    <row r="120914" spans="17:17">
      <c r="Q120914" s="39"/>
    </row>
    <row r="120915" spans="17:17">
      <c r="Q120915" s="39"/>
    </row>
    <row r="120916" spans="17:17">
      <c r="Q120916" s="39"/>
    </row>
    <row r="120917" spans="17:17">
      <c r="Q120917" s="39"/>
    </row>
    <row r="120918" spans="17:17">
      <c r="Q120918" s="39"/>
    </row>
    <row r="120919" spans="17:17">
      <c r="Q120919" s="39"/>
    </row>
    <row r="120920" spans="17:17">
      <c r="Q120920" s="39"/>
    </row>
    <row r="120921" spans="17:17">
      <c r="Q120921" s="39"/>
    </row>
    <row r="120922" spans="17:17">
      <c r="Q120922" s="39"/>
    </row>
    <row r="120923" spans="17:17">
      <c r="Q120923" s="39"/>
    </row>
    <row r="120924" spans="17:17">
      <c r="Q120924" s="39"/>
    </row>
    <row r="120925" spans="17:17">
      <c r="Q120925" s="39"/>
    </row>
    <row r="120926" spans="17:17">
      <c r="Q120926" s="39"/>
    </row>
    <row r="120927" spans="17:17">
      <c r="Q120927" s="39"/>
    </row>
    <row r="120928" spans="17:17">
      <c r="Q120928" s="39"/>
    </row>
    <row r="120929" spans="17:17">
      <c r="Q120929" s="39"/>
    </row>
    <row r="120930" spans="17:17">
      <c r="Q120930" s="39"/>
    </row>
    <row r="120931" spans="17:17">
      <c r="Q120931" s="39"/>
    </row>
    <row r="120932" spans="17:17">
      <c r="Q120932" s="39"/>
    </row>
    <row r="120933" spans="17:17">
      <c r="Q120933" s="39"/>
    </row>
    <row r="120934" spans="17:17">
      <c r="Q120934" s="39"/>
    </row>
    <row r="120935" spans="17:17">
      <c r="Q120935" s="39"/>
    </row>
    <row r="120936" spans="17:17">
      <c r="Q120936" s="39"/>
    </row>
    <row r="120937" spans="17:17">
      <c r="Q120937" s="39"/>
    </row>
    <row r="120938" spans="17:17">
      <c r="Q120938" s="39"/>
    </row>
    <row r="120939" spans="17:17">
      <c r="Q120939" s="39"/>
    </row>
    <row r="120940" spans="17:17">
      <c r="Q120940" s="39"/>
    </row>
    <row r="120941" spans="17:17">
      <c r="Q120941" s="39"/>
    </row>
    <row r="120942" spans="17:17">
      <c r="Q120942" s="39"/>
    </row>
    <row r="120943" spans="17:17">
      <c r="Q120943" s="39"/>
    </row>
    <row r="120944" spans="17:17">
      <c r="Q120944" s="39"/>
    </row>
    <row r="120945" spans="17:17">
      <c r="Q120945" s="39"/>
    </row>
    <row r="120946" spans="17:17">
      <c r="Q120946" s="39"/>
    </row>
    <row r="120947" spans="17:17">
      <c r="Q120947" s="39"/>
    </row>
    <row r="120948" spans="17:17">
      <c r="Q120948" s="39"/>
    </row>
    <row r="120949" spans="17:17">
      <c r="Q120949" s="39"/>
    </row>
    <row r="120950" spans="17:17">
      <c r="Q120950" s="39"/>
    </row>
    <row r="120951" spans="17:17">
      <c r="Q120951" s="39"/>
    </row>
    <row r="120952" spans="17:17">
      <c r="Q120952" s="39"/>
    </row>
    <row r="120953" spans="17:17">
      <c r="Q120953" s="39"/>
    </row>
    <row r="120954" spans="17:17">
      <c r="Q120954" s="39"/>
    </row>
    <row r="120955" spans="17:17">
      <c r="Q120955" s="39"/>
    </row>
    <row r="120956" spans="17:17">
      <c r="Q120956" s="39"/>
    </row>
    <row r="120957" spans="17:17">
      <c r="Q120957" s="39"/>
    </row>
    <row r="120958" spans="17:17">
      <c r="Q120958" s="39"/>
    </row>
    <row r="120959" spans="17:17">
      <c r="Q120959" s="39"/>
    </row>
    <row r="120960" spans="17:17">
      <c r="Q120960" s="39"/>
    </row>
    <row r="120961" spans="17:17">
      <c r="Q120961" s="39"/>
    </row>
    <row r="120962" spans="17:17">
      <c r="Q120962" s="39"/>
    </row>
    <row r="120963" spans="17:17">
      <c r="Q120963" s="39"/>
    </row>
    <row r="120964" spans="17:17">
      <c r="Q120964" s="39"/>
    </row>
    <row r="120965" spans="17:17">
      <c r="Q120965" s="39"/>
    </row>
    <row r="120966" spans="17:17">
      <c r="Q120966" s="39"/>
    </row>
    <row r="120967" spans="17:17">
      <c r="Q120967" s="39"/>
    </row>
    <row r="120968" spans="17:17">
      <c r="Q120968" s="39"/>
    </row>
    <row r="120969" spans="17:17">
      <c r="Q120969" s="39"/>
    </row>
    <row r="120970" spans="17:17">
      <c r="Q120970" s="39"/>
    </row>
    <row r="120971" spans="17:17">
      <c r="Q120971" s="39"/>
    </row>
    <row r="120972" spans="17:17">
      <c r="Q120972" s="39"/>
    </row>
    <row r="120973" spans="17:17">
      <c r="Q120973" s="39"/>
    </row>
    <row r="120974" spans="17:17">
      <c r="Q120974" s="39"/>
    </row>
    <row r="120975" spans="17:17">
      <c r="Q120975" s="39"/>
    </row>
    <row r="120976" spans="17:17">
      <c r="Q120976" s="39"/>
    </row>
    <row r="120977" spans="17:17">
      <c r="Q120977" s="39"/>
    </row>
    <row r="120978" spans="17:17">
      <c r="Q120978" s="39"/>
    </row>
    <row r="120979" spans="17:17">
      <c r="Q120979" s="39"/>
    </row>
    <row r="120980" spans="17:17">
      <c r="Q120980" s="39"/>
    </row>
    <row r="120981" spans="17:17">
      <c r="Q120981" s="39"/>
    </row>
    <row r="120982" spans="17:17">
      <c r="Q120982" s="39"/>
    </row>
    <row r="120983" spans="17:17">
      <c r="Q120983" s="39"/>
    </row>
    <row r="120984" spans="17:17">
      <c r="Q120984" s="39"/>
    </row>
    <row r="120985" spans="17:17">
      <c r="Q120985" s="39"/>
    </row>
    <row r="120986" spans="17:17">
      <c r="Q120986" s="39"/>
    </row>
    <row r="120987" spans="17:17">
      <c r="Q120987" s="39"/>
    </row>
    <row r="120988" spans="17:17">
      <c r="Q120988" s="39"/>
    </row>
    <row r="120989" spans="17:17">
      <c r="Q120989" s="39"/>
    </row>
    <row r="120990" spans="17:17">
      <c r="Q120990" s="39"/>
    </row>
    <row r="120991" spans="17:17">
      <c r="Q120991" s="39"/>
    </row>
    <row r="120992" spans="17:17">
      <c r="Q120992" s="39"/>
    </row>
    <row r="120993" spans="17:17">
      <c r="Q120993" s="39"/>
    </row>
    <row r="120994" spans="17:17">
      <c r="Q120994" s="39"/>
    </row>
    <row r="120995" spans="17:17">
      <c r="Q120995" s="39"/>
    </row>
    <row r="120996" spans="17:17">
      <c r="Q120996" s="39"/>
    </row>
    <row r="120997" spans="17:17">
      <c r="Q120997" s="39"/>
    </row>
    <row r="120998" spans="17:17">
      <c r="Q120998" s="39"/>
    </row>
    <row r="120999" spans="17:17">
      <c r="Q120999" s="39"/>
    </row>
    <row r="121000" spans="17:17">
      <c r="Q121000" s="39"/>
    </row>
    <row r="121001" spans="17:17">
      <c r="Q121001" s="39"/>
    </row>
    <row r="121002" spans="17:17">
      <c r="Q121002" s="39"/>
    </row>
    <row r="121003" spans="17:17">
      <c r="Q121003" s="39"/>
    </row>
    <row r="121004" spans="17:17">
      <c r="Q121004" s="39"/>
    </row>
    <row r="121005" spans="17:17">
      <c r="Q121005" s="39"/>
    </row>
    <row r="121006" spans="17:17">
      <c r="Q121006" s="39"/>
    </row>
    <row r="121007" spans="17:17">
      <c r="Q121007" s="39"/>
    </row>
    <row r="121008" spans="17:17">
      <c r="Q121008" s="39"/>
    </row>
    <row r="121009" spans="17:17">
      <c r="Q121009" s="39"/>
    </row>
    <row r="121010" spans="17:17">
      <c r="Q121010" s="39"/>
    </row>
    <row r="121011" spans="17:17">
      <c r="Q121011" s="39"/>
    </row>
    <row r="121012" spans="17:17">
      <c r="Q121012" s="39"/>
    </row>
    <row r="121013" spans="17:17">
      <c r="Q121013" s="39"/>
    </row>
    <row r="121014" spans="17:17">
      <c r="Q121014" s="39"/>
    </row>
    <row r="121015" spans="17:17">
      <c r="Q121015" s="39"/>
    </row>
    <row r="121016" spans="17:17">
      <c r="Q121016" s="39"/>
    </row>
    <row r="121017" spans="17:17">
      <c r="Q121017" s="39"/>
    </row>
    <row r="121018" spans="17:17">
      <c r="Q121018" s="39"/>
    </row>
    <row r="121019" spans="17:17">
      <c r="Q121019" s="39"/>
    </row>
    <row r="121020" spans="17:17">
      <c r="Q121020" s="39"/>
    </row>
    <row r="121021" spans="17:17">
      <c r="Q121021" s="39"/>
    </row>
    <row r="121022" spans="17:17">
      <c r="Q121022" s="39"/>
    </row>
    <row r="121023" spans="17:17">
      <c r="Q121023" s="39"/>
    </row>
    <row r="121024" spans="17:17">
      <c r="Q121024" s="39"/>
    </row>
    <row r="121025" spans="17:17">
      <c r="Q121025" s="39"/>
    </row>
    <row r="121026" spans="17:17">
      <c r="Q121026" s="39"/>
    </row>
    <row r="121027" spans="17:17">
      <c r="Q121027" s="39"/>
    </row>
    <row r="121028" spans="17:17">
      <c r="Q121028" s="39"/>
    </row>
    <row r="121029" spans="17:17">
      <c r="Q121029" s="39"/>
    </row>
    <row r="121030" spans="17:17">
      <c r="Q121030" s="39"/>
    </row>
    <row r="121031" spans="17:17">
      <c r="Q121031" s="39"/>
    </row>
    <row r="121032" spans="17:17">
      <c r="Q121032" s="39"/>
    </row>
    <row r="121033" spans="17:17">
      <c r="Q121033" s="39"/>
    </row>
    <row r="121034" spans="17:17">
      <c r="Q121034" s="39"/>
    </row>
    <row r="121035" spans="17:17">
      <c r="Q121035" s="39"/>
    </row>
    <row r="121036" spans="17:17">
      <c r="Q121036" s="39"/>
    </row>
    <row r="121037" spans="17:17">
      <c r="Q121037" s="39"/>
    </row>
    <row r="121038" spans="17:17">
      <c r="Q121038" s="39"/>
    </row>
    <row r="121039" spans="17:17">
      <c r="Q121039" s="39"/>
    </row>
    <row r="121040" spans="17:17">
      <c r="Q121040" s="39"/>
    </row>
    <row r="121041" spans="17:17">
      <c r="Q121041" s="39"/>
    </row>
    <row r="121042" spans="17:17">
      <c r="Q121042" s="39"/>
    </row>
    <row r="121043" spans="17:17">
      <c r="Q121043" s="39"/>
    </row>
    <row r="121044" spans="17:17">
      <c r="Q121044" s="39"/>
    </row>
    <row r="121045" spans="17:17">
      <c r="Q121045" s="39"/>
    </row>
    <row r="121046" spans="17:17">
      <c r="Q121046" s="39"/>
    </row>
    <row r="121047" spans="17:17">
      <c r="Q121047" s="39"/>
    </row>
    <row r="121048" spans="17:17">
      <c r="Q121048" s="39"/>
    </row>
    <row r="121049" spans="17:17">
      <c r="Q121049" s="39"/>
    </row>
    <row r="121050" spans="17:17">
      <c r="Q121050" s="39"/>
    </row>
    <row r="121051" spans="17:17">
      <c r="Q121051" s="39"/>
    </row>
    <row r="121052" spans="17:17">
      <c r="Q121052" s="39"/>
    </row>
    <row r="121053" spans="17:17">
      <c r="Q121053" s="39"/>
    </row>
    <row r="121054" spans="17:17">
      <c r="Q121054" s="39"/>
    </row>
    <row r="121055" spans="17:17">
      <c r="Q121055" s="39"/>
    </row>
    <row r="121056" spans="17:17">
      <c r="Q121056" s="39"/>
    </row>
    <row r="121057" spans="17:17">
      <c r="Q121057" s="39"/>
    </row>
    <row r="121058" spans="17:17">
      <c r="Q121058" s="39"/>
    </row>
    <row r="121059" spans="17:17">
      <c r="Q121059" s="39"/>
    </row>
    <row r="121060" spans="17:17">
      <c r="Q121060" s="39"/>
    </row>
    <row r="121061" spans="17:17">
      <c r="Q121061" s="39"/>
    </row>
    <row r="121062" spans="17:17">
      <c r="Q121062" s="39"/>
    </row>
    <row r="121063" spans="17:17">
      <c r="Q121063" s="39"/>
    </row>
    <row r="121064" spans="17:17">
      <c r="Q121064" s="39"/>
    </row>
    <row r="121065" spans="17:17">
      <c r="Q121065" s="39"/>
    </row>
    <row r="121066" spans="17:17">
      <c r="Q121066" s="39"/>
    </row>
    <row r="121067" spans="17:17">
      <c r="Q121067" s="39"/>
    </row>
    <row r="121068" spans="17:17">
      <c r="Q121068" s="39"/>
    </row>
    <row r="121069" spans="17:17">
      <c r="Q121069" s="39"/>
    </row>
    <row r="121070" spans="17:17">
      <c r="Q121070" s="39"/>
    </row>
    <row r="121071" spans="17:17">
      <c r="Q121071" s="39"/>
    </row>
    <row r="121072" spans="17:17">
      <c r="Q121072" s="39"/>
    </row>
    <row r="121073" spans="17:17">
      <c r="Q121073" s="39"/>
    </row>
    <row r="121074" spans="17:17">
      <c r="Q121074" s="39"/>
    </row>
    <row r="121075" spans="17:17">
      <c r="Q121075" s="39"/>
    </row>
    <row r="121076" spans="17:17">
      <c r="Q121076" s="39"/>
    </row>
    <row r="121077" spans="17:17">
      <c r="Q121077" s="39"/>
    </row>
    <row r="121078" spans="17:17">
      <c r="Q121078" s="39"/>
    </row>
    <row r="121079" spans="17:17">
      <c r="Q121079" s="39"/>
    </row>
    <row r="121080" spans="17:17">
      <c r="Q121080" s="39"/>
    </row>
    <row r="121081" spans="17:17">
      <c r="Q121081" s="39"/>
    </row>
    <row r="121082" spans="17:17">
      <c r="Q121082" s="39"/>
    </row>
    <row r="121083" spans="17:17">
      <c r="Q121083" s="39"/>
    </row>
    <row r="121084" spans="17:17">
      <c r="Q121084" s="39"/>
    </row>
    <row r="121085" spans="17:17">
      <c r="Q121085" s="39"/>
    </row>
    <row r="121086" spans="17:17">
      <c r="Q121086" s="39"/>
    </row>
    <row r="121087" spans="17:17">
      <c r="Q121087" s="39"/>
    </row>
    <row r="121088" spans="17:17">
      <c r="Q121088" s="39"/>
    </row>
    <row r="121089" spans="17:17">
      <c r="Q121089" s="39"/>
    </row>
    <row r="121090" spans="17:17">
      <c r="Q121090" s="39"/>
    </row>
    <row r="121091" spans="17:17">
      <c r="Q121091" s="39"/>
    </row>
    <row r="121092" spans="17:17">
      <c r="Q121092" s="39"/>
    </row>
    <row r="121093" spans="17:17">
      <c r="Q121093" s="39"/>
    </row>
    <row r="121094" spans="17:17">
      <c r="Q121094" s="39"/>
    </row>
    <row r="121095" spans="17:17">
      <c r="Q121095" s="39"/>
    </row>
    <row r="121096" spans="17:17">
      <c r="Q121096" s="39"/>
    </row>
    <row r="121097" spans="17:17">
      <c r="Q121097" s="39"/>
    </row>
    <row r="121098" spans="17:17">
      <c r="Q121098" s="39"/>
    </row>
    <row r="121099" spans="17:17">
      <c r="Q121099" s="39"/>
    </row>
    <row r="121100" spans="17:17">
      <c r="Q121100" s="39"/>
    </row>
    <row r="121101" spans="17:17">
      <c r="Q121101" s="39"/>
    </row>
    <row r="121102" spans="17:17">
      <c r="Q121102" s="39"/>
    </row>
    <row r="121103" spans="17:17">
      <c r="Q121103" s="39"/>
    </row>
    <row r="121104" spans="17:17">
      <c r="Q121104" s="39"/>
    </row>
    <row r="121105" spans="17:17">
      <c r="Q121105" s="39"/>
    </row>
    <row r="121106" spans="17:17">
      <c r="Q121106" s="39"/>
    </row>
    <row r="121107" spans="17:17">
      <c r="Q121107" s="39"/>
    </row>
    <row r="121108" spans="17:17">
      <c r="Q121108" s="39"/>
    </row>
    <row r="121109" spans="17:17">
      <c r="Q121109" s="39"/>
    </row>
    <row r="121110" spans="17:17">
      <c r="Q121110" s="39"/>
    </row>
    <row r="121111" spans="17:17">
      <c r="Q121111" s="39"/>
    </row>
    <row r="121112" spans="17:17">
      <c r="Q121112" s="39"/>
    </row>
    <row r="121113" spans="17:17">
      <c r="Q121113" s="39"/>
    </row>
    <row r="121114" spans="17:17">
      <c r="Q121114" s="39"/>
    </row>
    <row r="121115" spans="17:17">
      <c r="Q121115" s="39"/>
    </row>
    <row r="121116" spans="17:17">
      <c r="Q121116" s="39"/>
    </row>
    <row r="121117" spans="17:17">
      <c r="Q121117" s="39"/>
    </row>
    <row r="121118" spans="17:17">
      <c r="Q121118" s="39"/>
    </row>
    <row r="121119" spans="17:17">
      <c r="Q121119" s="39"/>
    </row>
    <row r="121120" spans="17:17">
      <c r="Q121120" s="39"/>
    </row>
    <row r="121121" spans="17:17">
      <c r="Q121121" s="39"/>
    </row>
    <row r="121122" spans="17:17">
      <c r="Q121122" s="39"/>
    </row>
    <row r="121123" spans="17:17">
      <c r="Q121123" s="39"/>
    </row>
    <row r="121124" spans="17:17">
      <c r="Q121124" s="39"/>
    </row>
    <row r="121125" spans="17:17">
      <c r="Q121125" s="39"/>
    </row>
    <row r="121126" spans="17:17">
      <c r="Q121126" s="39"/>
    </row>
    <row r="121127" spans="17:17">
      <c r="Q121127" s="39"/>
    </row>
    <row r="121128" spans="17:17">
      <c r="Q121128" s="39"/>
    </row>
    <row r="121129" spans="17:17">
      <c r="Q121129" s="39"/>
    </row>
    <row r="121130" spans="17:17">
      <c r="Q121130" s="39"/>
    </row>
    <row r="121131" spans="17:17">
      <c r="Q121131" s="39"/>
    </row>
    <row r="121132" spans="17:17">
      <c r="Q121132" s="39"/>
    </row>
    <row r="121133" spans="17:17">
      <c r="Q121133" s="39"/>
    </row>
    <row r="121134" spans="17:17">
      <c r="Q121134" s="39"/>
    </row>
    <row r="121135" spans="17:17">
      <c r="Q121135" s="39"/>
    </row>
    <row r="121136" spans="17:17">
      <c r="Q121136" s="39"/>
    </row>
    <row r="121137" spans="17:17">
      <c r="Q121137" s="39"/>
    </row>
    <row r="121138" spans="17:17">
      <c r="Q121138" s="39"/>
    </row>
    <row r="121139" spans="17:17">
      <c r="Q121139" s="39"/>
    </row>
    <row r="121140" spans="17:17">
      <c r="Q121140" s="39"/>
    </row>
    <row r="121141" spans="17:17">
      <c r="Q121141" s="39"/>
    </row>
    <row r="121142" spans="17:17">
      <c r="Q121142" s="39"/>
    </row>
    <row r="121143" spans="17:17">
      <c r="Q121143" s="39"/>
    </row>
    <row r="121144" spans="17:17">
      <c r="Q121144" s="39"/>
    </row>
    <row r="121145" spans="17:17">
      <c r="Q121145" s="39"/>
    </row>
    <row r="121146" spans="17:17">
      <c r="Q121146" s="39"/>
    </row>
    <row r="121147" spans="17:17">
      <c r="Q121147" s="39"/>
    </row>
    <row r="121148" spans="17:17">
      <c r="Q121148" s="39"/>
    </row>
    <row r="121149" spans="17:17">
      <c r="Q121149" s="39"/>
    </row>
    <row r="121150" spans="17:17">
      <c r="Q121150" s="39"/>
    </row>
    <row r="121151" spans="17:17">
      <c r="Q121151" s="39"/>
    </row>
    <row r="121152" spans="17:17">
      <c r="Q121152" s="39"/>
    </row>
    <row r="121153" spans="17:17">
      <c r="Q121153" s="39"/>
    </row>
    <row r="121154" spans="17:17">
      <c r="Q121154" s="39"/>
    </row>
    <row r="121155" spans="17:17">
      <c r="Q121155" s="39"/>
    </row>
    <row r="121156" spans="17:17">
      <c r="Q121156" s="39"/>
    </row>
    <row r="121157" spans="17:17">
      <c r="Q121157" s="39"/>
    </row>
    <row r="121158" spans="17:17">
      <c r="Q121158" s="39"/>
    </row>
    <row r="121159" spans="17:17">
      <c r="Q121159" s="39"/>
    </row>
    <row r="121160" spans="17:17">
      <c r="Q121160" s="39"/>
    </row>
    <row r="121161" spans="17:17">
      <c r="Q121161" s="39"/>
    </row>
    <row r="121162" spans="17:17">
      <c r="Q121162" s="39"/>
    </row>
    <row r="121163" spans="17:17">
      <c r="Q121163" s="39"/>
    </row>
    <row r="121164" spans="17:17">
      <c r="Q121164" s="39"/>
    </row>
    <row r="121165" spans="17:17">
      <c r="Q121165" s="39"/>
    </row>
    <row r="121166" spans="17:17">
      <c r="Q121166" s="39"/>
    </row>
    <row r="121167" spans="17:17">
      <c r="Q121167" s="39"/>
    </row>
    <row r="121168" spans="17:17">
      <c r="Q121168" s="39"/>
    </row>
    <row r="121169" spans="17:17">
      <c r="Q121169" s="39"/>
    </row>
    <row r="121170" spans="17:17">
      <c r="Q121170" s="39"/>
    </row>
    <row r="121171" spans="17:17">
      <c r="Q121171" s="39"/>
    </row>
    <row r="121172" spans="17:17">
      <c r="Q121172" s="39"/>
    </row>
    <row r="121173" spans="17:17">
      <c r="Q121173" s="39"/>
    </row>
    <row r="121174" spans="17:17">
      <c r="Q121174" s="39"/>
    </row>
    <row r="121175" spans="17:17">
      <c r="Q121175" s="39"/>
    </row>
    <row r="121176" spans="17:17">
      <c r="Q121176" s="39"/>
    </row>
    <row r="121177" spans="17:17">
      <c r="Q121177" s="39"/>
    </row>
    <row r="121178" spans="17:17">
      <c r="Q121178" s="39"/>
    </row>
    <row r="121179" spans="17:17">
      <c r="Q121179" s="39"/>
    </row>
    <row r="121180" spans="17:17">
      <c r="Q121180" s="39"/>
    </row>
    <row r="121181" spans="17:17">
      <c r="Q121181" s="39"/>
    </row>
    <row r="121182" spans="17:17">
      <c r="Q121182" s="39"/>
    </row>
    <row r="121183" spans="17:17">
      <c r="Q121183" s="39"/>
    </row>
    <row r="121184" spans="17:17">
      <c r="Q121184" s="39"/>
    </row>
    <row r="121185" spans="17:17">
      <c r="Q121185" s="39"/>
    </row>
    <row r="121186" spans="17:17">
      <c r="Q121186" s="39"/>
    </row>
    <row r="121187" spans="17:17">
      <c r="Q121187" s="39"/>
    </row>
    <row r="121188" spans="17:17">
      <c r="Q121188" s="39"/>
    </row>
    <row r="121189" spans="17:17">
      <c r="Q121189" s="39"/>
    </row>
    <row r="121190" spans="17:17">
      <c r="Q121190" s="39"/>
    </row>
    <row r="121191" spans="17:17">
      <c r="Q121191" s="39"/>
    </row>
    <row r="121192" spans="17:17">
      <c r="Q121192" s="39"/>
    </row>
    <row r="121193" spans="17:17">
      <c r="Q121193" s="39"/>
    </row>
    <row r="121194" spans="17:17">
      <c r="Q121194" s="39"/>
    </row>
    <row r="121195" spans="17:17">
      <c r="Q121195" s="39"/>
    </row>
    <row r="121196" spans="17:17">
      <c r="Q121196" s="39"/>
    </row>
    <row r="121197" spans="17:17">
      <c r="Q121197" s="39"/>
    </row>
    <row r="121198" spans="17:17">
      <c r="Q121198" s="39"/>
    </row>
    <row r="121199" spans="17:17">
      <c r="Q121199" s="39"/>
    </row>
    <row r="121200" spans="17:17">
      <c r="Q121200" s="39"/>
    </row>
    <row r="121201" spans="17:17">
      <c r="Q121201" s="39"/>
    </row>
    <row r="121202" spans="17:17">
      <c r="Q121202" s="39"/>
    </row>
    <row r="121203" spans="17:17">
      <c r="Q121203" s="39"/>
    </row>
    <row r="121204" spans="17:17">
      <c r="Q121204" s="39"/>
    </row>
    <row r="121205" spans="17:17">
      <c r="Q121205" s="39"/>
    </row>
    <row r="121206" spans="17:17">
      <c r="Q121206" s="39"/>
    </row>
    <row r="121207" spans="17:17">
      <c r="Q121207" s="39"/>
    </row>
    <row r="121208" spans="17:17">
      <c r="Q121208" s="39"/>
    </row>
    <row r="121209" spans="17:17">
      <c r="Q121209" s="39"/>
    </row>
    <row r="121210" spans="17:17">
      <c r="Q121210" s="39"/>
    </row>
    <row r="121211" spans="17:17">
      <c r="Q121211" s="39"/>
    </row>
    <row r="121212" spans="17:17">
      <c r="Q121212" s="39"/>
    </row>
    <row r="121213" spans="17:17">
      <c r="Q121213" s="39"/>
    </row>
    <row r="121214" spans="17:17">
      <c r="Q121214" s="39"/>
    </row>
    <row r="121215" spans="17:17">
      <c r="Q121215" s="39"/>
    </row>
    <row r="121216" spans="17:17">
      <c r="Q121216" s="39"/>
    </row>
    <row r="121217" spans="17:17">
      <c r="Q121217" s="39"/>
    </row>
    <row r="121218" spans="17:17">
      <c r="Q121218" s="39"/>
    </row>
    <row r="121219" spans="17:17">
      <c r="Q121219" s="39"/>
    </row>
    <row r="121220" spans="17:17">
      <c r="Q121220" s="39"/>
    </row>
    <row r="121221" spans="17:17">
      <c r="Q121221" s="39"/>
    </row>
    <row r="121222" spans="17:17">
      <c r="Q121222" s="39"/>
    </row>
    <row r="121223" spans="17:17">
      <c r="Q121223" s="39"/>
    </row>
    <row r="121224" spans="17:17">
      <c r="Q121224" s="39"/>
    </row>
    <row r="121225" spans="17:17">
      <c r="Q121225" s="39"/>
    </row>
    <row r="121226" spans="17:17">
      <c r="Q121226" s="39"/>
    </row>
    <row r="121227" spans="17:17">
      <c r="Q121227" s="39"/>
    </row>
    <row r="121228" spans="17:17">
      <c r="Q121228" s="39"/>
    </row>
    <row r="121229" spans="17:17">
      <c r="Q121229" s="39"/>
    </row>
    <row r="121230" spans="17:17">
      <c r="Q121230" s="39"/>
    </row>
    <row r="121231" spans="17:17">
      <c r="Q121231" s="39"/>
    </row>
    <row r="121232" spans="17:17">
      <c r="Q121232" s="39"/>
    </row>
    <row r="121233" spans="17:17">
      <c r="Q121233" s="39"/>
    </row>
    <row r="121234" spans="17:17">
      <c r="Q121234" s="39"/>
    </row>
    <row r="121235" spans="17:17">
      <c r="Q121235" s="39"/>
    </row>
    <row r="121236" spans="17:17">
      <c r="Q121236" s="39"/>
    </row>
    <row r="121237" spans="17:17">
      <c r="Q121237" s="39"/>
    </row>
    <row r="121238" spans="17:17">
      <c r="Q121238" s="39"/>
    </row>
    <row r="121239" spans="17:17">
      <c r="Q121239" s="39"/>
    </row>
    <row r="121240" spans="17:17">
      <c r="Q121240" s="39"/>
    </row>
    <row r="121241" spans="17:17">
      <c r="Q121241" s="39"/>
    </row>
    <row r="121242" spans="17:17">
      <c r="Q121242" s="39"/>
    </row>
    <row r="121243" spans="17:17">
      <c r="Q121243" s="39"/>
    </row>
    <row r="121244" spans="17:17">
      <c r="Q121244" s="39"/>
    </row>
    <row r="121245" spans="17:17">
      <c r="Q121245" s="39"/>
    </row>
    <row r="121246" spans="17:17">
      <c r="Q121246" s="39"/>
    </row>
    <row r="121247" spans="17:17">
      <c r="Q121247" s="39"/>
    </row>
    <row r="121248" spans="17:17">
      <c r="Q121248" s="39"/>
    </row>
    <row r="121249" spans="17:17">
      <c r="Q121249" s="39"/>
    </row>
    <row r="121250" spans="17:17">
      <c r="Q121250" s="39"/>
    </row>
    <row r="121251" spans="17:17">
      <c r="Q121251" s="39"/>
    </row>
    <row r="121252" spans="17:17">
      <c r="Q121252" s="39"/>
    </row>
    <row r="121253" spans="17:17">
      <c r="Q121253" s="39"/>
    </row>
    <row r="121254" spans="17:17">
      <c r="Q121254" s="39"/>
    </row>
    <row r="121255" spans="17:17">
      <c r="Q121255" s="39"/>
    </row>
    <row r="121256" spans="17:17">
      <c r="Q121256" s="39"/>
    </row>
    <row r="121257" spans="17:17">
      <c r="Q121257" s="39"/>
    </row>
    <row r="121258" spans="17:17">
      <c r="Q121258" s="39"/>
    </row>
    <row r="121259" spans="17:17">
      <c r="Q121259" s="39"/>
    </row>
    <row r="121260" spans="17:17">
      <c r="Q121260" s="39"/>
    </row>
    <row r="121261" spans="17:17">
      <c r="Q121261" s="39"/>
    </row>
    <row r="121262" spans="17:17">
      <c r="Q121262" s="39"/>
    </row>
    <row r="121263" spans="17:17">
      <c r="Q121263" s="39"/>
    </row>
    <row r="121264" spans="17:17">
      <c r="Q121264" s="39"/>
    </row>
    <row r="121265" spans="17:17">
      <c r="Q121265" s="39"/>
    </row>
    <row r="121266" spans="17:17">
      <c r="Q121266" s="39"/>
    </row>
    <row r="121267" spans="17:17">
      <c r="Q121267" s="39"/>
    </row>
    <row r="121268" spans="17:17">
      <c r="Q121268" s="39"/>
    </row>
    <row r="121269" spans="17:17">
      <c r="Q121269" s="39"/>
    </row>
    <row r="121270" spans="17:17">
      <c r="Q121270" s="39"/>
    </row>
    <row r="121271" spans="17:17">
      <c r="Q121271" s="39"/>
    </row>
    <row r="121272" spans="17:17">
      <c r="Q121272" s="39"/>
    </row>
    <row r="121273" spans="17:17">
      <c r="Q121273" s="39"/>
    </row>
    <row r="121274" spans="17:17">
      <c r="Q121274" s="39"/>
    </row>
    <row r="121275" spans="17:17">
      <c r="Q121275" s="39"/>
    </row>
    <row r="121276" spans="17:17">
      <c r="Q121276" s="39"/>
    </row>
    <row r="121277" spans="17:17">
      <c r="Q121277" s="39"/>
    </row>
    <row r="121278" spans="17:17">
      <c r="Q121278" s="39"/>
    </row>
    <row r="121279" spans="17:17">
      <c r="Q121279" s="39"/>
    </row>
    <row r="121280" spans="17:17">
      <c r="Q121280" s="39"/>
    </row>
    <row r="121281" spans="17:17">
      <c r="Q121281" s="39"/>
    </row>
    <row r="121282" spans="17:17">
      <c r="Q121282" s="39"/>
    </row>
    <row r="121283" spans="17:17">
      <c r="Q121283" s="39"/>
    </row>
    <row r="121284" spans="17:17">
      <c r="Q121284" s="39"/>
    </row>
    <row r="121285" spans="17:17">
      <c r="Q121285" s="39"/>
    </row>
    <row r="121286" spans="17:17">
      <c r="Q121286" s="39"/>
    </row>
    <row r="121287" spans="17:17">
      <c r="Q121287" s="39"/>
    </row>
    <row r="121288" spans="17:17">
      <c r="Q121288" s="39"/>
    </row>
    <row r="121289" spans="17:17">
      <c r="Q121289" s="39"/>
    </row>
    <row r="121290" spans="17:17">
      <c r="Q121290" s="39"/>
    </row>
    <row r="121291" spans="17:17">
      <c r="Q121291" s="39"/>
    </row>
    <row r="121292" spans="17:17">
      <c r="Q121292" s="39"/>
    </row>
    <row r="121293" spans="17:17">
      <c r="Q121293" s="39"/>
    </row>
    <row r="121294" spans="17:17">
      <c r="Q121294" s="39"/>
    </row>
    <row r="121295" spans="17:17">
      <c r="Q121295" s="39"/>
    </row>
    <row r="121296" spans="17:17">
      <c r="Q121296" s="39"/>
    </row>
    <row r="121297" spans="17:17">
      <c r="Q121297" s="39"/>
    </row>
    <row r="121298" spans="17:17">
      <c r="Q121298" s="39"/>
    </row>
    <row r="121299" spans="17:17">
      <c r="Q121299" s="39"/>
    </row>
    <row r="121300" spans="17:17">
      <c r="Q121300" s="39"/>
    </row>
    <row r="121301" spans="17:17">
      <c r="Q121301" s="39"/>
    </row>
    <row r="121302" spans="17:17">
      <c r="Q121302" s="39"/>
    </row>
    <row r="121303" spans="17:17">
      <c r="Q121303" s="39"/>
    </row>
    <row r="121304" spans="17:17">
      <c r="Q121304" s="39"/>
    </row>
    <row r="121305" spans="17:17">
      <c r="Q121305" s="39"/>
    </row>
    <row r="121306" spans="17:17">
      <c r="Q121306" s="39"/>
    </row>
    <row r="121307" spans="17:17">
      <c r="Q121307" s="39"/>
    </row>
    <row r="121308" spans="17:17">
      <c r="Q121308" s="39"/>
    </row>
    <row r="121309" spans="17:17">
      <c r="Q121309" s="39"/>
    </row>
    <row r="121310" spans="17:17">
      <c r="Q121310" s="39"/>
    </row>
    <row r="121311" spans="17:17">
      <c r="Q121311" s="39"/>
    </row>
    <row r="121312" spans="17:17">
      <c r="Q121312" s="39"/>
    </row>
    <row r="121313" spans="17:17">
      <c r="Q121313" s="39"/>
    </row>
    <row r="121314" spans="17:17">
      <c r="Q121314" s="39"/>
    </row>
    <row r="121315" spans="17:17">
      <c r="Q121315" s="39"/>
    </row>
    <row r="121316" spans="17:17">
      <c r="Q121316" s="39"/>
    </row>
    <row r="121317" spans="17:17">
      <c r="Q121317" s="39"/>
    </row>
    <row r="121318" spans="17:17">
      <c r="Q121318" s="39"/>
    </row>
    <row r="121319" spans="17:17">
      <c r="Q121319" s="39"/>
    </row>
    <row r="121320" spans="17:17">
      <c r="Q121320" s="39"/>
    </row>
    <row r="121321" spans="17:17">
      <c r="Q121321" s="39"/>
    </row>
    <row r="121322" spans="17:17">
      <c r="Q121322" s="39"/>
    </row>
    <row r="121323" spans="17:17">
      <c r="Q121323" s="39"/>
    </row>
    <row r="121324" spans="17:17">
      <c r="Q121324" s="39"/>
    </row>
    <row r="121325" spans="17:17">
      <c r="Q121325" s="39"/>
    </row>
    <row r="121326" spans="17:17">
      <c r="Q121326" s="39"/>
    </row>
    <row r="121327" spans="17:17">
      <c r="Q121327" s="39"/>
    </row>
    <row r="121328" spans="17:17">
      <c r="Q121328" s="39"/>
    </row>
    <row r="121329" spans="17:17">
      <c r="Q121329" s="39"/>
    </row>
    <row r="121330" spans="17:17">
      <c r="Q121330" s="39"/>
    </row>
    <row r="121331" spans="17:17">
      <c r="Q121331" s="39"/>
    </row>
    <row r="121332" spans="17:17">
      <c r="Q121332" s="39"/>
    </row>
    <row r="121333" spans="17:17">
      <c r="Q121333" s="39"/>
    </row>
    <row r="121334" spans="17:17">
      <c r="Q121334" s="39"/>
    </row>
    <row r="121335" spans="17:17">
      <c r="Q121335" s="39"/>
    </row>
    <row r="121336" spans="17:17">
      <c r="Q121336" s="39"/>
    </row>
    <row r="121337" spans="17:17">
      <c r="Q121337" s="39"/>
    </row>
    <row r="121338" spans="17:17">
      <c r="Q121338" s="39"/>
    </row>
    <row r="121339" spans="17:17">
      <c r="Q121339" s="39"/>
    </row>
    <row r="121340" spans="17:17">
      <c r="Q121340" s="39"/>
    </row>
    <row r="121341" spans="17:17">
      <c r="Q121341" s="39"/>
    </row>
    <row r="121342" spans="17:17">
      <c r="Q121342" s="39"/>
    </row>
    <row r="121343" spans="17:17">
      <c r="Q121343" s="39"/>
    </row>
    <row r="121344" spans="17:17">
      <c r="Q121344" s="39"/>
    </row>
    <row r="121345" spans="17:17">
      <c r="Q121345" s="39"/>
    </row>
    <row r="121346" spans="17:17">
      <c r="Q121346" s="39"/>
    </row>
    <row r="121347" spans="17:17">
      <c r="Q121347" s="39"/>
    </row>
    <row r="121348" spans="17:17">
      <c r="Q121348" s="39"/>
    </row>
    <row r="121349" spans="17:17">
      <c r="Q121349" s="39"/>
    </row>
    <row r="121350" spans="17:17">
      <c r="Q121350" s="39"/>
    </row>
    <row r="121351" spans="17:17">
      <c r="Q121351" s="39"/>
    </row>
    <row r="121352" spans="17:17">
      <c r="Q121352" s="39"/>
    </row>
    <row r="121353" spans="17:17">
      <c r="Q121353" s="39"/>
    </row>
    <row r="121354" spans="17:17">
      <c r="Q121354" s="39"/>
    </row>
    <row r="121355" spans="17:17">
      <c r="Q121355" s="39"/>
    </row>
    <row r="121356" spans="17:17">
      <c r="Q121356" s="39"/>
    </row>
    <row r="121357" spans="17:17">
      <c r="Q121357" s="39"/>
    </row>
    <row r="121358" spans="17:17">
      <c r="Q121358" s="39"/>
    </row>
    <row r="121359" spans="17:17">
      <c r="Q121359" s="39"/>
    </row>
    <row r="121360" spans="17:17">
      <c r="Q121360" s="39"/>
    </row>
    <row r="121361" spans="17:17">
      <c r="Q121361" s="39"/>
    </row>
    <row r="121362" spans="17:17">
      <c r="Q121362" s="39"/>
    </row>
    <row r="121363" spans="17:17">
      <c r="Q121363" s="39"/>
    </row>
    <row r="121364" spans="17:17">
      <c r="Q121364" s="39"/>
    </row>
    <row r="121365" spans="17:17">
      <c r="Q121365" s="39"/>
    </row>
    <row r="121366" spans="17:17">
      <c r="Q121366" s="39"/>
    </row>
    <row r="121367" spans="17:17">
      <c r="Q121367" s="39"/>
    </row>
    <row r="121368" spans="17:17">
      <c r="Q121368" s="39"/>
    </row>
    <row r="121369" spans="17:17">
      <c r="Q121369" s="39"/>
    </row>
    <row r="121370" spans="17:17">
      <c r="Q121370" s="39"/>
    </row>
    <row r="121371" spans="17:17">
      <c r="Q121371" s="39"/>
    </row>
    <row r="121372" spans="17:17">
      <c r="Q121372" s="39"/>
    </row>
    <row r="121373" spans="17:17">
      <c r="Q121373" s="39"/>
    </row>
    <row r="121374" spans="17:17">
      <c r="Q121374" s="39"/>
    </row>
    <row r="121375" spans="17:17">
      <c r="Q121375" s="39"/>
    </row>
    <row r="121376" spans="17:17">
      <c r="Q121376" s="39"/>
    </row>
    <row r="121377" spans="17:17">
      <c r="Q121377" s="39"/>
    </row>
    <row r="121378" spans="17:17">
      <c r="Q121378" s="39"/>
    </row>
    <row r="121379" spans="17:17">
      <c r="Q121379" s="39"/>
    </row>
    <row r="121380" spans="17:17">
      <c r="Q121380" s="39"/>
    </row>
    <row r="121381" spans="17:17">
      <c r="Q121381" s="39"/>
    </row>
    <row r="121382" spans="17:17">
      <c r="Q121382" s="39"/>
    </row>
    <row r="121383" spans="17:17">
      <c r="Q121383" s="39"/>
    </row>
    <row r="121384" spans="17:17">
      <c r="Q121384" s="39"/>
    </row>
    <row r="121385" spans="17:17">
      <c r="Q121385" s="39"/>
    </row>
    <row r="121386" spans="17:17">
      <c r="Q121386" s="39"/>
    </row>
    <row r="121387" spans="17:17">
      <c r="Q121387" s="39"/>
    </row>
    <row r="121388" spans="17:17">
      <c r="Q121388" s="39"/>
    </row>
    <row r="121389" spans="17:17">
      <c r="Q121389" s="39"/>
    </row>
    <row r="121390" spans="17:17">
      <c r="Q121390" s="39"/>
    </row>
    <row r="121391" spans="17:17">
      <c r="Q121391" s="39"/>
    </row>
    <row r="121392" spans="17:17">
      <c r="Q121392" s="39"/>
    </row>
    <row r="121393" spans="17:17">
      <c r="Q121393" s="39"/>
    </row>
    <row r="121394" spans="17:17">
      <c r="Q121394" s="39"/>
    </row>
    <row r="121395" spans="17:17">
      <c r="Q121395" s="39"/>
    </row>
    <row r="121396" spans="17:17">
      <c r="Q121396" s="39"/>
    </row>
    <row r="121397" spans="17:17">
      <c r="Q121397" s="39"/>
    </row>
    <row r="121398" spans="17:17">
      <c r="Q121398" s="39"/>
    </row>
    <row r="121399" spans="17:17">
      <c r="Q121399" s="39"/>
    </row>
    <row r="121400" spans="17:17">
      <c r="Q121400" s="39"/>
    </row>
    <row r="121401" spans="17:17">
      <c r="Q121401" s="39"/>
    </row>
    <row r="121402" spans="17:17">
      <c r="Q121402" s="39"/>
    </row>
    <row r="121403" spans="17:17">
      <c r="Q121403" s="39"/>
    </row>
    <row r="121404" spans="17:17">
      <c r="Q121404" s="39"/>
    </row>
    <row r="121405" spans="17:17">
      <c r="Q121405" s="39"/>
    </row>
    <row r="121406" spans="17:17">
      <c r="Q121406" s="39"/>
    </row>
    <row r="121407" spans="17:17">
      <c r="Q121407" s="39"/>
    </row>
    <row r="121408" spans="17:17">
      <c r="Q121408" s="39"/>
    </row>
    <row r="121409" spans="17:17">
      <c r="Q121409" s="39"/>
    </row>
    <row r="121410" spans="17:17">
      <c r="Q121410" s="39"/>
    </row>
    <row r="121411" spans="17:17">
      <c r="Q121411" s="39"/>
    </row>
    <row r="121412" spans="17:17">
      <c r="Q121412" s="39"/>
    </row>
    <row r="121413" spans="17:17">
      <c r="Q121413" s="39"/>
    </row>
    <row r="121414" spans="17:17">
      <c r="Q121414" s="39"/>
    </row>
    <row r="121415" spans="17:17">
      <c r="Q121415" s="39"/>
    </row>
    <row r="121416" spans="17:17">
      <c r="Q121416" s="39"/>
    </row>
    <row r="121417" spans="17:17">
      <c r="Q121417" s="39"/>
    </row>
    <row r="121418" spans="17:17">
      <c r="Q121418" s="39"/>
    </row>
    <row r="121419" spans="17:17">
      <c r="Q121419" s="39"/>
    </row>
    <row r="121420" spans="17:17">
      <c r="Q121420" s="39"/>
    </row>
    <row r="121421" spans="17:17">
      <c r="Q121421" s="39"/>
    </row>
    <row r="121422" spans="17:17">
      <c r="Q121422" s="39"/>
    </row>
    <row r="121423" spans="17:17">
      <c r="Q121423" s="39"/>
    </row>
    <row r="121424" spans="17:17">
      <c r="Q121424" s="39"/>
    </row>
    <row r="121425" spans="17:17">
      <c r="Q121425" s="39"/>
    </row>
    <row r="121426" spans="17:17">
      <c r="Q121426" s="39"/>
    </row>
    <row r="121427" spans="17:17">
      <c r="Q121427" s="39"/>
    </row>
    <row r="121428" spans="17:17">
      <c r="Q121428" s="39"/>
    </row>
    <row r="121429" spans="17:17">
      <c r="Q121429" s="39"/>
    </row>
    <row r="121430" spans="17:17">
      <c r="Q121430" s="39"/>
    </row>
    <row r="121431" spans="17:17">
      <c r="Q121431" s="39"/>
    </row>
    <row r="121432" spans="17:17">
      <c r="Q121432" s="39"/>
    </row>
    <row r="121433" spans="17:17">
      <c r="Q121433" s="39"/>
    </row>
    <row r="121434" spans="17:17">
      <c r="Q121434" s="39"/>
    </row>
    <row r="121435" spans="17:17">
      <c r="Q121435" s="39"/>
    </row>
    <row r="121436" spans="17:17">
      <c r="Q121436" s="39"/>
    </row>
    <row r="121437" spans="17:17">
      <c r="Q121437" s="39"/>
    </row>
    <row r="121438" spans="17:17">
      <c r="Q121438" s="39"/>
    </row>
    <row r="121439" spans="17:17">
      <c r="Q121439" s="39"/>
    </row>
    <row r="121440" spans="17:17">
      <c r="Q121440" s="39"/>
    </row>
    <row r="121441" spans="17:17">
      <c r="Q121441" s="39"/>
    </row>
    <row r="121442" spans="17:17">
      <c r="Q121442" s="39"/>
    </row>
    <row r="121443" spans="17:17">
      <c r="Q121443" s="39"/>
    </row>
    <row r="121444" spans="17:17">
      <c r="Q121444" s="39"/>
    </row>
    <row r="121445" spans="17:17">
      <c r="Q121445" s="39"/>
    </row>
    <row r="121446" spans="17:17">
      <c r="Q121446" s="39"/>
    </row>
    <row r="121447" spans="17:17">
      <c r="Q121447" s="39"/>
    </row>
    <row r="121448" spans="17:17">
      <c r="Q121448" s="39"/>
    </row>
    <row r="121449" spans="17:17">
      <c r="Q121449" s="39"/>
    </row>
    <row r="121450" spans="17:17">
      <c r="Q121450" s="39"/>
    </row>
    <row r="121451" spans="17:17">
      <c r="Q121451" s="39"/>
    </row>
    <row r="121452" spans="17:17">
      <c r="Q121452" s="39"/>
    </row>
    <row r="121453" spans="17:17">
      <c r="Q121453" s="39"/>
    </row>
    <row r="121454" spans="17:17">
      <c r="Q121454" s="39"/>
    </row>
    <row r="121455" spans="17:17">
      <c r="Q121455" s="39"/>
    </row>
    <row r="121456" spans="17:17">
      <c r="Q121456" s="39"/>
    </row>
    <row r="121457" spans="17:17">
      <c r="Q121457" s="39"/>
    </row>
    <row r="121458" spans="17:17">
      <c r="Q121458" s="39"/>
    </row>
    <row r="121459" spans="17:17">
      <c r="Q121459" s="39"/>
    </row>
    <row r="121460" spans="17:17">
      <c r="Q121460" s="39"/>
    </row>
    <row r="121461" spans="17:17">
      <c r="Q121461" s="39"/>
    </row>
    <row r="121462" spans="17:17">
      <c r="Q121462" s="39"/>
    </row>
    <row r="121463" spans="17:17">
      <c r="Q121463" s="39"/>
    </row>
    <row r="121464" spans="17:17">
      <c r="Q121464" s="39"/>
    </row>
    <row r="121465" spans="17:17">
      <c r="Q121465" s="39"/>
    </row>
    <row r="121466" spans="17:17">
      <c r="Q121466" s="39"/>
    </row>
    <row r="121467" spans="17:17">
      <c r="Q121467" s="39"/>
    </row>
    <row r="121468" spans="17:17">
      <c r="Q121468" s="39"/>
    </row>
    <row r="121469" spans="17:17">
      <c r="Q121469" s="39"/>
    </row>
    <row r="121470" spans="17:17">
      <c r="Q121470" s="39"/>
    </row>
    <row r="121471" spans="17:17">
      <c r="Q121471" s="39"/>
    </row>
    <row r="121472" spans="17:17">
      <c r="Q121472" s="39"/>
    </row>
    <row r="121473" spans="17:17">
      <c r="Q121473" s="39"/>
    </row>
    <row r="121474" spans="17:17">
      <c r="Q121474" s="39"/>
    </row>
    <row r="121475" spans="17:17">
      <c r="Q121475" s="39"/>
    </row>
    <row r="121476" spans="17:17">
      <c r="Q121476" s="39"/>
    </row>
    <row r="121477" spans="17:17">
      <c r="Q121477" s="39"/>
    </row>
    <row r="121478" spans="17:17">
      <c r="Q121478" s="39"/>
    </row>
    <row r="121479" spans="17:17">
      <c r="Q121479" s="39"/>
    </row>
    <row r="121480" spans="17:17">
      <c r="Q121480" s="39"/>
    </row>
    <row r="121481" spans="17:17">
      <c r="Q121481" s="39"/>
    </row>
    <row r="121482" spans="17:17">
      <c r="Q121482" s="39"/>
    </row>
    <row r="121483" spans="17:17">
      <c r="Q121483" s="39"/>
    </row>
    <row r="121484" spans="17:17">
      <c r="Q121484" s="39"/>
    </row>
    <row r="121485" spans="17:17">
      <c r="Q121485" s="39"/>
    </row>
    <row r="121486" spans="17:17">
      <c r="Q121486" s="39"/>
    </row>
    <row r="121487" spans="17:17">
      <c r="Q121487" s="39"/>
    </row>
    <row r="121488" spans="17:17">
      <c r="Q121488" s="39"/>
    </row>
    <row r="121489" spans="17:17">
      <c r="Q121489" s="39"/>
    </row>
    <row r="121490" spans="17:17">
      <c r="Q121490" s="39"/>
    </row>
    <row r="121491" spans="17:17">
      <c r="Q121491" s="39"/>
    </row>
    <row r="121492" spans="17:17">
      <c r="Q121492" s="39"/>
    </row>
    <row r="121493" spans="17:17">
      <c r="Q121493" s="39"/>
    </row>
    <row r="121494" spans="17:17">
      <c r="Q121494" s="39"/>
    </row>
    <row r="121495" spans="17:17">
      <c r="Q121495" s="39"/>
    </row>
    <row r="121496" spans="17:17">
      <c r="Q121496" s="39"/>
    </row>
    <row r="121497" spans="17:17">
      <c r="Q121497" s="39"/>
    </row>
    <row r="121498" spans="17:17">
      <c r="Q121498" s="39"/>
    </row>
    <row r="121499" spans="17:17">
      <c r="Q121499" s="39"/>
    </row>
    <row r="121500" spans="17:17">
      <c r="Q121500" s="39"/>
    </row>
    <row r="121501" spans="17:17">
      <c r="Q121501" s="39"/>
    </row>
    <row r="121502" spans="17:17">
      <c r="Q121502" s="39"/>
    </row>
    <row r="121503" spans="17:17">
      <c r="Q121503" s="39"/>
    </row>
    <row r="121504" spans="17:17">
      <c r="Q121504" s="39"/>
    </row>
    <row r="121505" spans="17:17">
      <c r="Q121505" s="39"/>
    </row>
    <row r="121506" spans="17:17">
      <c r="Q121506" s="39"/>
    </row>
    <row r="121507" spans="17:17">
      <c r="Q121507" s="39"/>
    </row>
    <row r="121508" spans="17:17">
      <c r="Q121508" s="39"/>
    </row>
    <row r="121509" spans="17:17">
      <c r="Q121509" s="39"/>
    </row>
    <row r="121510" spans="17:17">
      <c r="Q121510" s="39"/>
    </row>
    <row r="121511" spans="17:17">
      <c r="Q121511" s="39"/>
    </row>
    <row r="121512" spans="17:17">
      <c r="Q121512" s="39"/>
    </row>
    <row r="121513" spans="17:17">
      <c r="Q121513" s="39"/>
    </row>
    <row r="121514" spans="17:17">
      <c r="Q121514" s="39"/>
    </row>
    <row r="121515" spans="17:17">
      <c r="Q121515" s="39"/>
    </row>
    <row r="121516" spans="17:17">
      <c r="Q121516" s="39"/>
    </row>
    <row r="121517" spans="17:17">
      <c r="Q121517" s="39"/>
    </row>
    <row r="121518" spans="17:17">
      <c r="Q121518" s="39"/>
    </row>
    <row r="121519" spans="17:17">
      <c r="Q121519" s="39"/>
    </row>
    <row r="121520" spans="17:17">
      <c r="Q121520" s="39"/>
    </row>
    <row r="121521" spans="17:17">
      <c r="Q121521" s="39"/>
    </row>
    <row r="121522" spans="17:17">
      <c r="Q121522" s="39"/>
    </row>
    <row r="121523" spans="17:17">
      <c r="Q121523" s="39"/>
    </row>
    <row r="121524" spans="17:17">
      <c r="Q121524" s="39"/>
    </row>
    <row r="121525" spans="17:17">
      <c r="Q121525" s="39"/>
    </row>
    <row r="121526" spans="17:17">
      <c r="Q121526" s="39"/>
    </row>
    <row r="121527" spans="17:17">
      <c r="Q121527" s="39"/>
    </row>
    <row r="121528" spans="17:17">
      <c r="Q121528" s="39"/>
    </row>
    <row r="121529" spans="17:17">
      <c r="Q121529" s="39"/>
    </row>
    <row r="121530" spans="17:17">
      <c r="Q121530" s="39"/>
    </row>
    <row r="121531" spans="17:17">
      <c r="Q121531" s="39"/>
    </row>
    <row r="121532" spans="17:17">
      <c r="Q121532" s="39"/>
    </row>
    <row r="121533" spans="17:17">
      <c r="Q121533" s="39"/>
    </row>
    <row r="121534" spans="17:17">
      <c r="Q121534" s="39"/>
    </row>
    <row r="121535" spans="17:17">
      <c r="Q121535" s="39"/>
    </row>
    <row r="121536" spans="17:17">
      <c r="Q121536" s="39"/>
    </row>
    <row r="121537" spans="17:17">
      <c r="Q121537" s="39"/>
    </row>
    <row r="121538" spans="17:17">
      <c r="Q121538" s="39"/>
    </row>
    <row r="121539" spans="17:17">
      <c r="Q121539" s="39"/>
    </row>
    <row r="121540" spans="17:17">
      <c r="Q121540" s="39"/>
    </row>
    <row r="121541" spans="17:17">
      <c r="Q121541" s="39"/>
    </row>
    <row r="121542" spans="17:17">
      <c r="Q121542" s="39"/>
    </row>
    <row r="121543" spans="17:17">
      <c r="Q121543" s="39"/>
    </row>
    <row r="121544" spans="17:17">
      <c r="Q121544" s="39"/>
    </row>
    <row r="121545" spans="17:17">
      <c r="Q121545" s="39"/>
    </row>
    <row r="121546" spans="17:17">
      <c r="Q121546" s="39"/>
    </row>
    <row r="121547" spans="17:17">
      <c r="Q121547" s="39"/>
    </row>
    <row r="121548" spans="17:17">
      <c r="Q121548" s="39"/>
    </row>
    <row r="121549" spans="17:17">
      <c r="Q121549" s="39"/>
    </row>
    <row r="121550" spans="17:17">
      <c r="Q121550" s="39"/>
    </row>
    <row r="121551" spans="17:17">
      <c r="Q121551" s="39"/>
    </row>
    <row r="121552" spans="17:17">
      <c r="Q121552" s="39"/>
    </row>
    <row r="121553" spans="17:17">
      <c r="Q121553" s="39"/>
    </row>
    <row r="121554" spans="17:17">
      <c r="Q121554" s="39"/>
    </row>
    <row r="121555" spans="17:17">
      <c r="Q121555" s="39"/>
    </row>
    <row r="121556" spans="17:17">
      <c r="Q121556" s="39"/>
    </row>
    <row r="121557" spans="17:17">
      <c r="Q121557" s="39"/>
    </row>
    <row r="121558" spans="17:17">
      <c r="Q121558" s="39"/>
    </row>
    <row r="121559" spans="17:17">
      <c r="Q121559" s="39"/>
    </row>
    <row r="121560" spans="17:17">
      <c r="Q121560" s="39"/>
    </row>
    <row r="121561" spans="17:17">
      <c r="Q121561" s="39"/>
    </row>
    <row r="121562" spans="17:17">
      <c r="Q121562" s="39"/>
    </row>
    <row r="121563" spans="17:17">
      <c r="Q121563" s="39"/>
    </row>
    <row r="121564" spans="17:17">
      <c r="Q121564" s="39"/>
    </row>
    <row r="121565" spans="17:17">
      <c r="Q121565" s="39"/>
    </row>
    <row r="121566" spans="17:17">
      <c r="Q121566" s="39"/>
    </row>
    <row r="121567" spans="17:17">
      <c r="Q121567" s="39"/>
    </row>
    <row r="121568" spans="17:17">
      <c r="Q121568" s="39"/>
    </row>
    <row r="121569" spans="17:17">
      <c r="Q121569" s="39"/>
    </row>
    <row r="121570" spans="17:17">
      <c r="Q121570" s="39"/>
    </row>
    <row r="121571" spans="17:17">
      <c r="Q121571" s="39"/>
    </row>
    <row r="121572" spans="17:17">
      <c r="Q121572" s="39"/>
    </row>
    <row r="121573" spans="17:17">
      <c r="Q121573" s="39"/>
    </row>
    <row r="121574" spans="17:17">
      <c r="Q121574" s="39"/>
    </row>
    <row r="121575" spans="17:17">
      <c r="Q121575" s="39"/>
    </row>
    <row r="121576" spans="17:17">
      <c r="Q121576" s="39"/>
    </row>
    <row r="121577" spans="17:17">
      <c r="Q121577" s="39"/>
    </row>
    <row r="121578" spans="17:17">
      <c r="Q121578" s="39"/>
    </row>
    <row r="121579" spans="17:17">
      <c r="Q121579" s="39"/>
    </row>
    <row r="121580" spans="17:17">
      <c r="Q121580" s="39"/>
    </row>
    <row r="121581" spans="17:17">
      <c r="Q121581" s="39"/>
    </row>
    <row r="121582" spans="17:17">
      <c r="Q121582" s="39"/>
    </row>
    <row r="121583" spans="17:17">
      <c r="Q121583" s="39"/>
    </row>
    <row r="121584" spans="17:17">
      <c r="Q121584" s="39"/>
    </row>
    <row r="121585" spans="17:17">
      <c r="Q121585" s="39"/>
    </row>
    <row r="121586" spans="17:17">
      <c r="Q121586" s="39"/>
    </row>
    <row r="121587" spans="17:17">
      <c r="Q121587" s="39"/>
    </row>
    <row r="121588" spans="17:17">
      <c r="Q121588" s="39"/>
    </row>
    <row r="121589" spans="17:17">
      <c r="Q121589" s="39"/>
    </row>
    <row r="121590" spans="17:17">
      <c r="Q121590" s="39"/>
    </row>
    <row r="121591" spans="17:17">
      <c r="Q121591" s="39"/>
    </row>
    <row r="121592" spans="17:17">
      <c r="Q121592" s="39"/>
    </row>
    <row r="121593" spans="17:17">
      <c r="Q121593" s="39"/>
    </row>
    <row r="121594" spans="17:17">
      <c r="Q121594" s="39"/>
    </row>
    <row r="121595" spans="17:17">
      <c r="Q121595" s="39"/>
    </row>
    <row r="121596" spans="17:17">
      <c r="Q121596" s="39"/>
    </row>
    <row r="121597" spans="17:17">
      <c r="Q121597" s="39"/>
    </row>
    <row r="121598" spans="17:17">
      <c r="Q121598" s="39"/>
    </row>
    <row r="121599" spans="17:17">
      <c r="Q121599" s="39"/>
    </row>
    <row r="121600" spans="17:17">
      <c r="Q121600" s="39"/>
    </row>
    <row r="121601" spans="17:17">
      <c r="Q121601" s="39"/>
    </row>
    <row r="121602" spans="17:17">
      <c r="Q121602" s="39"/>
    </row>
    <row r="121603" spans="17:17">
      <c r="Q121603" s="39"/>
    </row>
    <row r="121604" spans="17:17">
      <c r="Q121604" s="39"/>
    </row>
    <row r="121605" spans="17:17">
      <c r="Q121605" s="39"/>
    </row>
    <row r="121606" spans="17:17">
      <c r="Q121606" s="39"/>
    </row>
    <row r="121607" spans="17:17">
      <c r="Q121607" s="39"/>
    </row>
    <row r="121608" spans="17:17">
      <c r="Q121608" s="39"/>
    </row>
    <row r="121609" spans="17:17">
      <c r="Q121609" s="39"/>
    </row>
    <row r="121610" spans="17:17">
      <c r="Q121610" s="39"/>
    </row>
    <row r="121611" spans="17:17">
      <c r="Q121611" s="39"/>
    </row>
    <row r="121612" spans="17:17">
      <c r="Q121612" s="39"/>
    </row>
    <row r="121613" spans="17:17">
      <c r="Q121613" s="39"/>
    </row>
    <row r="121614" spans="17:17">
      <c r="Q121614" s="39"/>
    </row>
    <row r="121615" spans="17:17">
      <c r="Q121615" s="39"/>
    </row>
    <row r="121616" spans="17:17">
      <c r="Q121616" s="39"/>
    </row>
    <row r="121617" spans="17:17">
      <c r="Q121617" s="39"/>
    </row>
    <row r="121618" spans="17:17">
      <c r="Q121618" s="39"/>
    </row>
    <row r="121619" spans="17:17">
      <c r="Q121619" s="39"/>
    </row>
    <row r="121620" spans="17:17">
      <c r="Q121620" s="39"/>
    </row>
    <row r="121621" spans="17:17">
      <c r="Q121621" s="39"/>
    </row>
    <row r="121622" spans="17:17">
      <c r="Q121622" s="39"/>
    </row>
    <row r="121623" spans="17:17">
      <c r="Q121623" s="39"/>
    </row>
    <row r="121624" spans="17:17">
      <c r="Q121624" s="39"/>
    </row>
    <row r="121625" spans="17:17">
      <c r="Q121625" s="39"/>
    </row>
    <row r="121626" spans="17:17">
      <c r="Q121626" s="39"/>
    </row>
    <row r="121627" spans="17:17">
      <c r="Q121627" s="39"/>
    </row>
    <row r="121628" spans="17:17">
      <c r="Q121628" s="39"/>
    </row>
    <row r="121629" spans="17:17">
      <c r="Q121629" s="39"/>
    </row>
    <row r="121630" spans="17:17">
      <c r="Q121630" s="39"/>
    </row>
    <row r="121631" spans="17:17">
      <c r="Q121631" s="39"/>
    </row>
    <row r="121632" spans="17:17">
      <c r="Q121632" s="39"/>
    </row>
    <row r="121633" spans="17:17">
      <c r="Q121633" s="39"/>
    </row>
    <row r="121634" spans="17:17">
      <c r="Q121634" s="39"/>
    </row>
    <row r="121635" spans="17:17">
      <c r="Q121635" s="39"/>
    </row>
    <row r="121636" spans="17:17">
      <c r="Q121636" s="39"/>
    </row>
    <row r="121637" spans="17:17">
      <c r="Q121637" s="39"/>
    </row>
    <row r="121638" spans="17:17">
      <c r="Q121638" s="39"/>
    </row>
    <row r="121639" spans="17:17">
      <c r="Q121639" s="39"/>
    </row>
    <row r="121640" spans="17:17">
      <c r="Q121640" s="39"/>
    </row>
    <row r="121641" spans="17:17">
      <c r="Q121641" s="39"/>
    </row>
    <row r="121642" spans="17:17">
      <c r="Q121642" s="39"/>
    </row>
    <row r="121643" spans="17:17">
      <c r="Q121643" s="39"/>
    </row>
    <row r="121644" spans="17:17">
      <c r="Q121644" s="39"/>
    </row>
    <row r="121645" spans="17:17">
      <c r="Q121645" s="39"/>
    </row>
    <row r="121646" spans="17:17">
      <c r="Q121646" s="39"/>
    </row>
    <row r="121647" spans="17:17">
      <c r="Q121647" s="39"/>
    </row>
    <row r="121648" spans="17:17">
      <c r="Q121648" s="39"/>
    </row>
    <row r="121649" spans="17:17">
      <c r="Q121649" s="39"/>
    </row>
    <row r="121650" spans="17:17">
      <c r="Q121650" s="39"/>
    </row>
    <row r="121651" spans="17:17">
      <c r="Q121651" s="39"/>
    </row>
    <row r="121652" spans="17:17">
      <c r="Q121652" s="39"/>
    </row>
    <row r="121653" spans="17:17">
      <c r="Q121653" s="39"/>
    </row>
    <row r="121654" spans="17:17">
      <c r="Q121654" s="39"/>
    </row>
    <row r="121655" spans="17:17">
      <c r="Q121655" s="39"/>
    </row>
    <row r="121656" spans="17:17">
      <c r="Q121656" s="39"/>
    </row>
    <row r="121657" spans="17:17">
      <c r="Q121657" s="39"/>
    </row>
    <row r="121658" spans="17:17">
      <c r="Q121658" s="39"/>
    </row>
    <row r="121659" spans="17:17">
      <c r="Q121659" s="39"/>
    </row>
    <row r="121660" spans="17:17">
      <c r="Q121660" s="39"/>
    </row>
    <row r="121661" spans="17:17">
      <c r="Q121661" s="39"/>
    </row>
    <row r="121662" spans="17:17">
      <c r="Q121662" s="39"/>
    </row>
    <row r="121663" spans="17:17">
      <c r="Q121663" s="39"/>
    </row>
    <row r="121664" spans="17:17">
      <c r="Q121664" s="39"/>
    </row>
    <row r="121665" spans="17:17">
      <c r="Q121665" s="39"/>
    </row>
    <row r="121666" spans="17:17">
      <c r="Q121666" s="39"/>
    </row>
    <row r="121667" spans="17:17">
      <c r="Q121667" s="39"/>
    </row>
    <row r="121668" spans="17:17">
      <c r="Q121668" s="39"/>
    </row>
    <row r="121669" spans="17:17">
      <c r="Q121669" s="39"/>
    </row>
    <row r="121670" spans="17:17">
      <c r="Q121670" s="39"/>
    </row>
    <row r="121671" spans="17:17">
      <c r="Q121671" s="39"/>
    </row>
    <row r="121672" spans="17:17">
      <c r="Q121672" s="39"/>
    </row>
    <row r="121673" spans="17:17">
      <c r="Q121673" s="39"/>
    </row>
    <row r="121674" spans="17:17">
      <c r="Q121674" s="39"/>
    </row>
    <row r="121675" spans="17:17">
      <c r="Q121675" s="39"/>
    </row>
    <row r="121676" spans="17:17">
      <c r="Q121676" s="39"/>
    </row>
    <row r="121677" spans="17:17">
      <c r="Q121677" s="39"/>
    </row>
    <row r="121678" spans="17:17">
      <c r="Q121678" s="39"/>
    </row>
    <row r="121679" spans="17:17">
      <c r="Q121679" s="39"/>
    </row>
    <row r="121680" spans="17:17">
      <c r="Q121680" s="39"/>
    </row>
    <row r="121681" spans="17:17">
      <c r="Q121681" s="39"/>
    </row>
    <row r="121682" spans="17:17">
      <c r="Q121682" s="39"/>
    </row>
    <row r="121683" spans="17:17">
      <c r="Q121683" s="39"/>
    </row>
    <row r="121684" spans="17:17">
      <c r="Q121684" s="39"/>
    </row>
    <row r="121685" spans="17:17">
      <c r="Q121685" s="39"/>
    </row>
    <row r="121686" spans="17:17">
      <c r="Q121686" s="39"/>
    </row>
    <row r="121687" spans="17:17">
      <c r="Q121687" s="39"/>
    </row>
    <row r="121688" spans="17:17">
      <c r="Q121688" s="39"/>
    </row>
    <row r="121689" spans="17:17">
      <c r="Q121689" s="39"/>
    </row>
    <row r="121690" spans="17:17">
      <c r="Q121690" s="39"/>
    </row>
    <row r="121691" spans="17:17">
      <c r="Q121691" s="39"/>
    </row>
    <row r="121692" spans="17:17">
      <c r="Q121692" s="39"/>
    </row>
    <row r="121693" spans="17:17">
      <c r="Q121693" s="39"/>
    </row>
    <row r="121694" spans="17:17">
      <c r="Q121694" s="39"/>
    </row>
    <row r="121695" spans="17:17">
      <c r="Q121695" s="39"/>
    </row>
    <row r="121696" spans="17:17">
      <c r="Q121696" s="39"/>
    </row>
    <row r="121697" spans="17:17">
      <c r="Q121697" s="39"/>
    </row>
    <row r="121698" spans="17:17">
      <c r="Q121698" s="39"/>
    </row>
    <row r="121699" spans="17:17">
      <c r="Q121699" s="39"/>
    </row>
    <row r="121700" spans="17:17">
      <c r="Q121700" s="39"/>
    </row>
    <row r="121701" spans="17:17">
      <c r="Q121701" s="39"/>
    </row>
    <row r="121702" spans="17:17">
      <c r="Q121702" s="39"/>
    </row>
    <row r="121703" spans="17:17">
      <c r="Q121703" s="39"/>
    </row>
    <row r="121704" spans="17:17">
      <c r="Q121704" s="39"/>
    </row>
    <row r="121705" spans="17:17">
      <c r="Q121705" s="39"/>
    </row>
    <row r="121706" spans="17:17">
      <c r="Q121706" s="39"/>
    </row>
    <row r="121707" spans="17:17">
      <c r="Q121707" s="39"/>
    </row>
    <row r="121708" spans="17:17">
      <c r="Q121708" s="39"/>
    </row>
    <row r="121709" spans="17:17">
      <c r="Q121709" s="39"/>
    </row>
    <row r="121710" spans="17:17">
      <c r="Q121710" s="39"/>
    </row>
    <row r="121711" spans="17:17">
      <c r="Q121711" s="39"/>
    </row>
    <row r="121712" spans="17:17">
      <c r="Q121712" s="39"/>
    </row>
    <row r="121713" spans="17:17">
      <c r="Q121713" s="39"/>
    </row>
    <row r="121714" spans="17:17">
      <c r="Q121714" s="39"/>
    </row>
    <row r="121715" spans="17:17">
      <c r="Q121715" s="39"/>
    </row>
    <row r="121716" spans="17:17">
      <c r="Q121716" s="39"/>
    </row>
    <row r="121717" spans="17:17">
      <c r="Q121717" s="39"/>
    </row>
    <row r="121718" spans="17:17">
      <c r="Q121718" s="39"/>
    </row>
    <row r="121719" spans="17:17">
      <c r="Q121719" s="39"/>
    </row>
    <row r="121720" spans="17:17">
      <c r="Q121720" s="39"/>
    </row>
    <row r="121721" spans="17:17">
      <c r="Q121721" s="39"/>
    </row>
    <row r="121722" spans="17:17">
      <c r="Q121722" s="39"/>
    </row>
    <row r="121723" spans="17:17">
      <c r="Q121723" s="39"/>
    </row>
    <row r="121724" spans="17:17">
      <c r="Q121724" s="39"/>
    </row>
    <row r="121725" spans="17:17">
      <c r="Q121725" s="39"/>
    </row>
    <row r="121726" spans="17:17">
      <c r="Q121726" s="39"/>
    </row>
    <row r="121727" spans="17:17">
      <c r="Q121727" s="39"/>
    </row>
    <row r="121728" spans="17:17">
      <c r="Q121728" s="39"/>
    </row>
    <row r="121729" spans="17:17">
      <c r="Q121729" s="39"/>
    </row>
    <row r="121730" spans="17:17">
      <c r="Q121730" s="39"/>
    </row>
    <row r="121731" spans="17:17">
      <c r="Q121731" s="39"/>
    </row>
    <row r="121732" spans="17:17">
      <c r="Q121732" s="39"/>
    </row>
    <row r="121733" spans="17:17">
      <c r="Q121733" s="39"/>
    </row>
    <row r="121734" spans="17:17">
      <c r="Q121734" s="39"/>
    </row>
    <row r="121735" spans="17:17">
      <c r="Q121735" s="39"/>
    </row>
    <row r="121736" spans="17:17">
      <c r="Q121736" s="39"/>
    </row>
    <row r="121737" spans="17:17">
      <c r="Q121737" s="39"/>
    </row>
    <row r="121738" spans="17:17">
      <c r="Q121738" s="39"/>
    </row>
    <row r="121739" spans="17:17">
      <c r="Q121739" s="39"/>
    </row>
    <row r="121740" spans="17:17">
      <c r="Q121740" s="39"/>
    </row>
    <row r="121741" spans="17:17">
      <c r="Q121741" s="39"/>
    </row>
    <row r="121742" spans="17:17">
      <c r="Q121742" s="39"/>
    </row>
    <row r="121743" spans="17:17">
      <c r="Q121743" s="39"/>
    </row>
    <row r="121744" spans="17:17">
      <c r="Q121744" s="39"/>
    </row>
    <row r="121745" spans="17:17">
      <c r="Q121745" s="39"/>
    </row>
    <row r="121746" spans="17:17">
      <c r="Q121746" s="39"/>
    </row>
    <row r="121747" spans="17:17">
      <c r="Q121747" s="39"/>
    </row>
    <row r="121748" spans="17:17">
      <c r="Q121748" s="39"/>
    </row>
    <row r="121749" spans="17:17">
      <c r="Q121749" s="39"/>
    </row>
    <row r="121750" spans="17:17">
      <c r="Q121750" s="39"/>
    </row>
    <row r="121751" spans="17:17">
      <c r="Q121751" s="39"/>
    </row>
    <row r="121752" spans="17:17">
      <c r="Q121752" s="39"/>
    </row>
    <row r="121753" spans="17:17">
      <c r="Q121753" s="39"/>
    </row>
    <row r="121754" spans="17:17">
      <c r="Q121754" s="39"/>
    </row>
    <row r="121755" spans="17:17">
      <c r="Q121755" s="39"/>
    </row>
    <row r="121756" spans="17:17">
      <c r="Q121756" s="39"/>
    </row>
    <row r="121757" spans="17:17">
      <c r="Q121757" s="39"/>
    </row>
    <row r="121758" spans="17:17">
      <c r="Q121758" s="39"/>
    </row>
    <row r="121759" spans="17:17">
      <c r="Q121759" s="39"/>
    </row>
    <row r="121760" spans="17:17">
      <c r="Q121760" s="39"/>
    </row>
    <row r="121761" spans="17:17">
      <c r="Q121761" s="39"/>
    </row>
    <row r="121762" spans="17:17">
      <c r="Q121762" s="39"/>
    </row>
    <row r="121763" spans="17:17">
      <c r="Q121763" s="39"/>
    </row>
    <row r="121764" spans="17:17">
      <c r="Q121764" s="39"/>
    </row>
    <row r="121765" spans="17:17">
      <c r="Q121765" s="39"/>
    </row>
    <row r="121766" spans="17:17">
      <c r="Q121766" s="39"/>
    </row>
    <row r="121767" spans="17:17">
      <c r="Q121767" s="39"/>
    </row>
    <row r="121768" spans="17:17">
      <c r="Q121768" s="39"/>
    </row>
    <row r="121769" spans="17:17">
      <c r="Q121769" s="39"/>
    </row>
    <row r="121770" spans="17:17">
      <c r="Q121770" s="39"/>
    </row>
    <row r="121771" spans="17:17">
      <c r="Q121771" s="39"/>
    </row>
    <row r="121772" spans="17:17">
      <c r="Q121772" s="39"/>
    </row>
    <row r="121773" spans="17:17">
      <c r="Q121773" s="39"/>
    </row>
    <row r="121774" spans="17:17">
      <c r="Q121774" s="39"/>
    </row>
    <row r="121775" spans="17:17">
      <c r="Q121775" s="39"/>
    </row>
    <row r="121776" spans="17:17">
      <c r="Q121776" s="39"/>
    </row>
    <row r="121777" spans="17:17">
      <c r="Q121777" s="39"/>
    </row>
    <row r="121778" spans="17:17">
      <c r="Q121778" s="39"/>
    </row>
    <row r="121779" spans="17:17">
      <c r="Q121779" s="39"/>
    </row>
    <row r="121780" spans="17:17">
      <c r="Q121780" s="39"/>
    </row>
    <row r="121781" spans="17:17">
      <c r="Q121781" s="39"/>
    </row>
    <row r="121782" spans="17:17">
      <c r="Q121782" s="39"/>
    </row>
    <row r="121783" spans="17:17">
      <c r="Q121783" s="39"/>
    </row>
    <row r="121784" spans="17:17">
      <c r="Q121784" s="39"/>
    </row>
    <row r="121785" spans="17:17">
      <c r="Q121785" s="39"/>
    </row>
    <row r="121786" spans="17:17">
      <c r="Q121786" s="39"/>
    </row>
    <row r="121787" spans="17:17">
      <c r="Q121787" s="39"/>
    </row>
    <row r="121788" spans="17:17">
      <c r="Q121788" s="39"/>
    </row>
    <row r="121789" spans="17:17">
      <c r="Q121789" s="39"/>
    </row>
    <row r="121790" spans="17:17">
      <c r="Q121790" s="39"/>
    </row>
    <row r="121791" spans="17:17">
      <c r="Q121791" s="39"/>
    </row>
    <row r="121792" spans="17:17">
      <c r="Q121792" s="39"/>
    </row>
    <row r="121793" spans="17:17">
      <c r="Q121793" s="39"/>
    </row>
    <row r="121794" spans="17:17">
      <c r="Q121794" s="39"/>
    </row>
    <row r="121795" spans="17:17">
      <c r="Q121795" s="39"/>
    </row>
    <row r="121796" spans="17:17">
      <c r="Q121796" s="39"/>
    </row>
    <row r="121797" spans="17:17">
      <c r="Q121797" s="39"/>
    </row>
    <row r="121798" spans="17:17">
      <c r="Q121798" s="39"/>
    </row>
    <row r="121799" spans="17:17">
      <c r="Q121799" s="39"/>
    </row>
    <row r="121800" spans="17:17">
      <c r="Q121800" s="39"/>
    </row>
    <row r="121801" spans="17:17">
      <c r="Q121801" s="39"/>
    </row>
    <row r="121802" spans="17:17">
      <c r="Q121802" s="39"/>
    </row>
    <row r="121803" spans="17:17">
      <c r="Q121803" s="39"/>
    </row>
    <row r="121804" spans="17:17">
      <c r="Q121804" s="39"/>
    </row>
    <row r="121805" spans="17:17">
      <c r="Q121805" s="39"/>
    </row>
    <row r="121806" spans="17:17">
      <c r="Q121806" s="39"/>
    </row>
    <row r="121807" spans="17:17">
      <c r="Q121807" s="39"/>
    </row>
    <row r="121808" spans="17:17">
      <c r="Q121808" s="39"/>
    </row>
    <row r="121809" spans="17:17">
      <c r="Q121809" s="39"/>
    </row>
    <row r="121810" spans="17:17">
      <c r="Q121810" s="39"/>
    </row>
    <row r="121811" spans="17:17">
      <c r="Q121811" s="39"/>
    </row>
    <row r="121812" spans="17:17">
      <c r="Q121812" s="39"/>
    </row>
    <row r="121813" spans="17:17">
      <c r="Q121813" s="39"/>
    </row>
    <row r="121814" spans="17:17">
      <c r="Q121814" s="39"/>
    </row>
    <row r="121815" spans="17:17">
      <c r="Q121815" s="39"/>
    </row>
    <row r="121816" spans="17:17">
      <c r="Q121816" s="39"/>
    </row>
    <row r="121817" spans="17:17">
      <c r="Q121817" s="39"/>
    </row>
    <row r="121818" spans="17:17">
      <c r="Q121818" s="39"/>
    </row>
    <row r="121819" spans="17:17">
      <c r="Q121819" s="39"/>
    </row>
    <row r="121820" spans="17:17">
      <c r="Q121820" s="39"/>
    </row>
    <row r="121821" spans="17:17">
      <c r="Q121821" s="39"/>
    </row>
    <row r="121822" spans="17:17">
      <c r="Q121822" s="39"/>
    </row>
    <row r="121823" spans="17:17">
      <c r="Q121823" s="39"/>
    </row>
    <row r="121824" spans="17:17">
      <c r="Q121824" s="39"/>
    </row>
    <row r="121825" spans="17:17">
      <c r="Q121825" s="39"/>
    </row>
    <row r="121826" spans="17:17">
      <c r="Q121826" s="39"/>
    </row>
    <row r="121827" spans="17:17">
      <c r="Q121827" s="39"/>
    </row>
    <row r="121828" spans="17:17">
      <c r="Q121828" s="39"/>
    </row>
    <row r="121829" spans="17:17">
      <c r="Q121829" s="39"/>
    </row>
    <row r="121830" spans="17:17">
      <c r="Q121830" s="39"/>
    </row>
    <row r="121831" spans="17:17">
      <c r="Q121831" s="39"/>
    </row>
    <row r="121832" spans="17:17">
      <c r="Q121832" s="39"/>
    </row>
    <row r="121833" spans="17:17">
      <c r="Q121833" s="39"/>
    </row>
    <row r="121834" spans="17:17">
      <c r="Q121834" s="39"/>
    </row>
    <row r="121835" spans="17:17">
      <c r="Q121835" s="39"/>
    </row>
    <row r="121836" spans="17:17">
      <c r="Q121836" s="39"/>
    </row>
    <row r="121837" spans="17:17">
      <c r="Q121837" s="39"/>
    </row>
    <row r="121838" spans="17:17">
      <c r="Q121838" s="39"/>
    </row>
    <row r="121839" spans="17:17">
      <c r="Q121839" s="39"/>
    </row>
    <row r="121840" spans="17:17">
      <c r="Q121840" s="39"/>
    </row>
    <row r="121841" spans="17:17">
      <c r="Q121841" s="39"/>
    </row>
    <row r="121842" spans="17:17">
      <c r="Q121842" s="39"/>
    </row>
    <row r="121843" spans="17:17">
      <c r="Q121843" s="39"/>
    </row>
    <row r="121844" spans="17:17">
      <c r="Q121844" s="39"/>
    </row>
    <row r="121845" spans="17:17">
      <c r="Q121845" s="39"/>
    </row>
    <row r="121846" spans="17:17">
      <c r="Q121846" s="39"/>
    </row>
    <row r="121847" spans="17:17">
      <c r="Q121847" s="39"/>
    </row>
    <row r="121848" spans="17:17">
      <c r="Q121848" s="39"/>
    </row>
    <row r="121849" spans="17:17">
      <c r="Q121849" s="39"/>
    </row>
    <row r="121850" spans="17:17">
      <c r="Q121850" s="39"/>
    </row>
    <row r="121851" spans="17:17">
      <c r="Q121851" s="39"/>
    </row>
    <row r="121852" spans="17:17">
      <c r="Q121852" s="39"/>
    </row>
    <row r="121853" spans="17:17">
      <c r="Q121853" s="39"/>
    </row>
    <row r="121854" spans="17:17">
      <c r="Q121854" s="39"/>
    </row>
    <row r="121855" spans="17:17">
      <c r="Q121855" s="39"/>
    </row>
    <row r="121856" spans="17:17">
      <c r="Q121856" s="39"/>
    </row>
    <row r="121857" spans="17:17">
      <c r="Q121857" s="39"/>
    </row>
    <row r="121858" spans="17:17">
      <c r="Q121858" s="39"/>
    </row>
    <row r="121859" spans="17:17">
      <c r="Q121859" s="39"/>
    </row>
    <row r="121860" spans="17:17">
      <c r="Q121860" s="39"/>
    </row>
    <row r="121861" spans="17:17">
      <c r="Q121861" s="39"/>
    </row>
    <row r="121862" spans="17:17">
      <c r="Q121862" s="39"/>
    </row>
    <row r="121863" spans="17:17">
      <c r="Q121863" s="39"/>
    </row>
    <row r="121864" spans="17:17">
      <c r="Q121864" s="39"/>
    </row>
    <row r="121865" spans="17:17">
      <c r="Q121865" s="39"/>
    </row>
    <row r="121866" spans="17:17">
      <c r="Q121866" s="39"/>
    </row>
    <row r="121867" spans="17:17">
      <c r="Q121867" s="39"/>
    </row>
    <row r="121868" spans="17:17">
      <c r="Q121868" s="39"/>
    </row>
    <row r="121869" spans="17:17">
      <c r="Q121869" s="39"/>
    </row>
    <row r="121870" spans="17:17">
      <c r="Q121870" s="39"/>
    </row>
    <row r="121871" spans="17:17">
      <c r="Q121871" s="39"/>
    </row>
    <row r="121872" spans="17:17">
      <c r="Q121872" s="39"/>
    </row>
    <row r="121873" spans="17:17">
      <c r="Q121873" s="39"/>
    </row>
    <row r="121874" spans="17:17">
      <c r="Q121874" s="39"/>
    </row>
    <row r="121875" spans="17:17">
      <c r="Q121875" s="39"/>
    </row>
    <row r="121876" spans="17:17">
      <c r="Q121876" s="39"/>
    </row>
    <row r="121877" spans="17:17">
      <c r="Q121877" s="39"/>
    </row>
    <row r="121878" spans="17:17">
      <c r="Q121878" s="39"/>
    </row>
    <row r="121879" spans="17:17">
      <c r="Q121879" s="39"/>
    </row>
    <row r="121880" spans="17:17">
      <c r="Q121880" s="39"/>
    </row>
    <row r="121881" spans="17:17">
      <c r="Q121881" s="39"/>
    </row>
    <row r="121882" spans="17:17">
      <c r="Q121882" s="39"/>
    </row>
    <row r="121883" spans="17:17">
      <c r="Q121883" s="39"/>
    </row>
    <row r="121884" spans="17:17">
      <c r="Q121884" s="39"/>
    </row>
    <row r="121885" spans="17:17">
      <c r="Q121885" s="39"/>
    </row>
    <row r="121886" spans="17:17">
      <c r="Q121886" s="39"/>
    </row>
    <row r="121887" spans="17:17">
      <c r="Q121887" s="39"/>
    </row>
    <row r="121888" spans="17:17">
      <c r="Q121888" s="39"/>
    </row>
    <row r="121889" spans="17:17">
      <c r="Q121889" s="39"/>
    </row>
    <row r="121890" spans="17:17">
      <c r="Q121890" s="39"/>
    </row>
    <row r="121891" spans="17:17">
      <c r="Q121891" s="39"/>
    </row>
    <row r="121892" spans="17:17">
      <c r="Q121892" s="39"/>
    </row>
    <row r="121893" spans="17:17">
      <c r="Q121893" s="39"/>
    </row>
    <row r="121894" spans="17:17">
      <c r="Q121894" s="39"/>
    </row>
    <row r="121895" spans="17:17">
      <c r="Q121895" s="39"/>
    </row>
    <row r="121896" spans="17:17">
      <c r="Q121896" s="39"/>
    </row>
    <row r="121897" spans="17:17">
      <c r="Q121897" s="39"/>
    </row>
    <row r="121898" spans="17:17">
      <c r="Q121898" s="39"/>
    </row>
    <row r="121899" spans="17:17">
      <c r="Q121899" s="39"/>
    </row>
    <row r="121900" spans="17:17">
      <c r="Q121900" s="39"/>
    </row>
    <row r="121901" spans="17:17">
      <c r="Q121901" s="39"/>
    </row>
    <row r="121902" spans="17:17">
      <c r="Q121902" s="39"/>
    </row>
    <row r="121903" spans="17:17">
      <c r="Q121903" s="39"/>
    </row>
    <row r="121904" spans="17:17">
      <c r="Q121904" s="39"/>
    </row>
    <row r="121905" spans="17:17">
      <c r="Q121905" s="39"/>
    </row>
    <row r="121906" spans="17:17">
      <c r="Q121906" s="39"/>
    </row>
    <row r="121907" spans="17:17">
      <c r="Q121907" s="39"/>
    </row>
    <row r="121908" spans="17:17">
      <c r="Q121908" s="39"/>
    </row>
    <row r="121909" spans="17:17">
      <c r="Q121909" s="39"/>
    </row>
    <row r="121910" spans="17:17">
      <c r="Q121910" s="39"/>
    </row>
    <row r="121911" spans="17:17">
      <c r="Q121911" s="39"/>
    </row>
    <row r="121912" spans="17:17">
      <c r="Q121912" s="39"/>
    </row>
    <row r="121913" spans="17:17">
      <c r="Q121913" s="39"/>
    </row>
    <row r="121914" spans="17:17">
      <c r="Q121914" s="39"/>
    </row>
    <row r="121915" spans="17:17">
      <c r="Q121915" s="39"/>
    </row>
    <row r="121916" spans="17:17">
      <c r="Q121916" s="39"/>
    </row>
    <row r="121917" spans="17:17">
      <c r="Q121917" s="39"/>
    </row>
    <row r="121918" spans="17:17">
      <c r="Q121918" s="39"/>
    </row>
    <row r="121919" spans="17:17">
      <c r="Q121919" s="39"/>
    </row>
    <row r="121920" spans="17:17">
      <c r="Q121920" s="39"/>
    </row>
    <row r="121921" spans="17:17">
      <c r="Q121921" s="39"/>
    </row>
    <row r="121922" spans="17:17">
      <c r="Q121922" s="39"/>
    </row>
    <row r="121923" spans="17:17">
      <c r="Q121923" s="39"/>
    </row>
    <row r="121924" spans="17:17">
      <c r="Q121924" s="39"/>
    </row>
    <row r="121925" spans="17:17">
      <c r="Q121925" s="39"/>
    </row>
    <row r="121926" spans="17:17">
      <c r="Q121926" s="39"/>
    </row>
    <row r="121927" spans="17:17">
      <c r="Q121927" s="39"/>
    </row>
    <row r="121928" spans="17:17">
      <c r="Q121928" s="39"/>
    </row>
    <row r="121929" spans="17:17">
      <c r="Q121929" s="39"/>
    </row>
    <row r="121930" spans="17:17">
      <c r="Q121930" s="39"/>
    </row>
    <row r="121931" spans="17:17">
      <c r="Q121931" s="39"/>
    </row>
    <row r="121932" spans="17:17">
      <c r="Q121932" s="39"/>
    </row>
    <row r="121933" spans="17:17">
      <c r="Q121933" s="39"/>
    </row>
    <row r="121934" spans="17:17">
      <c r="Q121934" s="39"/>
    </row>
    <row r="121935" spans="17:17">
      <c r="Q121935" s="39"/>
    </row>
    <row r="121936" spans="17:17">
      <c r="Q121936" s="39"/>
    </row>
    <row r="121937" spans="17:17">
      <c r="Q121937" s="39"/>
    </row>
    <row r="121938" spans="17:17">
      <c r="Q121938" s="39"/>
    </row>
    <row r="121939" spans="17:17">
      <c r="Q121939" s="39"/>
    </row>
    <row r="121940" spans="17:17">
      <c r="Q121940" s="39"/>
    </row>
    <row r="121941" spans="17:17">
      <c r="Q121941" s="39"/>
    </row>
    <row r="121942" spans="17:17">
      <c r="Q121942" s="39"/>
    </row>
    <row r="121943" spans="17:17">
      <c r="Q121943" s="39"/>
    </row>
    <row r="121944" spans="17:17">
      <c r="Q121944" s="39"/>
    </row>
    <row r="121945" spans="17:17">
      <c r="Q121945" s="39"/>
    </row>
    <row r="121946" spans="17:17">
      <c r="Q121946" s="39"/>
    </row>
    <row r="121947" spans="17:17">
      <c r="Q121947" s="39"/>
    </row>
    <row r="121948" spans="17:17">
      <c r="Q121948" s="39"/>
    </row>
    <row r="121949" spans="17:17">
      <c r="Q121949" s="39"/>
    </row>
    <row r="121950" spans="17:17">
      <c r="Q121950" s="39"/>
    </row>
    <row r="121951" spans="17:17">
      <c r="Q121951" s="39"/>
    </row>
    <row r="121952" spans="17:17">
      <c r="Q121952" s="39"/>
    </row>
    <row r="121953" spans="17:17">
      <c r="Q121953" s="39"/>
    </row>
    <row r="121954" spans="17:17">
      <c r="Q121954" s="39"/>
    </row>
    <row r="121955" spans="17:17">
      <c r="Q121955" s="39"/>
    </row>
    <row r="121956" spans="17:17">
      <c r="Q121956" s="39"/>
    </row>
    <row r="121957" spans="17:17">
      <c r="Q121957" s="39"/>
    </row>
    <row r="121958" spans="17:17">
      <c r="Q121958" s="39"/>
    </row>
    <row r="121959" spans="17:17">
      <c r="Q121959" s="39"/>
    </row>
    <row r="121960" spans="17:17">
      <c r="Q121960" s="39"/>
    </row>
    <row r="121961" spans="17:17">
      <c r="Q121961" s="39"/>
    </row>
    <row r="121962" spans="17:17">
      <c r="Q121962" s="39"/>
    </row>
    <row r="121963" spans="17:17">
      <c r="Q121963" s="39"/>
    </row>
    <row r="121964" spans="17:17">
      <c r="Q121964" s="39"/>
    </row>
    <row r="121965" spans="17:17">
      <c r="Q121965" s="39"/>
    </row>
    <row r="121966" spans="17:17">
      <c r="Q121966" s="39"/>
    </row>
    <row r="121967" spans="17:17">
      <c r="Q121967" s="39"/>
    </row>
    <row r="121968" spans="17:17">
      <c r="Q121968" s="39"/>
    </row>
    <row r="121969" spans="17:17">
      <c r="Q121969" s="39"/>
    </row>
    <row r="121970" spans="17:17">
      <c r="Q121970" s="39"/>
    </row>
    <row r="121971" spans="17:17">
      <c r="Q121971" s="39"/>
    </row>
    <row r="121972" spans="17:17">
      <c r="Q121972" s="39"/>
    </row>
    <row r="121973" spans="17:17">
      <c r="Q121973" s="39"/>
    </row>
    <row r="121974" spans="17:17">
      <c r="Q121974" s="39"/>
    </row>
    <row r="121975" spans="17:17">
      <c r="Q121975" s="39"/>
    </row>
    <row r="121976" spans="17:17">
      <c r="Q121976" s="39"/>
    </row>
    <row r="121977" spans="17:17">
      <c r="Q121977" s="39"/>
    </row>
    <row r="121978" spans="17:17">
      <c r="Q121978" s="39"/>
    </row>
    <row r="121979" spans="17:17">
      <c r="Q121979" s="39"/>
    </row>
    <row r="121980" spans="17:17">
      <c r="Q121980" s="39"/>
    </row>
    <row r="121981" spans="17:17">
      <c r="Q121981" s="39"/>
    </row>
    <row r="121982" spans="17:17">
      <c r="Q121982" s="39"/>
    </row>
    <row r="121983" spans="17:17">
      <c r="Q121983" s="39"/>
    </row>
    <row r="121984" spans="17:17">
      <c r="Q121984" s="39"/>
    </row>
    <row r="121985" spans="17:17">
      <c r="Q121985" s="39"/>
    </row>
    <row r="121986" spans="17:17">
      <c r="Q121986" s="39"/>
    </row>
    <row r="121987" spans="17:17">
      <c r="Q121987" s="39"/>
    </row>
    <row r="121988" spans="17:17">
      <c r="Q121988" s="39"/>
    </row>
    <row r="121989" spans="17:17">
      <c r="Q121989" s="39"/>
    </row>
    <row r="121990" spans="17:17">
      <c r="Q121990" s="39"/>
    </row>
    <row r="121991" spans="17:17">
      <c r="Q121991" s="39"/>
    </row>
    <row r="121992" spans="17:17">
      <c r="Q121992" s="39"/>
    </row>
    <row r="121993" spans="17:17">
      <c r="Q121993" s="39"/>
    </row>
    <row r="121994" spans="17:17">
      <c r="Q121994" s="39"/>
    </row>
    <row r="121995" spans="17:17">
      <c r="Q121995" s="39"/>
    </row>
    <row r="121996" spans="17:17">
      <c r="Q121996" s="39"/>
    </row>
    <row r="121997" spans="17:17">
      <c r="Q121997" s="39"/>
    </row>
    <row r="121998" spans="17:17">
      <c r="Q121998" s="39"/>
    </row>
    <row r="121999" spans="17:17">
      <c r="Q121999" s="39"/>
    </row>
    <row r="122000" spans="17:17">
      <c r="Q122000" s="39"/>
    </row>
    <row r="122001" spans="17:17">
      <c r="Q122001" s="39"/>
    </row>
    <row r="122002" spans="17:17">
      <c r="Q122002" s="39"/>
    </row>
    <row r="122003" spans="17:17">
      <c r="Q122003" s="39"/>
    </row>
    <row r="122004" spans="17:17">
      <c r="Q122004" s="39"/>
    </row>
    <row r="122005" spans="17:17">
      <c r="Q122005" s="39"/>
    </row>
    <row r="122006" spans="17:17">
      <c r="Q122006" s="39"/>
    </row>
    <row r="122007" spans="17:17">
      <c r="Q122007" s="39"/>
    </row>
    <row r="122008" spans="17:17">
      <c r="Q122008" s="39"/>
    </row>
    <row r="122009" spans="17:17">
      <c r="Q122009" s="39"/>
    </row>
    <row r="122010" spans="17:17">
      <c r="Q122010" s="39"/>
    </row>
    <row r="122011" spans="17:17">
      <c r="Q122011" s="39"/>
    </row>
    <row r="122012" spans="17:17">
      <c r="Q122012" s="39"/>
    </row>
    <row r="122013" spans="17:17">
      <c r="Q122013" s="39"/>
    </row>
    <row r="122014" spans="17:17">
      <c r="Q122014" s="39"/>
    </row>
    <row r="122015" spans="17:17">
      <c r="Q122015" s="39"/>
    </row>
    <row r="122016" spans="17:17">
      <c r="Q122016" s="39"/>
    </row>
    <row r="122017" spans="17:17">
      <c r="Q122017" s="39"/>
    </row>
    <row r="122018" spans="17:17">
      <c r="Q122018" s="39"/>
    </row>
    <row r="122019" spans="17:17">
      <c r="Q122019" s="39"/>
    </row>
    <row r="122020" spans="17:17">
      <c r="Q122020" s="39"/>
    </row>
    <row r="122021" spans="17:17">
      <c r="Q122021" s="39"/>
    </row>
    <row r="122022" spans="17:17">
      <c r="Q122022" s="39"/>
    </row>
    <row r="122023" spans="17:17">
      <c r="Q122023" s="39"/>
    </row>
    <row r="122024" spans="17:17">
      <c r="Q122024" s="39"/>
    </row>
    <row r="122025" spans="17:17">
      <c r="Q122025" s="39"/>
    </row>
    <row r="122026" spans="17:17">
      <c r="Q122026" s="39"/>
    </row>
    <row r="122027" spans="17:17">
      <c r="Q122027" s="39"/>
    </row>
    <row r="122028" spans="17:17">
      <c r="Q122028" s="39"/>
    </row>
    <row r="122029" spans="17:17">
      <c r="Q122029" s="39"/>
    </row>
    <row r="122030" spans="17:17">
      <c r="Q122030" s="39"/>
    </row>
    <row r="122031" spans="17:17">
      <c r="Q122031" s="39"/>
    </row>
    <row r="122032" spans="17:17">
      <c r="Q122032" s="39"/>
    </row>
    <row r="122033" spans="17:17">
      <c r="Q122033" s="39"/>
    </row>
    <row r="122034" spans="17:17">
      <c r="Q122034" s="39"/>
    </row>
    <row r="122035" spans="17:17">
      <c r="Q122035" s="39"/>
    </row>
    <row r="122036" spans="17:17">
      <c r="Q122036" s="39"/>
    </row>
    <row r="122037" spans="17:17">
      <c r="Q122037" s="39"/>
    </row>
    <row r="122038" spans="17:17">
      <c r="Q122038" s="39"/>
    </row>
    <row r="122039" spans="17:17">
      <c r="Q122039" s="39"/>
    </row>
    <row r="122040" spans="17:17">
      <c r="Q122040" s="39"/>
    </row>
    <row r="122041" spans="17:17">
      <c r="Q122041" s="39"/>
    </row>
    <row r="122042" spans="17:17">
      <c r="Q122042" s="39"/>
    </row>
    <row r="122043" spans="17:17">
      <c r="Q122043" s="39"/>
    </row>
    <row r="122044" spans="17:17">
      <c r="Q122044" s="39"/>
    </row>
    <row r="122045" spans="17:17">
      <c r="Q122045" s="39"/>
    </row>
    <row r="122046" spans="17:17">
      <c r="Q122046" s="39"/>
    </row>
    <row r="122047" spans="17:17">
      <c r="Q122047" s="39"/>
    </row>
    <row r="122048" spans="17:17">
      <c r="Q122048" s="39"/>
    </row>
    <row r="122049" spans="17:17">
      <c r="Q122049" s="39"/>
    </row>
    <row r="122050" spans="17:17">
      <c r="Q122050" s="39"/>
    </row>
    <row r="122051" spans="17:17">
      <c r="Q122051" s="39"/>
    </row>
    <row r="122052" spans="17:17">
      <c r="Q122052" s="39"/>
    </row>
    <row r="122053" spans="17:17">
      <c r="Q122053" s="39"/>
    </row>
    <row r="122054" spans="17:17">
      <c r="Q122054" s="39"/>
    </row>
    <row r="122055" spans="17:17">
      <c r="Q122055" s="39"/>
    </row>
    <row r="122056" spans="17:17">
      <c r="Q122056" s="39"/>
    </row>
    <row r="122057" spans="17:17">
      <c r="Q122057" s="39"/>
    </row>
    <row r="122058" spans="17:17">
      <c r="Q122058" s="39"/>
    </row>
    <row r="122059" spans="17:17">
      <c r="Q122059" s="39"/>
    </row>
    <row r="122060" spans="17:17">
      <c r="Q122060" s="39"/>
    </row>
    <row r="122061" spans="17:17">
      <c r="Q122061" s="39"/>
    </row>
    <row r="122062" spans="17:17">
      <c r="Q122062" s="39"/>
    </row>
    <row r="122063" spans="17:17">
      <c r="Q122063" s="39"/>
    </row>
    <row r="122064" spans="17:17">
      <c r="Q122064" s="39"/>
    </row>
    <row r="122065" spans="17:17">
      <c r="Q122065" s="39"/>
    </row>
    <row r="122066" spans="17:17">
      <c r="Q122066" s="39"/>
    </row>
    <row r="122067" spans="17:17">
      <c r="Q122067" s="39"/>
    </row>
    <row r="122068" spans="17:17">
      <c r="Q122068" s="39"/>
    </row>
    <row r="122069" spans="17:17">
      <c r="Q122069" s="39"/>
    </row>
    <row r="122070" spans="17:17">
      <c r="Q122070" s="39"/>
    </row>
    <row r="122071" spans="17:17">
      <c r="Q122071" s="39"/>
    </row>
    <row r="122072" spans="17:17">
      <c r="Q122072" s="39"/>
    </row>
    <row r="122073" spans="17:17">
      <c r="Q122073" s="39"/>
    </row>
    <row r="122074" spans="17:17">
      <c r="Q122074" s="39"/>
    </row>
    <row r="122075" spans="17:17">
      <c r="Q122075" s="39"/>
    </row>
    <row r="122076" spans="17:17">
      <c r="Q122076" s="39"/>
    </row>
    <row r="122077" spans="17:17">
      <c r="Q122077" s="39"/>
    </row>
    <row r="122078" spans="17:17">
      <c r="Q122078" s="39"/>
    </row>
    <row r="122079" spans="17:17">
      <c r="Q122079" s="39"/>
    </row>
    <row r="122080" spans="17:17">
      <c r="Q122080" s="39"/>
    </row>
    <row r="122081" spans="17:17">
      <c r="Q122081" s="39"/>
    </row>
    <row r="122082" spans="17:17">
      <c r="Q122082" s="39"/>
    </row>
    <row r="122083" spans="17:17">
      <c r="Q122083" s="39"/>
    </row>
    <row r="122084" spans="17:17">
      <c r="Q122084" s="39"/>
    </row>
    <row r="122085" spans="17:17">
      <c r="Q122085" s="39"/>
    </row>
    <row r="122086" spans="17:17">
      <c r="Q122086" s="39"/>
    </row>
    <row r="122087" spans="17:17">
      <c r="Q122087" s="39"/>
    </row>
    <row r="122088" spans="17:17">
      <c r="Q122088" s="39"/>
    </row>
    <row r="122089" spans="17:17">
      <c r="Q122089" s="39"/>
    </row>
    <row r="122090" spans="17:17">
      <c r="Q122090" s="39"/>
    </row>
    <row r="122091" spans="17:17">
      <c r="Q122091" s="39"/>
    </row>
    <row r="122092" spans="17:17">
      <c r="Q122092" s="39"/>
    </row>
    <row r="122093" spans="17:17">
      <c r="Q122093" s="39"/>
    </row>
    <row r="122094" spans="17:17">
      <c r="Q122094" s="39"/>
    </row>
    <row r="122095" spans="17:17">
      <c r="Q122095" s="39"/>
    </row>
    <row r="122096" spans="17:17">
      <c r="Q122096" s="39"/>
    </row>
    <row r="122097" spans="17:17">
      <c r="Q122097" s="39"/>
    </row>
    <row r="122098" spans="17:17">
      <c r="Q122098" s="39"/>
    </row>
    <row r="122099" spans="17:17">
      <c r="Q122099" s="39"/>
    </row>
    <row r="122100" spans="17:17">
      <c r="Q122100" s="39"/>
    </row>
    <row r="122101" spans="17:17">
      <c r="Q122101" s="39"/>
    </row>
    <row r="122102" spans="17:17">
      <c r="Q122102" s="39"/>
    </row>
    <row r="122103" spans="17:17">
      <c r="Q122103" s="39"/>
    </row>
    <row r="122104" spans="17:17">
      <c r="Q122104" s="39"/>
    </row>
    <row r="122105" spans="17:17">
      <c r="Q122105" s="39"/>
    </row>
    <row r="122106" spans="17:17">
      <c r="Q122106" s="39"/>
    </row>
    <row r="122107" spans="17:17">
      <c r="Q122107" s="39"/>
    </row>
    <row r="122108" spans="17:17">
      <c r="Q122108" s="39"/>
    </row>
    <row r="122109" spans="17:17">
      <c r="Q122109" s="39"/>
    </row>
    <row r="122110" spans="17:17">
      <c r="Q122110" s="39"/>
    </row>
    <row r="122111" spans="17:17">
      <c r="Q122111" s="39"/>
    </row>
    <row r="122112" spans="17:17">
      <c r="Q122112" s="39"/>
    </row>
    <row r="122113" spans="17:17">
      <c r="Q122113" s="39"/>
    </row>
    <row r="122114" spans="17:17">
      <c r="Q122114" s="39"/>
    </row>
    <row r="122115" spans="17:17">
      <c r="Q122115" s="39"/>
    </row>
    <row r="122116" spans="17:17">
      <c r="Q122116" s="39"/>
    </row>
    <row r="122117" spans="17:17">
      <c r="Q122117" s="39"/>
    </row>
    <row r="122118" spans="17:17">
      <c r="Q122118" s="39"/>
    </row>
    <row r="122119" spans="17:17">
      <c r="Q122119" s="39"/>
    </row>
    <row r="122120" spans="17:17">
      <c r="Q122120" s="39"/>
    </row>
    <row r="122121" spans="17:17">
      <c r="Q122121" s="39"/>
    </row>
    <row r="122122" spans="17:17">
      <c r="Q122122" s="39"/>
    </row>
    <row r="122123" spans="17:17">
      <c r="Q122123" s="39"/>
    </row>
    <row r="122124" spans="17:17">
      <c r="Q122124" s="39"/>
    </row>
    <row r="122125" spans="17:17">
      <c r="Q122125" s="39"/>
    </row>
    <row r="122126" spans="17:17">
      <c r="Q122126" s="39"/>
    </row>
    <row r="122127" spans="17:17">
      <c r="Q122127" s="39"/>
    </row>
    <row r="122128" spans="17:17">
      <c r="Q122128" s="39"/>
    </row>
    <row r="122129" spans="17:17">
      <c r="Q122129" s="39"/>
    </row>
    <row r="122130" spans="17:17">
      <c r="Q122130" s="39"/>
    </row>
    <row r="122131" spans="17:17">
      <c r="Q122131" s="39"/>
    </row>
    <row r="122132" spans="17:17">
      <c r="Q122132" s="39"/>
    </row>
    <row r="122133" spans="17:17">
      <c r="Q122133" s="39"/>
    </row>
    <row r="122134" spans="17:17">
      <c r="Q122134" s="39"/>
    </row>
    <row r="122135" spans="17:17">
      <c r="Q122135" s="39"/>
    </row>
    <row r="122136" spans="17:17">
      <c r="Q122136" s="39"/>
    </row>
    <row r="122137" spans="17:17">
      <c r="Q122137" s="39"/>
    </row>
    <row r="122138" spans="17:17">
      <c r="Q122138" s="39"/>
    </row>
    <row r="122139" spans="17:17">
      <c r="Q122139" s="39"/>
    </row>
    <row r="122140" spans="17:17">
      <c r="Q122140" s="39"/>
    </row>
    <row r="122141" spans="17:17">
      <c r="Q122141" s="39"/>
    </row>
    <row r="122142" spans="17:17">
      <c r="Q122142" s="39"/>
    </row>
    <row r="122143" spans="17:17">
      <c r="Q122143" s="39"/>
    </row>
    <row r="122144" spans="17:17">
      <c r="Q122144" s="39"/>
    </row>
    <row r="122145" spans="17:17">
      <c r="Q122145" s="39"/>
    </row>
    <row r="122146" spans="17:17">
      <c r="Q122146" s="39"/>
    </row>
    <row r="122147" spans="17:17">
      <c r="Q122147" s="39"/>
    </row>
    <row r="122148" spans="17:17">
      <c r="Q122148" s="39"/>
    </row>
    <row r="122149" spans="17:17">
      <c r="Q122149" s="39"/>
    </row>
    <row r="122150" spans="17:17">
      <c r="Q122150" s="39"/>
    </row>
    <row r="122151" spans="17:17">
      <c r="Q122151" s="39"/>
    </row>
    <row r="122152" spans="17:17">
      <c r="Q122152" s="39"/>
    </row>
    <row r="122153" spans="17:17">
      <c r="Q122153" s="39"/>
    </row>
    <row r="122154" spans="17:17">
      <c r="Q122154" s="39"/>
    </row>
    <row r="122155" spans="17:17">
      <c r="Q122155" s="39"/>
    </row>
    <row r="122156" spans="17:17">
      <c r="Q122156" s="39"/>
    </row>
    <row r="122157" spans="17:17">
      <c r="Q122157" s="39"/>
    </row>
    <row r="122158" spans="17:17">
      <c r="Q122158" s="39"/>
    </row>
    <row r="122159" spans="17:17">
      <c r="Q122159" s="39"/>
    </row>
    <row r="122160" spans="17:17">
      <c r="Q122160" s="39"/>
    </row>
    <row r="122161" spans="17:17">
      <c r="Q122161" s="39"/>
    </row>
    <row r="122162" spans="17:17">
      <c r="Q122162" s="39"/>
    </row>
    <row r="122163" spans="17:17">
      <c r="Q122163" s="39"/>
    </row>
    <row r="122164" spans="17:17">
      <c r="Q122164" s="39"/>
    </row>
    <row r="122165" spans="17:17">
      <c r="Q122165" s="39"/>
    </row>
    <row r="122166" spans="17:17">
      <c r="Q122166" s="39"/>
    </row>
    <row r="122167" spans="17:17">
      <c r="Q122167" s="39"/>
    </row>
    <row r="122168" spans="17:17">
      <c r="Q122168" s="39"/>
    </row>
    <row r="122169" spans="17:17">
      <c r="Q122169" s="39"/>
    </row>
    <row r="122170" spans="17:17">
      <c r="Q122170" s="39"/>
    </row>
    <row r="122171" spans="17:17">
      <c r="Q122171" s="39"/>
    </row>
    <row r="122172" spans="17:17">
      <c r="Q122172" s="39"/>
    </row>
    <row r="122173" spans="17:17">
      <c r="Q122173" s="39"/>
    </row>
    <row r="122174" spans="17:17">
      <c r="Q122174" s="39"/>
    </row>
    <row r="122175" spans="17:17">
      <c r="Q122175" s="39"/>
    </row>
    <row r="122176" spans="17:17">
      <c r="Q122176" s="39"/>
    </row>
    <row r="122177" spans="17:17">
      <c r="Q122177" s="39"/>
    </row>
    <row r="122178" spans="17:17">
      <c r="Q122178" s="39"/>
    </row>
    <row r="122179" spans="17:17">
      <c r="Q122179" s="39"/>
    </row>
    <row r="122180" spans="17:17">
      <c r="Q122180" s="39"/>
    </row>
    <row r="122181" spans="17:17">
      <c r="Q122181" s="39"/>
    </row>
    <row r="122182" spans="17:17">
      <c r="Q122182" s="39"/>
    </row>
    <row r="122183" spans="17:17">
      <c r="Q122183" s="39"/>
    </row>
    <row r="122184" spans="17:17">
      <c r="Q122184" s="39"/>
    </row>
    <row r="122185" spans="17:17">
      <c r="Q122185" s="39"/>
    </row>
    <row r="122186" spans="17:17">
      <c r="Q122186" s="39"/>
    </row>
    <row r="122187" spans="17:17">
      <c r="Q122187" s="39"/>
    </row>
    <row r="122188" spans="17:17">
      <c r="Q122188" s="39"/>
    </row>
    <row r="122189" spans="17:17">
      <c r="Q122189" s="39"/>
    </row>
    <row r="122190" spans="17:17">
      <c r="Q122190" s="39"/>
    </row>
    <row r="122191" spans="17:17">
      <c r="Q122191" s="39"/>
    </row>
    <row r="122192" spans="17:17">
      <c r="Q122192" s="39"/>
    </row>
    <row r="122193" spans="17:17">
      <c r="Q122193" s="39"/>
    </row>
    <row r="122194" spans="17:17">
      <c r="Q122194" s="39"/>
    </row>
    <row r="122195" spans="17:17">
      <c r="Q122195" s="39"/>
    </row>
    <row r="122196" spans="17:17">
      <c r="Q122196" s="39"/>
    </row>
    <row r="122197" spans="17:17">
      <c r="Q122197" s="39"/>
    </row>
    <row r="122198" spans="17:17">
      <c r="Q122198" s="39"/>
    </row>
    <row r="122199" spans="17:17">
      <c r="Q122199" s="39"/>
    </row>
    <row r="122200" spans="17:17">
      <c r="Q122200" s="39"/>
    </row>
    <row r="122201" spans="17:17">
      <c r="Q122201" s="39"/>
    </row>
    <row r="122202" spans="17:17">
      <c r="Q122202" s="39"/>
    </row>
    <row r="122203" spans="17:17">
      <c r="Q122203" s="39"/>
    </row>
    <row r="122204" spans="17:17">
      <c r="Q122204" s="39"/>
    </row>
    <row r="122205" spans="17:17">
      <c r="Q122205" s="39"/>
    </row>
    <row r="122206" spans="17:17">
      <c r="Q122206" s="39"/>
    </row>
    <row r="122207" spans="17:17">
      <c r="Q122207" s="39"/>
    </row>
    <row r="122208" spans="17:17">
      <c r="Q122208" s="39"/>
    </row>
    <row r="122209" spans="17:17">
      <c r="Q122209" s="39"/>
    </row>
    <row r="122210" spans="17:17">
      <c r="Q122210" s="39"/>
    </row>
    <row r="122211" spans="17:17">
      <c r="Q122211" s="39"/>
    </row>
    <row r="122212" spans="17:17">
      <c r="Q122212" s="39"/>
    </row>
    <row r="122213" spans="17:17">
      <c r="Q122213" s="39"/>
    </row>
    <row r="122214" spans="17:17">
      <c r="Q122214" s="39"/>
    </row>
    <row r="122215" spans="17:17">
      <c r="Q122215" s="39"/>
    </row>
    <row r="122216" spans="17:17">
      <c r="Q122216" s="39"/>
    </row>
    <row r="122217" spans="17:17">
      <c r="Q122217" s="39"/>
    </row>
    <row r="122218" spans="17:17">
      <c r="Q122218" s="39"/>
    </row>
    <row r="122219" spans="17:17">
      <c r="Q122219" s="39"/>
    </row>
    <row r="122220" spans="17:17">
      <c r="Q122220" s="39"/>
    </row>
    <row r="122221" spans="17:17">
      <c r="Q122221" s="39"/>
    </row>
    <row r="122222" spans="17:17">
      <c r="Q122222" s="39"/>
    </row>
    <row r="122223" spans="17:17">
      <c r="Q122223" s="39"/>
    </row>
    <row r="122224" spans="17:17">
      <c r="Q122224" s="39"/>
    </row>
    <row r="122225" spans="17:17">
      <c r="Q122225" s="39"/>
    </row>
    <row r="122226" spans="17:17">
      <c r="Q122226" s="39"/>
    </row>
    <row r="122227" spans="17:17">
      <c r="Q122227" s="39"/>
    </row>
    <row r="122228" spans="17:17">
      <c r="Q122228" s="39"/>
    </row>
    <row r="122229" spans="17:17">
      <c r="Q122229" s="39"/>
    </row>
    <row r="122230" spans="17:17">
      <c r="Q122230" s="39"/>
    </row>
    <row r="122231" spans="17:17">
      <c r="Q122231" s="39"/>
    </row>
    <row r="122232" spans="17:17">
      <c r="Q122232" s="39"/>
    </row>
    <row r="122233" spans="17:17">
      <c r="Q122233" s="39"/>
    </row>
    <row r="122234" spans="17:17">
      <c r="Q122234" s="39"/>
    </row>
    <row r="122235" spans="17:17">
      <c r="Q122235" s="39"/>
    </row>
    <row r="122236" spans="17:17">
      <c r="Q122236" s="39"/>
    </row>
    <row r="122237" spans="17:17">
      <c r="Q122237" s="39"/>
    </row>
    <row r="122238" spans="17:17">
      <c r="Q122238" s="39"/>
    </row>
    <row r="122239" spans="17:17">
      <c r="Q122239" s="39"/>
    </row>
    <row r="122240" spans="17:17">
      <c r="Q122240" s="39"/>
    </row>
    <row r="122241" spans="17:17">
      <c r="Q122241" s="39"/>
    </row>
    <row r="122242" spans="17:17">
      <c r="Q122242" s="39"/>
    </row>
    <row r="122243" spans="17:17">
      <c r="Q122243" s="39"/>
    </row>
    <row r="122244" spans="17:17">
      <c r="Q122244" s="39"/>
    </row>
    <row r="122245" spans="17:17">
      <c r="Q122245" s="39"/>
    </row>
    <row r="122246" spans="17:17">
      <c r="Q122246" s="39"/>
    </row>
    <row r="122247" spans="17:17">
      <c r="Q122247" s="39"/>
    </row>
    <row r="122248" spans="17:17">
      <c r="Q122248" s="39"/>
    </row>
    <row r="122249" spans="17:17">
      <c r="Q122249" s="39"/>
    </row>
    <row r="122250" spans="17:17">
      <c r="Q122250" s="39"/>
    </row>
    <row r="122251" spans="17:17">
      <c r="Q122251" s="39"/>
    </row>
    <row r="122252" spans="17:17">
      <c r="Q122252" s="39"/>
    </row>
    <row r="122253" spans="17:17">
      <c r="Q122253" s="39"/>
    </row>
    <row r="122254" spans="17:17">
      <c r="Q122254" s="39"/>
    </row>
    <row r="122255" spans="17:17">
      <c r="Q122255" s="39"/>
    </row>
    <row r="122256" spans="17:17">
      <c r="Q122256" s="39"/>
    </row>
    <row r="122257" spans="17:17">
      <c r="Q122257" s="39"/>
    </row>
    <row r="122258" spans="17:17">
      <c r="Q122258" s="39"/>
    </row>
    <row r="122259" spans="17:17">
      <c r="Q122259" s="39"/>
    </row>
    <row r="122260" spans="17:17">
      <c r="Q122260" s="39"/>
    </row>
    <row r="122261" spans="17:17">
      <c r="Q122261" s="39"/>
    </row>
    <row r="122262" spans="17:17">
      <c r="Q122262" s="39"/>
    </row>
    <row r="122263" spans="17:17">
      <c r="Q122263" s="39"/>
    </row>
    <row r="122264" spans="17:17">
      <c r="Q122264" s="39"/>
    </row>
    <row r="122265" spans="17:17">
      <c r="Q122265" s="39"/>
    </row>
    <row r="122266" spans="17:17">
      <c r="Q122266" s="39"/>
    </row>
    <row r="122267" spans="17:17">
      <c r="Q122267" s="39"/>
    </row>
    <row r="122268" spans="17:17">
      <c r="Q122268" s="39"/>
    </row>
    <row r="122269" spans="17:17">
      <c r="Q122269" s="39"/>
    </row>
    <row r="122270" spans="17:17">
      <c r="Q122270" s="39"/>
    </row>
    <row r="122271" spans="17:17">
      <c r="Q122271" s="39"/>
    </row>
    <row r="122272" spans="17:17">
      <c r="Q122272" s="39"/>
    </row>
    <row r="122273" spans="17:17">
      <c r="Q122273" s="39"/>
    </row>
    <row r="122274" spans="17:17">
      <c r="Q122274" s="39"/>
    </row>
    <row r="122275" spans="17:17">
      <c r="Q122275" s="39"/>
    </row>
    <row r="122276" spans="17:17">
      <c r="Q122276" s="39"/>
    </row>
    <row r="122277" spans="17:17">
      <c r="Q122277" s="39"/>
    </row>
    <row r="122278" spans="17:17">
      <c r="Q122278" s="39"/>
    </row>
    <row r="122279" spans="17:17">
      <c r="Q122279" s="39"/>
    </row>
    <row r="122280" spans="17:17">
      <c r="Q122280" s="39"/>
    </row>
    <row r="122281" spans="17:17">
      <c r="Q122281" s="39"/>
    </row>
    <row r="122282" spans="17:17">
      <c r="Q122282" s="39"/>
    </row>
    <row r="122283" spans="17:17">
      <c r="Q122283" s="39"/>
    </row>
    <row r="122284" spans="17:17">
      <c r="Q122284" s="39"/>
    </row>
    <row r="122285" spans="17:17">
      <c r="Q122285" s="39"/>
    </row>
    <row r="122286" spans="17:17">
      <c r="Q122286" s="39"/>
    </row>
    <row r="122287" spans="17:17">
      <c r="Q122287" s="39"/>
    </row>
    <row r="122288" spans="17:17">
      <c r="Q122288" s="39"/>
    </row>
    <row r="122289" spans="17:17">
      <c r="Q122289" s="39"/>
    </row>
    <row r="122290" spans="17:17">
      <c r="Q122290" s="39"/>
    </row>
    <row r="122291" spans="17:17">
      <c r="Q122291" s="39"/>
    </row>
    <row r="122292" spans="17:17">
      <c r="Q122292" s="39"/>
    </row>
    <row r="122293" spans="17:17">
      <c r="Q122293" s="39"/>
    </row>
    <row r="122294" spans="17:17">
      <c r="Q122294" s="39"/>
    </row>
    <row r="122295" spans="17:17">
      <c r="Q122295" s="39"/>
    </row>
    <row r="122296" spans="17:17">
      <c r="Q122296" s="39"/>
    </row>
    <row r="122297" spans="17:17">
      <c r="Q122297" s="39"/>
    </row>
    <row r="122298" spans="17:17">
      <c r="Q122298" s="39"/>
    </row>
    <row r="122299" spans="17:17">
      <c r="Q122299" s="39"/>
    </row>
    <row r="122300" spans="17:17">
      <c r="Q122300" s="39"/>
    </row>
    <row r="122301" spans="17:17">
      <c r="Q122301" s="39"/>
    </row>
    <row r="122302" spans="17:17">
      <c r="Q122302" s="39"/>
    </row>
    <row r="122303" spans="17:17">
      <c r="Q122303" s="39"/>
    </row>
    <row r="122304" spans="17:17">
      <c r="Q122304" s="39"/>
    </row>
    <row r="122305" spans="17:17">
      <c r="Q122305" s="39"/>
    </row>
    <row r="122306" spans="17:17">
      <c r="Q122306" s="39"/>
    </row>
    <row r="122307" spans="17:17">
      <c r="Q122307" s="39"/>
    </row>
    <row r="122308" spans="17:17">
      <c r="Q122308" s="39"/>
    </row>
    <row r="122309" spans="17:17">
      <c r="Q122309" s="39"/>
    </row>
    <row r="122310" spans="17:17">
      <c r="Q122310" s="39"/>
    </row>
    <row r="122311" spans="17:17">
      <c r="Q122311" s="39"/>
    </row>
    <row r="122312" spans="17:17">
      <c r="Q122312" s="39"/>
    </row>
    <row r="122313" spans="17:17">
      <c r="Q122313" s="39"/>
    </row>
    <row r="122314" spans="17:17">
      <c r="Q122314" s="39"/>
    </row>
    <row r="122315" spans="17:17">
      <c r="Q122315" s="39"/>
    </row>
    <row r="122316" spans="17:17">
      <c r="Q122316" s="39"/>
    </row>
    <row r="122317" spans="17:17">
      <c r="Q122317" s="39"/>
    </row>
    <row r="122318" spans="17:17">
      <c r="Q122318" s="39"/>
    </row>
    <row r="122319" spans="17:17">
      <c r="Q122319" s="39"/>
    </row>
    <row r="122320" spans="17:17">
      <c r="Q122320" s="39"/>
    </row>
    <row r="122321" spans="17:17">
      <c r="Q122321" s="39"/>
    </row>
    <row r="122322" spans="17:17">
      <c r="Q122322" s="39"/>
    </row>
    <row r="122323" spans="17:17">
      <c r="Q122323" s="39"/>
    </row>
    <row r="122324" spans="17:17">
      <c r="Q122324" s="39"/>
    </row>
    <row r="122325" spans="17:17">
      <c r="Q122325" s="39"/>
    </row>
    <row r="122326" spans="17:17">
      <c r="Q122326" s="39"/>
    </row>
    <row r="122327" spans="17:17">
      <c r="Q122327" s="39"/>
    </row>
    <row r="122328" spans="17:17">
      <c r="Q122328" s="39"/>
    </row>
    <row r="122329" spans="17:17">
      <c r="Q122329" s="39"/>
    </row>
    <row r="122330" spans="17:17">
      <c r="Q122330" s="39"/>
    </row>
    <row r="122331" spans="17:17">
      <c r="Q122331" s="39"/>
    </row>
    <row r="122332" spans="17:17">
      <c r="Q122332" s="39"/>
    </row>
    <row r="122333" spans="17:17">
      <c r="Q122333" s="39"/>
    </row>
    <row r="122334" spans="17:17">
      <c r="Q122334" s="39"/>
    </row>
    <row r="122335" spans="17:17">
      <c r="Q122335" s="39"/>
    </row>
    <row r="122336" spans="17:17">
      <c r="Q122336" s="39"/>
    </row>
    <row r="122337" spans="17:17">
      <c r="Q122337" s="39"/>
    </row>
    <row r="122338" spans="17:17">
      <c r="Q122338" s="39"/>
    </row>
    <row r="122339" spans="17:17">
      <c r="Q122339" s="39"/>
    </row>
    <row r="122340" spans="17:17">
      <c r="Q122340" s="39"/>
    </row>
    <row r="122341" spans="17:17">
      <c r="Q122341" s="39"/>
    </row>
    <row r="122342" spans="17:17">
      <c r="Q122342" s="39"/>
    </row>
    <row r="122343" spans="17:17">
      <c r="Q122343" s="39"/>
    </row>
    <row r="122344" spans="17:17">
      <c r="Q122344" s="39"/>
    </row>
    <row r="122345" spans="17:17">
      <c r="Q122345" s="39"/>
    </row>
    <row r="122346" spans="17:17">
      <c r="Q122346" s="39"/>
    </row>
    <row r="122347" spans="17:17">
      <c r="Q122347" s="39"/>
    </row>
    <row r="122348" spans="17:17">
      <c r="Q122348" s="39"/>
    </row>
    <row r="122349" spans="17:17">
      <c r="Q122349" s="39"/>
    </row>
    <row r="122350" spans="17:17">
      <c r="Q122350" s="39"/>
    </row>
    <row r="122351" spans="17:17">
      <c r="Q122351" s="39"/>
    </row>
    <row r="122352" spans="17:17">
      <c r="Q122352" s="39"/>
    </row>
    <row r="122353" spans="17:17">
      <c r="Q122353" s="39"/>
    </row>
    <row r="122354" spans="17:17">
      <c r="Q122354" s="39"/>
    </row>
    <row r="122355" spans="17:17">
      <c r="Q122355" s="39"/>
    </row>
    <row r="122356" spans="17:17">
      <c r="Q122356" s="39"/>
    </row>
    <row r="122357" spans="17:17">
      <c r="Q122357" s="39"/>
    </row>
    <row r="122358" spans="17:17">
      <c r="Q122358" s="39"/>
    </row>
    <row r="122359" spans="17:17">
      <c r="Q122359" s="39"/>
    </row>
    <row r="122360" spans="17:17">
      <c r="Q122360" s="39"/>
    </row>
    <row r="122361" spans="17:17">
      <c r="Q122361" s="39"/>
    </row>
    <row r="122362" spans="17:17">
      <c r="Q122362" s="39"/>
    </row>
    <row r="122363" spans="17:17">
      <c r="Q122363" s="39"/>
    </row>
    <row r="122364" spans="17:17">
      <c r="Q122364" s="39"/>
    </row>
    <row r="122365" spans="17:17">
      <c r="Q122365" s="39"/>
    </row>
    <row r="122366" spans="17:17">
      <c r="Q122366" s="39"/>
    </row>
    <row r="122367" spans="17:17">
      <c r="Q122367" s="39"/>
    </row>
    <row r="122368" spans="17:17">
      <c r="Q122368" s="39"/>
    </row>
    <row r="122369" spans="17:17">
      <c r="Q122369" s="39"/>
    </row>
    <row r="122370" spans="17:17">
      <c r="Q122370" s="39"/>
    </row>
    <row r="122371" spans="17:17">
      <c r="Q122371" s="39"/>
    </row>
    <row r="122372" spans="17:17">
      <c r="Q122372" s="39"/>
    </row>
    <row r="122373" spans="17:17">
      <c r="Q122373" s="39"/>
    </row>
    <row r="122374" spans="17:17">
      <c r="Q122374" s="39"/>
    </row>
    <row r="122375" spans="17:17">
      <c r="Q122375" s="39"/>
    </row>
    <row r="122376" spans="17:17">
      <c r="Q122376" s="39"/>
    </row>
    <row r="122377" spans="17:17">
      <c r="Q122377" s="39"/>
    </row>
    <row r="122378" spans="17:17">
      <c r="Q122378" s="39"/>
    </row>
    <row r="122379" spans="17:17">
      <c r="Q122379" s="39"/>
    </row>
    <row r="122380" spans="17:17">
      <c r="Q122380" s="39"/>
    </row>
    <row r="122381" spans="17:17">
      <c r="Q122381" s="39"/>
    </row>
    <row r="122382" spans="17:17">
      <c r="Q122382" s="39"/>
    </row>
    <row r="122383" spans="17:17">
      <c r="Q122383" s="39"/>
    </row>
    <row r="122384" spans="17:17">
      <c r="Q122384" s="39"/>
    </row>
    <row r="122385" spans="17:17">
      <c r="Q122385" s="39"/>
    </row>
    <row r="122386" spans="17:17">
      <c r="Q122386" s="39"/>
    </row>
    <row r="122387" spans="17:17">
      <c r="Q122387" s="39"/>
    </row>
    <row r="122388" spans="17:17">
      <c r="Q122388" s="39"/>
    </row>
    <row r="122389" spans="17:17">
      <c r="Q122389" s="39"/>
    </row>
    <row r="122390" spans="17:17">
      <c r="Q122390" s="39"/>
    </row>
    <row r="122391" spans="17:17">
      <c r="Q122391" s="39"/>
    </row>
    <row r="122392" spans="17:17">
      <c r="Q122392" s="39"/>
    </row>
    <row r="122393" spans="17:17">
      <c r="Q122393" s="39"/>
    </row>
    <row r="122394" spans="17:17">
      <c r="Q122394" s="39"/>
    </row>
    <row r="122395" spans="17:17">
      <c r="Q122395" s="39"/>
    </row>
    <row r="122396" spans="17:17">
      <c r="Q122396" s="39"/>
    </row>
    <row r="122397" spans="17:17">
      <c r="Q122397" s="39"/>
    </row>
    <row r="122398" spans="17:17">
      <c r="Q122398" s="39"/>
    </row>
    <row r="122399" spans="17:17">
      <c r="Q122399" s="39"/>
    </row>
    <row r="122400" spans="17:17">
      <c r="Q122400" s="39"/>
    </row>
    <row r="122401" spans="17:17">
      <c r="Q122401" s="39"/>
    </row>
    <row r="122402" spans="17:17">
      <c r="Q122402" s="39"/>
    </row>
    <row r="122403" spans="17:17">
      <c r="Q122403" s="39"/>
    </row>
    <row r="122404" spans="17:17">
      <c r="Q122404" s="39"/>
    </row>
    <row r="122405" spans="17:17">
      <c r="Q122405" s="39"/>
    </row>
    <row r="122406" spans="17:17">
      <c r="Q122406" s="39"/>
    </row>
    <row r="122407" spans="17:17">
      <c r="Q122407" s="39"/>
    </row>
    <row r="122408" spans="17:17">
      <c r="Q122408" s="39"/>
    </row>
    <row r="122409" spans="17:17">
      <c r="Q122409" s="39"/>
    </row>
    <row r="122410" spans="17:17">
      <c r="Q122410" s="39"/>
    </row>
    <row r="122411" spans="17:17">
      <c r="Q122411" s="39"/>
    </row>
    <row r="122412" spans="17:17">
      <c r="Q122412" s="39"/>
    </row>
    <row r="122413" spans="17:17">
      <c r="Q122413" s="39"/>
    </row>
    <row r="122414" spans="17:17">
      <c r="Q122414" s="39"/>
    </row>
    <row r="122415" spans="17:17">
      <c r="Q122415" s="39"/>
    </row>
    <row r="122416" spans="17:17">
      <c r="Q122416" s="39"/>
    </row>
    <row r="122417" spans="17:17">
      <c r="Q122417" s="39"/>
    </row>
    <row r="122418" spans="17:17">
      <c r="Q122418" s="39"/>
    </row>
    <row r="122419" spans="17:17">
      <c r="Q122419" s="39"/>
    </row>
    <row r="122420" spans="17:17">
      <c r="Q122420" s="39"/>
    </row>
    <row r="122421" spans="17:17">
      <c r="Q122421" s="39"/>
    </row>
    <row r="122422" spans="17:17">
      <c r="Q122422" s="39"/>
    </row>
    <row r="122423" spans="17:17">
      <c r="Q122423" s="39"/>
    </row>
    <row r="122424" spans="17:17">
      <c r="Q122424" s="39"/>
    </row>
    <row r="122425" spans="17:17">
      <c r="Q122425" s="39"/>
    </row>
    <row r="122426" spans="17:17">
      <c r="Q122426" s="39"/>
    </row>
    <row r="122427" spans="17:17">
      <c r="Q122427" s="39"/>
    </row>
    <row r="122428" spans="17:17">
      <c r="Q122428" s="39"/>
    </row>
    <row r="122429" spans="17:17">
      <c r="Q122429" s="39"/>
    </row>
    <row r="122430" spans="17:17">
      <c r="Q122430" s="39"/>
    </row>
    <row r="122431" spans="17:17">
      <c r="Q122431" s="39"/>
    </row>
    <row r="122432" spans="17:17">
      <c r="Q122432" s="39"/>
    </row>
    <row r="122433" spans="17:17">
      <c r="Q122433" s="39"/>
    </row>
    <row r="122434" spans="17:17">
      <c r="Q122434" s="39"/>
    </row>
    <row r="122435" spans="17:17">
      <c r="Q122435" s="39"/>
    </row>
    <row r="122436" spans="17:17">
      <c r="Q122436" s="39"/>
    </row>
    <row r="122437" spans="17:17">
      <c r="Q122437" s="39"/>
    </row>
    <row r="122438" spans="17:17">
      <c r="Q122438" s="39"/>
    </row>
    <row r="122439" spans="17:17">
      <c r="Q122439" s="39"/>
    </row>
    <row r="122440" spans="17:17">
      <c r="Q122440" s="39"/>
    </row>
    <row r="122441" spans="17:17">
      <c r="Q122441" s="39"/>
    </row>
    <row r="122442" spans="17:17">
      <c r="Q122442" s="39"/>
    </row>
    <row r="122443" spans="17:17">
      <c r="Q122443" s="39"/>
    </row>
    <row r="122444" spans="17:17">
      <c r="Q122444" s="39"/>
    </row>
    <row r="122445" spans="17:17">
      <c r="Q122445" s="39"/>
    </row>
    <row r="122446" spans="17:17">
      <c r="Q122446" s="39"/>
    </row>
    <row r="122447" spans="17:17">
      <c r="Q122447" s="39"/>
    </row>
    <row r="122448" spans="17:17">
      <c r="Q122448" s="39"/>
    </row>
    <row r="122449" spans="17:17">
      <c r="Q122449" s="39"/>
    </row>
    <row r="122450" spans="17:17">
      <c r="Q122450" s="39"/>
    </row>
    <row r="122451" spans="17:17">
      <c r="Q122451" s="39"/>
    </row>
    <row r="122452" spans="17:17">
      <c r="Q122452" s="39"/>
    </row>
    <row r="122453" spans="17:17">
      <c r="Q122453" s="39"/>
    </row>
    <row r="122454" spans="17:17">
      <c r="Q122454" s="39"/>
    </row>
    <row r="122455" spans="17:17">
      <c r="Q122455" s="39"/>
    </row>
    <row r="122456" spans="17:17">
      <c r="Q122456" s="39"/>
    </row>
    <row r="122457" spans="17:17">
      <c r="Q122457" s="39"/>
    </row>
    <row r="122458" spans="17:17">
      <c r="Q122458" s="39"/>
    </row>
    <row r="122459" spans="17:17">
      <c r="Q122459" s="39"/>
    </row>
    <row r="122460" spans="17:17">
      <c r="Q122460" s="39"/>
    </row>
    <row r="122461" spans="17:17">
      <c r="Q122461" s="39"/>
    </row>
    <row r="122462" spans="17:17">
      <c r="Q122462" s="39"/>
    </row>
    <row r="122463" spans="17:17">
      <c r="Q122463" s="39"/>
    </row>
    <row r="122464" spans="17:17">
      <c r="Q122464" s="39"/>
    </row>
    <row r="122465" spans="17:17">
      <c r="Q122465" s="39"/>
    </row>
    <row r="122466" spans="17:17">
      <c r="Q122466" s="39"/>
    </row>
    <row r="122467" spans="17:17">
      <c r="Q122467" s="39"/>
    </row>
    <row r="122468" spans="17:17">
      <c r="Q122468" s="39"/>
    </row>
    <row r="122469" spans="17:17">
      <c r="Q122469" s="39"/>
    </row>
    <row r="122470" spans="17:17">
      <c r="Q122470" s="39"/>
    </row>
    <row r="122471" spans="17:17">
      <c r="Q122471" s="39"/>
    </row>
    <row r="122472" spans="17:17">
      <c r="Q122472" s="39"/>
    </row>
    <row r="122473" spans="17:17">
      <c r="Q122473" s="39"/>
    </row>
    <row r="122474" spans="17:17">
      <c r="Q122474" s="39"/>
    </row>
    <row r="122475" spans="17:17">
      <c r="Q122475" s="39"/>
    </row>
    <row r="122476" spans="17:17">
      <c r="Q122476" s="39"/>
    </row>
    <row r="122477" spans="17:17">
      <c r="Q122477" s="39"/>
    </row>
    <row r="122478" spans="17:17">
      <c r="Q122478" s="39"/>
    </row>
    <row r="122479" spans="17:17">
      <c r="Q122479" s="39"/>
    </row>
    <row r="122480" spans="17:17">
      <c r="Q122480" s="39"/>
    </row>
    <row r="122481" spans="17:17">
      <c r="Q122481" s="39"/>
    </row>
    <row r="122482" spans="17:17">
      <c r="Q122482" s="39"/>
    </row>
    <row r="122483" spans="17:17">
      <c r="Q122483" s="39"/>
    </row>
    <row r="122484" spans="17:17">
      <c r="Q122484" s="39"/>
    </row>
    <row r="122485" spans="17:17">
      <c r="Q122485" s="39"/>
    </row>
    <row r="122486" spans="17:17">
      <c r="Q122486" s="39"/>
    </row>
    <row r="122487" spans="17:17">
      <c r="Q122487" s="39"/>
    </row>
    <row r="122488" spans="17:17">
      <c r="Q122488" s="39"/>
    </row>
    <row r="122489" spans="17:17">
      <c r="Q122489" s="39"/>
    </row>
    <row r="122490" spans="17:17">
      <c r="Q122490" s="39"/>
    </row>
    <row r="122491" spans="17:17">
      <c r="Q122491" s="39"/>
    </row>
    <row r="122492" spans="17:17">
      <c r="Q122492" s="39"/>
    </row>
    <row r="122493" spans="17:17">
      <c r="Q122493" s="39"/>
    </row>
    <row r="122494" spans="17:17">
      <c r="Q122494" s="39"/>
    </row>
    <row r="122495" spans="17:17">
      <c r="Q122495" s="39"/>
    </row>
    <row r="122496" spans="17:17">
      <c r="Q122496" s="39"/>
    </row>
    <row r="122497" spans="17:17">
      <c r="Q122497" s="39"/>
    </row>
    <row r="122498" spans="17:17">
      <c r="Q122498" s="39"/>
    </row>
    <row r="122499" spans="17:17">
      <c r="Q122499" s="39"/>
    </row>
    <row r="122500" spans="17:17">
      <c r="Q122500" s="39"/>
    </row>
    <row r="122501" spans="17:17">
      <c r="Q122501" s="39"/>
    </row>
    <row r="122502" spans="17:17">
      <c r="Q122502" s="39"/>
    </row>
    <row r="122503" spans="17:17">
      <c r="Q122503" s="39"/>
    </row>
    <row r="122504" spans="17:17">
      <c r="Q122504" s="39"/>
    </row>
    <row r="122505" spans="17:17">
      <c r="Q122505" s="39"/>
    </row>
    <row r="122506" spans="17:17">
      <c r="Q122506" s="39"/>
    </row>
    <row r="122507" spans="17:17">
      <c r="Q122507" s="39"/>
    </row>
    <row r="122508" spans="17:17">
      <c r="Q122508" s="39"/>
    </row>
    <row r="122509" spans="17:17">
      <c r="Q122509" s="39"/>
    </row>
    <row r="122510" spans="17:17">
      <c r="Q122510" s="39"/>
    </row>
    <row r="122511" spans="17:17">
      <c r="Q122511" s="39"/>
    </row>
    <row r="122512" spans="17:17">
      <c r="Q122512" s="39"/>
    </row>
    <row r="122513" spans="17:17">
      <c r="Q122513" s="39"/>
    </row>
    <row r="122514" spans="17:17">
      <c r="Q122514" s="39"/>
    </row>
    <row r="122515" spans="17:17">
      <c r="Q122515" s="39"/>
    </row>
    <row r="122516" spans="17:17">
      <c r="Q122516" s="39"/>
    </row>
    <row r="122517" spans="17:17">
      <c r="Q122517" s="39"/>
    </row>
    <row r="122518" spans="17:17">
      <c r="Q122518" s="39"/>
    </row>
    <row r="122519" spans="17:17">
      <c r="Q122519" s="39"/>
    </row>
    <row r="122520" spans="17:17">
      <c r="Q122520" s="39"/>
    </row>
    <row r="122521" spans="17:17">
      <c r="Q122521" s="39"/>
    </row>
    <row r="122522" spans="17:17">
      <c r="Q122522" s="39"/>
    </row>
    <row r="122523" spans="17:17">
      <c r="Q122523" s="39"/>
    </row>
    <row r="122524" spans="17:17">
      <c r="Q122524" s="39"/>
    </row>
    <row r="122525" spans="17:17">
      <c r="Q122525" s="39"/>
    </row>
    <row r="122526" spans="17:17">
      <c r="Q122526" s="39"/>
    </row>
    <row r="122527" spans="17:17">
      <c r="Q122527" s="39"/>
    </row>
    <row r="122528" spans="17:17">
      <c r="Q122528" s="39"/>
    </row>
    <row r="122529" spans="17:17">
      <c r="Q122529" s="39"/>
    </row>
    <row r="122530" spans="17:17">
      <c r="Q122530" s="39"/>
    </row>
    <row r="122531" spans="17:17">
      <c r="Q122531" s="39"/>
    </row>
    <row r="122532" spans="17:17">
      <c r="Q122532" s="39"/>
    </row>
    <row r="122533" spans="17:17">
      <c r="Q122533" s="39"/>
    </row>
    <row r="122534" spans="17:17">
      <c r="Q122534" s="39"/>
    </row>
    <row r="122535" spans="17:17">
      <c r="Q122535" s="39"/>
    </row>
    <row r="122536" spans="17:17">
      <c r="Q122536" s="39"/>
    </row>
    <row r="122537" spans="17:17">
      <c r="Q122537" s="39"/>
    </row>
    <row r="122538" spans="17:17">
      <c r="Q122538" s="39"/>
    </row>
    <row r="122539" spans="17:17">
      <c r="Q122539" s="39"/>
    </row>
    <row r="122540" spans="17:17">
      <c r="Q122540" s="39"/>
    </row>
    <row r="122541" spans="17:17">
      <c r="Q122541" s="39"/>
    </row>
    <row r="122542" spans="17:17">
      <c r="Q122542" s="39"/>
    </row>
    <row r="122543" spans="17:17">
      <c r="Q122543" s="39"/>
    </row>
    <row r="122544" spans="17:17">
      <c r="Q122544" s="39"/>
    </row>
    <row r="122545" spans="17:17">
      <c r="Q122545" s="39"/>
    </row>
    <row r="122546" spans="17:17">
      <c r="Q122546" s="39"/>
    </row>
    <row r="122547" spans="17:17">
      <c r="Q122547" s="39"/>
    </row>
    <row r="122548" spans="17:17">
      <c r="Q122548" s="39"/>
    </row>
    <row r="122549" spans="17:17">
      <c r="Q122549" s="39"/>
    </row>
    <row r="122550" spans="17:17">
      <c r="Q122550" s="39"/>
    </row>
    <row r="122551" spans="17:17">
      <c r="Q122551" s="39"/>
    </row>
    <row r="122552" spans="17:17">
      <c r="Q122552" s="39"/>
    </row>
    <row r="122553" spans="17:17">
      <c r="Q122553" s="39"/>
    </row>
    <row r="122554" spans="17:17">
      <c r="Q122554" s="39"/>
    </row>
    <row r="122555" spans="17:17">
      <c r="Q122555" s="39"/>
    </row>
    <row r="122556" spans="17:17">
      <c r="Q122556" s="39"/>
    </row>
    <row r="122557" spans="17:17">
      <c r="Q122557" s="39"/>
    </row>
    <row r="122558" spans="17:17">
      <c r="Q122558" s="39"/>
    </row>
    <row r="122559" spans="17:17">
      <c r="Q122559" s="39"/>
    </row>
    <row r="122560" spans="17:17">
      <c r="Q122560" s="39"/>
    </row>
    <row r="122561" spans="17:17">
      <c r="Q122561" s="39"/>
    </row>
    <row r="122562" spans="17:17">
      <c r="Q122562" s="39"/>
    </row>
    <row r="122563" spans="17:17">
      <c r="Q122563" s="39"/>
    </row>
    <row r="122564" spans="17:17">
      <c r="Q122564" s="39"/>
    </row>
    <row r="122565" spans="17:17">
      <c r="Q122565" s="39"/>
    </row>
    <row r="122566" spans="17:17">
      <c r="Q122566" s="39"/>
    </row>
    <row r="122567" spans="17:17">
      <c r="Q122567" s="39"/>
    </row>
    <row r="122568" spans="17:17">
      <c r="Q122568" s="39"/>
    </row>
    <row r="122569" spans="17:17">
      <c r="Q122569" s="39"/>
    </row>
    <row r="122570" spans="17:17">
      <c r="Q122570" s="39"/>
    </row>
    <row r="122571" spans="17:17">
      <c r="Q122571" s="39"/>
    </row>
    <row r="122572" spans="17:17">
      <c r="Q122572" s="39"/>
    </row>
    <row r="122573" spans="17:17">
      <c r="Q122573" s="39"/>
    </row>
    <row r="122574" spans="17:17">
      <c r="Q122574" s="39"/>
    </row>
    <row r="122575" spans="17:17">
      <c r="Q122575" s="39"/>
    </row>
    <row r="122576" spans="17:17">
      <c r="Q122576" s="39"/>
    </row>
    <row r="122577" spans="17:17">
      <c r="Q122577" s="39"/>
    </row>
    <row r="122578" spans="17:17">
      <c r="Q122578" s="39"/>
    </row>
    <row r="122579" spans="17:17">
      <c r="Q122579" s="39"/>
    </row>
    <row r="122580" spans="17:17">
      <c r="Q122580" s="39"/>
    </row>
    <row r="122581" spans="17:17">
      <c r="Q122581" s="39"/>
    </row>
    <row r="122582" spans="17:17">
      <c r="Q122582" s="39"/>
    </row>
    <row r="122583" spans="17:17">
      <c r="Q122583" s="39"/>
    </row>
    <row r="122584" spans="17:17">
      <c r="Q122584" s="39"/>
    </row>
    <row r="122585" spans="17:17">
      <c r="Q122585" s="39"/>
    </row>
    <row r="122586" spans="17:17">
      <c r="Q122586" s="39"/>
    </row>
    <row r="122587" spans="17:17">
      <c r="Q122587" s="39"/>
    </row>
    <row r="122588" spans="17:17">
      <c r="Q122588" s="39"/>
    </row>
    <row r="122589" spans="17:17">
      <c r="Q122589" s="39"/>
    </row>
    <row r="122590" spans="17:17">
      <c r="Q122590" s="39"/>
    </row>
    <row r="122591" spans="17:17">
      <c r="Q122591" s="39"/>
    </row>
    <row r="122592" spans="17:17">
      <c r="Q122592" s="39"/>
    </row>
    <row r="122593" spans="17:17">
      <c r="Q122593" s="39"/>
    </row>
    <row r="122594" spans="17:17">
      <c r="Q122594" s="39"/>
    </row>
    <row r="122595" spans="17:17">
      <c r="Q122595" s="39"/>
    </row>
    <row r="122596" spans="17:17">
      <c r="Q122596" s="39"/>
    </row>
    <row r="122597" spans="17:17">
      <c r="Q122597" s="39"/>
    </row>
    <row r="122598" spans="17:17">
      <c r="Q122598" s="39"/>
    </row>
    <row r="122599" spans="17:17">
      <c r="Q122599" s="39"/>
    </row>
    <row r="122600" spans="17:17">
      <c r="Q122600" s="39"/>
    </row>
    <row r="122601" spans="17:17">
      <c r="Q122601" s="39"/>
    </row>
    <row r="122602" spans="17:17">
      <c r="Q122602" s="39"/>
    </row>
    <row r="122603" spans="17:17">
      <c r="Q122603" s="39"/>
    </row>
    <row r="122604" spans="17:17">
      <c r="Q122604" s="39"/>
    </row>
    <row r="122605" spans="17:17">
      <c r="Q122605" s="39"/>
    </row>
    <row r="122606" spans="17:17">
      <c r="Q122606" s="39"/>
    </row>
    <row r="122607" spans="17:17">
      <c r="Q122607" s="39"/>
    </row>
    <row r="122608" spans="17:17">
      <c r="Q122608" s="39"/>
    </row>
    <row r="122609" spans="17:17">
      <c r="Q122609" s="39"/>
    </row>
    <row r="122610" spans="17:17">
      <c r="Q122610" s="39"/>
    </row>
    <row r="122611" spans="17:17">
      <c r="Q122611" s="39"/>
    </row>
    <row r="122612" spans="17:17">
      <c r="Q122612" s="39"/>
    </row>
    <row r="122613" spans="17:17">
      <c r="Q122613" s="39"/>
    </row>
    <row r="122614" spans="17:17">
      <c r="Q122614" s="39"/>
    </row>
    <row r="122615" spans="17:17">
      <c r="Q122615" s="39"/>
    </row>
    <row r="122616" spans="17:17">
      <c r="Q122616" s="39"/>
    </row>
    <row r="122617" spans="17:17">
      <c r="Q122617" s="39"/>
    </row>
    <row r="122618" spans="17:17">
      <c r="Q122618" s="39"/>
    </row>
    <row r="122619" spans="17:17">
      <c r="Q122619" s="39"/>
    </row>
    <row r="122620" spans="17:17">
      <c r="Q122620" s="39"/>
    </row>
    <row r="122621" spans="17:17">
      <c r="Q122621" s="39"/>
    </row>
    <row r="122622" spans="17:17">
      <c r="Q122622" s="39"/>
    </row>
    <row r="122623" spans="17:17">
      <c r="Q122623" s="39"/>
    </row>
    <row r="122624" spans="17:17">
      <c r="Q122624" s="39"/>
    </row>
    <row r="122625" spans="17:17">
      <c r="Q122625" s="39"/>
    </row>
    <row r="122626" spans="17:17">
      <c r="Q122626" s="39"/>
    </row>
    <row r="122627" spans="17:17">
      <c r="Q122627" s="39"/>
    </row>
    <row r="122628" spans="17:17">
      <c r="Q122628" s="39"/>
    </row>
    <row r="122629" spans="17:17">
      <c r="Q122629" s="39"/>
    </row>
    <row r="122630" spans="17:17">
      <c r="Q122630" s="39"/>
    </row>
    <row r="122631" spans="17:17">
      <c r="Q122631" s="39"/>
    </row>
    <row r="122632" spans="17:17">
      <c r="Q122632" s="39"/>
    </row>
    <row r="122633" spans="17:17">
      <c r="Q122633" s="39"/>
    </row>
    <row r="122634" spans="17:17">
      <c r="Q122634" s="39"/>
    </row>
    <row r="122635" spans="17:17">
      <c r="Q122635" s="39"/>
    </row>
    <row r="122636" spans="17:17">
      <c r="Q122636" s="39"/>
    </row>
    <row r="122637" spans="17:17">
      <c r="Q122637" s="39"/>
    </row>
    <row r="122638" spans="17:17">
      <c r="Q122638" s="39"/>
    </row>
    <row r="122639" spans="17:17">
      <c r="Q122639" s="39"/>
    </row>
    <row r="122640" spans="17:17">
      <c r="Q122640" s="39"/>
    </row>
    <row r="122641" spans="17:17">
      <c r="Q122641" s="39"/>
    </row>
    <row r="122642" spans="17:17">
      <c r="Q122642" s="39"/>
    </row>
    <row r="122643" spans="17:17">
      <c r="Q122643" s="39"/>
    </row>
    <row r="122644" spans="17:17">
      <c r="Q122644" s="39"/>
    </row>
    <row r="122645" spans="17:17">
      <c r="Q122645" s="39"/>
    </row>
    <row r="122646" spans="17:17">
      <c r="Q122646" s="39"/>
    </row>
    <row r="122647" spans="17:17">
      <c r="Q122647" s="39"/>
    </row>
    <row r="122648" spans="17:17">
      <c r="Q122648" s="39"/>
    </row>
    <row r="122649" spans="17:17">
      <c r="Q122649" s="39"/>
    </row>
    <row r="122650" spans="17:17">
      <c r="Q122650" s="39"/>
    </row>
    <row r="122651" spans="17:17">
      <c r="Q122651" s="39"/>
    </row>
    <row r="122652" spans="17:17">
      <c r="Q122652" s="39"/>
    </row>
    <row r="122653" spans="17:17">
      <c r="Q122653" s="39"/>
    </row>
    <row r="122654" spans="17:17">
      <c r="Q122654" s="39"/>
    </row>
    <row r="122655" spans="17:17">
      <c r="Q122655" s="39"/>
    </row>
    <row r="122656" spans="17:17">
      <c r="Q122656" s="39"/>
    </row>
    <row r="122657" spans="17:17">
      <c r="Q122657" s="39"/>
    </row>
    <row r="122658" spans="17:17">
      <c r="Q122658" s="39"/>
    </row>
    <row r="122659" spans="17:17">
      <c r="Q122659" s="39"/>
    </row>
    <row r="122660" spans="17:17">
      <c r="Q122660" s="39"/>
    </row>
    <row r="122661" spans="17:17">
      <c r="Q122661" s="39"/>
    </row>
    <row r="122662" spans="17:17">
      <c r="Q122662" s="39"/>
    </row>
    <row r="122663" spans="17:17">
      <c r="Q122663" s="39"/>
    </row>
    <row r="122664" spans="17:17">
      <c r="Q122664" s="39"/>
    </row>
    <row r="122665" spans="17:17">
      <c r="Q122665" s="39"/>
    </row>
    <row r="122666" spans="17:17">
      <c r="Q122666" s="39"/>
    </row>
    <row r="122667" spans="17:17">
      <c r="Q122667" s="39"/>
    </row>
    <row r="122668" spans="17:17">
      <c r="Q122668" s="39"/>
    </row>
    <row r="122669" spans="17:17">
      <c r="Q122669" s="39"/>
    </row>
    <row r="122670" spans="17:17">
      <c r="Q122670" s="39"/>
    </row>
    <row r="122671" spans="17:17">
      <c r="Q122671" s="39"/>
    </row>
    <row r="122672" spans="17:17">
      <c r="Q122672" s="39"/>
    </row>
    <row r="122673" spans="17:17">
      <c r="Q122673" s="39"/>
    </row>
    <row r="122674" spans="17:17">
      <c r="Q122674" s="39"/>
    </row>
    <row r="122675" spans="17:17">
      <c r="Q122675" s="39"/>
    </row>
    <row r="122676" spans="17:17">
      <c r="Q122676" s="39"/>
    </row>
    <row r="122677" spans="17:17">
      <c r="Q122677" s="39"/>
    </row>
    <row r="122678" spans="17:17">
      <c r="Q122678" s="39"/>
    </row>
    <row r="122679" spans="17:17">
      <c r="Q122679" s="39"/>
    </row>
    <row r="122680" spans="17:17">
      <c r="Q122680" s="39"/>
    </row>
    <row r="122681" spans="17:17">
      <c r="Q122681" s="39"/>
    </row>
    <row r="122682" spans="17:17">
      <c r="Q122682" s="39"/>
    </row>
    <row r="122683" spans="17:17">
      <c r="Q122683" s="39"/>
    </row>
    <row r="122684" spans="17:17">
      <c r="Q122684" s="39"/>
    </row>
    <row r="122685" spans="17:17">
      <c r="Q122685" s="39"/>
    </row>
    <row r="122686" spans="17:17">
      <c r="Q122686" s="39"/>
    </row>
    <row r="122687" spans="17:17">
      <c r="Q122687" s="39"/>
    </row>
    <row r="122688" spans="17:17">
      <c r="Q122688" s="39"/>
    </row>
    <row r="122689" spans="17:17">
      <c r="Q122689" s="39"/>
    </row>
    <row r="122690" spans="17:17">
      <c r="Q122690" s="39"/>
    </row>
    <row r="122691" spans="17:17">
      <c r="Q122691" s="39"/>
    </row>
    <row r="122692" spans="17:17">
      <c r="Q122692" s="39"/>
    </row>
    <row r="122693" spans="17:17">
      <c r="Q122693" s="39"/>
    </row>
    <row r="122694" spans="17:17">
      <c r="Q122694" s="39"/>
    </row>
    <row r="122695" spans="17:17">
      <c r="Q122695" s="39"/>
    </row>
    <row r="122696" spans="17:17">
      <c r="Q122696" s="39"/>
    </row>
    <row r="122697" spans="17:17">
      <c r="Q122697" s="39"/>
    </row>
    <row r="122698" spans="17:17">
      <c r="Q122698" s="39"/>
    </row>
    <row r="122699" spans="17:17">
      <c r="Q122699" s="39"/>
    </row>
    <row r="122700" spans="17:17">
      <c r="Q122700" s="39"/>
    </row>
    <row r="122701" spans="17:17">
      <c r="Q122701" s="39"/>
    </row>
    <row r="122702" spans="17:17">
      <c r="Q122702" s="39"/>
    </row>
    <row r="122703" spans="17:17">
      <c r="Q122703" s="39"/>
    </row>
    <row r="122704" spans="17:17">
      <c r="Q122704" s="39"/>
    </row>
    <row r="122705" spans="17:17">
      <c r="Q122705" s="39"/>
    </row>
    <row r="122706" spans="17:17">
      <c r="Q122706" s="39"/>
    </row>
    <row r="122707" spans="17:17">
      <c r="Q122707" s="39"/>
    </row>
    <row r="122708" spans="17:17">
      <c r="Q122708" s="39"/>
    </row>
    <row r="122709" spans="17:17">
      <c r="Q122709" s="39"/>
    </row>
    <row r="122710" spans="17:17">
      <c r="Q122710" s="39"/>
    </row>
    <row r="122711" spans="17:17">
      <c r="Q122711" s="39"/>
    </row>
    <row r="122712" spans="17:17">
      <c r="Q122712" s="39"/>
    </row>
    <row r="122713" spans="17:17">
      <c r="Q122713" s="39"/>
    </row>
    <row r="122714" spans="17:17">
      <c r="Q122714" s="39"/>
    </row>
    <row r="122715" spans="17:17">
      <c r="Q122715" s="39"/>
    </row>
    <row r="122716" spans="17:17">
      <c r="Q122716" s="39"/>
    </row>
    <row r="122717" spans="17:17">
      <c r="Q122717" s="39"/>
    </row>
    <row r="122718" spans="17:17">
      <c r="Q122718" s="39"/>
    </row>
    <row r="122719" spans="17:17">
      <c r="Q122719" s="39"/>
    </row>
    <row r="122720" spans="17:17">
      <c r="Q122720" s="39"/>
    </row>
    <row r="122721" spans="17:17">
      <c r="Q122721" s="39"/>
    </row>
    <row r="122722" spans="17:17">
      <c r="Q122722" s="39"/>
    </row>
    <row r="122723" spans="17:17">
      <c r="Q122723" s="39"/>
    </row>
    <row r="122724" spans="17:17">
      <c r="Q122724" s="39"/>
    </row>
    <row r="122725" spans="17:17">
      <c r="Q122725" s="39"/>
    </row>
    <row r="122726" spans="17:17">
      <c r="Q122726" s="39"/>
    </row>
    <row r="122727" spans="17:17">
      <c r="Q122727" s="39"/>
    </row>
    <row r="122728" spans="17:17">
      <c r="Q122728" s="39"/>
    </row>
    <row r="122729" spans="17:17">
      <c r="Q122729" s="39"/>
    </row>
    <row r="122730" spans="17:17">
      <c r="Q122730" s="39"/>
    </row>
    <row r="122731" spans="17:17">
      <c r="Q122731" s="39"/>
    </row>
    <row r="122732" spans="17:17">
      <c r="Q122732" s="39"/>
    </row>
    <row r="122733" spans="17:17">
      <c r="Q122733" s="39"/>
    </row>
    <row r="122734" spans="17:17">
      <c r="Q122734" s="39"/>
    </row>
    <row r="122735" spans="17:17">
      <c r="Q122735" s="39"/>
    </row>
    <row r="122736" spans="17:17">
      <c r="Q122736" s="39"/>
    </row>
    <row r="122737" spans="17:17">
      <c r="Q122737" s="39"/>
    </row>
    <row r="122738" spans="17:17">
      <c r="Q122738" s="39"/>
    </row>
    <row r="122739" spans="17:17">
      <c r="Q122739" s="39"/>
    </row>
    <row r="122740" spans="17:17">
      <c r="Q122740" s="39"/>
    </row>
    <row r="122741" spans="17:17">
      <c r="Q122741" s="39"/>
    </row>
    <row r="122742" spans="17:17">
      <c r="Q122742" s="39"/>
    </row>
    <row r="122743" spans="17:17">
      <c r="Q122743" s="39"/>
    </row>
    <row r="122744" spans="17:17">
      <c r="Q122744" s="39"/>
    </row>
    <row r="122745" spans="17:17">
      <c r="Q122745" s="39"/>
    </row>
    <row r="122746" spans="17:17">
      <c r="Q122746" s="39"/>
    </row>
    <row r="122747" spans="17:17">
      <c r="Q122747" s="39"/>
    </row>
    <row r="122748" spans="17:17">
      <c r="Q122748" s="39"/>
    </row>
    <row r="122749" spans="17:17">
      <c r="Q122749" s="39"/>
    </row>
    <row r="122750" spans="17:17">
      <c r="Q122750" s="39"/>
    </row>
    <row r="122751" spans="17:17">
      <c r="Q122751" s="39"/>
    </row>
    <row r="122752" spans="17:17">
      <c r="Q122752" s="39"/>
    </row>
    <row r="122753" spans="17:17">
      <c r="Q122753" s="39"/>
    </row>
    <row r="122754" spans="17:17">
      <c r="Q122754" s="39"/>
    </row>
    <row r="122755" spans="17:17">
      <c r="Q122755" s="39"/>
    </row>
    <row r="122756" spans="17:17">
      <c r="Q122756" s="39"/>
    </row>
    <row r="122757" spans="17:17">
      <c r="Q122757" s="39"/>
    </row>
    <row r="122758" spans="17:17">
      <c r="Q122758" s="39"/>
    </row>
    <row r="122759" spans="17:17">
      <c r="Q122759" s="39"/>
    </row>
    <row r="122760" spans="17:17">
      <c r="Q122760" s="39"/>
    </row>
    <row r="122761" spans="17:17">
      <c r="Q122761" s="39"/>
    </row>
    <row r="122762" spans="17:17">
      <c r="Q122762" s="39"/>
    </row>
    <row r="122763" spans="17:17">
      <c r="Q122763" s="39"/>
    </row>
    <row r="122764" spans="17:17">
      <c r="Q122764" s="39"/>
    </row>
    <row r="122765" spans="17:17">
      <c r="Q122765" s="39"/>
    </row>
    <row r="122766" spans="17:17">
      <c r="Q122766" s="39"/>
    </row>
    <row r="122767" spans="17:17">
      <c r="Q122767" s="39"/>
    </row>
    <row r="122768" spans="17:17">
      <c r="Q122768" s="39"/>
    </row>
    <row r="122769" spans="17:17">
      <c r="Q122769" s="39"/>
    </row>
    <row r="122770" spans="17:17">
      <c r="Q122770" s="39"/>
    </row>
    <row r="122771" spans="17:17">
      <c r="Q122771" s="39"/>
    </row>
    <row r="122772" spans="17:17">
      <c r="Q122772" s="39"/>
    </row>
    <row r="122773" spans="17:17">
      <c r="Q122773" s="39"/>
    </row>
    <row r="122774" spans="17:17">
      <c r="Q122774" s="39"/>
    </row>
    <row r="122775" spans="17:17">
      <c r="Q122775" s="39"/>
    </row>
    <row r="122776" spans="17:17">
      <c r="Q122776" s="39"/>
    </row>
    <row r="122777" spans="17:17">
      <c r="Q122777" s="39"/>
    </row>
    <row r="122778" spans="17:17">
      <c r="Q122778" s="39"/>
    </row>
    <row r="122779" spans="17:17">
      <c r="Q122779" s="39"/>
    </row>
    <row r="122780" spans="17:17">
      <c r="Q122780" s="39"/>
    </row>
    <row r="122781" spans="17:17">
      <c r="Q122781" s="39"/>
    </row>
    <row r="122782" spans="17:17">
      <c r="Q122782" s="39"/>
    </row>
    <row r="122783" spans="17:17">
      <c r="Q122783" s="39"/>
    </row>
    <row r="122784" spans="17:17">
      <c r="Q122784" s="39"/>
    </row>
    <row r="122785" spans="17:17">
      <c r="Q122785" s="39"/>
    </row>
    <row r="122786" spans="17:17">
      <c r="Q122786" s="39"/>
    </row>
    <row r="122787" spans="17:17">
      <c r="Q122787" s="39"/>
    </row>
    <row r="122788" spans="17:17">
      <c r="Q122788" s="39"/>
    </row>
    <row r="122789" spans="17:17">
      <c r="Q122789" s="39"/>
    </row>
    <row r="122790" spans="17:17">
      <c r="Q122790" s="39"/>
    </row>
    <row r="122791" spans="17:17">
      <c r="Q122791" s="39"/>
    </row>
    <row r="122792" spans="17:17">
      <c r="Q122792" s="39"/>
    </row>
    <row r="122793" spans="17:17">
      <c r="Q122793" s="39"/>
    </row>
    <row r="122794" spans="17:17">
      <c r="Q122794" s="39"/>
    </row>
    <row r="122795" spans="17:17">
      <c r="Q122795" s="39"/>
    </row>
    <row r="122796" spans="17:17">
      <c r="Q122796" s="39"/>
    </row>
    <row r="122797" spans="17:17">
      <c r="Q122797" s="39"/>
    </row>
    <row r="122798" spans="17:17">
      <c r="Q122798" s="39"/>
    </row>
    <row r="122799" spans="17:17">
      <c r="Q122799" s="39"/>
    </row>
    <row r="122800" spans="17:17">
      <c r="Q122800" s="39"/>
    </row>
    <row r="122801" spans="17:17">
      <c r="Q122801" s="39"/>
    </row>
    <row r="122802" spans="17:17">
      <c r="Q122802" s="39"/>
    </row>
    <row r="122803" spans="17:17">
      <c r="Q122803" s="39"/>
    </row>
    <row r="122804" spans="17:17">
      <c r="Q122804" s="39"/>
    </row>
    <row r="122805" spans="17:17">
      <c r="Q122805" s="39"/>
    </row>
    <row r="122806" spans="17:17">
      <c r="Q122806" s="39"/>
    </row>
    <row r="122807" spans="17:17">
      <c r="Q122807" s="39"/>
    </row>
    <row r="122808" spans="17:17">
      <c r="Q122808" s="39"/>
    </row>
    <row r="122809" spans="17:17">
      <c r="Q122809" s="39"/>
    </row>
    <row r="122810" spans="17:17">
      <c r="Q122810" s="39"/>
    </row>
    <row r="122811" spans="17:17">
      <c r="Q122811" s="39"/>
    </row>
    <row r="122812" spans="17:17">
      <c r="Q122812" s="39"/>
    </row>
    <row r="122813" spans="17:17">
      <c r="Q122813" s="39"/>
    </row>
    <row r="122814" spans="17:17">
      <c r="Q122814" s="39"/>
    </row>
    <row r="122815" spans="17:17">
      <c r="Q122815" s="39"/>
    </row>
    <row r="122816" spans="17:17">
      <c r="Q122816" s="39"/>
    </row>
    <row r="122817" spans="17:17">
      <c r="Q122817" s="39"/>
    </row>
    <row r="122818" spans="17:17">
      <c r="Q122818" s="39"/>
    </row>
    <row r="122819" spans="17:17">
      <c r="Q122819" s="39"/>
    </row>
    <row r="122820" spans="17:17">
      <c r="Q122820" s="39"/>
    </row>
    <row r="122821" spans="17:17">
      <c r="Q122821" s="39"/>
    </row>
    <row r="122822" spans="17:17">
      <c r="Q122822" s="39"/>
    </row>
    <row r="122823" spans="17:17">
      <c r="Q122823" s="39"/>
    </row>
    <row r="122824" spans="17:17">
      <c r="Q122824" s="39"/>
    </row>
    <row r="122825" spans="17:17">
      <c r="Q122825" s="39"/>
    </row>
    <row r="122826" spans="17:17">
      <c r="Q122826" s="39"/>
    </row>
    <row r="122827" spans="17:17">
      <c r="Q122827" s="39"/>
    </row>
    <row r="122828" spans="17:17">
      <c r="Q122828" s="39"/>
    </row>
    <row r="122829" spans="17:17">
      <c r="Q122829" s="39"/>
    </row>
    <row r="122830" spans="17:17">
      <c r="Q122830" s="39"/>
    </row>
    <row r="122831" spans="17:17">
      <c r="Q122831" s="39"/>
    </row>
    <row r="122832" spans="17:17">
      <c r="Q122832" s="39"/>
    </row>
    <row r="122833" spans="17:17">
      <c r="Q122833" s="39"/>
    </row>
    <row r="122834" spans="17:17">
      <c r="Q122834" s="39"/>
    </row>
    <row r="122835" spans="17:17">
      <c r="Q122835" s="39"/>
    </row>
    <row r="122836" spans="17:17">
      <c r="Q122836" s="39"/>
    </row>
    <row r="122837" spans="17:17">
      <c r="Q122837" s="39"/>
    </row>
    <row r="122838" spans="17:17">
      <c r="Q122838" s="39"/>
    </row>
    <row r="122839" spans="17:17">
      <c r="Q122839" s="39"/>
    </row>
    <row r="122840" spans="17:17">
      <c r="Q122840" s="39"/>
    </row>
    <row r="122841" spans="17:17">
      <c r="Q122841" s="39"/>
    </row>
    <row r="122842" spans="17:17">
      <c r="Q122842" s="39"/>
    </row>
    <row r="122843" spans="17:17">
      <c r="Q122843" s="39"/>
    </row>
    <row r="122844" spans="17:17">
      <c r="Q122844" s="39"/>
    </row>
    <row r="122845" spans="17:17">
      <c r="Q122845" s="39"/>
    </row>
    <row r="122846" spans="17:17">
      <c r="Q122846" s="39"/>
    </row>
    <row r="122847" spans="17:17">
      <c r="Q122847" s="39"/>
    </row>
    <row r="122848" spans="17:17">
      <c r="Q122848" s="39"/>
    </row>
    <row r="122849" spans="17:17">
      <c r="Q122849" s="39"/>
    </row>
    <row r="122850" spans="17:17">
      <c r="Q122850" s="39"/>
    </row>
    <row r="122851" spans="17:17">
      <c r="Q122851" s="39"/>
    </row>
    <row r="122852" spans="17:17">
      <c r="Q122852" s="39"/>
    </row>
    <row r="122853" spans="17:17">
      <c r="Q122853" s="39"/>
    </row>
    <row r="122854" spans="17:17">
      <c r="Q122854" s="39"/>
    </row>
    <row r="122855" spans="17:17">
      <c r="Q122855" s="39"/>
    </row>
    <row r="122856" spans="17:17">
      <c r="Q122856" s="39"/>
    </row>
    <row r="122857" spans="17:17">
      <c r="Q122857" s="39"/>
    </row>
    <row r="122858" spans="17:17">
      <c r="Q122858" s="39"/>
    </row>
    <row r="122859" spans="17:17">
      <c r="Q122859" s="39"/>
    </row>
    <row r="122860" spans="17:17">
      <c r="Q122860" s="39"/>
    </row>
    <row r="122861" spans="17:17">
      <c r="Q122861" s="39"/>
    </row>
    <row r="122862" spans="17:17">
      <c r="Q122862" s="39"/>
    </row>
    <row r="122863" spans="17:17">
      <c r="Q122863" s="39"/>
    </row>
    <row r="122864" spans="17:17">
      <c r="Q122864" s="39"/>
    </row>
    <row r="122865" spans="17:17">
      <c r="Q122865" s="39"/>
    </row>
    <row r="122866" spans="17:17">
      <c r="Q122866" s="39"/>
    </row>
    <row r="122867" spans="17:17">
      <c r="Q122867" s="39"/>
    </row>
    <row r="122868" spans="17:17">
      <c r="Q122868" s="39"/>
    </row>
    <row r="122869" spans="17:17">
      <c r="Q122869" s="39"/>
    </row>
    <row r="122870" spans="17:17">
      <c r="Q122870" s="39"/>
    </row>
    <row r="122871" spans="17:17">
      <c r="Q122871" s="39"/>
    </row>
    <row r="122872" spans="17:17">
      <c r="Q122872" s="39"/>
    </row>
    <row r="122873" spans="17:17">
      <c r="Q122873" s="39"/>
    </row>
    <row r="122874" spans="17:17">
      <c r="Q122874" s="39"/>
    </row>
    <row r="122875" spans="17:17">
      <c r="Q122875" s="39"/>
    </row>
    <row r="122876" spans="17:17">
      <c r="Q122876" s="39"/>
    </row>
    <row r="122877" spans="17:17">
      <c r="Q122877" s="39"/>
    </row>
    <row r="122878" spans="17:17">
      <c r="Q122878" s="39"/>
    </row>
    <row r="122879" spans="17:17">
      <c r="Q122879" s="39"/>
    </row>
    <row r="122880" spans="17:17">
      <c r="Q122880" s="39"/>
    </row>
    <row r="122881" spans="17:17">
      <c r="Q122881" s="39"/>
    </row>
    <row r="122882" spans="17:17">
      <c r="Q122882" s="39"/>
    </row>
    <row r="122883" spans="17:17">
      <c r="Q122883" s="39"/>
    </row>
    <row r="122884" spans="17:17">
      <c r="Q122884" s="39"/>
    </row>
    <row r="122885" spans="17:17">
      <c r="Q122885" s="39"/>
    </row>
    <row r="122886" spans="17:17">
      <c r="Q122886" s="39"/>
    </row>
    <row r="122887" spans="17:17">
      <c r="Q122887" s="39"/>
    </row>
    <row r="122888" spans="17:17">
      <c r="Q122888" s="39"/>
    </row>
    <row r="122889" spans="17:17">
      <c r="Q122889" s="39"/>
    </row>
    <row r="122890" spans="17:17">
      <c r="Q122890" s="39"/>
    </row>
    <row r="122891" spans="17:17">
      <c r="Q122891" s="39"/>
    </row>
    <row r="122892" spans="17:17">
      <c r="Q122892" s="39"/>
    </row>
    <row r="122893" spans="17:17">
      <c r="Q122893" s="39"/>
    </row>
    <row r="122894" spans="17:17">
      <c r="Q122894" s="39"/>
    </row>
    <row r="122895" spans="17:17">
      <c r="Q122895" s="39"/>
    </row>
    <row r="122896" spans="17:17">
      <c r="Q122896" s="39"/>
    </row>
    <row r="122897" spans="17:17">
      <c r="Q122897" s="39"/>
    </row>
    <row r="122898" spans="17:17">
      <c r="Q122898" s="39"/>
    </row>
    <row r="122899" spans="17:17">
      <c r="Q122899" s="39"/>
    </row>
    <row r="122900" spans="17:17">
      <c r="Q122900" s="39"/>
    </row>
    <row r="122901" spans="17:17">
      <c r="Q122901" s="39"/>
    </row>
    <row r="122902" spans="17:17">
      <c r="Q122902" s="39"/>
    </row>
    <row r="122903" spans="17:17">
      <c r="Q122903" s="39"/>
    </row>
    <row r="122904" spans="17:17">
      <c r="Q122904" s="39"/>
    </row>
    <row r="122905" spans="17:17">
      <c r="Q122905" s="39"/>
    </row>
    <row r="122906" spans="17:17">
      <c r="Q122906" s="39"/>
    </row>
    <row r="122907" spans="17:17">
      <c r="Q122907" s="39"/>
    </row>
    <row r="122908" spans="17:17">
      <c r="Q122908" s="39"/>
    </row>
    <row r="122909" spans="17:17">
      <c r="Q122909" s="39"/>
    </row>
    <row r="122910" spans="17:17">
      <c r="Q122910" s="39"/>
    </row>
    <row r="122911" spans="17:17">
      <c r="Q122911" s="39"/>
    </row>
    <row r="122912" spans="17:17">
      <c r="Q122912" s="39"/>
    </row>
    <row r="122913" spans="17:17">
      <c r="Q122913" s="39"/>
    </row>
    <row r="122914" spans="17:17">
      <c r="Q122914" s="39"/>
    </row>
    <row r="122915" spans="17:17">
      <c r="Q122915" s="39"/>
    </row>
    <row r="122916" spans="17:17">
      <c r="Q122916" s="39"/>
    </row>
    <row r="122917" spans="17:17">
      <c r="Q122917" s="39"/>
    </row>
    <row r="122918" spans="17:17">
      <c r="Q122918" s="39"/>
    </row>
    <row r="122919" spans="17:17">
      <c r="Q122919" s="39"/>
    </row>
    <row r="122920" spans="17:17">
      <c r="Q122920" s="39"/>
    </row>
    <row r="122921" spans="17:17">
      <c r="Q122921" s="39"/>
    </row>
    <row r="122922" spans="17:17">
      <c r="Q122922" s="39"/>
    </row>
    <row r="122923" spans="17:17">
      <c r="Q122923" s="39"/>
    </row>
    <row r="122924" spans="17:17">
      <c r="Q122924" s="39"/>
    </row>
    <row r="122925" spans="17:17">
      <c r="Q122925" s="39"/>
    </row>
    <row r="122926" spans="17:17">
      <c r="Q122926" s="39"/>
    </row>
    <row r="122927" spans="17:17">
      <c r="Q122927" s="39"/>
    </row>
    <row r="122928" spans="17:17">
      <c r="Q122928" s="39"/>
    </row>
    <row r="122929" spans="17:17">
      <c r="Q122929" s="39"/>
    </row>
    <row r="122930" spans="17:17">
      <c r="Q122930" s="39"/>
    </row>
    <row r="122931" spans="17:17">
      <c r="Q122931" s="39"/>
    </row>
    <row r="122932" spans="17:17">
      <c r="Q122932" s="39"/>
    </row>
    <row r="122933" spans="17:17">
      <c r="Q122933" s="39"/>
    </row>
    <row r="122934" spans="17:17">
      <c r="Q122934" s="39"/>
    </row>
    <row r="122935" spans="17:17">
      <c r="Q122935" s="39"/>
    </row>
    <row r="122936" spans="17:17">
      <c r="Q122936" s="39"/>
    </row>
    <row r="122937" spans="17:17">
      <c r="Q122937" s="39"/>
    </row>
    <row r="122938" spans="17:17">
      <c r="Q122938" s="39"/>
    </row>
    <row r="122939" spans="17:17">
      <c r="Q122939" s="39"/>
    </row>
    <row r="122940" spans="17:17">
      <c r="Q122940" s="39"/>
    </row>
    <row r="122941" spans="17:17">
      <c r="Q122941" s="39"/>
    </row>
    <row r="122942" spans="17:17">
      <c r="Q122942" s="39"/>
    </row>
    <row r="122943" spans="17:17">
      <c r="Q122943" s="39"/>
    </row>
    <row r="122944" spans="17:17">
      <c r="Q122944" s="39"/>
    </row>
    <row r="122945" spans="17:17">
      <c r="Q122945" s="39"/>
    </row>
    <row r="122946" spans="17:17">
      <c r="Q122946" s="39"/>
    </row>
    <row r="122947" spans="17:17">
      <c r="Q122947" s="39"/>
    </row>
    <row r="122948" spans="17:17">
      <c r="Q122948" s="39"/>
    </row>
    <row r="122949" spans="17:17">
      <c r="Q122949" s="39"/>
    </row>
    <row r="122950" spans="17:17">
      <c r="Q122950" s="39"/>
    </row>
    <row r="122951" spans="17:17">
      <c r="Q122951" s="39"/>
    </row>
    <row r="122952" spans="17:17">
      <c r="Q122952" s="39"/>
    </row>
    <row r="122953" spans="17:17">
      <c r="Q122953" s="39"/>
    </row>
    <row r="122954" spans="17:17">
      <c r="Q122954" s="39"/>
    </row>
    <row r="122955" spans="17:17">
      <c r="Q122955" s="39"/>
    </row>
    <row r="122956" spans="17:17">
      <c r="Q122956" s="39"/>
    </row>
    <row r="122957" spans="17:17">
      <c r="Q122957" s="39"/>
    </row>
    <row r="122958" spans="17:17">
      <c r="Q122958" s="39"/>
    </row>
    <row r="122959" spans="17:17">
      <c r="Q122959" s="39"/>
    </row>
    <row r="122960" spans="17:17">
      <c r="Q122960" s="39"/>
    </row>
    <row r="122961" spans="17:17">
      <c r="Q122961" s="39"/>
    </row>
    <row r="122962" spans="17:17">
      <c r="Q122962" s="39"/>
    </row>
    <row r="122963" spans="17:17">
      <c r="Q122963" s="39"/>
    </row>
    <row r="122964" spans="17:17">
      <c r="Q122964" s="39"/>
    </row>
    <row r="122965" spans="17:17">
      <c r="Q122965" s="39"/>
    </row>
    <row r="122966" spans="17:17">
      <c r="Q122966" s="39"/>
    </row>
    <row r="122967" spans="17:17">
      <c r="Q122967" s="39"/>
    </row>
    <row r="122968" spans="17:17">
      <c r="Q122968" s="39"/>
    </row>
    <row r="122969" spans="17:17">
      <c r="Q122969" s="39"/>
    </row>
    <row r="122970" spans="17:17">
      <c r="Q122970" s="39"/>
    </row>
    <row r="122971" spans="17:17">
      <c r="Q122971" s="39"/>
    </row>
    <row r="122972" spans="17:17">
      <c r="Q122972" s="39"/>
    </row>
    <row r="122973" spans="17:17">
      <c r="Q122973" s="39"/>
    </row>
    <row r="122974" spans="17:17">
      <c r="Q122974" s="39"/>
    </row>
    <row r="122975" spans="17:17">
      <c r="Q122975" s="39"/>
    </row>
    <row r="122976" spans="17:17">
      <c r="Q122976" s="39"/>
    </row>
    <row r="122977" spans="17:17">
      <c r="Q122977" s="39"/>
    </row>
    <row r="122978" spans="17:17">
      <c r="Q122978" s="39"/>
    </row>
    <row r="122979" spans="17:17">
      <c r="Q122979" s="39"/>
    </row>
    <row r="122980" spans="17:17">
      <c r="Q122980" s="39"/>
    </row>
    <row r="122981" spans="17:17">
      <c r="Q122981" s="39"/>
    </row>
    <row r="122982" spans="17:17">
      <c r="Q122982" s="39"/>
    </row>
    <row r="122983" spans="17:17">
      <c r="Q122983" s="39"/>
    </row>
    <row r="122984" spans="17:17">
      <c r="Q122984" s="39"/>
    </row>
    <row r="122985" spans="17:17">
      <c r="Q122985" s="39"/>
    </row>
    <row r="122986" spans="17:17">
      <c r="Q122986" s="39"/>
    </row>
    <row r="122987" spans="17:17">
      <c r="Q122987" s="39"/>
    </row>
    <row r="122988" spans="17:17">
      <c r="Q122988" s="39"/>
    </row>
    <row r="122989" spans="17:17">
      <c r="Q122989" s="39"/>
    </row>
    <row r="122990" spans="17:17">
      <c r="Q122990" s="39"/>
    </row>
    <row r="122991" spans="17:17">
      <c r="Q122991" s="39"/>
    </row>
    <row r="122992" spans="17:17">
      <c r="Q122992" s="39"/>
    </row>
    <row r="122993" spans="17:17">
      <c r="Q122993" s="39"/>
    </row>
    <row r="122994" spans="17:17">
      <c r="Q122994" s="39"/>
    </row>
    <row r="122995" spans="17:17">
      <c r="Q122995" s="39"/>
    </row>
    <row r="122996" spans="17:17">
      <c r="Q122996" s="39"/>
    </row>
    <row r="122997" spans="17:17">
      <c r="Q122997" s="39"/>
    </row>
    <row r="122998" spans="17:17">
      <c r="Q122998" s="39"/>
    </row>
    <row r="122999" spans="17:17">
      <c r="Q122999" s="39"/>
    </row>
    <row r="123000" spans="17:17">
      <c r="Q123000" s="39"/>
    </row>
    <row r="123001" spans="17:17">
      <c r="Q123001" s="39"/>
    </row>
    <row r="123002" spans="17:17">
      <c r="Q123002" s="39"/>
    </row>
    <row r="123003" spans="17:17">
      <c r="Q123003" s="39"/>
    </row>
    <row r="123004" spans="17:17">
      <c r="Q123004" s="39"/>
    </row>
    <row r="123005" spans="17:17">
      <c r="Q123005" s="39"/>
    </row>
    <row r="123006" spans="17:17">
      <c r="Q123006" s="39"/>
    </row>
    <row r="123007" spans="17:17">
      <c r="Q123007" s="39"/>
    </row>
    <row r="123008" spans="17:17">
      <c r="Q123008" s="39"/>
    </row>
    <row r="123009" spans="17:17">
      <c r="Q123009" s="39"/>
    </row>
    <row r="123010" spans="17:17">
      <c r="Q123010" s="39"/>
    </row>
    <row r="123011" spans="17:17">
      <c r="Q123011" s="39"/>
    </row>
    <row r="123012" spans="17:17">
      <c r="Q123012" s="39"/>
    </row>
    <row r="123013" spans="17:17">
      <c r="Q123013" s="39"/>
    </row>
    <row r="123014" spans="17:17">
      <c r="Q123014" s="39"/>
    </row>
    <row r="123015" spans="17:17">
      <c r="Q123015" s="39"/>
    </row>
    <row r="123016" spans="17:17">
      <c r="Q123016" s="39"/>
    </row>
    <row r="123017" spans="17:17">
      <c r="Q123017" s="39"/>
    </row>
    <row r="123018" spans="17:17">
      <c r="Q123018" s="39"/>
    </row>
    <row r="123019" spans="17:17">
      <c r="Q123019" s="39"/>
    </row>
    <row r="123020" spans="17:17">
      <c r="Q123020" s="39"/>
    </row>
    <row r="123021" spans="17:17">
      <c r="Q123021" s="39"/>
    </row>
    <row r="123022" spans="17:17">
      <c r="Q123022" s="39"/>
    </row>
    <row r="123023" spans="17:17">
      <c r="Q123023" s="39"/>
    </row>
    <row r="123024" spans="17:17">
      <c r="Q123024" s="39"/>
    </row>
    <row r="123025" spans="17:17">
      <c r="Q123025" s="39"/>
    </row>
    <row r="123026" spans="17:17">
      <c r="Q123026" s="39"/>
    </row>
    <row r="123027" spans="17:17">
      <c r="Q123027" s="39"/>
    </row>
    <row r="123028" spans="17:17">
      <c r="Q123028" s="39"/>
    </row>
    <row r="123029" spans="17:17">
      <c r="Q123029" s="39"/>
    </row>
    <row r="123030" spans="17:17">
      <c r="Q123030" s="39"/>
    </row>
    <row r="123031" spans="17:17">
      <c r="Q123031" s="39"/>
    </row>
    <row r="123032" spans="17:17">
      <c r="Q123032" s="39"/>
    </row>
    <row r="123033" spans="17:17">
      <c r="Q123033" s="39"/>
    </row>
    <row r="123034" spans="17:17">
      <c r="Q123034" s="39"/>
    </row>
    <row r="123035" spans="17:17">
      <c r="Q123035" s="39"/>
    </row>
    <row r="123036" spans="17:17">
      <c r="Q123036" s="39"/>
    </row>
    <row r="123037" spans="17:17">
      <c r="Q123037" s="39"/>
    </row>
    <row r="123038" spans="17:17">
      <c r="Q123038" s="39"/>
    </row>
    <row r="123039" spans="17:17">
      <c r="Q123039" s="39"/>
    </row>
    <row r="123040" spans="17:17">
      <c r="Q123040" s="39"/>
    </row>
    <row r="123041" spans="17:17">
      <c r="Q123041" s="39"/>
    </row>
    <row r="123042" spans="17:17">
      <c r="Q123042" s="39"/>
    </row>
    <row r="123043" spans="17:17">
      <c r="Q123043" s="39"/>
    </row>
    <row r="123044" spans="17:17">
      <c r="Q123044" s="39"/>
    </row>
    <row r="123045" spans="17:17">
      <c r="Q123045" s="39"/>
    </row>
    <row r="123046" spans="17:17">
      <c r="Q123046" s="39"/>
    </row>
    <row r="123047" spans="17:17">
      <c r="Q123047" s="39"/>
    </row>
    <row r="123048" spans="17:17">
      <c r="Q123048" s="39"/>
    </row>
    <row r="123049" spans="17:17">
      <c r="Q123049" s="39"/>
    </row>
    <row r="123050" spans="17:17">
      <c r="Q123050" s="39"/>
    </row>
    <row r="123051" spans="17:17">
      <c r="Q123051" s="39"/>
    </row>
    <row r="123052" spans="17:17">
      <c r="Q123052" s="39"/>
    </row>
    <row r="123053" spans="17:17">
      <c r="Q123053" s="39"/>
    </row>
    <row r="123054" spans="17:17">
      <c r="Q123054" s="39"/>
    </row>
    <row r="123055" spans="17:17">
      <c r="Q123055" s="39"/>
    </row>
    <row r="123056" spans="17:17">
      <c r="Q123056" s="39"/>
    </row>
    <row r="123057" spans="17:17">
      <c r="Q123057" s="39"/>
    </row>
    <row r="123058" spans="17:17">
      <c r="Q123058" s="39"/>
    </row>
    <row r="123059" spans="17:17">
      <c r="Q123059" s="39"/>
    </row>
    <row r="123060" spans="17:17">
      <c r="Q123060" s="39"/>
    </row>
    <row r="123061" spans="17:17">
      <c r="Q123061" s="39"/>
    </row>
    <row r="123062" spans="17:17">
      <c r="Q123062" s="39"/>
    </row>
    <row r="123063" spans="17:17">
      <c r="Q123063" s="39"/>
    </row>
    <row r="123064" spans="17:17">
      <c r="Q123064" s="39"/>
    </row>
    <row r="123065" spans="17:17">
      <c r="Q123065" s="39"/>
    </row>
    <row r="123066" spans="17:17">
      <c r="Q123066" s="39"/>
    </row>
    <row r="123067" spans="17:17">
      <c r="Q123067" s="39"/>
    </row>
    <row r="123068" spans="17:17">
      <c r="Q123068" s="39"/>
    </row>
    <row r="123069" spans="17:17">
      <c r="Q123069" s="39"/>
    </row>
    <row r="123070" spans="17:17">
      <c r="Q123070" s="39"/>
    </row>
    <row r="123071" spans="17:17">
      <c r="Q123071" s="39"/>
    </row>
    <row r="123072" spans="17:17">
      <c r="Q123072" s="39"/>
    </row>
    <row r="123073" spans="17:17">
      <c r="Q123073" s="39"/>
    </row>
    <row r="123074" spans="17:17">
      <c r="Q123074" s="39"/>
    </row>
    <row r="123075" spans="17:17">
      <c r="Q123075" s="39"/>
    </row>
    <row r="123076" spans="17:17">
      <c r="Q123076" s="39"/>
    </row>
    <row r="123077" spans="17:17">
      <c r="Q123077" s="39"/>
    </row>
    <row r="123078" spans="17:17">
      <c r="Q123078" s="39"/>
    </row>
    <row r="123079" spans="17:17">
      <c r="Q123079" s="39"/>
    </row>
    <row r="123080" spans="17:17">
      <c r="Q123080" s="39"/>
    </row>
    <row r="123081" spans="17:17">
      <c r="Q123081" s="39"/>
    </row>
    <row r="123082" spans="17:17">
      <c r="Q123082" s="39"/>
    </row>
    <row r="123083" spans="17:17">
      <c r="Q123083" s="39"/>
    </row>
    <row r="123084" spans="17:17">
      <c r="Q123084" s="39"/>
    </row>
    <row r="123085" spans="17:17">
      <c r="Q123085" s="39"/>
    </row>
    <row r="123086" spans="17:17">
      <c r="Q123086" s="39"/>
    </row>
    <row r="123087" spans="17:17">
      <c r="Q123087" s="39"/>
    </row>
    <row r="123088" spans="17:17">
      <c r="Q123088" s="39"/>
    </row>
    <row r="123089" spans="17:17">
      <c r="Q123089" s="39"/>
    </row>
    <row r="123090" spans="17:17">
      <c r="Q123090" s="39"/>
    </row>
    <row r="123091" spans="17:17">
      <c r="Q123091" s="39"/>
    </row>
    <row r="123092" spans="17:17">
      <c r="Q123092" s="39"/>
    </row>
    <row r="123093" spans="17:17">
      <c r="Q123093" s="39"/>
    </row>
    <row r="123094" spans="17:17">
      <c r="Q123094" s="39"/>
    </row>
    <row r="123095" spans="17:17">
      <c r="Q123095" s="39"/>
    </row>
    <row r="123096" spans="17:17">
      <c r="Q123096" s="39"/>
    </row>
    <row r="123097" spans="17:17">
      <c r="Q123097" s="39"/>
    </row>
    <row r="123098" spans="17:17">
      <c r="Q123098" s="39"/>
    </row>
    <row r="123099" spans="17:17">
      <c r="Q123099" s="39"/>
    </row>
    <row r="123100" spans="17:17">
      <c r="Q123100" s="39"/>
    </row>
    <row r="123101" spans="17:17">
      <c r="Q123101" s="39"/>
    </row>
    <row r="123102" spans="17:17">
      <c r="Q123102" s="39"/>
    </row>
    <row r="123103" spans="17:17">
      <c r="Q123103" s="39"/>
    </row>
    <row r="123104" spans="17:17">
      <c r="Q123104" s="39"/>
    </row>
    <row r="123105" spans="17:17">
      <c r="Q123105" s="39"/>
    </row>
    <row r="123106" spans="17:17">
      <c r="Q123106" s="39"/>
    </row>
    <row r="123107" spans="17:17">
      <c r="Q123107" s="39"/>
    </row>
    <row r="123108" spans="17:17">
      <c r="Q123108" s="39"/>
    </row>
    <row r="123109" spans="17:17">
      <c r="Q123109" s="39"/>
    </row>
    <row r="123110" spans="17:17">
      <c r="Q123110" s="39"/>
    </row>
    <row r="123111" spans="17:17">
      <c r="Q123111" s="39"/>
    </row>
    <row r="123112" spans="17:17">
      <c r="Q123112" s="39"/>
    </row>
    <row r="123113" spans="17:17">
      <c r="Q123113" s="39"/>
    </row>
    <row r="123114" spans="17:17">
      <c r="Q123114" s="39"/>
    </row>
    <row r="123115" spans="17:17">
      <c r="Q123115" s="39"/>
    </row>
    <row r="123116" spans="17:17">
      <c r="Q123116" s="39"/>
    </row>
    <row r="123117" spans="17:17">
      <c r="Q123117" s="39"/>
    </row>
    <row r="123118" spans="17:17">
      <c r="Q123118" s="39"/>
    </row>
    <row r="123119" spans="17:17">
      <c r="Q123119" s="39"/>
    </row>
    <row r="123120" spans="17:17">
      <c r="Q123120" s="39"/>
    </row>
    <row r="123121" spans="17:17">
      <c r="Q123121" s="39"/>
    </row>
    <row r="123122" spans="17:17">
      <c r="Q123122" s="39"/>
    </row>
    <row r="123123" spans="17:17">
      <c r="Q123123" s="39"/>
    </row>
    <row r="123124" spans="17:17">
      <c r="Q123124" s="39"/>
    </row>
    <row r="123125" spans="17:17">
      <c r="Q123125" s="39"/>
    </row>
    <row r="123126" spans="17:17">
      <c r="Q123126" s="39"/>
    </row>
    <row r="123127" spans="17:17">
      <c r="Q123127" s="39"/>
    </row>
    <row r="123128" spans="17:17">
      <c r="Q123128" s="39"/>
    </row>
    <row r="123129" spans="17:17">
      <c r="Q123129" s="39"/>
    </row>
    <row r="123130" spans="17:17">
      <c r="Q123130" s="39"/>
    </row>
    <row r="123131" spans="17:17">
      <c r="Q123131" s="39"/>
    </row>
    <row r="123132" spans="17:17">
      <c r="Q123132" s="39"/>
    </row>
    <row r="123133" spans="17:17">
      <c r="Q123133" s="39"/>
    </row>
    <row r="123134" spans="17:17">
      <c r="Q123134" s="39"/>
    </row>
    <row r="123135" spans="17:17">
      <c r="Q123135" s="39"/>
    </row>
    <row r="123136" spans="17:17">
      <c r="Q123136" s="39"/>
    </row>
    <row r="123137" spans="17:17">
      <c r="Q123137" s="39"/>
    </row>
    <row r="123138" spans="17:17">
      <c r="Q123138" s="39"/>
    </row>
    <row r="123139" spans="17:17">
      <c r="Q123139" s="39"/>
    </row>
    <row r="123140" spans="17:17">
      <c r="Q123140" s="39"/>
    </row>
    <row r="123141" spans="17:17">
      <c r="Q123141" s="39"/>
    </row>
    <row r="123142" spans="17:17">
      <c r="Q123142" s="39"/>
    </row>
    <row r="123143" spans="17:17">
      <c r="Q123143" s="39"/>
    </row>
    <row r="123144" spans="17:17">
      <c r="Q123144" s="39"/>
    </row>
    <row r="123145" spans="17:17">
      <c r="Q123145" s="39"/>
    </row>
    <row r="123146" spans="17:17">
      <c r="Q123146" s="39"/>
    </row>
    <row r="123147" spans="17:17">
      <c r="Q123147" s="39"/>
    </row>
    <row r="123148" spans="17:17">
      <c r="Q123148" s="39"/>
    </row>
    <row r="123149" spans="17:17">
      <c r="Q123149" s="39"/>
    </row>
    <row r="123150" spans="17:17">
      <c r="Q123150" s="39"/>
    </row>
    <row r="123151" spans="17:17">
      <c r="Q123151" s="39"/>
    </row>
    <row r="123152" spans="17:17">
      <c r="Q123152" s="39"/>
    </row>
    <row r="123153" spans="17:17">
      <c r="Q123153" s="39"/>
    </row>
    <row r="123154" spans="17:17">
      <c r="Q123154" s="39"/>
    </row>
    <row r="123155" spans="17:17">
      <c r="Q123155" s="39"/>
    </row>
    <row r="123156" spans="17:17">
      <c r="Q123156" s="39"/>
    </row>
    <row r="123157" spans="17:17">
      <c r="Q123157" s="39"/>
    </row>
    <row r="123158" spans="17:17">
      <c r="Q123158" s="39"/>
    </row>
    <row r="123159" spans="17:17">
      <c r="Q123159" s="39"/>
    </row>
    <row r="123160" spans="17:17">
      <c r="Q123160" s="39"/>
    </row>
    <row r="123161" spans="17:17">
      <c r="Q123161" s="39"/>
    </row>
    <row r="123162" spans="17:17">
      <c r="Q123162" s="39"/>
    </row>
    <row r="123163" spans="17:17">
      <c r="Q123163" s="39"/>
    </row>
    <row r="123164" spans="17:17">
      <c r="Q123164" s="39"/>
    </row>
    <row r="123165" spans="17:17">
      <c r="Q123165" s="39"/>
    </row>
    <row r="123166" spans="17:17">
      <c r="Q123166" s="39"/>
    </row>
    <row r="123167" spans="17:17">
      <c r="Q123167" s="39"/>
    </row>
    <row r="123168" spans="17:17">
      <c r="Q123168" s="39"/>
    </row>
    <row r="123169" spans="17:17">
      <c r="Q123169" s="39"/>
    </row>
    <row r="123170" spans="17:17">
      <c r="Q123170" s="39"/>
    </row>
    <row r="123171" spans="17:17">
      <c r="Q123171" s="39"/>
    </row>
    <row r="123172" spans="17:17">
      <c r="Q123172" s="39"/>
    </row>
    <row r="123173" spans="17:17">
      <c r="Q123173" s="39"/>
    </row>
    <row r="123174" spans="17:17">
      <c r="Q123174" s="39"/>
    </row>
    <row r="123175" spans="17:17">
      <c r="Q123175" s="39"/>
    </row>
    <row r="123176" spans="17:17">
      <c r="Q123176" s="39"/>
    </row>
    <row r="123177" spans="17:17">
      <c r="Q123177" s="39"/>
    </row>
    <row r="123178" spans="17:17">
      <c r="Q123178" s="39"/>
    </row>
    <row r="123179" spans="17:17">
      <c r="Q123179" s="39"/>
    </row>
    <row r="123180" spans="17:17">
      <c r="Q123180" s="39"/>
    </row>
    <row r="123181" spans="17:17">
      <c r="Q123181" s="39"/>
    </row>
    <row r="123182" spans="17:17">
      <c r="Q123182" s="39"/>
    </row>
    <row r="123183" spans="17:17">
      <c r="Q123183" s="39"/>
    </row>
    <row r="123184" spans="17:17">
      <c r="Q123184" s="39"/>
    </row>
    <row r="123185" spans="17:17">
      <c r="Q123185" s="39"/>
    </row>
    <row r="123186" spans="17:17">
      <c r="Q123186" s="39"/>
    </row>
    <row r="123187" spans="17:17">
      <c r="Q123187" s="39"/>
    </row>
    <row r="123188" spans="17:17">
      <c r="Q123188" s="39"/>
    </row>
    <row r="123189" spans="17:17">
      <c r="Q123189" s="39"/>
    </row>
    <row r="123190" spans="17:17">
      <c r="Q123190" s="39"/>
    </row>
    <row r="123191" spans="17:17">
      <c r="Q123191" s="39"/>
    </row>
    <row r="123192" spans="17:17">
      <c r="Q123192" s="39"/>
    </row>
    <row r="123193" spans="17:17">
      <c r="Q123193" s="39"/>
    </row>
    <row r="123194" spans="17:17">
      <c r="Q123194" s="39"/>
    </row>
    <row r="123195" spans="17:17">
      <c r="Q123195" s="39"/>
    </row>
    <row r="123196" spans="17:17">
      <c r="Q123196" s="39"/>
    </row>
    <row r="123197" spans="17:17">
      <c r="Q123197" s="39"/>
    </row>
    <row r="123198" spans="17:17">
      <c r="Q123198" s="39"/>
    </row>
    <row r="123199" spans="17:17">
      <c r="Q123199" s="39"/>
    </row>
    <row r="123200" spans="17:17">
      <c r="Q123200" s="39"/>
    </row>
    <row r="123201" spans="17:17">
      <c r="Q123201" s="39"/>
    </row>
    <row r="123202" spans="17:17">
      <c r="Q123202" s="39"/>
    </row>
    <row r="123203" spans="17:17">
      <c r="Q123203" s="39"/>
    </row>
    <row r="123204" spans="17:17">
      <c r="Q123204" s="39"/>
    </row>
    <row r="123205" spans="17:17">
      <c r="Q123205" s="39"/>
    </row>
    <row r="123206" spans="17:17">
      <c r="Q123206" s="39"/>
    </row>
    <row r="123207" spans="17:17">
      <c r="Q123207" s="39"/>
    </row>
    <row r="123208" spans="17:17">
      <c r="Q123208" s="39"/>
    </row>
    <row r="123209" spans="17:17">
      <c r="Q123209" s="39"/>
    </row>
    <row r="123210" spans="17:17">
      <c r="Q123210" s="39"/>
    </row>
    <row r="123211" spans="17:17">
      <c r="Q123211" s="39"/>
    </row>
    <row r="123212" spans="17:17">
      <c r="Q123212" s="39"/>
    </row>
    <row r="123213" spans="17:17">
      <c r="Q123213" s="39"/>
    </row>
    <row r="123214" spans="17:17">
      <c r="Q123214" s="39"/>
    </row>
    <row r="123215" spans="17:17">
      <c r="Q123215" s="39"/>
    </row>
    <row r="123216" spans="17:17">
      <c r="Q123216" s="39"/>
    </row>
    <row r="123217" spans="17:17">
      <c r="Q123217" s="39"/>
    </row>
    <row r="123218" spans="17:17">
      <c r="Q123218" s="39"/>
    </row>
    <row r="123219" spans="17:17">
      <c r="Q123219" s="39"/>
    </row>
    <row r="123220" spans="17:17">
      <c r="Q123220" s="39"/>
    </row>
    <row r="123221" spans="17:17">
      <c r="Q123221" s="39"/>
    </row>
    <row r="123222" spans="17:17">
      <c r="Q123222" s="39"/>
    </row>
    <row r="123223" spans="17:17">
      <c r="Q123223" s="39"/>
    </row>
    <row r="123224" spans="17:17">
      <c r="Q123224" s="39"/>
    </row>
    <row r="123225" spans="17:17">
      <c r="Q123225" s="39"/>
    </row>
    <row r="123226" spans="17:17">
      <c r="Q123226" s="39"/>
    </row>
    <row r="123227" spans="17:17">
      <c r="Q123227" s="39"/>
    </row>
    <row r="123228" spans="17:17">
      <c r="Q123228" s="39"/>
    </row>
    <row r="123229" spans="17:17">
      <c r="Q123229" s="39"/>
    </row>
    <row r="123230" spans="17:17">
      <c r="Q123230" s="39"/>
    </row>
    <row r="123231" spans="17:17">
      <c r="Q123231" s="39"/>
    </row>
    <row r="123232" spans="17:17">
      <c r="Q123232" s="39"/>
    </row>
    <row r="123233" spans="17:17">
      <c r="Q123233" s="39"/>
    </row>
    <row r="123234" spans="17:17">
      <c r="Q123234" s="39"/>
    </row>
    <row r="123235" spans="17:17">
      <c r="Q123235" s="39"/>
    </row>
    <row r="123236" spans="17:17">
      <c r="Q123236" s="39"/>
    </row>
    <row r="123237" spans="17:17">
      <c r="Q123237" s="39"/>
    </row>
    <row r="123238" spans="17:17">
      <c r="Q123238" s="39"/>
    </row>
    <row r="123239" spans="17:17">
      <c r="Q123239" s="39"/>
    </row>
    <row r="123240" spans="17:17">
      <c r="Q123240" s="39"/>
    </row>
    <row r="123241" spans="17:17">
      <c r="Q123241" s="39"/>
    </row>
    <row r="123242" spans="17:17">
      <c r="Q123242" s="39"/>
    </row>
    <row r="123243" spans="17:17">
      <c r="Q123243" s="39"/>
    </row>
    <row r="123244" spans="17:17">
      <c r="Q123244" s="39"/>
    </row>
    <row r="123245" spans="17:17">
      <c r="Q123245" s="39"/>
    </row>
    <row r="123246" spans="17:17">
      <c r="Q123246" s="39"/>
    </row>
    <row r="123247" spans="17:17">
      <c r="Q123247" s="39"/>
    </row>
    <row r="123248" spans="17:17">
      <c r="Q123248" s="39"/>
    </row>
    <row r="123249" spans="17:17">
      <c r="Q123249" s="39"/>
    </row>
    <row r="123250" spans="17:17">
      <c r="Q123250" s="39"/>
    </row>
    <row r="123251" spans="17:17">
      <c r="Q123251" s="39"/>
    </row>
    <row r="123252" spans="17:17">
      <c r="Q123252" s="39"/>
    </row>
    <row r="123253" spans="17:17">
      <c r="Q123253" s="39"/>
    </row>
    <row r="123254" spans="17:17">
      <c r="Q123254" s="39"/>
    </row>
    <row r="123255" spans="17:17">
      <c r="Q123255" s="39"/>
    </row>
    <row r="123256" spans="17:17">
      <c r="Q123256" s="39"/>
    </row>
    <row r="123257" spans="17:17">
      <c r="Q123257" s="39"/>
    </row>
    <row r="123258" spans="17:17">
      <c r="Q123258" s="39"/>
    </row>
    <row r="123259" spans="17:17">
      <c r="Q123259" s="39"/>
    </row>
    <row r="123260" spans="17:17">
      <c r="Q123260" s="39"/>
    </row>
    <row r="123261" spans="17:17">
      <c r="Q123261" s="39"/>
    </row>
    <row r="123262" spans="17:17">
      <c r="Q123262" s="39"/>
    </row>
    <row r="123263" spans="17:17">
      <c r="Q123263" s="39"/>
    </row>
    <row r="123264" spans="17:17">
      <c r="Q123264" s="39"/>
    </row>
    <row r="123265" spans="17:17">
      <c r="Q123265" s="39"/>
    </row>
    <row r="123266" spans="17:17">
      <c r="Q123266" s="39"/>
    </row>
    <row r="123267" spans="17:17">
      <c r="Q123267" s="39"/>
    </row>
    <row r="123268" spans="17:17">
      <c r="Q123268" s="39"/>
    </row>
    <row r="123269" spans="17:17">
      <c r="Q123269" s="39"/>
    </row>
    <row r="123270" spans="17:17">
      <c r="Q123270" s="39"/>
    </row>
    <row r="123271" spans="17:17">
      <c r="Q123271" s="39"/>
    </row>
    <row r="123272" spans="17:17">
      <c r="Q123272" s="39"/>
    </row>
    <row r="123273" spans="17:17">
      <c r="Q123273" s="39"/>
    </row>
    <row r="123274" spans="17:17">
      <c r="Q123274" s="39"/>
    </row>
    <row r="123275" spans="17:17">
      <c r="Q123275" s="39"/>
    </row>
    <row r="123276" spans="17:17">
      <c r="Q123276" s="39"/>
    </row>
    <row r="123277" spans="17:17">
      <c r="Q123277" s="39"/>
    </row>
    <row r="123278" spans="17:17">
      <c r="Q123278" s="39"/>
    </row>
    <row r="123279" spans="17:17">
      <c r="Q123279" s="39"/>
    </row>
    <row r="123280" spans="17:17">
      <c r="Q123280" s="39"/>
    </row>
    <row r="123281" spans="17:17">
      <c r="Q123281" s="39"/>
    </row>
    <row r="123282" spans="17:17">
      <c r="Q123282" s="39"/>
    </row>
    <row r="123283" spans="17:17">
      <c r="Q123283" s="39"/>
    </row>
    <row r="123284" spans="17:17">
      <c r="Q123284" s="39"/>
    </row>
    <row r="123285" spans="17:17">
      <c r="Q123285" s="39"/>
    </row>
    <row r="123286" spans="17:17">
      <c r="Q123286" s="39"/>
    </row>
    <row r="123287" spans="17:17">
      <c r="Q123287" s="39"/>
    </row>
    <row r="123288" spans="17:17">
      <c r="Q123288" s="39"/>
    </row>
    <row r="123289" spans="17:17">
      <c r="Q123289" s="39"/>
    </row>
    <row r="123290" spans="17:17">
      <c r="Q123290" s="39"/>
    </row>
    <row r="123291" spans="17:17">
      <c r="Q123291" s="39"/>
    </row>
    <row r="123292" spans="17:17">
      <c r="Q123292" s="39"/>
    </row>
    <row r="123293" spans="17:17">
      <c r="Q123293" s="39"/>
    </row>
    <row r="123294" spans="17:17">
      <c r="Q123294" s="39"/>
    </row>
    <row r="123295" spans="17:17">
      <c r="Q123295" s="39"/>
    </row>
    <row r="123296" spans="17:17">
      <c r="Q123296" s="39"/>
    </row>
    <row r="123297" spans="17:17">
      <c r="Q123297" s="39"/>
    </row>
    <row r="123298" spans="17:17">
      <c r="Q123298" s="39"/>
    </row>
    <row r="123299" spans="17:17">
      <c r="Q123299" s="39"/>
    </row>
    <row r="123300" spans="17:17">
      <c r="Q123300" s="39"/>
    </row>
    <row r="123301" spans="17:17">
      <c r="Q123301" s="39"/>
    </row>
    <row r="123302" spans="17:17">
      <c r="Q123302" s="39"/>
    </row>
    <row r="123303" spans="17:17">
      <c r="Q123303" s="39"/>
    </row>
    <row r="123304" spans="17:17">
      <c r="Q123304" s="39"/>
    </row>
    <row r="123305" spans="17:17">
      <c r="Q123305" s="39"/>
    </row>
    <row r="123306" spans="17:17">
      <c r="Q123306" s="39"/>
    </row>
    <row r="123307" spans="17:17">
      <c r="Q123307" s="39"/>
    </row>
    <row r="123308" spans="17:17">
      <c r="Q123308" s="39"/>
    </row>
    <row r="123309" spans="17:17">
      <c r="Q123309" s="39"/>
    </row>
    <row r="123310" spans="17:17">
      <c r="Q123310" s="39"/>
    </row>
    <row r="123311" spans="17:17">
      <c r="Q123311" s="39"/>
    </row>
    <row r="123312" spans="17:17">
      <c r="Q123312" s="39"/>
    </row>
    <row r="123313" spans="17:17">
      <c r="Q123313" s="39"/>
    </row>
    <row r="123314" spans="17:17">
      <c r="Q123314" s="39"/>
    </row>
    <row r="123315" spans="17:17">
      <c r="Q123315" s="39"/>
    </row>
    <row r="123316" spans="17:17">
      <c r="Q123316" s="39"/>
    </row>
    <row r="123317" spans="17:17">
      <c r="Q123317" s="39"/>
    </row>
    <row r="123318" spans="17:17">
      <c r="Q123318" s="39"/>
    </row>
    <row r="123319" spans="17:17">
      <c r="Q123319" s="39"/>
    </row>
    <row r="123320" spans="17:17">
      <c r="Q123320" s="39"/>
    </row>
    <row r="123321" spans="17:17">
      <c r="Q123321" s="39"/>
    </row>
    <row r="123322" spans="17:17">
      <c r="Q123322" s="39"/>
    </row>
    <row r="123323" spans="17:17">
      <c r="Q123323" s="39"/>
    </row>
    <row r="123324" spans="17:17">
      <c r="Q123324" s="39"/>
    </row>
    <row r="123325" spans="17:17">
      <c r="Q123325" s="39"/>
    </row>
    <row r="123326" spans="17:17">
      <c r="Q123326" s="39"/>
    </row>
    <row r="123327" spans="17:17">
      <c r="Q123327" s="39"/>
    </row>
    <row r="123328" spans="17:17">
      <c r="Q123328" s="39"/>
    </row>
    <row r="123329" spans="17:17">
      <c r="Q123329" s="39"/>
    </row>
    <row r="123330" spans="17:17">
      <c r="Q123330" s="39"/>
    </row>
    <row r="123331" spans="17:17">
      <c r="Q123331" s="39"/>
    </row>
    <row r="123332" spans="17:17">
      <c r="Q123332" s="39"/>
    </row>
    <row r="123333" spans="17:17">
      <c r="Q123333" s="39"/>
    </row>
    <row r="123334" spans="17:17">
      <c r="Q123334" s="39"/>
    </row>
    <row r="123335" spans="17:17">
      <c r="Q123335" s="39"/>
    </row>
    <row r="123336" spans="17:17">
      <c r="Q123336" s="39"/>
    </row>
    <row r="123337" spans="17:17">
      <c r="Q123337" s="39"/>
    </row>
    <row r="123338" spans="17:17">
      <c r="Q123338" s="39"/>
    </row>
    <row r="123339" spans="17:17">
      <c r="Q123339" s="39"/>
    </row>
    <row r="123340" spans="17:17">
      <c r="Q123340" s="39"/>
    </row>
    <row r="123341" spans="17:17">
      <c r="Q123341" s="39"/>
    </row>
    <row r="123342" spans="17:17">
      <c r="Q123342" s="39"/>
    </row>
    <row r="123343" spans="17:17">
      <c r="Q123343" s="39"/>
    </row>
    <row r="123344" spans="17:17">
      <c r="Q123344" s="39"/>
    </row>
    <row r="123345" spans="17:17">
      <c r="Q123345" s="39"/>
    </row>
    <row r="123346" spans="17:17">
      <c r="Q123346" s="39"/>
    </row>
    <row r="123347" spans="17:17">
      <c r="Q123347" s="39"/>
    </row>
    <row r="123348" spans="17:17">
      <c r="Q123348" s="39"/>
    </row>
    <row r="123349" spans="17:17">
      <c r="Q123349" s="39"/>
    </row>
    <row r="123350" spans="17:17">
      <c r="Q123350" s="39"/>
    </row>
    <row r="123351" spans="17:17">
      <c r="Q123351" s="39"/>
    </row>
    <row r="123352" spans="17:17">
      <c r="Q123352" s="39"/>
    </row>
    <row r="123353" spans="17:17">
      <c r="Q123353" s="39"/>
    </row>
    <row r="123354" spans="17:17">
      <c r="Q123354" s="39"/>
    </row>
    <row r="123355" spans="17:17">
      <c r="Q123355" s="39"/>
    </row>
    <row r="123356" spans="17:17">
      <c r="Q123356" s="39"/>
    </row>
    <row r="123357" spans="17:17">
      <c r="Q123357" s="39"/>
    </row>
    <row r="123358" spans="17:17">
      <c r="Q123358" s="39"/>
    </row>
    <row r="123359" spans="17:17">
      <c r="Q123359" s="39"/>
    </row>
    <row r="123360" spans="17:17">
      <c r="Q123360" s="39"/>
    </row>
    <row r="123361" spans="17:17">
      <c r="Q123361" s="39"/>
    </row>
    <row r="123362" spans="17:17">
      <c r="Q123362" s="39"/>
    </row>
    <row r="123363" spans="17:17">
      <c r="Q123363" s="39"/>
    </row>
    <row r="123364" spans="17:17">
      <c r="Q123364" s="39"/>
    </row>
    <row r="123365" spans="17:17">
      <c r="Q123365" s="39"/>
    </row>
    <row r="123366" spans="17:17">
      <c r="Q123366" s="39"/>
    </row>
    <row r="123367" spans="17:17">
      <c r="Q123367" s="39"/>
    </row>
    <row r="123368" spans="17:17">
      <c r="Q123368" s="39"/>
    </row>
    <row r="123369" spans="17:17">
      <c r="Q123369" s="39"/>
    </row>
    <row r="123370" spans="17:17">
      <c r="Q123370" s="39"/>
    </row>
    <row r="123371" spans="17:17">
      <c r="Q123371" s="39"/>
    </row>
    <row r="123372" spans="17:17">
      <c r="Q123372" s="39"/>
    </row>
    <row r="123373" spans="17:17">
      <c r="Q123373" s="39"/>
    </row>
    <row r="123374" spans="17:17">
      <c r="Q123374" s="39"/>
    </row>
    <row r="123375" spans="17:17">
      <c r="Q123375" s="39"/>
    </row>
    <row r="123376" spans="17:17">
      <c r="Q123376" s="39"/>
    </row>
    <row r="123377" spans="17:17">
      <c r="Q123377" s="39"/>
    </row>
    <row r="123378" spans="17:17">
      <c r="Q123378" s="39"/>
    </row>
    <row r="123379" spans="17:17">
      <c r="Q123379" s="39"/>
    </row>
    <row r="123380" spans="17:17">
      <c r="Q123380" s="39"/>
    </row>
    <row r="123381" spans="17:17">
      <c r="Q123381" s="39"/>
    </row>
    <row r="123382" spans="17:17">
      <c r="Q123382" s="39"/>
    </row>
    <row r="123383" spans="17:17">
      <c r="Q123383" s="39"/>
    </row>
    <row r="123384" spans="17:17">
      <c r="Q123384" s="39"/>
    </row>
    <row r="123385" spans="17:17">
      <c r="Q123385" s="39"/>
    </row>
    <row r="123386" spans="17:17">
      <c r="Q123386" s="39"/>
    </row>
    <row r="123387" spans="17:17">
      <c r="Q123387" s="39"/>
    </row>
    <row r="123388" spans="17:17">
      <c r="Q123388" s="39"/>
    </row>
    <row r="123389" spans="17:17">
      <c r="Q123389" s="39"/>
    </row>
    <row r="123390" spans="17:17">
      <c r="Q123390" s="39"/>
    </row>
    <row r="123391" spans="17:17">
      <c r="Q123391" s="39"/>
    </row>
    <row r="123392" spans="17:17">
      <c r="Q123392" s="39"/>
    </row>
    <row r="123393" spans="17:17">
      <c r="Q123393" s="39"/>
    </row>
    <row r="123394" spans="17:17">
      <c r="Q123394" s="39"/>
    </row>
    <row r="123395" spans="17:17">
      <c r="Q123395" s="39"/>
    </row>
    <row r="123396" spans="17:17">
      <c r="Q123396" s="39"/>
    </row>
    <row r="123397" spans="17:17">
      <c r="Q123397" s="39"/>
    </row>
    <row r="123398" spans="17:17">
      <c r="Q123398" s="39"/>
    </row>
    <row r="123399" spans="17:17">
      <c r="Q123399" s="39"/>
    </row>
    <row r="123400" spans="17:17">
      <c r="Q123400" s="39"/>
    </row>
    <row r="123401" spans="17:17">
      <c r="Q123401" s="39"/>
    </row>
    <row r="123402" spans="17:17">
      <c r="Q123402" s="39"/>
    </row>
    <row r="123403" spans="17:17">
      <c r="Q123403" s="39"/>
    </row>
    <row r="123404" spans="17:17">
      <c r="Q123404" s="39"/>
    </row>
    <row r="123405" spans="17:17">
      <c r="Q123405" s="39"/>
    </row>
    <row r="123406" spans="17:17">
      <c r="Q123406" s="39"/>
    </row>
    <row r="123407" spans="17:17">
      <c r="Q123407" s="39"/>
    </row>
    <row r="123408" spans="17:17">
      <c r="Q123408" s="39"/>
    </row>
    <row r="123409" spans="17:17">
      <c r="Q123409" s="39"/>
    </row>
    <row r="123410" spans="17:17">
      <c r="Q123410" s="39"/>
    </row>
    <row r="123411" spans="17:17">
      <c r="Q123411" s="39"/>
    </row>
    <row r="123412" spans="17:17">
      <c r="Q123412" s="39"/>
    </row>
    <row r="123413" spans="17:17">
      <c r="Q123413" s="39"/>
    </row>
    <row r="123414" spans="17:17">
      <c r="Q123414" s="39"/>
    </row>
    <row r="123415" spans="17:17">
      <c r="Q123415" s="39"/>
    </row>
    <row r="123416" spans="17:17">
      <c r="Q123416" s="39"/>
    </row>
    <row r="123417" spans="17:17">
      <c r="Q123417" s="39"/>
    </row>
    <row r="123418" spans="17:17">
      <c r="Q123418" s="39"/>
    </row>
    <row r="123419" spans="17:17">
      <c r="Q123419" s="39"/>
    </row>
    <row r="123420" spans="17:17">
      <c r="Q123420" s="39"/>
    </row>
    <row r="123421" spans="17:17">
      <c r="Q123421" s="39"/>
    </row>
    <row r="123422" spans="17:17">
      <c r="Q123422" s="39"/>
    </row>
    <row r="123423" spans="17:17">
      <c r="Q123423" s="39"/>
    </row>
    <row r="123424" spans="17:17">
      <c r="Q123424" s="39"/>
    </row>
    <row r="123425" spans="17:17">
      <c r="Q123425" s="39"/>
    </row>
    <row r="123426" spans="17:17">
      <c r="Q123426" s="39"/>
    </row>
    <row r="123427" spans="17:17">
      <c r="Q123427" s="39"/>
    </row>
    <row r="123428" spans="17:17">
      <c r="Q123428" s="39"/>
    </row>
    <row r="123429" spans="17:17">
      <c r="Q123429" s="39"/>
    </row>
    <row r="123430" spans="17:17">
      <c r="Q123430" s="39"/>
    </row>
    <row r="123431" spans="17:17">
      <c r="Q123431" s="39"/>
    </row>
    <row r="123432" spans="17:17">
      <c r="Q123432" s="39"/>
    </row>
    <row r="123433" spans="17:17">
      <c r="Q123433" s="39"/>
    </row>
    <row r="123434" spans="17:17">
      <c r="Q123434" s="39"/>
    </row>
    <row r="123435" spans="17:17">
      <c r="Q123435" s="39"/>
    </row>
    <row r="123436" spans="17:17">
      <c r="Q123436" s="39"/>
    </row>
    <row r="123437" spans="17:17">
      <c r="Q123437" s="39"/>
    </row>
    <row r="123438" spans="17:17">
      <c r="Q123438" s="39"/>
    </row>
    <row r="123439" spans="17:17">
      <c r="Q123439" s="39"/>
    </row>
    <row r="123440" spans="17:17">
      <c r="Q123440" s="39"/>
    </row>
    <row r="123441" spans="17:17">
      <c r="Q123441" s="39"/>
    </row>
    <row r="123442" spans="17:17">
      <c r="Q123442" s="39"/>
    </row>
    <row r="123443" spans="17:17">
      <c r="Q123443" s="39"/>
    </row>
    <row r="123444" spans="17:17">
      <c r="Q123444" s="39"/>
    </row>
    <row r="123445" spans="17:17">
      <c r="Q123445" s="39"/>
    </row>
    <row r="123446" spans="17:17">
      <c r="Q123446" s="39"/>
    </row>
    <row r="123447" spans="17:17">
      <c r="Q123447" s="39"/>
    </row>
    <row r="123448" spans="17:17">
      <c r="Q123448" s="39"/>
    </row>
    <row r="123449" spans="17:17">
      <c r="Q123449" s="39"/>
    </row>
    <row r="123450" spans="17:17">
      <c r="Q123450" s="39"/>
    </row>
    <row r="123451" spans="17:17">
      <c r="Q123451" s="39"/>
    </row>
    <row r="123452" spans="17:17">
      <c r="Q123452" s="39"/>
    </row>
    <row r="123453" spans="17:17">
      <c r="Q123453" s="39"/>
    </row>
    <row r="123454" spans="17:17">
      <c r="Q123454" s="39"/>
    </row>
    <row r="123455" spans="17:17">
      <c r="Q123455" s="39"/>
    </row>
    <row r="123456" spans="17:17">
      <c r="Q123456" s="39"/>
    </row>
    <row r="123457" spans="17:17">
      <c r="Q123457" s="39"/>
    </row>
    <row r="123458" spans="17:17">
      <c r="Q123458" s="39"/>
    </row>
    <row r="123459" spans="17:17">
      <c r="Q123459" s="39"/>
    </row>
    <row r="123460" spans="17:17">
      <c r="Q123460" s="39"/>
    </row>
    <row r="123461" spans="17:17">
      <c r="Q123461" s="39"/>
    </row>
    <row r="123462" spans="17:17">
      <c r="Q123462" s="39"/>
    </row>
    <row r="123463" spans="17:17">
      <c r="Q123463" s="39"/>
    </row>
    <row r="123464" spans="17:17">
      <c r="Q123464" s="39"/>
    </row>
    <row r="123465" spans="17:17">
      <c r="Q123465" s="39"/>
    </row>
    <row r="123466" spans="17:17">
      <c r="Q123466" s="39"/>
    </row>
    <row r="123467" spans="17:17">
      <c r="Q123467" s="39"/>
    </row>
    <row r="123468" spans="17:17">
      <c r="Q123468" s="39"/>
    </row>
    <row r="123469" spans="17:17">
      <c r="Q123469" s="39"/>
    </row>
    <row r="123470" spans="17:17">
      <c r="Q123470" s="39"/>
    </row>
    <row r="123471" spans="17:17">
      <c r="Q123471" s="39"/>
    </row>
    <row r="123472" spans="17:17">
      <c r="Q123472" s="39"/>
    </row>
    <row r="123473" spans="17:17">
      <c r="Q123473" s="39"/>
    </row>
    <row r="123474" spans="17:17">
      <c r="Q123474" s="39"/>
    </row>
    <row r="123475" spans="17:17">
      <c r="Q123475" s="39"/>
    </row>
    <row r="123476" spans="17:17">
      <c r="Q123476" s="39"/>
    </row>
    <row r="123477" spans="17:17">
      <c r="Q123477" s="39"/>
    </row>
    <row r="123478" spans="17:17">
      <c r="Q123478" s="39"/>
    </row>
    <row r="123479" spans="17:17">
      <c r="Q123479" s="39"/>
    </row>
    <row r="123480" spans="17:17">
      <c r="Q123480" s="39"/>
    </row>
    <row r="123481" spans="17:17">
      <c r="Q123481" s="39"/>
    </row>
    <row r="123482" spans="17:17">
      <c r="Q123482" s="39"/>
    </row>
    <row r="123483" spans="17:17">
      <c r="Q123483" s="39"/>
    </row>
    <row r="123484" spans="17:17">
      <c r="Q123484" s="39"/>
    </row>
    <row r="123485" spans="17:17">
      <c r="Q123485" s="39"/>
    </row>
    <row r="123486" spans="17:17">
      <c r="Q123486" s="39"/>
    </row>
    <row r="123487" spans="17:17">
      <c r="Q123487" s="39"/>
    </row>
    <row r="123488" spans="17:17">
      <c r="Q123488" s="39"/>
    </row>
    <row r="123489" spans="17:17">
      <c r="Q123489" s="39"/>
    </row>
    <row r="123490" spans="17:17">
      <c r="Q123490" s="39"/>
    </row>
    <row r="123491" spans="17:17">
      <c r="Q123491" s="39"/>
    </row>
    <row r="123492" spans="17:17">
      <c r="Q123492" s="39"/>
    </row>
    <row r="123493" spans="17:17">
      <c r="Q123493" s="39"/>
    </row>
    <row r="123494" spans="17:17">
      <c r="Q123494" s="39"/>
    </row>
    <row r="123495" spans="17:17">
      <c r="Q123495" s="39"/>
    </row>
    <row r="123496" spans="17:17">
      <c r="Q123496" s="39"/>
    </row>
    <row r="123497" spans="17:17">
      <c r="Q123497" s="39"/>
    </row>
    <row r="123498" spans="17:17">
      <c r="Q123498" s="39"/>
    </row>
    <row r="123499" spans="17:17">
      <c r="Q123499" s="39"/>
    </row>
    <row r="123500" spans="17:17">
      <c r="Q123500" s="39"/>
    </row>
    <row r="123501" spans="17:17">
      <c r="Q123501" s="39"/>
    </row>
    <row r="123502" spans="17:17">
      <c r="Q123502" s="39"/>
    </row>
    <row r="123503" spans="17:17">
      <c r="Q123503" s="39"/>
    </row>
    <row r="123504" spans="17:17">
      <c r="Q123504" s="39"/>
    </row>
    <row r="123505" spans="17:17">
      <c r="Q123505" s="39"/>
    </row>
    <row r="123506" spans="17:17">
      <c r="Q123506" s="39"/>
    </row>
    <row r="123507" spans="17:17">
      <c r="Q123507" s="39"/>
    </row>
    <row r="123508" spans="17:17">
      <c r="Q123508" s="39"/>
    </row>
    <row r="123509" spans="17:17">
      <c r="Q123509" s="39"/>
    </row>
    <row r="123510" spans="17:17">
      <c r="Q123510" s="39"/>
    </row>
    <row r="123511" spans="17:17">
      <c r="Q123511" s="39"/>
    </row>
    <row r="123512" spans="17:17">
      <c r="Q123512" s="39"/>
    </row>
    <row r="123513" spans="17:17">
      <c r="Q123513" s="39"/>
    </row>
    <row r="123514" spans="17:17">
      <c r="Q123514" s="39"/>
    </row>
    <row r="123515" spans="17:17">
      <c r="Q123515" s="39"/>
    </row>
    <row r="123516" spans="17:17">
      <c r="Q123516" s="39"/>
    </row>
    <row r="123517" spans="17:17">
      <c r="Q123517" s="39"/>
    </row>
    <row r="123518" spans="17:17">
      <c r="Q123518" s="39"/>
    </row>
    <row r="123519" spans="17:17">
      <c r="Q123519" s="39"/>
    </row>
    <row r="123520" spans="17:17">
      <c r="Q123520" s="39"/>
    </row>
    <row r="123521" spans="17:17">
      <c r="Q123521" s="39"/>
    </row>
    <row r="123522" spans="17:17">
      <c r="Q123522" s="39"/>
    </row>
    <row r="123523" spans="17:17">
      <c r="Q123523" s="39"/>
    </row>
    <row r="123524" spans="17:17">
      <c r="Q123524" s="39"/>
    </row>
    <row r="123525" spans="17:17">
      <c r="Q123525" s="39"/>
    </row>
    <row r="123526" spans="17:17">
      <c r="Q123526" s="39"/>
    </row>
    <row r="123527" spans="17:17">
      <c r="Q123527" s="39"/>
    </row>
    <row r="123528" spans="17:17">
      <c r="Q123528" s="39"/>
    </row>
    <row r="123529" spans="17:17">
      <c r="Q123529" s="39"/>
    </row>
    <row r="123530" spans="17:17">
      <c r="Q123530" s="39"/>
    </row>
    <row r="123531" spans="17:17">
      <c r="Q123531" s="39"/>
    </row>
    <row r="123532" spans="17:17">
      <c r="Q123532" s="39"/>
    </row>
    <row r="123533" spans="17:17">
      <c r="Q123533" s="39"/>
    </row>
    <row r="123534" spans="17:17">
      <c r="Q123534" s="39"/>
    </row>
    <row r="123535" spans="17:17">
      <c r="Q123535" s="39"/>
    </row>
    <row r="123536" spans="17:17">
      <c r="Q123536" s="39"/>
    </row>
    <row r="123537" spans="17:17">
      <c r="Q123537" s="39"/>
    </row>
    <row r="123538" spans="17:17">
      <c r="Q123538" s="39"/>
    </row>
    <row r="123539" spans="17:17">
      <c r="Q123539" s="39"/>
    </row>
    <row r="123540" spans="17:17">
      <c r="Q123540" s="39"/>
    </row>
    <row r="123541" spans="17:17">
      <c r="Q123541" s="39"/>
    </row>
    <row r="123542" spans="17:17">
      <c r="Q123542" s="39"/>
    </row>
    <row r="123543" spans="17:17">
      <c r="Q123543" s="39"/>
    </row>
    <row r="123544" spans="17:17">
      <c r="Q123544" s="39"/>
    </row>
    <row r="123545" spans="17:17">
      <c r="Q123545" s="39"/>
    </row>
    <row r="123546" spans="17:17">
      <c r="Q123546" s="39"/>
    </row>
    <row r="123547" spans="17:17">
      <c r="Q123547" s="39"/>
    </row>
    <row r="123548" spans="17:17">
      <c r="Q123548" s="39"/>
    </row>
    <row r="123549" spans="17:17">
      <c r="Q123549" s="39"/>
    </row>
    <row r="123550" spans="17:17">
      <c r="Q123550" s="39"/>
    </row>
    <row r="123551" spans="17:17">
      <c r="Q123551" s="39"/>
    </row>
    <row r="123552" spans="17:17">
      <c r="Q123552" s="39"/>
    </row>
    <row r="123553" spans="17:17">
      <c r="Q123553" s="39"/>
    </row>
    <row r="123554" spans="17:17">
      <c r="Q123554" s="39"/>
    </row>
    <row r="123555" spans="17:17">
      <c r="Q123555" s="39"/>
    </row>
    <row r="123556" spans="17:17">
      <c r="Q123556" s="39"/>
    </row>
    <row r="123557" spans="17:17">
      <c r="Q123557" s="39"/>
    </row>
    <row r="123558" spans="17:17">
      <c r="Q123558" s="39"/>
    </row>
    <row r="123559" spans="17:17">
      <c r="Q123559" s="39"/>
    </row>
    <row r="123560" spans="17:17">
      <c r="Q123560" s="39"/>
    </row>
    <row r="123561" spans="17:17">
      <c r="Q123561" s="39"/>
    </row>
    <row r="123562" spans="17:17">
      <c r="Q123562" s="39"/>
    </row>
    <row r="123563" spans="17:17">
      <c r="Q123563" s="39"/>
    </row>
    <row r="123564" spans="17:17">
      <c r="Q123564" s="39"/>
    </row>
    <row r="123565" spans="17:17">
      <c r="Q123565" s="39"/>
    </row>
    <row r="123566" spans="17:17">
      <c r="Q123566" s="39"/>
    </row>
    <row r="123567" spans="17:17">
      <c r="Q123567" s="39"/>
    </row>
    <row r="123568" spans="17:17">
      <c r="Q123568" s="39"/>
    </row>
    <row r="123569" spans="17:17">
      <c r="Q123569" s="39"/>
    </row>
    <row r="123570" spans="17:17">
      <c r="Q123570" s="39"/>
    </row>
    <row r="123571" spans="17:17">
      <c r="Q123571" s="39"/>
    </row>
    <row r="123572" spans="17:17">
      <c r="Q123572" s="39"/>
    </row>
    <row r="123573" spans="17:17">
      <c r="Q123573" s="39"/>
    </row>
    <row r="123574" spans="17:17">
      <c r="Q123574" s="39"/>
    </row>
    <row r="123575" spans="17:17">
      <c r="Q123575" s="39"/>
    </row>
    <row r="123576" spans="17:17">
      <c r="Q123576" s="39"/>
    </row>
    <row r="123577" spans="17:17">
      <c r="Q123577" s="39"/>
    </row>
    <row r="123578" spans="17:17">
      <c r="Q123578" s="39"/>
    </row>
    <row r="123579" spans="17:17">
      <c r="Q123579" s="39"/>
    </row>
    <row r="123580" spans="17:17">
      <c r="Q123580" s="39"/>
    </row>
    <row r="123581" spans="17:17">
      <c r="Q123581" s="39"/>
    </row>
    <row r="123582" spans="17:17">
      <c r="Q123582" s="39"/>
    </row>
    <row r="123583" spans="17:17">
      <c r="Q123583" s="39"/>
    </row>
    <row r="123584" spans="17:17">
      <c r="Q123584" s="39"/>
    </row>
    <row r="123585" spans="17:17">
      <c r="Q123585" s="39"/>
    </row>
    <row r="123586" spans="17:17">
      <c r="Q123586" s="39"/>
    </row>
    <row r="123587" spans="17:17">
      <c r="Q123587" s="39"/>
    </row>
    <row r="123588" spans="17:17">
      <c r="Q123588" s="39"/>
    </row>
    <row r="123589" spans="17:17">
      <c r="Q123589" s="39"/>
    </row>
    <row r="123590" spans="17:17">
      <c r="Q123590" s="39"/>
    </row>
    <row r="123591" spans="17:17">
      <c r="Q123591" s="39"/>
    </row>
    <row r="123592" spans="17:17">
      <c r="Q123592" s="39"/>
    </row>
    <row r="123593" spans="17:17">
      <c r="Q123593" s="39"/>
    </row>
    <row r="123594" spans="17:17">
      <c r="Q123594" s="39"/>
    </row>
    <row r="123595" spans="17:17">
      <c r="Q123595" s="39"/>
    </row>
    <row r="123596" spans="17:17">
      <c r="Q123596" s="39"/>
    </row>
    <row r="123597" spans="17:17">
      <c r="Q123597" s="39"/>
    </row>
    <row r="123598" spans="17:17">
      <c r="Q123598" s="39"/>
    </row>
    <row r="123599" spans="17:17">
      <c r="Q123599" s="39"/>
    </row>
    <row r="123600" spans="17:17">
      <c r="Q123600" s="39"/>
    </row>
    <row r="123601" spans="17:17">
      <c r="Q123601" s="39"/>
    </row>
    <row r="123602" spans="17:17">
      <c r="Q123602" s="39"/>
    </row>
    <row r="123603" spans="17:17">
      <c r="Q123603" s="39"/>
    </row>
    <row r="123604" spans="17:17">
      <c r="Q123604" s="39"/>
    </row>
    <row r="123605" spans="17:17">
      <c r="Q123605" s="39"/>
    </row>
    <row r="123606" spans="17:17">
      <c r="Q123606" s="39"/>
    </row>
    <row r="123607" spans="17:17">
      <c r="Q123607" s="39"/>
    </row>
    <row r="123608" spans="17:17">
      <c r="Q123608" s="39"/>
    </row>
    <row r="123609" spans="17:17">
      <c r="Q123609" s="39"/>
    </row>
    <row r="123610" spans="17:17">
      <c r="Q123610" s="39"/>
    </row>
    <row r="123611" spans="17:17">
      <c r="Q123611" s="39"/>
    </row>
    <row r="123612" spans="17:17">
      <c r="Q123612" s="39"/>
    </row>
    <row r="123613" spans="17:17">
      <c r="Q123613" s="39"/>
    </row>
    <row r="123614" spans="17:17">
      <c r="Q123614" s="39"/>
    </row>
    <row r="123615" spans="17:17">
      <c r="Q123615" s="39"/>
    </row>
    <row r="123616" spans="17:17">
      <c r="Q123616" s="39"/>
    </row>
    <row r="123617" spans="17:17">
      <c r="Q123617" s="39"/>
    </row>
    <row r="123618" spans="17:17">
      <c r="Q123618" s="39"/>
    </row>
    <row r="123619" spans="17:17">
      <c r="Q123619" s="39"/>
    </row>
    <row r="123620" spans="17:17">
      <c r="Q123620" s="39"/>
    </row>
    <row r="123621" spans="17:17">
      <c r="Q123621" s="39"/>
    </row>
    <row r="123622" spans="17:17">
      <c r="Q123622" s="39"/>
    </row>
    <row r="123623" spans="17:17">
      <c r="Q123623" s="39"/>
    </row>
    <row r="123624" spans="17:17">
      <c r="Q123624" s="39"/>
    </row>
    <row r="123625" spans="17:17">
      <c r="Q123625" s="39"/>
    </row>
    <row r="123626" spans="17:17">
      <c r="Q123626" s="39"/>
    </row>
    <row r="123627" spans="17:17">
      <c r="Q123627" s="39"/>
    </row>
    <row r="123628" spans="17:17">
      <c r="Q123628" s="39"/>
    </row>
    <row r="123629" spans="17:17">
      <c r="Q123629" s="39"/>
    </row>
    <row r="123630" spans="17:17">
      <c r="Q123630" s="39"/>
    </row>
    <row r="123631" spans="17:17">
      <c r="Q123631" s="39"/>
    </row>
    <row r="123632" spans="17:17">
      <c r="Q123632" s="39"/>
    </row>
    <row r="123633" spans="17:17">
      <c r="Q123633" s="39"/>
    </row>
    <row r="123634" spans="17:17">
      <c r="Q123634" s="39"/>
    </row>
    <row r="123635" spans="17:17">
      <c r="Q123635" s="39"/>
    </row>
    <row r="123636" spans="17:17">
      <c r="Q123636" s="39"/>
    </row>
    <row r="123637" spans="17:17">
      <c r="Q123637" s="39"/>
    </row>
    <row r="123638" spans="17:17">
      <c r="Q123638" s="39"/>
    </row>
    <row r="123639" spans="17:17">
      <c r="Q123639" s="39"/>
    </row>
    <row r="123640" spans="17:17">
      <c r="Q123640" s="39"/>
    </row>
    <row r="123641" spans="17:17">
      <c r="Q123641" s="39"/>
    </row>
    <row r="123642" spans="17:17">
      <c r="Q123642" s="39"/>
    </row>
    <row r="123643" spans="17:17">
      <c r="Q123643" s="39"/>
    </row>
    <row r="123644" spans="17:17">
      <c r="Q123644" s="39"/>
    </row>
    <row r="123645" spans="17:17">
      <c r="Q123645" s="39"/>
    </row>
    <row r="123646" spans="17:17">
      <c r="Q123646" s="39"/>
    </row>
    <row r="123647" spans="17:17">
      <c r="Q123647" s="39"/>
    </row>
    <row r="123648" spans="17:17">
      <c r="Q123648" s="39"/>
    </row>
    <row r="123649" spans="17:17">
      <c r="Q123649" s="39"/>
    </row>
    <row r="123650" spans="17:17">
      <c r="Q123650" s="39"/>
    </row>
    <row r="123651" spans="17:17">
      <c r="Q123651" s="39"/>
    </row>
    <row r="123652" spans="17:17">
      <c r="Q123652" s="39"/>
    </row>
    <row r="123653" spans="17:17">
      <c r="Q123653" s="39"/>
    </row>
    <row r="123654" spans="17:17">
      <c r="Q123654" s="39"/>
    </row>
    <row r="123655" spans="17:17">
      <c r="Q123655" s="39"/>
    </row>
    <row r="123656" spans="17:17">
      <c r="Q123656" s="39"/>
    </row>
    <row r="123657" spans="17:17">
      <c r="Q123657" s="39"/>
    </row>
    <row r="123658" spans="17:17">
      <c r="Q123658" s="39"/>
    </row>
    <row r="123659" spans="17:17">
      <c r="Q123659" s="39"/>
    </row>
    <row r="123660" spans="17:17">
      <c r="Q123660" s="39"/>
    </row>
    <row r="123661" spans="17:17">
      <c r="Q123661" s="39"/>
    </row>
    <row r="123662" spans="17:17">
      <c r="Q123662" s="39"/>
    </row>
    <row r="123663" spans="17:17">
      <c r="Q123663" s="39"/>
    </row>
    <row r="123664" spans="17:17">
      <c r="Q123664" s="39"/>
    </row>
    <row r="123665" spans="17:17">
      <c r="Q123665" s="39"/>
    </row>
    <row r="123666" spans="17:17">
      <c r="Q123666" s="39"/>
    </row>
    <row r="123667" spans="17:17">
      <c r="Q123667" s="39"/>
    </row>
    <row r="123668" spans="17:17">
      <c r="Q123668" s="39"/>
    </row>
    <row r="123669" spans="17:17">
      <c r="Q123669" s="39"/>
    </row>
    <row r="123670" spans="17:17">
      <c r="Q123670" s="39"/>
    </row>
    <row r="123671" spans="17:17">
      <c r="Q123671" s="39"/>
    </row>
    <row r="123672" spans="17:17">
      <c r="Q123672" s="39"/>
    </row>
    <row r="123673" spans="17:17">
      <c r="Q123673" s="39"/>
    </row>
    <row r="123674" spans="17:17">
      <c r="Q123674" s="39"/>
    </row>
    <row r="123675" spans="17:17">
      <c r="Q123675" s="39"/>
    </row>
    <row r="123676" spans="17:17">
      <c r="Q123676" s="39"/>
    </row>
    <row r="123677" spans="17:17">
      <c r="Q123677" s="39"/>
    </row>
    <row r="123678" spans="17:17">
      <c r="Q123678" s="39"/>
    </row>
    <row r="123679" spans="17:17">
      <c r="Q123679" s="39"/>
    </row>
    <row r="123680" spans="17:17">
      <c r="Q123680" s="39"/>
    </row>
    <row r="123681" spans="17:17">
      <c r="Q123681" s="39"/>
    </row>
    <row r="123682" spans="17:17">
      <c r="Q123682" s="39"/>
    </row>
    <row r="123683" spans="17:17">
      <c r="Q123683" s="39"/>
    </row>
    <row r="123684" spans="17:17">
      <c r="Q123684" s="39"/>
    </row>
    <row r="123685" spans="17:17">
      <c r="Q123685" s="39"/>
    </row>
    <row r="123686" spans="17:17">
      <c r="Q123686" s="39"/>
    </row>
    <row r="123687" spans="17:17">
      <c r="Q123687" s="39"/>
    </row>
    <row r="123688" spans="17:17">
      <c r="Q123688" s="39"/>
    </row>
    <row r="123689" spans="17:17">
      <c r="Q123689" s="39"/>
    </row>
    <row r="123690" spans="17:17">
      <c r="Q123690" s="39"/>
    </row>
    <row r="123691" spans="17:17">
      <c r="Q123691" s="39"/>
    </row>
    <row r="123692" spans="17:17">
      <c r="Q123692" s="39"/>
    </row>
    <row r="123693" spans="17:17">
      <c r="Q123693" s="39"/>
    </row>
    <row r="123694" spans="17:17">
      <c r="Q123694" s="39"/>
    </row>
    <row r="123695" spans="17:17">
      <c r="Q123695" s="39"/>
    </row>
    <row r="123696" spans="17:17">
      <c r="Q123696" s="39"/>
    </row>
    <row r="123697" spans="17:17">
      <c r="Q123697" s="39"/>
    </row>
    <row r="123698" spans="17:17">
      <c r="Q123698" s="39"/>
    </row>
    <row r="123699" spans="17:17">
      <c r="Q123699" s="39"/>
    </row>
    <row r="123700" spans="17:17">
      <c r="Q123700" s="39"/>
    </row>
    <row r="123701" spans="17:17">
      <c r="Q123701" s="39"/>
    </row>
    <row r="123702" spans="17:17">
      <c r="Q123702" s="39"/>
    </row>
    <row r="123703" spans="17:17">
      <c r="Q123703" s="39"/>
    </row>
    <row r="123704" spans="17:17">
      <c r="Q123704" s="39"/>
    </row>
    <row r="123705" spans="17:17">
      <c r="Q123705" s="39"/>
    </row>
    <row r="123706" spans="17:17">
      <c r="Q123706" s="39"/>
    </row>
    <row r="123707" spans="17:17">
      <c r="Q123707" s="39"/>
    </row>
    <row r="123708" spans="17:17">
      <c r="Q123708" s="39"/>
    </row>
    <row r="123709" spans="17:17">
      <c r="Q123709" s="39"/>
    </row>
    <row r="123710" spans="17:17">
      <c r="Q123710" s="39"/>
    </row>
    <row r="123711" spans="17:17">
      <c r="Q123711" s="39"/>
    </row>
    <row r="123712" spans="17:17">
      <c r="Q123712" s="39"/>
    </row>
    <row r="123713" spans="17:17">
      <c r="Q123713" s="39"/>
    </row>
    <row r="123714" spans="17:17">
      <c r="Q123714" s="39"/>
    </row>
    <row r="123715" spans="17:17">
      <c r="Q123715" s="39"/>
    </row>
    <row r="123716" spans="17:17">
      <c r="Q123716" s="39"/>
    </row>
    <row r="123717" spans="17:17">
      <c r="Q123717" s="39"/>
    </row>
    <row r="123718" spans="17:17">
      <c r="Q123718" s="39"/>
    </row>
    <row r="123719" spans="17:17">
      <c r="Q123719" s="39"/>
    </row>
    <row r="123720" spans="17:17">
      <c r="Q123720" s="39"/>
    </row>
    <row r="123721" spans="17:17">
      <c r="Q123721" s="39"/>
    </row>
    <row r="123722" spans="17:17">
      <c r="Q123722" s="39"/>
    </row>
    <row r="123723" spans="17:17">
      <c r="Q123723" s="39"/>
    </row>
    <row r="123724" spans="17:17">
      <c r="Q123724" s="39"/>
    </row>
    <row r="123725" spans="17:17">
      <c r="Q123725" s="39"/>
    </row>
    <row r="123726" spans="17:17">
      <c r="Q123726" s="39"/>
    </row>
    <row r="123727" spans="17:17">
      <c r="Q123727" s="39"/>
    </row>
    <row r="123728" spans="17:17">
      <c r="Q123728" s="39"/>
    </row>
    <row r="123729" spans="17:17">
      <c r="Q123729" s="39"/>
    </row>
    <row r="123730" spans="17:17">
      <c r="Q123730" s="39"/>
    </row>
    <row r="123731" spans="17:17">
      <c r="Q123731" s="39"/>
    </row>
    <row r="123732" spans="17:17">
      <c r="Q123732" s="39"/>
    </row>
    <row r="123733" spans="17:17">
      <c r="Q123733" s="39"/>
    </row>
    <row r="123734" spans="17:17">
      <c r="Q123734" s="39"/>
    </row>
    <row r="123735" spans="17:17">
      <c r="Q123735" s="39"/>
    </row>
    <row r="123736" spans="17:17">
      <c r="Q123736" s="39"/>
    </row>
    <row r="123737" spans="17:17">
      <c r="Q123737" s="39"/>
    </row>
    <row r="123738" spans="17:17">
      <c r="Q123738" s="39"/>
    </row>
    <row r="123739" spans="17:17">
      <c r="Q123739" s="39"/>
    </row>
    <row r="123740" spans="17:17">
      <c r="Q123740" s="39"/>
    </row>
    <row r="123741" spans="17:17">
      <c r="Q123741" s="39"/>
    </row>
    <row r="123742" spans="17:17">
      <c r="Q123742" s="39"/>
    </row>
    <row r="123743" spans="17:17">
      <c r="Q123743" s="39"/>
    </row>
    <row r="123744" spans="17:17">
      <c r="Q123744" s="39"/>
    </row>
    <row r="123745" spans="17:17">
      <c r="Q123745" s="39"/>
    </row>
    <row r="123746" spans="17:17">
      <c r="Q123746" s="39"/>
    </row>
    <row r="123747" spans="17:17">
      <c r="Q123747" s="39"/>
    </row>
    <row r="123748" spans="17:17">
      <c r="Q123748" s="39"/>
    </row>
    <row r="123749" spans="17:17">
      <c r="Q123749" s="39"/>
    </row>
    <row r="123750" spans="17:17">
      <c r="Q123750" s="39"/>
    </row>
    <row r="123751" spans="17:17">
      <c r="Q123751" s="39"/>
    </row>
    <row r="123752" spans="17:17">
      <c r="Q123752" s="39"/>
    </row>
    <row r="123753" spans="17:17">
      <c r="Q123753" s="39"/>
    </row>
    <row r="123754" spans="17:17">
      <c r="Q123754" s="39"/>
    </row>
    <row r="123755" spans="17:17">
      <c r="Q123755" s="39"/>
    </row>
    <row r="123756" spans="17:17">
      <c r="Q123756" s="39"/>
    </row>
    <row r="123757" spans="17:17">
      <c r="Q123757" s="39"/>
    </row>
    <row r="123758" spans="17:17">
      <c r="Q123758" s="39"/>
    </row>
    <row r="123759" spans="17:17">
      <c r="Q123759" s="39"/>
    </row>
    <row r="123760" spans="17:17">
      <c r="Q123760" s="39"/>
    </row>
    <row r="123761" spans="17:17">
      <c r="Q123761" s="39"/>
    </row>
    <row r="123762" spans="17:17">
      <c r="Q123762" s="39"/>
    </row>
    <row r="123763" spans="17:17">
      <c r="Q123763" s="39"/>
    </row>
    <row r="123764" spans="17:17">
      <c r="Q123764" s="39"/>
    </row>
    <row r="123765" spans="17:17">
      <c r="Q123765" s="39"/>
    </row>
    <row r="123766" spans="17:17">
      <c r="Q123766" s="39"/>
    </row>
    <row r="123767" spans="17:17">
      <c r="Q123767" s="39"/>
    </row>
    <row r="123768" spans="17:17">
      <c r="Q123768" s="39"/>
    </row>
    <row r="123769" spans="17:17">
      <c r="Q123769" s="39"/>
    </row>
    <row r="123770" spans="17:17">
      <c r="Q123770" s="39"/>
    </row>
    <row r="123771" spans="17:17">
      <c r="Q123771" s="39"/>
    </row>
    <row r="123772" spans="17:17">
      <c r="Q123772" s="39"/>
    </row>
    <row r="123773" spans="17:17">
      <c r="Q123773" s="39"/>
    </row>
    <row r="123774" spans="17:17">
      <c r="Q123774" s="39"/>
    </row>
    <row r="123775" spans="17:17">
      <c r="Q123775" s="39"/>
    </row>
    <row r="123776" spans="17:17">
      <c r="Q123776" s="39"/>
    </row>
    <row r="123777" spans="17:17">
      <c r="Q123777" s="39"/>
    </row>
    <row r="123778" spans="17:17">
      <c r="Q123778" s="39"/>
    </row>
    <row r="123779" spans="17:17">
      <c r="Q123779" s="39"/>
    </row>
    <row r="123780" spans="17:17">
      <c r="Q123780" s="39"/>
    </row>
    <row r="123781" spans="17:17">
      <c r="Q123781" s="39"/>
    </row>
    <row r="123782" spans="17:17">
      <c r="Q123782" s="39"/>
    </row>
    <row r="123783" spans="17:17">
      <c r="Q123783" s="39"/>
    </row>
    <row r="123784" spans="17:17">
      <c r="Q123784" s="39"/>
    </row>
    <row r="123785" spans="17:17">
      <c r="Q123785" s="39"/>
    </row>
    <row r="123786" spans="17:17">
      <c r="Q123786" s="39"/>
    </row>
    <row r="123787" spans="17:17">
      <c r="Q123787" s="39"/>
    </row>
    <row r="123788" spans="17:17">
      <c r="Q123788" s="39"/>
    </row>
    <row r="123789" spans="17:17">
      <c r="Q123789" s="39"/>
    </row>
    <row r="123790" spans="17:17">
      <c r="Q123790" s="39"/>
    </row>
    <row r="123791" spans="17:17">
      <c r="Q123791" s="39"/>
    </row>
    <row r="123792" spans="17:17">
      <c r="Q123792" s="39"/>
    </row>
    <row r="123793" spans="17:17">
      <c r="Q123793" s="39"/>
    </row>
    <row r="123794" spans="17:17">
      <c r="Q123794" s="39"/>
    </row>
    <row r="123795" spans="17:17">
      <c r="Q123795" s="39"/>
    </row>
    <row r="123796" spans="17:17">
      <c r="Q123796" s="39"/>
    </row>
    <row r="123797" spans="17:17">
      <c r="Q123797" s="39"/>
    </row>
    <row r="123798" spans="17:17">
      <c r="Q123798" s="39"/>
    </row>
    <row r="123799" spans="17:17">
      <c r="Q123799" s="39"/>
    </row>
    <row r="123800" spans="17:17">
      <c r="Q123800" s="39"/>
    </row>
    <row r="123801" spans="17:17">
      <c r="Q123801" s="39"/>
    </row>
    <row r="123802" spans="17:17">
      <c r="Q123802" s="39"/>
    </row>
    <row r="123803" spans="17:17">
      <c r="Q123803" s="39"/>
    </row>
    <row r="123804" spans="17:17">
      <c r="Q123804" s="39"/>
    </row>
    <row r="123805" spans="17:17">
      <c r="Q123805" s="39"/>
    </row>
    <row r="123806" spans="17:17">
      <c r="Q123806" s="39"/>
    </row>
    <row r="123807" spans="17:17">
      <c r="Q123807" s="39"/>
    </row>
    <row r="123808" spans="17:17">
      <c r="Q123808" s="39"/>
    </row>
    <row r="123809" spans="17:17">
      <c r="Q123809" s="39"/>
    </row>
    <row r="123810" spans="17:17">
      <c r="Q123810" s="39"/>
    </row>
    <row r="123811" spans="17:17">
      <c r="Q123811" s="39"/>
    </row>
    <row r="123812" spans="17:17">
      <c r="Q123812" s="39"/>
    </row>
    <row r="123813" spans="17:17">
      <c r="Q123813" s="39"/>
    </row>
    <row r="123814" spans="17:17">
      <c r="Q123814" s="39"/>
    </row>
    <row r="123815" spans="17:17">
      <c r="Q123815" s="39"/>
    </row>
    <row r="123816" spans="17:17">
      <c r="Q123816" s="39"/>
    </row>
    <row r="123817" spans="17:17">
      <c r="Q123817" s="39"/>
    </row>
    <row r="123818" spans="17:17">
      <c r="Q123818" s="39"/>
    </row>
    <row r="123819" spans="17:17">
      <c r="Q123819" s="39"/>
    </row>
    <row r="123820" spans="17:17">
      <c r="Q123820" s="39"/>
    </row>
    <row r="123821" spans="17:17">
      <c r="Q123821" s="39"/>
    </row>
    <row r="123822" spans="17:17">
      <c r="Q123822" s="39"/>
    </row>
    <row r="123823" spans="17:17">
      <c r="Q123823" s="39"/>
    </row>
    <row r="123824" spans="17:17">
      <c r="Q123824" s="39"/>
    </row>
    <row r="123825" spans="17:17">
      <c r="Q123825" s="39"/>
    </row>
    <row r="123826" spans="17:17">
      <c r="Q123826" s="39"/>
    </row>
    <row r="123827" spans="17:17">
      <c r="Q123827" s="39"/>
    </row>
    <row r="123828" spans="17:17">
      <c r="Q123828" s="39"/>
    </row>
    <row r="123829" spans="17:17">
      <c r="Q123829" s="39"/>
    </row>
    <row r="123830" spans="17:17">
      <c r="Q123830" s="39"/>
    </row>
    <row r="123831" spans="17:17">
      <c r="Q123831" s="39"/>
    </row>
    <row r="123832" spans="17:17">
      <c r="Q123832" s="39"/>
    </row>
    <row r="123833" spans="17:17">
      <c r="Q123833" s="39"/>
    </row>
    <row r="123834" spans="17:17">
      <c r="Q123834" s="39"/>
    </row>
    <row r="123835" spans="17:17">
      <c r="Q123835" s="39"/>
    </row>
    <row r="123836" spans="17:17">
      <c r="Q123836" s="39"/>
    </row>
    <row r="123837" spans="17:17">
      <c r="Q123837" s="39"/>
    </row>
    <row r="123838" spans="17:17">
      <c r="Q123838" s="39"/>
    </row>
    <row r="123839" spans="17:17">
      <c r="Q123839" s="39"/>
    </row>
    <row r="123840" spans="17:17">
      <c r="Q123840" s="39"/>
    </row>
    <row r="123841" spans="17:17">
      <c r="Q123841" s="39"/>
    </row>
    <row r="123842" spans="17:17">
      <c r="Q123842" s="39"/>
    </row>
    <row r="123843" spans="17:17">
      <c r="Q123843" s="39"/>
    </row>
    <row r="123844" spans="17:17">
      <c r="Q123844" s="39"/>
    </row>
    <row r="123845" spans="17:17">
      <c r="Q123845" s="39"/>
    </row>
    <row r="123846" spans="17:17">
      <c r="Q123846" s="39"/>
    </row>
    <row r="123847" spans="17:17">
      <c r="Q123847" s="39"/>
    </row>
    <row r="123848" spans="17:17">
      <c r="Q123848" s="39"/>
    </row>
    <row r="123849" spans="17:17">
      <c r="Q123849" s="39"/>
    </row>
    <row r="123850" spans="17:17">
      <c r="Q123850" s="39"/>
    </row>
    <row r="123851" spans="17:17">
      <c r="Q123851" s="39"/>
    </row>
    <row r="123852" spans="17:17">
      <c r="Q123852" s="39"/>
    </row>
    <row r="123853" spans="17:17">
      <c r="Q123853" s="39"/>
    </row>
    <row r="123854" spans="17:17">
      <c r="Q123854" s="39"/>
    </row>
    <row r="123855" spans="17:17">
      <c r="Q123855" s="39"/>
    </row>
    <row r="123856" spans="17:17">
      <c r="Q123856" s="39"/>
    </row>
    <row r="123857" spans="17:17">
      <c r="Q123857" s="39"/>
    </row>
    <row r="123858" spans="17:17">
      <c r="Q123858" s="39"/>
    </row>
    <row r="123859" spans="17:17">
      <c r="Q123859" s="39"/>
    </row>
    <row r="123860" spans="17:17">
      <c r="Q123860" s="39"/>
    </row>
    <row r="123861" spans="17:17">
      <c r="Q123861" s="39"/>
    </row>
    <row r="123862" spans="17:17">
      <c r="Q123862" s="39"/>
    </row>
    <row r="123863" spans="17:17">
      <c r="Q123863" s="39"/>
    </row>
    <row r="123864" spans="17:17">
      <c r="Q123864" s="39"/>
    </row>
    <row r="123865" spans="17:17">
      <c r="Q123865" s="39"/>
    </row>
    <row r="123866" spans="17:17">
      <c r="Q123866" s="39"/>
    </row>
    <row r="123867" spans="17:17">
      <c r="Q123867" s="39"/>
    </row>
    <row r="123868" spans="17:17">
      <c r="Q123868" s="39"/>
    </row>
    <row r="123869" spans="17:17">
      <c r="Q123869" s="39"/>
    </row>
    <row r="123870" spans="17:17">
      <c r="Q123870" s="39"/>
    </row>
    <row r="123871" spans="17:17">
      <c r="Q123871" s="39"/>
    </row>
    <row r="123872" spans="17:17">
      <c r="Q123872" s="39"/>
    </row>
    <row r="123873" spans="17:17">
      <c r="Q123873" s="39"/>
    </row>
    <row r="123874" spans="17:17">
      <c r="Q123874" s="39"/>
    </row>
    <row r="123875" spans="17:17">
      <c r="Q123875" s="39"/>
    </row>
    <row r="123876" spans="17:17">
      <c r="Q123876" s="39"/>
    </row>
    <row r="123877" spans="17:17">
      <c r="Q123877" s="39"/>
    </row>
    <row r="123878" spans="17:17">
      <c r="Q123878" s="39"/>
    </row>
    <row r="123879" spans="17:17">
      <c r="Q123879" s="39"/>
    </row>
    <row r="123880" spans="17:17">
      <c r="Q123880" s="39"/>
    </row>
    <row r="123881" spans="17:17">
      <c r="Q123881" s="39"/>
    </row>
    <row r="123882" spans="17:17">
      <c r="Q123882" s="39"/>
    </row>
    <row r="123883" spans="17:17">
      <c r="Q123883" s="39"/>
    </row>
    <row r="123884" spans="17:17">
      <c r="Q123884" s="39"/>
    </row>
    <row r="123885" spans="17:17">
      <c r="Q123885" s="39"/>
    </row>
    <row r="123886" spans="17:17">
      <c r="Q123886" s="39"/>
    </row>
    <row r="123887" spans="17:17">
      <c r="Q123887" s="39"/>
    </row>
    <row r="123888" spans="17:17">
      <c r="Q123888" s="39"/>
    </row>
    <row r="123889" spans="17:17">
      <c r="Q123889" s="39"/>
    </row>
    <row r="123890" spans="17:17">
      <c r="Q123890" s="39"/>
    </row>
    <row r="123891" spans="17:17">
      <c r="Q123891" s="39"/>
    </row>
    <row r="123892" spans="17:17">
      <c r="Q123892" s="39"/>
    </row>
    <row r="123893" spans="17:17">
      <c r="Q123893" s="39"/>
    </row>
    <row r="123894" spans="17:17">
      <c r="Q123894" s="39"/>
    </row>
    <row r="123895" spans="17:17">
      <c r="Q123895" s="39"/>
    </row>
    <row r="123896" spans="17:17">
      <c r="Q123896" s="39"/>
    </row>
    <row r="123897" spans="17:17">
      <c r="Q123897" s="39"/>
    </row>
    <row r="123898" spans="17:17">
      <c r="Q123898" s="39"/>
    </row>
    <row r="123899" spans="17:17">
      <c r="Q123899" s="39"/>
    </row>
    <row r="123900" spans="17:17">
      <c r="Q123900" s="39"/>
    </row>
    <row r="123901" spans="17:17">
      <c r="Q123901" s="39"/>
    </row>
    <row r="123902" spans="17:17">
      <c r="Q123902" s="39"/>
    </row>
    <row r="123903" spans="17:17">
      <c r="Q123903" s="39"/>
    </row>
    <row r="123904" spans="17:17">
      <c r="Q123904" s="39"/>
    </row>
    <row r="123905" spans="17:17">
      <c r="Q123905" s="39"/>
    </row>
    <row r="123906" spans="17:17">
      <c r="Q123906" s="39"/>
    </row>
    <row r="123907" spans="17:17">
      <c r="Q123907" s="39"/>
    </row>
    <row r="123908" spans="17:17">
      <c r="Q123908" s="39"/>
    </row>
    <row r="123909" spans="17:17">
      <c r="Q123909" s="39"/>
    </row>
    <row r="123910" spans="17:17">
      <c r="Q123910" s="39"/>
    </row>
    <row r="123911" spans="17:17">
      <c r="Q123911" s="39"/>
    </row>
    <row r="123912" spans="17:17">
      <c r="Q123912" s="39"/>
    </row>
    <row r="123913" spans="17:17">
      <c r="Q123913" s="39"/>
    </row>
    <row r="123914" spans="17:17">
      <c r="Q123914" s="39"/>
    </row>
    <row r="123915" spans="17:17">
      <c r="Q123915" s="39"/>
    </row>
    <row r="123916" spans="17:17">
      <c r="Q123916" s="39"/>
    </row>
    <row r="123917" spans="17:17">
      <c r="Q123917" s="39"/>
    </row>
    <row r="123918" spans="17:17">
      <c r="Q123918" s="39"/>
    </row>
    <row r="123919" spans="17:17">
      <c r="Q123919" s="39"/>
    </row>
    <row r="123920" spans="17:17">
      <c r="Q123920" s="39"/>
    </row>
    <row r="123921" spans="17:17">
      <c r="Q123921" s="39"/>
    </row>
    <row r="123922" spans="17:17">
      <c r="Q123922" s="39"/>
    </row>
    <row r="123923" spans="17:17">
      <c r="Q123923" s="39"/>
    </row>
    <row r="123924" spans="17:17">
      <c r="Q123924" s="39"/>
    </row>
    <row r="123925" spans="17:17">
      <c r="Q123925" s="39"/>
    </row>
    <row r="123926" spans="17:17">
      <c r="Q123926" s="39"/>
    </row>
    <row r="123927" spans="17:17">
      <c r="Q123927" s="39"/>
    </row>
    <row r="123928" spans="17:17">
      <c r="Q123928" s="39"/>
    </row>
    <row r="123929" spans="17:17">
      <c r="Q123929" s="39"/>
    </row>
    <row r="123930" spans="17:17">
      <c r="Q123930" s="39"/>
    </row>
    <row r="123931" spans="17:17">
      <c r="Q123931" s="39"/>
    </row>
    <row r="123932" spans="17:17">
      <c r="Q123932" s="39"/>
    </row>
    <row r="123933" spans="17:17">
      <c r="Q123933" s="39"/>
    </row>
    <row r="123934" spans="17:17">
      <c r="Q123934" s="39"/>
    </row>
    <row r="123935" spans="17:17">
      <c r="Q123935" s="39"/>
    </row>
    <row r="123936" spans="17:17">
      <c r="Q123936" s="39"/>
    </row>
    <row r="123937" spans="17:17">
      <c r="Q123937" s="39"/>
    </row>
    <row r="123938" spans="17:17">
      <c r="Q123938" s="39"/>
    </row>
    <row r="123939" spans="17:17">
      <c r="Q123939" s="39"/>
    </row>
    <row r="123940" spans="17:17">
      <c r="Q123940" s="39"/>
    </row>
    <row r="123941" spans="17:17">
      <c r="Q123941" s="39"/>
    </row>
    <row r="123942" spans="17:17">
      <c r="Q123942" s="39"/>
    </row>
    <row r="123943" spans="17:17">
      <c r="Q123943" s="39"/>
    </row>
    <row r="123944" spans="17:17">
      <c r="Q123944" s="39"/>
    </row>
    <row r="123945" spans="17:17">
      <c r="Q123945" s="39"/>
    </row>
    <row r="123946" spans="17:17">
      <c r="Q123946" s="39"/>
    </row>
    <row r="123947" spans="17:17">
      <c r="Q123947" s="39"/>
    </row>
    <row r="123948" spans="17:17">
      <c r="Q123948" s="39"/>
    </row>
    <row r="123949" spans="17:17">
      <c r="Q123949" s="39"/>
    </row>
    <row r="123950" spans="17:17">
      <c r="Q123950" s="39"/>
    </row>
    <row r="123951" spans="17:17">
      <c r="Q123951" s="39"/>
    </row>
    <row r="123952" spans="17:17">
      <c r="Q123952" s="39"/>
    </row>
    <row r="123953" spans="17:17">
      <c r="Q123953" s="39"/>
    </row>
    <row r="123954" spans="17:17">
      <c r="Q123954" s="39"/>
    </row>
    <row r="123955" spans="17:17">
      <c r="Q123955" s="39"/>
    </row>
    <row r="123956" spans="17:17">
      <c r="Q123956" s="39"/>
    </row>
    <row r="123957" spans="17:17">
      <c r="Q123957" s="39"/>
    </row>
    <row r="123958" spans="17:17">
      <c r="Q123958" s="39"/>
    </row>
    <row r="123959" spans="17:17">
      <c r="Q123959" s="39"/>
    </row>
    <row r="123960" spans="17:17">
      <c r="Q123960" s="39"/>
    </row>
    <row r="123961" spans="17:17">
      <c r="Q123961" s="39"/>
    </row>
    <row r="123962" spans="17:17">
      <c r="Q123962" s="39"/>
    </row>
    <row r="123963" spans="17:17">
      <c r="Q123963" s="39"/>
    </row>
    <row r="123964" spans="17:17">
      <c r="Q123964" s="39"/>
    </row>
    <row r="123965" spans="17:17">
      <c r="Q123965" s="39"/>
    </row>
    <row r="123966" spans="17:17">
      <c r="Q123966" s="39"/>
    </row>
    <row r="123967" spans="17:17">
      <c r="Q123967" s="39"/>
    </row>
    <row r="123968" spans="17:17">
      <c r="Q123968" s="39"/>
    </row>
    <row r="123969" spans="17:17">
      <c r="Q123969" s="39"/>
    </row>
    <row r="123970" spans="17:17">
      <c r="Q123970" s="39"/>
    </row>
    <row r="123971" spans="17:17">
      <c r="Q123971" s="39"/>
    </row>
    <row r="123972" spans="17:17">
      <c r="Q123972" s="39"/>
    </row>
    <row r="123973" spans="17:17">
      <c r="Q123973" s="39"/>
    </row>
    <row r="123974" spans="17:17">
      <c r="Q123974" s="39"/>
    </row>
    <row r="123975" spans="17:17">
      <c r="Q123975" s="39"/>
    </row>
    <row r="123976" spans="17:17">
      <c r="Q123976" s="39"/>
    </row>
    <row r="123977" spans="17:17">
      <c r="Q123977" s="39"/>
    </row>
    <row r="123978" spans="17:17">
      <c r="Q123978" s="39"/>
    </row>
    <row r="123979" spans="17:17">
      <c r="Q123979" s="39"/>
    </row>
    <row r="123980" spans="17:17">
      <c r="Q123980" s="39"/>
    </row>
    <row r="123981" spans="17:17">
      <c r="Q123981" s="39"/>
    </row>
    <row r="123982" spans="17:17">
      <c r="Q123982" s="39"/>
    </row>
    <row r="123983" spans="17:17">
      <c r="Q123983" s="39"/>
    </row>
    <row r="123984" spans="17:17">
      <c r="Q123984" s="39"/>
    </row>
    <row r="123985" spans="17:17">
      <c r="Q123985" s="39"/>
    </row>
    <row r="123986" spans="17:17">
      <c r="Q123986" s="39"/>
    </row>
    <row r="123987" spans="17:17">
      <c r="Q123987" s="39"/>
    </row>
    <row r="123988" spans="17:17">
      <c r="Q123988" s="39"/>
    </row>
    <row r="123989" spans="17:17">
      <c r="Q123989" s="39"/>
    </row>
    <row r="123990" spans="17:17">
      <c r="Q123990" s="39"/>
    </row>
    <row r="123991" spans="17:17">
      <c r="Q123991" s="39"/>
    </row>
    <row r="123992" spans="17:17">
      <c r="Q123992" s="39"/>
    </row>
    <row r="123993" spans="17:17">
      <c r="Q123993" s="39"/>
    </row>
    <row r="123994" spans="17:17">
      <c r="Q123994" s="39"/>
    </row>
    <row r="123995" spans="17:17">
      <c r="Q123995" s="39"/>
    </row>
    <row r="123996" spans="17:17">
      <c r="Q123996" s="39"/>
    </row>
    <row r="123997" spans="17:17">
      <c r="Q123997" s="39"/>
    </row>
    <row r="123998" spans="17:17">
      <c r="Q123998" s="39"/>
    </row>
    <row r="123999" spans="17:17">
      <c r="Q123999" s="39"/>
    </row>
    <row r="124000" spans="17:17">
      <c r="Q124000" s="39"/>
    </row>
    <row r="124001" spans="17:17">
      <c r="Q124001" s="39"/>
    </row>
    <row r="124002" spans="17:17">
      <c r="Q124002" s="39"/>
    </row>
    <row r="124003" spans="17:17">
      <c r="Q124003" s="39"/>
    </row>
    <row r="124004" spans="17:17">
      <c r="Q124004" s="39"/>
    </row>
    <row r="124005" spans="17:17">
      <c r="Q124005" s="39"/>
    </row>
    <row r="124006" spans="17:17">
      <c r="Q124006" s="39"/>
    </row>
    <row r="124007" spans="17:17">
      <c r="Q124007" s="39"/>
    </row>
    <row r="124008" spans="17:17">
      <c r="Q124008" s="39"/>
    </row>
    <row r="124009" spans="17:17">
      <c r="Q124009" s="39"/>
    </row>
    <row r="124010" spans="17:17">
      <c r="Q124010" s="39"/>
    </row>
    <row r="124011" spans="17:17">
      <c r="Q124011" s="39"/>
    </row>
    <row r="124012" spans="17:17">
      <c r="Q124012" s="39"/>
    </row>
    <row r="124013" spans="17:17">
      <c r="Q124013" s="39"/>
    </row>
    <row r="124014" spans="17:17">
      <c r="Q124014" s="39"/>
    </row>
    <row r="124015" spans="17:17">
      <c r="Q124015" s="39"/>
    </row>
    <row r="124016" spans="17:17">
      <c r="Q124016" s="39"/>
    </row>
    <row r="124017" spans="17:17">
      <c r="Q124017" s="39"/>
    </row>
    <row r="124018" spans="17:17">
      <c r="Q124018" s="39"/>
    </row>
    <row r="124019" spans="17:17">
      <c r="Q124019" s="39"/>
    </row>
    <row r="124020" spans="17:17">
      <c r="Q124020" s="39"/>
    </row>
    <row r="124021" spans="17:17">
      <c r="Q124021" s="39"/>
    </row>
    <row r="124022" spans="17:17">
      <c r="Q124022" s="39"/>
    </row>
    <row r="124023" spans="17:17">
      <c r="Q124023" s="39"/>
    </row>
    <row r="124024" spans="17:17">
      <c r="Q124024" s="39"/>
    </row>
    <row r="124025" spans="17:17">
      <c r="Q124025" s="39"/>
    </row>
    <row r="124026" spans="17:17">
      <c r="Q124026" s="39"/>
    </row>
    <row r="124027" spans="17:17">
      <c r="Q124027" s="39"/>
    </row>
    <row r="124028" spans="17:17">
      <c r="Q124028" s="39"/>
    </row>
    <row r="124029" spans="17:17">
      <c r="Q124029" s="39"/>
    </row>
    <row r="124030" spans="17:17">
      <c r="Q124030" s="39"/>
    </row>
    <row r="124031" spans="17:17">
      <c r="Q124031" s="39"/>
    </row>
    <row r="124032" spans="17:17">
      <c r="Q124032" s="39"/>
    </row>
    <row r="124033" spans="17:17">
      <c r="Q124033" s="39"/>
    </row>
    <row r="124034" spans="17:17">
      <c r="Q124034" s="39"/>
    </row>
    <row r="124035" spans="17:17">
      <c r="Q124035" s="39"/>
    </row>
    <row r="124036" spans="17:17">
      <c r="Q124036" s="39"/>
    </row>
    <row r="124037" spans="17:17">
      <c r="Q124037" s="39"/>
    </row>
    <row r="124038" spans="17:17">
      <c r="Q124038" s="39"/>
    </row>
    <row r="124039" spans="17:17">
      <c r="Q124039" s="39"/>
    </row>
    <row r="124040" spans="17:17">
      <c r="Q124040" s="39"/>
    </row>
    <row r="124041" spans="17:17">
      <c r="Q124041" s="39"/>
    </row>
    <row r="124042" spans="17:17">
      <c r="Q124042" s="39"/>
    </row>
    <row r="124043" spans="17:17">
      <c r="Q124043" s="39"/>
    </row>
    <row r="124044" spans="17:17">
      <c r="Q124044" s="39"/>
    </row>
    <row r="124045" spans="17:17">
      <c r="Q124045" s="39"/>
    </row>
    <row r="124046" spans="17:17">
      <c r="Q124046" s="39"/>
    </row>
    <row r="124047" spans="17:17">
      <c r="Q124047" s="39"/>
    </row>
    <row r="124048" spans="17:17">
      <c r="Q124048" s="39"/>
    </row>
    <row r="124049" spans="17:17">
      <c r="Q124049" s="39"/>
    </row>
    <row r="124050" spans="17:17">
      <c r="Q124050" s="39"/>
    </row>
    <row r="124051" spans="17:17">
      <c r="Q124051" s="39"/>
    </row>
    <row r="124052" spans="17:17">
      <c r="Q124052" s="39"/>
    </row>
    <row r="124053" spans="17:17">
      <c r="Q124053" s="39"/>
    </row>
    <row r="124054" spans="17:17">
      <c r="Q124054" s="39"/>
    </row>
    <row r="124055" spans="17:17">
      <c r="Q124055" s="39"/>
    </row>
    <row r="124056" spans="17:17">
      <c r="Q124056" s="39"/>
    </row>
    <row r="124057" spans="17:17">
      <c r="Q124057" s="39"/>
    </row>
    <row r="124058" spans="17:17">
      <c r="Q124058" s="39"/>
    </row>
    <row r="124059" spans="17:17">
      <c r="Q124059" s="39"/>
    </row>
    <row r="124060" spans="17:17">
      <c r="Q124060" s="39"/>
    </row>
    <row r="124061" spans="17:17">
      <c r="Q124061" s="39"/>
    </row>
    <row r="124062" spans="17:17">
      <c r="Q124062" s="39"/>
    </row>
    <row r="124063" spans="17:17">
      <c r="Q124063" s="39"/>
    </row>
    <row r="124064" spans="17:17">
      <c r="Q124064" s="39"/>
    </row>
    <row r="124065" spans="17:17">
      <c r="Q124065" s="39"/>
    </row>
    <row r="124066" spans="17:17">
      <c r="Q124066" s="39"/>
    </row>
    <row r="124067" spans="17:17">
      <c r="Q124067" s="39"/>
    </row>
    <row r="124068" spans="17:17">
      <c r="Q124068" s="39"/>
    </row>
    <row r="124069" spans="17:17">
      <c r="Q124069" s="39"/>
    </row>
    <row r="124070" spans="17:17">
      <c r="Q124070" s="39"/>
    </row>
    <row r="124071" spans="17:17">
      <c r="Q124071" s="39"/>
    </row>
    <row r="124072" spans="17:17">
      <c r="Q124072" s="39"/>
    </row>
    <row r="124073" spans="17:17">
      <c r="Q124073" s="39"/>
    </row>
    <row r="124074" spans="17:17">
      <c r="Q124074" s="39"/>
    </row>
    <row r="124075" spans="17:17">
      <c r="Q124075" s="39"/>
    </row>
    <row r="124076" spans="17:17">
      <c r="Q124076" s="39"/>
    </row>
    <row r="124077" spans="17:17">
      <c r="Q124077" s="39"/>
    </row>
    <row r="124078" spans="17:17">
      <c r="Q124078" s="39"/>
    </row>
    <row r="124079" spans="17:17">
      <c r="Q124079" s="39"/>
    </row>
    <row r="124080" spans="17:17">
      <c r="Q124080" s="39"/>
    </row>
    <row r="124081" spans="17:17">
      <c r="Q124081" s="39"/>
    </row>
    <row r="124082" spans="17:17">
      <c r="Q124082" s="39"/>
    </row>
    <row r="124083" spans="17:17">
      <c r="Q124083" s="39"/>
    </row>
    <row r="124084" spans="17:17">
      <c r="Q124084" s="39"/>
    </row>
    <row r="124085" spans="17:17">
      <c r="Q124085" s="39"/>
    </row>
    <row r="124086" spans="17:17">
      <c r="Q124086" s="39"/>
    </row>
    <row r="124087" spans="17:17">
      <c r="Q124087" s="39"/>
    </row>
    <row r="124088" spans="17:17">
      <c r="Q124088" s="39"/>
    </row>
    <row r="124089" spans="17:17">
      <c r="Q124089" s="39"/>
    </row>
    <row r="124090" spans="17:17">
      <c r="Q124090" s="39"/>
    </row>
    <row r="124091" spans="17:17">
      <c r="Q124091" s="39"/>
    </row>
    <row r="124092" spans="17:17">
      <c r="Q124092" s="39"/>
    </row>
    <row r="124093" spans="17:17">
      <c r="Q124093" s="39"/>
    </row>
    <row r="124094" spans="17:17">
      <c r="Q124094" s="39"/>
    </row>
    <row r="124095" spans="17:17">
      <c r="Q124095" s="39"/>
    </row>
    <row r="124096" spans="17:17">
      <c r="Q124096" s="39"/>
    </row>
    <row r="124097" spans="17:17">
      <c r="Q124097" s="39"/>
    </row>
    <row r="124098" spans="17:17">
      <c r="Q124098" s="39"/>
    </row>
    <row r="124099" spans="17:17">
      <c r="Q124099" s="39"/>
    </row>
    <row r="124100" spans="17:17">
      <c r="Q124100" s="39"/>
    </row>
    <row r="124101" spans="17:17">
      <c r="Q124101" s="39"/>
    </row>
    <row r="124102" spans="17:17">
      <c r="Q124102" s="39"/>
    </row>
    <row r="124103" spans="17:17">
      <c r="Q124103" s="39"/>
    </row>
    <row r="124104" spans="17:17">
      <c r="Q124104" s="39"/>
    </row>
    <row r="124105" spans="17:17">
      <c r="Q124105" s="39"/>
    </row>
    <row r="124106" spans="17:17">
      <c r="Q124106" s="39"/>
    </row>
    <row r="124107" spans="17:17">
      <c r="Q124107" s="39"/>
    </row>
    <row r="124108" spans="17:17">
      <c r="Q124108" s="39"/>
    </row>
    <row r="124109" spans="17:17">
      <c r="Q124109" s="39"/>
    </row>
    <row r="124110" spans="17:17">
      <c r="Q124110" s="39"/>
    </row>
    <row r="124111" spans="17:17">
      <c r="Q124111" s="39"/>
    </row>
    <row r="124112" spans="17:17">
      <c r="Q124112" s="39"/>
    </row>
    <row r="124113" spans="17:17">
      <c r="Q124113" s="39"/>
    </row>
    <row r="124114" spans="17:17">
      <c r="Q124114" s="39"/>
    </row>
    <row r="124115" spans="17:17">
      <c r="Q124115" s="39"/>
    </row>
    <row r="124116" spans="17:17">
      <c r="Q124116" s="39"/>
    </row>
    <row r="124117" spans="17:17">
      <c r="Q124117" s="39"/>
    </row>
    <row r="124118" spans="17:17">
      <c r="Q124118" s="39"/>
    </row>
    <row r="124119" spans="17:17">
      <c r="Q124119" s="39"/>
    </row>
    <row r="124120" spans="17:17">
      <c r="Q124120" s="39"/>
    </row>
    <row r="124121" spans="17:17">
      <c r="Q124121" s="39"/>
    </row>
    <row r="124122" spans="17:17">
      <c r="Q124122" s="39"/>
    </row>
    <row r="124123" spans="17:17">
      <c r="Q124123" s="39"/>
    </row>
    <row r="124124" spans="17:17">
      <c r="Q124124" s="39"/>
    </row>
    <row r="124125" spans="17:17">
      <c r="Q124125" s="39"/>
    </row>
    <row r="124126" spans="17:17">
      <c r="Q124126" s="39"/>
    </row>
    <row r="124127" spans="17:17">
      <c r="Q124127" s="39"/>
    </row>
    <row r="124128" spans="17:17">
      <c r="Q124128" s="39"/>
    </row>
    <row r="124129" spans="17:17">
      <c r="Q124129" s="39"/>
    </row>
    <row r="124130" spans="17:17">
      <c r="Q124130" s="39"/>
    </row>
    <row r="124131" spans="17:17">
      <c r="Q124131" s="39"/>
    </row>
    <row r="124132" spans="17:17">
      <c r="Q124132" s="39"/>
    </row>
    <row r="124133" spans="17:17">
      <c r="Q124133" s="39"/>
    </row>
    <row r="124134" spans="17:17">
      <c r="Q124134" s="39"/>
    </row>
    <row r="124135" spans="17:17">
      <c r="Q124135" s="39"/>
    </row>
    <row r="124136" spans="17:17">
      <c r="Q124136" s="39"/>
    </row>
    <row r="124137" spans="17:17">
      <c r="Q124137" s="39"/>
    </row>
    <row r="124138" spans="17:17">
      <c r="Q124138" s="39"/>
    </row>
    <row r="124139" spans="17:17">
      <c r="Q124139" s="39"/>
    </row>
    <row r="124140" spans="17:17">
      <c r="Q124140" s="39"/>
    </row>
    <row r="124141" spans="17:17">
      <c r="Q124141" s="39"/>
    </row>
    <row r="124142" spans="17:17">
      <c r="Q124142" s="39"/>
    </row>
    <row r="124143" spans="17:17">
      <c r="Q124143" s="39"/>
    </row>
    <row r="124144" spans="17:17">
      <c r="Q124144" s="39"/>
    </row>
    <row r="124145" spans="17:17">
      <c r="Q124145" s="39"/>
    </row>
    <row r="124146" spans="17:17">
      <c r="Q124146" s="39"/>
    </row>
    <row r="124147" spans="17:17">
      <c r="Q124147" s="39"/>
    </row>
    <row r="124148" spans="17:17">
      <c r="Q124148" s="39"/>
    </row>
    <row r="124149" spans="17:17">
      <c r="Q124149" s="39"/>
    </row>
    <row r="124150" spans="17:17">
      <c r="Q124150" s="39"/>
    </row>
    <row r="124151" spans="17:17">
      <c r="Q124151" s="39"/>
    </row>
    <row r="124152" spans="17:17">
      <c r="Q124152" s="39"/>
    </row>
    <row r="124153" spans="17:17">
      <c r="Q124153" s="39"/>
    </row>
    <row r="124154" spans="17:17">
      <c r="Q124154" s="39"/>
    </row>
    <row r="124155" spans="17:17">
      <c r="Q124155" s="39"/>
    </row>
    <row r="124156" spans="17:17">
      <c r="Q124156" s="39"/>
    </row>
    <row r="124157" spans="17:17">
      <c r="Q124157" s="39"/>
    </row>
    <row r="124158" spans="17:17">
      <c r="Q124158" s="39"/>
    </row>
    <row r="124159" spans="17:17">
      <c r="Q124159" s="39"/>
    </row>
    <row r="124160" spans="17:17">
      <c r="Q124160" s="39"/>
    </row>
    <row r="124161" spans="17:17">
      <c r="Q124161" s="39"/>
    </row>
    <row r="124162" spans="17:17">
      <c r="Q124162" s="39"/>
    </row>
    <row r="124163" spans="17:17">
      <c r="Q124163" s="39"/>
    </row>
    <row r="124164" spans="17:17">
      <c r="Q124164" s="39"/>
    </row>
    <row r="124165" spans="17:17">
      <c r="Q124165" s="39"/>
    </row>
    <row r="124166" spans="17:17">
      <c r="Q124166" s="39"/>
    </row>
    <row r="124167" spans="17:17">
      <c r="Q124167" s="39"/>
    </row>
    <row r="124168" spans="17:17">
      <c r="Q124168" s="39"/>
    </row>
    <row r="124169" spans="17:17">
      <c r="Q124169" s="39"/>
    </row>
    <row r="124170" spans="17:17">
      <c r="Q124170" s="39"/>
    </row>
    <row r="124171" spans="17:17">
      <c r="Q124171" s="39"/>
    </row>
    <row r="124172" spans="17:17">
      <c r="Q124172" s="39"/>
    </row>
    <row r="124173" spans="17:17">
      <c r="Q124173" s="39"/>
    </row>
    <row r="124174" spans="17:17">
      <c r="Q124174" s="39"/>
    </row>
    <row r="124175" spans="17:17">
      <c r="Q124175" s="39"/>
    </row>
    <row r="124176" spans="17:17">
      <c r="Q124176" s="39"/>
    </row>
    <row r="124177" spans="17:17">
      <c r="Q124177" s="39"/>
    </row>
    <row r="124178" spans="17:17">
      <c r="Q124178" s="39"/>
    </row>
    <row r="124179" spans="17:17">
      <c r="Q124179" s="39"/>
    </row>
    <row r="124180" spans="17:17">
      <c r="Q124180" s="39"/>
    </row>
    <row r="124181" spans="17:17">
      <c r="Q124181" s="39"/>
    </row>
    <row r="124182" spans="17:17">
      <c r="Q124182" s="39"/>
    </row>
    <row r="124183" spans="17:17">
      <c r="Q124183" s="39"/>
    </row>
    <row r="124184" spans="17:17">
      <c r="Q124184" s="39"/>
    </row>
    <row r="124185" spans="17:17">
      <c r="Q124185" s="39"/>
    </row>
    <row r="124186" spans="17:17">
      <c r="Q124186" s="39"/>
    </row>
    <row r="124187" spans="17:17">
      <c r="Q124187" s="39"/>
    </row>
    <row r="124188" spans="17:17">
      <c r="Q124188" s="39"/>
    </row>
    <row r="124189" spans="17:17">
      <c r="Q124189" s="39"/>
    </row>
    <row r="124190" spans="17:17">
      <c r="Q124190" s="39"/>
    </row>
    <row r="124191" spans="17:17">
      <c r="Q124191" s="39"/>
    </row>
    <row r="124192" spans="17:17">
      <c r="Q124192" s="39"/>
    </row>
    <row r="124193" spans="17:17">
      <c r="Q124193" s="39"/>
    </row>
    <row r="124194" spans="17:17">
      <c r="Q124194" s="39"/>
    </row>
    <row r="124195" spans="17:17">
      <c r="Q124195" s="39"/>
    </row>
    <row r="124196" spans="17:17">
      <c r="Q124196" s="39"/>
    </row>
    <row r="124197" spans="17:17">
      <c r="Q124197" s="39"/>
    </row>
    <row r="124198" spans="17:17">
      <c r="Q124198" s="39"/>
    </row>
    <row r="124199" spans="17:17">
      <c r="Q124199" s="39"/>
    </row>
    <row r="124200" spans="17:17">
      <c r="Q124200" s="39"/>
    </row>
    <row r="124201" spans="17:17">
      <c r="Q124201" s="39"/>
    </row>
    <row r="124202" spans="17:17">
      <c r="Q124202" s="39"/>
    </row>
    <row r="124203" spans="17:17">
      <c r="Q124203" s="39"/>
    </row>
    <row r="124204" spans="17:17">
      <c r="Q124204" s="39"/>
    </row>
    <row r="124205" spans="17:17">
      <c r="Q124205" s="39"/>
    </row>
    <row r="124206" spans="17:17">
      <c r="Q124206" s="39"/>
    </row>
    <row r="124207" spans="17:17">
      <c r="Q124207" s="39"/>
    </row>
    <row r="124208" spans="17:17">
      <c r="Q124208" s="39"/>
    </row>
    <row r="124209" spans="17:17">
      <c r="Q124209" s="39"/>
    </row>
    <row r="124210" spans="17:17">
      <c r="Q124210" s="39"/>
    </row>
    <row r="124211" spans="17:17">
      <c r="Q124211" s="39"/>
    </row>
    <row r="124212" spans="17:17">
      <c r="Q124212" s="39"/>
    </row>
    <row r="124213" spans="17:17">
      <c r="Q124213" s="39"/>
    </row>
    <row r="124214" spans="17:17">
      <c r="Q124214" s="39"/>
    </row>
    <row r="124215" spans="17:17">
      <c r="Q124215" s="39"/>
    </row>
    <row r="124216" spans="17:17">
      <c r="Q124216" s="39"/>
    </row>
    <row r="124217" spans="17:17">
      <c r="Q124217" s="39"/>
    </row>
    <row r="124218" spans="17:17">
      <c r="Q124218" s="39"/>
    </row>
    <row r="124219" spans="17:17">
      <c r="Q124219" s="39"/>
    </row>
    <row r="124220" spans="17:17">
      <c r="Q124220" s="39"/>
    </row>
    <row r="124221" spans="17:17">
      <c r="Q124221" s="39"/>
    </row>
    <row r="124222" spans="17:17">
      <c r="Q124222" s="39"/>
    </row>
    <row r="124223" spans="17:17">
      <c r="Q124223" s="39"/>
    </row>
    <row r="124224" spans="17:17">
      <c r="Q124224" s="39"/>
    </row>
    <row r="124225" spans="17:17">
      <c r="Q124225" s="39"/>
    </row>
    <row r="124226" spans="17:17">
      <c r="Q124226" s="39"/>
    </row>
    <row r="124227" spans="17:17">
      <c r="Q124227" s="39"/>
    </row>
    <row r="124228" spans="17:17">
      <c r="Q124228" s="39"/>
    </row>
    <row r="124229" spans="17:17">
      <c r="Q124229" s="39"/>
    </row>
    <row r="124230" spans="17:17">
      <c r="Q124230" s="39"/>
    </row>
    <row r="124231" spans="17:17">
      <c r="Q124231" s="39"/>
    </row>
    <row r="124232" spans="17:17">
      <c r="Q124232" s="39"/>
    </row>
    <row r="124233" spans="17:17">
      <c r="Q124233" s="39"/>
    </row>
    <row r="124234" spans="17:17">
      <c r="Q124234" s="39"/>
    </row>
    <row r="124235" spans="17:17">
      <c r="Q124235" s="39"/>
    </row>
    <row r="124236" spans="17:17">
      <c r="Q124236" s="39"/>
    </row>
    <row r="124237" spans="17:17">
      <c r="Q124237" s="39"/>
    </row>
    <row r="124238" spans="17:17">
      <c r="Q124238" s="39"/>
    </row>
    <row r="124239" spans="17:17">
      <c r="Q124239" s="39"/>
    </row>
    <row r="124240" spans="17:17">
      <c r="Q124240" s="39"/>
    </row>
    <row r="124241" spans="17:17">
      <c r="Q124241" s="39"/>
    </row>
    <row r="124242" spans="17:17">
      <c r="Q124242" s="39"/>
    </row>
    <row r="124243" spans="17:17">
      <c r="Q124243" s="39"/>
    </row>
    <row r="124244" spans="17:17">
      <c r="Q124244" s="39"/>
    </row>
    <row r="124245" spans="17:17">
      <c r="Q124245" s="39"/>
    </row>
    <row r="124246" spans="17:17">
      <c r="Q124246" s="39"/>
    </row>
    <row r="124247" spans="17:17">
      <c r="Q124247" s="39"/>
    </row>
    <row r="124248" spans="17:17">
      <c r="Q124248" s="39"/>
    </row>
    <row r="124249" spans="17:17">
      <c r="Q124249" s="39"/>
    </row>
    <row r="124250" spans="17:17">
      <c r="Q124250" s="39"/>
    </row>
    <row r="124251" spans="17:17">
      <c r="Q124251" s="39"/>
    </row>
    <row r="124252" spans="17:17">
      <c r="Q124252" s="39"/>
    </row>
    <row r="124253" spans="17:17">
      <c r="Q124253" s="39"/>
    </row>
    <row r="124254" spans="17:17">
      <c r="Q124254" s="39"/>
    </row>
    <row r="124255" spans="17:17">
      <c r="Q124255" s="39"/>
    </row>
    <row r="124256" spans="17:17">
      <c r="Q124256" s="39"/>
    </row>
    <row r="124257" spans="17:17">
      <c r="Q124257" s="39"/>
    </row>
    <row r="124258" spans="17:17">
      <c r="Q124258" s="39"/>
    </row>
    <row r="124259" spans="17:17">
      <c r="Q124259" s="39"/>
    </row>
    <row r="124260" spans="17:17">
      <c r="Q124260" s="39"/>
    </row>
    <row r="124261" spans="17:17">
      <c r="Q124261" s="39"/>
    </row>
    <row r="124262" spans="17:17">
      <c r="Q124262" s="39"/>
    </row>
    <row r="124263" spans="17:17">
      <c r="Q124263" s="39"/>
    </row>
    <row r="124264" spans="17:17">
      <c r="Q124264" s="39"/>
    </row>
    <row r="124265" spans="17:17">
      <c r="Q124265" s="39"/>
    </row>
    <row r="124266" spans="17:17">
      <c r="Q124266" s="39"/>
    </row>
    <row r="124267" spans="17:17">
      <c r="Q124267" s="39"/>
    </row>
    <row r="124268" spans="17:17">
      <c r="Q124268" s="39"/>
    </row>
    <row r="124269" spans="17:17">
      <c r="Q124269" s="39"/>
    </row>
    <row r="124270" spans="17:17">
      <c r="Q124270" s="39"/>
    </row>
    <row r="124271" spans="17:17">
      <c r="Q124271" s="39"/>
    </row>
    <row r="124272" spans="17:17">
      <c r="Q124272" s="39"/>
    </row>
    <row r="124273" spans="17:17">
      <c r="Q124273" s="39"/>
    </row>
    <row r="124274" spans="17:17">
      <c r="Q124274" s="39"/>
    </row>
    <row r="124275" spans="17:17">
      <c r="Q124275" s="39"/>
    </row>
    <row r="124276" spans="17:17">
      <c r="Q124276" s="39"/>
    </row>
    <row r="124277" spans="17:17">
      <c r="Q124277" s="39"/>
    </row>
    <row r="124278" spans="17:17">
      <c r="Q124278" s="39"/>
    </row>
    <row r="124279" spans="17:17">
      <c r="Q124279" s="39"/>
    </row>
    <row r="124280" spans="17:17">
      <c r="Q124280" s="39"/>
    </row>
    <row r="124281" spans="17:17">
      <c r="Q124281" s="39"/>
    </row>
    <row r="124282" spans="17:17">
      <c r="Q124282" s="39"/>
    </row>
    <row r="124283" spans="17:17">
      <c r="Q124283" s="39"/>
    </row>
    <row r="124284" spans="17:17">
      <c r="Q124284" s="39"/>
    </row>
    <row r="124285" spans="17:17">
      <c r="Q124285" s="39"/>
    </row>
    <row r="124286" spans="17:17">
      <c r="Q124286" s="39"/>
    </row>
    <row r="124287" spans="17:17">
      <c r="Q124287" s="39"/>
    </row>
    <row r="124288" spans="17:17">
      <c r="Q124288" s="39"/>
    </row>
    <row r="124289" spans="17:17">
      <c r="Q124289" s="39"/>
    </row>
    <row r="124290" spans="17:17">
      <c r="Q124290" s="39"/>
    </row>
    <row r="124291" spans="17:17">
      <c r="Q124291" s="39"/>
    </row>
    <row r="124292" spans="17:17">
      <c r="Q124292" s="39"/>
    </row>
    <row r="124293" spans="17:17">
      <c r="Q124293" s="39"/>
    </row>
    <row r="124294" spans="17:17">
      <c r="Q124294" s="39"/>
    </row>
    <row r="124295" spans="17:17">
      <c r="Q124295" s="39"/>
    </row>
    <row r="124296" spans="17:17">
      <c r="Q124296" s="39"/>
    </row>
    <row r="124297" spans="17:17">
      <c r="Q124297" s="39"/>
    </row>
    <row r="124298" spans="17:17">
      <c r="Q124298" s="39"/>
    </row>
    <row r="124299" spans="17:17">
      <c r="Q124299" s="39"/>
    </row>
    <row r="124300" spans="17:17">
      <c r="Q124300" s="39"/>
    </row>
    <row r="124301" spans="17:17">
      <c r="Q124301" s="39"/>
    </row>
    <row r="124302" spans="17:17">
      <c r="Q124302" s="39"/>
    </row>
    <row r="124303" spans="17:17">
      <c r="Q124303" s="39"/>
    </row>
    <row r="124304" spans="17:17">
      <c r="Q124304" s="39"/>
    </row>
    <row r="124305" spans="17:17">
      <c r="Q124305" s="39"/>
    </row>
    <row r="124306" spans="17:17">
      <c r="Q124306" s="39"/>
    </row>
    <row r="124307" spans="17:17">
      <c r="Q124307" s="39"/>
    </row>
    <row r="124308" spans="17:17">
      <c r="Q124308" s="39"/>
    </row>
    <row r="124309" spans="17:17">
      <c r="Q124309" s="39"/>
    </row>
    <row r="124310" spans="17:17">
      <c r="Q124310" s="39"/>
    </row>
    <row r="124311" spans="17:17">
      <c r="Q124311" s="39"/>
    </row>
    <row r="124312" spans="17:17">
      <c r="Q124312" s="39"/>
    </row>
    <row r="124313" spans="17:17">
      <c r="Q124313" s="39"/>
    </row>
    <row r="124314" spans="17:17">
      <c r="Q124314" s="39"/>
    </row>
    <row r="124315" spans="17:17">
      <c r="Q124315" s="39"/>
    </row>
    <row r="124316" spans="17:17">
      <c r="Q124316" s="39"/>
    </row>
    <row r="124317" spans="17:17">
      <c r="Q124317" s="39"/>
    </row>
    <row r="124318" spans="17:17">
      <c r="Q124318" s="39"/>
    </row>
    <row r="124319" spans="17:17">
      <c r="Q124319" s="39"/>
    </row>
    <row r="124320" spans="17:17">
      <c r="Q124320" s="39"/>
    </row>
    <row r="124321" spans="17:17">
      <c r="Q124321" s="39"/>
    </row>
    <row r="124322" spans="17:17">
      <c r="Q124322" s="39"/>
    </row>
    <row r="124323" spans="17:17">
      <c r="Q124323" s="39"/>
    </row>
    <row r="124324" spans="17:17">
      <c r="Q124324" s="39"/>
    </row>
    <row r="124325" spans="17:17">
      <c r="Q124325" s="39"/>
    </row>
    <row r="124326" spans="17:17">
      <c r="Q124326" s="39"/>
    </row>
    <row r="124327" spans="17:17">
      <c r="Q124327" s="39"/>
    </row>
    <row r="124328" spans="17:17">
      <c r="Q124328" s="39"/>
    </row>
    <row r="124329" spans="17:17">
      <c r="Q124329" s="39"/>
    </row>
    <row r="124330" spans="17:17">
      <c r="Q124330" s="39"/>
    </row>
    <row r="124331" spans="17:17">
      <c r="Q124331" s="39"/>
    </row>
    <row r="124332" spans="17:17">
      <c r="Q124332" s="39"/>
    </row>
    <row r="124333" spans="17:17">
      <c r="Q124333" s="39"/>
    </row>
    <row r="124334" spans="17:17">
      <c r="Q124334" s="39"/>
    </row>
    <row r="124335" spans="17:17">
      <c r="Q124335" s="39"/>
    </row>
    <row r="124336" spans="17:17">
      <c r="Q124336" s="39"/>
    </row>
    <row r="124337" spans="17:17">
      <c r="Q124337" s="39"/>
    </row>
    <row r="124338" spans="17:17">
      <c r="Q124338" s="39"/>
    </row>
    <row r="124339" spans="17:17">
      <c r="Q124339" s="39"/>
    </row>
    <row r="124340" spans="17:17">
      <c r="Q124340" s="39"/>
    </row>
    <row r="124341" spans="17:17">
      <c r="Q124341" s="39"/>
    </row>
    <row r="124342" spans="17:17">
      <c r="Q124342" s="39"/>
    </row>
    <row r="124343" spans="17:17">
      <c r="Q124343" s="39"/>
    </row>
    <row r="124344" spans="17:17">
      <c r="Q124344" s="39"/>
    </row>
    <row r="124345" spans="17:17">
      <c r="Q124345" s="39"/>
    </row>
    <row r="124346" spans="17:17">
      <c r="Q124346" s="39"/>
    </row>
    <row r="124347" spans="17:17">
      <c r="Q124347" s="39"/>
    </row>
    <row r="124348" spans="17:17">
      <c r="Q124348" s="39"/>
    </row>
    <row r="124349" spans="17:17">
      <c r="Q124349" s="39"/>
    </row>
    <row r="124350" spans="17:17">
      <c r="Q124350" s="39"/>
    </row>
    <row r="124351" spans="17:17">
      <c r="Q124351" s="39"/>
    </row>
    <row r="124352" spans="17:17">
      <c r="Q124352" s="39"/>
    </row>
    <row r="124353" spans="17:17">
      <c r="Q124353" s="39"/>
    </row>
    <row r="124354" spans="17:17">
      <c r="Q124354" s="39"/>
    </row>
    <row r="124355" spans="17:17">
      <c r="Q124355" s="39"/>
    </row>
    <row r="124356" spans="17:17">
      <c r="Q124356" s="39"/>
    </row>
    <row r="124357" spans="17:17">
      <c r="Q124357" s="39"/>
    </row>
    <row r="124358" spans="17:17">
      <c r="Q124358" s="39"/>
    </row>
    <row r="124359" spans="17:17">
      <c r="Q124359" s="39"/>
    </row>
    <row r="124360" spans="17:17">
      <c r="Q124360" s="39"/>
    </row>
    <row r="124361" spans="17:17">
      <c r="Q124361" s="39"/>
    </row>
    <row r="124362" spans="17:17">
      <c r="Q124362" s="39"/>
    </row>
    <row r="124363" spans="17:17">
      <c r="Q124363" s="39"/>
    </row>
    <row r="124364" spans="17:17">
      <c r="Q124364" s="39"/>
    </row>
    <row r="124365" spans="17:17">
      <c r="Q124365" s="39"/>
    </row>
    <row r="124366" spans="17:17">
      <c r="Q124366" s="39"/>
    </row>
    <row r="124367" spans="17:17">
      <c r="Q124367" s="39"/>
    </row>
    <row r="124368" spans="17:17">
      <c r="Q124368" s="39"/>
    </row>
    <row r="124369" spans="17:17">
      <c r="Q124369" s="39"/>
    </row>
    <row r="124370" spans="17:17">
      <c r="Q124370" s="39"/>
    </row>
    <row r="124371" spans="17:17">
      <c r="Q124371" s="39"/>
    </row>
    <row r="124372" spans="17:17">
      <c r="Q124372" s="39"/>
    </row>
    <row r="124373" spans="17:17">
      <c r="Q124373" s="39"/>
    </row>
    <row r="124374" spans="17:17">
      <c r="Q124374" s="39"/>
    </row>
    <row r="124375" spans="17:17">
      <c r="Q124375" s="39"/>
    </row>
    <row r="124376" spans="17:17">
      <c r="Q124376" s="39"/>
    </row>
    <row r="124377" spans="17:17">
      <c r="Q124377" s="39"/>
    </row>
    <row r="124378" spans="17:17">
      <c r="Q124378" s="39"/>
    </row>
    <row r="124379" spans="17:17">
      <c r="Q124379" s="39"/>
    </row>
    <row r="124380" spans="17:17">
      <c r="Q124380" s="39"/>
    </row>
    <row r="124381" spans="17:17">
      <c r="Q124381" s="39"/>
    </row>
    <row r="124382" spans="17:17">
      <c r="Q124382" s="39"/>
    </row>
    <row r="124383" spans="17:17">
      <c r="Q124383" s="39"/>
    </row>
    <row r="124384" spans="17:17">
      <c r="Q124384" s="39"/>
    </row>
    <row r="124385" spans="17:17">
      <c r="Q124385" s="39"/>
    </row>
    <row r="124386" spans="17:17">
      <c r="Q124386" s="39"/>
    </row>
    <row r="124387" spans="17:17">
      <c r="Q124387" s="39"/>
    </row>
    <row r="124388" spans="17:17">
      <c r="Q124388" s="39"/>
    </row>
    <row r="124389" spans="17:17">
      <c r="Q124389" s="39"/>
    </row>
    <row r="124390" spans="17:17">
      <c r="Q124390" s="39"/>
    </row>
    <row r="124391" spans="17:17">
      <c r="Q124391" s="39"/>
    </row>
    <row r="124392" spans="17:17">
      <c r="Q124392" s="39"/>
    </row>
    <row r="124393" spans="17:17">
      <c r="Q124393" s="39"/>
    </row>
    <row r="124394" spans="17:17">
      <c r="Q124394" s="39"/>
    </row>
    <row r="124395" spans="17:17">
      <c r="Q124395" s="39"/>
    </row>
    <row r="124396" spans="17:17">
      <c r="Q124396" s="39"/>
    </row>
    <row r="124397" spans="17:17">
      <c r="Q124397" s="39"/>
    </row>
    <row r="124398" spans="17:17">
      <c r="Q124398" s="39"/>
    </row>
    <row r="124399" spans="17:17">
      <c r="Q124399" s="39"/>
    </row>
    <row r="124400" spans="17:17">
      <c r="Q124400" s="39"/>
    </row>
    <row r="124401" spans="17:17">
      <c r="Q124401" s="39"/>
    </row>
    <row r="124402" spans="17:17">
      <c r="Q124402" s="39"/>
    </row>
    <row r="124403" spans="17:17">
      <c r="Q124403" s="39"/>
    </row>
    <row r="124404" spans="17:17">
      <c r="Q124404" s="39"/>
    </row>
    <row r="124405" spans="17:17">
      <c r="Q124405" s="39"/>
    </row>
    <row r="124406" spans="17:17">
      <c r="Q124406" s="39"/>
    </row>
    <row r="124407" spans="17:17">
      <c r="Q124407" s="39"/>
    </row>
    <row r="124408" spans="17:17">
      <c r="Q124408" s="39"/>
    </row>
    <row r="124409" spans="17:17">
      <c r="Q124409" s="39"/>
    </row>
    <row r="124410" spans="17:17">
      <c r="Q124410" s="39"/>
    </row>
    <row r="124411" spans="17:17">
      <c r="Q124411" s="39"/>
    </row>
    <row r="124412" spans="17:17">
      <c r="Q124412" s="39"/>
    </row>
    <row r="124413" spans="17:17">
      <c r="Q124413" s="39"/>
    </row>
    <row r="124414" spans="17:17">
      <c r="Q124414" s="39"/>
    </row>
    <row r="124415" spans="17:17">
      <c r="Q124415" s="39"/>
    </row>
    <row r="124416" spans="17:17">
      <c r="Q124416" s="39"/>
    </row>
    <row r="124417" spans="17:17">
      <c r="Q124417" s="39"/>
    </row>
    <row r="124418" spans="17:17">
      <c r="Q124418" s="39"/>
    </row>
    <row r="124419" spans="17:17">
      <c r="Q124419" s="39"/>
    </row>
    <row r="124420" spans="17:17">
      <c r="Q124420" s="39"/>
    </row>
    <row r="124421" spans="17:17">
      <c r="Q124421" s="39"/>
    </row>
    <row r="124422" spans="17:17">
      <c r="Q124422" s="39"/>
    </row>
    <row r="124423" spans="17:17">
      <c r="Q124423" s="39"/>
    </row>
    <row r="124424" spans="17:17">
      <c r="Q124424" s="39"/>
    </row>
    <row r="124425" spans="17:17">
      <c r="Q124425" s="39"/>
    </row>
    <row r="124426" spans="17:17">
      <c r="Q124426" s="39"/>
    </row>
    <row r="124427" spans="17:17">
      <c r="Q124427" s="39"/>
    </row>
    <row r="124428" spans="17:17">
      <c r="Q124428" s="39"/>
    </row>
    <row r="124429" spans="17:17">
      <c r="Q124429" s="39"/>
    </row>
    <row r="124430" spans="17:17">
      <c r="Q124430" s="39"/>
    </row>
    <row r="124431" spans="17:17">
      <c r="Q124431" s="39"/>
    </row>
    <row r="124432" spans="17:17">
      <c r="Q124432" s="39"/>
    </row>
    <row r="124433" spans="17:17">
      <c r="Q124433" s="39"/>
    </row>
    <row r="124434" spans="17:17">
      <c r="Q124434" s="39"/>
    </row>
    <row r="124435" spans="17:17">
      <c r="Q124435" s="39"/>
    </row>
    <row r="124436" spans="17:17">
      <c r="Q124436" s="39"/>
    </row>
    <row r="124437" spans="17:17">
      <c r="Q124437" s="39"/>
    </row>
    <row r="124438" spans="17:17">
      <c r="Q124438" s="39"/>
    </row>
    <row r="124439" spans="17:17">
      <c r="Q124439" s="39"/>
    </row>
    <row r="124440" spans="17:17">
      <c r="Q124440" s="39"/>
    </row>
    <row r="124441" spans="17:17">
      <c r="Q124441" s="39"/>
    </row>
    <row r="124442" spans="17:17">
      <c r="Q124442" s="39"/>
    </row>
    <row r="124443" spans="17:17">
      <c r="Q124443" s="39"/>
    </row>
    <row r="124444" spans="17:17">
      <c r="Q124444" s="39"/>
    </row>
    <row r="124445" spans="17:17">
      <c r="Q124445" s="39"/>
    </row>
    <row r="124446" spans="17:17">
      <c r="Q124446" s="39"/>
    </row>
    <row r="124447" spans="17:17">
      <c r="Q124447" s="39"/>
    </row>
    <row r="124448" spans="17:17">
      <c r="Q124448" s="39"/>
    </row>
    <row r="124449" spans="17:17">
      <c r="Q124449" s="39"/>
    </row>
    <row r="124450" spans="17:17">
      <c r="Q124450" s="39"/>
    </row>
    <row r="124451" spans="17:17">
      <c r="Q124451" s="39"/>
    </row>
    <row r="124452" spans="17:17">
      <c r="Q124452" s="39"/>
    </row>
    <row r="124453" spans="17:17">
      <c r="Q124453" s="39"/>
    </row>
    <row r="124454" spans="17:17">
      <c r="Q124454" s="39"/>
    </row>
    <row r="124455" spans="17:17">
      <c r="Q124455" s="39"/>
    </row>
    <row r="124456" spans="17:17">
      <c r="Q124456" s="39"/>
    </row>
    <row r="124457" spans="17:17">
      <c r="Q124457" s="39"/>
    </row>
    <row r="124458" spans="17:17">
      <c r="Q124458" s="39"/>
    </row>
    <row r="124459" spans="17:17">
      <c r="Q124459" s="39"/>
    </row>
    <row r="124460" spans="17:17">
      <c r="Q124460" s="39"/>
    </row>
    <row r="124461" spans="17:17">
      <c r="Q124461" s="39"/>
    </row>
    <row r="124462" spans="17:17">
      <c r="Q124462" s="39"/>
    </row>
    <row r="124463" spans="17:17">
      <c r="Q124463" s="39"/>
    </row>
    <row r="124464" spans="17:17">
      <c r="Q124464" s="39"/>
    </row>
    <row r="124465" spans="17:17">
      <c r="Q124465" s="39"/>
    </row>
    <row r="124466" spans="17:17">
      <c r="Q124466" s="39"/>
    </row>
    <row r="124467" spans="17:17">
      <c r="Q124467" s="39"/>
    </row>
    <row r="124468" spans="17:17">
      <c r="Q124468" s="39"/>
    </row>
    <row r="124469" spans="17:17">
      <c r="Q124469" s="39"/>
    </row>
    <row r="124470" spans="17:17">
      <c r="Q124470" s="39"/>
    </row>
    <row r="124471" spans="17:17">
      <c r="Q124471" s="39"/>
    </row>
    <row r="124472" spans="17:17">
      <c r="Q124472" s="39"/>
    </row>
    <row r="124473" spans="17:17">
      <c r="Q124473" s="39"/>
    </row>
    <row r="124474" spans="17:17">
      <c r="Q124474" s="39"/>
    </row>
    <row r="124475" spans="17:17">
      <c r="Q124475" s="39"/>
    </row>
    <row r="124476" spans="17:17">
      <c r="Q124476" s="39"/>
    </row>
    <row r="124477" spans="17:17">
      <c r="Q124477" s="39"/>
    </row>
    <row r="124478" spans="17:17">
      <c r="Q124478" s="39"/>
    </row>
    <row r="124479" spans="17:17">
      <c r="Q124479" s="39"/>
    </row>
    <row r="124480" spans="17:17">
      <c r="Q124480" s="39"/>
    </row>
    <row r="124481" spans="17:17">
      <c r="Q124481" s="39"/>
    </row>
    <row r="124482" spans="17:17">
      <c r="Q124482" s="39"/>
    </row>
    <row r="124483" spans="17:17">
      <c r="Q124483" s="39"/>
    </row>
    <row r="124484" spans="17:17">
      <c r="Q124484" s="39"/>
    </row>
    <row r="124485" spans="17:17">
      <c r="Q124485" s="39"/>
    </row>
    <row r="124486" spans="17:17">
      <c r="Q124486" s="39"/>
    </row>
    <row r="124487" spans="17:17">
      <c r="Q124487" s="39"/>
    </row>
    <row r="124488" spans="17:17">
      <c r="Q124488" s="39"/>
    </row>
    <row r="124489" spans="17:17">
      <c r="Q124489" s="39"/>
    </row>
    <row r="124490" spans="17:17">
      <c r="Q124490" s="39"/>
    </row>
    <row r="124491" spans="17:17">
      <c r="Q124491" s="39"/>
    </row>
    <row r="124492" spans="17:17">
      <c r="Q124492" s="39"/>
    </row>
    <row r="124493" spans="17:17">
      <c r="Q124493" s="39"/>
    </row>
    <row r="124494" spans="17:17">
      <c r="Q124494" s="39"/>
    </row>
    <row r="124495" spans="17:17">
      <c r="Q124495" s="39"/>
    </row>
    <row r="124496" spans="17:17">
      <c r="Q124496" s="39"/>
    </row>
    <row r="124497" spans="17:17">
      <c r="Q124497" s="39"/>
    </row>
    <row r="124498" spans="17:17">
      <c r="Q124498" s="39"/>
    </row>
    <row r="124499" spans="17:17">
      <c r="Q124499" s="39"/>
    </row>
    <row r="124500" spans="17:17">
      <c r="Q124500" s="39"/>
    </row>
    <row r="124501" spans="17:17">
      <c r="Q124501" s="39"/>
    </row>
    <row r="124502" spans="17:17">
      <c r="Q124502" s="39"/>
    </row>
    <row r="124503" spans="17:17">
      <c r="Q124503" s="39"/>
    </row>
    <row r="124504" spans="17:17">
      <c r="Q124504" s="39"/>
    </row>
    <row r="124505" spans="17:17">
      <c r="Q124505" s="39"/>
    </row>
    <row r="124506" spans="17:17">
      <c r="Q124506" s="39"/>
    </row>
    <row r="124507" spans="17:17">
      <c r="Q124507" s="39"/>
    </row>
    <row r="124508" spans="17:17">
      <c r="Q124508" s="39"/>
    </row>
    <row r="124509" spans="17:17">
      <c r="Q124509" s="39"/>
    </row>
    <row r="124510" spans="17:17">
      <c r="Q124510" s="39"/>
    </row>
    <row r="124511" spans="17:17">
      <c r="Q124511" s="39"/>
    </row>
    <row r="124512" spans="17:17">
      <c r="Q124512" s="39"/>
    </row>
    <row r="124513" spans="17:17">
      <c r="Q124513" s="39"/>
    </row>
    <row r="124514" spans="17:17">
      <c r="Q124514" s="39"/>
    </row>
    <row r="124515" spans="17:17">
      <c r="Q124515" s="39"/>
    </row>
    <row r="124516" spans="17:17">
      <c r="Q124516" s="39"/>
    </row>
    <row r="124517" spans="17:17">
      <c r="Q124517" s="39"/>
    </row>
    <row r="124518" spans="17:17">
      <c r="Q124518" s="39"/>
    </row>
    <row r="124519" spans="17:17">
      <c r="Q124519" s="39"/>
    </row>
    <row r="124520" spans="17:17">
      <c r="Q124520" s="39"/>
    </row>
    <row r="124521" spans="17:17">
      <c r="Q124521" s="39"/>
    </row>
    <row r="124522" spans="17:17">
      <c r="Q124522" s="39"/>
    </row>
    <row r="124523" spans="17:17">
      <c r="Q124523" s="39"/>
    </row>
    <row r="124524" spans="17:17">
      <c r="Q124524" s="39"/>
    </row>
    <row r="124525" spans="17:17">
      <c r="Q124525" s="39"/>
    </row>
    <row r="124526" spans="17:17">
      <c r="Q124526" s="39"/>
    </row>
    <row r="124527" spans="17:17">
      <c r="Q124527" s="39"/>
    </row>
    <row r="124528" spans="17:17">
      <c r="Q124528" s="39"/>
    </row>
    <row r="124529" spans="17:17">
      <c r="Q124529" s="39"/>
    </row>
    <row r="124530" spans="17:17">
      <c r="Q124530" s="39"/>
    </row>
    <row r="124531" spans="17:17">
      <c r="Q124531" s="39"/>
    </row>
    <row r="124532" spans="17:17">
      <c r="Q124532" s="39"/>
    </row>
    <row r="124533" spans="17:17">
      <c r="Q124533" s="39"/>
    </row>
    <row r="124534" spans="17:17">
      <c r="Q124534" s="39"/>
    </row>
    <row r="124535" spans="17:17">
      <c r="Q124535" s="39"/>
    </row>
    <row r="124536" spans="17:17">
      <c r="Q124536" s="39"/>
    </row>
    <row r="124537" spans="17:17">
      <c r="Q124537" s="39"/>
    </row>
    <row r="124538" spans="17:17">
      <c r="Q124538" s="39"/>
    </row>
    <row r="124539" spans="17:17">
      <c r="Q124539" s="39"/>
    </row>
    <row r="124540" spans="17:17">
      <c r="Q124540" s="39"/>
    </row>
    <row r="124541" spans="17:17">
      <c r="Q124541" s="39"/>
    </row>
    <row r="124542" spans="17:17">
      <c r="Q124542" s="39"/>
    </row>
    <row r="124543" spans="17:17">
      <c r="Q124543" s="39"/>
    </row>
    <row r="124544" spans="17:17">
      <c r="Q124544" s="39"/>
    </row>
    <row r="124545" spans="17:17">
      <c r="Q124545" s="39"/>
    </row>
    <row r="124546" spans="17:17">
      <c r="Q124546" s="39"/>
    </row>
    <row r="124547" spans="17:17">
      <c r="Q124547" s="39"/>
    </row>
    <row r="124548" spans="17:17">
      <c r="Q124548" s="39"/>
    </row>
    <row r="124549" spans="17:17">
      <c r="Q124549" s="39"/>
    </row>
    <row r="124550" spans="17:17">
      <c r="Q124550" s="39"/>
    </row>
    <row r="124551" spans="17:17">
      <c r="Q124551" s="39"/>
    </row>
    <row r="124552" spans="17:17">
      <c r="Q124552" s="39"/>
    </row>
    <row r="124553" spans="17:17">
      <c r="Q124553" s="39"/>
    </row>
    <row r="124554" spans="17:17">
      <c r="Q124554" s="39"/>
    </row>
    <row r="124555" spans="17:17">
      <c r="Q124555" s="39"/>
    </row>
    <row r="124556" spans="17:17">
      <c r="Q124556" s="39"/>
    </row>
    <row r="124557" spans="17:17">
      <c r="Q124557" s="39"/>
    </row>
    <row r="124558" spans="17:17">
      <c r="Q124558" s="39"/>
    </row>
    <row r="124559" spans="17:17">
      <c r="Q124559" s="39"/>
    </row>
    <row r="124560" spans="17:17">
      <c r="Q124560" s="39"/>
    </row>
    <row r="124561" spans="17:17">
      <c r="Q124561" s="39"/>
    </row>
    <row r="124562" spans="17:17">
      <c r="Q124562" s="39"/>
    </row>
    <row r="124563" spans="17:17">
      <c r="Q124563" s="39"/>
    </row>
    <row r="124564" spans="17:17">
      <c r="Q124564" s="39"/>
    </row>
    <row r="124565" spans="17:17">
      <c r="Q124565" s="39"/>
    </row>
    <row r="124566" spans="17:17">
      <c r="Q124566" s="39"/>
    </row>
    <row r="124567" spans="17:17">
      <c r="Q124567" s="39"/>
    </row>
    <row r="124568" spans="17:17">
      <c r="Q124568" s="39"/>
    </row>
    <row r="124569" spans="17:17">
      <c r="Q124569" s="39"/>
    </row>
    <row r="124570" spans="17:17">
      <c r="Q124570" s="39"/>
    </row>
    <row r="124571" spans="17:17">
      <c r="Q124571" s="39"/>
    </row>
    <row r="124572" spans="17:17">
      <c r="Q124572" s="39"/>
    </row>
    <row r="124573" spans="17:17">
      <c r="Q124573" s="39"/>
    </row>
    <row r="124574" spans="17:17">
      <c r="Q124574" s="39"/>
    </row>
    <row r="124575" spans="17:17">
      <c r="Q124575" s="39"/>
    </row>
    <row r="124576" spans="17:17">
      <c r="Q124576" s="39"/>
    </row>
    <row r="124577" spans="17:17">
      <c r="Q124577" s="39"/>
    </row>
    <row r="124578" spans="17:17">
      <c r="Q124578" s="39"/>
    </row>
    <row r="124579" spans="17:17">
      <c r="Q124579" s="39"/>
    </row>
    <row r="124580" spans="17:17">
      <c r="Q124580" s="39"/>
    </row>
    <row r="124581" spans="17:17">
      <c r="Q124581" s="39"/>
    </row>
    <row r="124582" spans="17:17">
      <c r="Q124582" s="39"/>
    </row>
    <row r="124583" spans="17:17">
      <c r="Q124583" s="39"/>
    </row>
    <row r="124584" spans="17:17">
      <c r="Q124584" s="39"/>
    </row>
    <row r="124585" spans="17:17">
      <c r="Q124585" s="39"/>
    </row>
    <row r="124586" spans="17:17">
      <c r="Q124586" s="39"/>
    </row>
    <row r="124587" spans="17:17">
      <c r="Q124587" s="39"/>
    </row>
    <row r="124588" spans="17:17">
      <c r="Q124588" s="39"/>
    </row>
    <row r="124589" spans="17:17">
      <c r="Q124589" s="39"/>
    </row>
    <row r="124590" spans="17:17">
      <c r="Q124590" s="39"/>
    </row>
    <row r="124591" spans="17:17">
      <c r="Q124591" s="39"/>
    </row>
    <row r="124592" spans="17:17">
      <c r="Q124592" s="39"/>
    </row>
    <row r="124593" spans="17:17">
      <c r="Q124593" s="39"/>
    </row>
    <row r="124594" spans="17:17">
      <c r="Q124594" s="39"/>
    </row>
    <row r="124595" spans="17:17">
      <c r="Q124595" s="39"/>
    </row>
    <row r="124596" spans="17:17">
      <c r="Q124596" s="39"/>
    </row>
    <row r="124597" spans="17:17">
      <c r="Q124597" s="39"/>
    </row>
    <row r="124598" spans="17:17">
      <c r="Q124598" s="39"/>
    </row>
    <row r="124599" spans="17:17">
      <c r="Q124599" s="39"/>
    </row>
    <row r="124600" spans="17:17">
      <c r="Q124600" s="39"/>
    </row>
    <row r="124601" spans="17:17">
      <c r="Q124601" s="39"/>
    </row>
    <row r="124602" spans="17:17">
      <c r="Q124602" s="39"/>
    </row>
    <row r="124603" spans="17:17">
      <c r="Q124603" s="39"/>
    </row>
    <row r="124604" spans="17:17">
      <c r="Q124604" s="39"/>
    </row>
    <row r="124605" spans="17:17">
      <c r="Q124605" s="39"/>
    </row>
    <row r="124606" spans="17:17">
      <c r="Q124606" s="39"/>
    </row>
    <row r="124607" spans="17:17">
      <c r="Q124607" s="39"/>
    </row>
    <row r="124608" spans="17:17">
      <c r="Q124608" s="39"/>
    </row>
    <row r="124609" spans="17:17">
      <c r="Q124609" s="39"/>
    </row>
    <row r="124610" spans="17:17">
      <c r="Q124610" s="39"/>
    </row>
    <row r="124611" spans="17:17">
      <c r="Q124611" s="39"/>
    </row>
    <row r="124612" spans="17:17">
      <c r="Q124612" s="39"/>
    </row>
    <row r="124613" spans="17:17">
      <c r="Q124613" s="39"/>
    </row>
    <row r="124614" spans="17:17">
      <c r="Q124614" s="39"/>
    </row>
    <row r="124615" spans="17:17">
      <c r="Q124615" s="39"/>
    </row>
    <row r="124616" spans="17:17">
      <c r="Q124616" s="39"/>
    </row>
    <row r="124617" spans="17:17">
      <c r="Q124617" s="39"/>
    </row>
    <row r="124618" spans="17:17">
      <c r="Q124618" s="39"/>
    </row>
    <row r="124619" spans="17:17">
      <c r="Q124619" s="39"/>
    </row>
    <row r="124620" spans="17:17">
      <c r="Q124620" s="39"/>
    </row>
    <row r="124621" spans="17:17">
      <c r="Q124621" s="39"/>
    </row>
    <row r="124622" spans="17:17">
      <c r="Q124622" s="39"/>
    </row>
    <row r="124623" spans="17:17">
      <c r="Q124623" s="39"/>
    </row>
    <row r="124624" spans="17:17">
      <c r="Q124624" s="39"/>
    </row>
    <row r="124625" spans="17:17">
      <c r="Q124625" s="39"/>
    </row>
    <row r="124626" spans="17:17">
      <c r="Q124626" s="39"/>
    </row>
    <row r="124627" spans="17:17">
      <c r="Q124627" s="39"/>
    </row>
    <row r="124628" spans="17:17">
      <c r="Q124628" s="39"/>
    </row>
    <row r="124629" spans="17:17">
      <c r="Q124629" s="39"/>
    </row>
    <row r="124630" spans="17:17">
      <c r="Q124630" s="39"/>
    </row>
    <row r="124631" spans="17:17">
      <c r="Q124631" s="39"/>
    </row>
    <row r="124632" spans="17:17">
      <c r="Q124632" s="39"/>
    </row>
    <row r="124633" spans="17:17">
      <c r="Q124633" s="39"/>
    </row>
    <row r="124634" spans="17:17">
      <c r="Q124634" s="39"/>
    </row>
    <row r="124635" spans="17:17">
      <c r="Q124635" s="39"/>
    </row>
    <row r="124636" spans="17:17">
      <c r="Q124636" s="39"/>
    </row>
    <row r="124637" spans="17:17">
      <c r="Q124637" s="39"/>
    </row>
    <row r="124638" spans="17:17">
      <c r="Q124638" s="39"/>
    </row>
    <row r="124639" spans="17:17">
      <c r="Q124639" s="39"/>
    </row>
    <row r="124640" spans="17:17">
      <c r="Q124640" s="39"/>
    </row>
    <row r="124641" spans="17:17">
      <c r="Q124641" s="39"/>
    </row>
    <row r="124642" spans="17:17">
      <c r="Q124642" s="39"/>
    </row>
    <row r="124643" spans="17:17">
      <c r="Q124643" s="39"/>
    </row>
    <row r="124644" spans="17:17">
      <c r="Q124644" s="39"/>
    </row>
    <row r="124645" spans="17:17">
      <c r="Q124645" s="39"/>
    </row>
    <row r="124646" spans="17:17">
      <c r="Q124646" s="39"/>
    </row>
    <row r="124647" spans="17:17">
      <c r="Q124647" s="39"/>
    </row>
    <row r="124648" spans="17:17">
      <c r="Q124648" s="39"/>
    </row>
    <row r="124649" spans="17:17">
      <c r="Q124649" s="39"/>
    </row>
    <row r="124650" spans="17:17">
      <c r="Q124650" s="39"/>
    </row>
    <row r="124651" spans="17:17">
      <c r="Q124651" s="39"/>
    </row>
    <row r="124652" spans="17:17">
      <c r="Q124652" s="39"/>
    </row>
    <row r="124653" spans="17:17">
      <c r="Q124653" s="39"/>
    </row>
    <row r="124654" spans="17:17">
      <c r="Q124654" s="39"/>
    </row>
    <row r="124655" spans="17:17">
      <c r="Q124655" s="39"/>
    </row>
    <row r="124656" spans="17:17">
      <c r="Q124656" s="39"/>
    </row>
    <row r="124657" spans="17:17">
      <c r="Q124657" s="39"/>
    </row>
    <row r="124658" spans="17:17">
      <c r="Q124658" s="39"/>
    </row>
    <row r="124659" spans="17:17">
      <c r="Q124659" s="39"/>
    </row>
    <row r="124660" spans="17:17">
      <c r="Q124660" s="39"/>
    </row>
    <row r="124661" spans="17:17">
      <c r="Q124661" s="39"/>
    </row>
    <row r="124662" spans="17:17">
      <c r="Q124662" s="39"/>
    </row>
    <row r="124663" spans="17:17">
      <c r="Q124663" s="39"/>
    </row>
    <row r="124664" spans="17:17">
      <c r="Q124664" s="39"/>
    </row>
    <row r="124665" spans="17:17">
      <c r="Q124665" s="39"/>
    </row>
    <row r="124666" spans="17:17">
      <c r="Q124666" s="39"/>
    </row>
    <row r="124667" spans="17:17">
      <c r="Q124667" s="39"/>
    </row>
    <row r="124668" spans="17:17">
      <c r="Q124668" s="39"/>
    </row>
    <row r="124669" spans="17:17">
      <c r="Q124669" s="39"/>
    </row>
    <row r="124670" spans="17:17">
      <c r="Q124670" s="39"/>
    </row>
    <row r="124671" spans="17:17">
      <c r="Q124671" s="39"/>
    </row>
    <row r="124672" spans="17:17">
      <c r="Q124672" s="39"/>
    </row>
    <row r="124673" spans="17:17">
      <c r="Q124673" s="39"/>
    </row>
    <row r="124674" spans="17:17">
      <c r="Q124674" s="39"/>
    </row>
    <row r="124675" spans="17:17">
      <c r="Q124675" s="39"/>
    </row>
    <row r="124676" spans="17:17">
      <c r="Q124676" s="39"/>
    </row>
    <row r="124677" spans="17:17">
      <c r="Q124677" s="39"/>
    </row>
    <row r="124678" spans="17:17">
      <c r="Q124678" s="39"/>
    </row>
    <row r="124679" spans="17:17">
      <c r="Q124679" s="39"/>
    </row>
    <row r="124680" spans="17:17">
      <c r="Q124680" s="39"/>
    </row>
    <row r="124681" spans="17:17">
      <c r="Q124681" s="39"/>
    </row>
    <row r="124682" spans="17:17">
      <c r="Q124682" s="39"/>
    </row>
    <row r="124683" spans="17:17">
      <c r="Q124683" s="39"/>
    </row>
    <row r="124684" spans="17:17">
      <c r="Q124684" s="39"/>
    </row>
    <row r="124685" spans="17:17">
      <c r="Q124685" s="39"/>
    </row>
    <row r="124686" spans="17:17">
      <c r="Q124686" s="39"/>
    </row>
    <row r="124687" spans="17:17">
      <c r="Q124687" s="39"/>
    </row>
    <row r="124688" spans="17:17">
      <c r="Q124688" s="39"/>
    </row>
    <row r="124689" spans="17:17">
      <c r="Q124689" s="39"/>
    </row>
    <row r="124690" spans="17:17">
      <c r="Q124690" s="39"/>
    </row>
    <row r="124691" spans="17:17">
      <c r="Q124691" s="39"/>
    </row>
    <row r="124692" spans="17:17">
      <c r="Q124692" s="39"/>
    </row>
    <row r="124693" spans="17:17">
      <c r="Q124693" s="39"/>
    </row>
    <row r="124694" spans="17:17">
      <c r="Q124694" s="39"/>
    </row>
    <row r="124695" spans="17:17">
      <c r="Q124695" s="39"/>
    </row>
    <row r="124696" spans="17:17">
      <c r="Q124696" s="39"/>
    </row>
    <row r="124697" spans="17:17">
      <c r="Q124697" s="39"/>
    </row>
    <row r="124698" spans="17:17">
      <c r="Q124698" s="39"/>
    </row>
    <row r="124699" spans="17:17">
      <c r="Q124699" s="39"/>
    </row>
    <row r="124700" spans="17:17">
      <c r="Q124700" s="39"/>
    </row>
    <row r="124701" spans="17:17">
      <c r="Q124701" s="39"/>
    </row>
    <row r="124702" spans="17:17">
      <c r="Q124702" s="39"/>
    </row>
    <row r="124703" spans="17:17">
      <c r="Q124703" s="39"/>
    </row>
    <row r="124704" spans="17:17">
      <c r="Q124704" s="39"/>
    </row>
    <row r="124705" spans="17:17">
      <c r="Q124705" s="39"/>
    </row>
    <row r="124706" spans="17:17">
      <c r="Q124706" s="39"/>
    </row>
    <row r="124707" spans="17:17">
      <c r="Q124707" s="39"/>
    </row>
    <row r="124708" spans="17:17">
      <c r="Q124708" s="39"/>
    </row>
    <row r="124709" spans="17:17">
      <c r="Q124709" s="39"/>
    </row>
    <row r="124710" spans="17:17">
      <c r="Q124710" s="39"/>
    </row>
    <row r="124711" spans="17:17">
      <c r="Q124711" s="39"/>
    </row>
    <row r="124712" spans="17:17">
      <c r="Q124712" s="39"/>
    </row>
    <row r="124713" spans="17:17">
      <c r="Q124713" s="39"/>
    </row>
    <row r="124714" spans="17:17">
      <c r="Q124714" s="39"/>
    </row>
    <row r="124715" spans="17:17">
      <c r="Q124715" s="39"/>
    </row>
    <row r="124716" spans="17:17">
      <c r="Q124716" s="39"/>
    </row>
    <row r="124717" spans="17:17">
      <c r="Q124717" s="39"/>
    </row>
    <row r="124718" spans="17:17">
      <c r="Q124718" s="39"/>
    </row>
    <row r="124719" spans="17:17">
      <c r="Q124719" s="39"/>
    </row>
    <row r="124720" spans="17:17">
      <c r="Q124720" s="39"/>
    </row>
    <row r="124721" spans="17:17">
      <c r="Q124721" s="39"/>
    </row>
    <row r="124722" spans="17:17">
      <c r="Q124722" s="39"/>
    </row>
    <row r="124723" spans="17:17">
      <c r="Q124723" s="39"/>
    </row>
    <row r="124724" spans="17:17">
      <c r="Q124724" s="39"/>
    </row>
    <row r="124725" spans="17:17">
      <c r="Q124725" s="39"/>
    </row>
    <row r="124726" spans="17:17">
      <c r="Q124726" s="39"/>
    </row>
    <row r="124727" spans="17:17">
      <c r="Q124727" s="39"/>
    </row>
    <row r="124728" spans="17:17">
      <c r="Q124728" s="39"/>
    </row>
    <row r="124729" spans="17:17">
      <c r="Q124729" s="39"/>
    </row>
    <row r="124730" spans="17:17">
      <c r="Q124730" s="39"/>
    </row>
    <row r="124731" spans="17:17">
      <c r="Q124731" s="39"/>
    </row>
    <row r="124732" spans="17:17">
      <c r="Q124732" s="39"/>
    </row>
    <row r="124733" spans="17:17">
      <c r="Q124733" s="39"/>
    </row>
    <row r="124734" spans="17:17">
      <c r="Q124734" s="39"/>
    </row>
    <row r="124735" spans="17:17">
      <c r="Q124735" s="39"/>
    </row>
    <row r="124736" spans="17:17">
      <c r="Q124736" s="39"/>
    </row>
    <row r="124737" spans="17:17">
      <c r="Q124737" s="39"/>
    </row>
    <row r="124738" spans="17:17">
      <c r="Q124738" s="39"/>
    </row>
    <row r="124739" spans="17:17">
      <c r="Q124739" s="39"/>
    </row>
    <row r="124740" spans="17:17">
      <c r="Q124740" s="39"/>
    </row>
    <row r="124741" spans="17:17">
      <c r="Q124741" s="39"/>
    </row>
    <row r="124742" spans="17:17">
      <c r="Q124742" s="39"/>
    </row>
    <row r="124743" spans="17:17">
      <c r="Q124743" s="39"/>
    </row>
    <row r="124744" spans="17:17">
      <c r="Q124744" s="39"/>
    </row>
    <row r="124745" spans="17:17">
      <c r="Q124745" s="39"/>
    </row>
    <row r="124746" spans="17:17">
      <c r="Q124746" s="39"/>
    </row>
    <row r="124747" spans="17:17">
      <c r="Q124747" s="39"/>
    </row>
    <row r="124748" spans="17:17">
      <c r="Q124748" s="39"/>
    </row>
    <row r="124749" spans="17:17">
      <c r="Q124749" s="39"/>
    </row>
    <row r="124750" spans="17:17">
      <c r="Q124750" s="39"/>
    </row>
    <row r="124751" spans="17:17">
      <c r="Q124751" s="39"/>
    </row>
    <row r="124752" spans="17:17">
      <c r="Q124752" s="39"/>
    </row>
    <row r="124753" spans="17:17">
      <c r="Q124753" s="39"/>
    </row>
    <row r="124754" spans="17:17">
      <c r="Q124754" s="39"/>
    </row>
    <row r="124755" spans="17:17">
      <c r="Q124755" s="39"/>
    </row>
    <row r="124756" spans="17:17">
      <c r="Q124756" s="39"/>
    </row>
    <row r="124757" spans="17:17">
      <c r="Q124757" s="39"/>
    </row>
    <row r="124758" spans="17:17">
      <c r="Q124758" s="39"/>
    </row>
    <row r="124759" spans="17:17">
      <c r="Q124759" s="39"/>
    </row>
    <row r="124760" spans="17:17">
      <c r="Q124760" s="39"/>
    </row>
    <row r="124761" spans="17:17">
      <c r="Q124761" s="39"/>
    </row>
    <row r="124762" spans="17:17">
      <c r="Q124762" s="39"/>
    </row>
    <row r="124763" spans="17:17">
      <c r="Q124763" s="39"/>
    </row>
    <row r="124764" spans="17:17">
      <c r="Q124764" s="39"/>
    </row>
    <row r="124765" spans="17:17">
      <c r="Q124765" s="39"/>
    </row>
    <row r="124766" spans="17:17">
      <c r="Q124766" s="39"/>
    </row>
    <row r="124767" spans="17:17">
      <c r="Q124767" s="39"/>
    </row>
    <row r="124768" spans="17:17">
      <c r="Q124768" s="39"/>
    </row>
    <row r="124769" spans="17:17">
      <c r="Q124769" s="39"/>
    </row>
    <row r="124770" spans="17:17">
      <c r="Q124770" s="39"/>
    </row>
    <row r="124771" spans="17:17">
      <c r="Q124771" s="39"/>
    </row>
    <row r="124772" spans="17:17">
      <c r="Q124772" s="39"/>
    </row>
    <row r="124773" spans="17:17">
      <c r="Q124773" s="39"/>
    </row>
    <row r="124774" spans="17:17">
      <c r="Q124774" s="39"/>
    </row>
    <row r="124775" spans="17:17">
      <c r="Q124775" s="39"/>
    </row>
    <row r="124776" spans="17:17">
      <c r="Q124776" s="39"/>
    </row>
    <row r="124777" spans="17:17">
      <c r="Q124777" s="39"/>
    </row>
    <row r="124778" spans="17:17">
      <c r="Q124778" s="39"/>
    </row>
    <row r="124779" spans="17:17">
      <c r="Q124779" s="39"/>
    </row>
    <row r="124780" spans="17:17">
      <c r="Q124780" s="39"/>
    </row>
    <row r="124781" spans="17:17">
      <c r="Q124781" s="39"/>
    </row>
    <row r="124782" spans="17:17">
      <c r="Q124782" s="39"/>
    </row>
    <row r="124783" spans="17:17">
      <c r="Q124783" s="39"/>
    </row>
    <row r="124784" spans="17:17">
      <c r="Q124784" s="39"/>
    </row>
    <row r="124785" spans="17:17">
      <c r="Q124785" s="39"/>
    </row>
    <row r="124786" spans="17:17">
      <c r="Q124786" s="39"/>
    </row>
    <row r="124787" spans="17:17">
      <c r="Q124787" s="39"/>
    </row>
    <row r="124788" spans="17:17">
      <c r="Q124788" s="39"/>
    </row>
    <row r="124789" spans="17:17">
      <c r="Q124789" s="39"/>
    </row>
    <row r="124790" spans="17:17">
      <c r="Q124790" s="39"/>
    </row>
    <row r="124791" spans="17:17">
      <c r="Q124791" s="39"/>
    </row>
    <row r="124792" spans="17:17">
      <c r="Q124792" s="39"/>
    </row>
    <row r="124793" spans="17:17">
      <c r="Q124793" s="39"/>
    </row>
    <row r="124794" spans="17:17">
      <c r="Q124794" s="39"/>
    </row>
    <row r="124795" spans="17:17">
      <c r="Q124795" s="39"/>
    </row>
    <row r="124796" spans="17:17">
      <c r="Q124796" s="39"/>
    </row>
    <row r="124797" spans="17:17">
      <c r="Q124797" s="39"/>
    </row>
    <row r="124798" spans="17:17">
      <c r="Q124798" s="39"/>
    </row>
    <row r="124799" spans="17:17">
      <c r="Q124799" s="39"/>
    </row>
    <row r="124800" spans="17:17">
      <c r="Q124800" s="39"/>
    </row>
    <row r="124801" spans="17:17">
      <c r="Q124801" s="39"/>
    </row>
    <row r="124802" spans="17:17">
      <c r="Q124802" s="39"/>
    </row>
    <row r="124803" spans="17:17">
      <c r="Q124803" s="39"/>
    </row>
    <row r="124804" spans="17:17">
      <c r="Q124804" s="39"/>
    </row>
    <row r="124805" spans="17:17">
      <c r="Q124805" s="39"/>
    </row>
    <row r="124806" spans="17:17">
      <c r="Q124806" s="39"/>
    </row>
    <row r="124807" spans="17:17">
      <c r="Q124807" s="39"/>
    </row>
    <row r="124808" spans="17:17">
      <c r="Q124808" s="39"/>
    </row>
    <row r="124809" spans="17:17">
      <c r="Q124809" s="39"/>
    </row>
    <row r="124810" spans="17:17">
      <c r="Q124810" s="39"/>
    </row>
    <row r="124811" spans="17:17">
      <c r="Q124811" s="39"/>
    </row>
    <row r="124812" spans="17:17">
      <c r="Q124812" s="39"/>
    </row>
    <row r="124813" spans="17:17">
      <c r="Q124813" s="39"/>
    </row>
    <row r="124814" spans="17:17">
      <c r="Q124814" s="39"/>
    </row>
    <row r="124815" spans="17:17">
      <c r="Q124815" s="39"/>
    </row>
    <row r="124816" spans="17:17">
      <c r="Q124816" s="39"/>
    </row>
    <row r="124817" spans="17:17">
      <c r="Q124817" s="39"/>
    </row>
    <row r="124818" spans="17:17">
      <c r="Q124818" s="39"/>
    </row>
    <row r="124819" spans="17:17">
      <c r="Q124819" s="39"/>
    </row>
    <row r="124820" spans="17:17">
      <c r="Q124820" s="39"/>
    </row>
    <row r="124821" spans="17:17">
      <c r="Q124821" s="39"/>
    </row>
    <row r="124822" spans="17:17">
      <c r="Q124822" s="39"/>
    </row>
    <row r="124823" spans="17:17">
      <c r="Q124823" s="39"/>
    </row>
    <row r="124824" spans="17:17">
      <c r="Q124824" s="39"/>
    </row>
    <row r="124825" spans="17:17">
      <c r="Q124825" s="39"/>
    </row>
    <row r="124826" spans="17:17">
      <c r="Q124826" s="39"/>
    </row>
    <row r="124827" spans="17:17">
      <c r="Q124827" s="39"/>
    </row>
    <row r="124828" spans="17:17">
      <c r="Q124828" s="39"/>
    </row>
    <row r="124829" spans="17:17">
      <c r="Q124829" s="39"/>
    </row>
    <row r="124830" spans="17:17">
      <c r="Q124830" s="39"/>
    </row>
    <row r="124831" spans="17:17">
      <c r="Q124831" s="39"/>
    </row>
    <row r="124832" spans="17:17">
      <c r="Q124832" s="39"/>
    </row>
    <row r="124833" spans="17:17">
      <c r="Q124833" s="39"/>
    </row>
    <row r="124834" spans="17:17">
      <c r="Q124834" s="39"/>
    </row>
    <row r="124835" spans="17:17">
      <c r="Q124835" s="39"/>
    </row>
    <row r="124836" spans="17:17">
      <c r="Q124836" s="39"/>
    </row>
    <row r="124837" spans="17:17">
      <c r="Q124837" s="39"/>
    </row>
    <row r="124838" spans="17:17">
      <c r="Q124838" s="39"/>
    </row>
    <row r="124839" spans="17:17">
      <c r="Q124839" s="39"/>
    </row>
    <row r="124840" spans="17:17">
      <c r="Q124840" s="39"/>
    </row>
    <row r="124841" spans="17:17">
      <c r="Q124841" s="39"/>
    </row>
    <row r="124842" spans="17:17">
      <c r="Q124842" s="39"/>
    </row>
    <row r="124843" spans="17:17">
      <c r="Q124843" s="39"/>
    </row>
    <row r="124844" spans="17:17">
      <c r="Q124844" s="39"/>
    </row>
    <row r="124845" spans="17:17">
      <c r="Q124845" s="39"/>
    </row>
    <row r="124846" spans="17:17">
      <c r="Q124846" s="39"/>
    </row>
    <row r="124847" spans="17:17">
      <c r="Q124847" s="39"/>
    </row>
    <row r="124848" spans="17:17">
      <c r="Q124848" s="39"/>
    </row>
    <row r="124849" spans="17:17">
      <c r="Q124849" s="39"/>
    </row>
    <row r="124850" spans="17:17">
      <c r="Q124850" s="39"/>
    </row>
    <row r="124851" spans="17:17">
      <c r="Q124851" s="39"/>
    </row>
    <row r="124852" spans="17:17">
      <c r="Q124852" s="39"/>
    </row>
    <row r="124853" spans="17:17">
      <c r="Q124853" s="39"/>
    </row>
    <row r="124854" spans="17:17">
      <c r="Q124854" s="39"/>
    </row>
    <row r="124855" spans="17:17">
      <c r="Q124855" s="39"/>
    </row>
    <row r="124856" spans="17:17">
      <c r="Q124856" s="39"/>
    </row>
    <row r="124857" spans="17:17">
      <c r="Q124857" s="39"/>
    </row>
    <row r="124858" spans="17:17">
      <c r="Q124858" s="39"/>
    </row>
    <row r="124859" spans="17:17">
      <c r="Q124859" s="39"/>
    </row>
    <row r="124860" spans="17:17">
      <c r="Q124860" s="39"/>
    </row>
    <row r="124861" spans="17:17">
      <c r="Q124861" s="39"/>
    </row>
    <row r="124862" spans="17:17">
      <c r="Q124862" s="39"/>
    </row>
    <row r="124863" spans="17:17">
      <c r="Q124863" s="39"/>
    </row>
    <row r="124864" spans="17:17">
      <c r="Q124864" s="39"/>
    </row>
    <row r="124865" spans="17:17">
      <c r="Q124865" s="39"/>
    </row>
    <row r="124866" spans="17:17">
      <c r="Q124866" s="39"/>
    </row>
    <row r="124867" spans="17:17">
      <c r="Q124867" s="39"/>
    </row>
    <row r="124868" spans="17:17">
      <c r="Q124868" s="39"/>
    </row>
    <row r="124869" spans="17:17">
      <c r="Q124869" s="39"/>
    </row>
    <row r="124870" spans="17:17">
      <c r="Q124870" s="39"/>
    </row>
    <row r="124871" spans="17:17">
      <c r="Q124871" s="39"/>
    </row>
    <row r="124872" spans="17:17">
      <c r="Q124872" s="39"/>
    </row>
    <row r="124873" spans="17:17">
      <c r="Q124873" s="39"/>
    </row>
    <row r="124874" spans="17:17">
      <c r="Q124874" s="39"/>
    </row>
    <row r="124875" spans="17:17">
      <c r="Q124875" s="39"/>
    </row>
    <row r="124876" spans="17:17">
      <c r="Q124876" s="39"/>
    </row>
    <row r="124877" spans="17:17">
      <c r="Q124877" s="39"/>
    </row>
    <row r="124878" spans="17:17">
      <c r="Q124878" s="39"/>
    </row>
    <row r="124879" spans="17:17">
      <c r="Q124879" s="39"/>
    </row>
    <row r="124880" spans="17:17">
      <c r="Q124880" s="39"/>
    </row>
    <row r="124881" spans="17:17">
      <c r="Q124881" s="39"/>
    </row>
    <row r="124882" spans="17:17">
      <c r="Q124882" s="39"/>
    </row>
    <row r="124883" spans="17:17">
      <c r="Q124883" s="39"/>
    </row>
    <row r="124884" spans="17:17">
      <c r="Q124884" s="39"/>
    </row>
    <row r="124885" spans="17:17">
      <c r="Q124885" s="39"/>
    </row>
    <row r="124886" spans="17:17">
      <c r="Q124886" s="39"/>
    </row>
    <row r="124887" spans="17:17">
      <c r="Q124887" s="39"/>
    </row>
    <row r="124888" spans="17:17">
      <c r="Q124888" s="39"/>
    </row>
    <row r="124889" spans="17:17">
      <c r="Q124889" s="39"/>
    </row>
    <row r="124890" spans="17:17">
      <c r="Q124890" s="39"/>
    </row>
    <row r="124891" spans="17:17">
      <c r="Q124891" s="39"/>
    </row>
    <row r="124892" spans="17:17">
      <c r="Q124892" s="39"/>
    </row>
    <row r="124893" spans="17:17">
      <c r="Q124893" s="39"/>
    </row>
    <row r="124894" spans="17:17">
      <c r="Q124894" s="39"/>
    </row>
    <row r="124895" spans="17:17">
      <c r="Q124895" s="39"/>
    </row>
    <row r="124896" spans="17:17">
      <c r="Q124896" s="39"/>
    </row>
    <row r="124897" spans="17:17">
      <c r="Q124897" s="39"/>
    </row>
    <row r="124898" spans="17:17">
      <c r="Q124898" s="39"/>
    </row>
    <row r="124899" spans="17:17">
      <c r="Q124899" s="39"/>
    </row>
    <row r="124900" spans="17:17">
      <c r="Q124900" s="39"/>
    </row>
    <row r="124901" spans="17:17">
      <c r="Q124901" s="39"/>
    </row>
    <row r="124902" spans="17:17">
      <c r="Q124902" s="39"/>
    </row>
    <row r="124903" spans="17:17">
      <c r="Q124903" s="39"/>
    </row>
    <row r="124904" spans="17:17">
      <c r="Q124904" s="39"/>
    </row>
    <row r="124905" spans="17:17">
      <c r="Q124905" s="39"/>
    </row>
    <row r="124906" spans="17:17">
      <c r="Q124906" s="39"/>
    </row>
    <row r="124907" spans="17:17">
      <c r="Q124907" s="39"/>
    </row>
    <row r="124908" spans="17:17">
      <c r="Q124908" s="39"/>
    </row>
    <row r="124909" spans="17:17">
      <c r="Q124909" s="39"/>
    </row>
    <row r="124910" spans="17:17">
      <c r="Q124910" s="39"/>
    </row>
    <row r="124911" spans="17:17">
      <c r="Q124911" s="39"/>
    </row>
    <row r="124912" spans="17:17">
      <c r="Q124912" s="39"/>
    </row>
    <row r="124913" spans="17:17">
      <c r="Q124913" s="39"/>
    </row>
    <row r="124914" spans="17:17">
      <c r="Q124914" s="39"/>
    </row>
    <row r="124915" spans="17:17">
      <c r="Q124915" s="39"/>
    </row>
    <row r="124916" spans="17:17">
      <c r="Q124916" s="39"/>
    </row>
    <row r="124917" spans="17:17">
      <c r="Q124917" s="39"/>
    </row>
    <row r="124918" spans="17:17">
      <c r="Q124918" s="39"/>
    </row>
    <row r="124919" spans="17:17">
      <c r="Q124919" s="39"/>
    </row>
    <row r="124920" spans="17:17">
      <c r="Q124920" s="39"/>
    </row>
    <row r="124921" spans="17:17">
      <c r="Q124921" s="39"/>
    </row>
    <row r="124922" spans="17:17">
      <c r="Q124922" s="39"/>
    </row>
    <row r="124923" spans="17:17">
      <c r="Q124923" s="39"/>
    </row>
    <row r="124924" spans="17:17">
      <c r="Q124924" s="39"/>
    </row>
    <row r="124925" spans="17:17">
      <c r="Q124925" s="39"/>
    </row>
    <row r="124926" spans="17:17">
      <c r="Q124926" s="39"/>
    </row>
    <row r="124927" spans="17:17">
      <c r="Q124927" s="39"/>
    </row>
    <row r="124928" spans="17:17">
      <c r="Q124928" s="39"/>
    </row>
    <row r="124929" spans="17:17">
      <c r="Q124929" s="39"/>
    </row>
    <row r="124930" spans="17:17">
      <c r="Q124930" s="39"/>
    </row>
    <row r="124931" spans="17:17">
      <c r="Q124931" s="39"/>
    </row>
    <row r="124932" spans="17:17">
      <c r="Q124932" s="39"/>
    </row>
    <row r="124933" spans="17:17">
      <c r="Q124933" s="39"/>
    </row>
    <row r="124934" spans="17:17">
      <c r="Q124934" s="39"/>
    </row>
    <row r="124935" spans="17:17">
      <c r="Q124935" s="39"/>
    </row>
    <row r="124936" spans="17:17">
      <c r="Q124936" s="39"/>
    </row>
    <row r="124937" spans="17:17">
      <c r="Q124937" s="39"/>
    </row>
    <row r="124938" spans="17:17">
      <c r="Q124938" s="39"/>
    </row>
    <row r="124939" spans="17:17">
      <c r="Q124939" s="39"/>
    </row>
    <row r="124940" spans="17:17">
      <c r="Q124940" s="39"/>
    </row>
    <row r="124941" spans="17:17">
      <c r="Q124941" s="39"/>
    </row>
    <row r="124942" spans="17:17">
      <c r="Q124942" s="39"/>
    </row>
    <row r="124943" spans="17:17">
      <c r="Q124943" s="39"/>
    </row>
    <row r="124944" spans="17:17">
      <c r="Q124944" s="39"/>
    </row>
    <row r="124945" spans="17:17">
      <c r="Q124945" s="39"/>
    </row>
    <row r="124946" spans="17:17">
      <c r="Q124946" s="39"/>
    </row>
    <row r="124947" spans="17:17">
      <c r="Q124947" s="39"/>
    </row>
    <row r="124948" spans="17:17">
      <c r="Q124948" s="39"/>
    </row>
    <row r="124949" spans="17:17">
      <c r="Q124949" s="39"/>
    </row>
    <row r="124950" spans="17:17">
      <c r="Q124950" s="39"/>
    </row>
    <row r="124951" spans="17:17">
      <c r="Q124951" s="39"/>
    </row>
    <row r="124952" spans="17:17">
      <c r="Q124952" s="39"/>
    </row>
    <row r="124953" spans="17:17">
      <c r="Q124953" s="39"/>
    </row>
    <row r="124954" spans="17:17">
      <c r="Q124954" s="39"/>
    </row>
    <row r="124955" spans="17:17">
      <c r="Q124955" s="39"/>
    </row>
    <row r="124956" spans="17:17">
      <c r="Q124956" s="39"/>
    </row>
    <row r="124957" spans="17:17">
      <c r="Q124957" s="39"/>
    </row>
    <row r="124958" spans="17:17">
      <c r="Q124958" s="39"/>
    </row>
    <row r="124959" spans="17:17">
      <c r="Q124959" s="39"/>
    </row>
    <row r="124960" spans="17:17">
      <c r="Q124960" s="39"/>
    </row>
    <row r="124961" spans="17:17">
      <c r="Q124961" s="39"/>
    </row>
    <row r="124962" spans="17:17">
      <c r="Q124962" s="39"/>
    </row>
    <row r="124963" spans="17:17">
      <c r="Q124963" s="39"/>
    </row>
    <row r="124964" spans="17:17">
      <c r="Q124964" s="39"/>
    </row>
    <row r="124965" spans="17:17">
      <c r="Q124965" s="39"/>
    </row>
    <row r="124966" spans="17:17">
      <c r="Q124966" s="39"/>
    </row>
    <row r="124967" spans="17:17">
      <c r="Q124967" s="39"/>
    </row>
    <row r="124968" spans="17:17">
      <c r="Q124968" s="39"/>
    </row>
    <row r="124969" spans="17:17">
      <c r="Q124969" s="39"/>
    </row>
    <row r="124970" spans="17:17">
      <c r="Q124970" s="39"/>
    </row>
    <row r="124971" spans="17:17">
      <c r="Q124971" s="39"/>
    </row>
    <row r="124972" spans="17:17">
      <c r="Q124972" s="39"/>
    </row>
    <row r="124973" spans="17:17">
      <c r="Q124973" s="39"/>
    </row>
    <row r="124974" spans="17:17">
      <c r="Q124974" s="39"/>
    </row>
    <row r="124975" spans="17:17">
      <c r="Q124975" s="39"/>
    </row>
    <row r="124976" spans="17:17">
      <c r="Q124976" s="39"/>
    </row>
    <row r="124977" spans="17:17">
      <c r="Q124977" s="39"/>
    </row>
    <row r="124978" spans="17:17">
      <c r="Q124978" s="39"/>
    </row>
    <row r="124979" spans="17:17">
      <c r="Q124979" s="39"/>
    </row>
    <row r="124980" spans="17:17">
      <c r="Q124980" s="39"/>
    </row>
    <row r="124981" spans="17:17">
      <c r="Q124981" s="39"/>
    </row>
    <row r="124982" spans="17:17">
      <c r="Q124982" s="39"/>
    </row>
    <row r="124983" spans="17:17">
      <c r="Q124983" s="39"/>
    </row>
    <row r="124984" spans="17:17">
      <c r="Q124984" s="39"/>
    </row>
    <row r="124985" spans="17:17">
      <c r="Q124985" s="39"/>
    </row>
    <row r="124986" spans="17:17">
      <c r="Q124986" s="39"/>
    </row>
    <row r="124987" spans="17:17">
      <c r="Q124987" s="39"/>
    </row>
    <row r="124988" spans="17:17">
      <c r="Q124988" s="39"/>
    </row>
    <row r="124989" spans="17:17">
      <c r="Q124989" s="39"/>
    </row>
    <row r="124990" spans="17:17">
      <c r="Q124990" s="39"/>
    </row>
    <row r="124991" spans="17:17">
      <c r="Q124991" s="39"/>
    </row>
    <row r="124992" spans="17:17">
      <c r="Q124992" s="39"/>
    </row>
    <row r="124993" spans="17:17">
      <c r="Q124993" s="39"/>
    </row>
    <row r="124994" spans="17:17">
      <c r="Q124994" s="39"/>
    </row>
    <row r="124995" spans="17:17">
      <c r="Q124995" s="39"/>
    </row>
    <row r="124996" spans="17:17">
      <c r="Q124996" s="39"/>
    </row>
    <row r="124997" spans="17:17">
      <c r="Q124997" s="39"/>
    </row>
    <row r="124998" spans="17:17">
      <c r="Q124998" s="39"/>
    </row>
    <row r="124999" spans="17:17">
      <c r="Q124999" s="39"/>
    </row>
    <row r="125000" spans="17:17">
      <c r="Q125000" s="39"/>
    </row>
    <row r="125001" spans="17:17">
      <c r="Q125001" s="39"/>
    </row>
    <row r="125002" spans="17:17">
      <c r="Q125002" s="39"/>
    </row>
    <row r="125003" spans="17:17">
      <c r="Q125003" s="39"/>
    </row>
    <row r="125004" spans="17:17">
      <c r="Q125004" s="39"/>
    </row>
    <row r="125005" spans="17:17">
      <c r="Q125005" s="39"/>
    </row>
    <row r="125006" spans="17:17">
      <c r="Q125006" s="39"/>
    </row>
    <row r="125007" spans="17:17">
      <c r="Q125007" s="39"/>
    </row>
    <row r="125008" spans="17:17">
      <c r="Q125008" s="39"/>
    </row>
    <row r="125009" spans="17:17">
      <c r="Q125009" s="39"/>
    </row>
    <row r="125010" spans="17:17">
      <c r="Q125010" s="39"/>
    </row>
    <row r="125011" spans="17:17">
      <c r="Q125011" s="39"/>
    </row>
    <row r="125012" spans="17:17">
      <c r="Q125012" s="39"/>
    </row>
    <row r="125013" spans="17:17">
      <c r="Q125013" s="39"/>
    </row>
    <row r="125014" spans="17:17">
      <c r="Q125014" s="39"/>
    </row>
    <row r="125015" spans="17:17">
      <c r="Q125015" s="39"/>
    </row>
    <row r="125016" spans="17:17">
      <c r="Q125016" s="39"/>
    </row>
    <row r="125017" spans="17:17">
      <c r="Q125017" s="39"/>
    </row>
    <row r="125018" spans="17:17">
      <c r="Q125018" s="39"/>
    </row>
    <row r="125019" spans="17:17">
      <c r="Q125019" s="39"/>
    </row>
    <row r="125020" spans="17:17">
      <c r="Q125020" s="39"/>
    </row>
    <row r="125021" spans="17:17">
      <c r="Q125021" s="39"/>
    </row>
    <row r="125022" spans="17:17">
      <c r="Q125022" s="39"/>
    </row>
    <row r="125023" spans="17:17">
      <c r="Q125023" s="39"/>
    </row>
    <row r="125024" spans="17:17">
      <c r="Q125024" s="39"/>
    </row>
    <row r="125025" spans="17:17">
      <c r="Q125025" s="39"/>
    </row>
    <row r="125026" spans="17:17">
      <c r="Q125026" s="39"/>
    </row>
    <row r="125027" spans="17:17">
      <c r="Q125027" s="39"/>
    </row>
    <row r="125028" spans="17:17">
      <c r="Q125028" s="39"/>
    </row>
    <row r="125029" spans="17:17">
      <c r="Q125029" s="39"/>
    </row>
    <row r="125030" spans="17:17">
      <c r="Q125030" s="39"/>
    </row>
    <row r="125031" spans="17:17">
      <c r="Q125031" s="39"/>
    </row>
    <row r="125032" spans="17:17">
      <c r="Q125032" s="39"/>
    </row>
    <row r="125033" spans="17:17">
      <c r="Q125033" s="39"/>
    </row>
    <row r="125034" spans="17:17">
      <c r="Q125034" s="39"/>
    </row>
    <row r="125035" spans="17:17">
      <c r="Q125035" s="39"/>
    </row>
    <row r="125036" spans="17:17">
      <c r="Q125036" s="39"/>
    </row>
    <row r="125037" spans="17:17">
      <c r="Q125037" s="39"/>
    </row>
    <row r="125038" spans="17:17">
      <c r="Q125038" s="39"/>
    </row>
    <row r="125039" spans="17:17">
      <c r="Q125039" s="39"/>
    </row>
    <row r="125040" spans="17:17">
      <c r="Q125040" s="39"/>
    </row>
    <row r="125041" spans="17:17">
      <c r="Q125041" s="39"/>
    </row>
    <row r="125042" spans="17:17">
      <c r="Q125042" s="39"/>
    </row>
    <row r="125043" spans="17:17">
      <c r="Q125043" s="39"/>
    </row>
    <row r="125044" spans="17:17">
      <c r="Q125044" s="39"/>
    </row>
    <row r="125045" spans="17:17">
      <c r="Q125045" s="39"/>
    </row>
    <row r="125046" spans="17:17">
      <c r="Q125046" s="39"/>
    </row>
    <row r="125047" spans="17:17">
      <c r="Q125047" s="39"/>
    </row>
    <row r="125048" spans="17:17">
      <c r="Q125048" s="39"/>
    </row>
    <row r="125049" spans="17:17">
      <c r="Q125049" s="39"/>
    </row>
    <row r="125050" spans="17:17">
      <c r="Q125050" s="39"/>
    </row>
    <row r="125051" spans="17:17">
      <c r="Q125051" s="39"/>
    </row>
    <row r="125052" spans="17:17">
      <c r="Q125052" s="39"/>
    </row>
    <row r="125053" spans="17:17">
      <c r="Q125053" s="39"/>
    </row>
    <row r="125054" spans="17:17">
      <c r="Q125054" s="39"/>
    </row>
    <row r="125055" spans="17:17">
      <c r="Q125055" s="39"/>
    </row>
    <row r="125056" spans="17:17">
      <c r="Q125056" s="39"/>
    </row>
    <row r="125057" spans="17:17">
      <c r="Q125057" s="39"/>
    </row>
    <row r="125058" spans="17:17">
      <c r="Q125058" s="39"/>
    </row>
    <row r="125059" spans="17:17">
      <c r="Q125059" s="39"/>
    </row>
    <row r="125060" spans="17:17">
      <c r="Q125060" s="39"/>
    </row>
    <row r="125061" spans="17:17">
      <c r="Q125061" s="39"/>
    </row>
    <row r="125062" spans="17:17">
      <c r="Q125062" s="39"/>
    </row>
    <row r="125063" spans="17:17">
      <c r="Q125063" s="39"/>
    </row>
    <row r="125064" spans="17:17">
      <c r="Q125064" s="39"/>
    </row>
    <row r="125065" spans="17:17">
      <c r="Q125065" s="39"/>
    </row>
    <row r="125066" spans="17:17">
      <c r="Q125066" s="39"/>
    </row>
    <row r="125067" spans="17:17">
      <c r="Q125067" s="39"/>
    </row>
    <row r="125068" spans="17:17">
      <c r="Q125068" s="39"/>
    </row>
    <row r="125069" spans="17:17">
      <c r="Q125069" s="39"/>
    </row>
    <row r="125070" spans="17:17">
      <c r="Q125070" s="39"/>
    </row>
    <row r="125071" spans="17:17">
      <c r="Q125071" s="39"/>
    </row>
    <row r="125072" spans="17:17">
      <c r="Q125072" s="39"/>
    </row>
    <row r="125073" spans="17:17">
      <c r="Q125073" s="39"/>
    </row>
    <row r="125074" spans="17:17">
      <c r="Q125074" s="39"/>
    </row>
    <row r="125075" spans="17:17">
      <c r="Q125075" s="39"/>
    </row>
    <row r="125076" spans="17:17">
      <c r="Q125076" s="39"/>
    </row>
    <row r="125077" spans="17:17">
      <c r="Q125077" s="39"/>
    </row>
    <row r="125078" spans="17:17">
      <c r="Q125078" s="39"/>
    </row>
    <row r="125079" spans="17:17">
      <c r="Q125079" s="39"/>
    </row>
    <row r="125080" spans="17:17">
      <c r="Q125080" s="39"/>
    </row>
    <row r="125081" spans="17:17">
      <c r="Q125081" s="39"/>
    </row>
    <row r="125082" spans="17:17">
      <c r="Q125082" s="39"/>
    </row>
    <row r="125083" spans="17:17">
      <c r="Q125083" s="39"/>
    </row>
    <row r="125084" spans="17:17">
      <c r="Q125084" s="39"/>
    </row>
    <row r="125085" spans="17:17">
      <c r="Q125085" s="39"/>
    </row>
    <row r="125086" spans="17:17">
      <c r="Q125086" s="39"/>
    </row>
    <row r="125087" spans="17:17">
      <c r="Q125087" s="39"/>
    </row>
    <row r="125088" spans="17:17">
      <c r="Q125088" s="39"/>
    </row>
    <row r="125089" spans="17:17">
      <c r="Q125089" s="39"/>
    </row>
    <row r="125090" spans="17:17">
      <c r="Q125090" s="39"/>
    </row>
    <row r="125091" spans="17:17">
      <c r="Q125091" s="39"/>
    </row>
    <row r="125092" spans="17:17">
      <c r="Q125092" s="39"/>
    </row>
    <row r="125093" spans="17:17">
      <c r="Q125093" s="39"/>
    </row>
    <row r="125094" spans="17:17">
      <c r="Q125094" s="39"/>
    </row>
    <row r="125095" spans="17:17">
      <c r="Q125095" s="39"/>
    </row>
    <row r="125096" spans="17:17">
      <c r="Q125096" s="39"/>
    </row>
    <row r="125097" spans="17:17">
      <c r="Q125097" s="39"/>
    </row>
    <row r="125098" spans="17:17">
      <c r="Q125098" s="39"/>
    </row>
    <row r="125099" spans="17:17">
      <c r="Q125099" s="39"/>
    </row>
    <row r="125100" spans="17:17">
      <c r="Q125100" s="39"/>
    </row>
    <row r="125101" spans="17:17">
      <c r="Q125101" s="39"/>
    </row>
    <row r="125102" spans="17:17">
      <c r="Q125102" s="39"/>
    </row>
    <row r="125103" spans="17:17">
      <c r="Q125103" s="39"/>
    </row>
    <row r="125104" spans="17:17">
      <c r="Q125104" s="39"/>
    </row>
    <row r="125105" spans="17:17">
      <c r="Q125105" s="39"/>
    </row>
    <row r="125106" spans="17:17">
      <c r="Q125106" s="39"/>
    </row>
    <row r="125107" spans="17:17">
      <c r="Q125107" s="39"/>
    </row>
    <row r="125108" spans="17:17">
      <c r="Q125108" s="39"/>
    </row>
    <row r="125109" spans="17:17">
      <c r="Q125109" s="39"/>
    </row>
    <row r="125110" spans="17:17">
      <c r="Q125110" s="39"/>
    </row>
    <row r="125111" spans="17:17">
      <c r="Q125111" s="39"/>
    </row>
    <row r="125112" spans="17:17">
      <c r="Q125112" s="39"/>
    </row>
    <row r="125113" spans="17:17">
      <c r="Q125113" s="39"/>
    </row>
    <row r="125114" spans="17:17">
      <c r="Q125114" s="39"/>
    </row>
    <row r="125115" spans="17:17">
      <c r="Q125115" s="39"/>
    </row>
    <row r="125116" spans="17:17">
      <c r="Q125116" s="39"/>
    </row>
    <row r="125117" spans="17:17">
      <c r="Q125117" s="39"/>
    </row>
    <row r="125118" spans="17:17">
      <c r="Q125118" s="39"/>
    </row>
    <row r="125119" spans="17:17">
      <c r="Q125119" s="39"/>
    </row>
    <row r="125120" spans="17:17">
      <c r="Q125120" s="39"/>
    </row>
    <row r="125121" spans="17:17">
      <c r="Q125121" s="39"/>
    </row>
    <row r="125122" spans="17:17">
      <c r="Q125122" s="39"/>
    </row>
    <row r="125123" spans="17:17">
      <c r="Q125123" s="39"/>
    </row>
    <row r="125124" spans="17:17">
      <c r="Q125124" s="39"/>
    </row>
    <row r="125125" spans="17:17">
      <c r="Q125125" s="39"/>
    </row>
    <row r="125126" spans="17:17">
      <c r="Q125126" s="39"/>
    </row>
    <row r="125127" spans="17:17">
      <c r="Q125127" s="39"/>
    </row>
    <row r="125128" spans="17:17">
      <c r="Q125128" s="39"/>
    </row>
    <row r="125129" spans="17:17">
      <c r="Q125129" s="39"/>
    </row>
    <row r="125130" spans="17:17">
      <c r="Q125130" s="39"/>
    </row>
    <row r="125131" spans="17:17">
      <c r="Q125131" s="39"/>
    </row>
    <row r="125132" spans="17:17">
      <c r="Q125132" s="39"/>
    </row>
    <row r="125133" spans="17:17">
      <c r="Q125133" s="39"/>
    </row>
    <row r="125134" spans="17:17">
      <c r="Q125134" s="39"/>
    </row>
    <row r="125135" spans="17:17">
      <c r="Q125135" s="39"/>
    </row>
    <row r="125136" spans="17:17">
      <c r="Q125136" s="39"/>
    </row>
    <row r="125137" spans="17:17">
      <c r="Q125137" s="39"/>
    </row>
    <row r="125138" spans="17:17">
      <c r="Q125138" s="39"/>
    </row>
    <row r="125139" spans="17:17">
      <c r="Q125139" s="39"/>
    </row>
    <row r="125140" spans="17:17">
      <c r="Q125140" s="39"/>
    </row>
    <row r="125141" spans="17:17">
      <c r="Q125141" s="39"/>
    </row>
    <row r="125142" spans="17:17">
      <c r="Q125142" s="39"/>
    </row>
    <row r="125143" spans="17:17">
      <c r="Q125143" s="39"/>
    </row>
    <row r="125144" spans="17:17">
      <c r="Q125144" s="39"/>
    </row>
    <row r="125145" spans="17:17">
      <c r="Q125145" s="39"/>
    </row>
    <row r="125146" spans="17:17">
      <c r="Q125146" s="39"/>
    </row>
    <row r="125147" spans="17:17">
      <c r="Q125147" s="39"/>
    </row>
    <row r="125148" spans="17:17">
      <c r="Q125148" s="39"/>
    </row>
    <row r="125149" spans="17:17">
      <c r="Q125149" s="39"/>
    </row>
    <row r="125150" spans="17:17">
      <c r="Q125150" s="39"/>
    </row>
    <row r="125151" spans="17:17">
      <c r="Q125151" s="39"/>
    </row>
    <row r="125152" spans="17:17">
      <c r="Q125152" s="39"/>
    </row>
    <row r="125153" spans="17:17">
      <c r="Q125153" s="39"/>
    </row>
    <row r="125154" spans="17:17">
      <c r="Q125154" s="39"/>
    </row>
    <row r="125155" spans="17:17">
      <c r="Q125155" s="39"/>
    </row>
    <row r="125156" spans="17:17">
      <c r="Q125156" s="39"/>
    </row>
    <row r="125157" spans="17:17">
      <c r="Q125157" s="39"/>
    </row>
    <row r="125158" spans="17:17">
      <c r="Q125158" s="39"/>
    </row>
    <row r="125159" spans="17:17">
      <c r="Q125159" s="39"/>
    </row>
    <row r="125160" spans="17:17">
      <c r="Q125160" s="39"/>
    </row>
    <row r="125161" spans="17:17">
      <c r="Q125161" s="39"/>
    </row>
    <row r="125162" spans="17:17">
      <c r="Q125162" s="39"/>
    </row>
    <row r="125163" spans="17:17">
      <c r="Q125163" s="39"/>
    </row>
    <row r="125164" spans="17:17">
      <c r="Q125164" s="39"/>
    </row>
    <row r="125165" spans="17:17">
      <c r="Q125165" s="39"/>
    </row>
    <row r="125166" spans="17:17">
      <c r="Q125166" s="39"/>
    </row>
    <row r="125167" spans="17:17">
      <c r="Q125167" s="39"/>
    </row>
    <row r="125168" spans="17:17">
      <c r="Q125168" s="39"/>
    </row>
    <row r="125169" spans="17:17">
      <c r="Q125169" s="39"/>
    </row>
    <row r="125170" spans="17:17">
      <c r="Q125170" s="39"/>
    </row>
    <row r="125171" spans="17:17">
      <c r="Q125171" s="39"/>
    </row>
    <row r="125172" spans="17:17">
      <c r="Q125172" s="39"/>
    </row>
    <row r="125173" spans="17:17">
      <c r="Q125173" s="39"/>
    </row>
    <row r="125174" spans="17:17">
      <c r="Q125174" s="39"/>
    </row>
    <row r="125175" spans="17:17">
      <c r="Q125175" s="39"/>
    </row>
    <row r="125176" spans="17:17">
      <c r="Q125176" s="39"/>
    </row>
    <row r="125177" spans="17:17">
      <c r="Q125177" s="39"/>
    </row>
    <row r="125178" spans="17:17">
      <c r="Q125178" s="39"/>
    </row>
    <row r="125179" spans="17:17">
      <c r="Q125179" s="39"/>
    </row>
    <row r="125180" spans="17:17">
      <c r="Q125180" s="39"/>
    </row>
    <row r="125181" spans="17:17">
      <c r="Q125181" s="39"/>
    </row>
    <row r="125182" spans="17:17">
      <c r="Q125182" s="39"/>
    </row>
    <row r="125183" spans="17:17">
      <c r="Q125183" s="39"/>
    </row>
    <row r="125184" spans="17:17">
      <c r="Q125184" s="39"/>
    </row>
    <row r="125185" spans="17:17">
      <c r="Q125185" s="39"/>
    </row>
    <row r="125186" spans="17:17">
      <c r="Q125186" s="39"/>
    </row>
    <row r="125187" spans="17:17">
      <c r="Q125187" s="39"/>
    </row>
    <row r="125188" spans="17:17">
      <c r="Q125188" s="39"/>
    </row>
    <row r="125189" spans="17:17">
      <c r="Q125189" s="39"/>
    </row>
    <row r="125190" spans="17:17">
      <c r="Q125190" s="39"/>
    </row>
    <row r="125191" spans="17:17">
      <c r="Q125191" s="39"/>
    </row>
    <row r="125192" spans="17:17">
      <c r="Q125192" s="39"/>
    </row>
    <row r="125193" spans="17:17">
      <c r="Q125193" s="39"/>
    </row>
    <row r="125194" spans="17:17">
      <c r="Q125194" s="39"/>
    </row>
    <row r="125195" spans="17:17">
      <c r="Q125195" s="39"/>
    </row>
    <row r="125196" spans="17:17">
      <c r="Q125196" s="39"/>
    </row>
    <row r="125197" spans="17:17">
      <c r="Q125197" s="39"/>
    </row>
    <row r="125198" spans="17:17">
      <c r="Q125198" s="39"/>
    </row>
    <row r="125199" spans="17:17">
      <c r="Q125199" s="39"/>
    </row>
    <row r="125200" spans="17:17">
      <c r="Q125200" s="39"/>
    </row>
    <row r="125201" spans="17:17">
      <c r="Q125201" s="39"/>
    </row>
    <row r="125202" spans="17:17">
      <c r="Q125202" s="39"/>
    </row>
    <row r="125203" spans="17:17">
      <c r="Q125203" s="39"/>
    </row>
    <row r="125204" spans="17:17">
      <c r="Q125204" s="39"/>
    </row>
    <row r="125205" spans="17:17">
      <c r="Q125205" s="39"/>
    </row>
    <row r="125206" spans="17:17">
      <c r="Q125206" s="39"/>
    </row>
    <row r="125207" spans="17:17">
      <c r="Q125207" s="39"/>
    </row>
    <row r="125208" spans="17:17">
      <c r="Q125208" s="39"/>
    </row>
    <row r="125209" spans="17:17">
      <c r="Q125209" s="39"/>
    </row>
    <row r="125210" spans="17:17">
      <c r="Q125210" s="39"/>
    </row>
    <row r="125211" spans="17:17">
      <c r="Q125211" s="39"/>
    </row>
    <row r="125212" spans="17:17">
      <c r="Q125212" s="39"/>
    </row>
    <row r="125213" spans="17:17">
      <c r="Q125213" s="39"/>
    </row>
    <row r="125214" spans="17:17">
      <c r="Q125214" s="39"/>
    </row>
    <row r="125215" spans="17:17">
      <c r="Q125215" s="39"/>
    </row>
    <row r="125216" spans="17:17">
      <c r="Q125216" s="39"/>
    </row>
    <row r="125217" spans="17:17">
      <c r="Q125217" s="39"/>
    </row>
    <row r="125218" spans="17:17">
      <c r="Q125218" s="39"/>
    </row>
    <row r="125219" spans="17:17">
      <c r="Q125219" s="39"/>
    </row>
    <row r="125220" spans="17:17">
      <c r="Q125220" s="39"/>
    </row>
    <row r="125221" spans="17:17">
      <c r="Q125221" s="39"/>
    </row>
    <row r="125222" spans="17:17">
      <c r="Q125222" s="39"/>
    </row>
    <row r="125223" spans="17:17">
      <c r="Q125223" s="39"/>
    </row>
    <row r="125224" spans="17:17">
      <c r="Q125224" s="39"/>
    </row>
    <row r="125225" spans="17:17">
      <c r="Q125225" s="39"/>
    </row>
    <row r="125226" spans="17:17">
      <c r="Q125226" s="39"/>
    </row>
    <row r="125227" spans="17:17">
      <c r="Q125227" s="39"/>
    </row>
    <row r="125228" spans="17:17">
      <c r="Q125228" s="39"/>
    </row>
    <row r="125229" spans="17:17">
      <c r="Q125229" s="39"/>
    </row>
    <row r="125230" spans="17:17">
      <c r="Q125230" s="39"/>
    </row>
    <row r="125231" spans="17:17">
      <c r="Q125231" s="39"/>
    </row>
    <row r="125232" spans="17:17">
      <c r="Q125232" s="39"/>
    </row>
    <row r="125233" spans="17:17">
      <c r="Q125233" s="39"/>
    </row>
    <row r="125234" spans="17:17">
      <c r="Q125234" s="39"/>
    </row>
    <row r="125235" spans="17:17">
      <c r="Q125235" s="39"/>
    </row>
    <row r="125236" spans="17:17">
      <c r="Q125236" s="39"/>
    </row>
    <row r="125237" spans="17:17">
      <c r="Q125237" s="39"/>
    </row>
    <row r="125238" spans="17:17">
      <c r="Q125238" s="39"/>
    </row>
    <row r="125239" spans="17:17">
      <c r="Q125239" s="39"/>
    </row>
    <row r="125240" spans="17:17">
      <c r="Q125240" s="39"/>
    </row>
    <row r="125241" spans="17:17">
      <c r="Q125241" s="39"/>
    </row>
    <row r="125242" spans="17:17">
      <c r="Q125242" s="39"/>
    </row>
    <row r="125243" spans="17:17">
      <c r="Q125243" s="39"/>
    </row>
    <row r="125244" spans="17:17">
      <c r="Q125244" s="39"/>
    </row>
    <row r="125245" spans="17:17">
      <c r="Q125245" s="39"/>
    </row>
    <row r="125246" spans="17:17">
      <c r="Q125246" s="39"/>
    </row>
    <row r="125247" spans="17:17">
      <c r="Q125247" s="39"/>
    </row>
    <row r="125248" spans="17:17">
      <c r="Q125248" s="39"/>
    </row>
    <row r="125249" spans="17:17">
      <c r="Q125249" s="39"/>
    </row>
    <row r="125250" spans="17:17">
      <c r="Q125250" s="39"/>
    </row>
    <row r="125251" spans="17:17">
      <c r="Q125251" s="39"/>
    </row>
    <row r="125252" spans="17:17">
      <c r="Q125252" s="39"/>
    </row>
    <row r="125253" spans="17:17">
      <c r="Q125253" s="39"/>
    </row>
    <row r="125254" spans="17:17">
      <c r="Q125254" s="39"/>
    </row>
    <row r="125255" spans="17:17">
      <c r="Q125255" s="39"/>
    </row>
    <row r="125256" spans="17:17">
      <c r="Q125256" s="39"/>
    </row>
    <row r="125257" spans="17:17">
      <c r="Q125257" s="39"/>
    </row>
    <row r="125258" spans="17:17">
      <c r="Q125258" s="39"/>
    </row>
    <row r="125259" spans="17:17">
      <c r="Q125259" s="39"/>
    </row>
    <row r="125260" spans="17:17">
      <c r="Q125260" s="39"/>
    </row>
    <row r="125261" spans="17:17">
      <c r="Q125261" s="39"/>
    </row>
    <row r="125262" spans="17:17">
      <c r="Q125262" s="39"/>
    </row>
    <row r="125263" spans="17:17">
      <c r="Q125263" s="39"/>
    </row>
    <row r="125264" spans="17:17">
      <c r="Q125264" s="39"/>
    </row>
    <row r="125265" spans="17:17">
      <c r="Q125265" s="39"/>
    </row>
    <row r="125266" spans="17:17">
      <c r="Q125266" s="39"/>
    </row>
    <row r="125267" spans="17:17">
      <c r="Q125267" s="39"/>
    </row>
    <row r="125268" spans="17:17">
      <c r="Q125268" s="39"/>
    </row>
    <row r="125269" spans="17:17">
      <c r="Q125269" s="39"/>
    </row>
    <row r="125270" spans="17:17">
      <c r="Q125270" s="39"/>
    </row>
    <row r="125271" spans="17:17">
      <c r="Q125271" s="39"/>
    </row>
    <row r="125272" spans="17:17">
      <c r="Q125272" s="39"/>
    </row>
    <row r="125273" spans="17:17">
      <c r="Q125273" s="39"/>
    </row>
    <row r="125274" spans="17:17">
      <c r="Q125274" s="39"/>
    </row>
    <row r="125275" spans="17:17">
      <c r="Q125275" s="39"/>
    </row>
    <row r="125276" spans="17:17">
      <c r="Q125276" s="39"/>
    </row>
    <row r="125277" spans="17:17">
      <c r="Q125277" s="39"/>
    </row>
    <row r="125278" spans="17:17">
      <c r="Q125278" s="39"/>
    </row>
    <row r="125279" spans="17:17">
      <c r="Q125279" s="39"/>
    </row>
    <row r="125280" spans="17:17">
      <c r="Q125280" s="39"/>
    </row>
    <row r="125281" spans="17:17">
      <c r="Q125281" s="39"/>
    </row>
    <row r="125282" spans="17:17">
      <c r="Q125282" s="39"/>
    </row>
    <row r="125283" spans="17:17">
      <c r="Q125283" s="39"/>
    </row>
    <row r="125284" spans="17:17">
      <c r="Q125284" s="39"/>
    </row>
    <row r="125285" spans="17:17">
      <c r="Q125285" s="39"/>
    </row>
    <row r="125286" spans="17:17">
      <c r="Q125286" s="39"/>
    </row>
    <row r="125287" spans="17:17">
      <c r="Q125287" s="39"/>
    </row>
    <row r="125288" spans="17:17">
      <c r="Q125288" s="39"/>
    </row>
    <row r="125289" spans="17:17">
      <c r="Q125289" s="39"/>
    </row>
    <row r="125290" spans="17:17">
      <c r="Q125290" s="39"/>
    </row>
    <row r="125291" spans="17:17">
      <c r="Q125291" s="39"/>
    </row>
    <row r="125292" spans="17:17">
      <c r="Q125292" s="39"/>
    </row>
    <row r="125293" spans="17:17">
      <c r="Q125293" s="39"/>
    </row>
    <row r="125294" spans="17:17">
      <c r="Q125294" s="39"/>
    </row>
    <row r="125295" spans="17:17">
      <c r="Q125295" s="39"/>
    </row>
    <row r="125296" spans="17:17">
      <c r="Q125296" s="39"/>
    </row>
    <row r="125297" spans="17:17">
      <c r="Q125297" s="39"/>
    </row>
    <row r="125298" spans="17:17">
      <c r="Q125298" s="39"/>
    </row>
    <row r="125299" spans="17:17">
      <c r="Q125299" s="39"/>
    </row>
    <row r="125300" spans="17:17">
      <c r="Q125300" s="39"/>
    </row>
    <row r="125301" spans="17:17">
      <c r="Q125301" s="39"/>
    </row>
    <row r="125302" spans="17:17">
      <c r="Q125302" s="39"/>
    </row>
    <row r="125303" spans="17:17">
      <c r="Q125303" s="39"/>
    </row>
    <row r="125304" spans="17:17">
      <c r="Q125304" s="39"/>
    </row>
    <row r="125305" spans="17:17">
      <c r="Q125305" s="39"/>
    </row>
    <row r="125306" spans="17:17">
      <c r="Q125306" s="39"/>
    </row>
    <row r="125307" spans="17:17">
      <c r="Q125307" s="39"/>
    </row>
    <row r="125308" spans="17:17">
      <c r="Q125308" s="39"/>
    </row>
    <row r="125309" spans="17:17">
      <c r="Q125309" s="39"/>
    </row>
    <row r="125310" spans="17:17">
      <c r="Q125310" s="39"/>
    </row>
    <row r="125311" spans="17:17">
      <c r="Q125311" s="39"/>
    </row>
    <row r="125312" spans="17:17">
      <c r="Q125312" s="39"/>
    </row>
    <row r="125313" spans="17:17">
      <c r="Q125313" s="39"/>
    </row>
    <row r="125314" spans="17:17">
      <c r="Q125314" s="39"/>
    </row>
    <row r="125315" spans="17:17">
      <c r="Q125315" s="39"/>
    </row>
    <row r="125316" spans="17:17">
      <c r="Q125316" s="39"/>
    </row>
    <row r="125317" spans="17:17">
      <c r="Q125317" s="39"/>
    </row>
    <row r="125318" spans="17:17">
      <c r="Q125318" s="39"/>
    </row>
    <row r="125319" spans="17:17">
      <c r="Q125319" s="39"/>
    </row>
    <row r="125320" spans="17:17">
      <c r="Q125320" s="39"/>
    </row>
    <row r="125321" spans="17:17">
      <c r="Q125321" s="39"/>
    </row>
    <row r="125322" spans="17:17">
      <c r="Q125322" s="39"/>
    </row>
    <row r="125323" spans="17:17">
      <c r="Q125323" s="39"/>
    </row>
    <row r="125324" spans="17:17">
      <c r="Q125324" s="39"/>
    </row>
    <row r="125325" spans="17:17">
      <c r="Q125325" s="39"/>
    </row>
    <row r="125326" spans="17:17">
      <c r="Q125326" s="39"/>
    </row>
    <row r="125327" spans="17:17">
      <c r="Q125327" s="39"/>
    </row>
    <row r="125328" spans="17:17">
      <c r="Q125328" s="39"/>
    </row>
    <row r="125329" spans="17:17">
      <c r="Q125329" s="39"/>
    </row>
    <row r="125330" spans="17:17">
      <c r="Q125330" s="39"/>
    </row>
    <row r="125331" spans="17:17">
      <c r="Q125331" s="39"/>
    </row>
    <row r="125332" spans="17:17">
      <c r="Q125332" s="39"/>
    </row>
    <row r="125333" spans="17:17">
      <c r="Q125333" s="39"/>
    </row>
    <row r="125334" spans="17:17">
      <c r="Q125334" s="39"/>
    </row>
    <row r="125335" spans="17:17">
      <c r="Q125335" s="39"/>
    </row>
    <row r="125336" spans="17:17">
      <c r="Q125336" s="39"/>
    </row>
    <row r="125337" spans="17:17">
      <c r="Q125337" s="39"/>
    </row>
    <row r="125338" spans="17:17">
      <c r="Q125338" s="39"/>
    </row>
    <row r="125339" spans="17:17">
      <c r="Q125339" s="39"/>
    </row>
    <row r="125340" spans="17:17">
      <c r="Q125340" s="39"/>
    </row>
    <row r="125341" spans="17:17">
      <c r="Q125341" s="39"/>
    </row>
    <row r="125342" spans="17:17">
      <c r="Q125342" s="39"/>
    </row>
    <row r="125343" spans="17:17">
      <c r="Q125343" s="39"/>
    </row>
    <row r="125344" spans="17:17">
      <c r="Q125344" s="39"/>
    </row>
    <row r="125345" spans="17:17">
      <c r="Q125345" s="39"/>
    </row>
    <row r="125346" spans="17:17">
      <c r="Q125346" s="39"/>
    </row>
    <row r="125347" spans="17:17">
      <c r="Q125347" s="39"/>
    </row>
    <row r="125348" spans="17:17">
      <c r="Q125348" s="39"/>
    </row>
    <row r="125349" spans="17:17">
      <c r="Q125349" s="39"/>
    </row>
    <row r="125350" spans="17:17">
      <c r="Q125350" s="39"/>
    </row>
    <row r="125351" spans="17:17">
      <c r="Q125351" s="39"/>
    </row>
    <row r="125352" spans="17:17">
      <c r="Q125352" s="39"/>
    </row>
    <row r="125353" spans="17:17">
      <c r="Q125353" s="39"/>
    </row>
    <row r="125354" spans="17:17">
      <c r="Q125354" s="39"/>
    </row>
    <row r="125355" spans="17:17">
      <c r="Q125355" s="39"/>
    </row>
    <row r="125356" spans="17:17">
      <c r="Q125356" s="39"/>
    </row>
    <row r="125357" spans="17:17">
      <c r="Q125357" s="39"/>
    </row>
    <row r="125358" spans="17:17">
      <c r="Q125358" s="39"/>
    </row>
    <row r="125359" spans="17:17">
      <c r="Q125359" s="39"/>
    </row>
    <row r="125360" spans="17:17">
      <c r="Q125360" s="39"/>
    </row>
    <row r="125361" spans="17:17">
      <c r="Q125361" s="39"/>
    </row>
    <row r="125362" spans="17:17">
      <c r="Q125362" s="39"/>
    </row>
    <row r="125363" spans="17:17">
      <c r="Q125363" s="39"/>
    </row>
    <row r="125364" spans="17:17">
      <c r="Q125364" s="39"/>
    </row>
    <row r="125365" spans="17:17">
      <c r="Q125365" s="39"/>
    </row>
    <row r="125366" spans="17:17">
      <c r="Q125366" s="39"/>
    </row>
    <row r="125367" spans="17:17">
      <c r="Q125367" s="39"/>
    </row>
    <row r="125368" spans="17:17">
      <c r="Q125368" s="39"/>
    </row>
    <row r="125369" spans="17:17">
      <c r="Q125369" s="39"/>
    </row>
    <row r="125370" spans="17:17">
      <c r="Q125370" s="39"/>
    </row>
    <row r="125371" spans="17:17">
      <c r="Q125371" s="39"/>
    </row>
    <row r="125372" spans="17:17">
      <c r="Q125372" s="39"/>
    </row>
    <row r="125373" spans="17:17">
      <c r="Q125373" s="39"/>
    </row>
    <row r="125374" spans="17:17">
      <c r="Q125374" s="39"/>
    </row>
    <row r="125375" spans="17:17">
      <c r="Q125375" s="39"/>
    </row>
    <row r="125376" spans="17:17">
      <c r="Q125376" s="39"/>
    </row>
    <row r="125377" spans="17:17">
      <c r="Q125377" s="39"/>
    </row>
    <row r="125378" spans="17:17">
      <c r="Q125378" s="39"/>
    </row>
    <row r="125379" spans="17:17">
      <c r="Q125379" s="39"/>
    </row>
    <row r="125380" spans="17:17">
      <c r="Q125380" s="39"/>
    </row>
    <row r="125381" spans="17:17">
      <c r="Q125381" s="39"/>
    </row>
    <row r="125382" spans="17:17">
      <c r="Q125382" s="39"/>
    </row>
    <row r="125383" spans="17:17">
      <c r="Q125383" s="39"/>
    </row>
    <row r="125384" spans="17:17">
      <c r="Q125384" s="39"/>
    </row>
    <row r="125385" spans="17:17">
      <c r="Q125385" s="39"/>
    </row>
    <row r="125386" spans="17:17">
      <c r="Q125386" s="39"/>
    </row>
    <row r="125387" spans="17:17">
      <c r="Q125387" s="39"/>
    </row>
    <row r="125388" spans="17:17">
      <c r="Q125388" s="39"/>
    </row>
    <row r="125389" spans="17:17">
      <c r="Q125389" s="39"/>
    </row>
    <row r="125390" spans="17:17">
      <c r="Q125390" s="39"/>
    </row>
    <row r="125391" spans="17:17">
      <c r="Q125391" s="39"/>
    </row>
    <row r="125392" spans="17:17">
      <c r="Q125392" s="39"/>
    </row>
    <row r="125393" spans="17:17">
      <c r="Q125393" s="39"/>
    </row>
    <row r="125394" spans="17:17">
      <c r="Q125394" s="39"/>
    </row>
    <row r="125395" spans="17:17">
      <c r="Q125395" s="39"/>
    </row>
    <row r="125396" spans="17:17">
      <c r="Q125396" s="39"/>
    </row>
    <row r="125397" spans="17:17">
      <c r="Q125397" s="39"/>
    </row>
    <row r="125398" spans="17:17">
      <c r="Q125398" s="39"/>
    </row>
    <row r="125399" spans="17:17">
      <c r="Q125399" s="39"/>
    </row>
    <row r="125400" spans="17:17">
      <c r="Q125400" s="39"/>
    </row>
    <row r="125401" spans="17:17">
      <c r="Q125401" s="39"/>
    </row>
    <row r="125402" spans="17:17">
      <c r="Q125402" s="39"/>
    </row>
    <row r="125403" spans="17:17">
      <c r="Q125403" s="39"/>
    </row>
    <row r="125404" spans="17:17">
      <c r="Q125404" s="39"/>
    </row>
    <row r="125405" spans="17:17">
      <c r="Q125405" s="39"/>
    </row>
    <row r="125406" spans="17:17">
      <c r="Q125406" s="39"/>
    </row>
    <row r="125407" spans="17:17">
      <c r="Q125407" s="39"/>
    </row>
    <row r="125408" spans="17:17">
      <c r="Q125408" s="39"/>
    </row>
    <row r="125409" spans="17:17">
      <c r="Q125409" s="39"/>
    </row>
    <row r="125410" spans="17:17">
      <c r="Q125410" s="39"/>
    </row>
    <row r="125411" spans="17:17">
      <c r="Q125411" s="39"/>
    </row>
    <row r="125412" spans="17:17">
      <c r="Q125412" s="39"/>
    </row>
    <row r="125413" spans="17:17">
      <c r="Q125413" s="39"/>
    </row>
    <row r="125414" spans="17:17">
      <c r="Q125414" s="39"/>
    </row>
    <row r="125415" spans="17:17">
      <c r="Q125415" s="39"/>
    </row>
    <row r="125416" spans="17:17">
      <c r="Q125416" s="39"/>
    </row>
    <row r="125417" spans="17:17">
      <c r="Q125417" s="39"/>
    </row>
    <row r="125418" spans="17:17">
      <c r="Q125418" s="39"/>
    </row>
    <row r="125419" spans="17:17">
      <c r="Q125419" s="39"/>
    </row>
    <row r="125420" spans="17:17">
      <c r="Q125420" s="39"/>
    </row>
    <row r="125421" spans="17:17">
      <c r="Q125421" s="39"/>
    </row>
    <row r="125422" spans="17:17">
      <c r="Q125422" s="39"/>
    </row>
    <row r="125423" spans="17:17">
      <c r="Q125423" s="39"/>
    </row>
    <row r="125424" spans="17:17">
      <c r="Q125424" s="39"/>
    </row>
    <row r="125425" spans="17:17">
      <c r="Q125425" s="39"/>
    </row>
    <row r="125426" spans="17:17">
      <c r="Q125426" s="39"/>
    </row>
    <row r="125427" spans="17:17">
      <c r="Q125427" s="39"/>
    </row>
    <row r="125428" spans="17:17">
      <c r="Q125428" s="39"/>
    </row>
    <row r="125429" spans="17:17">
      <c r="Q125429" s="39"/>
    </row>
    <row r="125430" spans="17:17">
      <c r="Q125430" s="39"/>
    </row>
    <row r="125431" spans="17:17">
      <c r="Q125431" s="39"/>
    </row>
    <row r="125432" spans="17:17">
      <c r="Q125432" s="39"/>
    </row>
    <row r="125433" spans="17:17">
      <c r="Q125433" s="39"/>
    </row>
    <row r="125434" spans="17:17">
      <c r="Q125434" s="39"/>
    </row>
    <row r="125435" spans="17:17">
      <c r="Q125435" s="39"/>
    </row>
    <row r="125436" spans="17:17">
      <c r="Q125436" s="39"/>
    </row>
    <row r="125437" spans="17:17">
      <c r="Q125437" s="39"/>
    </row>
    <row r="125438" spans="17:17">
      <c r="Q125438" s="39"/>
    </row>
    <row r="125439" spans="17:17">
      <c r="Q125439" s="39"/>
    </row>
    <row r="125440" spans="17:17">
      <c r="Q125440" s="39"/>
    </row>
    <row r="125441" spans="17:17">
      <c r="Q125441" s="39"/>
    </row>
    <row r="125442" spans="17:17">
      <c r="Q125442" s="39"/>
    </row>
    <row r="125443" spans="17:17">
      <c r="Q125443" s="39"/>
    </row>
    <row r="125444" spans="17:17">
      <c r="Q125444" s="39"/>
    </row>
    <row r="125445" spans="17:17">
      <c r="Q125445" s="39"/>
    </row>
    <row r="125446" spans="17:17">
      <c r="Q125446" s="39"/>
    </row>
    <row r="125447" spans="17:17">
      <c r="Q125447" s="39"/>
    </row>
    <row r="125448" spans="17:17">
      <c r="Q125448" s="39"/>
    </row>
    <row r="125449" spans="17:17">
      <c r="Q125449" s="39"/>
    </row>
    <row r="125450" spans="17:17">
      <c r="Q125450" s="39"/>
    </row>
    <row r="125451" spans="17:17">
      <c r="Q125451" s="39"/>
    </row>
    <row r="125452" spans="17:17">
      <c r="Q125452" s="39"/>
    </row>
    <row r="125453" spans="17:17">
      <c r="Q125453" s="39"/>
    </row>
    <row r="125454" spans="17:17">
      <c r="Q125454" s="39"/>
    </row>
    <row r="125455" spans="17:17">
      <c r="Q125455" s="39"/>
    </row>
    <row r="125456" spans="17:17">
      <c r="Q125456" s="39"/>
    </row>
    <row r="125457" spans="17:17">
      <c r="Q125457" s="39"/>
    </row>
    <row r="125458" spans="17:17">
      <c r="Q125458" s="39"/>
    </row>
    <row r="125459" spans="17:17">
      <c r="Q125459" s="39"/>
    </row>
    <row r="125460" spans="17:17">
      <c r="Q125460" s="39"/>
    </row>
    <row r="125461" spans="17:17">
      <c r="Q125461" s="39"/>
    </row>
    <row r="125462" spans="17:17">
      <c r="Q125462" s="39"/>
    </row>
    <row r="125463" spans="17:17">
      <c r="Q125463" s="39"/>
    </row>
    <row r="125464" spans="17:17">
      <c r="Q125464" s="39"/>
    </row>
    <row r="125465" spans="17:17">
      <c r="Q125465" s="39"/>
    </row>
    <row r="125466" spans="17:17">
      <c r="Q125466" s="39"/>
    </row>
    <row r="125467" spans="17:17">
      <c r="Q125467" s="39"/>
    </row>
    <row r="125468" spans="17:17">
      <c r="Q125468" s="39"/>
    </row>
    <row r="125469" spans="17:17">
      <c r="Q125469" s="39"/>
    </row>
    <row r="125470" spans="17:17">
      <c r="Q125470" s="39"/>
    </row>
    <row r="125471" spans="17:17">
      <c r="Q125471" s="39"/>
    </row>
    <row r="125472" spans="17:17">
      <c r="Q125472" s="39"/>
    </row>
    <row r="125473" spans="17:17">
      <c r="Q125473" s="39"/>
    </row>
    <row r="125474" spans="17:17">
      <c r="Q125474" s="39"/>
    </row>
    <row r="125475" spans="17:17">
      <c r="Q125475" s="39"/>
    </row>
    <row r="125476" spans="17:17">
      <c r="Q125476" s="39"/>
    </row>
    <row r="125477" spans="17:17">
      <c r="Q125477" s="39"/>
    </row>
    <row r="125478" spans="17:17">
      <c r="Q125478" s="39"/>
    </row>
    <row r="125479" spans="17:17">
      <c r="Q125479" s="39"/>
    </row>
    <row r="125480" spans="17:17">
      <c r="Q125480" s="39"/>
    </row>
    <row r="125481" spans="17:17">
      <c r="Q125481" s="39"/>
    </row>
    <row r="125482" spans="17:17">
      <c r="Q125482" s="39"/>
    </row>
    <row r="125483" spans="17:17">
      <c r="Q125483" s="39"/>
    </row>
    <row r="125484" spans="17:17">
      <c r="Q125484" s="39"/>
    </row>
    <row r="125485" spans="17:17">
      <c r="Q125485" s="39"/>
    </row>
    <row r="125486" spans="17:17">
      <c r="Q125486" s="39"/>
    </row>
    <row r="125487" spans="17:17">
      <c r="Q125487" s="39"/>
    </row>
    <row r="125488" spans="17:17">
      <c r="Q125488" s="39"/>
    </row>
    <row r="125489" spans="17:17">
      <c r="Q125489" s="39"/>
    </row>
    <row r="125490" spans="17:17">
      <c r="Q125490" s="39"/>
    </row>
    <row r="125491" spans="17:17">
      <c r="Q125491" s="39"/>
    </row>
    <row r="125492" spans="17:17">
      <c r="Q125492" s="39"/>
    </row>
    <row r="125493" spans="17:17">
      <c r="Q125493" s="39"/>
    </row>
    <row r="125494" spans="17:17">
      <c r="Q125494" s="39"/>
    </row>
    <row r="125495" spans="17:17">
      <c r="Q125495" s="39"/>
    </row>
    <row r="125496" spans="17:17">
      <c r="Q125496" s="39"/>
    </row>
    <row r="125497" spans="17:17">
      <c r="Q125497" s="39"/>
    </row>
    <row r="125498" spans="17:17">
      <c r="Q125498" s="39"/>
    </row>
    <row r="125499" spans="17:17">
      <c r="Q125499" s="39"/>
    </row>
    <row r="125500" spans="17:17">
      <c r="Q125500" s="39"/>
    </row>
    <row r="125501" spans="17:17">
      <c r="Q125501" s="39"/>
    </row>
    <row r="125502" spans="17:17">
      <c r="Q125502" s="39"/>
    </row>
    <row r="125503" spans="17:17">
      <c r="Q125503" s="39"/>
    </row>
    <row r="125504" spans="17:17">
      <c r="Q125504" s="39"/>
    </row>
    <row r="125505" spans="17:17">
      <c r="Q125505" s="39"/>
    </row>
    <row r="125506" spans="17:17">
      <c r="Q125506" s="39"/>
    </row>
    <row r="125507" spans="17:17">
      <c r="Q125507" s="39"/>
    </row>
    <row r="125508" spans="17:17">
      <c r="Q125508" s="39"/>
    </row>
    <row r="125509" spans="17:17">
      <c r="Q125509" s="39"/>
    </row>
    <row r="125510" spans="17:17">
      <c r="Q125510" s="39"/>
    </row>
    <row r="125511" spans="17:17">
      <c r="Q125511" s="39"/>
    </row>
    <row r="125512" spans="17:17">
      <c r="Q125512" s="39"/>
    </row>
    <row r="125513" spans="17:17">
      <c r="Q125513" s="39"/>
    </row>
    <row r="125514" spans="17:17">
      <c r="Q125514" s="39"/>
    </row>
    <row r="125515" spans="17:17">
      <c r="Q125515" s="39"/>
    </row>
    <row r="125516" spans="17:17">
      <c r="Q125516" s="39"/>
    </row>
    <row r="125517" spans="17:17">
      <c r="Q125517" s="39"/>
    </row>
    <row r="125518" spans="17:17">
      <c r="Q125518" s="39"/>
    </row>
    <row r="125519" spans="17:17">
      <c r="Q125519" s="39"/>
    </row>
    <row r="125520" spans="17:17">
      <c r="Q125520" s="39"/>
    </row>
    <row r="125521" spans="17:17">
      <c r="Q125521" s="39"/>
    </row>
    <row r="125522" spans="17:17">
      <c r="Q125522" s="39"/>
    </row>
    <row r="125523" spans="17:17">
      <c r="Q125523" s="39"/>
    </row>
    <row r="125524" spans="17:17">
      <c r="Q125524" s="39"/>
    </row>
    <row r="125525" spans="17:17">
      <c r="Q125525" s="39"/>
    </row>
    <row r="125526" spans="17:17">
      <c r="Q125526" s="39"/>
    </row>
    <row r="125527" spans="17:17">
      <c r="Q125527" s="39"/>
    </row>
    <row r="125528" spans="17:17">
      <c r="Q125528" s="39"/>
    </row>
    <row r="125529" spans="17:17">
      <c r="Q125529" s="39"/>
    </row>
    <row r="125530" spans="17:17">
      <c r="Q125530" s="39"/>
    </row>
    <row r="125531" spans="17:17">
      <c r="Q125531" s="39"/>
    </row>
    <row r="125532" spans="17:17">
      <c r="Q125532" s="39"/>
    </row>
    <row r="125533" spans="17:17">
      <c r="Q125533" s="39"/>
    </row>
    <row r="125534" spans="17:17">
      <c r="Q125534" s="39"/>
    </row>
    <row r="125535" spans="17:17">
      <c r="Q125535" s="39"/>
    </row>
    <row r="125536" spans="17:17">
      <c r="Q125536" s="39"/>
    </row>
    <row r="125537" spans="17:17">
      <c r="Q125537" s="39"/>
    </row>
    <row r="125538" spans="17:17">
      <c r="Q125538" s="39"/>
    </row>
    <row r="125539" spans="17:17">
      <c r="Q125539" s="39"/>
    </row>
    <row r="125540" spans="17:17">
      <c r="Q125540" s="39"/>
    </row>
    <row r="125541" spans="17:17">
      <c r="Q125541" s="39"/>
    </row>
    <row r="125542" spans="17:17">
      <c r="Q125542" s="39"/>
    </row>
    <row r="125543" spans="17:17">
      <c r="Q125543" s="39"/>
    </row>
    <row r="125544" spans="17:17">
      <c r="Q125544" s="39"/>
    </row>
    <row r="125545" spans="17:17">
      <c r="Q125545" s="39"/>
    </row>
    <row r="125546" spans="17:17">
      <c r="Q125546" s="39"/>
    </row>
    <row r="125547" spans="17:17">
      <c r="Q125547" s="39"/>
    </row>
    <row r="125548" spans="17:17">
      <c r="Q125548" s="39"/>
    </row>
    <row r="125549" spans="17:17">
      <c r="Q125549" s="39"/>
    </row>
    <row r="125550" spans="17:17">
      <c r="Q125550" s="39"/>
    </row>
    <row r="125551" spans="17:17">
      <c r="Q125551" s="39"/>
    </row>
    <row r="125552" spans="17:17">
      <c r="Q125552" s="39"/>
    </row>
    <row r="125553" spans="17:17">
      <c r="Q125553" s="39"/>
    </row>
    <row r="125554" spans="17:17">
      <c r="Q125554" s="39"/>
    </row>
    <row r="125555" spans="17:17">
      <c r="Q125555" s="39"/>
    </row>
    <row r="125556" spans="17:17">
      <c r="Q125556" s="39"/>
    </row>
    <row r="125557" spans="17:17">
      <c r="Q125557" s="39"/>
    </row>
    <row r="125558" spans="17:17">
      <c r="Q125558" s="39"/>
    </row>
    <row r="125559" spans="17:17">
      <c r="Q125559" s="39"/>
    </row>
    <row r="125560" spans="17:17">
      <c r="Q125560" s="39"/>
    </row>
    <row r="125561" spans="17:17">
      <c r="Q125561" s="39"/>
    </row>
    <row r="125562" spans="17:17">
      <c r="Q125562" s="39"/>
    </row>
    <row r="125563" spans="17:17">
      <c r="Q125563" s="39"/>
    </row>
    <row r="125564" spans="17:17">
      <c r="Q125564" s="39"/>
    </row>
    <row r="125565" spans="17:17">
      <c r="Q125565" s="39"/>
    </row>
    <row r="125566" spans="17:17">
      <c r="Q125566" s="39"/>
    </row>
    <row r="125567" spans="17:17">
      <c r="Q125567" s="39"/>
    </row>
    <row r="125568" spans="17:17">
      <c r="Q125568" s="39"/>
    </row>
    <row r="125569" spans="17:17">
      <c r="Q125569" s="39"/>
    </row>
    <row r="125570" spans="17:17">
      <c r="Q125570" s="39"/>
    </row>
    <row r="125571" spans="17:17">
      <c r="Q125571" s="39"/>
    </row>
    <row r="125572" spans="17:17">
      <c r="Q125572" s="39"/>
    </row>
    <row r="125573" spans="17:17">
      <c r="Q125573" s="39"/>
    </row>
    <row r="125574" spans="17:17">
      <c r="Q125574" s="39"/>
    </row>
    <row r="125575" spans="17:17">
      <c r="Q125575" s="39"/>
    </row>
    <row r="125576" spans="17:17">
      <c r="Q125576" s="39"/>
    </row>
    <row r="125577" spans="17:17">
      <c r="Q125577" s="39"/>
    </row>
    <row r="125578" spans="17:17">
      <c r="Q125578" s="39"/>
    </row>
    <row r="125579" spans="17:17">
      <c r="Q125579" s="39"/>
    </row>
    <row r="125580" spans="17:17">
      <c r="Q125580" s="39"/>
    </row>
    <row r="125581" spans="17:17">
      <c r="Q125581" s="39"/>
    </row>
    <row r="125582" spans="17:17">
      <c r="Q125582" s="39"/>
    </row>
    <row r="125583" spans="17:17">
      <c r="Q125583" s="39"/>
    </row>
    <row r="125584" spans="17:17">
      <c r="Q125584" s="39"/>
    </row>
    <row r="125585" spans="17:17">
      <c r="Q125585" s="39"/>
    </row>
    <row r="125586" spans="17:17">
      <c r="Q125586" s="39"/>
    </row>
    <row r="125587" spans="17:17">
      <c r="Q125587" s="39"/>
    </row>
    <row r="125588" spans="17:17">
      <c r="Q125588" s="39"/>
    </row>
    <row r="125589" spans="17:17">
      <c r="Q125589" s="39"/>
    </row>
    <row r="125590" spans="17:17">
      <c r="Q125590" s="39"/>
    </row>
    <row r="125591" spans="17:17">
      <c r="Q125591" s="39"/>
    </row>
    <row r="125592" spans="17:17">
      <c r="Q125592" s="39"/>
    </row>
    <row r="125593" spans="17:17">
      <c r="Q125593" s="39"/>
    </row>
    <row r="125594" spans="17:17">
      <c r="Q125594" s="39"/>
    </row>
    <row r="125595" spans="17:17">
      <c r="Q125595" s="39"/>
    </row>
    <row r="125596" spans="17:17">
      <c r="Q125596" s="39"/>
    </row>
    <row r="125597" spans="17:17">
      <c r="Q125597" s="39"/>
    </row>
    <row r="125598" spans="17:17">
      <c r="Q125598" s="39"/>
    </row>
    <row r="125599" spans="17:17">
      <c r="Q125599" s="39"/>
    </row>
    <row r="125600" spans="17:17">
      <c r="Q125600" s="39"/>
    </row>
    <row r="125601" spans="17:17">
      <c r="Q125601" s="39"/>
    </row>
    <row r="125602" spans="17:17">
      <c r="Q125602" s="39"/>
    </row>
    <row r="125603" spans="17:17">
      <c r="Q125603" s="39"/>
    </row>
    <row r="125604" spans="17:17">
      <c r="Q125604" s="39"/>
    </row>
    <row r="125605" spans="17:17">
      <c r="Q125605" s="39"/>
    </row>
    <row r="125606" spans="17:17">
      <c r="Q125606" s="39"/>
    </row>
    <row r="125607" spans="17:17">
      <c r="Q125607" s="39"/>
    </row>
    <row r="125608" spans="17:17">
      <c r="Q125608" s="39"/>
    </row>
    <row r="125609" spans="17:17">
      <c r="Q125609" s="39"/>
    </row>
    <row r="125610" spans="17:17">
      <c r="Q125610" s="39"/>
    </row>
    <row r="125611" spans="17:17">
      <c r="Q125611" s="39"/>
    </row>
    <row r="125612" spans="17:17">
      <c r="Q125612" s="39"/>
    </row>
    <row r="125613" spans="17:17">
      <c r="Q125613" s="39"/>
    </row>
    <row r="125614" spans="17:17">
      <c r="Q125614" s="39"/>
    </row>
    <row r="125615" spans="17:17">
      <c r="Q125615" s="39"/>
    </row>
    <row r="125616" spans="17:17">
      <c r="Q125616" s="39"/>
    </row>
    <row r="125617" spans="17:17">
      <c r="Q125617" s="39"/>
    </row>
    <row r="125618" spans="17:17">
      <c r="Q125618" s="39"/>
    </row>
    <row r="125619" spans="17:17">
      <c r="Q125619" s="39"/>
    </row>
    <row r="125620" spans="17:17">
      <c r="Q125620" s="39"/>
    </row>
    <row r="125621" spans="17:17">
      <c r="Q125621" s="39"/>
    </row>
    <row r="125622" spans="17:17">
      <c r="Q125622" s="39"/>
    </row>
    <row r="125623" spans="17:17">
      <c r="Q125623" s="39"/>
    </row>
    <row r="125624" spans="17:17">
      <c r="Q125624" s="39"/>
    </row>
    <row r="125625" spans="17:17">
      <c r="Q125625" s="39"/>
    </row>
    <row r="125626" spans="17:17">
      <c r="Q125626" s="39"/>
    </row>
    <row r="125627" spans="17:17">
      <c r="Q125627" s="39"/>
    </row>
    <row r="125628" spans="17:17">
      <c r="Q125628" s="39"/>
    </row>
    <row r="125629" spans="17:17">
      <c r="Q125629" s="39"/>
    </row>
    <row r="125630" spans="17:17">
      <c r="Q125630" s="39"/>
    </row>
    <row r="125631" spans="17:17">
      <c r="Q125631" s="39"/>
    </row>
    <row r="125632" spans="17:17">
      <c r="Q125632" s="39"/>
    </row>
    <row r="125633" spans="17:17">
      <c r="Q125633" s="39"/>
    </row>
    <row r="125634" spans="17:17">
      <c r="Q125634" s="39"/>
    </row>
    <row r="125635" spans="17:17">
      <c r="Q125635" s="39"/>
    </row>
    <row r="125636" spans="17:17">
      <c r="Q125636" s="39"/>
    </row>
    <row r="125637" spans="17:17">
      <c r="Q125637" s="39"/>
    </row>
    <row r="125638" spans="17:17">
      <c r="Q125638" s="39"/>
    </row>
    <row r="125639" spans="17:17">
      <c r="Q125639" s="39"/>
    </row>
    <row r="125640" spans="17:17">
      <c r="Q125640" s="39"/>
    </row>
    <row r="125641" spans="17:17">
      <c r="Q125641" s="39"/>
    </row>
    <row r="125642" spans="17:17">
      <c r="Q125642" s="39"/>
    </row>
    <row r="125643" spans="17:17">
      <c r="Q125643" s="39"/>
    </row>
    <row r="125644" spans="17:17">
      <c r="Q125644" s="39"/>
    </row>
    <row r="125645" spans="17:17">
      <c r="Q125645" s="39"/>
    </row>
    <row r="125646" spans="17:17">
      <c r="Q125646" s="39"/>
    </row>
    <row r="125647" spans="17:17">
      <c r="Q125647" s="39"/>
    </row>
    <row r="125648" spans="17:17">
      <c r="Q125648" s="39"/>
    </row>
    <row r="125649" spans="17:17">
      <c r="Q125649" s="39"/>
    </row>
    <row r="125650" spans="17:17">
      <c r="Q125650" s="39"/>
    </row>
    <row r="125651" spans="17:17">
      <c r="Q125651" s="39"/>
    </row>
    <row r="125652" spans="17:17">
      <c r="Q125652" s="39"/>
    </row>
    <row r="125653" spans="17:17">
      <c r="Q125653" s="39"/>
    </row>
    <row r="125654" spans="17:17">
      <c r="Q125654" s="39"/>
    </row>
    <row r="125655" spans="17:17">
      <c r="Q125655" s="39"/>
    </row>
    <row r="125656" spans="17:17">
      <c r="Q125656" s="39"/>
    </row>
    <row r="125657" spans="17:17">
      <c r="Q125657" s="39"/>
    </row>
    <row r="125658" spans="17:17">
      <c r="Q125658" s="39"/>
    </row>
    <row r="125659" spans="17:17">
      <c r="Q125659" s="39"/>
    </row>
    <row r="125660" spans="17:17">
      <c r="Q125660" s="39"/>
    </row>
    <row r="125661" spans="17:17">
      <c r="Q125661" s="39"/>
    </row>
    <row r="125662" spans="17:17">
      <c r="Q125662" s="39"/>
    </row>
    <row r="125663" spans="17:17">
      <c r="Q125663" s="39"/>
    </row>
    <row r="125664" spans="17:17">
      <c r="Q125664" s="39"/>
    </row>
    <row r="125665" spans="17:17">
      <c r="Q125665" s="39"/>
    </row>
    <row r="125666" spans="17:17">
      <c r="Q125666" s="39"/>
    </row>
    <row r="125667" spans="17:17">
      <c r="Q125667" s="39"/>
    </row>
    <row r="125668" spans="17:17">
      <c r="Q125668" s="39"/>
    </row>
    <row r="125669" spans="17:17">
      <c r="Q125669" s="39"/>
    </row>
    <row r="125670" spans="17:17">
      <c r="Q125670" s="39"/>
    </row>
    <row r="125671" spans="17:17">
      <c r="Q125671" s="39"/>
    </row>
    <row r="125672" spans="17:17">
      <c r="Q125672" s="39"/>
    </row>
    <row r="125673" spans="17:17">
      <c r="Q125673" s="39"/>
    </row>
    <row r="125674" spans="17:17">
      <c r="Q125674" s="39"/>
    </row>
    <row r="125675" spans="17:17">
      <c r="Q125675" s="39"/>
    </row>
    <row r="125676" spans="17:17">
      <c r="Q125676" s="39"/>
    </row>
    <row r="125677" spans="17:17">
      <c r="Q125677" s="39"/>
    </row>
    <row r="125678" spans="17:17">
      <c r="Q125678" s="39"/>
    </row>
    <row r="125679" spans="17:17">
      <c r="Q125679" s="39"/>
    </row>
    <row r="125680" spans="17:17">
      <c r="Q125680" s="39"/>
    </row>
    <row r="125681" spans="17:17">
      <c r="Q125681" s="39"/>
    </row>
    <row r="125682" spans="17:17">
      <c r="Q125682" s="39"/>
    </row>
    <row r="125683" spans="17:17">
      <c r="Q125683" s="39"/>
    </row>
    <row r="125684" spans="17:17">
      <c r="Q125684" s="39"/>
    </row>
    <row r="125685" spans="17:17">
      <c r="Q125685" s="39"/>
    </row>
    <row r="125686" spans="17:17">
      <c r="Q125686" s="39"/>
    </row>
    <row r="125687" spans="17:17">
      <c r="Q125687" s="39"/>
    </row>
    <row r="125688" spans="17:17">
      <c r="Q125688" s="39"/>
    </row>
    <row r="125689" spans="17:17">
      <c r="Q125689" s="39"/>
    </row>
    <row r="125690" spans="17:17">
      <c r="Q125690" s="39"/>
    </row>
    <row r="125691" spans="17:17">
      <c r="Q125691" s="39"/>
    </row>
    <row r="125692" spans="17:17">
      <c r="Q125692" s="39"/>
    </row>
    <row r="125693" spans="17:17">
      <c r="Q125693" s="39"/>
    </row>
    <row r="125694" spans="17:17">
      <c r="Q125694" s="39"/>
    </row>
    <row r="125695" spans="17:17">
      <c r="Q125695" s="39"/>
    </row>
    <row r="125696" spans="17:17">
      <c r="Q125696" s="39"/>
    </row>
    <row r="125697" spans="17:17">
      <c r="Q125697" s="39"/>
    </row>
    <row r="125698" spans="17:17">
      <c r="Q125698" s="39"/>
    </row>
    <row r="125699" spans="17:17">
      <c r="Q125699" s="39"/>
    </row>
    <row r="125700" spans="17:17">
      <c r="Q125700" s="39"/>
    </row>
    <row r="125701" spans="17:17">
      <c r="Q125701" s="39"/>
    </row>
    <row r="125702" spans="17:17">
      <c r="Q125702" s="39"/>
    </row>
    <row r="125703" spans="17:17">
      <c r="Q125703" s="39"/>
    </row>
    <row r="125704" spans="17:17">
      <c r="Q125704" s="39"/>
    </row>
    <row r="125705" spans="17:17">
      <c r="Q125705" s="39"/>
    </row>
    <row r="125706" spans="17:17">
      <c r="Q125706" s="39"/>
    </row>
    <row r="125707" spans="17:17">
      <c r="Q125707" s="39"/>
    </row>
    <row r="125708" spans="17:17">
      <c r="Q125708" s="39"/>
    </row>
    <row r="125709" spans="17:17">
      <c r="Q125709" s="39"/>
    </row>
    <row r="125710" spans="17:17">
      <c r="Q125710" s="39"/>
    </row>
    <row r="125711" spans="17:17">
      <c r="Q125711" s="39"/>
    </row>
    <row r="125712" spans="17:17">
      <c r="Q125712" s="39"/>
    </row>
    <row r="125713" spans="17:17">
      <c r="Q125713" s="39"/>
    </row>
    <row r="125714" spans="17:17">
      <c r="Q125714" s="39"/>
    </row>
    <row r="125715" spans="17:17">
      <c r="Q125715" s="39"/>
    </row>
    <row r="125716" spans="17:17">
      <c r="Q125716" s="39"/>
    </row>
    <row r="125717" spans="17:17">
      <c r="Q125717" s="39"/>
    </row>
    <row r="125718" spans="17:17">
      <c r="Q125718" s="39"/>
    </row>
    <row r="125719" spans="17:17">
      <c r="Q125719" s="39"/>
    </row>
    <row r="125720" spans="17:17">
      <c r="Q125720" s="39"/>
    </row>
    <row r="125721" spans="17:17">
      <c r="Q125721" s="39"/>
    </row>
    <row r="125722" spans="17:17">
      <c r="Q125722" s="39"/>
    </row>
    <row r="125723" spans="17:17">
      <c r="Q125723" s="39"/>
    </row>
    <row r="125724" spans="17:17">
      <c r="Q125724" s="39"/>
    </row>
    <row r="125725" spans="17:17">
      <c r="Q125725" s="39"/>
    </row>
    <row r="125726" spans="17:17">
      <c r="Q125726" s="39"/>
    </row>
    <row r="125727" spans="17:17">
      <c r="Q125727" s="39"/>
    </row>
    <row r="125728" spans="17:17">
      <c r="Q125728" s="39"/>
    </row>
    <row r="125729" spans="17:17">
      <c r="Q125729" s="39"/>
    </row>
    <row r="125730" spans="17:17">
      <c r="Q125730" s="39"/>
    </row>
    <row r="125731" spans="17:17">
      <c r="Q125731" s="39"/>
    </row>
    <row r="125732" spans="17:17">
      <c r="Q125732" s="39"/>
    </row>
    <row r="125733" spans="17:17">
      <c r="Q125733" s="39"/>
    </row>
    <row r="125734" spans="17:17">
      <c r="Q125734" s="39"/>
    </row>
    <row r="125735" spans="17:17">
      <c r="Q125735" s="39"/>
    </row>
    <row r="125736" spans="17:17">
      <c r="Q125736" s="39"/>
    </row>
    <row r="125737" spans="17:17">
      <c r="Q125737" s="39"/>
    </row>
    <row r="125738" spans="17:17">
      <c r="Q125738" s="39"/>
    </row>
    <row r="125739" spans="17:17">
      <c r="Q125739" s="39"/>
    </row>
    <row r="125740" spans="17:17">
      <c r="Q125740" s="39"/>
    </row>
    <row r="125741" spans="17:17">
      <c r="Q125741" s="39"/>
    </row>
    <row r="125742" spans="17:17">
      <c r="Q125742" s="39"/>
    </row>
    <row r="125743" spans="17:17">
      <c r="Q125743" s="39"/>
    </row>
    <row r="125744" spans="17:17">
      <c r="Q125744" s="39"/>
    </row>
    <row r="125745" spans="17:17">
      <c r="Q125745" s="39"/>
    </row>
    <row r="125746" spans="17:17">
      <c r="Q125746" s="39"/>
    </row>
    <row r="125747" spans="17:17">
      <c r="Q125747" s="39"/>
    </row>
    <row r="125748" spans="17:17">
      <c r="Q125748" s="39"/>
    </row>
    <row r="125749" spans="17:17">
      <c r="Q125749" s="39"/>
    </row>
    <row r="125750" spans="17:17">
      <c r="Q125750" s="39"/>
    </row>
    <row r="125751" spans="17:17">
      <c r="Q125751" s="39"/>
    </row>
    <row r="125752" spans="17:17">
      <c r="Q125752" s="39"/>
    </row>
    <row r="125753" spans="17:17">
      <c r="Q125753" s="39"/>
    </row>
    <row r="125754" spans="17:17">
      <c r="Q125754" s="39"/>
    </row>
    <row r="125755" spans="17:17">
      <c r="Q125755" s="39"/>
    </row>
    <row r="125756" spans="17:17">
      <c r="Q125756" s="39"/>
    </row>
    <row r="125757" spans="17:17">
      <c r="Q125757" s="39"/>
    </row>
    <row r="125758" spans="17:17">
      <c r="Q125758" s="39"/>
    </row>
    <row r="125759" spans="17:17">
      <c r="Q125759" s="39"/>
    </row>
    <row r="125760" spans="17:17">
      <c r="Q125760" s="39"/>
    </row>
    <row r="125761" spans="17:17">
      <c r="Q125761" s="39"/>
    </row>
    <row r="125762" spans="17:17">
      <c r="Q125762" s="39"/>
    </row>
    <row r="125763" spans="17:17">
      <c r="Q125763" s="39"/>
    </row>
    <row r="125764" spans="17:17">
      <c r="Q125764" s="39"/>
    </row>
    <row r="125765" spans="17:17">
      <c r="Q125765" s="39"/>
    </row>
    <row r="125766" spans="17:17">
      <c r="Q125766" s="39"/>
    </row>
    <row r="125767" spans="17:17">
      <c r="Q125767" s="39"/>
    </row>
    <row r="125768" spans="17:17">
      <c r="Q125768" s="39"/>
    </row>
    <row r="125769" spans="17:17">
      <c r="Q125769" s="39"/>
    </row>
    <row r="125770" spans="17:17">
      <c r="Q125770" s="39"/>
    </row>
    <row r="125771" spans="17:17">
      <c r="Q125771" s="39"/>
    </row>
    <row r="125772" spans="17:17">
      <c r="Q125772" s="39"/>
    </row>
    <row r="125773" spans="17:17">
      <c r="Q125773" s="39"/>
    </row>
    <row r="125774" spans="17:17">
      <c r="Q125774" s="39"/>
    </row>
    <row r="125775" spans="17:17">
      <c r="Q125775" s="39"/>
    </row>
    <row r="125776" spans="17:17">
      <c r="Q125776" s="39"/>
    </row>
    <row r="125777" spans="17:17">
      <c r="Q125777" s="39"/>
    </row>
    <row r="125778" spans="17:17">
      <c r="Q125778" s="39"/>
    </row>
    <row r="125779" spans="17:17">
      <c r="Q125779" s="39"/>
    </row>
    <row r="125780" spans="17:17">
      <c r="Q125780" s="39"/>
    </row>
    <row r="125781" spans="17:17">
      <c r="Q125781" s="39"/>
    </row>
    <row r="125782" spans="17:17">
      <c r="Q125782" s="39"/>
    </row>
    <row r="125783" spans="17:17">
      <c r="Q125783" s="39"/>
    </row>
    <row r="125784" spans="17:17">
      <c r="Q125784" s="39"/>
    </row>
    <row r="125785" spans="17:17">
      <c r="Q125785" s="39"/>
    </row>
    <row r="125786" spans="17:17">
      <c r="Q125786" s="39"/>
    </row>
    <row r="125787" spans="17:17">
      <c r="Q125787" s="39"/>
    </row>
    <row r="125788" spans="17:17">
      <c r="Q125788" s="39"/>
    </row>
    <row r="125789" spans="17:17">
      <c r="Q125789" s="39"/>
    </row>
    <row r="125790" spans="17:17">
      <c r="Q125790" s="39"/>
    </row>
    <row r="125791" spans="17:17">
      <c r="Q125791" s="39"/>
    </row>
    <row r="125792" spans="17:17">
      <c r="Q125792" s="39"/>
    </row>
    <row r="125793" spans="17:17">
      <c r="Q125793" s="39"/>
    </row>
    <row r="125794" spans="17:17">
      <c r="Q125794" s="39"/>
    </row>
    <row r="125795" spans="17:17">
      <c r="Q125795" s="39"/>
    </row>
    <row r="125796" spans="17:17">
      <c r="Q125796" s="39"/>
    </row>
    <row r="125797" spans="17:17">
      <c r="Q125797" s="39"/>
    </row>
    <row r="125798" spans="17:17">
      <c r="Q125798" s="39"/>
    </row>
    <row r="125799" spans="17:17">
      <c r="Q125799" s="39"/>
    </row>
    <row r="125800" spans="17:17">
      <c r="Q125800" s="39"/>
    </row>
    <row r="125801" spans="17:17">
      <c r="Q125801" s="39"/>
    </row>
    <row r="125802" spans="17:17">
      <c r="Q125802" s="39"/>
    </row>
    <row r="125803" spans="17:17">
      <c r="Q125803" s="39"/>
    </row>
    <row r="125804" spans="17:17">
      <c r="Q125804" s="39"/>
    </row>
    <row r="125805" spans="17:17">
      <c r="Q125805" s="39"/>
    </row>
    <row r="125806" spans="17:17">
      <c r="Q125806" s="39"/>
    </row>
    <row r="125807" spans="17:17">
      <c r="Q125807" s="39"/>
    </row>
    <row r="125808" spans="17:17">
      <c r="Q125808" s="39"/>
    </row>
    <row r="125809" spans="17:17">
      <c r="Q125809" s="39"/>
    </row>
    <row r="125810" spans="17:17">
      <c r="Q125810" s="39"/>
    </row>
    <row r="125811" spans="17:17">
      <c r="Q125811" s="39"/>
    </row>
    <row r="125812" spans="17:17">
      <c r="Q125812" s="39"/>
    </row>
    <row r="125813" spans="17:17">
      <c r="Q125813" s="39"/>
    </row>
    <row r="125814" spans="17:17">
      <c r="Q125814" s="39"/>
    </row>
    <row r="125815" spans="17:17">
      <c r="Q125815" s="39"/>
    </row>
    <row r="125816" spans="17:17">
      <c r="Q125816" s="39"/>
    </row>
    <row r="125817" spans="17:17">
      <c r="Q125817" s="39"/>
    </row>
    <row r="125818" spans="17:17">
      <c r="Q125818" s="39"/>
    </row>
    <row r="125819" spans="17:17">
      <c r="Q125819" s="39"/>
    </row>
    <row r="125820" spans="17:17">
      <c r="Q125820" s="39"/>
    </row>
    <row r="125821" spans="17:17">
      <c r="Q125821" s="39"/>
    </row>
    <row r="125822" spans="17:17">
      <c r="Q125822" s="39"/>
    </row>
    <row r="125823" spans="17:17">
      <c r="Q125823" s="39"/>
    </row>
    <row r="125824" spans="17:17">
      <c r="Q125824" s="39"/>
    </row>
    <row r="125825" spans="17:17">
      <c r="Q125825" s="39"/>
    </row>
    <row r="125826" spans="17:17">
      <c r="Q125826" s="39"/>
    </row>
    <row r="125827" spans="17:17">
      <c r="Q125827" s="39"/>
    </row>
    <row r="125828" spans="17:17">
      <c r="Q125828" s="39"/>
    </row>
    <row r="125829" spans="17:17">
      <c r="Q125829" s="39"/>
    </row>
    <row r="125830" spans="17:17">
      <c r="Q125830" s="39"/>
    </row>
    <row r="125831" spans="17:17">
      <c r="Q125831" s="39"/>
    </row>
    <row r="125832" spans="17:17">
      <c r="Q125832" s="39"/>
    </row>
    <row r="125833" spans="17:17">
      <c r="Q125833" s="39"/>
    </row>
    <row r="125834" spans="17:17">
      <c r="Q125834" s="39"/>
    </row>
    <row r="125835" spans="17:17">
      <c r="Q125835" s="39"/>
    </row>
    <row r="125836" spans="17:17">
      <c r="Q125836" s="39"/>
    </row>
    <row r="125837" spans="17:17">
      <c r="Q125837" s="39"/>
    </row>
    <row r="125838" spans="17:17">
      <c r="Q125838" s="39"/>
    </row>
    <row r="125839" spans="17:17">
      <c r="Q125839" s="39"/>
    </row>
    <row r="125840" spans="17:17">
      <c r="Q125840" s="39"/>
    </row>
    <row r="125841" spans="17:17">
      <c r="Q125841" s="39"/>
    </row>
    <row r="125842" spans="17:17">
      <c r="Q125842" s="39"/>
    </row>
    <row r="125843" spans="17:17">
      <c r="Q125843" s="39"/>
    </row>
    <row r="125844" spans="17:17">
      <c r="Q125844" s="39"/>
    </row>
    <row r="125845" spans="17:17">
      <c r="Q125845" s="39"/>
    </row>
    <row r="125846" spans="17:17">
      <c r="Q125846" s="39"/>
    </row>
    <row r="125847" spans="17:17">
      <c r="Q125847" s="39"/>
    </row>
    <row r="125848" spans="17:17">
      <c r="Q125848" s="39"/>
    </row>
    <row r="125849" spans="17:17">
      <c r="Q125849" s="39"/>
    </row>
    <row r="125850" spans="17:17">
      <c r="Q125850" s="39"/>
    </row>
    <row r="125851" spans="17:17">
      <c r="Q125851" s="39"/>
    </row>
    <row r="125852" spans="17:17">
      <c r="Q125852" s="39"/>
    </row>
    <row r="125853" spans="17:17">
      <c r="Q125853" s="39"/>
    </row>
    <row r="125854" spans="17:17">
      <c r="Q125854" s="39"/>
    </row>
    <row r="125855" spans="17:17">
      <c r="Q125855" s="39"/>
    </row>
    <row r="125856" spans="17:17">
      <c r="Q125856" s="39"/>
    </row>
    <row r="125857" spans="17:17">
      <c r="Q125857" s="39"/>
    </row>
    <row r="125858" spans="17:17">
      <c r="Q125858" s="39"/>
    </row>
    <row r="125859" spans="17:17">
      <c r="Q125859" s="39"/>
    </row>
    <row r="125860" spans="17:17">
      <c r="Q125860" s="39"/>
    </row>
    <row r="125861" spans="17:17">
      <c r="Q125861" s="39"/>
    </row>
    <row r="125862" spans="17:17">
      <c r="Q125862" s="39"/>
    </row>
    <row r="125863" spans="17:17">
      <c r="Q125863" s="39"/>
    </row>
    <row r="125864" spans="17:17">
      <c r="Q125864" s="39"/>
    </row>
    <row r="125865" spans="17:17">
      <c r="Q125865" s="39"/>
    </row>
    <row r="125866" spans="17:17">
      <c r="Q125866" s="39"/>
    </row>
    <row r="125867" spans="17:17">
      <c r="Q125867" s="39"/>
    </row>
    <row r="125868" spans="17:17">
      <c r="Q125868" s="39"/>
    </row>
    <row r="125869" spans="17:17">
      <c r="Q125869" s="39"/>
    </row>
    <row r="125870" spans="17:17">
      <c r="Q125870" s="39"/>
    </row>
    <row r="125871" spans="17:17">
      <c r="Q125871" s="39"/>
    </row>
    <row r="125872" spans="17:17">
      <c r="Q125872" s="39"/>
    </row>
    <row r="125873" spans="17:17">
      <c r="Q125873" s="39"/>
    </row>
    <row r="125874" spans="17:17">
      <c r="Q125874" s="39"/>
    </row>
    <row r="125875" spans="17:17">
      <c r="Q125875" s="39"/>
    </row>
    <row r="125876" spans="17:17">
      <c r="Q125876" s="39"/>
    </row>
    <row r="125877" spans="17:17">
      <c r="Q125877" s="39"/>
    </row>
    <row r="125878" spans="17:17">
      <c r="Q125878" s="39"/>
    </row>
    <row r="125879" spans="17:17">
      <c r="Q125879" s="39"/>
    </row>
    <row r="125880" spans="17:17">
      <c r="Q125880" s="39"/>
    </row>
    <row r="125881" spans="17:17">
      <c r="Q125881" s="39"/>
    </row>
    <row r="125882" spans="17:17">
      <c r="Q125882" s="39"/>
    </row>
    <row r="125883" spans="17:17">
      <c r="Q125883" s="39"/>
    </row>
    <row r="125884" spans="17:17">
      <c r="Q125884" s="39"/>
    </row>
    <row r="125885" spans="17:17">
      <c r="Q125885" s="39"/>
    </row>
    <row r="125886" spans="17:17">
      <c r="Q125886" s="39"/>
    </row>
    <row r="125887" spans="17:17">
      <c r="Q125887" s="39"/>
    </row>
    <row r="125888" spans="17:17">
      <c r="Q125888" s="39"/>
    </row>
    <row r="125889" spans="17:17">
      <c r="Q125889" s="39"/>
    </row>
    <row r="125890" spans="17:17">
      <c r="Q125890" s="39"/>
    </row>
    <row r="125891" spans="17:17">
      <c r="Q125891" s="39"/>
    </row>
    <row r="125892" spans="17:17">
      <c r="Q125892" s="39"/>
    </row>
    <row r="125893" spans="17:17">
      <c r="Q125893" s="39"/>
    </row>
    <row r="125894" spans="17:17">
      <c r="Q125894" s="39"/>
    </row>
    <row r="125895" spans="17:17">
      <c r="Q125895" s="39"/>
    </row>
    <row r="125896" spans="17:17">
      <c r="Q125896" s="39"/>
    </row>
    <row r="125897" spans="17:17">
      <c r="Q125897" s="39"/>
    </row>
    <row r="125898" spans="17:17">
      <c r="Q125898" s="39"/>
    </row>
    <row r="125899" spans="17:17">
      <c r="Q125899" s="39"/>
    </row>
    <row r="125900" spans="17:17">
      <c r="Q125900" s="39"/>
    </row>
    <row r="125901" spans="17:17">
      <c r="Q125901" s="39"/>
    </row>
    <row r="125902" spans="17:17">
      <c r="Q125902" s="39"/>
    </row>
    <row r="125903" spans="17:17">
      <c r="Q125903" s="39"/>
    </row>
    <row r="125904" spans="17:17">
      <c r="Q125904" s="39"/>
    </row>
    <row r="125905" spans="17:17">
      <c r="Q125905" s="39"/>
    </row>
    <row r="125906" spans="17:17">
      <c r="Q125906" s="39"/>
    </row>
    <row r="125907" spans="17:17">
      <c r="Q125907" s="39"/>
    </row>
    <row r="125908" spans="17:17">
      <c r="Q125908" s="39"/>
    </row>
    <row r="125909" spans="17:17">
      <c r="Q125909" s="39"/>
    </row>
    <row r="125910" spans="17:17">
      <c r="Q125910" s="39"/>
    </row>
    <row r="125911" spans="17:17">
      <c r="Q125911" s="39"/>
    </row>
    <row r="125912" spans="17:17">
      <c r="Q125912" s="39"/>
    </row>
    <row r="125913" spans="17:17">
      <c r="Q125913" s="39"/>
    </row>
    <row r="125914" spans="17:17">
      <c r="Q125914" s="39"/>
    </row>
    <row r="125915" spans="17:17">
      <c r="Q125915" s="39"/>
    </row>
    <row r="125916" spans="17:17">
      <c r="Q125916" s="39"/>
    </row>
    <row r="125917" spans="17:17">
      <c r="Q125917" s="39"/>
    </row>
    <row r="125918" spans="17:17">
      <c r="Q125918" s="39"/>
    </row>
    <row r="125919" spans="17:17">
      <c r="Q125919" s="39"/>
    </row>
    <row r="125920" spans="17:17">
      <c r="Q125920" s="39"/>
    </row>
    <row r="125921" spans="17:17">
      <c r="Q125921" s="39"/>
    </row>
    <row r="125922" spans="17:17">
      <c r="Q125922" s="39"/>
    </row>
    <row r="125923" spans="17:17">
      <c r="Q125923" s="39"/>
    </row>
    <row r="125924" spans="17:17">
      <c r="Q125924" s="39"/>
    </row>
    <row r="125925" spans="17:17">
      <c r="Q125925" s="39"/>
    </row>
    <row r="125926" spans="17:17">
      <c r="Q125926" s="39"/>
    </row>
    <row r="125927" spans="17:17">
      <c r="Q125927" s="39"/>
    </row>
    <row r="125928" spans="17:17">
      <c r="Q125928" s="39"/>
    </row>
    <row r="125929" spans="17:17">
      <c r="Q125929" s="39"/>
    </row>
    <row r="125930" spans="17:17">
      <c r="Q125930" s="39"/>
    </row>
    <row r="125931" spans="17:17">
      <c r="Q125931" s="39"/>
    </row>
    <row r="125932" spans="17:17">
      <c r="Q125932" s="39"/>
    </row>
    <row r="125933" spans="17:17">
      <c r="Q125933" s="39"/>
    </row>
    <row r="125934" spans="17:17">
      <c r="Q125934" s="39"/>
    </row>
    <row r="125935" spans="17:17">
      <c r="Q125935" s="39"/>
    </row>
    <row r="125936" spans="17:17">
      <c r="Q125936" s="39"/>
    </row>
    <row r="125937" spans="17:17">
      <c r="Q125937" s="39"/>
    </row>
    <row r="125938" spans="17:17">
      <c r="Q125938" s="39"/>
    </row>
    <row r="125939" spans="17:17">
      <c r="Q125939" s="39"/>
    </row>
    <row r="125940" spans="17:17">
      <c r="Q125940" s="39"/>
    </row>
    <row r="125941" spans="17:17">
      <c r="Q125941" s="39"/>
    </row>
    <row r="125942" spans="17:17">
      <c r="Q125942" s="39"/>
    </row>
    <row r="125943" spans="17:17">
      <c r="Q125943" s="39"/>
    </row>
    <row r="125944" spans="17:17">
      <c r="Q125944" s="39"/>
    </row>
    <row r="125945" spans="17:17">
      <c r="Q125945" s="39"/>
    </row>
    <row r="125946" spans="17:17">
      <c r="Q125946" s="39"/>
    </row>
    <row r="125947" spans="17:17">
      <c r="Q125947" s="39"/>
    </row>
    <row r="125948" spans="17:17">
      <c r="Q125948" s="39"/>
    </row>
    <row r="125949" spans="17:17">
      <c r="Q125949" s="39"/>
    </row>
    <row r="125950" spans="17:17">
      <c r="Q125950" s="39"/>
    </row>
    <row r="125951" spans="17:17">
      <c r="Q125951" s="39"/>
    </row>
    <row r="125952" spans="17:17">
      <c r="Q125952" s="39"/>
    </row>
    <row r="125953" spans="17:17">
      <c r="Q125953" s="39"/>
    </row>
    <row r="125954" spans="17:17">
      <c r="Q125954" s="39"/>
    </row>
    <row r="125955" spans="17:17">
      <c r="Q125955" s="39"/>
    </row>
    <row r="125956" spans="17:17">
      <c r="Q125956" s="39"/>
    </row>
    <row r="125957" spans="17:17">
      <c r="Q125957" s="39"/>
    </row>
    <row r="125958" spans="17:17">
      <c r="Q125958" s="39"/>
    </row>
    <row r="125959" spans="17:17">
      <c r="Q125959" s="39"/>
    </row>
    <row r="125960" spans="17:17">
      <c r="Q125960" s="39"/>
    </row>
    <row r="125961" spans="17:17">
      <c r="Q125961" s="39"/>
    </row>
    <row r="125962" spans="17:17">
      <c r="Q125962" s="39"/>
    </row>
    <row r="125963" spans="17:17">
      <c r="Q125963" s="39"/>
    </row>
    <row r="125964" spans="17:17">
      <c r="Q125964" s="39"/>
    </row>
    <row r="125965" spans="17:17">
      <c r="Q125965" s="39"/>
    </row>
    <row r="125966" spans="17:17">
      <c r="Q125966" s="39"/>
    </row>
    <row r="125967" spans="17:17">
      <c r="Q125967" s="39"/>
    </row>
    <row r="125968" spans="17:17">
      <c r="Q125968" s="39"/>
    </row>
    <row r="125969" spans="17:17">
      <c r="Q125969" s="39"/>
    </row>
    <row r="125970" spans="17:17">
      <c r="Q125970" s="39"/>
    </row>
    <row r="125971" spans="17:17">
      <c r="Q125971" s="39"/>
    </row>
    <row r="125972" spans="17:17">
      <c r="Q125972" s="39"/>
    </row>
    <row r="125973" spans="17:17">
      <c r="Q125973" s="39"/>
    </row>
    <row r="125974" spans="17:17">
      <c r="Q125974" s="39"/>
    </row>
    <row r="125975" spans="17:17">
      <c r="Q125975" s="39"/>
    </row>
    <row r="125976" spans="17:17">
      <c r="Q125976" s="39"/>
    </row>
    <row r="125977" spans="17:17">
      <c r="Q125977" s="39"/>
    </row>
    <row r="125978" spans="17:17">
      <c r="Q125978" s="39"/>
    </row>
    <row r="125979" spans="17:17">
      <c r="Q125979" s="39"/>
    </row>
    <row r="125980" spans="17:17">
      <c r="Q125980" s="39"/>
    </row>
    <row r="125981" spans="17:17">
      <c r="Q125981" s="39"/>
    </row>
    <row r="125982" spans="17:17">
      <c r="Q125982" s="39"/>
    </row>
    <row r="125983" spans="17:17">
      <c r="Q125983" s="39"/>
    </row>
    <row r="125984" spans="17:17">
      <c r="Q125984" s="39"/>
    </row>
    <row r="125985" spans="17:17">
      <c r="Q125985" s="39"/>
    </row>
    <row r="125986" spans="17:17">
      <c r="Q125986" s="39"/>
    </row>
    <row r="125987" spans="17:17">
      <c r="Q125987" s="39"/>
    </row>
    <row r="125988" spans="17:17">
      <c r="Q125988" s="39"/>
    </row>
    <row r="125989" spans="17:17">
      <c r="Q125989" s="39"/>
    </row>
    <row r="125990" spans="17:17">
      <c r="Q125990" s="39"/>
    </row>
    <row r="125991" spans="17:17">
      <c r="Q125991" s="39"/>
    </row>
    <row r="125992" spans="17:17">
      <c r="Q125992" s="39"/>
    </row>
    <row r="125993" spans="17:17">
      <c r="Q125993" s="39"/>
    </row>
    <row r="125994" spans="17:17">
      <c r="Q125994" s="39"/>
    </row>
    <row r="125995" spans="17:17">
      <c r="Q125995" s="39"/>
    </row>
    <row r="125996" spans="17:17">
      <c r="Q125996" s="39"/>
    </row>
    <row r="125997" spans="17:17">
      <c r="Q125997" s="39"/>
    </row>
    <row r="125998" spans="17:17">
      <c r="Q125998" s="39"/>
    </row>
    <row r="125999" spans="17:17">
      <c r="Q125999" s="39"/>
    </row>
    <row r="126000" spans="17:17">
      <c r="Q126000" s="39"/>
    </row>
    <row r="126001" spans="17:17">
      <c r="Q126001" s="39"/>
    </row>
    <row r="126002" spans="17:17">
      <c r="Q126002" s="39"/>
    </row>
    <row r="126003" spans="17:17">
      <c r="Q126003" s="39"/>
    </row>
    <row r="126004" spans="17:17">
      <c r="Q126004" s="39"/>
    </row>
    <row r="126005" spans="17:17">
      <c r="Q126005" s="39"/>
    </row>
    <row r="126006" spans="17:17">
      <c r="Q126006" s="39"/>
    </row>
    <row r="126007" spans="17:17">
      <c r="Q126007" s="39"/>
    </row>
    <row r="126008" spans="17:17">
      <c r="Q126008" s="39"/>
    </row>
    <row r="126009" spans="17:17">
      <c r="Q126009" s="39"/>
    </row>
    <row r="126010" spans="17:17">
      <c r="Q126010" s="39"/>
    </row>
    <row r="126011" spans="17:17">
      <c r="Q126011" s="39"/>
    </row>
    <row r="126012" spans="17:17">
      <c r="Q126012" s="39"/>
    </row>
    <row r="126013" spans="17:17">
      <c r="Q126013" s="39"/>
    </row>
    <row r="126014" spans="17:17">
      <c r="Q126014" s="39"/>
    </row>
    <row r="126015" spans="17:17">
      <c r="Q126015" s="39"/>
    </row>
    <row r="126016" spans="17:17">
      <c r="Q126016" s="39"/>
    </row>
    <row r="126017" spans="17:17">
      <c r="Q126017" s="39"/>
    </row>
    <row r="126018" spans="17:17">
      <c r="Q126018" s="39"/>
    </row>
    <row r="126019" spans="17:17">
      <c r="Q126019" s="39"/>
    </row>
    <row r="126020" spans="17:17">
      <c r="Q126020" s="39"/>
    </row>
    <row r="126021" spans="17:17">
      <c r="Q126021" s="39"/>
    </row>
    <row r="126022" spans="17:17">
      <c r="Q126022" s="39"/>
    </row>
    <row r="126023" spans="17:17">
      <c r="Q126023" s="39"/>
    </row>
    <row r="126024" spans="17:17">
      <c r="Q126024" s="39"/>
    </row>
    <row r="126025" spans="17:17">
      <c r="Q126025" s="39"/>
    </row>
    <row r="126026" spans="17:17">
      <c r="Q126026" s="39"/>
    </row>
    <row r="126027" spans="17:17">
      <c r="Q126027" s="39"/>
    </row>
    <row r="126028" spans="17:17">
      <c r="Q126028" s="39"/>
    </row>
    <row r="126029" spans="17:17">
      <c r="Q126029" s="39"/>
    </row>
    <row r="126030" spans="17:17">
      <c r="Q126030" s="39"/>
    </row>
    <row r="126031" spans="17:17">
      <c r="Q126031" s="39"/>
    </row>
    <row r="126032" spans="17:17">
      <c r="Q126032" s="39"/>
    </row>
    <row r="126033" spans="17:17">
      <c r="Q126033" s="39"/>
    </row>
    <row r="126034" spans="17:17">
      <c r="Q126034" s="39"/>
    </row>
    <row r="126035" spans="17:17">
      <c r="Q126035" s="39"/>
    </row>
    <row r="126036" spans="17:17">
      <c r="Q126036" s="39"/>
    </row>
    <row r="126037" spans="17:17">
      <c r="Q126037" s="39"/>
    </row>
    <row r="126038" spans="17:17">
      <c r="Q126038" s="39"/>
    </row>
    <row r="126039" spans="17:17">
      <c r="Q126039" s="39"/>
    </row>
    <row r="126040" spans="17:17">
      <c r="Q126040" s="39"/>
    </row>
    <row r="126041" spans="17:17">
      <c r="Q126041" s="39"/>
    </row>
    <row r="126042" spans="17:17">
      <c r="Q126042" s="39"/>
    </row>
    <row r="126043" spans="17:17">
      <c r="Q126043" s="39"/>
    </row>
    <row r="126044" spans="17:17">
      <c r="Q126044" s="39"/>
    </row>
    <row r="126045" spans="17:17">
      <c r="Q126045" s="39"/>
    </row>
    <row r="126046" spans="17:17">
      <c r="Q126046" s="39"/>
    </row>
    <row r="126047" spans="17:17">
      <c r="Q126047" s="39"/>
    </row>
    <row r="126048" spans="17:17">
      <c r="Q126048" s="39"/>
    </row>
    <row r="126049" spans="17:17">
      <c r="Q126049" s="39"/>
    </row>
    <row r="126050" spans="17:17">
      <c r="Q126050" s="39"/>
    </row>
    <row r="126051" spans="17:17">
      <c r="Q126051" s="39"/>
    </row>
    <row r="126052" spans="17:17">
      <c r="Q126052" s="39"/>
    </row>
    <row r="126053" spans="17:17">
      <c r="Q126053" s="39"/>
    </row>
    <row r="126054" spans="17:17">
      <c r="Q126054" s="39"/>
    </row>
    <row r="126055" spans="17:17">
      <c r="Q126055" s="39"/>
    </row>
    <row r="126056" spans="17:17">
      <c r="Q126056" s="39"/>
    </row>
    <row r="126057" spans="17:17">
      <c r="Q126057" s="39"/>
    </row>
    <row r="126058" spans="17:17">
      <c r="Q126058" s="39"/>
    </row>
    <row r="126059" spans="17:17">
      <c r="Q126059" s="39"/>
    </row>
    <row r="126060" spans="17:17">
      <c r="Q126060" s="39"/>
    </row>
    <row r="126061" spans="17:17">
      <c r="Q126061" s="39"/>
    </row>
    <row r="126062" spans="17:17">
      <c r="Q126062" s="39"/>
    </row>
    <row r="126063" spans="17:17">
      <c r="Q126063" s="39"/>
    </row>
    <row r="126064" spans="17:17">
      <c r="Q126064" s="39"/>
    </row>
    <row r="126065" spans="17:17">
      <c r="Q126065" s="39"/>
    </row>
    <row r="126066" spans="17:17">
      <c r="Q126066" s="39"/>
    </row>
    <row r="126067" spans="17:17">
      <c r="Q126067" s="39"/>
    </row>
    <row r="126068" spans="17:17">
      <c r="Q126068" s="39"/>
    </row>
    <row r="126069" spans="17:17">
      <c r="Q126069" s="39"/>
    </row>
    <row r="126070" spans="17:17">
      <c r="Q126070" s="39"/>
    </row>
    <row r="126071" spans="17:17">
      <c r="Q126071" s="39"/>
    </row>
    <row r="126072" spans="17:17">
      <c r="Q126072" s="39"/>
    </row>
    <row r="126073" spans="17:17">
      <c r="Q126073" s="39"/>
    </row>
    <row r="126074" spans="17:17">
      <c r="Q126074" s="39"/>
    </row>
    <row r="126075" spans="17:17">
      <c r="Q126075" s="39"/>
    </row>
    <row r="126076" spans="17:17">
      <c r="Q126076" s="39"/>
    </row>
    <row r="126077" spans="17:17">
      <c r="Q126077" s="39"/>
    </row>
    <row r="126078" spans="17:17">
      <c r="Q126078" s="39"/>
    </row>
    <row r="126079" spans="17:17">
      <c r="Q126079" s="39"/>
    </row>
    <row r="126080" spans="17:17">
      <c r="Q126080" s="39"/>
    </row>
    <row r="126081" spans="17:17">
      <c r="Q126081" s="39"/>
    </row>
    <row r="126082" spans="17:17">
      <c r="Q126082" s="39"/>
    </row>
    <row r="126083" spans="17:17">
      <c r="Q126083" s="39"/>
    </row>
    <row r="126084" spans="17:17">
      <c r="Q126084" s="39"/>
    </row>
    <row r="126085" spans="17:17">
      <c r="Q126085" s="39"/>
    </row>
    <row r="126086" spans="17:17">
      <c r="Q126086" s="39"/>
    </row>
    <row r="126087" spans="17:17">
      <c r="Q126087" s="39"/>
    </row>
    <row r="126088" spans="17:17">
      <c r="Q126088" s="39"/>
    </row>
    <row r="126089" spans="17:17">
      <c r="Q126089" s="39"/>
    </row>
    <row r="126090" spans="17:17">
      <c r="Q126090" s="39"/>
    </row>
    <row r="126091" spans="17:17">
      <c r="Q126091" s="39"/>
    </row>
    <row r="126092" spans="17:17">
      <c r="Q126092" s="39"/>
    </row>
    <row r="126093" spans="17:17">
      <c r="Q126093" s="39"/>
    </row>
    <row r="126094" spans="17:17">
      <c r="Q126094" s="39"/>
    </row>
    <row r="126095" spans="17:17">
      <c r="Q126095" s="39"/>
    </row>
    <row r="126096" spans="17:17">
      <c r="Q126096" s="39"/>
    </row>
    <row r="126097" spans="17:17">
      <c r="Q126097" s="39"/>
    </row>
    <row r="126098" spans="17:17">
      <c r="Q126098" s="39"/>
    </row>
    <row r="126099" spans="17:17">
      <c r="Q126099" s="39"/>
    </row>
    <row r="126100" spans="17:17">
      <c r="Q126100" s="39"/>
    </row>
    <row r="126101" spans="17:17">
      <c r="Q126101" s="39"/>
    </row>
    <row r="126102" spans="17:17">
      <c r="Q126102" s="39"/>
    </row>
    <row r="126103" spans="17:17">
      <c r="Q126103" s="39"/>
    </row>
    <row r="126104" spans="17:17">
      <c r="Q126104" s="39"/>
    </row>
    <row r="126105" spans="17:17">
      <c r="Q126105" s="39"/>
    </row>
    <row r="126106" spans="17:17">
      <c r="Q126106" s="39"/>
    </row>
    <row r="126107" spans="17:17">
      <c r="Q126107" s="39"/>
    </row>
    <row r="126108" spans="17:17">
      <c r="Q126108" s="39"/>
    </row>
    <row r="126109" spans="17:17">
      <c r="Q126109" s="39"/>
    </row>
    <row r="126110" spans="17:17">
      <c r="Q126110" s="39"/>
    </row>
    <row r="126111" spans="17:17">
      <c r="Q126111" s="39"/>
    </row>
    <row r="126112" spans="17:17">
      <c r="Q126112" s="39"/>
    </row>
    <row r="126113" spans="17:17">
      <c r="Q126113" s="39"/>
    </row>
    <row r="126114" spans="17:17">
      <c r="Q126114" s="39"/>
    </row>
    <row r="126115" spans="17:17">
      <c r="Q126115" s="39"/>
    </row>
    <row r="126116" spans="17:17">
      <c r="Q126116" s="39"/>
    </row>
    <row r="126117" spans="17:17">
      <c r="Q126117" s="39"/>
    </row>
    <row r="126118" spans="17:17">
      <c r="Q126118" s="39"/>
    </row>
    <row r="126119" spans="17:17">
      <c r="Q126119" s="39"/>
    </row>
    <row r="126120" spans="17:17">
      <c r="Q126120" s="39"/>
    </row>
    <row r="126121" spans="17:17">
      <c r="Q126121" s="39"/>
    </row>
    <row r="126122" spans="17:17">
      <c r="Q126122" s="39"/>
    </row>
    <row r="126123" spans="17:17">
      <c r="Q126123" s="39"/>
    </row>
    <row r="126124" spans="17:17">
      <c r="Q126124" s="39"/>
    </row>
    <row r="126125" spans="17:17">
      <c r="Q126125" s="39"/>
    </row>
    <row r="126126" spans="17:17">
      <c r="Q126126" s="39"/>
    </row>
    <row r="126127" spans="17:17">
      <c r="Q126127" s="39"/>
    </row>
    <row r="126128" spans="17:17">
      <c r="Q126128" s="39"/>
    </row>
    <row r="126129" spans="17:17">
      <c r="Q126129" s="39"/>
    </row>
    <row r="126130" spans="17:17">
      <c r="Q126130" s="39"/>
    </row>
    <row r="126131" spans="17:17">
      <c r="Q126131" s="39"/>
    </row>
    <row r="126132" spans="17:17">
      <c r="Q126132" s="39"/>
    </row>
    <row r="126133" spans="17:17">
      <c r="Q126133" s="39"/>
    </row>
    <row r="126134" spans="17:17">
      <c r="Q126134" s="39"/>
    </row>
    <row r="126135" spans="17:17">
      <c r="Q126135" s="39"/>
    </row>
    <row r="126136" spans="17:17">
      <c r="Q126136" s="39"/>
    </row>
    <row r="126137" spans="17:17">
      <c r="Q126137" s="39"/>
    </row>
    <row r="126138" spans="17:17">
      <c r="Q126138" s="39"/>
    </row>
    <row r="126139" spans="17:17">
      <c r="Q126139" s="39"/>
    </row>
    <row r="126140" spans="17:17">
      <c r="Q126140" s="39"/>
    </row>
    <row r="126141" spans="17:17">
      <c r="Q126141" s="39"/>
    </row>
    <row r="126142" spans="17:17">
      <c r="Q126142" s="39"/>
    </row>
    <row r="126143" spans="17:17">
      <c r="Q126143" s="39"/>
    </row>
    <row r="126144" spans="17:17">
      <c r="Q126144" s="39"/>
    </row>
    <row r="126145" spans="17:17">
      <c r="Q126145" s="39"/>
    </row>
    <row r="126146" spans="17:17">
      <c r="Q126146" s="39"/>
    </row>
    <row r="126147" spans="17:17">
      <c r="Q126147" s="39"/>
    </row>
    <row r="126148" spans="17:17">
      <c r="Q126148" s="39"/>
    </row>
    <row r="126149" spans="17:17">
      <c r="Q126149" s="39"/>
    </row>
    <row r="126150" spans="17:17">
      <c r="Q126150" s="39"/>
    </row>
    <row r="126151" spans="17:17">
      <c r="Q126151" s="39"/>
    </row>
    <row r="126152" spans="17:17">
      <c r="Q126152" s="39"/>
    </row>
    <row r="126153" spans="17:17">
      <c r="Q126153" s="39"/>
    </row>
    <row r="126154" spans="17:17">
      <c r="Q126154" s="39"/>
    </row>
    <row r="126155" spans="17:17">
      <c r="Q126155" s="39"/>
    </row>
    <row r="126156" spans="17:17">
      <c r="Q126156" s="39"/>
    </row>
    <row r="126157" spans="17:17">
      <c r="Q126157" s="39"/>
    </row>
    <row r="126158" spans="17:17">
      <c r="Q126158" s="39"/>
    </row>
    <row r="126159" spans="17:17">
      <c r="Q126159" s="39"/>
    </row>
    <row r="126160" spans="17:17">
      <c r="Q126160" s="39"/>
    </row>
    <row r="126161" spans="17:17">
      <c r="Q126161" s="39"/>
    </row>
    <row r="126162" spans="17:17">
      <c r="Q126162" s="39"/>
    </row>
    <row r="126163" spans="17:17">
      <c r="Q126163" s="39"/>
    </row>
    <row r="126164" spans="17:17">
      <c r="Q126164" s="39"/>
    </row>
    <row r="126165" spans="17:17">
      <c r="Q126165" s="39"/>
    </row>
    <row r="126166" spans="17:17">
      <c r="Q126166" s="39"/>
    </row>
    <row r="126167" spans="17:17">
      <c r="Q126167" s="39"/>
    </row>
    <row r="126168" spans="17:17">
      <c r="Q126168" s="39"/>
    </row>
    <row r="126169" spans="17:17">
      <c r="Q126169" s="39"/>
    </row>
    <row r="126170" spans="17:17">
      <c r="Q126170" s="39"/>
    </row>
    <row r="126171" spans="17:17">
      <c r="Q126171" s="39"/>
    </row>
    <row r="126172" spans="17:17">
      <c r="Q126172" s="39"/>
    </row>
    <row r="126173" spans="17:17">
      <c r="Q126173" s="39"/>
    </row>
    <row r="126174" spans="17:17">
      <c r="Q126174" s="39"/>
    </row>
    <row r="126175" spans="17:17">
      <c r="Q126175" s="39"/>
    </row>
    <row r="126176" spans="17:17">
      <c r="Q126176" s="39"/>
    </row>
    <row r="126177" spans="17:17">
      <c r="Q126177" s="39"/>
    </row>
    <row r="126178" spans="17:17">
      <c r="Q126178" s="39"/>
    </row>
    <row r="126179" spans="17:17">
      <c r="Q126179" s="39"/>
    </row>
    <row r="126180" spans="17:17">
      <c r="Q126180" s="39"/>
    </row>
    <row r="126181" spans="17:17">
      <c r="Q126181" s="39"/>
    </row>
    <row r="126182" spans="17:17">
      <c r="Q126182" s="39"/>
    </row>
    <row r="126183" spans="17:17">
      <c r="Q126183" s="39"/>
    </row>
    <row r="126184" spans="17:17">
      <c r="Q126184" s="39"/>
    </row>
    <row r="126185" spans="17:17">
      <c r="Q126185" s="39"/>
    </row>
    <row r="126186" spans="17:17">
      <c r="Q126186" s="39"/>
    </row>
    <row r="126187" spans="17:17">
      <c r="Q126187" s="39"/>
    </row>
    <row r="126188" spans="17:17">
      <c r="Q126188" s="39"/>
    </row>
    <row r="126189" spans="17:17">
      <c r="Q126189" s="39"/>
    </row>
    <row r="126190" spans="17:17">
      <c r="Q126190" s="39"/>
    </row>
    <row r="126191" spans="17:17">
      <c r="Q126191" s="39"/>
    </row>
    <row r="126192" spans="17:17">
      <c r="Q126192" s="39"/>
    </row>
    <row r="126193" spans="17:17">
      <c r="Q126193" s="39"/>
    </row>
    <row r="126194" spans="17:17">
      <c r="Q126194" s="39"/>
    </row>
    <row r="126195" spans="17:17">
      <c r="Q126195" s="39"/>
    </row>
    <row r="126196" spans="17:17">
      <c r="Q126196" s="39"/>
    </row>
    <row r="126197" spans="17:17">
      <c r="Q126197" s="39"/>
    </row>
    <row r="126198" spans="17:17">
      <c r="Q126198" s="39"/>
    </row>
    <row r="126199" spans="17:17">
      <c r="Q126199" s="39"/>
    </row>
    <row r="126200" spans="17:17">
      <c r="Q126200" s="39"/>
    </row>
    <row r="126201" spans="17:17">
      <c r="Q126201" s="39"/>
    </row>
    <row r="126202" spans="17:17">
      <c r="Q126202" s="39"/>
    </row>
    <row r="126203" spans="17:17">
      <c r="Q126203" s="39"/>
    </row>
    <row r="126204" spans="17:17">
      <c r="Q126204" s="39"/>
    </row>
    <row r="126205" spans="17:17">
      <c r="Q126205" s="39"/>
    </row>
    <row r="126206" spans="17:17">
      <c r="Q126206" s="39"/>
    </row>
    <row r="126207" spans="17:17">
      <c r="Q126207" s="39"/>
    </row>
    <row r="126208" spans="17:17">
      <c r="Q126208" s="39"/>
    </row>
    <row r="126209" spans="17:17">
      <c r="Q126209" s="39"/>
    </row>
    <row r="126210" spans="17:17">
      <c r="Q126210" s="39"/>
    </row>
    <row r="126211" spans="17:17">
      <c r="Q126211" s="39"/>
    </row>
    <row r="126212" spans="17:17">
      <c r="Q126212" s="39"/>
    </row>
    <row r="126213" spans="17:17">
      <c r="Q126213" s="39"/>
    </row>
    <row r="126214" spans="17:17">
      <c r="Q126214" s="39"/>
    </row>
    <row r="126215" spans="17:17">
      <c r="Q126215" s="39"/>
    </row>
    <row r="126216" spans="17:17">
      <c r="Q126216" s="39"/>
    </row>
    <row r="126217" spans="17:17">
      <c r="Q126217" s="39"/>
    </row>
    <row r="126218" spans="17:17">
      <c r="Q126218" s="39"/>
    </row>
    <row r="126219" spans="17:17">
      <c r="Q126219" s="39"/>
    </row>
    <row r="126220" spans="17:17">
      <c r="Q126220" s="39"/>
    </row>
    <row r="126221" spans="17:17">
      <c r="Q126221" s="39"/>
    </row>
    <row r="126222" spans="17:17">
      <c r="Q126222" s="39"/>
    </row>
    <row r="126223" spans="17:17">
      <c r="Q126223" s="39"/>
    </row>
    <row r="126224" spans="17:17">
      <c r="Q126224" s="39"/>
    </row>
    <row r="126225" spans="17:17">
      <c r="Q126225" s="39"/>
    </row>
    <row r="126226" spans="17:17">
      <c r="Q126226" s="39"/>
    </row>
    <row r="126227" spans="17:17">
      <c r="Q126227" s="39"/>
    </row>
    <row r="126228" spans="17:17">
      <c r="Q126228" s="39"/>
    </row>
    <row r="126229" spans="17:17">
      <c r="Q126229" s="39"/>
    </row>
    <row r="126230" spans="17:17">
      <c r="Q126230" s="39"/>
    </row>
    <row r="126231" spans="17:17">
      <c r="Q126231" s="39"/>
    </row>
    <row r="126232" spans="17:17">
      <c r="Q126232" s="39"/>
    </row>
    <row r="126233" spans="17:17">
      <c r="Q126233" s="39"/>
    </row>
    <row r="126234" spans="17:17">
      <c r="Q126234" s="39"/>
    </row>
    <row r="126235" spans="17:17">
      <c r="Q126235" s="39"/>
    </row>
    <row r="126236" spans="17:17">
      <c r="Q126236" s="39"/>
    </row>
    <row r="126237" spans="17:17">
      <c r="Q126237" s="39"/>
    </row>
    <row r="126238" spans="17:17">
      <c r="Q126238" s="39"/>
    </row>
    <row r="126239" spans="17:17">
      <c r="Q126239" s="39"/>
    </row>
    <row r="126240" spans="17:17">
      <c r="Q126240" s="39"/>
    </row>
    <row r="126241" spans="17:17">
      <c r="Q126241" s="39"/>
    </row>
    <row r="126242" spans="17:17">
      <c r="Q126242" s="39"/>
    </row>
    <row r="126243" spans="17:17">
      <c r="Q126243" s="39"/>
    </row>
    <row r="126244" spans="17:17">
      <c r="Q126244" s="39"/>
    </row>
    <row r="126245" spans="17:17">
      <c r="Q126245" s="39"/>
    </row>
    <row r="126246" spans="17:17">
      <c r="Q126246" s="39"/>
    </row>
    <row r="126247" spans="17:17">
      <c r="Q126247" s="39"/>
    </row>
    <row r="126248" spans="17:17">
      <c r="Q126248" s="39"/>
    </row>
    <row r="126249" spans="17:17">
      <c r="Q126249" s="39"/>
    </row>
    <row r="126250" spans="17:17">
      <c r="Q126250" s="39"/>
    </row>
    <row r="126251" spans="17:17">
      <c r="Q126251" s="39"/>
    </row>
    <row r="126252" spans="17:17">
      <c r="Q126252" s="39"/>
    </row>
    <row r="126253" spans="17:17">
      <c r="Q126253" s="39"/>
    </row>
    <row r="126254" spans="17:17">
      <c r="Q126254" s="39"/>
    </row>
    <row r="126255" spans="17:17">
      <c r="Q126255" s="39"/>
    </row>
    <row r="126256" spans="17:17">
      <c r="Q126256" s="39"/>
    </row>
    <row r="126257" spans="17:17">
      <c r="Q126257" s="39"/>
    </row>
    <row r="126258" spans="17:17">
      <c r="Q126258" s="39"/>
    </row>
    <row r="126259" spans="17:17">
      <c r="Q126259" s="39"/>
    </row>
    <row r="126260" spans="17:17">
      <c r="Q126260" s="39"/>
    </row>
    <row r="126261" spans="17:17">
      <c r="Q126261" s="39"/>
    </row>
    <row r="126262" spans="17:17">
      <c r="Q126262" s="39"/>
    </row>
    <row r="126263" spans="17:17">
      <c r="Q126263" s="39"/>
    </row>
    <row r="126264" spans="17:17">
      <c r="Q126264" s="39"/>
    </row>
    <row r="126265" spans="17:17">
      <c r="Q126265" s="39"/>
    </row>
    <row r="126266" spans="17:17">
      <c r="Q126266" s="39"/>
    </row>
    <row r="126267" spans="17:17">
      <c r="Q126267" s="39"/>
    </row>
    <row r="126268" spans="17:17">
      <c r="Q126268" s="39"/>
    </row>
    <row r="126269" spans="17:17">
      <c r="Q126269" s="39"/>
    </row>
    <row r="126270" spans="17:17">
      <c r="Q126270" s="39"/>
    </row>
    <row r="126271" spans="17:17">
      <c r="Q126271" s="39"/>
    </row>
    <row r="126272" spans="17:17">
      <c r="Q126272" s="39"/>
    </row>
    <row r="126273" spans="17:17">
      <c r="Q126273" s="39"/>
    </row>
    <row r="126274" spans="17:17">
      <c r="Q126274" s="39"/>
    </row>
    <row r="126275" spans="17:17">
      <c r="Q126275" s="39"/>
    </row>
    <row r="126276" spans="17:17">
      <c r="Q126276" s="39"/>
    </row>
    <row r="126277" spans="17:17">
      <c r="Q126277" s="39"/>
    </row>
    <row r="126278" spans="17:17">
      <c r="Q126278" s="39"/>
    </row>
    <row r="126279" spans="17:17">
      <c r="Q126279" s="39"/>
    </row>
    <row r="126280" spans="17:17">
      <c r="Q126280" s="39"/>
    </row>
    <row r="126281" spans="17:17">
      <c r="Q126281" s="39"/>
    </row>
    <row r="126282" spans="17:17">
      <c r="Q126282" s="39"/>
    </row>
    <row r="126283" spans="17:17">
      <c r="Q126283" s="39"/>
    </row>
    <row r="126284" spans="17:17">
      <c r="Q126284" s="39"/>
    </row>
    <row r="126285" spans="17:17">
      <c r="Q126285" s="39"/>
    </row>
    <row r="126286" spans="17:17">
      <c r="Q126286" s="39"/>
    </row>
    <row r="126287" spans="17:17">
      <c r="Q126287" s="39"/>
    </row>
    <row r="126288" spans="17:17">
      <c r="Q126288" s="39"/>
    </row>
    <row r="126289" spans="17:17">
      <c r="Q126289" s="39"/>
    </row>
    <row r="126290" spans="17:17">
      <c r="Q126290" s="39"/>
    </row>
    <row r="126291" spans="17:17">
      <c r="Q126291" s="39"/>
    </row>
    <row r="126292" spans="17:17">
      <c r="Q126292" s="39"/>
    </row>
    <row r="126293" spans="17:17">
      <c r="Q126293" s="39"/>
    </row>
    <row r="126294" spans="17:17">
      <c r="Q126294" s="39"/>
    </row>
    <row r="126295" spans="17:17">
      <c r="Q126295" s="39"/>
    </row>
    <row r="126296" spans="17:17">
      <c r="Q126296" s="39"/>
    </row>
    <row r="126297" spans="17:17">
      <c r="Q126297" s="39"/>
    </row>
    <row r="126298" spans="17:17">
      <c r="Q126298" s="39"/>
    </row>
    <row r="126299" spans="17:17">
      <c r="Q126299" s="39"/>
    </row>
    <row r="126300" spans="17:17">
      <c r="Q126300" s="39"/>
    </row>
    <row r="126301" spans="17:17">
      <c r="Q126301" s="39"/>
    </row>
    <row r="126302" spans="17:17">
      <c r="Q126302" s="39"/>
    </row>
    <row r="126303" spans="17:17">
      <c r="Q126303" s="39"/>
    </row>
    <row r="126304" spans="17:17">
      <c r="Q126304" s="39"/>
    </row>
    <row r="126305" spans="17:17">
      <c r="Q126305" s="39"/>
    </row>
    <row r="126306" spans="17:17">
      <c r="Q126306" s="39"/>
    </row>
    <row r="126307" spans="17:17">
      <c r="Q126307" s="39"/>
    </row>
    <row r="126308" spans="17:17">
      <c r="Q126308" s="39"/>
    </row>
    <row r="126309" spans="17:17">
      <c r="Q126309" s="39"/>
    </row>
    <row r="126310" spans="17:17">
      <c r="Q126310" s="39"/>
    </row>
    <row r="126311" spans="17:17">
      <c r="Q126311" s="39"/>
    </row>
    <row r="126312" spans="17:17">
      <c r="Q126312" s="39"/>
    </row>
    <row r="126313" spans="17:17">
      <c r="Q126313" s="39"/>
    </row>
    <row r="126314" spans="17:17">
      <c r="Q126314" s="39"/>
    </row>
    <row r="126315" spans="17:17">
      <c r="Q126315" s="39"/>
    </row>
    <row r="126316" spans="17:17">
      <c r="Q126316" s="39"/>
    </row>
    <row r="126317" spans="17:17">
      <c r="Q126317" s="39"/>
    </row>
    <row r="126318" spans="17:17">
      <c r="Q126318" s="39"/>
    </row>
    <row r="126319" spans="17:17">
      <c r="Q126319" s="39"/>
    </row>
    <row r="126320" spans="17:17">
      <c r="Q126320" s="39"/>
    </row>
    <row r="126321" spans="17:17">
      <c r="Q126321" s="39"/>
    </row>
    <row r="126322" spans="17:17">
      <c r="Q126322" s="39"/>
    </row>
    <row r="126323" spans="17:17">
      <c r="Q126323" s="39"/>
    </row>
    <row r="126324" spans="17:17">
      <c r="Q126324" s="39"/>
    </row>
    <row r="126325" spans="17:17">
      <c r="Q126325" s="39"/>
    </row>
    <row r="126326" spans="17:17">
      <c r="Q126326" s="39"/>
    </row>
    <row r="126327" spans="17:17">
      <c r="Q126327" s="39"/>
    </row>
    <row r="126328" spans="17:17">
      <c r="Q126328" s="39"/>
    </row>
    <row r="126329" spans="17:17">
      <c r="Q126329" s="39"/>
    </row>
    <row r="126330" spans="17:17">
      <c r="Q126330" s="39"/>
    </row>
    <row r="126331" spans="17:17">
      <c r="Q126331" s="39"/>
    </row>
    <row r="126332" spans="17:17">
      <c r="Q126332" s="39"/>
    </row>
    <row r="126333" spans="17:17">
      <c r="Q126333" s="39"/>
    </row>
    <row r="126334" spans="17:17">
      <c r="Q126334" s="39"/>
    </row>
    <row r="126335" spans="17:17">
      <c r="Q126335" s="39"/>
    </row>
    <row r="126336" spans="17:17">
      <c r="Q126336" s="39"/>
    </row>
    <row r="126337" spans="17:17">
      <c r="Q126337" s="39"/>
    </row>
    <row r="126338" spans="17:17">
      <c r="Q126338" s="39"/>
    </row>
    <row r="126339" spans="17:17">
      <c r="Q126339" s="39"/>
    </row>
    <row r="126340" spans="17:17">
      <c r="Q126340" s="39"/>
    </row>
    <row r="126341" spans="17:17">
      <c r="Q126341" s="39"/>
    </row>
    <row r="126342" spans="17:17">
      <c r="Q126342" s="39"/>
    </row>
    <row r="126343" spans="17:17">
      <c r="Q126343" s="39"/>
    </row>
    <row r="126344" spans="17:17">
      <c r="Q126344" s="39"/>
    </row>
    <row r="126345" spans="17:17">
      <c r="Q126345" s="39"/>
    </row>
    <row r="126346" spans="17:17">
      <c r="Q126346" s="39"/>
    </row>
    <row r="126347" spans="17:17">
      <c r="Q126347" s="39"/>
    </row>
    <row r="126348" spans="17:17">
      <c r="Q126348" s="39"/>
    </row>
    <row r="126349" spans="17:17">
      <c r="Q126349" s="39"/>
    </row>
    <row r="126350" spans="17:17">
      <c r="Q126350" s="39"/>
    </row>
    <row r="126351" spans="17:17">
      <c r="Q126351" s="39"/>
    </row>
    <row r="126352" spans="17:17">
      <c r="Q126352" s="39"/>
    </row>
    <row r="126353" spans="17:17">
      <c r="Q126353" s="39"/>
    </row>
    <row r="126354" spans="17:17">
      <c r="Q126354" s="39"/>
    </row>
    <row r="126355" spans="17:17">
      <c r="Q126355" s="39"/>
    </row>
    <row r="126356" spans="17:17">
      <c r="Q126356" s="39"/>
    </row>
    <row r="126357" spans="17:17">
      <c r="Q126357" s="39"/>
    </row>
    <row r="126358" spans="17:17">
      <c r="Q126358" s="39"/>
    </row>
    <row r="126359" spans="17:17">
      <c r="Q126359" s="39"/>
    </row>
    <row r="126360" spans="17:17">
      <c r="Q126360" s="39"/>
    </row>
    <row r="126361" spans="17:17">
      <c r="Q126361" s="39"/>
    </row>
    <row r="126362" spans="17:17">
      <c r="Q126362" s="39"/>
    </row>
    <row r="126363" spans="17:17">
      <c r="Q126363" s="39"/>
    </row>
    <row r="126364" spans="17:17">
      <c r="Q126364" s="39"/>
    </row>
    <row r="126365" spans="17:17">
      <c r="Q126365" s="39"/>
    </row>
    <row r="126366" spans="17:17">
      <c r="Q126366" s="39"/>
    </row>
    <row r="126367" spans="17:17">
      <c r="Q126367" s="39"/>
    </row>
    <row r="126368" spans="17:17">
      <c r="Q126368" s="39"/>
    </row>
    <row r="126369" spans="17:17">
      <c r="Q126369" s="39"/>
    </row>
    <row r="126370" spans="17:17">
      <c r="Q126370" s="39"/>
    </row>
    <row r="126371" spans="17:17">
      <c r="Q126371" s="39"/>
    </row>
    <row r="126372" spans="17:17">
      <c r="Q126372" s="39"/>
    </row>
    <row r="126373" spans="17:17">
      <c r="Q126373" s="39"/>
    </row>
    <row r="126374" spans="17:17">
      <c r="Q126374" s="39"/>
    </row>
    <row r="126375" spans="17:17">
      <c r="Q126375" s="39"/>
    </row>
    <row r="126376" spans="17:17">
      <c r="Q126376" s="39"/>
    </row>
    <row r="126377" spans="17:17">
      <c r="Q126377" s="39"/>
    </row>
    <row r="126378" spans="17:17">
      <c r="Q126378" s="39"/>
    </row>
    <row r="126379" spans="17:17">
      <c r="Q126379" s="39"/>
    </row>
    <row r="126380" spans="17:17">
      <c r="Q126380" s="39"/>
    </row>
    <row r="126381" spans="17:17">
      <c r="Q126381" s="39"/>
    </row>
    <row r="126382" spans="17:17">
      <c r="Q126382" s="39"/>
    </row>
    <row r="126383" spans="17:17">
      <c r="Q126383" s="39"/>
    </row>
    <row r="126384" spans="17:17">
      <c r="Q126384" s="39"/>
    </row>
    <row r="126385" spans="17:17">
      <c r="Q126385" s="39"/>
    </row>
    <row r="126386" spans="17:17">
      <c r="Q126386" s="39"/>
    </row>
    <row r="126387" spans="17:17">
      <c r="Q126387" s="39"/>
    </row>
    <row r="126388" spans="17:17">
      <c r="Q126388" s="39"/>
    </row>
    <row r="126389" spans="17:17">
      <c r="Q126389" s="39"/>
    </row>
    <row r="126390" spans="17:17">
      <c r="Q126390" s="39"/>
    </row>
    <row r="126391" spans="17:17">
      <c r="Q126391" s="39"/>
    </row>
    <row r="126392" spans="17:17">
      <c r="Q126392" s="39"/>
    </row>
    <row r="126393" spans="17:17">
      <c r="Q126393" s="39"/>
    </row>
    <row r="126394" spans="17:17">
      <c r="Q126394" s="39"/>
    </row>
    <row r="126395" spans="17:17">
      <c r="Q126395" s="39"/>
    </row>
    <row r="126396" spans="17:17">
      <c r="Q126396" s="39"/>
    </row>
    <row r="126397" spans="17:17">
      <c r="Q126397" s="39"/>
    </row>
    <row r="126398" spans="17:17">
      <c r="Q126398" s="39"/>
    </row>
    <row r="126399" spans="17:17">
      <c r="Q126399" s="39"/>
    </row>
    <row r="126400" spans="17:17">
      <c r="Q126400" s="39"/>
    </row>
    <row r="126401" spans="17:17">
      <c r="Q126401" s="39"/>
    </row>
    <row r="126402" spans="17:17">
      <c r="Q126402" s="39"/>
    </row>
    <row r="126403" spans="17:17">
      <c r="Q126403" s="39"/>
    </row>
    <row r="126404" spans="17:17">
      <c r="Q126404" s="39"/>
    </row>
    <row r="126405" spans="17:17">
      <c r="Q126405" s="39"/>
    </row>
    <row r="126406" spans="17:17">
      <c r="Q126406" s="39"/>
    </row>
    <row r="126407" spans="17:17">
      <c r="Q126407" s="39"/>
    </row>
    <row r="126408" spans="17:17">
      <c r="Q126408" s="39"/>
    </row>
    <row r="126409" spans="17:17">
      <c r="Q126409" s="39"/>
    </row>
    <row r="126410" spans="17:17">
      <c r="Q126410" s="39"/>
    </row>
    <row r="126411" spans="17:17">
      <c r="Q126411" s="39"/>
    </row>
    <row r="126412" spans="17:17">
      <c r="Q126412" s="39"/>
    </row>
    <row r="126413" spans="17:17">
      <c r="Q126413" s="39"/>
    </row>
    <row r="126414" spans="17:17">
      <c r="Q126414" s="39"/>
    </row>
    <row r="126415" spans="17:17">
      <c r="Q126415" s="39"/>
    </row>
    <row r="126416" spans="17:17">
      <c r="Q126416" s="39"/>
    </row>
    <row r="126417" spans="17:17">
      <c r="Q126417" s="39"/>
    </row>
    <row r="126418" spans="17:17">
      <c r="Q126418" s="39"/>
    </row>
    <row r="126419" spans="17:17">
      <c r="Q126419" s="39"/>
    </row>
    <row r="126420" spans="17:17">
      <c r="Q126420" s="39"/>
    </row>
    <row r="126421" spans="17:17">
      <c r="Q126421" s="39"/>
    </row>
    <row r="126422" spans="17:17">
      <c r="Q126422" s="39"/>
    </row>
    <row r="126423" spans="17:17">
      <c r="Q126423" s="39"/>
    </row>
    <row r="126424" spans="17:17">
      <c r="Q126424" s="39"/>
    </row>
    <row r="126425" spans="17:17">
      <c r="Q126425" s="39"/>
    </row>
    <row r="126426" spans="17:17">
      <c r="Q126426" s="39"/>
    </row>
    <row r="126427" spans="17:17">
      <c r="Q126427" s="39"/>
    </row>
    <row r="126428" spans="17:17">
      <c r="Q126428" s="39"/>
    </row>
    <row r="126429" spans="17:17">
      <c r="Q126429" s="39"/>
    </row>
    <row r="126430" spans="17:17">
      <c r="Q126430" s="39"/>
    </row>
    <row r="126431" spans="17:17">
      <c r="Q126431" s="39"/>
    </row>
    <row r="126432" spans="17:17">
      <c r="Q126432" s="39"/>
    </row>
    <row r="126433" spans="17:17">
      <c r="Q126433" s="39"/>
    </row>
    <row r="126434" spans="17:17">
      <c r="Q126434" s="39"/>
    </row>
    <row r="126435" spans="17:17">
      <c r="Q126435" s="39"/>
    </row>
    <row r="126436" spans="17:17">
      <c r="Q126436" s="39"/>
    </row>
    <row r="126437" spans="17:17">
      <c r="Q126437" s="39"/>
    </row>
    <row r="126438" spans="17:17">
      <c r="Q126438" s="39"/>
    </row>
    <row r="126439" spans="17:17">
      <c r="Q126439" s="39"/>
    </row>
    <row r="126440" spans="17:17">
      <c r="Q126440" s="39"/>
    </row>
    <row r="126441" spans="17:17">
      <c r="Q126441" s="39"/>
    </row>
    <row r="126442" spans="17:17">
      <c r="Q126442" s="39"/>
    </row>
    <row r="126443" spans="17:17">
      <c r="Q126443" s="39"/>
    </row>
    <row r="126444" spans="17:17">
      <c r="Q126444" s="39"/>
    </row>
    <row r="126445" spans="17:17">
      <c r="Q126445" s="39"/>
    </row>
    <row r="126446" spans="17:17">
      <c r="Q126446" s="39"/>
    </row>
    <row r="126447" spans="17:17">
      <c r="Q126447" s="39"/>
    </row>
    <row r="126448" spans="17:17">
      <c r="Q126448" s="39"/>
    </row>
    <row r="126449" spans="17:17">
      <c r="Q126449" s="39"/>
    </row>
    <row r="126450" spans="17:17">
      <c r="Q126450" s="39"/>
    </row>
    <row r="126451" spans="17:17">
      <c r="Q126451" s="39"/>
    </row>
    <row r="126452" spans="17:17">
      <c r="Q126452" s="39"/>
    </row>
    <row r="126453" spans="17:17">
      <c r="Q126453" s="39"/>
    </row>
    <row r="126454" spans="17:17">
      <c r="Q126454" s="39"/>
    </row>
    <row r="126455" spans="17:17">
      <c r="Q126455" s="39"/>
    </row>
    <row r="126456" spans="17:17">
      <c r="Q126456" s="39"/>
    </row>
    <row r="126457" spans="17:17">
      <c r="Q126457" s="39"/>
    </row>
    <row r="126458" spans="17:17">
      <c r="Q126458" s="39"/>
    </row>
    <row r="126459" spans="17:17">
      <c r="Q126459" s="39"/>
    </row>
    <row r="126460" spans="17:17">
      <c r="Q126460" s="39"/>
    </row>
    <row r="126461" spans="17:17">
      <c r="Q126461" s="39"/>
    </row>
    <row r="126462" spans="17:17">
      <c r="Q126462" s="39"/>
    </row>
    <row r="126463" spans="17:17">
      <c r="Q126463" s="39"/>
    </row>
    <row r="126464" spans="17:17">
      <c r="Q126464" s="39"/>
    </row>
    <row r="126465" spans="17:17">
      <c r="Q126465" s="39"/>
    </row>
    <row r="126466" spans="17:17">
      <c r="Q126466" s="39"/>
    </row>
    <row r="126467" spans="17:17">
      <c r="Q126467" s="39"/>
    </row>
    <row r="126468" spans="17:17">
      <c r="Q126468" s="39"/>
    </row>
    <row r="126469" spans="17:17">
      <c r="Q126469" s="39"/>
    </row>
    <row r="126470" spans="17:17">
      <c r="Q126470" s="39"/>
    </row>
    <row r="126471" spans="17:17">
      <c r="Q126471" s="39"/>
    </row>
    <row r="126472" spans="17:17">
      <c r="Q126472" s="39"/>
    </row>
    <row r="126473" spans="17:17">
      <c r="Q126473" s="39"/>
    </row>
    <row r="126474" spans="17:17">
      <c r="Q126474" s="39"/>
    </row>
    <row r="126475" spans="17:17">
      <c r="Q126475" s="39"/>
    </row>
    <row r="126476" spans="17:17">
      <c r="Q126476" s="39"/>
    </row>
    <row r="126477" spans="17:17">
      <c r="Q126477" s="39"/>
    </row>
    <row r="126478" spans="17:17">
      <c r="Q126478" s="39"/>
    </row>
    <row r="126479" spans="17:17">
      <c r="Q126479" s="39"/>
    </row>
    <row r="126480" spans="17:17">
      <c r="Q126480" s="39"/>
    </row>
    <row r="126481" spans="17:17">
      <c r="Q126481" s="39"/>
    </row>
    <row r="126482" spans="17:17">
      <c r="Q126482" s="39"/>
    </row>
    <row r="126483" spans="17:17">
      <c r="Q126483" s="39"/>
    </row>
    <row r="126484" spans="17:17">
      <c r="Q126484" s="39"/>
    </row>
    <row r="126485" spans="17:17">
      <c r="Q126485" s="39"/>
    </row>
    <row r="126486" spans="17:17">
      <c r="Q126486" s="39"/>
    </row>
    <row r="126487" spans="17:17">
      <c r="Q126487" s="39"/>
    </row>
    <row r="126488" spans="17:17">
      <c r="Q126488" s="39"/>
    </row>
    <row r="126489" spans="17:17">
      <c r="Q126489" s="39"/>
    </row>
    <row r="126490" spans="17:17">
      <c r="Q126490" s="39"/>
    </row>
    <row r="126491" spans="17:17">
      <c r="Q126491" s="39"/>
    </row>
    <row r="126492" spans="17:17">
      <c r="Q126492" s="39"/>
    </row>
    <row r="126493" spans="17:17">
      <c r="Q126493" s="39"/>
    </row>
    <row r="126494" spans="17:17">
      <c r="Q126494" s="39"/>
    </row>
    <row r="126495" spans="17:17">
      <c r="Q126495" s="39"/>
    </row>
    <row r="126496" spans="17:17">
      <c r="Q126496" s="39"/>
    </row>
    <row r="126497" spans="17:17">
      <c r="Q126497" s="39"/>
    </row>
    <row r="126498" spans="17:17">
      <c r="Q126498" s="39"/>
    </row>
    <row r="126499" spans="17:17">
      <c r="Q126499" s="39"/>
    </row>
    <row r="126500" spans="17:17">
      <c r="Q126500" s="39"/>
    </row>
    <row r="126501" spans="17:17">
      <c r="Q126501" s="39"/>
    </row>
    <row r="126502" spans="17:17">
      <c r="Q126502" s="39"/>
    </row>
    <row r="126503" spans="17:17">
      <c r="Q126503" s="39"/>
    </row>
    <row r="126504" spans="17:17">
      <c r="Q126504" s="39"/>
    </row>
    <row r="126505" spans="17:17">
      <c r="Q126505" s="39"/>
    </row>
    <row r="126506" spans="17:17">
      <c r="Q126506" s="39"/>
    </row>
    <row r="126507" spans="17:17">
      <c r="Q126507" s="39"/>
    </row>
    <row r="126508" spans="17:17">
      <c r="Q126508" s="39"/>
    </row>
    <row r="126509" spans="17:17">
      <c r="Q126509" s="39"/>
    </row>
    <row r="126510" spans="17:17">
      <c r="Q126510" s="39"/>
    </row>
    <row r="126511" spans="17:17">
      <c r="Q126511" s="39"/>
    </row>
    <row r="126512" spans="17:17">
      <c r="Q126512" s="39"/>
    </row>
    <row r="126513" spans="17:17">
      <c r="Q126513" s="39"/>
    </row>
    <row r="126514" spans="17:17">
      <c r="Q126514" s="39"/>
    </row>
    <row r="126515" spans="17:17">
      <c r="Q126515" s="39"/>
    </row>
    <row r="126516" spans="17:17">
      <c r="Q126516" s="39"/>
    </row>
    <row r="126517" spans="17:17">
      <c r="Q126517" s="39"/>
    </row>
    <row r="126518" spans="17:17">
      <c r="Q126518" s="39"/>
    </row>
    <row r="126519" spans="17:17">
      <c r="Q126519" s="39"/>
    </row>
    <row r="126520" spans="17:17">
      <c r="Q126520" s="39"/>
    </row>
    <row r="126521" spans="17:17">
      <c r="Q126521" s="39"/>
    </row>
    <row r="126522" spans="17:17">
      <c r="Q126522" s="39"/>
    </row>
    <row r="126523" spans="17:17">
      <c r="Q126523" s="39"/>
    </row>
    <row r="126524" spans="17:17">
      <c r="Q126524" s="39"/>
    </row>
    <row r="126525" spans="17:17">
      <c r="Q126525" s="39"/>
    </row>
    <row r="126526" spans="17:17">
      <c r="Q126526" s="39"/>
    </row>
    <row r="126527" spans="17:17">
      <c r="Q126527" s="39"/>
    </row>
    <row r="126528" spans="17:17">
      <c r="Q126528" s="39"/>
    </row>
    <row r="126529" spans="17:17">
      <c r="Q126529" s="39"/>
    </row>
    <row r="126530" spans="17:17">
      <c r="Q126530" s="39"/>
    </row>
    <row r="126531" spans="17:17">
      <c r="Q126531" s="39"/>
    </row>
    <row r="126532" spans="17:17">
      <c r="Q126532" s="39"/>
    </row>
    <row r="126533" spans="17:17">
      <c r="Q126533" s="39"/>
    </row>
    <row r="126534" spans="17:17">
      <c r="Q126534" s="39"/>
    </row>
    <row r="126535" spans="17:17">
      <c r="Q126535" s="39"/>
    </row>
    <row r="126536" spans="17:17">
      <c r="Q126536" s="39"/>
    </row>
    <row r="126537" spans="17:17">
      <c r="Q126537" s="39"/>
    </row>
    <row r="126538" spans="17:17">
      <c r="Q126538" s="39"/>
    </row>
    <row r="126539" spans="17:17">
      <c r="Q126539" s="39"/>
    </row>
    <row r="126540" spans="17:17">
      <c r="Q126540" s="39"/>
    </row>
    <row r="126541" spans="17:17">
      <c r="Q126541" s="39"/>
    </row>
    <row r="126542" spans="17:17">
      <c r="Q126542" s="39"/>
    </row>
    <row r="126543" spans="17:17">
      <c r="Q126543" s="39"/>
    </row>
    <row r="126544" spans="17:17">
      <c r="Q126544" s="39"/>
    </row>
    <row r="126545" spans="17:17">
      <c r="Q126545" s="39"/>
    </row>
    <row r="126546" spans="17:17">
      <c r="Q126546" s="39"/>
    </row>
    <row r="126547" spans="17:17">
      <c r="Q126547" s="39"/>
    </row>
    <row r="126548" spans="17:17">
      <c r="Q126548" s="39"/>
    </row>
    <row r="126549" spans="17:17">
      <c r="Q126549" s="39"/>
    </row>
    <row r="126550" spans="17:17">
      <c r="Q126550" s="39"/>
    </row>
    <row r="126551" spans="17:17">
      <c r="Q126551" s="39"/>
    </row>
    <row r="126552" spans="17:17">
      <c r="Q126552" s="39"/>
    </row>
    <row r="126553" spans="17:17">
      <c r="Q126553" s="39"/>
    </row>
    <row r="126554" spans="17:17">
      <c r="Q126554" s="39"/>
    </row>
    <row r="126555" spans="17:17">
      <c r="Q126555" s="39"/>
    </row>
    <row r="126556" spans="17:17">
      <c r="Q126556" s="39"/>
    </row>
    <row r="126557" spans="17:17">
      <c r="Q126557" s="39"/>
    </row>
    <row r="126558" spans="17:17">
      <c r="Q126558" s="39"/>
    </row>
    <row r="126559" spans="17:17">
      <c r="Q126559" s="39"/>
    </row>
    <row r="126560" spans="17:17">
      <c r="Q126560" s="39"/>
    </row>
    <row r="126561" spans="17:17">
      <c r="Q126561" s="39"/>
    </row>
    <row r="126562" spans="17:17">
      <c r="Q126562" s="39"/>
    </row>
    <row r="126563" spans="17:17">
      <c r="Q126563" s="39"/>
    </row>
    <row r="126564" spans="17:17">
      <c r="Q126564" s="39"/>
    </row>
    <row r="126565" spans="17:17">
      <c r="Q126565" s="39"/>
    </row>
    <row r="126566" spans="17:17">
      <c r="Q126566" s="39"/>
    </row>
    <row r="126567" spans="17:17">
      <c r="Q126567" s="39"/>
    </row>
    <row r="126568" spans="17:17">
      <c r="Q126568" s="39"/>
    </row>
    <row r="126569" spans="17:17">
      <c r="Q126569" s="39"/>
    </row>
    <row r="126570" spans="17:17">
      <c r="Q126570" s="39"/>
    </row>
    <row r="126571" spans="17:17">
      <c r="Q126571" s="39"/>
    </row>
    <row r="126572" spans="17:17">
      <c r="Q126572" s="39"/>
    </row>
    <row r="126573" spans="17:17">
      <c r="Q126573" s="39"/>
    </row>
    <row r="126574" spans="17:17">
      <c r="Q126574" s="39"/>
    </row>
    <row r="126575" spans="17:17">
      <c r="Q126575" s="39"/>
    </row>
    <row r="126576" spans="17:17">
      <c r="Q126576" s="39"/>
    </row>
    <row r="126577" spans="17:17">
      <c r="Q126577" s="39"/>
    </row>
    <row r="126578" spans="17:17">
      <c r="Q126578" s="39"/>
    </row>
    <row r="126579" spans="17:17">
      <c r="Q126579" s="39"/>
    </row>
    <row r="126580" spans="17:17">
      <c r="Q126580" s="39"/>
    </row>
    <row r="126581" spans="17:17">
      <c r="Q126581" s="39"/>
    </row>
    <row r="126582" spans="17:17">
      <c r="Q126582" s="39"/>
    </row>
    <row r="126583" spans="17:17">
      <c r="Q126583" s="39"/>
    </row>
    <row r="126584" spans="17:17">
      <c r="Q126584" s="39"/>
    </row>
    <row r="126585" spans="17:17">
      <c r="Q126585" s="39"/>
    </row>
    <row r="126586" spans="17:17">
      <c r="Q126586" s="39"/>
    </row>
    <row r="126587" spans="17:17">
      <c r="Q126587" s="39"/>
    </row>
    <row r="126588" spans="17:17">
      <c r="Q126588" s="39"/>
    </row>
    <row r="126589" spans="17:17">
      <c r="Q126589" s="39"/>
    </row>
    <row r="126590" spans="17:17">
      <c r="Q126590" s="39"/>
    </row>
    <row r="126591" spans="17:17">
      <c r="Q126591" s="39"/>
    </row>
    <row r="126592" spans="17:17">
      <c r="Q126592" s="39"/>
    </row>
    <row r="126593" spans="17:17">
      <c r="Q126593" s="39"/>
    </row>
    <row r="126594" spans="17:17">
      <c r="Q126594" s="39"/>
    </row>
    <row r="126595" spans="17:17">
      <c r="Q126595" s="39"/>
    </row>
    <row r="126596" spans="17:17">
      <c r="Q126596" s="39"/>
    </row>
    <row r="126597" spans="17:17">
      <c r="Q126597" s="39"/>
    </row>
    <row r="126598" spans="17:17">
      <c r="Q126598" s="39"/>
    </row>
    <row r="126599" spans="17:17">
      <c r="Q126599" s="39"/>
    </row>
    <row r="126600" spans="17:17">
      <c r="Q126600" s="39"/>
    </row>
    <row r="126601" spans="17:17">
      <c r="Q126601" s="39"/>
    </row>
    <row r="126602" spans="17:17">
      <c r="Q126602" s="39"/>
    </row>
    <row r="126603" spans="17:17">
      <c r="Q126603" s="39"/>
    </row>
    <row r="126604" spans="17:17">
      <c r="Q126604" s="39"/>
    </row>
    <row r="126605" spans="17:17">
      <c r="Q126605" s="39"/>
    </row>
    <row r="126606" spans="17:17">
      <c r="Q126606" s="39"/>
    </row>
    <row r="126607" spans="17:17">
      <c r="Q126607" s="39"/>
    </row>
    <row r="126608" spans="17:17">
      <c r="Q126608" s="39"/>
    </row>
    <row r="126609" spans="17:17">
      <c r="Q126609" s="39"/>
    </row>
    <row r="126610" spans="17:17">
      <c r="Q126610" s="39"/>
    </row>
    <row r="126611" spans="17:17">
      <c r="Q126611" s="39"/>
    </row>
    <row r="126612" spans="17:17">
      <c r="Q126612" s="39"/>
    </row>
    <row r="126613" spans="17:17">
      <c r="Q126613" s="39"/>
    </row>
    <row r="126614" spans="17:17">
      <c r="Q126614" s="39"/>
    </row>
    <row r="126615" spans="17:17">
      <c r="Q126615" s="39"/>
    </row>
    <row r="126616" spans="17:17">
      <c r="Q126616" s="39"/>
    </row>
    <row r="126617" spans="17:17">
      <c r="Q126617" s="39"/>
    </row>
    <row r="126618" spans="17:17">
      <c r="Q126618" s="39"/>
    </row>
    <row r="126619" spans="17:17">
      <c r="Q126619" s="39"/>
    </row>
    <row r="126620" spans="17:17">
      <c r="Q126620" s="39"/>
    </row>
    <row r="126621" spans="17:17">
      <c r="Q126621" s="39"/>
    </row>
    <row r="126622" spans="17:17">
      <c r="Q126622" s="39"/>
    </row>
    <row r="126623" spans="17:17">
      <c r="Q126623" s="39"/>
    </row>
    <row r="126624" spans="17:17">
      <c r="Q126624" s="39"/>
    </row>
    <row r="126625" spans="17:17">
      <c r="Q126625" s="39"/>
    </row>
    <row r="126626" spans="17:17">
      <c r="Q126626" s="39"/>
    </row>
    <row r="126627" spans="17:17">
      <c r="Q126627" s="39"/>
    </row>
    <row r="126628" spans="17:17">
      <c r="Q126628" s="39"/>
    </row>
    <row r="126629" spans="17:17">
      <c r="Q126629" s="39"/>
    </row>
    <row r="126630" spans="17:17">
      <c r="Q126630" s="39"/>
    </row>
    <row r="126631" spans="17:17">
      <c r="Q126631" s="39"/>
    </row>
    <row r="126632" spans="17:17">
      <c r="Q126632" s="39"/>
    </row>
    <row r="126633" spans="17:17">
      <c r="Q126633" s="39"/>
    </row>
    <row r="126634" spans="17:17">
      <c r="Q126634" s="39"/>
    </row>
    <row r="126635" spans="17:17">
      <c r="Q126635" s="39"/>
    </row>
    <row r="126636" spans="17:17">
      <c r="Q126636" s="39"/>
    </row>
    <row r="126637" spans="17:17">
      <c r="Q126637" s="39"/>
    </row>
    <row r="126638" spans="17:17">
      <c r="Q126638" s="39"/>
    </row>
    <row r="126639" spans="17:17">
      <c r="Q126639" s="39"/>
    </row>
    <row r="126640" spans="17:17">
      <c r="Q126640" s="39"/>
    </row>
    <row r="126641" spans="17:17">
      <c r="Q126641" s="39"/>
    </row>
    <row r="126642" spans="17:17">
      <c r="Q126642" s="39"/>
    </row>
    <row r="126643" spans="17:17">
      <c r="Q126643" s="39"/>
    </row>
    <row r="126644" spans="17:17">
      <c r="Q126644" s="39"/>
    </row>
    <row r="126645" spans="17:17">
      <c r="Q126645" s="39"/>
    </row>
    <row r="126646" spans="17:17">
      <c r="Q126646" s="39"/>
    </row>
    <row r="126647" spans="17:17">
      <c r="Q126647" s="39"/>
    </row>
    <row r="126648" spans="17:17">
      <c r="Q126648" s="39"/>
    </row>
    <row r="126649" spans="17:17">
      <c r="Q126649" s="39"/>
    </row>
    <row r="126650" spans="17:17">
      <c r="Q126650" s="39"/>
    </row>
    <row r="126651" spans="17:17">
      <c r="Q126651" s="39"/>
    </row>
    <row r="126652" spans="17:17">
      <c r="Q126652" s="39"/>
    </row>
    <row r="126653" spans="17:17">
      <c r="Q126653" s="39"/>
    </row>
    <row r="126654" spans="17:17">
      <c r="Q126654" s="39"/>
    </row>
    <row r="126655" spans="17:17">
      <c r="Q126655" s="39"/>
    </row>
    <row r="126656" spans="17:17">
      <c r="Q126656" s="39"/>
    </row>
    <row r="126657" spans="17:17">
      <c r="Q126657" s="39"/>
    </row>
    <row r="126658" spans="17:17">
      <c r="Q126658" s="39"/>
    </row>
    <row r="126659" spans="17:17">
      <c r="Q126659" s="39"/>
    </row>
    <row r="126660" spans="17:17">
      <c r="Q126660" s="39"/>
    </row>
    <row r="126661" spans="17:17">
      <c r="Q126661" s="39"/>
    </row>
    <row r="126662" spans="17:17">
      <c r="Q126662" s="39"/>
    </row>
    <row r="126663" spans="17:17">
      <c r="Q126663" s="39"/>
    </row>
    <row r="126664" spans="17:17">
      <c r="Q126664" s="39"/>
    </row>
    <row r="126665" spans="17:17">
      <c r="Q126665" s="39"/>
    </row>
    <row r="126666" spans="17:17">
      <c r="Q126666" s="39"/>
    </row>
    <row r="126667" spans="17:17">
      <c r="Q126667" s="39"/>
    </row>
    <row r="126668" spans="17:17">
      <c r="Q126668" s="39"/>
    </row>
    <row r="126669" spans="17:17">
      <c r="Q126669" s="39"/>
    </row>
    <row r="126670" spans="17:17">
      <c r="Q126670" s="39"/>
    </row>
    <row r="126671" spans="17:17">
      <c r="Q126671" s="39"/>
    </row>
    <row r="126672" spans="17:17">
      <c r="Q126672" s="39"/>
    </row>
    <row r="126673" spans="17:17">
      <c r="Q126673" s="39"/>
    </row>
    <row r="126674" spans="17:17">
      <c r="Q126674" s="39"/>
    </row>
    <row r="126675" spans="17:17">
      <c r="Q126675" s="39"/>
    </row>
    <row r="126676" spans="17:17">
      <c r="Q126676" s="39"/>
    </row>
    <row r="126677" spans="17:17">
      <c r="Q126677" s="39"/>
    </row>
    <row r="126678" spans="17:17">
      <c r="Q126678" s="39"/>
    </row>
    <row r="126679" spans="17:17">
      <c r="Q126679" s="39"/>
    </row>
    <row r="126680" spans="17:17">
      <c r="Q126680" s="39"/>
    </row>
    <row r="126681" spans="17:17">
      <c r="Q126681" s="39"/>
    </row>
    <row r="126682" spans="17:17">
      <c r="Q126682" s="39"/>
    </row>
    <row r="126683" spans="17:17">
      <c r="Q126683" s="39"/>
    </row>
    <row r="126684" spans="17:17">
      <c r="Q126684" s="39"/>
    </row>
    <row r="126685" spans="17:17">
      <c r="Q126685" s="39"/>
    </row>
    <row r="126686" spans="17:17">
      <c r="Q126686" s="39"/>
    </row>
    <row r="126687" spans="17:17">
      <c r="Q126687" s="39"/>
    </row>
    <row r="126688" spans="17:17">
      <c r="Q126688" s="39"/>
    </row>
    <row r="126689" spans="17:17">
      <c r="Q126689" s="39"/>
    </row>
    <row r="126690" spans="17:17">
      <c r="Q126690" s="39"/>
    </row>
    <row r="126691" spans="17:17">
      <c r="Q126691" s="39"/>
    </row>
    <row r="126692" spans="17:17">
      <c r="Q126692" s="39"/>
    </row>
    <row r="126693" spans="17:17">
      <c r="Q126693" s="39"/>
    </row>
    <row r="126694" spans="17:17">
      <c r="Q126694" s="39"/>
    </row>
    <row r="126695" spans="17:17">
      <c r="Q126695" s="39"/>
    </row>
    <row r="126696" spans="17:17">
      <c r="Q126696" s="39"/>
    </row>
    <row r="126697" spans="17:17">
      <c r="Q126697" s="39"/>
    </row>
    <row r="126698" spans="17:17">
      <c r="Q126698" s="39"/>
    </row>
    <row r="126699" spans="17:17">
      <c r="Q126699" s="39"/>
    </row>
    <row r="126700" spans="17:17">
      <c r="Q126700" s="39"/>
    </row>
    <row r="126701" spans="17:17">
      <c r="Q126701" s="39"/>
    </row>
    <row r="126702" spans="17:17">
      <c r="Q126702" s="39"/>
    </row>
    <row r="126703" spans="17:17">
      <c r="Q126703" s="39"/>
    </row>
    <row r="126704" spans="17:17">
      <c r="Q126704" s="39"/>
    </row>
    <row r="126705" spans="17:17">
      <c r="Q126705" s="39"/>
    </row>
    <row r="126706" spans="17:17">
      <c r="Q126706" s="39"/>
    </row>
    <row r="126707" spans="17:17">
      <c r="Q126707" s="39"/>
    </row>
    <row r="126708" spans="17:17">
      <c r="Q126708" s="39"/>
    </row>
    <row r="126709" spans="17:17">
      <c r="Q126709" s="39"/>
    </row>
    <row r="126710" spans="17:17">
      <c r="Q126710" s="39"/>
    </row>
    <row r="126711" spans="17:17">
      <c r="Q126711" s="39"/>
    </row>
    <row r="126712" spans="17:17">
      <c r="Q126712" s="39"/>
    </row>
    <row r="126713" spans="17:17">
      <c r="Q126713" s="39"/>
    </row>
    <row r="126714" spans="17:17">
      <c r="Q126714" s="39"/>
    </row>
    <row r="126715" spans="17:17">
      <c r="Q126715" s="39"/>
    </row>
    <row r="126716" spans="17:17">
      <c r="Q126716" s="39"/>
    </row>
    <row r="126717" spans="17:17">
      <c r="Q126717" s="39"/>
    </row>
    <row r="126718" spans="17:17">
      <c r="Q126718" s="39"/>
    </row>
    <row r="126719" spans="17:17">
      <c r="Q126719" s="39"/>
    </row>
    <row r="126720" spans="17:17">
      <c r="Q126720" s="39"/>
    </row>
    <row r="126721" spans="17:17">
      <c r="Q126721" s="39"/>
    </row>
    <row r="126722" spans="17:17">
      <c r="Q126722" s="39"/>
    </row>
    <row r="126723" spans="17:17">
      <c r="Q126723" s="39"/>
    </row>
    <row r="126724" spans="17:17">
      <c r="Q126724" s="39"/>
    </row>
    <row r="126725" spans="17:17">
      <c r="Q126725" s="39"/>
    </row>
    <row r="126726" spans="17:17">
      <c r="Q126726" s="39"/>
    </row>
    <row r="126727" spans="17:17">
      <c r="Q126727" s="39"/>
    </row>
    <row r="126728" spans="17:17">
      <c r="Q126728" s="39"/>
    </row>
    <row r="126729" spans="17:17">
      <c r="Q126729" s="39"/>
    </row>
    <row r="126730" spans="17:17">
      <c r="Q126730" s="39"/>
    </row>
    <row r="126731" spans="17:17">
      <c r="Q126731" s="39"/>
    </row>
    <row r="126732" spans="17:17">
      <c r="Q126732" s="39"/>
    </row>
    <row r="126733" spans="17:17">
      <c r="Q126733" s="39"/>
    </row>
    <row r="126734" spans="17:17">
      <c r="Q126734" s="39"/>
    </row>
    <row r="126735" spans="17:17">
      <c r="Q126735" s="39"/>
    </row>
    <row r="126736" spans="17:17">
      <c r="Q126736" s="39"/>
    </row>
    <row r="126737" spans="17:17">
      <c r="Q126737" s="39"/>
    </row>
    <row r="126738" spans="17:17">
      <c r="Q126738" s="39"/>
    </row>
    <row r="126739" spans="17:17">
      <c r="Q126739" s="39"/>
    </row>
    <row r="126740" spans="17:17">
      <c r="Q126740" s="39"/>
    </row>
    <row r="126741" spans="17:17">
      <c r="Q126741" s="39"/>
    </row>
    <row r="126742" spans="17:17">
      <c r="Q126742" s="39"/>
    </row>
    <row r="126743" spans="17:17">
      <c r="Q126743" s="39"/>
    </row>
    <row r="126744" spans="17:17">
      <c r="Q126744" s="39"/>
    </row>
    <row r="126745" spans="17:17">
      <c r="Q126745" s="39"/>
    </row>
    <row r="126746" spans="17:17">
      <c r="Q126746" s="39"/>
    </row>
    <row r="126747" spans="17:17">
      <c r="Q126747" s="39"/>
    </row>
    <row r="126748" spans="17:17">
      <c r="Q126748" s="39"/>
    </row>
    <row r="126749" spans="17:17">
      <c r="Q126749" s="39"/>
    </row>
    <row r="126750" spans="17:17">
      <c r="Q126750" s="39"/>
    </row>
    <row r="126751" spans="17:17">
      <c r="Q126751" s="39"/>
    </row>
    <row r="126752" spans="17:17">
      <c r="Q126752" s="39"/>
    </row>
    <row r="126753" spans="17:17">
      <c r="Q126753" s="39"/>
    </row>
    <row r="126754" spans="17:17">
      <c r="Q126754" s="39"/>
    </row>
    <row r="126755" spans="17:17">
      <c r="Q126755" s="39"/>
    </row>
    <row r="126756" spans="17:17">
      <c r="Q126756" s="39"/>
    </row>
    <row r="126757" spans="17:17">
      <c r="Q126757" s="39"/>
    </row>
    <row r="126758" spans="17:17">
      <c r="Q126758" s="39"/>
    </row>
    <row r="126759" spans="17:17">
      <c r="Q126759" s="39"/>
    </row>
    <row r="126760" spans="17:17">
      <c r="Q126760" s="39"/>
    </row>
    <row r="126761" spans="17:17">
      <c r="Q126761" s="39"/>
    </row>
    <row r="126762" spans="17:17">
      <c r="Q126762" s="39"/>
    </row>
    <row r="126763" spans="17:17">
      <c r="Q126763" s="39"/>
    </row>
    <row r="126764" spans="17:17">
      <c r="Q126764" s="39"/>
    </row>
    <row r="126765" spans="17:17">
      <c r="Q126765" s="39"/>
    </row>
    <row r="126766" spans="17:17">
      <c r="Q126766" s="39"/>
    </row>
    <row r="126767" spans="17:17">
      <c r="Q126767" s="39"/>
    </row>
    <row r="126768" spans="17:17">
      <c r="Q126768" s="39"/>
    </row>
    <row r="126769" spans="17:17">
      <c r="Q126769" s="39"/>
    </row>
    <row r="126770" spans="17:17">
      <c r="Q126770" s="39"/>
    </row>
    <row r="126771" spans="17:17">
      <c r="Q126771" s="39"/>
    </row>
    <row r="126772" spans="17:17">
      <c r="Q126772" s="39"/>
    </row>
    <row r="126773" spans="17:17">
      <c r="Q126773" s="39"/>
    </row>
    <row r="126774" spans="17:17">
      <c r="Q126774" s="39"/>
    </row>
    <row r="126775" spans="17:17">
      <c r="Q126775" s="39"/>
    </row>
    <row r="126776" spans="17:17">
      <c r="Q126776" s="39"/>
    </row>
    <row r="126777" spans="17:17">
      <c r="Q126777" s="39"/>
    </row>
    <row r="126778" spans="17:17">
      <c r="Q126778" s="39"/>
    </row>
    <row r="126779" spans="17:17">
      <c r="Q126779" s="39"/>
    </row>
    <row r="126780" spans="17:17">
      <c r="Q126780" s="39"/>
    </row>
    <row r="126781" spans="17:17">
      <c r="Q126781" s="39"/>
    </row>
    <row r="126782" spans="17:17">
      <c r="Q126782" s="39"/>
    </row>
    <row r="126783" spans="17:17">
      <c r="Q126783" s="39"/>
    </row>
    <row r="126784" spans="17:17">
      <c r="Q126784" s="39"/>
    </row>
    <row r="126785" spans="17:17">
      <c r="Q126785" s="39"/>
    </row>
    <row r="126786" spans="17:17">
      <c r="Q126786" s="39"/>
    </row>
    <row r="126787" spans="17:17">
      <c r="Q126787" s="39"/>
    </row>
    <row r="126788" spans="17:17">
      <c r="Q126788" s="39"/>
    </row>
    <row r="126789" spans="17:17">
      <c r="Q126789" s="39"/>
    </row>
    <row r="126790" spans="17:17">
      <c r="Q126790" s="39"/>
    </row>
    <row r="126791" spans="17:17">
      <c r="Q126791" s="39"/>
    </row>
    <row r="126792" spans="17:17">
      <c r="Q126792" s="39"/>
    </row>
    <row r="126793" spans="17:17">
      <c r="Q126793" s="39"/>
    </row>
    <row r="126794" spans="17:17">
      <c r="Q126794" s="39"/>
    </row>
    <row r="126795" spans="17:17">
      <c r="Q126795" s="39"/>
    </row>
    <row r="126796" spans="17:17">
      <c r="Q126796" s="39"/>
    </row>
    <row r="126797" spans="17:17">
      <c r="Q126797" s="39"/>
    </row>
    <row r="126798" spans="17:17">
      <c r="Q126798" s="39"/>
    </row>
    <row r="126799" spans="17:17">
      <c r="Q126799" s="39"/>
    </row>
    <row r="126800" spans="17:17">
      <c r="Q126800" s="39"/>
    </row>
    <row r="126801" spans="17:17">
      <c r="Q126801" s="39"/>
    </row>
    <row r="126802" spans="17:17">
      <c r="Q126802" s="39"/>
    </row>
    <row r="126803" spans="17:17">
      <c r="Q126803" s="39"/>
    </row>
    <row r="126804" spans="17:17">
      <c r="Q126804" s="39"/>
    </row>
    <row r="126805" spans="17:17">
      <c r="Q126805" s="39"/>
    </row>
    <row r="126806" spans="17:17">
      <c r="Q126806" s="39"/>
    </row>
    <row r="126807" spans="17:17">
      <c r="Q126807" s="39"/>
    </row>
    <row r="126808" spans="17:17">
      <c r="Q126808" s="39"/>
    </row>
    <row r="126809" spans="17:17">
      <c r="Q126809" s="39"/>
    </row>
    <row r="126810" spans="17:17">
      <c r="Q126810" s="39"/>
    </row>
    <row r="126811" spans="17:17">
      <c r="Q126811" s="39"/>
    </row>
    <row r="126812" spans="17:17">
      <c r="Q126812" s="39"/>
    </row>
    <row r="126813" spans="17:17">
      <c r="Q126813" s="39"/>
    </row>
    <row r="126814" spans="17:17">
      <c r="Q126814" s="39"/>
    </row>
    <row r="126815" spans="17:17">
      <c r="Q126815" s="39"/>
    </row>
    <row r="126816" spans="17:17">
      <c r="Q126816" s="39"/>
    </row>
    <row r="126817" spans="17:17">
      <c r="Q126817" s="39"/>
    </row>
    <row r="126818" spans="17:17">
      <c r="Q126818" s="39"/>
    </row>
    <row r="126819" spans="17:17">
      <c r="Q126819" s="39"/>
    </row>
    <row r="126820" spans="17:17">
      <c r="Q126820" s="39"/>
    </row>
    <row r="126821" spans="17:17">
      <c r="Q126821" s="39"/>
    </row>
    <row r="126822" spans="17:17">
      <c r="Q126822" s="39"/>
    </row>
    <row r="126823" spans="17:17">
      <c r="Q126823" s="39"/>
    </row>
    <row r="126824" spans="17:17">
      <c r="Q126824" s="39"/>
    </row>
    <row r="126825" spans="17:17">
      <c r="Q126825" s="39"/>
    </row>
    <row r="126826" spans="17:17">
      <c r="Q126826" s="39"/>
    </row>
    <row r="126827" spans="17:17">
      <c r="Q126827" s="39"/>
    </row>
    <row r="126828" spans="17:17">
      <c r="Q126828" s="39"/>
    </row>
    <row r="126829" spans="17:17">
      <c r="Q126829" s="39"/>
    </row>
    <row r="126830" spans="17:17">
      <c r="Q126830" s="39"/>
    </row>
    <row r="126831" spans="17:17">
      <c r="Q126831" s="39"/>
    </row>
    <row r="126832" spans="17:17">
      <c r="Q126832" s="39"/>
    </row>
    <row r="126833" spans="17:17">
      <c r="Q126833" s="39"/>
    </row>
    <row r="126834" spans="17:17">
      <c r="Q126834" s="39"/>
    </row>
    <row r="126835" spans="17:17">
      <c r="Q126835" s="39"/>
    </row>
    <row r="126836" spans="17:17">
      <c r="Q126836" s="39"/>
    </row>
    <row r="126837" spans="17:17">
      <c r="Q126837" s="39"/>
    </row>
    <row r="126838" spans="17:17">
      <c r="Q126838" s="39"/>
    </row>
    <row r="126839" spans="17:17">
      <c r="Q126839" s="39"/>
    </row>
    <row r="126840" spans="17:17">
      <c r="Q126840" s="39"/>
    </row>
    <row r="126841" spans="17:17">
      <c r="Q126841" s="39"/>
    </row>
    <row r="126842" spans="17:17">
      <c r="Q126842" s="39"/>
    </row>
    <row r="126843" spans="17:17">
      <c r="Q126843" s="39"/>
    </row>
    <row r="126844" spans="17:17">
      <c r="Q126844" s="39"/>
    </row>
    <row r="126845" spans="17:17">
      <c r="Q126845" s="39"/>
    </row>
    <row r="126846" spans="17:17">
      <c r="Q126846" s="39"/>
    </row>
    <row r="126847" spans="17:17">
      <c r="Q126847" s="39"/>
    </row>
    <row r="126848" spans="17:17">
      <c r="Q126848" s="39"/>
    </row>
    <row r="126849" spans="17:17">
      <c r="Q126849" s="39"/>
    </row>
    <row r="126850" spans="17:17">
      <c r="Q126850" s="39"/>
    </row>
    <row r="126851" spans="17:17">
      <c r="Q126851" s="39"/>
    </row>
    <row r="126852" spans="17:17">
      <c r="Q126852" s="39"/>
    </row>
    <row r="126853" spans="17:17">
      <c r="Q126853" s="39"/>
    </row>
    <row r="126854" spans="17:17">
      <c r="Q126854" s="39"/>
    </row>
    <row r="126855" spans="17:17">
      <c r="Q126855" s="39"/>
    </row>
    <row r="126856" spans="17:17">
      <c r="Q126856" s="39"/>
    </row>
    <row r="126857" spans="17:17">
      <c r="Q126857" s="39"/>
    </row>
    <row r="126858" spans="17:17">
      <c r="Q126858" s="39"/>
    </row>
    <row r="126859" spans="17:17">
      <c r="Q126859" s="39"/>
    </row>
    <row r="126860" spans="17:17">
      <c r="Q126860" s="39"/>
    </row>
    <row r="126861" spans="17:17">
      <c r="Q126861" s="39"/>
    </row>
    <row r="126862" spans="17:17">
      <c r="Q126862" s="39"/>
    </row>
    <row r="126863" spans="17:17">
      <c r="Q126863" s="39"/>
    </row>
    <row r="126864" spans="17:17">
      <c r="Q126864" s="39"/>
    </row>
    <row r="126865" spans="17:17">
      <c r="Q126865" s="39"/>
    </row>
    <row r="126866" spans="17:17">
      <c r="Q126866" s="39"/>
    </row>
    <row r="126867" spans="17:17">
      <c r="Q126867" s="39"/>
    </row>
    <row r="126868" spans="17:17">
      <c r="Q126868" s="39"/>
    </row>
    <row r="126869" spans="17:17">
      <c r="Q126869" s="39"/>
    </row>
    <row r="126870" spans="17:17">
      <c r="Q126870" s="39"/>
    </row>
    <row r="126871" spans="17:17">
      <c r="Q126871" s="39"/>
    </row>
    <row r="126872" spans="17:17">
      <c r="Q126872" s="39"/>
    </row>
    <row r="126873" spans="17:17">
      <c r="Q126873" s="39"/>
    </row>
    <row r="126874" spans="17:17">
      <c r="Q126874" s="39"/>
    </row>
    <row r="126875" spans="17:17">
      <c r="Q126875" s="39"/>
    </row>
    <row r="126876" spans="17:17">
      <c r="Q126876" s="39"/>
    </row>
    <row r="126877" spans="17:17">
      <c r="Q126877" s="39"/>
    </row>
    <row r="126878" spans="17:17">
      <c r="Q126878" s="39"/>
    </row>
    <row r="126879" spans="17:17">
      <c r="Q126879" s="39"/>
    </row>
    <row r="126880" spans="17:17">
      <c r="Q126880" s="39"/>
    </row>
    <row r="126881" spans="17:17">
      <c r="Q126881" s="39"/>
    </row>
    <row r="126882" spans="17:17">
      <c r="Q126882" s="39"/>
    </row>
    <row r="126883" spans="17:17">
      <c r="Q126883" s="39"/>
    </row>
    <row r="126884" spans="17:17">
      <c r="Q126884" s="39"/>
    </row>
    <row r="126885" spans="17:17">
      <c r="Q126885" s="39"/>
    </row>
    <row r="126886" spans="17:17">
      <c r="Q126886" s="39"/>
    </row>
    <row r="126887" spans="17:17">
      <c r="Q126887" s="39"/>
    </row>
    <row r="126888" spans="17:17">
      <c r="Q126888" s="39"/>
    </row>
    <row r="126889" spans="17:17">
      <c r="Q126889" s="39"/>
    </row>
    <row r="126890" spans="17:17">
      <c r="Q126890" s="39"/>
    </row>
    <row r="126891" spans="17:17">
      <c r="Q126891" s="39"/>
    </row>
    <row r="126892" spans="17:17">
      <c r="Q126892" s="39"/>
    </row>
    <row r="126893" spans="17:17">
      <c r="Q126893" s="39"/>
    </row>
    <row r="126894" spans="17:17">
      <c r="Q126894" s="39"/>
    </row>
    <row r="126895" spans="17:17">
      <c r="Q126895" s="39"/>
    </row>
    <row r="126896" spans="17:17">
      <c r="Q126896" s="39"/>
    </row>
    <row r="126897" spans="17:17">
      <c r="Q126897" s="39"/>
    </row>
    <row r="126898" spans="17:17">
      <c r="Q126898" s="39"/>
    </row>
    <row r="126899" spans="17:17">
      <c r="Q126899" s="39"/>
    </row>
    <row r="126900" spans="17:17">
      <c r="Q126900" s="39"/>
    </row>
    <row r="126901" spans="17:17">
      <c r="Q126901" s="39"/>
    </row>
    <row r="126902" spans="17:17">
      <c r="Q126902" s="39"/>
    </row>
    <row r="126903" spans="17:17">
      <c r="Q126903" s="39"/>
    </row>
    <row r="126904" spans="17:17">
      <c r="Q126904" s="39"/>
    </row>
    <row r="126905" spans="17:17">
      <c r="Q126905" s="39"/>
    </row>
    <row r="126906" spans="17:17">
      <c r="Q126906" s="39"/>
    </row>
    <row r="126907" spans="17:17">
      <c r="Q126907" s="39"/>
    </row>
    <row r="126908" spans="17:17">
      <c r="Q126908" s="39"/>
    </row>
    <row r="126909" spans="17:17">
      <c r="Q126909" s="39"/>
    </row>
    <row r="126910" spans="17:17">
      <c r="Q126910" s="39"/>
    </row>
    <row r="126911" spans="17:17">
      <c r="Q126911" s="39"/>
    </row>
    <row r="126912" spans="17:17">
      <c r="Q126912" s="39"/>
    </row>
    <row r="126913" spans="17:17">
      <c r="Q126913" s="39"/>
    </row>
    <row r="126914" spans="17:17">
      <c r="Q126914" s="39"/>
    </row>
    <row r="126915" spans="17:17">
      <c r="Q126915" s="39"/>
    </row>
    <row r="126916" spans="17:17">
      <c r="Q126916" s="39"/>
    </row>
    <row r="126917" spans="17:17">
      <c r="Q126917" s="39"/>
    </row>
    <row r="126918" spans="17:17">
      <c r="Q126918" s="39"/>
    </row>
    <row r="126919" spans="17:17">
      <c r="Q126919" s="39"/>
    </row>
    <row r="126920" spans="17:17">
      <c r="Q126920" s="39"/>
    </row>
    <row r="126921" spans="17:17">
      <c r="Q126921" s="39"/>
    </row>
    <row r="126922" spans="17:17">
      <c r="Q126922" s="39"/>
    </row>
    <row r="126923" spans="17:17">
      <c r="Q126923" s="39"/>
    </row>
    <row r="126924" spans="17:17">
      <c r="Q126924" s="39"/>
    </row>
    <row r="126925" spans="17:17">
      <c r="Q126925" s="39"/>
    </row>
    <row r="126926" spans="17:17">
      <c r="Q126926" s="39"/>
    </row>
    <row r="126927" spans="17:17">
      <c r="Q126927" s="39"/>
    </row>
    <row r="126928" spans="17:17">
      <c r="Q126928" s="39"/>
    </row>
    <row r="126929" spans="17:17">
      <c r="Q126929" s="39"/>
    </row>
    <row r="126930" spans="17:17">
      <c r="Q126930" s="39"/>
    </row>
    <row r="126931" spans="17:17">
      <c r="Q126931" s="39"/>
    </row>
    <row r="126932" spans="17:17">
      <c r="Q126932" s="39"/>
    </row>
    <row r="126933" spans="17:17">
      <c r="Q126933" s="39"/>
    </row>
    <row r="126934" spans="17:17">
      <c r="Q126934" s="39"/>
    </row>
    <row r="126935" spans="17:17">
      <c r="Q126935" s="39"/>
    </row>
    <row r="126936" spans="17:17">
      <c r="Q126936" s="39"/>
    </row>
    <row r="126937" spans="17:17">
      <c r="Q126937" s="39"/>
    </row>
    <row r="126938" spans="17:17">
      <c r="Q126938" s="39"/>
    </row>
    <row r="126939" spans="17:17">
      <c r="Q126939" s="39"/>
    </row>
    <row r="126940" spans="17:17">
      <c r="Q126940" s="39"/>
    </row>
    <row r="126941" spans="17:17">
      <c r="Q126941" s="39"/>
    </row>
    <row r="126942" spans="17:17">
      <c r="Q126942" s="39"/>
    </row>
    <row r="126943" spans="17:17">
      <c r="Q126943" s="39"/>
    </row>
    <row r="126944" spans="17:17">
      <c r="Q126944" s="39"/>
    </row>
    <row r="126945" spans="17:17">
      <c r="Q126945" s="39"/>
    </row>
    <row r="126946" spans="17:17">
      <c r="Q126946" s="39"/>
    </row>
    <row r="126947" spans="17:17">
      <c r="Q126947" s="39"/>
    </row>
    <row r="126948" spans="17:17">
      <c r="Q126948" s="39"/>
    </row>
    <row r="126949" spans="17:17">
      <c r="Q126949" s="39"/>
    </row>
    <row r="126950" spans="17:17">
      <c r="Q126950" s="39"/>
    </row>
    <row r="126951" spans="17:17">
      <c r="Q126951" s="39"/>
    </row>
    <row r="126952" spans="17:17">
      <c r="Q126952" s="39"/>
    </row>
    <row r="126953" spans="17:17">
      <c r="Q126953" s="39"/>
    </row>
    <row r="126954" spans="17:17">
      <c r="Q126954" s="39"/>
    </row>
    <row r="126955" spans="17:17">
      <c r="Q126955" s="39"/>
    </row>
    <row r="126956" spans="17:17">
      <c r="Q126956" s="39"/>
    </row>
    <row r="126957" spans="17:17">
      <c r="Q126957" s="39"/>
    </row>
    <row r="126958" spans="17:17">
      <c r="Q126958" s="39"/>
    </row>
    <row r="126959" spans="17:17">
      <c r="Q126959" s="39"/>
    </row>
    <row r="126960" spans="17:17">
      <c r="Q126960" s="39"/>
    </row>
    <row r="126961" spans="17:17">
      <c r="Q126961" s="39"/>
    </row>
    <row r="126962" spans="17:17">
      <c r="Q126962" s="39"/>
    </row>
    <row r="126963" spans="17:17">
      <c r="Q126963" s="39"/>
    </row>
    <row r="126964" spans="17:17">
      <c r="Q126964" s="39"/>
    </row>
    <row r="126965" spans="17:17">
      <c r="Q126965" s="39"/>
    </row>
    <row r="126966" spans="17:17">
      <c r="Q126966" s="39"/>
    </row>
    <row r="126967" spans="17:17">
      <c r="Q126967" s="39"/>
    </row>
    <row r="126968" spans="17:17">
      <c r="Q126968" s="39"/>
    </row>
    <row r="126969" spans="17:17">
      <c r="Q126969" s="39"/>
    </row>
    <row r="126970" spans="17:17">
      <c r="Q126970" s="39"/>
    </row>
    <row r="126971" spans="17:17">
      <c r="Q126971" s="39"/>
    </row>
    <row r="126972" spans="17:17">
      <c r="Q126972" s="39"/>
    </row>
    <row r="126973" spans="17:17">
      <c r="Q126973" s="39"/>
    </row>
    <row r="126974" spans="17:17">
      <c r="Q126974" s="39"/>
    </row>
    <row r="126975" spans="17:17">
      <c r="Q126975" s="39"/>
    </row>
    <row r="126976" spans="17:17">
      <c r="Q126976" s="39"/>
    </row>
    <row r="126977" spans="17:17">
      <c r="Q126977" s="39"/>
    </row>
    <row r="126978" spans="17:17">
      <c r="Q126978" s="39"/>
    </row>
    <row r="126979" spans="17:17">
      <c r="Q126979" s="39"/>
    </row>
    <row r="126980" spans="17:17">
      <c r="Q126980" s="39"/>
    </row>
    <row r="126981" spans="17:17">
      <c r="Q126981" s="39"/>
    </row>
    <row r="126982" spans="17:17">
      <c r="Q126982" s="39"/>
    </row>
    <row r="126983" spans="17:17">
      <c r="Q126983" s="39"/>
    </row>
    <row r="126984" spans="17:17">
      <c r="Q126984" s="39"/>
    </row>
    <row r="126985" spans="17:17">
      <c r="Q126985" s="39"/>
    </row>
    <row r="126986" spans="17:17">
      <c r="Q126986" s="39"/>
    </row>
    <row r="126987" spans="17:17">
      <c r="Q126987" s="39"/>
    </row>
    <row r="126988" spans="17:17">
      <c r="Q126988" s="39"/>
    </row>
    <row r="126989" spans="17:17">
      <c r="Q126989" s="39"/>
    </row>
    <row r="126990" spans="17:17">
      <c r="Q126990" s="39"/>
    </row>
    <row r="126991" spans="17:17">
      <c r="Q126991" s="39"/>
    </row>
    <row r="126992" spans="17:17">
      <c r="Q126992" s="39"/>
    </row>
    <row r="126993" spans="17:17">
      <c r="Q126993" s="39"/>
    </row>
    <row r="126994" spans="17:17">
      <c r="Q126994" s="39"/>
    </row>
    <row r="126995" spans="17:17">
      <c r="Q126995" s="39"/>
    </row>
    <row r="126996" spans="17:17">
      <c r="Q126996" s="39"/>
    </row>
    <row r="126997" spans="17:17">
      <c r="Q126997" s="39"/>
    </row>
    <row r="126998" spans="17:17">
      <c r="Q126998" s="39"/>
    </row>
    <row r="126999" spans="17:17">
      <c r="Q126999" s="39"/>
    </row>
    <row r="127000" spans="17:17">
      <c r="Q127000" s="39"/>
    </row>
    <row r="127001" spans="17:17">
      <c r="Q127001" s="39"/>
    </row>
    <row r="127002" spans="17:17">
      <c r="Q127002" s="39"/>
    </row>
    <row r="127003" spans="17:17">
      <c r="Q127003" s="39"/>
    </row>
    <row r="127004" spans="17:17">
      <c r="Q127004" s="39"/>
    </row>
    <row r="127005" spans="17:17">
      <c r="Q127005" s="39"/>
    </row>
    <row r="127006" spans="17:17">
      <c r="Q127006" s="39"/>
    </row>
    <row r="127007" spans="17:17">
      <c r="Q127007" s="39"/>
    </row>
    <row r="127008" spans="17:17">
      <c r="Q127008" s="39"/>
    </row>
    <row r="127009" spans="17:17">
      <c r="Q127009" s="39"/>
    </row>
    <row r="127010" spans="17:17">
      <c r="Q127010" s="39"/>
    </row>
    <row r="127011" spans="17:17">
      <c r="Q127011" s="39"/>
    </row>
    <row r="127012" spans="17:17">
      <c r="Q127012" s="39"/>
    </row>
    <row r="127013" spans="17:17">
      <c r="Q127013" s="39"/>
    </row>
    <row r="127014" spans="17:17">
      <c r="Q127014" s="39"/>
    </row>
    <row r="127015" spans="17:17">
      <c r="Q127015" s="39"/>
    </row>
    <row r="127016" spans="17:17">
      <c r="Q127016" s="39"/>
    </row>
    <row r="127017" spans="17:17">
      <c r="Q127017" s="39"/>
    </row>
    <row r="127018" spans="17:17">
      <c r="Q127018" s="39"/>
    </row>
    <row r="127019" spans="17:17">
      <c r="Q127019" s="39"/>
    </row>
    <row r="127020" spans="17:17">
      <c r="Q127020" s="39"/>
    </row>
    <row r="127021" spans="17:17">
      <c r="Q127021" s="39"/>
    </row>
    <row r="127022" spans="17:17">
      <c r="Q127022" s="39"/>
    </row>
    <row r="127023" spans="17:17">
      <c r="Q127023" s="39"/>
    </row>
    <row r="127024" spans="17:17">
      <c r="Q127024" s="39"/>
    </row>
    <row r="127025" spans="17:17">
      <c r="Q127025" s="39"/>
    </row>
    <row r="127026" spans="17:17">
      <c r="Q127026" s="39"/>
    </row>
    <row r="127027" spans="17:17">
      <c r="Q127027" s="39"/>
    </row>
    <row r="127028" spans="17:17">
      <c r="Q127028" s="39"/>
    </row>
    <row r="127029" spans="17:17">
      <c r="Q127029" s="39"/>
    </row>
    <row r="127030" spans="17:17">
      <c r="Q127030" s="39"/>
    </row>
    <row r="127031" spans="17:17">
      <c r="Q127031" s="39"/>
    </row>
    <row r="127032" spans="17:17">
      <c r="Q127032" s="39"/>
    </row>
    <row r="127033" spans="17:17">
      <c r="Q127033" s="39"/>
    </row>
    <row r="127034" spans="17:17">
      <c r="Q127034" s="39"/>
    </row>
    <row r="127035" spans="17:17">
      <c r="Q127035" s="39"/>
    </row>
    <row r="127036" spans="17:17">
      <c r="Q127036" s="39"/>
    </row>
    <row r="127037" spans="17:17">
      <c r="Q127037" s="39"/>
    </row>
    <row r="127038" spans="17:17">
      <c r="Q127038" s="39"/>
    </row>
    <row r="127039" spans="17:17">
      <c r="Q127039" s="39"/>
    </row>
    <row r="127040" spans="17:17">
      <c r="Q127040" s="39"/>
    </row>
    <row r="127041" spans="17:17">
      <c r="Q127041" s="39"/>
    </row>
    <row r="127042" spans="17:17">
      <c r="Q127042" s="39"/>
    </row>
    <row r="127043" spans="17:17">
      <c r="Q127043" s="39"/>
    </row>
    <row r="127044" spans="17:17">
      <c r="Q127044" s="39"/>
    </row>
    <row r="127045" spans="17:17">
      <c r="Q127045" s="39"/>
    </row>
    <row r="127046" spans="17:17">
      <c r="Q127046" s="39"/>
    </row>
    <row r="127047" spans="17:17">
      <c r="Q127047" s="39"/>
    </row>
    <row r="127048" spans="17:17">
      <c r="Q127048" s="39"/>
    </row>
    <row r="127049" spans="17:17">
      <c r="Q127049" s="39"/>
    </row>
    <row r="127050" spans="17:17">
      <c r="Q127050" s="39"/>
    </row>
    <row r="127051" spans="17:17">
      <c r="Q127051" s="39"/>
    </row>
    <row r="127052" spans="17:17">
      <c r="Q127052" s="39"/>
    </row>
    <row r="127053" spans="17:17">
      <c r="Q127053" s="39"/>
    </row>
    <row r="127054" spans="17:17">
      <c r="Q127054" s="39"/>
    </row>
    <row r="127055" spans="17:17">
      <c r="Q127055" s="39"/>
    </row>
    <row r="127056" spans="17:17">
      <c r="Q127056" s="39"/>
    </row>
    <row r="127057" spans="17:17">
      <c r="Q127057" s="39"/>
    </row>
    <row r="127058" spans="17:17">
      <c r="Q127058" s="39"/>
    </row>
    <row r="127059" spans="17:17">
      <c r="Q127059" s="39"/>
    </row>
    <row r="127060" spans="17:17">
      <c r="Q127060" s="39"/>
    </row>
    <row r="127061" spans="17:17">
      <c r="Q127061" s="39"/>
    </row>
    <row r="127062" spans="17:17">
      <c r="Q127062" s="39"/>
    </row>
    <row r="127063" spans="17:17">
      <c r="Q127063" s="39"/>
    </row>
    <row r="127064" spans="17:17">
      <c r="Q127064" s="39"/>
    </row>
    <row r="127065" spans="17:17">
      <c r="Q127065" s="39"/>
    </row>
    <row r="127066" spans="17:17">
      <c r="Q127066" s="39"/>
    </row>
    <row r="127067" spans="17:17">
      <c r="Q127067" s="39"/>
    </row>
    <row r="127068" spans="17:17">
      <c r="Q127068" s="39"/>
    </row>
    <row r="127069" spans="17:17">
      <c r="Q127069" s="39"/>
    </row>
    <row r="127070" spans="17:17">
      <c r="Q127070" s="39"/>
    </row>
    <row r="127071" spans="17:17">
      <c r="Q127071" s="39"/>
    </row>
    <row r="127072" spans="17:17">
      <c r="Q127072" s="39"/>
    </row>
    <row r="127073" spans="17:17">
      <c r="Q127073" s="39"/>
    </row>
    <row r="127074" spans="17:17">
      <c r="Q127074" s="39"/>
    </row>
    <row r="127075" spans="17:17">
      <c r="Q127075" s="39"/>
    </row>
    <row r="127076" spans="17:17">
      <c r="Q127076" s="39"/>
    </row>
    <row r="127077" spans="17:17">
      <c r="Q127077" s="39"/>
    </row>
    <row r="127078" spans="17:17">
      <c r="Q127078" s="39"/>
    </row>
    <row r="127079" spans="17:17">
      <c r="Q127079" s="39"/>
    </row>
    <row r="127080" spans="17:17">
      <c r="Q127080" s="39"/>
    </row>
    <row r="127081" spans="17:17">
      <c r="Q127081" s="39"/>
    </row>
    <row r="127082" spans="17:17">
      <c r="Q127082" s="39"/>
    </row>
    <row r="127083" spans="17:17">
      <c r="Q127083" s="39"/>
    </row>
    <row r="127084" spans="17:17">
      <c r="Q127084" s="39"/>
    </row>
    <row r="127085" spans="17:17">
      <c r="Q127085" s="39"/>
    </row>
    <row r="127086" spans="17:17">
      <c r="Q127086" s="39"/>
    </row>
    <row r="127087" spans="17:17">
      <c r="Q127087" s="39"/>
    </row>
    <row r="127088" spans="17:17">
      <c r="Q127088" s="39"/>
    </row>
    <row r="127089" spans="17:17">
      <c r="Q127089" s="39"/>
    </row>
    <row r="127090" spans="17:17">
      <c r="Q127090" s="39"/>
    </row>
    <row r="127091" spans="17:17">
      <c r="Q127091" s="39"/>
    </row>
    <row r="127092" spans="17:17">
      <c r="Q127092" s="39"/>
    </row>
    <row r="127093" spans="17:17">
      <c r="Q127093" s="39"/>
    </row>
    <row r="127094" spans="17:17">
      <c r="Q127094" s="39"/>
    </row>
    <row r="127095" spans="17:17">
      <c r="Q127095" s="39"/>
    </row>
    <row r="127096" spans="17:17">
      <c r="Q127096" s="39"/>
    </row>
    <row r="127097" spans="17:17">
      <c r="Q127097" s="39"/>
    </row>
    <row r="127098" spans="17:17">
      <c r="Q127098" s="39"/>
    </row>
    <row r="127099" spans="17:17">
      <c r="Q127099" s="39"/>
    </row>
    <row r="127100" spans="17:17">
      <c r="Q127100" s="39"/>
    </row>
    <row r="127101" spans="17:17">
      <c r="Q127101" s="39"/>
    </row>
    <row r="127102" spans="17:17">
      <c r="Q127102" s="39"/>
    </row>
    <row r="127103" spans="17:17">
      <c r="Q127103" s="39"/>
    </row>
    <row r="127104" spans="17:17">
      <c r="Q127104" s="39"/>
    </row>
    <row r="127105" spans="17:17">
      <c r="Q127105" s="39"/>
    </row>
    <row r="127106" spans="17:17">
      <c r="Q127106" s="39"/>
    </row>
    <row r="127107" spans="17:17">
      <c r="Q127107" s="39"/>
    </row>
    <row r="127108" spans="17:17">
      <c r="Q127108" s="39"/>
    </row>
    <row r="127109" spans="17:17">
      <c r="Q127109" s="39"/>
    </row>
    <row r="127110" spans="17:17">
      <c r="Q127110" s="39"/>
    </row>
    <row r="127111" spans="17:17">
      <c r="Q127111" s="39"/>
    </row>
    <row r="127112" spans="17:17">
      <c r="Q127112" s="39"/>
    </row>
    <row r="127113" spans="17:17">
      <c r="Q127113" s="39"/>
    </row>
    <row r="127114" spans="17:17">
      <c r="Q127114" s="39"/>
    </row>
    <row r="127115" spans="17:17">
      <c r="Q127115" s="39"/>
    </row>
    <row r="127116" spans="17:17">
      <c r="Q127116" s="39"/>
    </row>
    <row r="127117" spans="17:17">
      <c r="Q127117" s="39"/>
    </row>
    <row r="127118" spans="17:17">
      <c r="Q127118" s="39"/>
    </row>
    <row r="127119" spans="17:17">
      <c r="Q127119" s="39"/>
    </row>
    <row r="127120" spans="17:17">
      <c r="Q127120" s="39"/>
    </row>
    <row r="127121" spans="17:17">
      <c r="Q127121" s="39"/>
    </row>
    <row r="127122" spans="17:17">
      <c r="Q127122" s="39"/>
    </row>
    <row r="127123" spans="17:17">
      <c r="Q127123" s="39"/>
    </row>
    <row r="127124" spans="17:17">
      <c r="Q127124" s="39"/>
    </row>
    <row r="127125" spans="17:17">
      <c r="Q127125" s="39"/>
    </row>
    <row r="127126" spans="17:17">
      <c r="Q127126" s="39"/>
    </row>
    <row r="127127" spans="17:17">
      <c r="Q127127" s="39"/>
    </row>
    <row r="127128" spans="17:17">
      <c r="Q127128" s="39"/>
    </row>
    <row r="127129" spans="17:17">
      <c r="Q127129" s="39"/>
    </row>
    <row r="127130" spans="17:17">
      <c r="Q127130" s="39"/>
    </row>
    <row r="127131" spans="17:17">
      <c r="Q127131" s="39"/>
    </row>
    <row r="127132" spans="17:17">
      <c r="Q127132" s="39"/>
    </row>
    <row r="127133" spans="17:17">
      <c r="Q127133" s="39"/>
    </row>
    <row r="127134" spans="17:17">
      <c r="Q127134" s="39"/>
    </row>
    <row r="127135" spans="17:17">
      <c r="Q127135" s="39"/>
    </row>
    <row r="127136" spans="17:17">
      <c r="Q127136" s="39"/>
    </row>
    <row r="127137" spans="17:17">
      <c r="Q127137" s="39"/>
    </row>
    <row r="127138" spans="17:17">
      <c r="Q127138" s="39"/>
    </row>
    <row r="127139" spans="17:17">
      <c r="Q127139" s="39"/>
    </row>
    <row r="127140" spans="17:17">
      <c r="Q127140" s="39"/>
    </row>
    <row r="127141" spans="17:17">
      <c r="Q127141" s="39"/>
    </row>
    <row r="127142" spans="17:17">
      <c r="Q127142" s="39"/>
    </row>
    <row r="127143" spans="17:17">
      <c r="Q127143" s="39"/>
    </row>
    <row r="127144" spans="17:17">
      <c r="Q127144" s="39"/>
    </row>
    <row r="127145" spans="17:17">
      <c r="Q127145" s="39"/>
    </row>
    <row r="127146" spans="17:17">
      <c r="Q127146" s="39"/>
    </row>
    <row r="127147" spans="17:17">
      <c r="Q127147" s="39"/>
    </row>
    <row r="127148" spans="17:17">
      <c r="Q127148" s="39"/>
    </row>
    <row r="127149" spans="17:17">
      <c r="Q127149" s="39"/>
    </row>
    <row r="127150" spans="17:17">
      <c r="Q127150" s="39"/>
    </row>
    <row r="127151" spans="17:17">
      <c r="Q127151" s="39"/>
    </row>
    <row r="127152" spans="17:17">
      <c r="Q127152" s="39"/>
    </row>
    <row r="127153" spans="17:17">
      <c r="Q127153" s="39"/>
    </row>
    <row r="127154" spans="17:17">
      <c r="Q127154" s="39"/>
    </row>
    <row r="127155" spans="17:17">
      <c r="Q127155" s="39"/>
    </row>
    <row r="127156" spans="17:17">
      <c r="Q127156" s="39"/>
    </row>
    <row r="127157" spans="17:17">
      <c r="Q127157" s="39"/>
    </row>
    <row r="127158" spans="17:17">
      <c r="Q127158" s="39"/>
    </row>
    <row r="127159" spans="17:17">
      <c r="Q127159" s="39"/>
    </row>
    <row r="127160" spans="17:17">
      <c r="Q127160" s="39"/>
    </row>
    <row r="127161" spans="17:17">
      <c r="Q127161" s="39"/>
    </row>
    <row r="127162" spans="17:17">
      <c r="Q127162" s="39"/>
    </row>
    <row r="127163" spans="17:17">
      <c r="Q127163" s="39"/>
    </row>
    <row r="127164" spans="17:17">
      <c r="Q127164" s="39"/>
    </row>
    <row r="127165" spans="17:17">
      <c r="Q127165" s="39"/>
    </row>
    <row r="127166" spans="17:17">
      <c r="Q127166" s="39"/>
    </row>
    <row r="127167" spans="17:17">
      <c r="Q127167" s="39"/>
    </row>
    <row r="127168" spans="17:17">
      <c r="Q127168" s="39"/>
    </row>
    <row r="127169" spans="17:17">
      <c r="Q127169" s="39"/>
    </row>
    <row r="127170" spans="17:17">
      <c r="Q127170" s="39"/>
    </row>
    <row r="127171" spans="17:17">
      <c r="Q127171" s="39"/>
    </row>
    <row r="127172" spans="17:17">
      <c r="Q127172" s="39"/>
    </row>
    <row r="127173" spans="17:17">
      <c r="Q127173" s="39"/>
    </row>
    <row r="127174" spans="17:17">
      <c r="Q127174" s="39"/>
    </row>
    <row r="127175" spans="17:17">
      <c r="Q127175" s="39"/>
    </row>
    <row r="127176" spans="17:17">
      <c r="Q127176" s="39"/>
    </row>
    <row r="127177" spans="17:17">
      <c r="Q127177" s="39"/>
    </row>
    <row r="127178" spans="17:17">
      <c r="Q127178" s="39"/>
    </row>
    <row r="127179" spans="17:17">
      <c r="Q127179" s="39"/>
    </row>
    <row r="127180" spans="17:17">
      <c r="Q127180" s="39"/>
    </row>
    <row r="127181" spans="17:17">
      <c r="Q127181" s="39"/>
    </row>
    <row r="127182" spans="17:17">
      <c r="Q127182" s="39"/>
    </row>
    <row r="127183" spans="17:17">
      <c r="Q127183" s="39"/>
    </row>
    <row r="127184" spans="17:17">
      <c r="Q127184" s="39"/>
    </row>
    <row r="127185" spans="17:17">
      <c r="Q127185" s="39"/>
    </row>
    <row r="127186" spans="17:17">
      <c r="Q127186" s="39"/>
    </row>
    <row r="127187" spans="17:17">
      <c r="Q127187" s="39"/>
    </row>
    <row r="127188" spans="17:17">
      <c r="Q127188" s="39"/>
    </row>
    <row r="127189" spans="17:17">
      <c r="Q127189" s="39"/>
    </row>
    <row r="127190" spans="17:17">
      <c r="Q127190" s="39"/>
    </row>
    <row r="127191" spans="17:17">
      <c r="Q127191" s="39"/>
    </row>
    <row r="127192" spans="17:17">
      <c r="Q127192" s="39"/>
    </row>
    <row r="127193" spans="17:17">
      <c r="Q127193" s="39"/>
    </row>
    <row r="127194" spans="17:17">
      <c r="Q127194" s="39"/>
    </row>
    <row r="127195" spans="17:17">
      <c r="Q127195" s="39"/>
    </row>
    <row r="127196" spans="17:17">
      <c r="Q127196" s="39"/>
    </row>
    <row r="127197" spans="17:17">
      <c r="Q127197" s="39"/>
    </row>
    <row r="127198" spans="17:17">
      <c r="Q127198" s="39"/>
    </row>
    <row r="127199" spans="17:17">
      <c r="Q127199" s="39"/>
    </row>
    <row r="127200" spans="17:17">
      <c r="Q127200" s="39"/>
    </row>
    <row r="127201" spans="17:17">
      <c r="Q127201" s="39"/>
    </row>
    <row r="127202" spans="17:17">
      <c r="Q127202" s="39"/>
    </row>
    <row r="127203" spans="17:17">
      <c r="Q127203" s="39"/>
    </row>
    <row r="127204" spans="17:17">
      <c r="Q127204" s="39"/>
    </row>
    <row r="127205" spans="17:17">
      <c r="Q127205" s="39"/>
    </row>
    <row r="127206" spans="17:17">
      <c r="Q127206" s="39"/>
    </row>
    <row r="127207" spans="17:17">
      <c r="Q127207" s="39"/>
    </row>
    <row r="127208" spans="17:17">
      <c r="Q127208" s="39"/>
    </row>
    <row r="127209" spans="17:17">
      <c r="Q127209" s="39"/>
    </row>
    <row r="127210" spans="17:17">
      <c r="Q127210" s="39"/>
    </row>
    <row r="127211" spans="17:17">
      <c r="Q127211" s="39"/>
    </row>
    <row r="127212" spans="17:17">
      <c r="Q127212" s="39"/>
    </row>
    <row r="127213" spans="17:17">
      <c r="Q127213" s="39"/>
    </row>
    <row r="127214" spans="17:17">
      <c r="Q127214" s="39"/>
    </row>
    <row r="127215" spans="17:17">
      <c r="Q127215" s="39"/>
    </row>
    <row r="127216" spans="17:17">
      <c r="Q127216" s="39"/>
    </row>
    <row r="127217" spans="17:17">
      <c r="Q127217" s="39"/>
    </row>
    <row r="127218" spans="17:17">
      <c r="Q127218" s="39"/>
    </row>
    <row r="127219" spans="17:17">
      <c r="Q127219" s="39"/>
    </row>
    <row r="127220" spans="17:17">
      <c r="Q127220" s="39"/>
    </row>
    <row r="127221" spans="17:17">
      <c r="Q127221" s="39"/>
    </row>
    <row r="127222" spans="17:17">
      <c r="Q127222" s="39"/>
    </row>
    <row r="127223" spans="17:17">
      <c r="Q127223" s="39"/>
    </row>
    <row r="127224" spans="17:17">
      <c r="Q127224" s="39"/>
    </row>
    <row r="127225" spans="17:17">
      <c r="Q127225" s="39"/>
    </row>
    <row r="127226" spans="17:17">
      <c r="Q127226" s="39"/>
    </row>
    <row r="127227" spans="17:17">
      <c r="Q127227" s="39"/>
    </row>
    <row r="127228" spans="17:17">
      <c r="Q127228" s="39"/>
    </row>
    <row r="127229" spans="17:17">
      <c r="Q127229" s="39"/>
    </row>
    <row r="127230" spans="17:17">
      <c r="Q127230" s="39"/>
    </row>
    <row r="127231" spans="17:17">
      <c r="Q127231" s="39"/>
    </row>
    <row r="127232" spans="17:17">
      <c r="Q127232" s="39"/>
    </row>
    <row r="127233" spans="17:17">
      <c r="Q127233" s="39"/>
    </row>
    <row r="127234" spans="17:17">
      <c r="Q127234" s="39"/>
    </row>
    <row r="127235" spans="17:17">
      <c r="Q127235" s="39"/>
    </row>
    <row r="127236" spans="17:17">
      <c r="Q127236" s="39"/>
    </row>
    <row r="127237" spans="17:17">
      <c r="Q127237" s="39"/>
    </row>
    <row r="127238" spans="17:17">
      <c r="Q127238" s="39"/>
    </row>
    <row r="127239" spans="17:17">
      <c r="Q127239" s="39"/>
    </row>
    <row r="127240" spans="17:17">
      <c r="Q127240" s="39"/>
    </row>
    <row r="127241" spans="17:17">
      <c r="Q127241" s="39"/>
    </row>
    <row r="127242" spans="17:17">
      <c r="Q127242" s="39"/>
    </row>
    <row r="127243" spans="17:17">
      <c r="Q127243" s="39"/>
    </row>
    <row r="127244" spans="17:17">
      <c r="Q127244" s="39"/>
    </row>
    <row r="127245" spans="17:17">
      <c r="Q127245" s="39"/>
    </row>
    <row r="127246" spans="17:17">
      <c r="Q127246" s="39"/>
    </row>
    <row r="127247" spans="17:17">
      <c r="Q127247" s="39"/>
    </row>
    <row r="127248" spans="17:17">
      <c r="Q127248" s="39"/>
    </row>
    <row r="127249" spans="17:17">
      <c r="Q127249" s="39"/>
    </row>
    <row r="127250" spans="17:17">
      <c r="Q127250" s="39"/>
    </row>
    <row r="127251" spans="17:17">
      <c r="Q127251" s="39"/>
    </row>
    <row r="127252" spans="17:17">
      <c r="Q127252" s="39"/>
    </row>
    <row r="127253" spans="17:17">
      <c r="Q127253" s="39"/>
    </row>
    <row r="127254" spans="17:17">
      <c r="Q127254" s="39"/>
    </row>
    <row r="127255" spans="17:17">
      <c r="Q127255" s="39"/>
    </row>
    <row r="127256" spans="17:17">
      <c r="Q127256" s="39"/>
    </row>
    <row r="127257" spans="17:17">
      <c r="Q127257" s="39"/>
    </row>
    <row r="127258" spans="17:17">
      <c r="Q127258" s="39"/>
    </row>
    <row r="127259" spans="17:17">
      <c r="Q127259" s="39"/>
    </row>
    <row r="127260" spans="17:17">
      <c r="Q127260" s="39"/>
    </row>
    <row r="127261" spans="17:17">
      <c r="Q127261" s="39"/>
    </row>
    <row r="127262" spans="17:17">
      <c r="Q127262" s="39"/>
    </row>
    <row r="127263" spans="17:17">
      <c r="Q127263" s="39"/>
    </row>
    <row r="127264" spans="17:17">
      <c r="Q127264" s="39"/>
    </row>
    <row r="127265" spans="17:17">
      <c r="Q127265" s="39"/>
    </row>
    <row r="127266" spans="17:17">
      <c r="Q127266" s="39"/>
    </row>
    <row r="127267" spans="17:17">
      <c r="Q127267" s="39"/>
    </row>
    <row r="127268" spans="17:17">
      <c r="Q127268" s="39"/>
    </row>
    <row r="127269" spans="17:17">
      <c r="Q127269" s="39"/>
    </row>
    <row r="127270" spans="17:17">
      <c r="Q127270" s="39"/>
    </row>
    <row r="127271" spans="17:17">
      <c r="Q127271" s="39"/>
    </row>
    <row r="127272" spans="17:17">
      <c r="Q127272" s="39"/>
    </row>
    <row r="127273" spans="17:17">
      <c r="Q127273" s="39"/>
    </row>
    <row r="127274" spans="17:17">
      <c r="Q127274" s="39"/>
    </row>
    <row r="127275" spans="17:17">
      <c r="Q127275" s="39"/>
    </row>
    <row r="127276" spans="17:17">
      <c r="Q127276" s="39"/>
    </row>
    <row r="127277" spans="17:17">
      <c r="Q127277" s="39"/>
    </row>
    <row r="127278" spans="17:17">
      <c r="Q127278" s="39"/>
    </row>
    <row r="127279" spans="17:17">
      <c r="Q127279" s="39"/>
    </row>
    <row r="127280" spans="17:17">
      <c r="Q127280" s="39"/>
    </row>
    <row r="127281" spans="17:17">
      <c r="Q127281" s="39"/>
    </row>
    <row r="127282" spans="17:17">
      <c r="Q127282" s="39"/>
    </row>
    <row r="127283" spans="17:17">
      <c r="Q127283" s="39"/>
    </row>
    <row r="127284" spans="17:17">
      <c r="Q127284" s="39"/>
    </row>
    <row r="127285" spans="17:17">
      <c r="Q127285" s="39"/>
    </row>
    <row r="127286" spans="17:17">
      <c r="Q127286" s="39"/>
    </row>
    <row r="127287" spans="17:17">
      <c r="Q127287" s="39"/>
    </row>
    <row r="127288" spans="17:17">
      <c r="Q127288" s="39"/>
    </row>
    <row r="127289" spans="17:17">
      <c r="Q127289" s="39"/>
    </row>
    <row r="127290" spans="17:17">
      <c r="Q127290" s="39"/>
    </row>
    <row r="127291" spans="17:17">
      <c r="Q127291" s="39"/>
    </row>
    <row r="127292" spans="17:17">
      <c r="Q127292" s="39"/>
    </row>
    <row r="127293" spans="17:17">
      <c r="Q127293" s="39"/>
    </row>
    <row r="127294" spans="17:17">
      <c r="Q127294" s="39"/>
    </row>
    <row r="127295" spans="17:17">
      <c r="Q127295" s="39"/>
    </row>
    <row r="127296" spans="17:17">
      <c r="Q127296" s="39"/>
    </row>
    <row r="127297" spans="17:17">
      <c r="Q127297" s="39"/>
    </row>
    <row r="127298" spans="17:17">
      <c r="Q127298" s="39"/>
    </row>
    <row r="127299" spans="17:17">
      <c r="Q127299" s="39"/>
    </row>
    <row r="127300" spans="17:17">
      <c r="Q127300" s="39"/>
    </row>
    <row r="127301" spans="17:17">
      <c r="Q127301" s="39"/>
    </row>
    <row r="127302" spans="17:17">
      <c r="Q127302" s="39"/>
    </row>
    <row r="127303" spans="17:17">
      <c r="Q127303" s="39"/>
    </row>
    <row r="127304" spans="17:17">
      <c r="Q127304" s="39"/>
    </row>
    <row r="127305" spans="17:17">
      <c r="Q127305" s="39"/>
    </row>
    <row r="127306" spans="17:17">
      <c r="Q127306" s="39"/>
    </row>
    <row r="127307" spans="17:17">
      <c r="Q127307" s="39"/>
    </row>
    <row r="127308" spans="17:17">
      <c r="Q127308" s="39"/>
    </row>
    <row r="127309" spans="17:17">
      <c r="Q127309" s="39"/>
    </row>
    <row r="127310" spans="17:17">
      <c r="Q127310" s="39"/>
    </row>
    <row r="127311" spans="17:17">
      <c r="Q127311" s="39"/>
    </row>
    <row r="127312" spans="17:17">
      <c r="Q127312" s="39"/>
    </row>
    <row r="127313" spans="17:17">
      <c r="Q127313" s="39"/>
    </row>
    <row r="127314" spans="17:17">
      <c r="Q127314" s="39"/>
    </row>
    <row r="127315" spans="17:17">
      <c r="Q127315" s="39"/>
    </row>
    <row r="127316" spans="17:17">
      <c r="Q127316" s="39"/>
    </row>
    <row r="127317" spans="17:17">
      <c r="Q127317" s="39"/>
    </row>
    <row r="127318" spans="17:17">
      <c r="Q127318" s="39"/>
    </row>
    <row r="127319" spans="17:17">
      <c r="Q127319" s="39"/>
    </row>
    <row r="127320" spans="17:17">
      <c r="Q127320" s="39"/>
    </row>
    <row r="127321" spans="17:17">
      <c r="Q127321" s="39"/>
    </row>
    <row r="127322" spans="17:17">
      <c r="Q127322" s="39"/>
    </row>
    <row r="127323" spans="17:17">
      <c r="Q127323" s="39"/>
    </row>
    <row r="127324" spans="17:17">
      <c r="Q127324" s="39"/>
    </row>
    <row r="127325" spans="17:17">
      <c r="Q127325" s="39"/>
    </row>
    <row r="127326" spans="17:17">
      <c r="Q127326" s="39"/>
    </row>
    <row r="127327" spans="17:17">
      <c r="Q127327" s="39"/>
    </row>
    <row r="127328" spans="17:17">
      <c r="Q127328" s="39"/>
    </row>
    <row r="127329" spans="17:17">
      <c r="Q127329" s="39"/>
    </row>
    <row r="127330" spans="17:17">
      <c r="Q127330" s="39"/>
    </row>
    <row r="127331" spans="17:17">
      <c r="Q127331" s="39"/>
    </row>
    <row r="127332" spans="17:17">
      <c r="Q127332" s="39"/>
    </row>
    <row r="127333" spans="17:17">
      <c r="Q127333" s="39"/>
    </row>
    <row r="127334" spans="17:17">
      <c r="Q127334" s="39"/>
    </row>
    <row r="127335" spans="17:17">
      <c r="Q127335" s="39"/>
    </row>
    <row r="127336" spans="17:17">
      <c r="Q127336" s="39"/>
    </row>
    <row r="127337" spans="17:17">
      <c r="Q127337" s="39"/>
    </row>
    <row r="127338" spans="17:17">
      <c r="Q127338" s="39"/>
    </row>
    <row r="127339" spans="17:17">
      <c r="Q127339" s="39"/>
    </row>
    <row r="127340" spans="17:17">
      <c r="Q127340" s="39"/>
    </row>
    <row r="127341" spans="17:17">
      <c r="Q127341" s="39"/>
    </row>
    <row r="127342" spans="17:17">
      <c r="Q127342" s="39"/>
    </row>
    <row r="127343" spans="17:17">
      <c r="Q127343" s="39"/>
    </row>
    <row r="127344" spans="17:17">
      <c r="Q127344" s="39"/>
    </row>
    <row r="127345" spans="17:17">
      <c r="Q127345" s="39"/>
    </row>
    <row r="127346" spans="17:17">
      <c r="Q127346" s="39"/>
    </row>
    <row r="127347" spans="17:17">
      <c r="Q127347" s="39"/>
    </row>
    <row r="127348" spans="17:17">
      <c r="Q127348" s="39"/>
    </row>
    <row r="127349" spans="17:17">
      <c r="Q127349" s="39"/>
    </row>
    <row r="127350" spans="17:17">
      <c r="Q127350" s="39"/>
    </row>
    <row r="127351" spans="17:17">
      <c r="Q127351" s="39"/>
    </row>
    <row r="127352" spans="17:17">
      <c r="Q127352" s="39"/>
    </row>
    <row r="127353" spans="17:17">
      <c r="Q127353" s="39"/>
    </row>
    <row r="127354" spans="17:17">
      <c r="Q127354" s="39"/>
    </row>
    <row r="127355" spans="17:17">
      <c r="Q127355" s="39"/>
    </row>
    <row r="127356" spans="17:17">
      <c r="Q127356" s="39"/>
    </row>
    <row r="127357" spans="17:17">
      <c r="Q127357" s="39"/>
    </row>
    <row r="127358" spans="17:17">
      <c r="Q127358" s="39"/>
    </row>
    <row r="127359" spans="17:17">
      <c r="Q127359" s="39"/>
    </row>
    <row r="127360" spans="17:17">
      <c r="Q127360" s="39"/>
    </row>
    <row r="127361" spans="17:17">
      <c r="Q127361" s="39"/>
    </row>
    <row r="127362" spans="17:17">
      <c r="Q127362" s="39"/>
    </row>
    <row r="127363" spans="17:17">
      <c r="Q127363" s="39"/>
    </row>
    <row r="127364" spans="17:17">
      <c r="Q127364" s="39"/>
    </row>
    <row r="127365" spans="17:17">
      <c r="Q127365" s="39"/>
    </row>
    <row r="127366" spans="17:17">
      <c r="Q127366" s="39"/>
    </row>
    <row r="127367" spans="17:17">
      <c r="Q127367" s="39"/>
    </row>
    <row r="127368" spans="17:17">
      <c r="Q127368" s="39"/>
    </row>
    <row r="127369" spans="17:17">
      <c r="Q127369" s="39"/>
    </row>
    <row r="127370" spans="17:17">
      <c r="Q127370" s="39"/>
    </row>
    <row r="127371" spans="17:17">
      <c r="Q127371" s="39"/>
    </row>
    <row r="127372" spans="17:17">
      <c r="Q127372" s="39"/>
    </row>
    <row r="127373" spans="17:17">
      <c r="Q127373" s="39"/>
    </row>
    <row r="127374" spans="17:17">
      <c r="Q127374" s="39"/>
    </row>
    <row r="127375" spans="17:17">
      <c r="Q127375" s="39"/>
    </row>
    <row r="127376" spans="17:17">
      <c r="Q127376" s="39"/>
    </row>
    <row r="127377" spans="17:17">
      <c r="Q127377" s="39"/>
    </row>
    <row r="127378" spans="17:17">
      <c r="Q127378" s="39"/>
    </row>
    <row r="127379" spans="17:17">
      <c r="Q127379" s="39"/>
    </row>
    <row r="127380" spans="17:17">
      <c r="Q127380" s="39"/>
    </row>
    <row r="127381" spans="17:17">
      <c r="Q127381" s="39"/>
    </row>
    <row r="127382" spans="17:17">
      <c r="Q127382" s="39"/>
    </row>
    <row r="127383" spans="17:17">
      <c r="Q127383" s="39"/>
    </row>
    <row r="127384" spans="17:17">
      <c r="Q127384" s="39"/>
    </row>
    <row r="127385" spans="17:17">
      <c r="Q127385" s="39"/>
    </row>
    <row r="127386" spans="17:17">
      <c r="Q127386" s="39"/>
    </row>
    <row r="127387" spans="17:17">
      <c r="Q127387" s="39"/>
    </row>
    <row r="127388" spans="17:17">
      <c r="Q127388" s="39"/>
    </row>
    <row r="127389" spans="17:17">
      <c r="Q127389" s="39"/>
    </row>
    <row r="127390" spans="17:17">
      <c r="Q127390" s="39"/>
    </row>
    <row r="127391" spans="17:17">
      <c r="Q127391" s="39"/>
    </row>
    <row r="127392" spans="17:17">
      <c r="Q127392" s="39"/>
    </row>
    <row r="127393" spans="17:17">
      <c r="Q127393" s="39"/>
    </row>
    <row r="127394" spans="17:17">
      <c r="Q127394" s="39"/>
    </row>
    <row r="127395" spans="17:17">
      <c r="Q127395" s="39"/>
    </row>
    <row r="127396" spans="17:17">
      <c r="Q127396" s="39"/>
    </row>
    <row r="127397" spans="17:17">
      <c r="Q127397" s="39"/>
    </row>
    <row r="127398" spans="17:17">
      <c r="Q127398" s="39"/>
    </row>
    <row r="127399" spans="17:17">
      <c r="Q127399" s="39"/>
    </row>
    <row r="127400" spans="17:17">
      <c r="Q127400" s="39"/>
    </row>
    <row r="127401" spans="17:17">
      <c r="Q127401" s="39"/>
    </row>
    <row r="127402" spans="17:17">
      <c r="Q127402" s="39"/>
    </row>
    <row r="127403" spans="17:17">
      <c r="Q127403" s="39"/>
    </row>
    <row r="127404" spans="17:17">
      <c r="Q127404" s="39"/>
    </row>
    <row r="127405" spans="17:17">
      <c r="Q127405" s="39"/>
    </row>
    <row r="127406" spans="17:17">
      <c r="Q127406" s="39"/>
    </row>
    <row r="127407" spans="17:17">
      <c r="Q127407" s="39"/>
    </row>
    <row r="127408" spans="17:17">
      <c r="Q127408" s="39"/>
    </row>
    <row r="127409" spans="17:17">
      <c r="Q127409" s="39"/>
    </row>
    <row r="127410" spans="17:17">
      <c r="Q127410" s="39"/>
    </row>
    <row r="127411" spans="17:17">
      <c r="Q127411" s="39"/>
    </row>
    <row r="127412" spans="17:17">
      <c r="Q127412" s="39"/>
    </row>
    <row r="127413" spans="17:17">
      <c r="Q127413" s="39"/>
    </row>
    <row r="127414" spans="17:17">
      <c r="Q127414" s="39"/>
    </row>
    <row r="127415" spans="17:17">
      <c r="Q127415" s="39"/>
    </row>
    <row r="127416" spans="17:17">
      <c r="Q127416" s="39"/>
    </row>
    <row r="127417" spans="17:17">
      <c r="Q127417" s="39"/>
    </row>
    <row r="127418" spans="17:17">
      <c r="Q127418" s="39"/>
    </row>
    <row r="127419" spans="17:17">
      <c r="Q127419" s="39"/>
    </row>
    <row r="127420" spans="17:17">
      <c r="Q127420" s="39"/>
    </row>
    <row r="127421" spans="17:17">
      <c r="Q127421" s="39"/>
    </row>
    <row r="127422" spans="17:17">
      <c r="Q127422" s="39"/>
    </row>
    <row r="127423" spans="17:17">
      <c r="Q127423" s="39"/>
    </row>
    <row r="127424" spans="17:17">
      <c r="Q127424" s="39"/>
    </row>
    <row r="127425" spans="17:17">
      <c r="Q127425" s="39"/>
    </row>
    <row r="127426" spans="17:17">
      <c r="Q127426" s="39"/>
    </row>
    <row r="127427" spans="17:17">
      <c r="Q127427" s="39"/>
    </row>
    <row r="127428" spans="17:17">
      <c r="Q127428" s="39"/>
    </row>
    <row r="127429" spans="17:17">
      <c r="Q127429" s="39"/>
    </row>
    <row r="127430" spans="17:17">
      <c r="Q127430" s="39"/>
    </row>
    <row r="127431" spans="17:17">
      <c r="Q127431" s="39"/>
    </row>
    <row r="127432" spans="17:17">
      <c r="Q127432" s="39"/>
    </row>
    <row r="127433" spans="17:17">
      <c r="Q127433" s="39"/>
    </row>
    <row r="127434" spans="17:17">
      <c r="Q127434" s="39"/>
    </row>
    <row r="127435" spans="17:17">
      <c r="Q127435" s="39"/>
    </row>
    <row r="127436" spans="17:17">
      <c r="Q127436" s="39"/>
    </row>
    <row r="127437" spans="17:17">
      <c r="Q127437" s="39"/>
    </row>
    <row r="127438" spans="17:17">
      <c r="Q127438" s="39"/>
    </row>
    <row r="127439" spans="17:17">
      <c r="Q127439" s="39"/>
    </row>
    <row r="127440" spans="17:17">
      <c r="Q127440" s="39"/>
    </row>
    <row r="127441" spans="17:17">
      <c r="Q127441" s="39"/>
    </row>
    <row r="127442" spans="17:17">
      <c r="Q127442" s="39"/>
    </row>
    <row r="127443" spans="17:17">
      <c r="Q127443" s="39"/>
    </row>
    <row r="127444" spans="17:17">
      <c r="Q127444" s="39"/>
    </row>
    <row r="127445" spans="17:17">
      <c r="Q127445" s="39"/>
    </row>
    <row r="127446" spans="17:17">
      <c r="Q127446" s="39"/>
    </row>
    <row r="127447" spans="17:17">
      <c r="Q127447" s="39"/>
    </row>
    <row r="127448" spans="17:17">
      <c r="Q127448" s="39"/>
    </row>
    <row r="127449" spans="17:17">
      <c r="Q127449" s="39"/>
    </row>
    <row r="127450" spans="17:17">
      <c r="Q127450" s="39"/>
    </row>
    <row r="127451" spans="17:17">
      <c r="Q127451" s="39"/>
    </row>
    <row r="127452" spans="17:17">
      <c r="Q127452" s="39"/>
    </row>
    <row r="127453" spans="17:17">
      <c r="Q127453" s="39"/>
    </row>
    <row r="127454" spans="17:17">
      <c r="Q127454" s="39"/>
    </row>
    <row r="127455" spans="17:17">
      <c r="Q127455" s="39"/>
    </row>
    <row r="127456" spans="17:17">
      <c r="Q127456" s="39"/>
    </row>
    <row r="127457" spans="17:17">
      <c r="Q127457" s="39"/>
    </row>
    <row r="127458" spans="17:17">
      <c r="Q127458" s="39"/>
    </row>
    <row r="127459" spans="17:17">
      <c r="Q127459" s="39"/>
    </row>
    <row r="127460" spans="17:17">
      <c r="Q127460" s="39"/>
    </row>
    <row r="127461" spans="17:17">
      <c r="Q127461" s="39"/>
    </row>
    <row r="127462" spans="17:17">
      <c r="Q127462" s="39"/>
    </row>
    <row r="127463" spans="17:17">
      <c r="Q127463" s="39"/>
    </row>
    <row r="127464" spans="17:17">
      <c r="Q127464" s="39"/>
    </row>
    <row r="127465" spans="17:17">
      <c r="Q127465" s="39"/>
    </row>
    <row r="127466" spans="17:17">
      <c r="Q127466" s="39"/>
    </row>
    <row r="127467" spans="17:17">
      <c r="Q127467" s="39"/>
    </row>
    <row r="127468" spans="17:17">
      <c r="Q127468" s="39"/>
    </row>
    <row r="127469" spans="17:17">
      <c r="Q127469" s="39"/>
    </row>
    <row r="127470" spans="17:17">
      <c r="Q127470" s="39"/>
    </row>
    <row r="127471" spans="17:17">
      <c r="Q127471" s="39"/>
    </row>
    <row r="127472" spans="17:17">
      <c r="Q127472" s="39"/>
    </row>
    <row r="127473" spans="17:17">
      <c r="Q127473" s="39"/>
    </row>
    <row r="127474" spans="17:17">
      <c r="Q127474" s="39"/>
    </row>
    <row r="127475" spans="17:17">
      <c r="Q127475" s="39"/>
    </row>
    <row r="127476" spans="17:17">
      <c r="Q127476" s="39"/>
    </row>
    <row r="127477" spans="17:17">
      <c r="Q127477" s="39"/>
    </row>
    <row r="127478" spans="17:17">
      <c r="Q127478" s="39"/>
    </row>
    <row r="127479" spans="17:17">
      <c r="Q127479" s="39"/>
    </row>
    <row r="127480" spans="17:17">
      <c r="Q127480" s="39"/>
    </row>
    <row r="127481" spans="17:17">
      <c r="Q127481" s="39"/>
    </row>
    <row r="127482" spans="17:17">
      <c r="Q127482" s="39"/>
    </row>
    <row r="127483" spans="17:17">
      <c r="Q127483" s="39"/>
    </row>
    <row r="127484" spans="17:17">
      <c r="Q127484" s="39"/>
    </row>
    <row r="127485" spans="17:17">
      <c r="Q127485" s="39"/>
    </row>
    <row r="127486" spans="17:17">
      <c r="Q127486" s="39"/>
    </row>
    <row r="127487" spans="17:17">
      <c r="Q127487" s="39"/>
    </row>
    <row r="127488" spans="17:17">
      <c r="Q127488" s="39"/>
    </row>
    <row r="127489" spans="17:17">
      <c r="Q127489" s="39"/>
    </row>
    <row r="127490" spans="17:17">
      <c r="Q127490" s="39"/>
    </row>
    <row r="127491" spans="17:17">
      <c r="Q127491" s="39"/>
    </row>
    <row r="127492" spans="17:17">
      <c r="Q127492" s="39"/>
    </row>
    <row r="127493" spans="17:17">
      <c r="Q127493" s="39"/>
    </row>
    <row r="127494" spans="17:17">
      <c r="Q127494" s="39"/>
    </row>
    <row r="127495" spans="17:17">
      <c r="Q127495" s="39"/>
    </row>
    <row r="127496" spans="17:17">
      <c r="Q127496" s="39"/>
    </row>
    <row r="127497" spans="17:17">
      <c r="Q127497" s="39"/>
    </row>
    <row r="127498" spans="17:17">
      <c r="Q127498" s="39"/>
    </row>
    <row r="127499" spans="17:17">
      <c r="Q127499" s="39"/>
    </row>
    <row r="127500" spans="17:17">
      <c r="Q127500" s="39"/>
    </row>
    <row r="127501" spans="17:17">
      <c r="Q127501" s="39"/>
    </row>
    <row r="127502" spans="17:17">
      <c r="Q127502" s="39"/>
    </row>
    <row r="127503" spans="17:17">
      <c r="Q127503" s="39"/>
    </row>
    <row r="127504" spans="17:17">
      <c r="Q127504" s="39"/>
    </row>
    <row r="127505" spans="17:17">
      <c r="Q127505" s="39"/>
    </row>
    <row r="127506" spans="17:17">
      <c r="Q127506" s="39"/>
    </row>
    <row r="127507" spans="17:17">
      <c r="Q127507" s="39"/>
    </row>
    <row r="127508" spans="17:17">
      <c r="Q127508" s="39"/>
    </row>
    <row r="127509" spans="17:17">
      <c r="Q127509" s="39"/>
    </row>
    <row r="127510" spans="17:17">
      <c r="Q127510" s="39"/>
    </row>
    <row r="127511" spans="17:17">
      <c r="Q127511" s="39"/>
    </row>
    <row r="127512" spans="17:17">
      <c r="Q127512" s="39"/>
    </row>
    <row r="127513" spans="17:17">
      <c r="Q127513" s="39"/>
    </row>
    <row r="127514" spans="17:17">
      <c r="Q127514" s="39"/>
    </row>
    <row r="127515" spans="17:17">
      <c r="Q127515" s="39"/>
    </row>
    <row r="127516" spans="17:17">
      <c r="Q127516" s="39"/>
    </row>
    <row r="127517" spans="17:17">
      <c r="Q127517" s="39"/>
    </row>
    <row r="127518" spans="17:17">
      <c r="Q127518" s="39"/>
    </row>
    <row r="127519" spans="17:17">
      <c r="Q127519" s="39"/>
    </row>
    <row r="127520" spans="17:17">
      <c r="Q127520" s="39"/>
    </row>
    <row r="127521" spans="17:17">
      <c r="Q127521" s="39"/>
    </row>
    <row r="127522" spans="17:17">
      <c r="Q127522" s="39"/>
    </row>
    <row r="127523" spans="17:17">
      <c r="Q127523" s="39"/>
    </row>
    <row r="127524" spans="17:17">
      <c r="Q127524" s="39"/>
    </row>
    <row r="127525" spans="17:17">
      <c r="Q127525" s="39"/>
    </row>
    <row r="127526" spans="17:17">
      <c r="Q127526" s="39"/>
    </row>
    <row r="127527" spans="17:17">
      <c r="Q127527" s="39"/>
    </row>
    <row r="127528" spans="17:17">
      <c r="Q127528" s="39"/>
    </row>
    <row r="127529" spans="17:17">
      <c r="Q127529" s="39"/>
    </row>
    <row r="127530" spans="17:17">
      <c r="Q127530" s="39"/>
    </row>
    <row r="127531" spans="17:17">
      <c r="Q127531" s="39"/>
    </row>
    <row r="127532" spans="17:17">
      <c r="Q127532" s="39"/>
    </row>
    <row r="127533" spans="17:17">
      <c r="Q127533" s="39"/>
    </row>
    <row r="127534" spans="17:17">
      <c r="Q127534" s="39"/>
    </row>
    <row r="127535" spans="17:17">
      <c r="Q127535" s="39"/>
    </row>
    <row r="127536" spans="17:17">
      <c r="Q127536" s="39"/>
    </row>
    <row r="127537" spans="17:17">
      <c r="Q127537" s="39"/>
    </row>
    <row r="127538" spans="17:17">
      <c r="Q127538" s="39"/>
    </row>
    <row r="127539" spans="17:17">
      <c r="Q127539" s="39"/>
    </row>
    <row r="127540" spans="17:17">
      <c r="Q127540" s="39"/>
    </row>
    <row r="127541" spans="17:17">
      <c r="Q127541" s="39"/>
    </row>
    <row r="127542" spans="17:17">
      <c r="Q127542" s="39"/>
    </row>
    <row r="127543" spans="17:17">
      <c r="Q127543" s="39"/>
    </row>
    <row r="127544" spans="17:17">
      <c r="Q127544" s="39"/>
    </row>
    <row r="127545" spans="17:17">
      <c r="Q127545" s="39"/>
    </row>
    <row r="127546" spans="17:17">
      <c r="Q127546" s="39"/>
    </row>
    <row r="127547" spans="17:17">
      <c r="Q127547" s="39"/>
    </row>
    <row r="127548" spans="17:17">
      <c r="Q127548" s="39"/>
    </row>
    <row r="127549" spans="17:17">
      <c r="Q127549" s="39"/>
    </row>
    <row r="127550" spans="17:17">
      <c r="Q127550" s="39"/>
    </row>
    <row r="127551" spans="17:17">
      <c r="Q127551" s="39"/>
    </row>
    <row r="127552" spans="17:17">
      <c r="Q127552" s="39"/>
    </row>
    <row r="127553" spans="17:17">
      <c r="Q127553" s="39"/>
    </row>
    <row r="127554" spans="17:17">
      <c r="Q127554" s="39"/>
    </row>
    <row r="127555" spans="17:17">
      <c r="Q127555" s="39"/>
    </row>
    <row r="127556" spans="17:17">
      <c r="Q127556" s="39"/>
    </row>
    <row r="127557" spans="17:17">
      <c r="Q127557" s="39"/>
    </row>
    <row r="127558" spans="17:17">
      <c r="Q127558" s="39"/>
    </row>
    <row r="127559" spans="17:17">
      <c r="Q127559" s="39"/>
    </row>
    <row r="127560" spans="17:17">
      <c r="Q127560" s="39"/>
    </row>
    <row r="127561" spans="17:17">
      <c r="Q127561" s="39"/>
    </row>
    <row r="127562" spans="17:17">
      <c r="Q127562" s="39"/>
    </row>
    <row r="127563" spans="17:17">
      <c r="Q127563" s="39"/>
    </row>
    <row r="127564" spans="17:17">
      <c r="Q127564" s="39"/>
    </row>
    <row r="127565" spans="17:17">
      <c r="Q127565" s="39"/>
    </row>
    <row r="127566" spans="17:17">
      <c r="Q127566" s="39"/>
    </row>
    <row r="127567" spans="17:17">
      <c r="Q127567" s="39"/>
    </row>
    <row r="127568" spans="17:17">
      <c r="Q127568" s="39"/>
    </row>
    <row r="127569" spans="17:17">
      <c r="Q127569" s="39"/>
    </row>
    <row r="127570" spans="17:17">
      <c r="Q127570" s="39"/>
    </row>
    <row r="127571" spans="17:17">
      <c r="Q127571" s="39"/>
    </row>
    <row r="127572" spans="17:17">
      <c r="Q127572" s="39"/>
    </row>
    <row r="127573" spans="17:17">
      <c r="Q127573" s="39"/>
    </row>
    <row r="127574" spans="17:17">
      <c r="Q127574" s="39"/>
    </row>
    <row r="127575" spans="17:17">
      <c r="Q127575" s="39"/>
    </row>
    <row r="127576" spans="17:17">
      <c r="Q127576" s="39"/>
    </row>
    <row r="127577" spans="17:17">
      <c r="Q127577" s="39"/>
    </row>
    <row r="127578" spans="17:17">
      <c r="Q127578" s="39"/>
    </row>
    <row r="127579" spans="17:17">
      <c r="Q127579" s="39"/>
    </row>
    <row r="127580" spans="17:17">
      <c r="Q127580" s="39"/>
    </row>
    <row r="127581" spans="17:17">
      <c r="Q127581" s="39"/>
    </row>
    <row r="127582" spans="17:17">
      <c r="Q127582" s="39"/>
    </row>
    <row r="127583" spans="17:17">
      <c r="Q127583" s="39"/>
    </row>
    <row r="127584" spans="17:17">
      <c r="Q127584" s="39"/>
    </row>
    <row r="127585" spans="17:17">
      <c r="Q127585" s="39"/>
    </row>
    <row r="127586" spans="17:17">
      <c r="Q127586" s="39"/>
    </row>
    <row r="127587" spans="17:17">
      <c r="Q127587" s="39"/>
    </row>
    <row r="127588" spans="17:17">
      <c r="Q127588" s="39"/>
    </row>
    <row r="127589" spans="17:17">
      <c r="Q127589" s="39"/>
    </row>
    <row r="127590" spans="17:17">
      <c r="Q127590" s="39"/>
    </row>
    <row r="127591" spans="17:17">
      <c r="Q127591" s="39"/>
    </row>
    <row r="127592" spans="17:17">
      <c r="Q127592" s="39"/>
    </row>
    <row r="127593" spans="17:17">
      <c r="Q127593" s="39"/>
    </row>
    <row r="127594" spans="17:17">
      <c r="Q127594" s="39"/>
    </row>
    <row r="127595" spans="17:17">
      <c r="Q127595" s="39"/>
    </row>
    <row r="127596" spans="17:17">
      <c r="Q127596" s="39"/>
    </row>
    <row r="127597" spans="17:17">
      <c r="Q127597" s="39"/>
    </row>
    <row r="127598" spans="17:17">
      <c r="Q127598" s="39"/>
    </row>
    <row r="127599" spans="17:17">
      <c r="Q127599" s="39"/>
    </row>
    <row r="127600" spans="17:17">
      <c r="Q127600" s="39"/>
    </row>
    <row r="127601" spans="17:17">
      <c r="Q127601" s="39"/>
    </row>
    <row r="127602" spans="17:17">
      <c r="Q127602" s="39"/>
    </row>
    <row r="127603" spans="17:17">
      <c r="Q127603" s="39"/>
    </row>
    <row r="127604" spans="17:17">
      <c r="Q127604" s="39"/>
    </row>
    <row r="127605" spans="17:17">
      <c r="Q127605" s="39"/>
    </row>
    <row r="127606" spans="17:17">
      <c r="Q127606" s="39"/>
    </row>
    <row r="127607" spans="17:17">
      <c r="Q127607" s="39"/>
    </row>
    <row r="127608" spans="17:17">
      <c r="Q127608" s="39"/>
    </row>
    <row r="127609" spans="17:17">
      <c r="Q127609" s="39"/>
    </row>
    <row r="127610" spans="17:17">
      <c r="Q127610" s="39"/>
    </row>
    <row r="127611" spans="17:17">
      <c r="Q127611" s="39"/>
    </row>
    <row r="127612" spans="17:17">
      <c r="Q127612" s="39"/>
    </row>
    <row r="127613" spans="17:17">
      <c r="Q127613" s="39"/>
    </row>
    <row r="127614" spans="17:17">
      <c r="Q127614" s="39"/>
    </row>
    <row r="127615" spans="17:17">
      <c r="Q127615" s="39"/>
    </row>
    <row r="127616" spans="17:17">
      <c r="Q127616" s="39"/>
    </row>
    <row r="127617" spans="17:17">
      <c r="Q127617" s="39"/>
    </row>
    <row r="127618" spans="17:17">
      <c r="Q127618" s="39"/>
    </row>
    <row r="127619" spans="17:17">
      <c r="Q127619" s="39"/>
    </row>
    <row r="127620" spans="17:17">
      <c r="Q127620" s="39"/>
    </row>
    <row r="127621" spans="17:17">
      <c r="Q127621" s="39"/>
    </row>
    <row r="127622" spans="17:17">
      <c r="Q127622" s="39"/>
    </row>
    <row r="127623" spans="17:17">
      <c r="Q127623" s="39"/>
    </row>
    <row r="127624" spans="17:17">
      <c r="Q127624" s="39"/>
    </row>
    <row r="127625" spans="17:17">
      <c r="Q127625" s="39"/>
    </row>
    <row r="127626" spans="17:17">
      <c r="Q127626" s="39"/>
    </row>
    <row r="127627" spans="17:17">
      <c r="Q127627" s="39"/>
    </row>
    <row r="127628" spans="17:17">
      <c r="Q127628" s="39"/>
    </row>
    <row r="127629" spans="17:17">
      <c r="Q127629" s="39"/>
    </row>
    <row r="127630" spans="17:17">
      <c r="Q127630" s="39"/>
    </row>
    <row r="127631" spans="17:17">
      <c r="Q127631" s="39"/>
    </row>
    <row r="127632" spans="17:17">
      <c r="Q127632" s="39"/>
    </row>
    <row r="127633" spans="17:17">
      <c r="Q127633" s="39"/>
    </row>
    <row r="127634" spans="17:17">
      <c r="Q127634" s="39"/>
    </row>
    <row r="127635" spans="17:17">
      <c r="Q127635" s="39"/>
    </row>
    <row r="127636" spans="17:17">
      <c r="Q127636" s="39"/>
    </row>
    <row r="127637" spans="17:17">
      <c r="Q127637" s="39"/>
    </row>
    <row r="127638" spans="17:17">
      <c r="Q127638" s="39"/>
    </row>
    <row r="127639" spans="17:17">
      <c r="Q127639" s="39"/>
    </row>
    <row r="127640" spans="17:17">
      <c r="Q127640" s="39"/>
    </row>
    <row r="127641" spans="17:17">
      <c r="Q127641" s="39"/>
    </row>
    <row r="127642" spans="17:17">
      <c r="Q127642" s="39"/>
    </row>
    <row r="127643" spans="17:17">
      <c r="Q127643" s="39"/>
    </row>
    <row r="127644" spans="17:17">
      <c r="Q127644" s="39"/>
    </row>
    <row r="127645" spans="17:17">
      <c r="Q127645" s="39"/>
    </row>
    <row r="127646" spans="17:17">
      <c r="Q127646" s="39"/>
    </row>
    <row r="127647" spans="17:17">
      <c r="Q127647" s="39"/>
    </row>
    <row r="127648" spans="17:17">
      <c r="Q127648" s="39"/>
    </row>
    <row r="127649" spans="17:17">
      <c r="Q127649" s="39"/>
    </row>
    <row r="127650" spans="17:17">
      <c r="Q127650" s="39"/>
    </row>
    <row r="127651" spans="17:17">
      <c r="Q127651" s="39"/>
    </row>
    <row r="127652" spans="17:17">
      <c r="Q127652" s="39"/>
    </row>
    <row r="127653" spans="17:17">
      <c r="Q127653" s="39"/>
    </row>
    <row r="127654" spans="17:17">
      <c r="Q127654" s="39"/>
    </row>
    <row r="127655" spans="17:17">
      <c r="Q127655" s="39"/>
    </row>
    <row r="127656" spans="17:17">
      <c r="Q127656" s="39"/>
    </row>
    <row r="127657" spans="17:17">
      <c r="Q127657" s="39"/>
    </row>
    <row r="127658" spans="17:17">
      <c r="Q127658" s="39"/>
    </row>
    <row r="127659" spans="17:17">
      <c r="Q127659" s="39"/>
    </row>
    <row r="127660" spans="17:17">
      <c r="Q127660" s="39"/>
    </row>
    <row r="127661" spans="17:17">
      <c r="Q127661" s="39"/>
    </row>
    <row r="127662" spans="17:17">
      <c r="Q127662" s="39"/>
    </row>
    <row r="127663" spans="17:17">
      <c r="Q127663" s="39"/>
    </row>
    <row r="127664" spans="17:17">
      <c r="Q127664" s="39"/>
    </row>
    <row r="127665" spans="17:17">
      <c r="Q127665" s="39"/>
    </row>
    <row r="127666" spans="17:17">
      <c r="Q127666" s="39"/>
    </row>
    <row r="127667" spans="17:17">
      <c r="Q127667" s="39"/>
    </row>
    <row r="127668" spans="17:17">
      <c r="Q127668" s="39"/>
    </row>
    <row r="127669" spans="17:17">
      <c r="Q127669" s="39"/>
    </row>
    <row r="127670" spans="17:17">
      <c r="Q127670" s="39"/>
    </row>
    <row r="127671" spans="17:17">
      <c r="Q127671" s="39"/>
    </row>
    <row r="127672" spans="17:17">
      <c r="Q127672" s="39"/>
    </row>
    <row r="127673" spans="17:17">
      <c r="Q127673" s="39"/>
    </row>
    <row r="127674" spans="17:17">
      <c r="Q127674" s="39"/>
    </row>
    <row r="127675" spans="17:17">
      <c r="Q127675" s="39"/>
    </row>
    <row r="127676" spans="17:17">
      <c r="Q127676" s="39"/>
    </row>
    <row r="127677" spans="17:17">
      <c r="Q127677" s="39"/>
    </row>
    <row r="127678" spans="17:17">
      <c r="Q127678" s="39"/>
    </row>
    <row r="127679" spans="17:17">
      <c r="Q127679" s="39"/>
    </row>
    <row r="127680" spans="17:17">
      <c r="Q127680" s="39"/>
    </row>
    <row r="127681" spans="17:17">
      <c r="Q127681" s="39"/>
    </row>
    <row r="127682" spans="17:17">
      <c r="Q127682" s="39"/>
    </row>
    <row r="127683" spans="17:17">
      <c r="Q127683" s="39"/>
    </row>
    <row r="127684" spans="17:17">
      <c r="Q127684" s="39"/>
    </row>
    <row r="127685" spans="17:17">
      <c r="Q127685" s="39"/>
    </row>
    <row r="127686" spans="17:17">
      <c r="Q127686" s="39"/>
    </row>
    <row r="127687" spans="17:17">
      <c r="Q127687" s="39"/>
    </row>
    <row r="127688" spans="17:17">
      <c r="Q127688" s="39"/>
    </row>
    <row r="127689" spans="17:17">
      <c r="Q127689" s="39"/>
    </row>
    <row r="127690" spans="17:17">
      <c r="Q127690" s="39"/>
    </row>
    <row r="127691" spans="17:17">
      <c r="Q127691" s="39"/>
    </row>
    <row r="127692" spans="17:17">
      <c r="Q127692" s="39"/>
    </row>
    <row r="127693" spans="17:17">
      <c r="Q127693" s="39"/>
    </row>
    <row r="127694" spans="17:17">
      <c r="Q127694" s="39"/>
    </row>
    <row r="127695" spans="17:17">
      <c r="Q127695" s="39"/>
    </row>
    <row r="127696" spans="17:17">
      <c r="Q127696" s="39"/>
    </row>
    <row r="127697" spans="17:17">
      <c r="Q127697" s="39"/>
    </row>
    <row r="127698" spans="17:17">
      <c r="Q127698" s="39"/>
    </row>
    <row r="127699" spans="17:17">
      <c r="Q127699" s="39"/>
    </row>
    <row r="127700" spans="17:17">
      <c r="Q127700" s="39"/>
    </row>
    <row r="127701" spans="17:17">
      <c r="Q127701" s="39"/>
    </row>
    <row r="127702" spans="17:17">
      <c r="Q127702" s="39"/>
    </row>
    <row r="127703" spans="17:17">
      <c r="Q127703" s="39"/>
    </row>
    <row r="127704" spans="17:17">
      <c r="Q127704" s="39"/>
    </row>
    <row r="127705" spans="17:17">
      <c r="Q127705" s="39"/>
    </row>
    <row r="127706" spans="17:17">
      <c r="Q127706" s="39"/>
    </row>
    <row r="127707" spans="17:17">
      <c r="Q127707" s="39"/>
    </row>
    <row r="127708" spans="17:17">
      <c r="Q127708" s="39"/>
    </row>
    <row r="127709" spans="17:17">
      <c r="Q127709" s="39"/>
    </row>
    <row r="127710" spans="17:17">
      <c r="Q127710" s="39"/>
    </row>
    <row r="127711" spans="17:17">
      <c r="Q127711" s="39"/>
    </row>
    <row r="127712" spans="17:17">
      <c r="Q127712" s="39"/>
    </row>
    <row r="127713" spans="17:17">
      <c r="Q127713" s="39"/>
    </row>
    <row r="127714" spans="17:17">
      <c r="Q127714" s="39"/>
    </row>
    <row r="127715" spans="17:17">
      <c r="Q127715" s="39"/>
    </row>
    <row r="127716" spans="17:17">
      <c r="Q127716" s="39"/>
    </row>
    <row r="127717" spans="17:17">
      <c r="Q127717" s="39"/>
    </row>
    <row r="127718" spans="17:17">
      <c r="Q127718" s="39"/>
    </row>
    <row r="127719" spans="17:17">
      <c r="Q127719" s="39"/>
    </row>
    <row r="127720" spans="17:17">
      <c r="Q127720" s="39"/>
    </row>
    <row r="127721" spans="17:17">
      <c r="Q127721" s="39"/>
    </row>
    <row r="127722" spans="17:17">
      <c r="Q127722" s="39"/>
    </row>
    <row r="127723" spans="17:17">
      <c r="Q127723" s="39"/>
    </row>
    <row r="127724" spans="17:17">
      <c r="Q127724" s="39"/>
    </row>
    <row r="127725" spans="17:17">
      <c r="Q127725" s="39"/>
    </row>
    <row r="127726" spans="17:17">
      <c r="Q127726" s="39"/>
    </row>
    <row r="127727" spans="17:17">
      <c r="Q127727" s="39"/>
    </row>
    <row r="127728" spans="17:17">
      <c r="Q127728" s="39"/>
    </row>
    <row r="127729" spans="17:17">
      <c r="Q127729" s="39"/>
    </row>
    <row r="127730" spans="17:17">
      <c r="Q127730" s="39"/>
    </row>
    <row r="127731" spans="17:17">
      <c r="Q127731" s="39"/>
    </row>
    <row r="127732" spans="17:17">
      <c r="Q127732" s="39"/>
    </row>
    <row r="127733" spans="17:17">
      <c r="Q127733" s="39"/>
    </row>
    <row r="127734" spans="17:17">
      <c r="Q127734" s="39"/>
    </row>
    <row r="127735" spans="17:17">
      <c r="Q127735" s="39"/>
    </row>
    <row r="127736" spans="17:17">
      <c r="Q127736" s="39"/>
    </row>
    <row r="127737" spans="17:17">
      <c r="Q127737" s="39"/>
    </row>
    <row r="127738" spans="17:17">
      <c r="Q127738" s="39"/>
    </row>
    <row r="127739" spans="17:17">
      <c r="Q127739" s="39"/>
    </row>
    <row r="127740" spans="17:17">
      <c r="Q127740" s="39"/>
    </row>
    <row r="127741" spans="17:17">
      <c r="Q127741" s="39"/>
    </row>
    <row r="127742" spans="17:17">
      <c r="Q127742" s="39"/>
    </row>
    <row r="127743" spans="17:17">
      <c r="Q127743" s="39"/>
    </row>
    <row r="127744" spans="17:17">
      <c r="Q127744" s="39"/>
    </row>
    <row r="127745" spans="17:17">
      <c r="Q127745" s="39"/>
    </row>
    <row r="127746" spans="17:17">
      <c r="Q127746" s="39"/>
    </row>
    <row r="127747" spans="17:17">
      <c r="Q127747" s="39"/>
    </row>
    <row r="127748" spans="17:17">
      <c r="Q127748" s="39"/>
    </row>
    <row r="127749" spans="17:17">
      <c r="Q127749" s="39"/>
    </row>
    <row r="127750" spans="17:17">
      <c r="Q127750" s="39"/>
    </row>
    <row r="127751" spans="17:17">
      <c r="Q127751" s="39"/>
    </row>
    <row r="127752" spans="17:17">
      <c r="Q127752" s="39"/>
    </row>
    <row r="127753" spans="17:17">
      <c r="Q127753" s="39"/>
    </row>
    <row r="127754" spans="17:17">
      <c r="Q127754" s="39"/>
    </row>
    <row r="127755" spans="17:17">
      <c r="Q127755" s="39"/>
    </row>
    <row r="127756" spans="17:17">
      <c r="Q127756" s="39"/>
    </row>
    <row r="127757" spans="17:17">
      <c r="Q127757" s="39"/>
    </row>
    <row r="127758" spans="17:17">
      <c r="Q127758" s="39"/>
    </row>
    <row r="127759" spans="17:17">
      <c r="Q127759" s="39"/>
    </row>
    <row r="127760" spans="17:17">
      <c r="Q127760" s="39"/>
    </row>
    <row r="127761" spans="17:17">
      <c r="Q127761" s="39"/>
    </row>
    <row r="127762" spans="17:17">
      <c r="Q127762" s="39"/>
    </row>
    <row r="127763" spans="17:17">
      <c r="Q127763" s="39"/>
    </row>
    <row r="127764" spans="17:17">
      <c r="Q127764" s="39"/>
    </row>
    <row r="127765" spans="17:17">
      <c r="Q127765" s="39"/>
    </row>
    <row r="127766" spans="17:17">
      <c r="Q127766" s="39"/>
    </row>
    <row r="127767" spans="17:17">
      <c r="Q127767" s="39"/>
    </row>
    <row r="127768" spans="17:17">
      <c r="Q127768" s="39"/>
    </row>
    <row r="127769" spans="17:17">
      <c r="Q127769" s="39"/>
    </row>
    <row r="127770" spans="17:17">
      <c r="Q127770" s="39"/>
    </row>
    <row r="127771" spans="17:17">
      <c r="Q127771" s="39"/>
    </row>
    <row r="127772" spans="17:17">
      <c r="Q127772" s="39"/>
    </row>
    <row r="127773" spans="17:17">
      <c r="Q127773" s="39"/>
    </row>
    <row r="127774" spans="17:17">
      <c r="Q127774" s="39"/>
    </row>
    <row r="127775" spans="17:17">
      <c r="Q127775" s="39"/>
    </row>
    <row r="127776" spans="17:17">
      <c r="Q127776" s="39"/>
    </row>
    <row r="127777" spans="17:17">
      <c r="Q127777" s="39"/>
    </row>
    <row r="127778" spans="17:17">
      <c r="Q127778" s="39"/>
    </row>
    <row r="127779" spans="17:17">
      <c r="Q127779" s="39"/>
    </row>
    <row r="127780" spans="17:17">
      <c r="Q127780" s="39"/>
    </row>
    <row r="127781" spans="17:17">
      <c r="Q127781" s="39"/>
    </row>
    <row r="127782" spans="17:17">
      <c r="Q127782" s="39"/>
    </row>
    <row r="127783" spans="17:17">
      <c r="Q127783" s="39"/>
    </row>
    <row r="127784" spans="17:17">
      <c r="Q127784" s="39"/>
    </row>
    <row r="127785" spans="17:17">
      <c r="Q127785" s="39"/>
    </row>
    <row r="127786" spans="17:17">
      <c r="Q127786" s="39"/>
    </row>
    <row r="127787" spans="17:17">
      <c r="Q127787" s="39"/>
    </row>
    <row r="127788" spans="17:17">
      <c r="Q127788" s="39"/>
    </row>
    <row r="127789" spans="17:17">
      <c r="Q127789" s="39"/>
    </row>
    <row r="127790" spans="17:17">
      <c r="Q127790" s="39"/>
    </row>
    <row r="127791" spans="17:17">
      <c r="Q127791" s="39"/>
    </row>
    <row r="127792" spans="17:17">
      <c r="Q127792" s="39"/>
    </row>
    <row r="127793" spans="17:17">
      <c r="Q127793" s="39"/>
    </row>
    <row r="127794" spans="17:17">
      <c r="Q127794" s="39"/>
    </row>
    <row r="127795" spans="17:17">
      <c r="Q127795" s="39"/>
    </row>
    <row r="127796" spans="17:17">
      <c r="Q127796" s="39"/>
    </row>
    <row r="127797" spans="17:17">
      <c r="Q127797" s="39"/>
    </row>
    <row r="127798" spans="17:17">
      <c r="Q127798" s="39"/>
    </row>
    <row r="127799" spans="17:17">
      <c r="Q127799" s="39"/>
    </row>
    <row r="127800" spans="17:17">
      <c r="Q127800" s="39"/>
    </row>
    <row r="127801" spans="17:17">
      <c r="Q127801" s="39"/>
    </row>
    <row r="127802" spans="17:17">
      <c r="Q127802" s="39"/>
    </row>
    <row r="127803" spans="17:17">
      <c r="Q127803" s="39"/>
    </row>
    <row r="127804" spans="17:17">
      <c r="Q127804" s="39"/>
    </row>
    <row r="127805" spans="17:17">
      <c r="Q127805" s="39"/>
    </row>
    <row r="127806" spans="17:17">
      <c r="Q127806" s="39"/>
    </row>
    <row r="127807" spans="17:17">
      <c r="Q127807" s="39"/>
    </row>
    <row r="127808" spans="17:17">
      <c r="Q127808" s="39"/>
    </row>
    <row r="127809" spans="17:17">
      <c r="Q127809" s="39"/>
    </row>
    <row r="127810" spans="17:17">
      <c r="Q127810" s="39"/>
    </row>
    <row r="127811" spans="17:17">
      <c r="Q127811" s="39"/>
    </row>
    <row r="127812" spans="17:17">
      <c r="Q127812" s="39"/>
    </row>
    <row r="127813" spans="17:17">
      <c r="Q127813" s="39"/>
    </row>
    <row r="127814" spans="17:17">
      <c r="Q127814" s="39"/>
    </row>
    <row r="127815" spans="17:17">
      <c r="Q127815" s="39"/>
    </row>
    <row r="127816" spans="17:17">
      <c r="Q127816" s="39"/>
    </row>
    <row r="127817" spans="17:17">
      <c r="Q127817" s="39"/>
    </row>
    <row r="127818" spans="17:17">
      <c r="Q127818" s="39"/>
    </row>
    <row r="127819" spans="17:17">
      <c r="Q127819" s="39"/>
    </row>
    <row r="127820" spans="17:17">
      <c r="Q127820" s="39"/>
    </row>
    <row r="127821" spans="17:17">
      <c r="Q127821" s="39"/>
    </row>
    <row r="127822" spans="17:17">
      <c r="Q127822" s="39"/>
    </row>
    <row r="127823" spans="17:17">
      <c r="Q127823" s="39"/>
    </row>
    <row r="127824" spans="17:17">
      <c r="Q127824" s="39"/>
    </row>
    <row r="127825" spans="17:17">
      <c r="Q127825" s="39"/>
    </row>
    <row r="127826" spans="17:17">
      <c r="Q127826" s="39"/>
    </row>
    <row r="127827" spans="17:17">
      <c r="Q127827" s="39"/>
    </row>
    <row r="127828" spans="17:17">
      <c r="Q127828" s="39"/>
    </row>
    <row r="127829" spans="17:17">
      <c r="Q127829" s="39"/>
    </row>
    <row r="127830" spans="17:17">
      <c r="Q127830" s="39"/>
    </row>
    <row r="127831" spans="17:17">
      <c r="Q127831" s="39"/>
    </row>
    <row r="127832" spans="17:17">
      <c r="Q127832" s="39"/>
    </row>
    <row r="127833" spans="17:17">
      <c r="Q127833" s="39"/>
    </row>
    <row r="127834" spans="17:17">
      <c r="Q127834" s="39"/>
    </row>
    <row r="127835" spans="17:17">
      <c r="Q127835" s="39"/>
    </row>
    <row r="127836" spans="17:17">
      <c r="Q127836" s="39"/>
    </row>
    <row r="127837" spans="17:17">
      <c r="Q127837" s="39"/>
    </row>
    <row r="127838" spans="17:17">
      <c r="Q127838" s="39"/>
    </row>
    <row r="127839" spans="17:17">
      <c r="Q127839" s="39"/>
    </row>
    <row r="127840" spans="17:17">
      <c r="Q127840" s="39"/>
    </row>
    <row r="127841" spans="17:17">
      <c r="Q127841" s="39"/>
    </row>
    <row r="127842" spans="17:17">
      <c r="Q127842" s="39"/>
    </row>
    <row r="127843" spans="17:17">
      <c r="Q127843" s="39"/>
    </row>
    <row r="127844" spans="17:17">
      <c r="Q127844" s="39"/>
    </row>
    <row r="127845" spans="17:17">
      <c r="Q127845" s="39"/>
    </row>
    <row r="127846" spans="17:17">
      <c r="Q127846" s="39"/>
    </row>
    <row r="127847" spans="17:17">
      <c r="Q127847" s="39"/>
    </row>
    <row r="127848" spans="17:17">
      <c r="Q127848" s="39"/>
    </row>
    <row r="127849" spans="17:17">
      <c r="Q127849" s="39"/>
    </row>
    <row r="127850" spans="17:17">
      <c r="Q127850" s="39"/>
    </row>
    <row r="127851" spans="17:17">
      <c r="Q127851" s="39"/>
    </row>
    <row r="127852" spans="17:17">
      <c r="Q127852" s="39"/>
    </row>
    <row r="127853" spans="17:17">
      <c r="Q127853" s="39"/>
    </row>
    <row r="127854" spans="17:17">
      <c r="Q127854" s="39"/>
    </row>
    <row r="127855" spans="17:17">
      <c r="Q127855" s="39"/>
    </row>
    <row r="127856" spans="17:17">
      <c r="Q127856" s="39"/>
    </row>
    <row r="127857" spans="17:17">
      <c r="Q127857" s="39"/>
    </row>
    <row r="127858" spans="17:17">
      <c r="Q127858" s="39"/>
    </row>
    <row r="127859" spans="17:17">
      <c r="Q127859" s="39"/>
    </row>
    <row r="127860" spans="17:17">
      <c r="Q127860" s="39"/>
    </row>
    <row r="127861" spans="17:17">
      <c r="Q127861" s="39"/>
    </row>
    <row r="127862" spans="17:17">
      <c r="Q127862" s="39"/>
    </row>
    <row r="127863" spans="17:17">
      <c r="Q127863" s="39"/>
    </row>
    <row r="127864" spans="17:17">
      <c r="Q127864" s="39"/>
    </row>
    <row r="127865" spans="17:17">
      <c r="Q127865" s="39"/>
    </row>
    <row r="127866" spans="17:17">
      <c r="Q127866" s="39"/>
    </row>
    <row r="127867" spans="17:17">
      <c r="Q127867" s="39"/>
    </row>
    <row r="127868" spans="17:17">
      <c r="Q127868" s="39"/>
    </row>
    <row r="127869" spans="17:17">
      <c r="Q127869" s="39"/>
    </row>
    <row r="127870" spans="17:17">
      <c r="Q127870" s="39"/>
    </row>
    <row r="127871" spans="17:17">
      <c r="Q127871" s="39"/>
    </row>
    <row r="127872" spans="17:17">
      <c r="Q127872" s="39"/>
    </row>
    <row r="127873" spans="17:17">
      <c r="Q127873" s="39"/>
    </row>
    <row r="127874" spans="17:17">
      <c r="Q127874" s="39"/>
    </row>
    <row r="127875" spans="17:17">
      <c r="Q127875" s="39"/>
    </row>
    <row r="127876" spans="17:17">
      <c r="Q127876" s="39"/>
    </row>
    <row r="127877" spans="17:17">
      <c r="Q127877" s="39"/>
    </row>
    <row r="127878" spans="17:17">
      <c r="Q127878" s="39"/>
    </row>
    <row r="127879" spans="17:17">
      <c r="Q127879" s="39"/>
    </row>
    <row r="127880" spans="17:17">
      <c r="Q127880" s="39"/>
    </row>
    <row r="127881" spans="17:17">
      <c r="Q127881" s="39"/>
    </row>
    <row r="127882" spans="17:17">
      <c r="Q127882" s="39"/>
    </row>
    <row r="127883" spans="17:17">
      <c r="Q127883" s="39"/>
    </row>
    <row r="127884" spans="17:17">
      <c r="Q127884" s="39"/>
    </row>
    <row r="127885" spans="17:17">
      <c r="Q127885" s="39"/>
    </row>
    <row r="127886" spans="17:17">
      <c r="Q127886" s="39"/>
    </row>
    <row r="127887" spans="17:17">
      <c r="Q127887" s="39"/>
    </row>
    <row r="127888" spans="17:17">
      <c r="Q127888" s="39"/>
    </row>
    <row r="127889" spans="17:17">
      <c r="Q127889" s="39"/>
    </row>
    <row r="127890" spans="17:17">
      <c r="Q127890" s="39"/>
    </row>
    <row r="127891" spans="17:17">
      <c r="Q127891" s="39"/>
    </row>
    <row r="127892" spans="17:17">
      <c r="Q127892" s="39"/>
    </row>
    <row r="127893" spans="17:17">
      <c r="Q127893" s="39"/>
    </row>
    <row r="127894" spans="17:17">
      <c r="Q127894" s="39"/>
    </row>
    <row r="127895" spans="17:17">
      <c r="Q127895" s="39"/>
    </row>
    <row r="127896" spans="17:17">
      <c r="Q127896" s="39"/>
    </row>
    <row r="127897" spans="17:17">
      <c r="Q127897" s="39"/>
    </row>
    <row r="127898" spans="17:17">
      <c r="Q127898" s="39"/>
    </row>
    <row r="127899" spans="17:17">
      <c r="Q127899" s="39"/>
    </row>
    <row r="127900" spans="17:17">
      <c r="Q127900" s="39"/>
    </row>
    <row r="127901" spans="17:17">
      <c r="Q127901" s="39"/>
    </row>
    <row r="127902" spans="17:17">
      <c r="Q127902" s="39"/>
    </row>
    <row r="127903" spans="17:17">
      <c r="Q127903" s="39"/>
    </row>
    <row r="127904" spans="17:17">
      <c r="Q127904" s="39"/>
    </row>
    <row r="127905" spans="17:17">
      <c r="Q127905" s="39"/>
    </row>
    <row r="127906" spans="17:17">
      <c r="Q127906" s="39"/>
    </row>
    <row r="127907" spans="17:17">
      <c r="Q127907" s="39"/>
    </row>
    <row r="127908" spans="17:17">
      <c r="Q127908" s="39"/>
    </row>
    <row r="127909" spans="17:17">
      <c r="Q127909" s="39"/>
    </row>
    <row r="127910" spans="17:17">
      <c r="Q127910" s="39"/>
    </row>
    <row r="127911" spans="17:17">
      <c r="Q127911" s="39"/>
    </row>
    <row r="127912" spans="17:17">
      <c r="Q127912" s="39"/>
    </row>
    <row r="127913" spans="17:17">
      <c r="Q127913" s="39"/>
    </row>
    <row r="127914" spans="17:17">
      <c r="Q127914" s="39"/>
    </row>
    <row r="127915" spans="17:17">
      <c r="Q127915" s="39"/>
    </row>
    <row r="127916" spans="17:17">
      <c r="Q127916" s="39"/>
    </row>
    <row r="127917" spans="17:17">
      <c r="Q127917" s="39"/>
    </row>
    <row r="127918" spans="17:17">
      <c r="Q127918" s="39"/>
    </row>
    <row r="127919" spans="17:17">
      <c r="Q127919" s="39"/>
    </row>
    <row r="127920" spans="17:17">
      <c r="Q127920" s="39"/>
    </row>
    <row r="127921" spans="17:17">
      <c r="Q127921" s="39"/>
    </row>
    <row r="127922" spans="17:17">
      <c r="Q127922" s="39"/>
    </row>
    <row r="127923" spans="17:17">
      <c r="Q127923" s="39"/>
    </row>
    <row r="127924" spans="17:17">
      <c r="Q127924" s="39"/>
    </row>
    <row r="127925" spans="17:17">
      <c r="Q127925" s="39"/>
    </row>
    <row r="127926" spans="17:17">
      <c r="Q127926" s="39"/>
    </row>
    <row r="127927" spans="17:17">
      <c r="Q127927" s="39"/>
    </row>
    <row r="127928" spans="17:17">
      <c r="Q127928" s="39"/>
    </row>
    <row r="127929" spans="17:17">
      <c r="Q127929" s="39"/>
    </row>
    <row r="127930" spans="17:17">
      <c r="Q127930" s="39"/>
    </row>
    <row r="127931" spans="17:17">
      <c r="Q127931" s="39"/>
    </row>
    <row r="127932" spans="17:17">
      <c r="Q127932" s="39"/>
    </row>
    <row r="127933" spans="17:17">
      <c r="Q127933" s="39"/>
    </row>
    <row r="127934" spans="17:17">
      <c r="Q127934" s="39"/>
    </row>
    <row r="127935" spans="17:17">
      <c r="Q127935" s="39"/>
    </row>
    <row r="127936" spans="17:17">
      <c r="Q127936" s="39"/>
    </row>
    <row r="127937" spans="17:17">
      <c r="Q127937" s="39"/>
    </row>
    <row r="127938" spans="17:17">
      <c r="Q127938" s="39"/>
    </row>
    <row r="127939" spans="17:17">
      <c r="Q127939" s="39"/>
    </row>
    <row r="127940" spans="17:17">
      <c r="Q127940" s="39"/>
    </row>
    <row r="127941" spans="17:17">
      <c r="Q127941" s="39"/>
    </row>
    <row r="127942" spans="17:17">
      <c r="Q127942" s="39"/>
    </row>
    <row r="127943" spans="17:17">
      <c r="Q127943" s="39"/>
    </row>
    <row r="127944" spans="17:17">
      <c r="Q127944" s="39"/>
    </row>
    <row r="127945" spans="17:17">
      <c r="Q127945" s="39"/>
    </row>
    <row r="127946" spans="17:17">
      <c r="Q127946" s="39"/>
    </row>
    <row r="127947" spans="17:17">
      <c r="Q127947" s="39"/>
    </row>
    <row r="127948" spans="17:17">
      <c r="Q127948" s="39"/>
    </row>
    <row r="127949" spans="17:17">
      <c r="Q127949" s="39"/>
    </row>
    <row r="127950" spans="17:17">
      <c r="Q127950" s="39"/>
    </row>
    <row r="127951" spans="17:17">
      <c r="Q127951" s="39"/>
    </row>
    <row r="127952" spans="17:17">
      <c r="Q127952" s="39"/>
    </row>
    <row r="127953" spans="17:17">
      <c r="Q127953" s="39"/>
    </row>
    <row r="127954" spans="17:17">
      <c r="Q127954" s="39"/>
    </row>
    <row r="127955" spans="17:17">
      <c r="Q127955" s="39"/>
    </row>
    <row r="127956" spans="17:17">
      <c r="Q127956" s="39"/>
    </row>
    <row r="127957" spans="17:17">
      <c r="Q127957" s="39"/>
    </row>
    <row r="127958" spans="17:17">
      <c r="Q127958" s="39"/>
    </row>
    <row r="127959" spans="17:17">
      <c r="Q127959" s="39"/>
    </row>
    <row r="127960" spans="17:17">
      <c r="Q127960" s="39"/>
    </row>
    <row r="127961" spans="17:17">
      <c r="Q127961" s="39"/>
    </row>
    <row r="127962" spans="17:17">
      <c r="Q127962" s="39"/>
    </row>
    <row r="127963" spans="17:17">
      <c r="Q127963" s="39"/>
    </row>
    <row r="127964" spans="17:17">
      <c r="Q127964" s="39"/>
    </row>
    <row r="127965" spans="17:17">
      <c r="Q127965" s="39"/>
    </row>
    <row r="127966" spans="17:17">
      <c r="Q127966" s="39"/>
    </row>
    <row r="127967" spans="17:17">
      <c r="Q127967" s="39"/>
    </row>
    <row r="127968" spans="17:17">
      <c r="Q127968" s="39"/>
    </row>
    <row r="127969" spans="17:17">
      <c r="Q127969" s="39"/>
    </row>
    <row r="127970" spans="17:17">
      <c r="Q127970" s="39"/>
    </row>
    <row r="127971" spans="17:17">
      <c r="Q127971" s="39"/>
    </row>
    <row r="127972" spans="17:17">
      <c r="Q127972" s="39"/>
    </row>
    <row r="127973" spans="17:17">
      <c r="Q127973" s="39"/>
    </row>
    <row r="127974" spans="17:17">
      <c r="Q127974" s="39"/>
    </row>
    <row r="127975" spans="17:17">
      <c r="Q127975" s="39"/>
    </row>
    <row r="127976" spans="17:17">
      <c r="Q127976" s="39"/>
    </row>
    <row r="127977" spans="17:17">
      <c r="Q127977" s="39"/>
    </row>
    <row r="127978" spans="17:17">
      <c r="Q127978" s="39"/>
    </row>
    <row r="127979" spans="17:17">
      <c r="Q127979" s="39"/>
    </row>
    <row r="127980" spans="17:17">
      <c r="Q127980" s="39"/>
    </row>
    <row r="127981" spans="17:17">
      <c r="Q127981" s="39"/>
    </row>
    <row r="127982" spans="17:17">
      <c r="Q127982" s="39"/>
    </row>
    <row r="127983" spans="17:17">
      <c r="Q127983" s="39"/>
    </row>
    <row r="127984" spans="17:17">
      <c r="Q127984" s="39"/>
    </row>
    <row r="127985" spans="17:17">
      <c r="Q127985" s="39"/>
    </row>
    <row r="127986" spans="17:17">
      <c r="Q127986" s="39"/>
    </row>
    <row r="127987" spans="17:17">
      <c r="Q127987" s="39"/>
    </row>
    <row r="127988" spans="17:17">
      <c r="Q127988" s="39"/>
    </row>
    <row r="127989" spans="17:17">
      <c r="Q127989" s="39"/>
    </row>
    <row r="127990" spans="17:17">
      <c r="Q127990" s="39"/>
    </row>
    <row r="127991" spans="17:17">
      <c r="Q127991" s="39"/>
    </row>
    <row r="127992" spans="17:17">
      <c r="Q127992" s="39"/>
    </row>
    <row r="127993" spans="17:17">
      <c r="Q127993" s="39"/>
    </row>
    <row r="127994" spans="17:17">
      <c r="Q127994" s="39"/>
    </row>
    <row r="127995" spans="17:17">
      <c r="Q127995" s="39"/>
    </row>
    <row r="127996" spans="17:17">
      <c r="Q127996" s="39"/>
    </row>
    <row r="127997" spans="17:17">
      <c r="Q127997" s="39"/>
    </row>
    <row r="127998" spans="17:17">
      <c r="Q127998" s="39"/>
    </row>
    <row r="127999" spans="17:17">
      <c r="Q127999" s="39"/>
    </row>
    <row r="128000" spans="17:17">
      <c r="Q128000" s="39"/>
    </row>
    <row r="128001" spans="17:17">
      <c r="Q128001" s="39"/>
    </row>
    <row r="128002" spans="17:17">
      <c r="Q128002" s="39"/>
    </row>
    <row r="128003" spans="17:17">
      <c r="Q128003" s="39"/>
    </row>
    <row r="128004" spans="17:17">
      <c r="Q128004" s="39"/>
    </row>
    <row r="128005" spans="17:17">
      <c r="Q128005" s="39"/>
    </row>
    <row r="128006" spans="17:17">
      <c r="Q128006" s="39"/>
    </row>
    <row r="128007" spans="17:17">
      <c r="Q128007" s="39"/>
    </row>
    <row r="128008" spans="17:17">
      <c r="Q128008" s="39"/>
    </row>
    <row r="128009" spans="17:17">
      <c r="Q128009" s="39"/>
    </row>
    <row r="128010" spans="17:17">
      <c r="Q128010" s="39"/>
    </row>
    <row r="128011" spans="17:17">
      <c r="Q128011" s="39"/>
    </row>
    <row r="128012" spans="17:17">
      <c r="Q128012" s="39"/>
    </row>
    <row r="128013" spans="17:17">
      <c r="Q128013" s="39"/>
    </row>
    <row r="128014" spans="17:17">
      <c r="Q128014" s="39"/>
    </row>
    <row r="128015" spans="17:17">
      <c r="Q128015" s="39"/>
    </row>
    <row r="128016" spans="17:17">
      <c r="Q128016" s="39"/>
    </row>
    <row r="128017" spans="17:17">
      <c r="Q128017" s="39"/>
    </row>
    <row r="128018" spans="17:17">
      <c r="Q128018" s="39"/>
    </row>
    <row r="128019" spans="17:17">
      <c r="Q128019" s="39"/>
    </row>
    <row r="128020" spans="17:17">
      <c r="Q128020" s="39"/>
    </row>
    <row r="128021" spans="17:17">
      <c r="Q128021" s="39"/>
    </row>
    <row r="128022" spans="17:17">
      <c r="Q128022" s="39"/>
    </row>
    <row r="128023" spans="17:17">
      <c r="Q128023" s="39"/>
    </row>
    <row r="128024" spans="17:17">
      <c r="Q128024" s="39"/>
    </row>
    <row r="128025" spans="17:17">
      <c r="Q128025" s="39"/>
    </row>
    <row r="128026" spans="17:17">
      <c r="Q128026" s="39"/>
    </row>
    <row r="128027" spans="17:17">
      <c r="Q128027" s="39"/>
    </row>
    <row r="128028" spans="17:17">
      <c r="Q128028" s="39"/>
    </row>
    <row r="128029" spans="17:17">
      <c r="Q128029" s="39"/>
    </row>
    <row r="128030" spans="17:17">
      <c r="Q128030" s="39"/>
    </row>
    <row r="128031" spans="17:17">
      <c r="Q128031" s="39"/>
    </row>
    <row r="128032" spans="17:17">
      <c r="Q128032" s="39"/>
    </row>
    <row r="128033" spans="17:17">
      <c r="Q128033" s="39"/>
    </row>
    <row r="128034" spans="17:17">
      <c r="Q128034" s="39"/>
    </row>
    <row r="128035" spans="17:17">
      <c r="Q128035" s="39"/>
    </row>
    <row r="128036" spans="17:17">
      <c r="Q128036" s="39"/>
    </row>
    <row r="128037" spans="17:17">
      <c r="Q128037" s="39"/>
    </row>
    <row r="128038" spans="17:17">
      <c r="Q128038" s="39"/>
    </row>
    <row r="128039" spans="17:17">
      <c r="Q128039" s="39"/>
    </row>
    <row r="128040" spans="17:17">
      <c r="Q128040" s="39"/>
    </row>
    <row r="128041" spans="17:17">
      <c r="Q128041" s="39"/>
    </row>
    <row r="128042" spans="17:17">
      <c r="Q128042" s="39"/>
    </row>
    <row r="128043" spans="17:17">
      <c r="Q128043" s="39"/>
    </row>
    <row r="128044" spans="17:17">
      <c r="Q128044" s="39"/>
    </row>
    <row r="128045" spans="17:17">
      <c r="Q128045" s="39"/>
    </row>
    <row r="128046" spans="17:17">
      <c r="Q128046" s="39"/>
    </row>
    <row r="128047" spans="17:17">
      <c r="Q128047" s="39"/>
    </row>
    <row r="128048" spans="17:17">
      <c r="Q128048" s="39"/>
    </row>
    <row r="128049" spans="17:17">
      <c r="Q128049" s="39"/>
    </row>
    <row r="128050" spans="17:17">
      <c r="Q128050" s="39"/>
    </row>
    <row r="128051" spans="17:17">
      <c r="Q128051" s="39"/>
    </row>
    <row r="128052" spans="17:17">
      <c r="Q128052" s="39"/>
    </row>
    <row r="128053" spans="17:17">
      <c r="Q128053" s="39"/>
    </row>
    <row r="128054" spans="17:17">
      <c r="Q128054" s="39"/>
    </row>
    <row r="128055" spans="17:17">
      <c r="Q128055" s="39"/>
    </row>
    <row r="128056" spans="17:17">
      <c r="Q128056" s="39"/>
    </row>
    <row r="128057" spans="17:17">
      <c r="Q128057" s="39"/>
    </row>
    <row r="128058" spans="17:17">
      <c r="Q128058" s="39"/>
    </row>
    <row r="128059" spans="17:17">
      <c r="Q128059" s="39"/>
    </row>
    <row r="128060" spans="17:17">
      <c r="Q128060" s="39"/>
    </row>
    <row r="128061" spans="17:17">
      <c r="Q128061" s="39"/>
    </row>
    <row r="128062" spans="17:17">
      <c r="Q128062" s="39"/>
    </row>
    <row r="128063" spans="17:17">
      <c r="Q128063" s="39"/>
    </row>
    <row r="128064" spans="17:17">
      <c r="Q128064" s="39"/>
    </row>
    <row r="128065" spans="17:17">
      <c r="Q128065" s="39"/>
    </row>
    <row r="128066" spans="17:17">
      <c r="Q128066" s="39"/>
    </row>
    <row r="128067" spans="17:17">
      <c r="Q128067" s="39"/>
    </row>
    <row r="128068" spans="17:17">
      <c r="Q128068" s="39"/>
    </row>
    <row r="128069" spans="17:17">
      <c r="Q128069" s="39"/>
    </row>
    <row r="128070" spans="17:17">
      <c r="Q128070" s="39"/>
    </row>
    <row r="128071" spans="17:17">
      <c r="Q128071" s="39"/>
    </row>
    <row r="128072" spans="17:17">
      <c r="Q128072" s="39"/>
    </row>
    <row r="128073" spans="17:17">
      <c r="Q128073" s="39"/>
    </row>
    <row r="128074" spans="17:17">
      <c r="Q128074" s="39"/>
    </row>
    <row r="128075" spans="17:17">
      <c r="Q128075" s="39"/>
    </row>
    <row r="128076" spans="17:17">
      <c r="Q128076" s="39"/>
    </row>
    <row r="128077" spans="17:17">
      <c r="Q128077" s="39"/>
    </row>
    <row r="128078" spans="17:17">
      <c r="Q128078" s="39"/>
    </row>
    <row r="128079" spans="17:17">
      <c r="Q128079" s="39"/>
    </row>
    <row r="128080" spans="17:17">
      <c r="Q128080" s="39"/>
    </row>
    <row r="128081" spans="17:17">
      <c r="Q128081" s="39"/>
    </row>
    <row r="128082" spans="17:17">
      <c r="Q128082" s="39"/>
    </row>
    <row r="128083" spans="17:17">
      <c r="Q128083" s="39"/>
    </row>
    <row r="128084" spans="17:17">
      <c r="Q128084" s="39"/>
    </row>
    <row r="128085" spans="17:17">
      <c r="Q128085" s="39"/>
    </row>
    <row r="128086" spans="17:17">
      <c r="Q128086" s="39"/>
    </row>
    <row r="128087" spans="17:17">
      <c r="Q128087" s="39"/>
    </row>
    <row r="128088" spans="17:17">
      <c r="Q128088" s="39"/>
    </row>
    <row r="128089" spans="17:17">
      <c r="Q128089" s="39"/>
    </row>
    <row r="128090" spans="17:17">
      <c r="Q128090" s="39"/>
    </row>
    <row r="128091" spans="17:17">
      <c r="Q128091" s="39"/>
    </row>
    <row r="128092" spans="17:17">
      <c r="Q128092" s="39"/>
    </row>
    <row r="128093" spans="17:17">
      <c r="Q128093" s="39"/>
    </row>
    <row r="128094" spans="17:17">
      <c r="Q128094" s="39"/>
    </row>
    <row r="128095" spans="17:17">
      <c r="Q128095" s="39"/>
    </row>
    <row r="128096" spans="17:17">
      <c r="Q128096" s="39"/>
    </row>
    <row r="128097" spans="17:17">
      <c r="Q128097" s="39"/>
    </row>
    <row r="128098" spans="17:17">
      <c r="Q128098" s="39"/>
    </row>
    <row r="128099" spans="17:17">
      <c r="Q128099" s="39"/>
    </row>
    <row r="128100" spans="17:17">
      <c r="Q128100" s="39"/>
    </row>
    <row r="128101" spans="17:17">
      <c r="Q128101" s="39"/>
    </row>
    <row r="128102" spans="17:17">
      <c r="Q128102" s="39"/>
    </row>
    <row r="128103" spans="17:17">
      <c r="Q128103" s="39"/>
    </row>
    <row r="128104" spans="17:17">
      <c r="Q128104" s="39"/>
    </row>
    <row r="128105" spans="17:17">
      <c r="Q128105" s="39"/>
    </row>
    <row r="128106" spans="17:17">
      <c r="Q128106" s="39"/>
    </row>
    <row r="128107" spans="17:17">
      <c r="Q128107" s="39"/>
    </row>
    <row r="128108" spans="17:17">
      <c r="Q128108" s="39"/>
    </row>
    <row r="128109" spans="17:17">
      <c r="Q128109" s="39"/>
    </row>
    <row r="128110" spans="17:17">
      <c r="Q128110" s="39"/>
    </row>
    <row r="128111" spans="17:17">
      <c r="Q128111" s="39"/>
    </row>
    <row r="128112" spans="17:17">
      <c r="Q128112" s="39"/>
    </row>
    <row r="128113" spans="17:17">
      <c r="Q128113" s="39"/>
    </row>
    <row r="128114" spans="17:17">
      <c r="Q128114" s="39"/>
    </row>
    <row r="128115" spans="17:17">
      <c r="Q128115" s="39"/>
    </row>
    <row r="128116" spans="17:17">
      <c r="Q128116" s="39"/>
    </row>
    <row r="128117" spans="17:17">
      <c r="Q128117" s="39"/>
    </row>
    <row r="128118" spans="17:17">
      <c r="Q128118" s="39"/>
    </row>
    <row r="128119" spans="17:17">
      <c r="Q128119" s="39"/>
    </row>
    <row r="128120" spans="17:17">
      <c r="Q128120" s="39"/>
    </row>
    <row r="128121" spans="17:17">
      <c r="Q128121" s="39"/>
    </row>
    <row r="128122" spans="17:17">
      <c r="Q128122" s="39"/>
    </row>
    <row r="128123" spans="17:17">
      <c r="Q128123" s="39"/>
    </row>
    <row r="128124" spans="17:17">
      <c r="Q128124" s="39"/>
    </row>
    <row r="128125" spans="17:17">
      <c r="Q128125" s="39"/>
    </row>
    <row r="128126" spans="17:17">
      <c r="Q128126" s="39"/>
    </row>
    <row r="128127" spans="17:17">
      <c r="Q128127" s="39"/>
    </row>
    <row r="128128" spans="17:17">
      <c r="Q128128" s="39"/>
    </row>
    <row r="128129" spans="17:17">
      <c r="Q128129" s="39"/>
    </row>
    <row r="128130" spans="17:17">
      <c r="Q128130" s="39"/>
    </row>
    <row r="128131" spans="17:17">
      <c r="Q128131" s="39"/>
    </row>
    <row r="128132" spans="17:17">
      <c r="Q128132" s="39"/>
    </row>
    <row r="128133" spans="17:17">
      <c r="Q128133" s="39"/>
    </row>
    <row r="128134" spans="17:17">
      <c r="Q128134" s="39"/>
    </row>
    <row r="128135" spans="17:17">
      <c r="Q128135" s="39"/>
    </row>
    <row r="128136" spans="17:17">
      <c r="Q128136" s="39"/>
    </row>
    <row r="128137" spans="17:17">
      <c r="Q128137" s="39"/>
    </row>
    <row r="128138" spans="17:17">
      <c r="Q128138" s="39"/>
    </row>
    <row r="128139" spans="17:17">
      <c r="Q128139" s="39"/>
    </row>
    <row r="128140" spans="17:17">
      <c r="Q128140" s="39"/>
    </row>
    <row r="128141" spans="17:17">
      <c r="Q128141" s="39"/>
    </row>
    <row r="128142" spans="17:17">
      <c r="Q128142" s="39"/>
    </row>
    <row r="128143" spans="17:17">
      <c r="Q128143" s="39"/>
    </row>
    <row r="128144" spans="17:17">
      <c r="Q128144" s="39"/>
    </row>
    <row r="128145" spans="17:17">
      <c r="Q128145" s="39"/>
    </row>
    <row r="128146" spans="17:17">
      <c r="Q128146" s="39"/>
    </row>
    <row r="128147" spans="17:17">
      <c r="Q128147" s="39"/>
    </row>
    <row r="128148" spans="17:17">
      <c r="Q128148" s="39"/>
    </row>
    <row r="128149" spans="17:17">
      <c r="Q128149" s="39"/>
    </row>
    <row r="128150" spans="17:17">
      <c r="Q128150" s="39"/>
    </row>
    <row r="128151" spans="17:17">
      <c r="Q128151" s="39"/>
    </row>
    <row r="128152" spans="17:17">
      <c r="Q128152" s="39"/>
    </row>
    <row r="128153" spans="17:17">
      <c r="Q128153" s="39"/>
    </row>
    <row r="128154" spans="17:17">
      <c r="Q128154" s="39"/>
    </row>
    <row r="128155" spans="17:17">
      <c r="Q128155" s="39"/>
    </row>
    <row r="128156" spans="17:17">
      <c r="Q128156" s="39"/>
    </row>
    <row r="128157" spans="17:17">
      <c r="Q128157" s="39"/>
    </row>
    <row r="128158" spans="17:17">
      <c r="Q128158" s="39"/>
    </row>
    <row r="128159" spans="17:17">
      <c r="Q128159" s="39"/>
    </row>
    <row r="128160" spans="17:17">
      <c r="Q128160" s="39"/>
    </row>
    <row r="128161" spans="17:17">
      <c r="Q128161" s="39"/>
    </row>
    <row r="128162" spans="17:17">
      <c r="Q128162" s="39"/>
    </row>
    <row r="128163" spans="17:17">
      <c r="Q128163" s="39"/>
    </row>
    <row r="128164" spans="17:17">
      <c r="Q128164" s="39"/>
    </row>
    <row r="128165" spans="17:17">
      <c r="Q128165" s="39"/>
    </row>
    <row r="128166" spans="17:17">
      <c r="Q128166" s="39"/>
    </row>
    <row r="128167" spans="17:17">
      <c r="Q128167" s="39"/>
    </row>
    <row r="128168" spans="17:17">
      <c r="Q128168" s="39"/>
    </row>
    <row r="128169" spans="17:17">
      <c r="Q128169" s="39"/>
    </row>
    <row r="128170" spans="17:17">
      <c r="Q128170" s="39"/>
    </row>
    <row r="128171" spans="17:17">
      <c r="Q128171" s="39"/>
    </row>
    <row r="128172" spans="17:17">
      <c r="Q128172" s="39"/>
    </row>
    <row r="128173" spans="17:17">
      <c r="Q128173" s="39"/>
    </row>
    <row r="128174" spans="17:17">
      <c r="Q128174" s="39"/>
    </row>
    <row r="128175" spans="17:17">
      <c r="Q128175" s="39"/>
    </row>
    <row r="128176" spans="17:17">
      <c r="Q128176" s="39"/>
    </row>
    <row r="128177" spans="17:17">
      <c r="Q128177" s="39"/>
    </row>
    <row r="128178" spans="17:17">
      <c r="Q128178" s="39"/>
    </row>
    <row r="128179" spans="17:17">
      <c r="Q128179" s="39"/>
    </row>
    <row r="128180" spans="17:17">
      <c r="Q128180" s="39"/>
    </row>
    <row r="128181" spans="17:17">
      <c r="Q128181" s="39"/>
    </row>
    <row r="128182" spans="17:17">
      <c r="Q128182" s="39"/>
    </row>
    <row r="128183" spans="17:17">
      <c r="Q128183" s="39"/>
    </row>
    <row r="128184" spans="17:17">
      <c r="Q128184" s="39"/>
    </row>
    <row r="128185" spans="17:17">
      <c r="Q128185" s="39"/>
    </row>
    <row r="128186" spans="17:17">
      <c r="Q128186" s="39"/>
    </row>
    <row r="128187" spans="17:17">
      <c r="Q128187" s="39"/>
    </row>
    <row r="128188" spans="17:17">
      <c r="Q128188" s="39"/>
    </row>
    <row r="128189" spans="17:17">
      <c r="Q128189" s="39"/>
    </row>
    <row r="128190" spans="17:17">
      <c r="Q128190" s="39"/>
    </row>
    <row r="128191" spans="17:17">
      <c r="Q128191" s="39"/>
    </row>
    <row r="128192" spans="17:17">
      <c r="Q128192" s="39"/>
    </row>
    <row r="128193" spans="17:17">
      <c r="Q128193" s="39"/>
    </row>
    <row r="128194" spans="17:17">
      <c r="Q128194" s="39"/>
    </row>
    <row r="128195" spans="17:17">
      <c r="Q128195" s="39"/>
    </row>
    <row r="128196" spans="17:17">
      <c r="Q128196" s="39"/>
    </row>
    <row r="128197" spans="17:17">
      <c r="Q128197" s="39"/>
    </row>
    <row r="128198" spans="17:17">
      <c r="Q128198" s="39"/>
    </row>
    <row r="128199" spans="17:17">
      <c r="Q128199" s="39"/>
    </row>
    <row r="128200" spans="17:17">
      <c r="Q128200" s="39"/>
    </row>
    <row r="128201" spans="17:17">
      <c r="Q128201" s="39"/>
    </row>
    <row r="128202" spans="17:17">
      <c r="Q128202" s="39"/>
    </row>
    <row r="128203" spans="17:17">
      <c r="Q128203" s="39"/>
    </row>
    <row r="128204" spans="17:17">
      <c r="Q128204" s="39"/>
    </row>
    <row r="128205" spans="17:17">
      <c r="Q128205" s="39"/>
    </row>
    <row r="128206" spans="17:17">
      <c r="Q128206" s="39"/>
    </row>
    <row r="128207" spans="17:17">
      <c r="Q128207" s="39"/>
    </row>
    <row r="128208" spans="17:17">
      <c r="Q128208" s="39"/>
    </row>
    <row r="128209" spans="17:17">
      <c r="Q128209" s="39"/>
    </row>
    <row r="128210" spans="17:17">
      <c r="Q128210" s="39"/>
    </row>
    <row r="128211" spans="17:17">
      <c r="Q128211" s="39"/>
    </row>
    <row r="128212" spans="17:17">
      <c r="Q128212" s="39"/>
    </row>
    <row r="128213" spans="17:17">
      <c r="Q128213" s="39"/>
    </row>
    <row r="128214" spans="17:17">
      <c r="Q128214" s="39"/>
    </row>
    <row r="128215" spans="17:17">
      <c r="Q128215" s="39"/>
    </row>
    <row r="128216" spans="17:17">
      <c r="Q128216" s="39"/>
    </row>
    <row r="128217" spans="17:17">
      <c r="Q128217" s="39"/>
    </row>
    <row r="128218" spans="17:17">
      <c r="Q128218" s="39"/>
    </row>
    <row r="128219" spans="17:17">
      <c r="Q128219" s="39"/>
    </row>
    <row r="128220" spans="17:17">
      <c r="Q128220" s="39"/>
    </row>
    <row r="128221" spans="17:17">
      <c r="Q128221" s="39"/>
    </row>
    <row r="128222" spans="17:17">
      <c r="Q128222" s="39"/>
    </row>
    <row r="128223" spans="17:17">
      <c r="Q128223" s="39"/>
    </row>
    <row r="128224" spans="17:17">
      <c r="Q128224" s="39"/>
    </row>
    <row r="128225" spans="17:17">
      <c r="Q128225" s="39"/>
    </row>
    <row r="128226" spans="17:17">
      <c r="Q128226" s="39"/>
    </row>
    <row r="128227" spans="17:17">
      <c r="Q128227" s="39"/>
    </row>
    <row r="128228" spans="17:17">
      <c r="Q128228" s="39"/>
    </row>
    <row r="128229" spans="17:17">
      <c r="Q128229" s="39"/>
    </row>
    <row r="128230" spans="17:17">
      <c r="Q128230" s="39"/>
    </row>
    <row r="128231" spans="17:17">
      <c r="Q128231" s="39"/>
    </row>
    <row r="128232" spans="17:17">
      <c r="Q128232" s="39"/>
    </row>
    <row r="128233" spans="17:17">
      <c r="Q128233" s="39"/>
    </row>
    <row r="128234" spans="17:17">
      <c r="Q128234" s="39"/>
    </row>
    <row r="128235" spans="17:17">
      <c r="Q128235" s="39"/>
    </row>
    <row r="128236" spans="17:17">
      <c r="Q128236" s="39"/>
    </row>
    <row r="128237" spans="17:17">
      <c r="Q128237" s="39"/>
    </row>
    <row r="128238" spans="17:17">
      <c r="Q128238" s="39"/>
    </row>
    <row r="128239" spans="17:17">
      <c r="Q128239" s="39"/>
    </row>
    <row r="128240" spans="17:17">
      <c r="Q128240" s="39"/>
    </row>
    <row r="128241" spans="17:17">
      <c r="Q128241" s="39"/>
    </row>
    <row r="128242" spans="17:17">
      <c r="Q128242" s="39"/>
    </row>
    <row r="128243" spans="17:17">
      <c r="Q128243" s="39"/>
    </row>
    <row r="128244" spans="17:17">
      <c r="Q128244" s="39"/>
    </row>
    <row r="128245" spans="17:17">
      <c r="Q128245" s="39"/>
    </row>
    <row r="128246" spans="17:17">
      <c r="Q128246" s="39"/>
    </row>
    <row r="128247" spans="17:17">
      <c r="Q128247" s="39"/>
    </row>
    <row r="128248" spans="17:17">
      <c r="Q128248" s="39"/>
    </row>
    <row r="128249" spans="17:17">
      <c r="Q128249" s="39"/>
    </row>
    <row r="128250" spans="17:17">
      <c r="Q128250" s="39"/>
    </row>
    <row r="128251" spans="17:17">
      <c r="Q128251" s="39"/>
    </row>
    <row r="128252" spans="17:17">
      <c r="Q128252" s="39"/>
    </row>
    <row r="128253" spans="17:17">
      <c r="Q128253" s="39"/>
    </row>
    <row r="128254" spans="17:17">
      <c r="Q128254" s="39"/>
    </row>
    <row r="128255" spans="17:17">
      <c r="Q128255" s="39"/>
    </row>
    <row r="128256" spans="17:17">
      <c r="Q128256" s="39"/>
    </row>
    <row r="128257" spans="17:17">
      <c r="Q128257" s="39"/>
    </row>
    <row r="128258" spans="17:17">
      <c r="Q128258" s="39"/>
    </row>
    <row r="128259" spans="17:17">
      <c r="Q128259" s="39"/>
    </row>
    <row r="128260" spans="17:17">
      <c r="Q128260" s="39"/>
    </row>
    <row r="128261" spans="17:17">
      <c r="Q128261" s="39"/>
    </row>
    <row r="128262" spans="17:17">
      <c r="Q128262" s="39"/>
    </row>
    <row r="128263" spans="17:17">
      <c r="Q128263" s="39"/>
    </row>
    <row r="128264" spans="17:17">
      <c r="Q128264" s="39"/>
    </row>
    <row r="128265" spans="17:17">
      <c r="Q128265" s="39"/>
    </row>
    <row r="128266" spans="17:17">
      <c r="Q128266" s="39"/>
    </row>
    <row r="128267" spans="17:17">
      <c r="Q128267" s="39"/>
    </row>
    <row r="128268" spans="17:17">
      <c r="Q128268" s="39"/>
    </row>
    <row r="128269" spans="17:17">
      <c r="Q128269" s="39"/>
    </row>
    <row r="128270" spans="17:17">
      <c r="Q128270" s="39"/>
    </row>
    <row r="128271" spans="17:17">
      <c r="Q128271" s="39"/>
    </row>
    <row r="128272" spans="17:17">
      <c r="Q128272" s="39"/>
    </row>
    <row r="128273" spans="17:17">
      <c r="Q128273" s="39"/>
    </row>
    <row r="128274" spans="17:17">
      <c r="Q128274" s="39"/>
    </row>
    <row r="128275" spans="17:17">
      <c r="Q128275" s="39"/>
    </row>
    <row r="128276" spans="17:17">
      <c r="Q128276" s="39"/>
    </row>
    <row r="128277" spans="17:17">
      <c r="Q128277" s="39"/>
    </row>
    <row r="128278" spans="17:17">
      <c r="Q128278" s="39"/>
    </row>
    <row r="128279" spans="17:17">
      <c r="Q128279" s="39"/>
    </row>
    <row r="128280" spans="17:17">
      <c r="Q128280" s="39"/>
    </row>
    <row r="128281" spans="17:17">
      <c r="Q128281" s="39"/>
    </row>
    <row r="128282" spans="17:17">
      <c r="Q128282" s="39"/>
    </row>
    <row r="128283" spans="17:17">
      <c r="Q128283" s="39"/>
    </row>
    <row r="128284" spans="17:17">
      <c r="Q128284" s="39"/>
    </row>
    <row r="128285" spans="17:17">
      <c r="Q128285" s="39"/>
    </row>
    <row r="128286" spans="17:17">
      <c r="Q128286" s="39"/>
    </row>
    <row r="128287" spans="17:17">
      <c r="Q128287" s="39"/>
    </row>
    <row r="128288" spans="17:17">
      <c r="Q128288" s="39"/>
    </row>
    <row r="128289" spans="17:17">
      <c r="Q128289" s="39"/>
    </row>
    <row r="128290" spans="17:17">
      <c r="Q128290" s="39"/>
    </row>
    <row r="128291" spans="17:17">
      <c r="Q128291" s="39"/>
    </row>
    <row r="128292" spans="17:17">
      <c r="Q128292" s="39"/>
    </row>
    <row r="128293" spans="17:17">
      <c r="Q128293" s="39"/>
    </row>
    <row r="128294" spans="17:17">
      <c r="Q128294" s="39"/>
    </row>
    <row r="128295" spans="17:17">
      <c r="Q128295" s="39"/>
    </row>
    <row r="128296" spans="17:17">
      <c r="Q128296" s="39"/>
    </row>
    <row r="128297" spans="17:17">
      <c r="Q128297" s="39"/>
    </row>
    <row r="128298" spans="17:17">
      <c r="Q128298" s="39"/>
    </row>
    <row r="128299" spans="17:17">
      <c r="Q128299" s="39"/>
    </row>
    <row r="128300" spans="17:17">
      <c r="Q128300" s="39"/>
    </row>
    <row r="128301" spans="17:17">
      <c r="Q128301" s="39"/>
    </row>
    <row r="128302" spans="17:17">
      <c r="Q128302" s="39"/>
    </row>
    <row r="128303" spans="17:17">
      <c r="Q128303" s="39"/>
    </row>
    <row r="128304" spans="17:17">
      <c r="Q128304" s="39"/>
    </row>
    <row r="128305" spans="17:17">
      <c r="Q128305" s="39"/>
    </row>
    <row r="128306" spans="17:17">
      <c r="Q128306" s="39"/>
    </row>
    <row r="128307" spans="17:17">
      <c r="Q128307" s="39"/>
    </row>
    <row r="128308" spans="17:17">
      <c r="Q128308" s="39"/>
    </row>
    <row r="128309" spans="17:17">
      <c r="Q128309" s="39"/>
    </row>
    <row r="128310" spans="17:17">
      <c r="Q128310" s="39"/>
    </row>
    <row r="128311" spans="17:17">
      <c r="Q128311" s="39"/>
    </row>
    <row r="128312" spans="17:17">
      <c r="Q128312" s="39"/>
    </row>
    <row r="128313" spans="17:17">
      <c r="Q128313" s="39"/>
    </row>
    <row r="128314" spans="17:17">
      <c r="Q128314" s="39"/>
    </row>
    <row r="128315" spans="17:17">
      <c r="Q128315" s="39"/>
    </row>
    <row r="128316" spans="17:17">
      <c r="Q128316" s="39"/>
    </row>
    <row r="128317" spans="17:17">
      <c r="Q128317" s="39"/>
    </row>
    <row r="128318" spans="17:17">
      <c r="Q128318" s="39"/>
    </row>
    <row r="128319" spans="17:17">
      <c r="Q128319" s="39"/>
    </row>
    <row r="128320" spans="17:17">
      <c r="Q128320" s="39"/>
    </row>
    <row r="128321" spans="17:17">
      <c r="Q128321" s="39"/>
    </row>
    <row r="128322" spans="17:17">
      <c r="Q128322" s="39"/>
    </row>
    <row r="128323" spans="17:17">
      <c r="Q128323" s="39"/>
    </row>
    <row r="128324" spans="17:17">
      <c r="Q128324" s="39"/>
    </row>
    <row r="128325" spans="17:17">
      <c r="Q128325" s="39"/>
    </row>
    <row r="128326" spans="17:17">
      <c r="Q128326" s="39"/>
    </row>
    <row r="128327" spans="17:17">
      <c r="Q128327" s="39"/>
    </row>
    <row r="128328" spans="17:17">
      <c r="Q128328" s="39"/>
    </row>
    <row r="128329" spans="17:17">
      <c r="Q128329" s="39"/>
    </row>
    <row r="128330" spans="17:17">
      <c r="Q128330" s="39"/>
    </row>
    <row r="128331" spans="17:17">
      <c r="Q128331" s="39"/>
    </row>
    <row r="128332" spans="17:17">
      <c r="Q128332" s="39"/>
    </row>
    <row r="128333" spans="17:17">
      <c r="Q128333" s="39"/>
    </row>
    <row r="128334" spans="17:17">
      <c r="Q128334" s="39"/>
    </row>
    <row r="128335" spans="17:17">
      <c r="Q128335" s="39"/>
    </row>
    <row r="128336" spans="17:17">
      <c r="Q128336" s="39"/>
    </row>
    <row r="128337" spans="17:17">
      <c r="Q128337" s="39"/>
    </row>
    <row r="128338" spans="17:17">
      <c r="Q128338" s="39"/>
    </row>
    <row r="128339" spans="17:17">
      <c r="Q128339" s="39"/>
    </row>
    <row r="128340" spans="17:17">
      <c r="Q128340" s="39"/>
    </row>
    <row r="128341" spans="17:17">
      <c r="Q128341" s="39"/>
    </row>
    <row r="128342" spans="17:17">
      <c r="Q128342" s="39"/>
    </row>
    <row r="128343" spans="17:17">
      <c r="Q128343" s="39"/>
    </row>
    <row r="128344" spans="17:17">
      <c r="Q128344" s="39"/>
    </row>
    <row r="128345" spans="17:17">
      <c r="Q128345" s="39"/>
    </row>
    <row r="128346" spans="17:17">
      <c r="Q128346" s="39"/>
    </row>
    <row r="128347" spans="17:17">
      <c r="Q128347" s="39"/>
    </row>
    <row r="128348" spans="17:17">
      <c r="Q128348" s="39"/>
    </row>
    <row r="128349" spans="17:17">
      <c r="Q128349" s="39"/>
    </row>
    <row r="128350" spans="17:17">
      <c r="Q128350" s="39"/>
    </row>
    <row r="128351" spans="17:17">
      <c r="Q128351" s="39"/>
    </row>
    <row r="128352" spans="17:17">
      <c r="Q128352" s="39"/>
    </row>
    <row r="128353" spans="17:17">
      <c r="Q128353" s="39"/>
    </row>
    <row r="128354" spans="17:17">
      <c r="Q128354" s="39"/>
    </row>
    <row r="128355" spans="17:17">
      <c r="Q128355" s="39"/>
    </row>
    <row r="128356" spans="17:17">
      <c r="Q128356" s="39"/>
    </row>
    <row r="128357" spans="17:17">
      <c r="Q128357" s="39"/>
    </row>
    <row r="128358" spans="17:17">
      <c r="Q128358" s="39"/>
    </row>
    <row r="128359" spans="17:17">
      <c r="Q128359" s="39"/>
    </row>
    <row r="128360" spans="17:17">
      <c r="Q128360" s="39"/>
    </row>
    <row r="128361" spans="17:17">
      <c r="Q128361" s="39"/>
    </row>
    <row r="128362" spans="17:17">
      <c r="Q128362" s="39"/>
    </row>
    <row r="128363" spans="17:17">
      <c r="Q128363" s="39"/>
    </row>
    <row r="128364" spans="17:17">
      <c r="Q128364" s="39"/>
    </row>
    <row r="128365" spans="17:17">
      <c r="Q128365" s="39"/>
    </row>
    <row r="128366" spans="17:17">
      <c r="Q128366" s="39"/>
    </row>
    <row r="128367" spans="17:17">
      <c r="Q128367" s="39"/>
    </row>
    <row r="128368" spans="17:17">
      <c r="Q128368" s="39"/>
    </row>
    <row r="128369" spans="17:17">
      <c r="Q128369" s="39"/>
    </row>
    <row r="128370" spans="17:17">
      <c r="Q128370" s="39"/>
    </row>
    <row r="128371" spans="17:17">
      <c r="Q128371" s="39"/>
    </row>
    <row r="128372" spans="17:17">
      <c r="Q128372" s="39"/>
    </row>
    <row r="128373" spans="17:17">
      <c r="Q128373" s="39"/>
    </row>
    <row r="128374" spans="17:17">
      <c r="Q128374" s="39"/>
    </row>
    <row r="128375" spans="17:17">
      <c r="Q128375" s="39"/>
    </row>
    <row r="128376" spans="17:17">
      <c r="Q128376" s="39"/>
    </row>
    <row r="128377" spans="17:17">
      <c r="Q128377" s="39"/>
    </row>
    <row r="128378" spans="17:17">
      <c r="Q128378" s="39"/>
    </row>
    <row r="128379" spans="17:17">
      <c r="Q128379" s="39"/>
    </row>
    <row r="128380" spans="17:17">
      <c r="Q128380" s="39"/>
    </row>
    <row r="128381" spans="17:17">
      <c r="Q128381" s="39"/>
    </row>
    <row r="128382" spans="17:17">
      <c r="Q128382" s="39"/>
    </row>
    <row r="128383" spans="17:17">
      <c r="Q128383" s="39"/>
    </row>
    <row r="128384" spans="17:17">
      <c r="Q128384" s="39"/>
    </row>
    <row r="128385" spans="17:17">
      <c r="Q128385" s="39"/>
    </row>
    <row r="128386" spans="17:17">
      <c r="Q128386" s="39"/>
    </row>
    <row r="128387" spans="17:17">
      <c r="Q128387" s="39"/>
    </row>
    <row r="128388" spans="17:17">
      <c r="Q128388" s="39"/>
    </row>
    <row r="128389" spans="17:17">
      <c r="Q128389" s="39"/>
    </row>
    <row r="128390" spans="17:17">
      <c r="Q128390" s="39"/>
    </row>
    <row r="128391" spans="17:17">
      <c r="Q128391" s="39"/>
    </row>
    <row r="128392" spans="17:17">
      <c r="Q128392" s="39"/>
    </row>
    <row r="128393" spans="17:17">
      <c r="Q128393" s="39"/>
    </row>
    <row r="128394" spans="17:17">
      <c r="Q128394" s="39"/>
    </row>
    <row r="128395" spans="17:17">
      <c r="Q128395" s="39"/>
    </row>
    <row r="128396" spans="17:17">
      <c r="Q128396" s="39"/>
    </row>
    <row r="128397" spans="17:17">
      <c r="Q128397" s="39"/>
    </row>
    <row r="128398" spans="17:17">
      <c r="Q128398" s="39"/>
    </row>
    <row r="128399" spans="17:17">
      <c r="Q128399" s="39"/>
    </row>
    <row r="128400" spans="17:17">
      <c r="Q128400" s="39"/>
    </row>
    <row r="128401" spans="17:17">
      <c r="Q128401" s="39"/>
    </row>
    <row r="128402" spans="17:17">
      <c r="Q128402" s="39"/>
    </row>
    <row r="128403" spans="17:17">
      <c r="Q128403" s="39"/>
    </row>
    <row r="128404" spans="17:17">
      <c r="Q128404" s="39"/>
    </row>
    <row r="128405" spans="17:17">
      <c r="Q128405" s="39"/>
    </row>
    <row r="128406" spans="17:17">
      <c r="Q128406" s="39"/>
    </row>
    <row r="128407" spans="17:17">
      <c r="Q128407" s="39"/>
    </row>
    <row r="128408" spans="17:17">
      <c r="Q128408" s="39"/>
    </row>
    <row r="128409" spans="17:17">
      <c r="Q128409" s="39"/>
    </row>
    <row r="128410" spans="17:17">
      <c r="Q128410" s="39"/>
    </row>
    <row r="128411" spans="17:17">
      <c r="Q128411" s="39"/>
    </row>
    <row r="128412" spans="17:17">
      <c r="Q128412" s="39"/>
    </row>
    <row r="128413" spans="17:17">
      <c r="Q128413" s="39"/>
    </row>
    <row r="128414" spans="17:17">
      <c r="Q128414" s="39"/>
    </row>
    <row r="128415" spans="17:17">
      <c r="Q128415" s="39"/>
    </row>
    <row r="128416" spans="17:17">
      <c r="Q128416" s="39"/>
    </row>
    <row r="128417" spans="17:17">
      <c r="Q128417" s="39"/>
    </row>
    <row r="128418" spans="17:17">
      <c r="Q128418" s="39"/>
    </row>
    <row r="128419" spans="17:17">
      <c r="Q128419" s="39"/>
    </row>
    <row r="128420" spans="17:17">
      <c r="Q128420" s="39"/>
    </row>
    <row r="128421" spans="17:17">
      <c r="Q128421" s="39"/>
    </row>
    <row r="128422" spans="17:17">
      <c r="Q128422" s="39"/>
    </row>
    <row r="128423" spans="17:17">
      <c r="Q128423" s="39"/>
    </row>
    <row r="128424" spans="17:17">
      <c r="Q128424" s="39"/>
    </row>
    <row r="128425" spans="17:17">
      <c r="Q128425" s="39"/>
    </row>
    <row r="128426" spans="17:17">
      <c r="Q128426" s="39"/>
    </row>
    <row r="128427" spans="17:17">
      <c r="Q128427" s="39"/>
    </row>
    <row r="128428" spans="17:17">
      <c r="Q128428" s="39"/>
    </row>
    <row r="128429" spans="17:17">
      <c r="Q128429" s="39"/>
    </row>
    <row r="128430" spans="17:17">
      <c r="Q128430" s="39"/>
    </row>
    <row r="128431" spans="17:17">
      <c r="Q128431" s="39"/>
    </row>
    <row r="128432" spans="17:17">
      <c r="Q128432" s="39"/>
    </row>
    <row r="128433" spans="17:17">
      <c r="Q128433" s="39"/>
    </row>
    <row r="128434" spans="17:17">
      <c r="Q128434" s="39"/>
    </row>
    <row r="128435" spans="17:17">
      <c r="Q128435" s="39"/>
    </row>
    <row r="128436" spans="17:17">
      <c r="Q128436" s="39"/>
    </row>
    <row r="128437" spans="17:17">
      <c r="Q128437" s="39"/>
    </row>
    <row r="128438" spans="17:17">
      <c r="Q128438" s="39"/>
    </row>
    <row r="128439" spans="17:17">
      <c r="Q128439" s="39"/>
    </row>
    <row r="128440" spans="17:17">
      <c r="Q128440" s="39"/>
    </row>
    <row r="128441" spans="17:17">
      <c r="Q128441" s="39"/>
    </row>
    <row r="128442" spans="17:17">
      <c r="Q128442" s="39"/>
    </row>
    <row r="128443" spans="17:17">
      <c r="Q128443" s="39"/>
    </row>
    <row r="128444" spans="17:17">
      <c r="Q128444" s="39"/>
    </row>
    <row r="128445" spans="17:17">
      <c r="Q128445" s="39"/>
    </row>
    <row r="128446" spans="17:17">
      <c r="Q128446" s="39"/>
    </row>
    <row r="128447" spans="17:17">
      <c r="Q128447" s="39"/>
    </row>
    <row r="128448" spans="17:17">
      <c r="Q128448" s="39"/>
    </row>
    <row r="128449" spans="17:17">
      <c r="Q128449" s="39"/>
    </row>
    <row r="128450" spans="17:17">
      <c r="Q128450" s="39"/>
    </row>
    <row r="128451" spans="17:17">
      <c r="Q128451" s="39"/>
    </row>
    <row r="128452" spans="17:17">
      <c r="Q128452" s="39"/>
    </row>
    <row r="128453" spans="17:17">
      <c r="Q128453" s="39"/>
    </row>
    <row r="128454" spans="17:17">
      <c r="Q128454" s="39"/>
    </row>
    <row r="128455" spans="17:17">
      <c r="Q128455" s="39"/>
    </row>
    <row r="128456" spans="17:17">
      <c r="Q128456" s="39"/>
    </row>
    <row r="128457" spans="17:17">
      <c r="Q128457" s="39"/>
    </row>
    <row r="128458" spans="17:17">
      <c r="Q128458" s="39"/>
    </row>
    <row r="128459" spans="17:17">
      <c r="Q128459" s="39"/>
    </row>
    <row r="128460" spans="17:17">
      <c r="Q128460" s="39"/>
    </row>
    <row r="128461" spans="17:17">
      <c r="Q128461" s="39"/>
    </row>
    <row r="128462" spans="17:17">
      <c r="Q128462" s="39"/>
    </row>
    <row r="128463" spans="17:17">
      <c r="Q128463" s="39"/>
    </row>
    <row r="128464" spans="17:17">
      <c r="Q128464" s="39"/>
    </row>
    <row r="128465" spans="17:17">
      <c r="Q128465" s="39"/>
    </row>
    <row r="128466" spans="17:17">
      <c r="Q128466" s="39"/>
    </row>
    <row r="128467" spans="17:17">
      <c r="Q128467" s="39"/>
    </row>
    <row r="128468" spans="17:17">
      <c r="Q128468" s="39"/>
    </row>
    <row r="128469" spans="17:17">
      <c r="Q128469" s="39"/>
    </row>
    <row r="128470" spans="17:17">
      <c r="Q128470" s="39"/>
    </row>
    <row r="128471" spans="17:17">
      <c r="Q128471" s="39"/>
    </row>
    <row r="128472" spans="17:17">
      <c r="Q128472" s="39"/>
    </row>
    <row r="128473" spans="17:17">
      <c r="Q128473" s="39"/>
    </row>
    <row r="128474" spans="17:17">
      <c r="Q128474" s="39"/>
    </row>
    <row r="128475" spans="17:17">
      <c r="Q128475" s="39"/>
    </row>
    <row r="128476" spans="17:17">
      <c r="Q128476" s="39"/>
    </row>
    <row r="128477" spans="17:17">
      <c r="Q128477" s="39"/>
    </row>
    <row r="128478" spans="17:17">
      <c r="Q128478" s="39"/>
    </row>
    <row r="128479" spans="17:17">
      <c r="Q128479" s="39"/>
    </row>
    <row r="128480" spans="17:17">
      <c r="Q128480" s="39"/>
    </row>
    <row r="128481" spans="17:17">
      <c r="Q128481" s="39"/>
    </row>
    <row r="128482" spans="17:17">
      <c r="Q128482" s="39"/>
    </row>
    <row r="128483" spans="17:17">
      <c r="Q128483" s="39"/>
    </row>
    <row r="128484" spans="17:17">
      <c r="Q128484" s="39"/>
    </row>
    <row r="128485" spans="17:17">
      <c r="Q128485" s="39"/>
    </row>
    <row r="128486" spans="17:17">
      <c r="Q128486" s="39"/>
    </row>
    <row r="128487" spans="17:17">
      <c r="Q128487" s="39"/>
    </row>
    <row r="128488" spans="17:17">
      <c r="Q128488" s="39"/>
    </row>
    <row r="128489" spans="17:17">
      <c r="Q128489" s="39"/>
    </row>
    <row r="128490" spans="17:17">
      <c r="Q128490" s="39"/>
    </row>
    <row r="128491" spans="17:17">
      <c r="Q128491" s="39"/>
    </row>
    <row r="128492" spans="17:17">
      <c r="Q128492" s="39"/>
    </row>
    <row r="128493" spans="17:17">
      <c r="Q128493" s="39"/>
    </row>
    <row r="128494" spans="17:17">
      <c r="Q128494" s="39"/>
    </row>
    <row r="128495" spans="17:17">
      <c r="Q128495" s="39"/>
    </row>
    <row r="128496" spans="17:17">
      <c r="Q128496" s="39"/>
    </row>
    <row r="128497" spans="17:17">
      <c r="Q128497" s="39"/>
    </row>
    <row r="128498" spans="17:17">
      <c r="Q128498" s="39"/>
    </row>
    <row r="128499" spans="17:17">
      <c r="Q128499" s="39"/>
    </row>
    <row r="128500" spans="17:17">
      <c r="Q128500" s="39"/>
    </row>
    <row r="128501" spans="17:17">
      <c r="Q128501" s="39"/>
    </row>
    <row r="128502" spans="17:17">
      <c r="Q128502" s="39"/>
    </row>
    <row r="128503" spans="17:17">
      <c r="Q128503" s="39"/>
    </row>
    <row r="128504" spans="17:17">
      <c r="Q128504" s="39"/>
    </row>
    <row r="128505" spans="17:17">
      <c r="Q128505" s="39"/>
    </row>
    <row r="128506" spans="17:17">
      <c r="Q128506" s="39"/>
    </row>
    <row r="128507" spans="17:17">
      <c r="Q128507" s="39"/>
    </row>
    <row r="128508" spans="17:17">
      <c r="Q128508" s="39"/>
    </row>
    <row r="128509" spans="17:17">
      <c r="Q128509" s="39"/>
    </row>
    <row r="128510" spans="17:17">
      <c r="Q128510" s="39"/>
    </row>
    <row r="128511" spans="17:17">
      <c r="Q128511" s="39"/>
    </row>
    <row r="128512" spans="17:17">
      <c r="Q128512" s="39"/>
    </row>
    <row r="128513" spans="17:17">
      <c r="Q128513" s="39"/>
    </row>
    <row r="128514" spans="17:17">
      <c r="Q128514" s="39"/>
    </row>
    <row r="128515" spans="17:17">
      <c r="Q128515" s="39"/>
    </row>
    <row r="128516" spans="17:17">
      <c r="Q128516" s="39"/>
    </row>
    <row r="128517" spans="17:17">
      <c r="Q128517" s="39"/>
    </row>
    <row r="128518" spans="17:17">
      <c r="Q128518" s="39"/>
    </row>
    <row r="128519" spans="17:17">
      <c r="Q128519" s="39"/>
    </row>
    <row r="128520" spans="17:17">
      <c r="Q128520" s="39"/>
    </row>
    <row r="128521" spans="17:17">
      <c r="Q128521" s="39"/>
    </row>
    <row r="128522" spans="17:17">
      <c r="Q128522" s="39"/>
    </row>
    <row r="128523" spans="17:17">
      <c r="Q128523" s="39"/>
    </row>
    <row r="128524" spans="17:17">
      <c r="Q128524" s="39"/>
    </row>
    <row r="128525" spans="17:17">
      <c r="Q128525" s="39"/>
    </row>
    <row r="128526" spans="17:17">
      <c r="Q128526" s="39"/>
    </row>
    <row r="128527" spans="17:17">
      <c r="Q128527" s="39"/>
    </row>
    <row r="128528" spans="17:17">
      <c r="Q128528" s="39"/>
    </row>
    <row r="128529" spans="17:17">
      <c r="Q128529" s="39"/>
    </row>
    <row r="128530" spans="17:17">
      <c r="Q128530" s="39"/>
    </row>
    <row r="128531" spans="17:17">
      <c r="Q128531" s="39"/>
    </row>
    <row r="128532" spans="17:17">
      <c r="Q128532" s="39"/>
    </row>
    <row r="128533" spans="17:17">
      <c r="Q128533" s="39"/>
    </row>
    <row r="128534" spans="17:17">
      <c r="Q128534" s="39"/>
    </row>
    <row r="128535" spans="17:17">
      <c r="Q128535" s="39"/>
    </row>
    <row r="128536" spans="17:17">
      <c r="Q128536" s="39"/>
    </row>
    <row r="128537" spans="17:17">
      <c r="Q128537" s="39"/>
    </row>
    <row r="128538" spans="17:17">
      <c r="Q128538" s="39"/>
    </row>
    <row r="128539" spans="17:17">
      <c r="Q128539" s="39"/>
    </row>
    <row r="128540" spans="17:17">
      <c r="Q128540" s="39"/>
    </row>
    <row r="128541" spans="17:17">
      <c r="Q128541" s="39"/>
    </row>
    <row r="128542" spans="17:17">
      <c r="Q128542" s="39"/>
    </row>
    <row r="128543" spans="17:17">
      <c r="Q128543" s="39"/>
    </row>
    <row r="128544" spans="17:17">
      <c r="Q128544" s="39"/>
    </row>
    <row r="128545" spans="17:17">
      <c r="Q128545" s="39"/>
    </row>
    <row r="128546" spans="17:17">
      <c r="Q128546" s="39"/>
    </row>
    <row r="128547" spans="17:17">
      <c r="Q128547" s="39"/>
    </row>
    <row r="128548" spans="17:17">
      <c r="Q128548" s="39"/>
    </row>
    <row r="128549" spans="17:17">
      <c r="Q128549" s="39"/>
    </row>
    <row r="128550" spans="17:17">
      <c r="Q128550" s="39"/>
    </row>
    <row r="128551" spans="17:17">
      <c r="Q128551" s="39"/>
    </row>
    <row r="128552" spans="17:17">
      <c r="Q128552" s="39"/>
    </row>
    <row r="128553" spans="17:17">
      <c r="Q128553" s="39"/>
    </row>
    <row r="128554" spans="17:17">
      <c r="Q128554" s="39"/>
    </row>
    <row r="128555" spans="17:17">
      <c r="Q128555" s="39"/>
    </row>
    <row r="128556" spans="17:17">
      <c r="Q128556" s="39"/>
    </row>
    <row r="128557" spans="17:17">
      <c r="Q128557" s="39"/>
    </row>
    <row r="128558" spans="17:17">
      <c r="Q128558" s="39"/>
    </row>
    <row r="128559" spans="17:17">
      <c r="Q128559" s="39"/>
    </row>
    <row r="128560" spans="17:17">
      <c r="Q128560" s="39"/>
    </row>
    <row r="128561" spans="17:17">
      <c r="Q128561" s="39"/>
    </row>
    <row r="128562" spans="17:17">
      <c r="Q128562" s="39"/>
    </row>
    <row r="128563" spans="17:17">
      <c r="Q128563" s="39"/>
    </row>
    <row r="128564" spans="17:17">
      <c r="Q128564" s="39"/>
    </row>
    <row r="128565" spans="17:17">
      <c r="Q128565" s="39"/>
    </row>
    <row r="128566" spans="17:17">
      <c r="Q128566" s="39"/>
    </row>
    <row r="128567" spans="17:17">
      <c r="Q128567" s="39"/>
    </row>
    <row r="128568" spans="17:17">
      <c r="Q128568" s="39"/>
    </row>
    <row r="128569" spans="17:17">
      <c r="Q128569" s="39"/>
    </row>
    <row r="128570" spans="17:17">
      <c r="Q128570" s="39"/>
    </row>
    <row r="128571" spans="17:17">
      <c r="Q128571" s="39"/>
    </row>
    <row r="128572" spans="17:17">
      <c r="Q128572" s="39"/>
    </row>
    <row r="128573" spans="17:17">
      <c r="Q128573" s="39"/>
    </row>
    <row r="128574" spans="17:17">
      <c r="Q128574" s="39"/>
    </row>
    <row r="128575" spans="17:17">
      <c r="Q128575" s="39"/>
    </row>
    <row r="128576" spans="17:17">
      <c r="Q128576" s="39"/>
    </row>
    <row r="128577" spans="17:17">
      <c r="Q128577" s="39"/>
    </row>
    <row r="128578" spans="17:17">
      <c r="Q128578" s="39"/>
    </row>
    <row r="128579" spans="17:17">
      <c r="Q128579" s="39"/>
    </row>
    <row r="128580" spans="17:17">
      <c r="Q128580" s="39"/>
    </row>
    <row r="128581" spans="17:17">
      <c r="Q128581" s="39"/>
    </row>
    <row r="128582" spans="17:17">
      <c r="Q128582" s="39"/>
    </row>
    <row r="128583" spans="17:17">
      <c r="Q128583" s="39"/>
    </row>
    <row r="128584" spans="17:17">
      <c r="Q128584" s="39"/>
    </row>
    <row r="128585" spans="17:17">
      <c r="Q128585" s="39"/>
    </row>
    <row r="128586" spans="17:17">
      <c r="Q128586" s="39"/>
    </row>
    <row r="128587" spans="17:17">
      <c r="Q128587" s="39"/>
    </row>
    <row r="128588" spans="17:17">
      <c r="Q128588" s="39"/>
    </row>
    <row r="128589" spans="17:17">
      <c r="Q128589" s="39"/>
    </row>
    <row r="128590" spans="17:17">
      <c r="Q128590" s="39"/>
    </row>
    <row r="128591" spans="17:17">
      <c r="Q128591" s="39"/>
    </row>
    <row r="128592" spans="17:17">
      <c r="Q128592" s="39"/>
    </row>
    <row r="128593" spans="17:17">
      <c r="Q128593" s="39"/>
    </row>
    <row r="128594" spans="17:17">
      <c r="Q128594" s="39"/>
    </row>
    <row r="128595" spans="17:17">
      <c r="Q128595" s="39"/>
    </row>
    <row r="128596" spans="17:17">
      <c r="Q128596" s="39"/>
    </row>
    <row r="128597" spans="17:17">
      <c r="Q128597" s="39"/>
    </row>
    <row r="128598" spans="17:17">
      <c r="Q128598" s="39"/>
    </row>
    <row r="128599" spans="17:17">
      <c r="Q128599" s="39"/>
    </row>
    <row r="128600" spans="17:17">
      <c r="Q128600" s="39"/>
    </row>
    <row r="128601" spans="17:17">
      <c r="Q128601" s="39"/>
    </row>
    <row r="128602" spans="17:17">
      <c r="Q128602" s="39"/>
    </row>
    <row r="128603" spans="17:17">
      <c r="Q128603" s="39"/>
    </row>
    <row r="128604" spans="17:17">
      <c r="Q128604" s="39"/>
    </row>
    <row r="128605" spans="17:17">
      <c r="Q128605" s="39"/>
    </row>
    <row r="128606" spans="17:17">
      <c r="Q128606" s="39"/>
    </row>
    <row r="128607" spans="17:17">
      <c r="Q128607" s="39"/>
    </row>
    <row r="128608" spans="17:17">
      <c r="Q128608" s="39"/>
    </row>
    <row r="128609" spans="17:17">
      <c r="Q128609" s="39"/>
    </row>
    <row r="128610" spans="17:17">
      <c r="Q128610" s="39"/>
    </row>
    <row r="128611" spans="17:17">
      <c r="Q128611" s="39"/>
    </row>
    <row r="128612" spans="17:17">
      <c r="Q128612" s="39"/>
    </row>
    <row r="128613" spans="17:17">
      <c r="Q128613" s="39"/>
    </row>
    <row r="128614" spans="17:17">
      <c r="Q128614" s="39"/>
    </row>
    <row r="128615" spans="17:17">
      <c r="Q128615" s="39"/>
    </row>
    <row r="128616" spans="17:17">
      <c r="Q128616" s="39"/>
    </row>
    <row r="128617" spans="17:17">
      <c r="Q128617" s="39"/>
    </row>
    <row r="128618" spans="17:17">
      <c r="Q128618" s="39"/>
    </row>
    <row r="128619" spans="17:17">
      <c r="Q128619" s="39"/>
    </row>
    <row r="128620" spans="17:17">
      <c r="Q128620" s="39"/>
    </row>
    <row r="128621" spans="17:17">
      <c r="Q128621" s="39"/>
    </row>
    <row r="128622" spans="17:17">
      <c r="Q128622" s="39"/>
    </row>
    <row r="128623" spans="17:17">
      <c r="Q128623" s="39"/>
    </row>
    <row r="128624" spans="17:17">
      <c r="Q128624" s="39"/>
    </row>
    <row r="128625" spans="17:17">
      <c r="Q128625" s="39"/>
    </row>
    <row r="128626" spans="17:17">
      <c r="Q128626" s="39"/>
    </row>
    <row r="128627" spans="17:17">
      <c r="Q128627" s="39"/>
    </row>
    <row r="128628" spans="17:17">
      <c r="Q128628" s="39"/>
    </row>
    <row r="128629" spans="17:17">
      <c r="Q128629" s="39"/>
    </row>
    <row r="128630" spans="17:17">
      <c r="Q128630" s="39"/>
    </row>
    <row r="128631" spans="17:17">
      <c r="Q128631" s="39"/>
    </row>
    <row r="128632" spans="17:17">
      <c r="Q128632" s="39"/>
    </row>
    <row r="128633" spans="17:17">
      <c r="Q128633" s="39"/>
    </row>
    <row r="128634" spans="17:17">
      <c r="Q128634" s="39"/>
    </row>
    <row r="128635" spans="17:17">
      <c r="Q128635" s="39"/>
    </row>
    <row r="128636" spans="17:17">
      <c r="Q128636" s="39"/>
    </row>
    <row r="128637" spans="17:17">
      <c r="Q128637" s="39"/>
    </row>
    <row r="128638" spans="17:17">
      <c r="Q128638" s="39"/>
    </row>
    <row r="128639" spans="17:17">
      <c r="Q128639" s="39"/>
    </row>
    <row r="128640" spans="17:17">
      <c r="Q128640" s="39"/>
    </row>
    <row r="128641" spans="17:17">
      <c r="Q128641" s="39"/>
    </row>
    <row r="128642" spans="17:17">
      <c r="Q128642" s="39"/>
    </row>
    <row r="128643" spans="17:17">
      <c r="Q128643" s="39"/>
    </row>
    <row r="128644" spans="17:17">
      <c r="Q128644" s="39"/>
    </row>
    <row r="128645" spans="17:17">
      <c r="Q128645" s="39"/>
    </row>
    <row r="128646" spans="17:17">
      <c r="Q128646" s="39"/>
    </row>
    <row r="128647" spans="17:17">
      <c r="Q128647" s="39"/>
    </row>
    <row r="128648" spans="17:17">
      <c r="Q128648" s="39"/>
    </row>
    <row r="128649" spans="17:17">
      <c r="Q128649" s="39"/>
    </row>
    <row r="128650" spans="17:17">
      <c r="Q128650" s="39"/>
    </row>
    <row r="128651" spans="17:17">
      <c r="Q128651" s="39"/>
    </row>
    <row r="128652" spans="17:17">
      <c r="Q128652" s="39"/>
    </row>
    <row r="128653" spans="17:17">
      <c r="Q128653" s="39"/>
    </row>
    <row r="128654" spans="17:17">
      <c r="Q128654" s="39"/>
    </row>
    <row r="128655" spans="17:17">
      <c r="Q128655" s="39"/>
    </row>
    <row r="128656" spans="17:17">
      <c r="Q128656" s="39"/>
    </row>
    <row r="128657" spans="17:17">
      <c r="Q128657" s="39"/>
    </row>
    <row r="128658" spans="17:17">
      <c r="Q128658" s="39"/>
    </row>
    <row r="128659" spans="17:17">
      <c r="Q128659" s="39"/>
    </row>
    <row r="128660" spans="17:17">
      <c r="Q128660" s="39"/>
    </row>
    <row r="128661" spans="17:17">
      <c r="Q128661" s="39"/>
    </row>
    <row r="128662" spans="17:17">
      <c r="Q128662" s="39"/>
    </row>
    <row r="128663" spans="17:17">
      <c r="Q128663" s="39"/>
    </row>
    <row r="128664" spans="17:17">
      <c r="Q128664" s="39"/>
    </row>
    <row r="128665" spans="17:17">
      <c r="Q128665" s="39"/>
    </row>
    <row r="128666" spans="17:17">
      <c r="Q128666" s="39"/>
    </row>
    <row r="128667" spans="17:17">
      <c r="Q128667" s="39"/>
    </row>
    <row r="128668" spans="17:17">
      <c r="Q128668" s="39"/>
    </row>
    <row r="128669" spans="17:17">
      <c r="Q128669" s="39"/>
    </row>
    <row r="128670" spans="17:17">
      <c r="Q128670" s="39"/>
    </row>
    <row r="128671" spans="17:17">
      <c r="Q128671" s="39"/>
    </row>
    <row r="128672" spans="17:17">
      <c r="Q128672" s="39"/>
    </row>
    <row r="128673" spans="17:17">
      <c r="Q128673" s="39"/>
    </row>
    <row r="128674" spans="17:17">
      <c r="Q128674" s="39"/>
    </row>
    <row r="128675" spans="17:17">
      <c r="Q128675" s="39"/>
    </row>
    <row r="128676" spans="17:17">
      <c r="Q128676" s="39"/>
    </row>
    <row r="128677" spans="17:17">
      <c r="Q128677" s="39"/>
    </row>
    <row r="128678" spans="17:17">
      <c r="Q128678" s="39"/>
    </row>
    <row r="128679" spans="17:17">
      <c r="Q128679" s="39"/>
    </row>
    <row r="128680" spans="17:17">
      <c r="Q128680" s="39"/>
    </row>
    <row r="128681" spans="17:17">
      <c r="Q128681" s="39"/>
    </row>
    <row r="128682" spans="17:17">
      <c r="Q128682" s="39"/>
    </row>
    <row r="128683" spans="17:17">
      <c r="Q128683" s="39"/>
    </row>
    <row r="128684" spans="17:17">
      <c r="Q128684" s="39"/>
    </row>
    <row r="128685" spans="17:17">
      <c r="Q128685" s="39"/>
    </row>
    <row r="128686" spans="17:17">
      <c r="Q128686" s="39"/>
    </row>
    <row r="128687" spans="17:17">
      <c r="Q128687" s="39"/>
    </row>
    <row r="128688" spans="17:17">
      <c r="Q128688" s="39"/>
    </row>
    <row r="128689" spans="17:17">
      <c r="Q128689" s="39"/>
    </row>
    <row r="128690" spans="17:17">
      <c r="Q128690" s="39"/>
    </row>
    <row r="128691" spans="17:17">
      <c r="Q128691" s="39"/>
    </row>
    <row r="128692" spans="17:17">
      <c r="Q128692" s="39"/>
    </row>
    <row r="128693" spans="17:17">
      <c r="Q128693" s="39"/>
    </row>
    <row r="128694" spans="17:17">
      <c r="Q128694" s="39"/>
    </row>
    <row r="128695" spans="17:17">
      <c r="Q128695" s="39"/>
    </row>
    <row r="128696" spans="17:17">
      <c r="Q128696" s="39"/>
    </row>
    <row r="128697" spans="17:17">
      <c r="Q128697" s="39"/>
    </row>
    <row r="128698" spans="17:17">
      <c r="Q128698" s="39"/>
    </row>
    <row r="128699" spans="17:17">
      <c r="Q128699" s="39"/>
    </row>
    <row r="128700" spans="17:17">
      <c r="Q128700" s="39"/>
    </row>
    <row r="128701" spans="17:17">
      <c r="Q128701" s="39"/>
    </row>
    <row r="128702" spans="17:17">
      <c r="Q128702" s="39"/>
    </row>
    <row r="128703" spans="17:17">
      <c r="Q128703" s="39"/>
    </row>
    <row r="128704" spans="17:17">
      <c r="Q128704" s="39"/>
    </row>
    <row r="128705" spans="17:17">
      <c r="Q128705" s="39"/>
    </row>
    <row r="128706" spans="17:17">
      <c r="Q128706" s="39"/>
    </row>
    <row r="128707" spans="17:17">
      <c r="Q128707" s="39"/>
    </row>
    <row r="128708" spans="17:17">
      <c r="Q128708" s="39"/>
    </row>
    <row r="128709" spans="17:17">
      <c r="Q128709" s="39"/>
    </row>
    <row r="128710" spans="17:17">
      <c r="Q128710" s="39"/>
    </row>
    <row r="128711" spans="17:17">
      <c r="Q128711" s="39"/>
    </row>
    <row r="128712" spans="17:17">
      <c r="Q128712" s="39"/>
    </row>
    <row r="128713" spans="17:17">
      <c r="Q128713" s="39"/>
    </row>
    <row r="128714" spans="17:17">
      <c r="Q128714" s="39"/>
    </row>
    <row r="128715" spans="17:17">
      <c r="Q128715" s="39"/>
    </row>
    <row r="128716" spans="17:17">
      <c r="Q128716" s="39"/>
    </row>
    <row r="128717" spans="17:17">
      <c r="Q128717" s="39"/>
    </row>
    <row r="128718" spans="17:17">
      <c r="Q128718" s="39"/>
    </row>
    <row r="128719" spans="17:17">
      <c r="Q128719" s="39"/>
    </row>
    <row r="128720" spans="17:17">
      <c r="Q128720" s="39"/>
    </row>
    <row r="128721" spans="17:17">
      <c r="Q128721" s="39"/>
    </row>
    <row r="128722" spans="17:17">
      <c r="Q128722" s="39"/>
    </row>
    <row r="128723" spans="17:17">
      <c r="Q128723" s="39"/>
    </row>
    <row r="128724" spans="17:17">
      <c r="Q128724" s="39"/>
    </row>
    <row r="128725" spans="17:17">
      <c r="Q128725" s="39"/>
    </row>
    <row r="128726" spans="17:17">
      <c r="Q128726" s="39"/>
    </row>
    <row r="128727" spans="17:17">
      <c r="Q128727" s="39"/>
    </row>
    <row r="128728" spans="17:17">
      <c r="Q128728" s="39"/>
    </row>
    <row r="128729" spans="17:17">
      <c r="Q128729" s="39"/>
    </row>
    <row r="128730" spans="17:17">
      <c r="Q128730" s="39"/>
    </row>
    <row r="128731" spans="17:17">
      <c r="Q128731" s="39"/>
    </row>
    <row r="128732" spans="17:17">
      <c r="Q128732" s="39"/>
    </row>
    <row r="128733" spans="17:17">
      <c r="Q128733" s="39"/>
    </row>
    <row r="128734" spans="17:17">
      <c r="Q128734" s="39"/>
    </row>
    <row r="128735" spans="17:17">
      <c r="Q128735" s="39"/>
    </row>
    <row r="128736" spans="17:17">
      <c r="Q128736" s="39"/>
    </row>
    <row r="128737" spans="17:17">
      <c r="Q128737" s="39"/>
    </row>
    <row r="128738" spans="17:17">
      <c r="Q128738" s="39"/>
    </row>
    <row r="128739" spans="17:17">
      <c r="Q128739" s="39"/>
    </row>
    <row r="128740" spans="17:17">
      <c r="Q128740" s="39"/>
    </row>
    <row r="128741" spans="17:17">
      <c r="Q128741" s="39"/>
    </row>
    <row r="128742" spans="17:17">
      <c r="Q128742" s="39"/>
    </row>
    <row r="128743" spans="17:17">
      <c r="Q128743" s="39"/>
    </row>
    <row r="128744" spans="17:17">
      <c r="Q128744" s="39"/>
    </row>
    <row r="128745" spans="17:17">
      <c r="Q128745" s="39"/>
    </row>
    <row r="128746" spans="17:17">
      <c r="Q128746" s="39"/>
    </row>
    <row r="128747" spans="17:17">
      <c r="Q128747" s="39"/>
    </row>
    <row r="128748" spans="17:17">
      <c r="Q128748" s="39"/>
    </row>
    <row r="128749" spans="17:17">
      <c r="Q128749" s="39"/>
    </row>
    <row r="128750" spans="17:17">
      <c r="Q128750" s="39"/>
    </row>
    <row r="128751" spans="17:17">
      <c r="Q128751" s="39"/>
    </row>
    <row r="128752" spans="17:17">
      <c r="Q128752" s="39"/>
    </row>
    <row r="128753" spans="17:17">
      <c r="Q128753" s="39"/>
    </row>
    <row r="128754" spans="17:17">
      <c r="Q128754" s="39"/>
    </row>
    <row r="128755" spans="17:17">
      <c r="Q128755" s="39"/>
    </row>
    <row r="128756" spans="17:17">
      <c r="Q128756" s="39"/>
    </row>
    <row r="128757" spans="17:17">
      <c r="Q128757" s="39"/>
    </row>
    <row r="128758" spans="17:17">
      <c r="Q128758" s="39"/>
    </row>
    <row r="128759" spans="17:17">
      <c r="Q128759" s="39"/>
    </row>
    <row r="128760" spans="17:17">
      <c r="Q128760" s="39"/>
    </row>
    <row r="128761" spans="17:17">
      <c r="Q128761" s="39"/>
    </row>
    <row r="128762" spans="17:17">
      <c r="Q128762" s="39"/>
    </row>
    <row r="128763" spans="17:17">
      <c r="Q128763" s="39"/>
    </row>
    <row r="128764" spans="17:17">
      <c r="Q128764" s="39"/>
    </row>
    <row r="128765" spans="17:17">
      <c r="Q128765" s="39"/>
    </row>
    <row r="128766" spans="17:17">
      <c r="Q128766" s="39"/>
    </row>
    <row r="128767" spans="17:17">
      <c r="Q128767" s="39"/>
    </row>
    <row r="128768" spans="17:17">
      <c r="Q128768" s="39"/>
    </row>
    <row r="128769" spans="17:17">
      <c r="Q128769" s="39"/>
    </row>
    <row r="128770" spans="17:17">
      <c r="Q128770" s="39"/>
    </row>
    <row r="128771" spans="17:17">
      <c r="Q128771" s="39"/>
    </row>
    <row r="128772" spans="17:17">
      <c r="Q128772" s="39"/>
    </row>
    <row r="128773" spans="17:17">
      <c r="Q128773" s="39"/>
    </row>
    <row r="128774" spans="17:17">
      <c r="Q128774" s="39"/>
    </row>
    <row r="128775" spans="17:17">
      <c r="Q128775" s="39"/>
    </row>
    <row r="128776" spans="17:17">
      <c r="Q128776" s="39"/>
    </row>
    <row r="128777" spans="17:17">
      <c r="Q128777" s="39"/>
    </row>
    <row r="128778" spans="17:17">
      <c r="Q128778" s="39"/>
    </row>
    <row r="128779" spans="17:17">
      <c r="Q128779" s="39"/>
    </row>
    <row r="128780" spans="17:17">
      <c r="Q128780" s="39"/>
    </row>
    <row r="128781" spans="17:17">
      <c r="Q128781" s="39"/>
    </row>
    <row r="128782" spans="17:17">
      <c r="Q128782" s="39"/>
    </row>
    <row r="128783" spans="17:17">
      <c r="Q128783" s="39"/>
    </row>
    <row r="128784" spans="17:17">
      <c r="Q128784" s="39"/>
    </row>
    <row r="128785" spans="17:17">
      <c r="Q128785" s="39"/>
    </row>
    <row r="128786" spans="17:17">
      <c r="Q128786" s="39"/>
    </row>
    <row r="128787" spans="17:17">
      <c r="Q128787" s="39"/>
    </row>
    <row r="128788" spans="17:17">
      <c r="Q128788" s="39"/>
    </row>
    <row r="128789" spans="17:17">
      <c r="Q128789" s="39"/>
    </row>
    <row r="128790" spans="17:17">
      <c r="Q128790" s="39"/>
    </row>
    <row r="128791" spans="17:17">
      <c r="Q128791" s="39"/>
    </row>
    <row r="128792" spans="17:17">
      <c r="Q128792" s="39"/>
    </row>
    <row r="128793" spans="17:17">
      <c r="Q128793" s="39"/>
    </row>
    <row r="128794" spans="17:17">
      <c r="Q128794" s="39"/>
    </row>
    <row r="128795" spans="17:17">
      <c r="Q128795" s="39"/>
    </row>
    <row r="128796" spans="17:17">
      <c r="Q128796" s="39"/>
    </row>
    <row r="128797" spans="17:17">
      <c r="Q128797" s="39"/>
    </row>
    <row r="128798" spans="17:17">
      <c r="Q128798" s="39"/>
    </row>
    <row r="128799" spans="17:17">
      <c r="Q128799" s="39"/>
    </row>
    <row r="128800" spans="17:17">
      <c r="Q128800" s="39"/>
    </row>
    <row r="128801" spans="17:17">
      <c r="Q128801" s="39"/>
    </row>
    <row r="128802" spans="17:17">
      <c r="Q128802" s="39"/>
    </row>
    <row r="128803" spans="17:17">
      <c r="Q128803" s="39"/>
    </row>
    <row r="128804" spans="17:17">
      <c r="Q128804" s="39"/>
    </row>
    <row r="128805" spans="17:17">
      <c r="Q128805" s="39"/>
    </row>
    <row r="128806" spans="17:17">
      <c r="Q128806" s="39"/>
    </row>
    <row r="128807" spans="17:17">
      <c r="Q128807" s="39"/>
    </row>
    <row r="128808" spans="17:17">
      <c r="Q128808" s="39"/>
    </row>
    <row r="128809" spans="17:17">
      <c r="Q128809" s="39"/>
    </row>
    <row r="128810" spans="17:17">
      <c r="Q128810" s="39"/>
    </row>
    <row r="128811" spans="17:17">
      <c r="Q128811" s="39"/>
    </row>
    <row r="128812" spans="17:17">
      <c r="Q128812" s="39"/>
    </row>
    <row r="128813" spans="17:17">
      <c r="Q128813" s="39"/>
    </row>
    <row r="128814" spans="17:17">
      <c r="Q128814" s="39"/>
    </row>
    <row r="128815" spans="17:17">
      <c r="Q128815" s="39"/>
    </row>
    <row r="128816" spans="17:17">
      <c r="Q128816" s="39"/>
    </row>
    <row r="128817" spans="17:17">
      <c r="Q128817" s="39"/>
    </row>
    <row r="128818" spans="17:17">
      <c r="Q128818" s="39"/>
    </row>
    <row r="128819" spans="17:17">
      <c r="Q128819" s="39"/>
    </row>
    <row r="128820" spans="17:17">
      <c r="Q128820" s="39"/>
    </row>
    <row r="128821" spans="17:17">
      <c r="Q128821" s="39"/>
    </row>
    <row r="128822" spans="17:17">
      <c r="Q128822" s="39"/>
    </row>
    <row r="128823" spans="17:17">
      <c r="Q128823" s="39"/>
    </row>
    <row r="128824" spans="17:17">
      <c r="Q128824" s="39"/>
    </row>
    <row r="128825" spans="17:17">
      <c r="Q128825" s="39"/>
    </row>
    <row r="128826" spans="17:17">
      <c r="Q128826" s="39"/>
    </row>
    <row r="128827" spans="17:17">
      <c r="Q128827" s="39"/>
    </row>
    <row r="128828" spans="17:17">
      <c r="Q128828" s="39"/>
    </row>
    <row r="128829" spans="17:17">
      <c r="Q128829" s="39"/>
    </row>
    <row r="128830" spans="17:17">
      <c r="Q128830" s="39"/>
    </row>
    <row r="128831" spans="17:17">
      <c r="Q128831" s="39"/>
    </row>
    <row r="128832" spans="17:17">
      <c r="Q128832" s="39"/>
    </row>
    <row r="128833" spans="17:17">
      <c r="Q128833" s="39"/>
    </row>
    <row r="128834" spans="17:17">
      <c r="Q128834" s="39"/>
    </row>
    <row r="128835" spans="17:17">
      <c r="Q128835" s="39"/>
    </row>
    <row r="128836" spans="17:17">
      <c r="Q128836" s="39"/>
    </row>
    <row r="128837" spans="17:17">
      <c r="Q128837" s="39"/>
    </row>
    <row r="128838" spans="17:17">
      <c r="Q128838" s="39"/>
    </row>
    <row r="128839" spans="17:17">
      <c r="Q128839" s="39"/>
    </row>
    <row r="128840" spans="17:17">
      <c r="Q128840" s="39"/>
    </row>
    <row r="128841" spans="17:17">
      <c r="Q128841" s="39"/>
    </row>
    <row r="128842" spans="17:17">
      <c r="Q128842" s="39"/>
    </row>
    <row r="128843" spans="17:17">
      <c r="Q128843" s="39"/>
    </row>
    <row r="128844" spans="17:17">
      <c r="Q128844" s="39"/>
    </row>
    <row r="128845" spans="17:17">
      <c r="Q128845" s="39"/>
    </row>
    <row r="128846" spans="17:17">
      <c r="Q128846" s="39"/>
    </row>
    <row r="128847" spans="17:17">
      <c r="Q128847" s="39"/>
    </row>
    <row r="128848" spans="17:17">
      <c r="Q128848" s="39"/>
    </row>
    <row r="128849" spans="17:17">
      <c r="Q128849" s="39"/>
    </row>
    <row r="128850" spans="17:17">
      <c r="Q128850" s="39"/>
    </row>
    <row r="128851" spans="17:17">
      <c r="Q128851" s="39"/>
    </row>
    <row r="128852" spans="17:17">
      <c r="Q128852" s="39"/>
    </row>
    <row r="128853" spans="17:17">
      <c r="Q128853" s="39"/>
    </row>
    <row r="128854" spans="17:17">
      <c r="Q128854" s="39"/>
    </row>
    <row r="128855" spans="17:17">
      <c r="Q128855" s="39"/>
    </row>
    <row r="128856" spans="17:17">
      <c r="Q128856" s="39"/>
    </row>
    <row r="128857" spans="17:17">
      <c r="Q128857" s="39"/>
    </row>
    <row r="128858" spans="17:17">
      <c r="Q128858" s="39"/>
    </row>
    <row r="128859" spans="17:17">
      <c r="Q128859" s="39"/>
    </row>
    <row r="128860" spans="17:17">
      <c r="Q128860" s="39"/>
    </row>
    <row r="128861" spans="17:17">
      <c r="Q128861" s="39"/>
    </row>
    <row r="128862" spans="17:17">
      <c r="Q128862" s="39"/>
    </row>
    <row r="128863" spans="17:17">
      <c r="Q128863" s="39"/>
    </row>
    <row r="128864" spans="17:17">
      <c r="Q128864" s="39"/>
    </row>
    <row r="128865" spans="17:17">
      <c r="Q128865" s="39"/>
    </row>
    <row r="128866" spans="17:17">
      <c r="Q128866" s="39"/>
    </row>
    <row r="128867" spans="17:17">
      <c r="Q128867" s="39"/>
    </row>
    <row r="128868" spans="17:17">
      <c r="Q128868" s="39"/>
    </row>
    <row r="128869" spans="17:17">
      <c r="Q128869" s="39"/>
    </row>
    <row r="128870" spans="17:17">
      <c r="Q128870" s="39"/>
    </row>
    <row r="128871" spans="17:17">
      <c r="Q128871" s="39"/>
    </row>
    <row r="128872" spans="17:17">
      <c r="Q128872" s="39"/>
    </row>
    <row r="128873" spans="17:17">
      <c r="Q128873" s="39"/>
    </row>
    <row r="128874" spans="17:17">
      <c r="Q128874" s="39"/>
    </row>
    <row r="128875" spans="17:17">
      <c r="Q128875" s="39"/>
    </row>
    <row r="128876" spans="17:17">
      <c r="Q128876" s="39"/>
    </row>
    <row r="128877" spans="17:17">
      <c r="Q128877" s="39"/>
    </row>
    <row r="128878" spans="17:17">
      <c r="Q128878" s="39"/>
    </row>
    <row r="128879" spans="17:17">
      <c r="Q128879" s="39"/>
    </row>
    <row r="128880" spans="17:17">
      <c r="Q128880" s="39"/>
    </row>
    <row r="128881" spans="17:17">
      <c r="Q128881" s="39"/>
    </row>
    <row r="128882" spans="17:17">
      <c r="Q128882" s="39"/>
    </row>
    <row r="128883" spans="17:17">
      <c r="Q128883" s="39"/>
    </row>
    <row r="128884" spans="17:17">
      <c r="Q128884" s="39"/>
    </row>
    <row r="128885" spans="17:17">
      <c r="Q128885" s="39"/>
    </row>
    <row r="128886" spans="17:17">
      <c r="Q128886" s="39"/>
    </row>
    <row r="128887" spans="17:17">
      <c r="Q128887" s="39"/>
    </row>
    <row r="128888" spans="17:17">
      <c r="Q128888" s="39"/>
    </row>
    <row r="128889" spans="17:17">
      <c r="Q128889" s="39"/>
    </row>
    <row r="128890" spans="17:17">
      <c r="Q128890" s="39"/>
    </row>
    <row r="128891" spans="17:17">
      <c r="Q128891" s="39"/>
    </row>
    <row r="128892" spans="17:17">
      <c r="Q128892" s="39"/>
    </row>
    <row r="128893" spans="17:17">
      <c r="Q128893" s="39"/>
    </row>
    <row r="128894" spans="17:17">
      <c r="Q128894" s="39"/>
    </row>
    <row r="128895" spans="17:17">
      <c r="Q128895" s="39"/>
    </row>
    <row r="128896" spans="17:17">
      <c r="Q128896" s="39"/>
    </row>
    <row r="128897" spans="17:17">
      <c r="Q128897" s="39"/>
    </row>
    <row r="128898" spans="17:17">
      <c r="Q128898" s="39"/>
    </row>
    <row r="128899" spans="17:17">
      <c r="Q128899" s="39"/>
    </row>
    <row r="128900" spans="17:17">
      <c r="Q128900" s="39"/>
    </row>
    <row r="128901" spans="17:17">
      <c r="Q128901" s="39"/>
    </row>
    <row r="128902" spans="17:17">
      <c r="Q128902" s="39"/>
    </row>
    <row r="128903" spans="17:17">
      <c r="Q128903" s="39"/>
    </row>
    <row r="128904" spans="17:17">
      <c r="Q128904" s="39"/>
    </row>
    <row r="128905" spans="17:17">
      <c r="Q128905" s="39"/>
    </row>
    <row r="128906" spans="17:17">
      <c r="Q128906" s="39"/>
    </row>
    <row r="128907" spans="17:17">
      <c r="Q128907" s="39"/>
    </row>
    <row r="128908" spans="17:17">
      <c r="Q128908" s="39"/>
    </row>
    <row r="128909" spans="17:17">
      <c r="Q128909" s="39"/>
    </row>
    <row r="128910" spans="17:17">
      <c r="Q128910" s="39"/>
    </row>
    <row r="128911" spans="17:17">
      <c r="Q128911" s="39"/>
    </row>
    <row r="128912" spans="17:17">
      <c r="Q128912" s="39"/>
    </row>
    <row r="128913" spans="17:17">
      <c r="Q128913" s="39"/>
    </row>
    <row r="128914" spans="17:17">
      <c r="Q128914" s="39"/>
    </row>
    <row r="128915" spans="17:17">
      <c r="Q128915" s="39"/>
    </row>
    <row r="128916" spans="17:17">
      <c r="Q128916" s="39"/>
    </row>
    <row r="128917" spans="17:17">
      <c r="Q128917" s="39"/>
    </row>
    <row r="128918" spans="17:17">
      <c r="Q128918" s="39"/>
    </row>
    <row r="128919" spans="17:17">
      <c r="Q128919" s="39"/>
    </row>
    <row r="128920" spans="17:17">
      <c r="Q128920" s="39"/>
    </row>
    <row r="128921" spans="17:17">
      <c r="Q128921" s="39"/>
    </row>
    <row r="128922" spans="17:17">
      <c r="Q128922" s="39"/>
    </row>
    <row r="128923" spans="17:17">
      <c r="Q128923" s="39"/>
    </row>
    <row r="128924" spans="17:17">
      <c r="Q128924" s="39"/>
    </row>
    <row r="128925" spans="17:17">
      <c r="Q128925" s="39"/>
    </row>
    <row r="128926" spans="17:17">
      <c r="Q128926" s="39"/>
    </row>
    <row r="128927" spans="17:17">
      <c r="Q128927" s="39"/>
    </row>
    <row r="128928" spans="17:17">
      <c r="Q128928" s="39"/>
    </row>
    <row r="128929" spans="17:17">
      <c r="Q128929" s="39"/>
    </row>
    <row r="128930" spans="17:17">
      <c r="Q128930" s="39"/>
    </row>
    <row r="128931" spans="17:17">
      <c r="Q128931" s="39"/>
    </row>
    <row r="128932" spans="17:17">
      <c r="Q128932" s="39"/>
    </row>
    <row r="128933" spans="17:17">
      <c r="Q128933" s="39"/>
    </row>
    <row r="128934" spans="17:17">
      <c r="Q128934" s="39"/>
    </row>
    <row r="128935" spans="17:17">
      <c r="Q128935" s="39"/>
    </row>
    <row r="128936" spans="17:17">
      <c r="Q128936" s="39"/>
    </row>
    <row r="128937" spans="17:17">
      <c r="Q128937" s="39"/>
    </row>
    <row r="128938" spans="17:17">
      <c r="Q128938" s="39"/>
    </row>
    <row r="128939" spans="17:17">
      <c r="Q128939" s="39"/>
    </row>
    <row r="128940" spans="17:17">
      <c r="Q128940" s="39"/>
    </row>
    <row r="128941" spans="17:17">
      <c r="Q128941" s="39"/>
    </row>
    <row r="128942" spans="17:17">
      <c r="Q128942" s="39"/>
    </row>
    <row r="128943" spans="17:17">
      <c r="Q128943" s="39"/>
    </row>
    <row r="128944" spans="17:17">
      <c r="Q128944" s="39"/>
    </row>
    <row r="128945" spans="17:17">
      <c r="Q128945" s="39"/>
    </row>
    <row r="128946" spans="17:17">
      <c r="Q128946" s="39"/>
    </row>
    <row r="128947" spans="17:17">
      <c r="Q128947" s="39"/>
    </row>
    <row r="128948" spans="17:17">
      <c r="Q128948" s="39"/>
    </row>
    <row r="128949" spans="17:17">
      <c r="Q128949" s="39"/>
    </row>
    <row r="128950" spans="17:17">
      <c r="Q128950" s="39"/>
    </row>
    <row r="128951" spans="17:17">
      <c r="Q128951" s="39"/>
    </row>
    <row r="128952" spans="17:17">
      <c r="Q128952" s="39"/>
    </row>
    <row r="128953" spans="17:17">
      <c r="Q128953" s="39"/>
    </row>
    <row r="128954" spans="17:17">
      <c r="Q128954" s="39"/>
    </row>
    <row r="128955" spans="17:17">
      <c r="Q128955" s="39"/>
    </row>
    <row r="128956" spans="17:17">
      <c r="Q128956" s="39"/>
    </row>
    <row r="128957" spans="17:17">
      <c r="Q128957" s="39"/>
    </row>
    <row r="128958" spans="17:17">
      <c r="Q128958" s="39"/>
    </row>
    <row r="128959" spans="17:17">
      <c r="Q128959" s="39"/>
    </row>
    <row r="128960" spans="17:17">
      <c r="Q128960" s="39"/>
    </row>
    <row r="128961" spans="17:17">
      <c r="Q128961" s="39"/>
    </row>
    <row r="128962" spans="17:17">
      <c r="Q128962" s="39"/>
    </row>
    <row r="128963" spans="17:17">
      <c r="Q128963" s="39"/>
    </row>
    <row r="128964" spans="17:17">
      <c r="Q128964" s="39"/>
    </row>
    <row r="128965" spans="17:17">
      <c r="Q128965" s="39"/>
    </row>
    <row r="128966" spans="17:17">
      <c r="Q128966" s="39"/>
    </row>
    <row r="128967" spans="17:17">
      <c r="Q128967" s="39"/>
    </row>
    <row r="128968" spans="17:17">
      <c r="Q128968" s="39"/>
    </row>
    <row r="128969" spans="17:17">
      <c r="Q128969" s="39"/>
    </row>
    <row r="128970" spans="17:17">
      <c r="Q128970" s="39"/>
    </row>
    <row r="128971" spans="17:17">
      <c r="Q128971" s="39"/>
    </row>
    <row r="128972" spans="17:17">
      <c r="Q128972" s="39"/>
    </row>
    <row r="128973" spans="17:17">
      <c r="Q128973" s="39"/>
    </row>
    <row r="128974" spans="17:17">
      <c r="Q128974" s="39"/>
    </row>
    <row r="128975" spans="17:17">
      <c r="Q128975" s="39"/>
    </row>
    <row r="128976" spans="17:17">
      <c r="Q128976" s="39"/>
    </row>
    <row r="128977" spans="17:17">
      <c r="Q128977" s="39"/>
    </row>
    <row r="128978" spans="17:17">
      <c r="Q128978" s="39"/>
    </row>
    <row r="128979" spans="17:17">
      <c r="Q128979" s="39"/>
    </row>
    <row r="128980" spans="17:17">
      <c r="Q128980" s="39"/>
    </row>
    <row r="128981" spans="17:17">
      <c r="Q128981" s="39"/>
    </row>
    <row r="128982" spans="17:17">
      <c r="Q128982" s="39"/>
    </row>
    <row r="128983" spans="17:17">
      <c r="Q128983" s="39"/>
    </row>
    <row r="128984" spans="17:17">
      <c r="Q128984" s="39"/>
    </row>
    <row r="128985" spans="17:17">
      <c r="Q128985" s="39"/>
    </row>
    <row r="128986" spans="17:17">
      <c r="Q128986" s="39"/>
    </row>
    <row r="128987" spans="17:17">
      <c r="Q128987" s="39"/>
    </row>
    <row r="128988" spans="17:17">
      <c r="Q128988" s="39"/>
    </row>
    <row r="128989" spans="17:17">
      <c r="Q128989" s="39"/>
    </row>
    <row r="128990" spans="17:17">
      <c r="Q128990" s="39"/>
    </row>
    <row r="128991" spans="17:17">
      <c r="Q128991" s="39"/>
    </row>
    <row r="128992" spans="17:17">
      <c r="Q128992" s="39"/>
    </row>
    <row r="128993" spans="17:17">
      <c r="Q128993" s="39"/>
    </row>
    <row r="128994" spans="17:17">
      <c r="Q128994" s="39"/>
    </row>
    <row r="128995" spans="17:17">
      <c r="Q128995" s="39"/>
    </row>
    <row r="128996" spans="17:17">
      <c r="Q128996" s="39"/>
    </row>
    <row r="128997" spans="17:17">
      <c r="Q128997" s="39"/>
    </row>
    <row r="128998" spans="17:17">
      <c r="Q128998" s="39"/>
    </row>
    <row r="128999" spans="17:17">
      <c r="Q128999" s="39"/>
    </row>
    <row r="129000" spans="17:17">
      <c r="Q129000" s="39"/>
    </row>
    <row r="129001" spans="17:17">
      <c r="Q129001" s="39"/>
    </row>
    <row r="129002" spans="17:17">
      <c r="Q129002" s="39"/>
    </row>
    <row r="129003" spans="17:17">
      <c r="Q129003" s="39"/>
    </row>
    <row r="129004" spans="17:17">
      <c r="Q129004" s="39"/>
    </row>
    <row r="129005" spans="17:17">
      <c r="Q129005" s="39"/>
    </row>
    <row r="129006" spans="17:17">
      <c r="Q129006" s="39"/>
    </row>
    <row r="129007" spans="17:17">
      <c r="Q129007" s="39"/>
    </row>
    <row r="129008" spans="17:17">
      <c r="Q129008" s="39"/>
    </row>
    <row r="129009" spans="17:17">
      <c r="Q129009" s="39"/>
    </row>
    <row r="129010" spans="17:17">
      <c r="Q129010" s="39"/>
    </row>
    <row r="129011" spans="17:17">
      <c r="Q129011" s="39"/>
    </row>
    <row r="129012" spans="17:17">
      <c r="Q129012" s="39"/>
    </row>
    <row r="129013" spans="17:17">
      <c r="Q129013" s="39"/>
    </row>
    <row r="129014" spans="17:17">
      <c r="Q129014" s="39"/>
    </row>
    <row r="129015" spans="17:17">
      <c r="Q129015" s="39"/>
    </row>
    <row r="129016" spans="17:17">
      <c r="Q129016" s="39"/>
    </row>
    <row r="129017" spans="17:17">
      <c r="Q129017" s="39"/>
    </row>
    <row r="129018" spans="17:17">
      <c r="Q129018" s="39"/>
    </row>
    <row r="129019" spans="17:17">
      <c r="Q129019" s="39"/>
    </row>
    <row r="129020" spans="17:17">
      <c r="Q129020" s="39"/>
    </row>
    <row r="129021" spans="17:17">
      <c r="Q129021" s="39"/>
    </row>
    <row r="129022" spans="17:17">
      <c r="Q129022" s="39"/>
    </row>
    <row r="129023" spans="17:17">
      <c r="Q129023" s="39"/>
    </row>
    <row r="129024" spans="17:17">
      <c r="Q129024" s="39"/>
    </row>
    <row r="129025" spans="17:17">
      <c r="Q129025" s="39"/>
    </row>
    <row r="129026" spans="17:17">
      <c r="Q129026" s="39"/>
    </row>
    <row r="129027" spans="17:17">
      <c r="Q129027" s="39"/>
    </row>
    <row r="129028" spans="17:17">
      <c r="Q129028" s="39"/>
    </row>
    <row r="129029" spans="17:17">
      <c r="Q129029" s="39"/>
    </row>
    <row r="129030" spans="17:17">
      <c r="Q129030" s="39"/>
    </row>
    <row r="129031" spans="17:17">
      <c r="Q129031" s="39"/>
    </row>
    <row r="129032" spans="17:17">
      <c r="Q129032" s="39"/>
    </row>
    <row r="129033" spans="17:17">
      <c r="Q129033" s="39"/>
    </row>
    <row r="129034" spans="17:17">
      <c r="Q129034" s="39"/>
    </row>
    <row r="129035" spans="17:17">
      <c r="Q129035" s="39"/>
    </row>
    <row r="129036" spans="17:17">
      <c r="Q129036" s="39"/>
    </row>
    <row r="129037" spans="17:17">
      <c r="Q129037" s="39"/>
    </row>
    <row r="129038" spans="17:17">
      <c r="Q129038" s="39"/>
    </row>
    <row r="129039" spans="17:17">
      <c r="Q129039" s="39"/>
    </row>
    <row r="129040" spans="17:17">
      <c r="Q129040" s="39"/>
    </row>
    <row r="129041" spans="17:17">
      <c r="Q129041" s="39"/>
    </row>
    <row r="129042" spans="17:17">
      <c r="Q129042" s="39"/>
    </row>
    <row r="129043" spans="17:17">
      <c r="Q129043" s="39"/>
    </row>
    <row r="129044" spans="17:17">
      <c r="Q129044" s="39"/>
    </row>
    <row r="129045" spans="17:17">
      <c r="Q129045" s="39"/>
    </row>
    <row r="129046" spans="17:17">
      <c r="Q129046" s="39"/>
    </row>
    <row r="129047" spans="17:17">
      <c r="Q129047" s="39"/>
    </row>
    <row r="129048" spans="17:17">
      <c r="Q129048" s="39"/>
    </row>
    <row r="129049" spans="17:17">
      <c r="Q129049" s="39"/>
    </row>
    <row r="129050" spans="17:17">
      <c r="Q129050" s="39"/>
    </row>
    <row r="129051" spans="17:17">
      <c r="Q129051" s="39"/>
    </row>
    <row r="129052" spans="17:17">
      <c r="Q129052" s="39"/>
    </row>
    <row r="129053" spans="17:17">
      <c r="Q129053" s="39"/>
    </row>
    <row r="129054" spans="17:17">
      <c r="Q129054" s="39"/>
    </row>
    <row r="129055" spans="17:17">
      <c r="Q129055" s="39"/>
    </row>
    <row r="129056" spans="17:17">
      <c r="Q129056" s="39"/>
    </row>
    <row r="129057" spans="17:17">
      <c r="Q129057" s="39"/>
    </row>
    <row r="129058" spans="17:17">
      <c r="Q129058" s="39"/>
    </row>
    <row r="129059" spans="17:17">
      <c r="Q129059" s="39"/>
    </row>
    <row r="129060" spans="17:17">
      <c r="Q129060" s="39"/>
    </row>
    <row r="129061" spans="17:17">
      <c r="Q129061" s="39"/>
    </row>
    <row r="129062" spans="17:17">
      <c r="Q129062" s="39"/>
    </row>
    <row r="129063" spans="17:17">
      <c r="Q129063" s="39"/>
    </row>
    <row r="129064" spans="17:17">
      <c r="Q129064" s="39"/>
    </row>
    <row r="129065" spans="17:17">
      <c r="Q129065" s="39"/>
    </row>
    <row r="129066" spans="17:17">
      <c r="Q129066" s="39"/>
    </row>
    <row r="129067" spans="17:17">
      <c r="Q129067" s="39"/>
    </row>
    <row r="129068" spans="17:17">
      <c r="Q129068" s="39"/>
    </row>
    <row r="129069" spans="17:17">
      <c r="Q129069" s="39"/>
    </row>
    <row r="129070" spans="17:17">
      <c r="Q129070" s="39"/>
    </row>
    <row r="129071" spans="17:17">
      <c r="Q129071" s="39"/>
    </row>
    <row r="129072" spans="17:17">
      <c r="Q129072" s="39"/>
    </row>
    <row r="129073" spans="17:17">
      <c r="Q129073" s="39"/>
    </row>
    <row r="129074" spans="17:17">
      <c r="Q129074" s="39"/>
    </row>
    <row r="129075" spans="17:17">
      <c r="Q129075" s="39"/>
    </row>
    <row r="129076" spans="17:17">
      <c r="Q129076" s="39"/>
    </row>
    <row r="129077" spans="17:17">
      <c r="Q129077" s="39"/>
    </row>
    <row r="129078" spans="17:17">
      <c r="Q129078" s="39"/>
    </row>
    <row r="129079" spans="17:17">
      <c r="Q129079" s="39"/>
    </row>
    <row r="129080" spans="17:17">
      <c r="Q129080" s="39"/>
    </row>
    <row r="129081" spans="17:17">
      <c r="Q129081" s="39"/>
    </row>
    <row r="129082" spans="17:17">
      <c r="Q129082" s="39"/>
    </row>
    <row r="129083" spans="17:17">
      <c r="Q129083" s="39"/>
    </row>
    <row r="129084" spans="17:17">
      <c r="Q129084" s="39"/>
    </row>
    <row r="129085" spans="17:17">
      <c r="Q129085" s="39"/>
    </row>
    <row r="129086" spans="17:17">
      <c r="Q129086" s="39"/>
    </row>
    <row r="129087" spans="17:17">
      <c r="Q129087" s="39"/>
    </row>
    <row r="129088" spans="17:17">
      <c r="Q129088" s="39"/>
    </row>
    <row r="129089" spans="17:17">
      <c r="Q129089" s="39"/>
    </row>
    <row r="129090" spans="17:17">
      <c r="Q129090" s="39"/>
    </row>
    <row r="129091" spans="17:17">
      <c r="Q129091" s="39"/>
    </row>
    <row r="129092" spans="17:17">
      <c r="Q129092" s="39"/>
    </row>
    <row r="129093" spans="17:17">
      <c r="Q129093" s="39"/>
    </row>
    <row r="129094" spans="17:17">
      <c r="Q129094" s="39"/>
    </row>
    <row r="129095" spans="17:17">
      <c r="Q129095" s="39"/>
    </row>
    <row r="129096" spans="17:17">
      <c r="Q129096" s="39"/>
    </row>
    <row r="129097" spans="17:17">
      <c r="Q129097" s="39"/>
    </row>
    <row r="129098" spans="17:17">
      <c r="Q129098" s="39"/>
    </row>
    <row r="129099" spans="17:17">
      <c r="Q129099" s="39"/>
    </row>
    <row r="129100" spans="17:17">
      <c r="Q129100" s="39"/>
    </row>
    <row r="129101" spans="17:17">
      <c r="Q129101" s="39"/>
    </row>
    <row r="129102" spans="17:17">
      <c r="Q129102" s="39"/>
    </row>
    <row r="129103" spans="17:17">
      <c r="Q129103" s="39"/>
    </row>
    <row r="129104" spans="17:17">
      <c r="Q129104" s="39"/>
    </row>
    <row r="129105" spans="17:17">
      <c r="Q129105" s="39"/>
    </row>
    <row r="129106" spans="17:17">
      <c r="Q129106" s="39"/>
    </row>
    <row r="129107" spans="17:17">
      <c r="Q129107" s="39"/>
    </row>
    <row r="129108" spans="17:17">
      <c r="Q129108" s="39"/>
    </row>
    <row r="129109" spans="17:17">
      <c r="Q129109" s="39"/>
    </row>
    <row r="129110" spans="17:17">
      <c r="Q129110" s="39"/>
    </row>
    <row r="129111" spans="17:17">
      <c r="Q129111" s="39"/>
    </row>
    <row r="129112" spans="17:17">
      <c r="Q129112" s="39"/>
    </row>
    <row r="129113" spans="17:17">
      <c r="Q129113" s="39"/>
    </row>
    <row r="129114" spans="17:17">
      <c r="Q129114" s="39"/>
    </row>
    <row r="129115" spans="17:17">
      <c r="Q129115" s="39"/>
    </row>
    <row r="129116" spans="17:17">
      <c r="Q129116" s="39"/>
    </row>
    <row r="129117" spans="17:17">
      <c r="Q129117" s="39"/>
    </row>
    <row r="129118" spans="17:17">
      <c r="Q129118" s="39"/>
    </row>
    <row r="129119" spans="17:17">
      <c r="Q129119" s="39"/>
    </row>
    <row r="129120" spans="17:17">
      <c r="Q129120" s="39"/>
    </row>
    <row r="129121" spans="17:17">
      <c r="Q129121" s="39"/>
    </row>
    <row r="129122" spans="17:17">
      <c r="Q129122" s="39"/>
    </row>
    <row r="129123" spans="17:17">
      <c r="Q129123" s="39"/>
    </row>
    <row r="129124" spans="17:17">
      <c r="Q129124" s="39"/>
    </row>
    <row r="129125" spans="17:17">
      <c r="Q129125" s="39"/>
    </row>
    <row r="129126" spans="17:17">
      <c r="Q129126" s="39"/>
    </row>
    <row r="129127" spans="17:17">
      <c r="Q129127" s="39"/>
    </row>
    <row r="129128" spans="17:17">
      <c r="Q129128" s="39"/>
    </row>
    <row r="129129" spans="17:17">
      <c r="Q129129" s="39"/>
    </row>
    <row r="129130" spans="17:17">
      <c r="Q129130" s="39"/>
    </row>
    <row r="129131" spans="17:17">
      <c r="Q129131" s="39"/>
    </row>
    <row r="129132" spans="17:17">
      <c r="Q129132" s="39"/>
    </row>
    <row r="129133" spans="17:17">
      <c r="Q129133" s="39"/>
    </row>
    <row r="129134" spans="17:17">
      <c r="Q129134" s="39"/>
    </row>
    <row r="129135" spans="17:17">
      <c r="Q129135" s="39"/>
    </row>
    <row r="129136" spans="17:17">
      <c r="Q129136" s="39"/>
    </row>
    <row r="129137" spans="17:17">
      <c r="Q129137" s="39"/>
    </row>
    <row r="129138" spans="17:17">
      <c r="Q129138" s="39"/>
    </row>
    <row r="129139" spans="17:17">
      <c r="Q129139" s="39"/>
    </row>
    <row r="129140" spans="17:17">
      <c r="Q129140" s="39"/>
    </row>
    <row r="129141" spans="17:17">
      <c r="Q129141" s="39"/>
    </row>
    <row r="129142" spans="17:17">
      <c r="Q129142" s="39"/>
    </row>
    <row r="129143" spans="17:17">
      <c r="Q129143" s="39"/>
    </row>
    <row r="129144" spans="17:17">
      <c r="Q129144" s="39"/>
    </row>
    <row r="129145" spans="17:17">
      <c r="Q129145" s="39"/>
    </row>
    <row r="129146" spans="17:17">
      <c r="Q129146" s="39"/>
    </row>
    <row r="129147" spans="17:17">
      <c r="Q129147" s="39"/>
    </row>
    <row r="129148" spans="17:17">
      <c r="Q129148" s="39"/>
    </row>
    <row r="129149" spans="17:17">
      <c r="Q129149" s="39"/>
    </row>
    <row r="129150" spans="17:17">
      <c r="Q129150" s="39"/>
    </row>
    <row r="129151" spans="17:17">
      <c r="Q129151" s="39"/>
    </row>
    <row r="129152" spans="17:17">
      <c r="Q129152" s="39"/>
    </row>
    <row r="129153" spans="17:17">
      <c r="Q129153" s="39"/>
    </row>
    <row r="129154" spans="17:17">
      <c r="Q129154" s="39"/>
    </row>
    <row r="129155" spans="17:17">
      <c r="Q129155" s="39"/>
    </row>
    <row r="129156" spans="17:17">
      <c r="Q129156" s="39"/>
    </row>
    <row r="129157" spans="17:17">
      <c r="Q129157" s="39"/>
    </row>
    <row r="129158" spans="17:17">
      <c r="Q129158" s="39"/>
    </row>
    <row r="129159" spans="17:17">
      <c r="Q129159" s="39"/>
    </row>
    <row r="129160" spans="17:17">
      <c r="Q129160" s="39"/>
    </row>
    <row r="129161" spans="17:17">
      <c r="Q129161" s="39"/>
    </row>
    <row r="129162" spans="17:17">
      <c r="Q129162" s="39"/>
    </row>
    <row r="129163" spans="17:17">
      <c r="Q129163" s="39"/>
    </row>
    <row r="129164" spans="17:17">
      <c r="Q129164" s="39"/>
    </row>
    <row r="129165" spans="17:17">
      <c r="Q129165" s="39"/>
    </row>
    <row r="129166" spans="17:17">
      <c r="Q129166" s="39"/>
    </row>
    <row r="129167" spans="17:17">
      <c r="Q129167" s="39"/>
    </row>
    <row r="129168" spans="17:17">
      <c r="Q129168" s="39"/>
    </row>
    <row r="129169" spans="17:17">
      <c r="Q129169" s="39"/>
    </row>
    <row r="129170" spans="17:17">
      <c r="Q129170" s="39"/>
    </row>
    <row r="129171" spans="17:17">
      <c r="Q129171" s="39"/>
    </row>
    <row r="129172" spans="17:17">
      <c r="Q129172" s="39"/>
    </row>
    <row r="129173" spans="17:17">
      <c r="Q129173" s="39"/>
    </row>
    <row r="129174" spans="17:17">
      <c r="Q129174" s="39"/>
    </row>
    <row r="129175" spans="17:17">
      <c r="Q129175" s="39"/>
    </row>
    <row r="129176" spans="17:17">
      <c r="Q129176" s="39"/>
    </row>
    <row r="129177" spans="17:17">
      <c r="Q129177" s="39"/>
    </row>
    <row r="129178" spans="17:17">
      <c r="Q129178" s="39"/>
    </row>
    <row r="129179" spans="17:17">
      <c r="Q129179" s="39"/>
    </row>
    <row r="129180" spans="17:17">
      <c r="Q129180" s="39"/>
    </row>
    <row r="129181" spans="17:17">
      <c r="Q129181" s="39"/>
    </row>
    <row r="129182" spans="17:17">
      <c r="Q129182" s="39"/>
    </row>
    <row r="129183" spans="17:17">
      <c r="Q129183" s="39"/>
    </row>
    <row r="129184" spans="17:17">
      <c r="Q129184" s="39"/>
    </row>
    <row r="129185" spans="17:17">
      <c r="Q129185" s="39"/>
    </row>
    <row r="129186" spans="17:17">
      <c r="Q129186" s="39"/>
    </row>
    <row r="129187" spans="17:17">
      <c r="Q129187" s="39"/>
    </row>
    <row r="129188" spans="17:17">
      <c r="Q129188" s="39"/>
    </row>
    <row r="129189" spans="17:17">
      <c r="Q129189" s="39"/>
    </row>
    <row r="129190" spans="17:17">
      <c r="Q129190" s="39"/>
    </row>
    <row r="129191" spans="17:17">
      <c r="Q129191" s="39"/>
    </row>
    <row r="129192" spans="17:17">
      <c r="Q129192" s="39"/>
    </row>
    <row r="129193" spans="17:17">
      <c r="Q129193" s="39"/>
    </row>
    <row r="129194" spans="17:17">
      <c r="Q129194" s="39"/>
    </row>
    <row r="129195" spans="17:17">
      <c r="Q129195" s="39"/>
    </row>
    <row r="129196" spans="17:17">
      <c r="Q129196" s="39"/>
    </row>
    <row r="129197" spans="17:17">
      <c r="Q129197" s="39"/>
    </row>
    <row r="129198" spans="17:17">
      <c r="Q129198" s="39"/>
    </row>
    <row r="129199" spans="17:17">
      <c r="Q129199" s="39"/>
    </row>
    <row r="129200" spans="17:17">
      <c r="Q129200" s="39"/>
    </row>
    <row r="129201" spans="17:17">
      <c r="Q129201" s="39"/>
    </row>
    <row r="129202" spans="17:17">
      <c r="Q129202" s="39"/>
    </row>
    <row r="129203" spans="17:17">
      <c r="Q129203" s="39"/>
    </row>
    <row r="129204" spans="17:17">
      <c r="Q129204" s="39"/>
    </row>
    <row r="129205" spans="17:17">
      <c r="Q129205" s="39"/>
    </row>
    <row r="129206" spans="17:17">
      <c r="Q129206" s="39"/>
    </row>
    <row r="129207" spans="17:17">
      <c r="Q129207" s="39"/>
    </row>
    <row r="129208" spans="17:17">
      <c r="Q129208" s="39"/>
    </row>
    <row r="129209" spans="17:17">
      <c r="Q129209" s="39"/>
    </row>
    <row r="129210" spans="17:17">
      <c r="Q129210" s="39"/>
    </row>
    <row r="129211" spans="17:17">
      <c r="Q129211" s="39"/>
    </row>
    <row r="129212" spans="17:17">
      <c r="Q129212" s="39"/>
    </row>
    <row r="129213" spans="17:17">
      <c r="Q129213" s="39"/>
    </row>
    <row r="129214" spans="17:17">
      <c r="Q129214" s="39"/>
    </row>
    <row r="129215" spans="17:17">
      <c r="Q129215" s="39"/>
    </row>
    <row r="129216" spans="17:17">
      <c r="Q129216" s="39"/>
    </row>
    <row r="129217" spans="17:17">
      <c r="Q129217" s="39"/>
    </row>
    <row r="129218" spans="17:17">
      <c r="Q129218" s="39"/>
    </row>
    <row r="129219" spans="17:17">
      <c r="Q129219" s="39"/>
    </row>
    <row r="129220" spans="17:17">
      <c r="Q129220" s="39"/>
    </row>
    <row r="129221" spans="17:17">
      <c r="Q129221" s="39"/>
    </row>
    <row r="129222" spans="17:17">
      <c r="Q129222" s="39"/>
    </row>
    <row r="129223" spans="17:17">
      <c r="Q129223" s="39"/>
    </row>
    <row r="129224" spans="17:17">
      <c r="Q129224" s="39"/>
    </row>
    <row r="129225" spans="17:17">
      <c r="Q129225" s="39"/>
    </row>
    <row r="129226" spans="17:17">
      <c r="Q129226" s="39"/>
    </row>
    <row r="129227" spans="17:17">
      <c r="Q129227" s="39"/>
    </row>
    <row r="129228" spans="17:17">
      <c r="Q129228" s="39"/>
    </row>
    <row r="129229" spans="17:17">
      <c r="Q129229" s="39"/>
    </row>
    <row r="129230" spans="17:17">
      <c r="Q129230" s="39"/>
    </row>
    <row r="129231" spans="17:17">
      <c r="Q129231" s="39"/>
    </row>
    <row r="129232" spans="17:17">
      <c r="Q129232" s="39"/>
    </row>
    <row r="129233" spans="17:17">
      <c r="Q129233" s="39"/>
    </row>
    <row r="129234" spans="17:17">
      <c r="Q129234" s="39"/>
    </row>
    <row r="129235" spans="17:17">
      <c r="Q129235" s="39"/>
    </row>
    <row r="129236" spans="17:17">
      <c r="Q129236" s="39"/>
    </row>
    <row r="129237" spans="17:17">
      <c r="Q129237" s="39"/>
    </row>
    <row r="129238" spans="17:17">
      <c r="Q129238" s="39"/>
    </row>
    <row r="129239" spans="17:17">
      <c r="Q129239" s="39"/>
    </row>
    <row r="129240" spans="17:17">
      <c r="Q129240" s="39"/>
    </row>
    <row r="129241" spans="17:17">
      <c r="Q129241" s="39"/>
    </row>
    <row r="129242" spans="17:17">
      <c r="Q129242" s="39"/>
    </row>
    <row r="129243" spans="17:17">
      <c r="Q129243" s="39"/>
    </row>
    <row r="129244" spans="17:17">
      <c r="Q129244" s="39"/>
    </row>
    <row r="129245" spans="17:17">
      <c r="Q129245" s="39"/>
    </row>
    <row r="129246" spans="17:17">
      <c r="Q129246" s="39"/>
    </row>
    <row r="129247" spans="17:17">
      <c r="Q129247" s="39"/>
    </row>
    <row r="129248" spans="17:17">
      <c r="Q129248" s="39"/>
    </row>
    <row r="129249" spans="17:17">
      <c r="Q129249" s="39"/>
    </row>
    <row r="129250" spans="17:17">
      <c r="Q129250" s="39"/>
    </row>
    <row r="129251" spans="17:17">
      <c r="Q129251" s="39"/>
    </row>
    <row r="129252" spans="17:17">
      <c r="Q129252" s="39"/>
    </row>
    <row r="129253" spans="17:17">
      <c r="Q129253" s="39"/>
    </row>
    <row r="129254" spans="17:17">
      <c r="Q129254" s="39"/>
    </row>
    <row r="129255" spans="17:17">
      <c r="Q129255" s="39"/>
    </row>
    <row r="129256" spans="17:17">
      <c r="Q129256" s="39"/>
    </row>
    <row r="129257" spans="17:17">
      <c r="Q129257" s="39"/>
    </row>
    <row r="129258" spans="17:17">
      <c r="Q129258" s="39"/>
    </row>
    <row r="129259" spans="17:17">
      <c r="Q129259" s="39"/>
    </row>
    <row r="129260" spans="17:17">
      <c r="Q129260" s="39"/>
    </row>
    <row r="129261" spans="17:17">
      <c r="Q129261" s="39"/>
    </row>
    <row r="129262" spans="17:17">
      <c r="Q129262" s="39"/>
    </row>
    <row r="129263" spans="17:17">
      <c r="Q129263" s="39"/>
    </row>
    <row r="129264" spans="17:17">
      <c r="Q129264" s="39"/>
    </row>
    <row r="129265" spans="17:17">
      <c r="Q129265" s="39"/>
    </row>
    <row r="129266" spans="17:17">
      <c r="Q129266" s="39"/>
    </row>
    <row r="129267" spans="17:17">
      <c r="Q129267" s="39"/>
    </row>
    <row r="129268" spans="17:17">
      <c r="Q129268" s="39"/>
    </row>
    <row r="129269" spans="17:17">
      <c r="Q129269" s="39"/>
    </row>
    <row r="129270" spans="17:17">
      <c r="Q129270" s="39"/>
    </row>
    <row r="129271" spans="17:17">
      <c r="Q129271" s="39"/>
    </row>
    <row r="129272" spans="17:17">
      <c r="Q129272" s="39"/>
    </row>
    <row r="129273" spans="17:17">
      <c r="Q129273" s="39"/>
    </row>
    <row r="129274" spans="17:17">
      <c r="Q129274" s="39"/>
    </row>
    <row r="129275" spans="17:17">
      <c r="Q129275" s="39"/>
    </row>
    <row r="129276" spans="17:17">
      <c r="Q129276" s="39"/>
    </row>
    <row r="129277" spans="17:17">
      <c r="Q129277" s="39"/>
    </row>
    <row r="129278" spans="17:17">
      <c r="Q129278" s="39"/>
    </row>
    <row r="129279" spans="17:17">
      <c r="Q129279" s="39"/>
    </row>
    <row r="129280" spans="17:17">
      <c r="Q129280" s="39"/>
    </row>
    <row r="129281" spans="17:17">
      <c r="Q129281" s="39"/>
    </row>
    <row r="129282" spans="17:17">
      <c r="Q129282" s="39"/>
    </row>
    <row r="129283" spans="17:17">
      <c r="Q129283" s="39"/>
    </row>
    <row r="129284" spans="17:17">
      <c r="Q129284" s="39"/>
    </row>
    <row r="129285" spans="17:17">
      <c r="Q129285" s="39"/>
    </row>
    <row r="129286" spans="17:17">
      <c r="Q129286" s="39"/>
    </row>
    <row r="129287" spans="17:17">
      <c r="Q129287" s="39"/>
    </row>
    <row r="129288" spans="17:17">
      <c r="Q129288" s="39"/>
    </row>
    <row r="129289" spans="17:17">
      <c r="Q129289" s="39"/>
    </row>
    <row r="129290" spans="17:17">
      <c r="Q129290" s="39"/>
    </row>
    <row r="129291" spans="17:17">
      <c r="Q129291" s="39"/>
    </row>
    <row r="129292" spans="17:17">
      <c r="Q129292" s="39"/>
    </row>
    <row r="129293" spans="17:17">
      <c r="Q129293" s="39"/>
    </row>
    <row r="129294" spans="17:17">
      <c r="Q129294" s="39"/>
    </row>
    <row r="129295" spans="17:17">
      <c r="Q129295" s="39"/>
    </row>
    <row r="129296" spans="17:17">
      <c r="Q129296" s="39"/>
    </row>
    <row r="129297" spans="17:17">
      <c r="Q129297" s="39"/>
    </row>
    <row r="129298" spans="17:17">
      <c r="Q129298" s="39"/>
    </row>
    <row r="129299" spans="17:17">
      <c r="Q129299" s="39"/>
    </row>
    <row r="129300" spans="17:17">
      <c r="Q129300" s="39"/>
    </row>
    <row r="129301" spans="17:17">
      <c r="Q129301" s="39"/>
    </row>
    <row r="129302" spans="17:17">
      <c r="Q129302" s="39"/>
    </row>
    <row r="129303" spans="17:17">
      <c r="Q129303" s="39"/>
    </row>
    <row r="129304" spans="17:17">
      <c r="Q129304" s="39"/>
    </row>
    <row r="129305" spans="17:17">
      <c r="Q129305" s="39"/>
    </row>
    <row r="129306" spans="17:17">
      <c r="Q129306" s="39"/>
    </row>
    <row r="129307" spans="17:17">
      <c r="Q129307" s="39"/>
    </row>
    <row r="129308" spans="17:17">
      <c r="Q129308" s="39"/>
    </row>
    <row r="129309" spans="17:17">
      <c r="Q129309" s="39"/>
    </row>
    <row r="129310" spans="17:17">
      <c r="Q129310" s="39"/>
    </row>
    <row r="129311" spans="17:17">
      <c r="Q129311" s="39"/>
    </row>
    <row r="129312" spans="17:17">
      <c r="Q129312" s="39"/>
    </row>
    <row r="129313" spans="17:17">
      <c r="Q129313" s="39"/>
    </row>
    <row r="129314" spans="17:17">
      <c r="Q129314" s="39"/>
    </row>
    <row r="129315" spans="17:17">
      <c r="Q129315" s="39"/>
    </row>
    <row r="129316" spans="17:17">
      <c r="Q129316" s="39"/>
    </row>
    <row r="129317" spans="17:17">
      <c r="Q129317" s="39"/>
    </row>
    <row r="129318" spans="17:17">
      <c r="Q129318" s="39"/>
    </row>
    <row r="129319" spans="17:17">
      <c r="Q129319" s="39"/>
    </row>
    <row r="129320" spans="17:17">
      <c r="Q129320" s="39"/>
    </row>
    <row r="129321" spans="17:17">
      <c r="Q129321" s="39"/>
    </row>
    <row r="129322" spans="17:17">
      <c r="Q129322" s="39"/>
    </row>
    <row r="129323" spans="17:17">
      <c r="Q129323" s="39"/>
    </row>
    <row r="129324" spans="17:17">
      <c r="Q129324" s="39"/>
    </row>
    <row r="129325" spans="17:17">
      <c r="Q129325" s="39"/>
    </row>
    <row r="129326" spans="17:17">
      <c r="Q129326" s="39"/>
    </row>
    <row r="129327" spans="17:17">
      <c r="Q129327" s="39"/>
    </row>
    <row r="129328" spans="17:17">
      <c r="Q129328" s="39"/>
    </row>
    <row r="129329" spans="17:17">
      <c r="Q129329" s="39"/>
    </row>
    <row r="129330" spans="17:17">
      <c r="Q129330" s="39"/>
    </row>
    <row r="129331" spans="17:17">
      <c r="Q129331" s="39"/>
    </row>
    <row r="129332" spans="17:17">
      <c r="Q129332" s="39"/>
    </row>
    <row r="129333" spans="17:17">
      <c r="Q129333" s="39"/>
    </row>
    <row r="129334" spans="17:17">
      <c r="Q129334" s="39"/>
    </row>
    <row r="129335" spans="17:17">
      <c r="Q129335" s="39"/>
    </row>
    <row r="129336" spans="17:17">
      <c r="Q129336" s="39"/>
    </row>
    <row r="129337" spans="17:17">
      <c r="Q129337" s="39"/>
    </row>
    <row r="129338" spans="17:17">
      <c r="Q129338" s="39"/>
    </row>
    <row r="129339" spans="17:17">
      <c r="Q129339" s="39"/>
    </row>
    <row r="129340" spans="17:17">
      <c r="Q129340" s="39"/>
    </row>
    <row r="129341" spans="17:17">
      <c r="Q129341" s="39"/>
    </row>
    <row r="129342" spans="17:17">
      <c r="Q129342" s="39"/>
    </row>
    <row r="129343" spans="17:17">
      <c r="Q129343" s="39"/>
    </row>
    <row r="129344" spans="17:17">
      <c r="Q129344" s="39"/>
    </row>
    <row r="129345" spans="17:17">
      <c r="Q129345" s="39"/>
    </row>
    <row r="129346" spans="17:17">
      <c r="Q129346" s="39"/>
    </row>
    <row r="129347" spans="17:17">
      <c r="Q129347" s="39"/>
    </row>
    <row r="129348" spans="17:17">
      <c r="Q129348" s="39"/>
    </row>
    <row r="129349" spans="17:17">
      <c r="Q129349" s="39"/>
    </row>
    <row r="129350" spans="17:17">
      <c r="Q129350" s="39"/>
    </row>
    <row r="129351" spans="17:17">
      <c r="Q129351" s="39"/>
    </row>
    <row r="129352" spans="17:17">
      <c r="Q129352" s="39"/>
    </row>
    <row r="129353" spans="17:17">
      <c r="Q129353" s="39"/>
    </row>
    <row r="129354" spans="17:17">
      <c r="Q129354" s="39"/>
    </row>
    <row r="129355" spans="17:17">
      <c r="Q129355" s="39"/>
    </row>
    <row r="129356" spans="17:17">
      <c r="Q129356" s="39"/>
    </row>
    <row r="129357" spans="17:17">
      <c r="Q129357" s="39"/>
    </row>
    <row r="129358" spans="17:17">
      <c r="Q129358" s="39"/>
    </row>
    <row r="129359" spans="17:17">
      <c r="Q129359" s="39"/>
    </row>
    <row r="129360" spans="17:17">
      <c r="Q129360" s="39"/>
    </row>
    <row r="129361" spans="17:17">
      <c r="Q129361" s="39"/>
    </row>
    <row r="129362" spans="17:17">
      <c r="Q129362" s="39"/>
    </row>
    <row r="129363" spans="17:17">
      <c r="Q129363" s="39"/>
    </row>
    <row r="129364" spans="17:17">
      <c r="Q129364" s="39"/>
    </row>
    <row r="129365" spans="17:17">
      <c r="Q129365" s="39"/>
    </row>
    <row r="129366" spans="17:17">
      <c r="Q129366" s="39"/>
    </row>
    <row r="129367" spans="17:17">
      <c r="Q129367" s="39"/>
    </row>
    <row r="129368" spans="17:17">
      <c r="Q129368" s="39"/>
    </row>
    <row r="129369" spans="17:17">
      <c r="Q129369" s="39"/>
    </row>
    <row r="129370" spans="17:17">
      <c r="Q129370" s="39"/>
    </row>
    <row r="129371" spans="17:17">
      <c r="Q129371" s="39"/>
    </row>
    <row r="129372" spans="17:17">
      <c r="Q129372" s="39"/>
    </row>
    <row r="129373" spans="17:17">
      <c r="Q129373" s="39"/>
    </row>
    <row r="129374" spans="17:17">
      <c r="Q129374" s="39"/>
    </row>
    <row r="129375" spans="17:17">
      <c r="Q129375" s="39"/>
    </row>
    <row r="129376" spans="17:17">
      <c r="Q129376" s="39"/>
    </row>
    <row r="129377" spans="17:17">
      <c r="Q129377" s="39"/>
    </row>
    <row r="129378" spans="17:17">
      <c r="Q129378" s="39"/>
    </row>
    <row r="129379" spans="17:17">
      <c r="Q129379" s="39"/>
    </row>
    <row r="129380" spans="17:17">
      <c r="Q129380" s="39"/>
    </row>
    <row r="129381" spans="17:17">
      <c r="Q129381" s="39"/>
    </row>
    <row r="129382" spans="17:17">
      <c r="Q129382" s="39"/>
    </row>
    <row r="129383" spans="17:17">
      <c r="Q129383" s="39"/>
    </row>
    <row r="129384" spans="17:17">
      <c r="Q129384" s="39"/>
    </row>
    <row r="129385" spans="17:17">
      <c r="Q129385" s="39"/>
    </row>
    <row r="129386" spans="17:17">
      <c r="Q129386" s="39"/>
    </row>
    <row r="129387" spans="17:17">
      <c r="Q129387" s="39"/>
    </row>
    <row r="129388" spans="17:17">
      <c r="Q129388" s="39"/>
    </row>
    <row r="129389" spans="17:17">
      <c r="Q129389" s="39"/>
    </row>
    <row r="129390" spans="17:17">
      <c r="Q129390" s="39"/>
    </row>
    <row r="129391" spans="17:17">
      <c r="Q129391" s="39"/>
    </row>
    <row r="129392" spans="17:17">
      <c r="Q129392" s="39"/>
    </row>
    <row r="129393" spans="17:17">
      <c r="Q129393" s="39"/>
    </row>
    <row r="129394" spans="17:17">
      <c r="Q129394" s="39"/>
    </row>
    <row r="129395" spans="17:17">
      <c r="Q129395" s="39"/>
    </row>
    <row r="129396" spans="17:17">
      <c r="Q129396" s="39"/>
    </row>
    <row r="129397" spans="17:17">
      <c r="Q129397" s="39"/>
    </row>
    <row r="129398" spans="17:17">
      <c r="Q129398" s="39"/>
    </row>
    <row r="129399" spans="17:17">
      <c r="Q129399" s="39"/>
    </row>
    <row r="129400" spans="17:17">
      <c r="Q129400" s="39"/>
    </row>
    <row r="129401" spans="17:17">
      <c r="Q129401" s="39"/>
    </row>
    <row r="129402" spans="17:17">
      <c r="Q129402" s="39"/>
    </row>
    <row r="129403" spans="17:17">
      <c r="Q129403" s="39"/>
    </row>
    <row r="129404" spans="17:17">
      <c r="Q129404" s="39"/>
    </row>
    <row r="129405" spans="17:17">
      <c r="Q129405" s="39"/>
    </row>
    <row r="129406" spans="17:17">
      <c r="Q129406" s="39"/>
    </row>
    <row r="129407" spans="17:17">
      <c r="Q129407" s="39"/>
    </row>
    <row r="129408" spans="17:17">
      <c r="Q129408" s="39"/>
    </row>
    <row r="129409" spans="17:17">
      <c r="Q129409" s="39"/>
    </row>
    <row r="129410" spans="17:17">
      <c r="Q129410" s="39"/>
    </row>
    <row r="129411" spans="17:17">
      <c r="Q129411" s="39"/>
    </row>
    <row r="129412" spans="17:17">
      <c r="Q129412" s="39"/>
    </row>
    <row r="129413" spans="17:17">
      <c r="Q129413" s="39"/>
    </row>
    <row r="129414" spans="17:17">
      <c r="Q129414" s="39"/>
    </row>
    <row r="129415" spans="17:17">
      <c r="Q129415" s="39"/>
    </row>
    <row r="129416" spans="17:17">
      <c r="Q129416" s="39"/>
    </row>
    <row r="129417" spans="17:17">
      <c r="Q129417" s="39"/>
    </row>
    <row r="129418" spans="17:17">
      <c r="Q129418" s="39"/>
    </row>
    <row r="129419" spans="17:17">
      <c r="Q129419" s="39"/>
    </row>
    <row r="129420" spans="17:17">
      <c r="Q129420" s="39"/>
    </row>
    <row r="129421" spans="17:17">
      <c r="Q129421" s="39"/>
    </row>
    <row r="129422" spans="17:17">
      <c r="Q129422" s="39"/>
    </row>
    <row r="129423" spans="17:17">
      <c r="Q129423" s="39"/>
    </row>
    <row r="129424" spans="17:17">
      <c r="Q129424" s="39"/>
    </row>
    <row r="129425" spans="17:17">
      <c r="Q129425" s="39"/>
    </row>
    <row r="129426" spans="17:17">
      <c r="Q129426" s="39"/>
    </row>
    <row r="129427" spans="17:17">
      <c r="Q129427" s="39"/>
    </row>
    <row r="129428" spans="17:17">
      <c r="Q129428" s="39"/>
    </row>
    <row r="129429" spans="17:17">
      <c r="Q129429" s="39"/>
    </row>
    <row r="129430" spans="17:17">
      <c r="Q129430" s="39"/>
    </row>
    <row r="129431" spans="17:17">
      <c r="Q129431" s="39"/>
    </row>
    <row r="129432" spans="17:17">
      <c r="Q129432" s="39"/>
    </row>
    <row r="129433" spans="17:17">
      <c r="Q129433" s="39"/>
    </row>
    <row r="129434" spans="17:17">
      <c r="Q129434" s="39"/>
    </row>
    <row r="129435" spans="17:17">
      <c r="Q129435" s="39"/>
    </row>
    <row r="129436" spans="17:17">
      <c r="Q129436" s="39"/>
    </row>
    <row r="129437" spans="17:17">
      <c r="Q129437" s="39"/>
    </row>
    <row r="129438" spans="17:17">
      <c r="Q129438" s="39"/>
    </row>
    <row r="129439" spans="17:17">
      <c r="Q129439" s="39"/>
    </row>
    <row r="129440" spans="17:17">
      <c r="Q129440" s="39"/>
    </row>
    <row r="129441" spans="17:17">
      <c r="Q129441" s="39"/>
    </row>
    <row r="129442" spans="17:17">
      <c r="Q129442" s="39"/>
    </row>
    <row r="129443" spans="17:17">
      <c r="Q129443" s="39"/>
    </row>
    <row r="129444" spans="17:17">
      <c r="Q129444" s="39"/>
    </row>
    <row r="129445" spans="17:17">
      <c r="Q129445" s="39"/>
    </row>
    <row r="129446" spans="17:17">
      <c r="Q129446" s="39"/>
    </row>
    <row r="129447" spans="17:17">
      <c r="Q129447" s="39"/>
    </row>
    <row r="129448" spans="17:17">
      <c r="Q129448" s="39"/>
    </row>
    <row r="129449" spans="17:17">
      <c r="Q129449" s="39"/>
    </row>
    <row r="129450" spans="17:17">
      <c r="Q129450" s="39"/>
    </row>
    <row r="129451" spans="17:17">
      <c r="Q129451" s="39"/>
    </row>
    <row r="129452" spans="17:17">
      <c r="Q129452" s="39"/>
    </row>
    <row r="129453" spans="17:17">
      <c r="Q129453" s="39"/>
    </row>
    <row r="129454" spans="17:17">
      <c r="Q129454" s="39"/>
    </row>
    <row r="129455" spans="17:17">
      <c r="Q129455" s="39"/>
    </row>
    <row r="129456" spans="17:17">
      <c r="Q129456" s="39"/>
    </row>
    <row r="129457" spans="17:17">
      <c r="Q129457" s="39"/>
    </row>
    <row r="129458" spans="17:17">
      <c r="Q129458" s="39"/>
    </row>
    <row r="129459" spans="17:17">
      <c r="Q129459" s="39"/>
    </row>
    <row r="129460" spans="17:17">
      <c r="Q129460" s="39"/>
    </row>
    <row r="129461" spans="17:17">
      <c r="Q129461" s="39"/>
    </row>
    <row r="129462" spans="17:17">
      <c r="Q129462" s="39"/>
    </row>
    <row r="129463" spans="17:17">
      <c r="Q129463" s="39"/>
    </row>
    <row r="129464" spans="17:17">
      <c r="Q129464" s="39"/>
    </row>
    <row r="129465" spans="17:17">
      <c r="Q129465" s="39"/>
    </row>
    <row r="129466" spans="17:17">
      <c r="Q129466" s="39"/>
    </row>
    <row r="129467" spans="17:17">
      <c r="Q129467" s="39"/>
    </row>
    <row r="129468" spans="17:17">
      <c r="Q129468" s="39"/>
    </row>
    <row r="129469" spans="17:17">
      <c r="Q129469" s="39"/>
    </row>
    <row r="129470" spans="17:17">
      <c r="Q129470" s="39"/>
    </row>
    <row r="129471" spans="17:17">
      <c r="Q129471" s="39"/>
    </row>
    <row r="129472" spans="17:17">
      <c r="Q129472" s="39"/>
    </row>
    <row r="129473" spans="17:17">
      <c r="Q129473" s="39"/>
    </row>
    <row r="129474" spans="17:17">
      <c r="Q129474" s="39"/>
    </row>
    <row r="129475" spans="17:17">
      <c r="Q129475" s="39"/>
    </row>
    <row r="129476" spans="17:17">
      <c r="Q129476" s="39"/>
    </row>
    <row r="129477" spans="17:17">
      <c r="Q129477" s="39"/>
    </row>
    <row r="129478" spans="17:17">
      <c r="Q129478" s="39"/>
    </row>
    <row r="129479" spans="17:17">
      <c r="Q129479" s="39"/>
    </row>
    <row r="129480" spans="17:17">
      <c r="Q129480" s="39"/>
    </row>
    <row r="129481" spans="17:17">
      <c r="Q129481" s="39"/>
    </row>
    <row r="129482" spans="17:17">
      <c r="Q129482" s="39"/>
    </row>
    <row r="129483" spans="17:17">
      <c r="Q129483" s="39"/>
    </row>
    <row r="129484" spans="17:17">
      <c r="Q129484" s="39"/>
    </row>
    <row r="129485" spans="17:17">
      <c r="Q129485" s="39"/>
    </row>
    <row r="129486" spans="17:17">
      <c r="Q129486" s="39"/>
    </row>
    <row r="129487" spans="17:17">
      <c r="Q129487" s="39"/>
    </row>
    <row r="129488" spans="17:17">
      <c r="Q129488" s="39"/>
    </row>
    <row r="129489" spans="17:17">
      <c r="Q129489" s="39"/>
    </row>
    <row r="129490" spans="17:17">
      <c r="Q129490" s="39"/>
    </row>
    <row r="129491" spans="17:17">
      <c r="Q129491" s="39"/>
    </row>
    <row r="129492" spans="17:17">
      <c r="Q129492" s="39"/>
    </row>
    <row r="129493" spans="17:17">
      <c r="Q129493" s="39"/>
    </row>
    <row r="129494" spans="17:17">
      <c r="Q129494" s="39"/>
    </row>
    <row r="129495" spans="17:17">
      <c r="Q129495" s="39"/>
    </row>
    <row r="129496" spans="17:17">
      <c r="Q129496" s="39"/>
    </row>
    <row r="129497" spans="17:17">
      <c r="Q129497" s="39"/>
    </row>
    <row r="129498" spans="17:17">
      <c r="Q129498" s="39"/>
    </row>
    <row r="129499" spans="17:17">
      <c r="Q129499" s="39"/>
    </row>
    <row r="129500" spans="17:17">
      <c r="Q129500" s="39"/>
    </row>
    <row r="129501" spans="17:17">
      <c r="Q129501" s="39"/>
    </row>
    <row r="129502" spans="17:17">
      <c r="Q129502" s="39"/>
    </row>
    <row r="129503" spans="17:17">
      <c r="Q129503" s="39"/>
    </row>
    <row r="129504" spans="17:17">
      <c r="Q129504" s="39"/>
    </row>
    <row r="129505" spans="17:17">
      <c r="Q129505" s="39"/>
    </row>
    <row r="129506" spans="17:17">
      <c r="Q129506" s="39"/>
    </row>
    <row r="129507" spans="17:17">
      <c r="Q129507" s="39"/>
    </row>
    <row r="129508" spans="17:17">
      <c r="Q129508" s="39"/>
    </row>
    <row r="129509" spans="17:17">
      <c r="Q129509" s="39"/>
    </row>
    <row r="129510" spans="17:17">
      <c r="Q129510" s="39"/>
    </row>
    <row r="129511" spans="17:17">
      <c r="Q129511" s="39"/>
    </row>
    <row r="129512" spans="17:17">
      <c r="Q129512" s="39"/>
    </row>
    <row r="129513" spans="17:17">
      <c r="Q129513" s="39"/>
    </row>
    <row r="129514" spans="17:17">
      <c r="Q129514" s="39"/>
    </row>
    <row r="129515" spans="17:17">
      <c r="Q129515" s="39"/>
    </row>
    <row r="129516" spans="17:17">
      <c r="Q129516" s="39"/>
    </row>
    <row r="129517" spans="17:17">
      <c r="Q129517" s="39"/>
    </row>
    <row r="129518" spans="17:17">
      <c r="Q129518" s="39"/>
    </row>
    <row r="129519" spans="17:17">
      <c r="Q129519" s="39"/>
    </row>
    <row r="129520" spans="17:17">
      <c r="Q129520" s="39"/>
    </row>
    <row r="129521" spans="17:17">
      <c r="Q129521" s="39"/>
    </row>
    <row r="129522" spans="17:17">
      <c r="Q129522" s="39"/>
    </row>
    <row r="129523" spans="17:17">
      <c r="Q129523" s="39"/>
    </row>
    <row r="129524" spans="17:17">
      <c r="Q129524" s="39"/>
    </row>
    <row r="129525" spans="17:17">
      <c r="Q129525" s="39"/>
    </row>
    <row r="129526" spans="17:17">
      <c r="Q129526" s="39"/>
    </row>
    <row r="129527" spans="17:17">
      <c r="Q129527" s="39"/>
    </row>
    <row r="129528" spans="17:17">
      <c r="Q129528" s="39"/>
    </row>
    <row r="129529" spans="17:17">
      <c r="Q129529" s="39"/>
    </row>
    <row r="129530" spans="17:17">
      <c r="Q129530" s="39"/>
    </row>
    <row r="129531" spans="17:17">
      <c r="Q129531" s="39"/>
    </row>
    <row r="129532" spans="17:17">
      <c r="Q129532" s="39"/>
    </row>
    <row r="129533" spans="17:17">
      <c r="Q129533" s="39"/>
    </row>
    <row r="129534" spans="17:17">
      <c r="Q129534" s="39"/>
    </row>
    <row r="129535" spans="17:17">
      <c r="Q129535" s="39"/>
    </row>
    <row r="129536" spans="17:17">
      <c r="Q129536" s="39"/>
    </row>
    <row r="129537" spans="17:17">
      <c r="Q129537" s="39"/>
    </row>
    <row r="129538" spans="17:17">
      <c r="Q129538" s="39"/>
    </row>
    <row r="129539" spans="17:17">
      <c r="Q129539" s="39"/>
    </row>
    <row r="129540" spans="17:17">
      <c r="Q129540" s="39"/>
    </row>
    <row r="129541" spans="17:17">
      <c r="Q129541" s="39"/>
    </row>
    <row r="129542" spans="17:17">
      <c r="Q129542" s="39"/>
    </row>
    <row r="129543" spans="17:17">
      <c r="Q129543" s="39"/>
    </row>
    <row r="129544" spans="17:17">
      <c r="Q129544" s="39"/>
    </row>
    <row r="129545" spans="17:17">
      <c r="Q129545" s="39"/>
    </row>
    <row r="129546" spans="17:17">
      <c r="Q129546" s="39"/>
    </row>
    <row r="129547" spans="17:17">
      <c r="Q129547" s="39"/>
    </row>
    <row r="129548" spans="17:17">
      <c r="Q129548" s="39"/>
    </row>
    <row r="129549" spans="17:17">
      <c r="Q129549" s="39"/>
    </row>
    <row r="129550" spans="17:17">
      <c r="Q129550" s="39"/>
    </row>
    <row r="129551" spans="17:17">
      <c r="Q129551" s="39"/>
    </row>
    <row r="129552" spans="17:17">
      <c r="Q129552" s="39"/>
    </row>
    <row r="129553" spans="17:17">
      <c r="Q129553" s="39"/>
    </row>
    <row r="129554" spans="17:17">
      <c r="Q129554" s="39"/>
    </row>
    <row r="129555" spans="17:17">
      <c r="Q129555" s="39"/>
    </row>
    <row r="129556" spans="17:17">
      <c r="Q129556" s="39"/>
    </row>
    <row r="129557" spans="17:17">
      <c r="Q129557" s="39"/>
    </row>
    <row r="129558" spans="17:17">
      <c r="Q129558" s="39"/>
    </row>
    <row r="129559" spans="17:17">
      <c r="Q129559" s="39"/>
    </row>
    <row r="129560" spans="17:17">
      <c r="Q129560" s="39"/>
    </row>
    <row r="129561" spans="17:17">
      <c r="Q129561" s="39"/>
    </row>
    <row r="129562" spans="17:17">
      <c r="Q129562" s="39"/>
    </row>
    <row r="129563" spans="17:17">
      <c r="Q129563" s="39"/>
    </row>
    <row r="129564" spans="17:17">
      <c r="Q129564" s="39"/>
    </row>
    <row r="129565" spans="17:17">
      <c r="Q129565" s="39"/>
    </row>
    <row r="129566" spans="17:17">
      <c r="Q129566" s="39"/>
    </row>
    <row r="129567" spans="17:17">
      <c r="Q129567" s="39"/>
    </row>
    <row r="129568" spans="17:17">
      <c r="Q129568" s="39"/>
    </row>
    <row r="129569" spans="17:17">
      <c r="Q129569" s="39"/>
    </row>
    <row r="129570" spans="17:17">
      <c r="Q129570" s="39"/>
    </row>
    <row r="129571" spans="17:17">
      <c r="Q129571" s="39"/>
    </row>
    <row r="129572" spans="17:17">
      <c r="Q129572" s="39"/>
    </row>
    <row r="129573" spans="17:17">
      <c r="Q129573" s="39"/>
    </row>
    <row r="129574" spans="17:17">
      <c r="Q129574" s="39"/>
    </row>
    <row r="129575" spans="17:17">
      <c r="Q129575" s="39"/>
    </row>
    <row r="129576" spans="17:17">
      <c r="Q129576" s="39"/>
    </row>
    <row r="129577" spans="17:17">
      <c r="Q129577" s="39"/>
    </row>
    <row r="129578" spans="17:17">
      <c r="Q129578" s="39"/>
    </row>
    <row r="129579" spans="17:17">
      <c r="Q129579" s="39"/>
    </row>
    <row r="129580" spans="17:17">
      <c r="Q129580" s="39"/>
    </row>
    <row r="129581" spans="17:17">
      <c r="Q129581" s="39"/>
    </row>
    <row r="129582" spans="17:17">
      <c r="Q129582" s="39"/>
    </row>
    <row r="129583" spans="17:17">
      <c r="Q129583" s="39"/>
    </row>
    <row r="129584" spans="17:17">
      <c r="Q129584" s="39"/>
    </row>
    <row r="129585" spans="17:17">
      <c r="Q129585" s="39"/>
    </row>
    <row r="129586" spans="17:17">
      <c r="Q129586" s="39"/>
    </row>
    <row r="129587" spans="17:17">
      <c r="Q129587" s="39"/>
    </row>
    <row r="129588" spans="17:17">
      <c r="Q129588" s="39"/>
    </row>
    <row r="129589" spans="17:17">
      <c r="Q129589" s="39"/>
    </row>
    <row r="129590" spans="17:17">
      <c r="Q129590" s="39"/>
    </row>
    <row r="129591" spans="17:17">
      <c r="Q129591" s="39"/>
    </row>
    <row r="129592" spans="17:17">
      <c r="Q129592" s="39"/>
    </row>
    <row r="129593" spans="17:17">
      <c r="Q129593" s="39"/>
    </row>
    <row r="129594" spans="17:17">
      <c r="Q129594" s="39"/>
    </row>
    <row r="129595" spans="17:17">
      <c r="Q129595" s="39"/>
    </row>
    <row r="129596" spans="17:17">
      <c r="Q129596" s="39"/>
    </row>
    <row r="129597" spans="17:17">
      <c r="Q129597" s="39"/>
    </row>
    <row r="129598" spans="17:17">
      <c r="Q129598" s="39"/>
    </row>
    <row r="129599" spans="17:17">
      <c r="Q129599" s="39"/>
    </row>
    <row r="129600" spans="17:17">
      <c r="Q129600" s="39"/>
    </row>
    <row r="129601" spans="17:17">
      <c r="Q129601" s="39"/>
    </row>
    <row r="129602" spans="17:17">
      <c r="Q129602" s="39"/>
    </row>
    <row r="129603" spans="17:17">
      <c r="Q129603" s="39"/>
    </row>
    <row r="129604" spans="17:17">
      <c r="Q129604" s="39"/>
    </row>
    <row r="129605" spans="17:17">
      <c r="Q129605" s="39"/>
    </row>
    <row r="129606" spans="17:17">
      <c r="Q129606" s="39"/>
    </row>
    <row r="129607" spans="17:17">
      <c r="Q129607" s="39"/>
    </row>
    <row r="129608" spans="17:17">
      <c r="Q129608" s="39"/>
    </row>
    <row r="129609" spans="17:17">
      <c r="Q129609" s="39"/>
    </row>
    <row r="129610" spans="17:17">
      <c r="Q129610" s="39"/>
    </row>
    <row r="129611" spans="17:17">
      <c r="Q129611" s="39"/>
    </row>
    <row r="129612" spans="17:17">
      <c r="Q129612" s="39"/>
    </row>
    <row r="129613" spans="17:17">
      <c r="Q129613" s="39"/>
    </row>
    <row r="129614" spans="17:17">
      <c r="Q129614" s="39"/>
    </row>
    <row r="129615" spans="17:17">
      <c r="Q129615" s="39"/>
    </row>
    <row r="129616" spans="17:17">
      <c r="Q129616" s="39"/>
    </row>
    <row r="129617" spans="17:17">
      <c r="Q129617" s="39"/>
    </row>
    <row r="129618" spans="17:17">
      <c r="Q129618" s="39"/>
    </row>
    <row r="129619" spans="17:17">
      <c r="Q129619" s="39"/>
    </row>
    <row r="129620" spans="17:17">
      <c r="Q129620" s="39"/>
    </row>
    <row r="129621" spans="17:17">
      <c r="Q129621" s="39"/>
    </row>
    <row r="129622" spans="17:17">
      <c r="Q129622" s="39"/>
    </row>
    <row r="129623" spans="17:17">
      <c r="Q129623" s="39"/>
    </row>
    <row r="129624" spans="17:17">
      <c r="Q129624" s="39"/>
    </row>
    <row r="129625" spans="17:17">
      <c r="Q129625" s="39"/>
    </row>
    <row r="129626" spans="17:17">
      <c r="Q129626" s="39"/>
    </row>
    <row r="129627" spans="17:17">
      <c r="Q129627" s="39"/>
    </row>
    <row r="129628" spans="17:17">
      <c r="Q129628" s="39"/>
    </row>
    <row r="129629" spans="17:17">
      <c r="Q129629" s="39"/>
    </row>
    <row r="129630" spans="17:17">
      <c r="Q129630" s="39"/>
    </row>
    <row r="129631" spans="17:17">
      <c r="Q129631" s="39"/>
    </row>
    <row r="129632" spans="17:17">
      <c r="Q129632" s="39"/>
    </row>
    <row r="129633" spans="17:17">
      <c r="Q129633" s="39"/>
    </row>
    <row r="129634" spans="17:17">
      <c r="Q129634" s="39"/>
    </row>
    <row r="129635" spans="17:17">
      <c r="Q129635" s="39"/>
    </row>
    <row r="129636" spans="17:17">
      <c r="Q129636" s="39"/>
    </row>
    <row r="129637" spans="17:17">
      <c r="Q129637" s="39"/>
    </row>
    <row r="129638" spans="17:17">
      <c r="Q129638" s="39"/>
    </row>
    <row r="129639" spans="17:17">
      <c r="Q129639" s="39"/>
    </row>
    <row r="129640" spans="17:17">
      <c r="Q129640" s="39"/>
    </row>
    <row r="129641" spans="17:17">
      <c r="Q129641" s="39"/>
    </row>
    <row r="129642" spans="17:17">
      <c r="Q129642" s="39"/>
    </row>
    <row r="129643" spans="17:17">
      <c r="Q129643" s="39"/>
    </row>
    <row r="129644" spans="17:17">
      <c r="Q129644" s="39"/>
    </row>
    <row r="129645" spans="17:17">
      <c r="Q129645" s="39"/>
    </row>
    <row r="129646" spans="17:17">
      <c r="Q129646" s="39"/>
    </row>
    <row r="129647" spans="17:17">
      <c r="Q129647" s="39"/>
    </row>
    <row r="129648" spans="17:17">
      <c r="Q129648" s="39"/>
    </row>
    <row r="129649" spans="17:17">
      <c r="Q129649" s="39"/>
    </row>
    <row r="129650" spans="17:17">
      <c r="Q129650" s="39"/>
    </row>
    <row r="129651" spans="17:17">
      <c r="Q129651" s="39"/>
    </row>
    <row r="129652" spans="17:17">
      <c r="Q129652" s="39"/>
    </row>
    <row r="129653" spans="17:17">
      <c r="Q129653" s="39"/>
    </row>
    <row r="129654" spans="17:17">
      <c r="Q129654" s="39"/>
    </row>
    <row r="129655" spans="17:17">
      <c r="Q129655" s="39"/>
    </row>
    <row r="129656" spans="17:17">
      <c r="Q129656" s="39"/>
    </row>
    <row r="129657" spans="17:17">
      <c r="Q129657" s="39"/>
    </row>
    <row r="129658" spans="17:17">
      <c r="Q129658" s="39"/>
    </row>
    <row r="129659" spans="17:17">
      <c r="Q129659" s="39"/>
    </row>
    <row r="129660" spans="17:17">
      <c r="Q129660" s="39"/>
    </row>
    <row r="129661" spans="17:17">
      <c r="Q129661" s="39"/>
    </row>
    <row r="129662" spans="17:17">
      <c r="Q129662" s="39"/>
    </row>
    <row r="129663" spans="17:17">
      <c r="Q129663" s="39"/>
    </row>
    <row r="129664" spans="17:17">
      <c r="Q129664" s="39"/>
    </row>
    <row r="129665" spans="17:17">
      <c r="Q129665" s="39"/>
    </row>
    <row r="129666" spans="17:17">
      <c r="Q129666" s="39"/>
    </row>
    <row r="129667" spans="17:17">
      <c r="Q129667" s="39"/>
    </row>
    <row r="129668" spans="17:17">
      <c r="Q129668" s="39"/>
    </row>
    <row r="129669" spans="17:17">
      <c r="Q129669" s="39"/>
    </row>
    <row r="129670" spans="17:17">
      <c r="Q129670" s="39"/>
    </row>
    <row r="129671" spans="17:17">
      <c r="Q129671" s="39"/>
    </row>
    <row r="129672" spans="17:17">
      <c r="Q129672" s="39"/>
    </row>
    <row r="129673" spans="17:17">
      <c r="Q129673" s="39"/>
    </row>
    <row r="129674" spans="17:17">
      <c r="Q129674" s="39"/>
    </row>
    <row r="129675" spans="17:17">
      <c r="Q129675" s="39"/>
    </row>
    <row r="129676" spans="17:17">
      <c r="Q129676" s="39"/>
    </row>
    <row r="129677" spans="17:17">
      <c r="Q129677" s="39"/>
    </row>
    <row r="129678" spans="17:17">
      <c r="Q129678" s="39"/>
    </row>
    <row r="129679" spans="17:17">
      <c r="Q129679" s="39"/>
    </row>
    <row r="129680" spans="17:17">
      <c r="Q129680" s="39"/>
    </row>
    <row r="129681" spans="17:17">
      <c r="Q129681" s="39"/>
    </row>
    <row r="129682" spans="17:17">
      <c r="Q129682" s="39"/>
    </row>
    <row r="129683" spans="17:17">
      <c r="Q129683" s="39"/>
    </row>
    <row r="129684" spans="17:17">
      <c r="Q129684" s="39"/>
    </row>
    <row r="129685" spans="17:17">
      <c r="Q129685" s="39"/>
    </row>
    <row r="129686" spans="17:17">
      <c r="Q129686" s="39"/>
    </row>
    <row r="129687" spans="17:17">
      <c r="Q129687" s="39"/>
    </row>
    <row r="129688" spans="17:17">
      <c r="Q129688" s="39"/>
    </row>
    <row r="129689" spans="17:17">
      <c r="Q129689" s="39"/>
    </row>
    <row r="129690" spans="17:17">
      <c r="Q129690" s="39"/>
    </row>
    <row r="129691" spans="17:17">
      <c r="Q129691" s="39"/>
    </row>
    <row r="129692" spans="17:17">
      <c r="Q129692" s="39"/>
    </row>
    <row r="129693" spans="17:17">
      <c r="Q129693" s="39"/>
    </row>
    <row r="129694" spans="17:17">
      <c r="Q129694" s="39"/>
    </row>
    <row r="129695" spans="17:17">
      <c r="Q129695" s="39"/>
    </row>
    <row r="129696" spans="17:17">
      <c r="Q129696" s="39"/>
    </row>
    <row r="129697" spans="17:17">
      <c r="Q129697" s="39"/>
    </row>
    <row r="129698" spans="17:17">
      <c r="Q129698" s="39"/>
    </row>
    <row r="129699" spans="17:17">
      <c r="Q129699" s="39"/>
    </row>
    <row r="129700" spans="17:17">
      <c r="Q129700" s="39"/>
    </row>
    <row r="129701" spans="17:17">
      <c r="Q129701" s="39"/>
    </row>
    <row r="129702" spans="17:17">
      <c r="Q129702" s="39"/>
    </row>
    <row r="129703" spans="17:17">
      <c r="Q129703" s="39"/>
    </row>
    <row r="129704" spans="17:17">
      <c r="Q129704" s="39"/>
    </row>
    <row r="129705" spans="17:17">
      <c r="Q129705" s="39"/>
    </row>
    <row r="129706" spans="17:17">
      <c r="Q129706" s="39"/>
    </row>
    <row r="129707" spans="17:17">
      <c r="Q129707" s="39"/>
    </row>
    <row r="129708" spans="17:17">
      <c r="Q129708" s="39"/>
    </row>
    <row r="129709" spans="17:17">
      <c r="Q129709" s="39"/>
    </row>
    <row r="129710" spans="17:17">
      <c r="Q129710" s="39"/>
    </row>
    <row r="129711" spans="17:17">
      <c r="Q129711" s="39"/>
    </row>
    <row r="129712" spans="17:17">
      <c r="Q129712" s="39"/>
    </row>
    <row r="129713" spans="17:17">
      <c r="Q129713" s="39"/>
    </row>
    <row r="129714" spans="17:17">
      <c r="Q129714" s="39"/>
    </row>
    <row r="129715" spans="17:17">
      <c r="Q129715" s="39"/>
    </row>
    <row r="129716" spans="17:17">
      <c r="Q129716" s="39"/>
    </row>
    <row r="129717" spans="17:17">
      <c r="Q129717" s="39"/>
    </row>
    <row r="129718" spans="17:17">
      <c r="Q129718" s="39"/>
    </row>
    <row r="129719" spans="17:17">
      <c r="Q129719" s="39"/>
    </row>
    <row r="129720" spans="17:17">
      <c r="Q129720" s="39"/>
    </row>
    <row r="129721" spans="17:17">
      <c r="Q129721" s="39"/>
    </row>
    <row r="129722" spans="17:17">
      <c r="Q129722" s="39"/>
    </row>
    <row r="129723" spans="17:17">
      <c r="Q129723" s="39"/>
    </row>
    <row r="129724" spans="17:17">
      <c r="Q129724" s="39"/>
    </row>
    <row r="129725" spans="17:17">
      <c r="Q129725" s="39"/>
    </row>
    <row r="129726" spans="17:17">
      <c r="Q129726" s="39"/>
    </row>
    <row r="129727" spans="17:17">
      <c r="Q129727" s="39"/>
    </row>
    <row r="129728" spans="17:17">
      <c r="Q129728" s="39"/>
    </row>
    <row r="129729" spans="17:17">
      <c r="Q129729" s="39"/>
    </row>
    <row r="129730" spans="17:17">
      <c r="Q129730" s="39"/>
    </row>
    <row r="129731" spans="17:17">
      <c r="Q129731" s="39"/>
    </row>
    <row r="129732" spans="17:17">
      <c r="Q129732" s="39"/>
    </row>
    <row r="129733" spans="17:17">
      <c r="Q129733" s="39"/>
    </row>
    <row r="129734" spans="17:17">
      <c r="Q129734" s="39"/>
    </row>
    <row r="129735" spans="17:17">
      <c r="Q129735" s="39"/>
    </row>
    <row r="129736" spans="17:17">
      <c r="Q129736" s="39"/>
    </row>
    <row r="129737" spans="17:17">
      <c r="Q129737" s="39"/>
    </row>
    <row r="129738" spans="17:17">
      <c r="Q129738" s="39"/>
    </row>
    <row r="129739" spans="17:17">
      <c r="Q129739" s="39"/>
    </row>
    <row r="129740" spans="17:17">
      <c r="Q129740" s="39"/>
    </row>
    <row r="129741" spans="17:17">
      <c r="Q129741" s="39"/>
    </row>
    <row r="129742" spans="17:17">
      <c r="Q129742" s="39"/>
    </row>
    <row r="129743" spans="17:17">
      <c r="Q129743" s="39"/>
    </row>
    <row r="129744" spans="17:17">
      <c r="Q129744" s="39"/>
    </row>
    <row r="129745" spans="17:17">
      <c r="Q129745" s="39"/>
    </row>
    <row r="129746" spans="17:17">
      <c r="Q129746" s="39"/>
    </row>
    <row r="129747" spans="17:17">
      <c r="Q129747" s="39"/>
    </row>
    <row r="129748" spans="17:17">
      <c r="Q129748" s="39"/>
    </row>
    <row r="129749" spans="17:17">
      <c r="Q129749" s="39"/>
    </row>
    <row r="129750" spans="17:17">
      <c r="Q129750" s="39"/>
    </row>
    <row r="129751" spans="17:17">
      <c r="Q129751" s="39"/>
    </row>
    <row r="129752" spans="17:17">
      <c r="Q129752" s="39"/>
    </row>
    <row r="129753" spans="17:17">
      <c r="Q129753" s="39"/>
    </row>
    <row r="129754" spans="17:17">
      <c r="Q129754" s="39"/>
    </row>
    <row r="129755" spans="17:17">
      <c r="Q129755" s="39"/>
    </row>
    <row r="129756" spans="17:17">
      <c r="Q129756" s="39"/>
    </row>
    <row r="129757" spans="17:17">
      <c r="Q129757" s="39"/>
    </row>
    <row r="129758" spans="17:17">
      <c r="Q129758" s="39"/>
    </row>
    <row r="129759" spans="17:17">
      <c r="Q129759" s="39"/>
    </row>
    <row r="129760" spans="17:17">
      <c r="Q129760" s="39"/>
    </row>
    <row r="129761" spans="17:17">
      <c r="Q129761" s="39"/>
    </row>
    <row r="129762" spans="17:17">
      <c r="Q129762" s="39"/>
    </row>
    <row r="129763" spans="17:17">
      <c r="Q129763" s="39"/>
    </row>
    <row r="129764" spans="17:17">
      <c r="Q129764" s="39"/>
    </row>
    <row r="129765" spans="17:17">
      <c r="Q129765" s="39"/>
    </row>
    <row r="129766" spans="17:17">
      <c r="Q129766" s="39"/>
    </row>
    <row r="129767" spans="17:17">
      <c r="Q129767" s="39"/>
    </row>
    <row r="129768" spans="17:17">
      <c r="Q129768" s="39"/>
    </row>
    <row r="129769" spans="17:17">
      <c r="Q129769" s="39"/>
    </row>
    <row r="129770" spans="17:17">
      <c r="Q129770" s="39"/>
    </row>
    <row r="129771" spans="17:17">
      <c r="Q129771" s="39"/>
    </row>
    <row r="129772" spans="17:17">
      <c r="Q129772" s="39"/>
    </row>
    <row r="129773" spans="17:17">
      <c r="Q129773" s="39"/>
    </row>
    <row r="129774" spans="17:17">
      <c r="Q129774" s="39"/>
    </row>
    <row r="129775" spans="17:17">
      <c r="Q129775" s="39"/>
    </row>
    <row r="129776" spans="17:17">
      <c r="Q129776" s="39"/>
    </row>
    <row r="129777" spans="17:17">
      <c r="Q129777" s="39"/>
    </row>
    <row r="129778" spans="17:17">
      <c r="Q129778" s="39"/>
    </row>
    <row r="129779" spans="17:17">
      <c r="Q129779" s="39"/>
    </row>
    <row r="129780" spans="17:17">
      <c r="Q129780" s="39"/>
    </row>
    <row r="129781" spans="17:17">
      <c r="Q129781" s="39"/>
    </row>
    <row r="129782" spans="17:17">
      <c r="Q129782" s="39"/>
    </row>
    <row r="129783" spans="17:17">
      <c r="Q129783" s="39"/>
    </row>
    <row r="129784" spans="17:17">
      <c r="Q129784" s="39"/>
    </row>
    <row r="129785" spans="17:17">
      <c r="Q129785" s="39"/>
    </row>
    <row r="129786" spans="17:17">
      <c r="Q129786" s="39"/>
    </row>
    <row r="129787" spans="17:17">
      <c r="Q129787" s="39"/>
    </row>
    <row r="129788" spans="17:17">
      <c r="Q129788" s="39"/>
    </row>
    <row r="129789" spans="17:17">
      <c r="Q129789" s="39"/>
    </row>
    <row r="129790" spans="17:17">
      <c r="Q129790" s="39"/>
    </row>
    <row r="129791" spans="17:17">
      <c r="Q129791" s="39"/>
    </row>
    <row r="129792" spans="17:17">
      <c r="Q129792" s="39"/>
    </row>
    <row r="129793" spans="17:17">
      <c r="Q129793" s="39"/>
    </row>
    <row r="129794" spans="17:17">
      <c r="Q129794" s="39"/>
    </row>
    <row r="129795" spans="17:17">
      <c r="Q129795" s="39"/>
    </row>
    <row r="129796" spans="17:17">
      <c r="Q129796" s="39"/>
    </row>
    <row r="129797" spans="17:17">
      <c r="Q129797" s="39"/>
    </row>
    <row r="129798" spans="17:17">
      <c r="Q129798" s="39"/>
    </row>
    <row r="129799" spans="17:17">
      <c r="Q129799" s="39"/>
    </row>
    <row r="129800" spans="17:17">
      <c r="Q129800" s="39"/>
    </row>
    <row r="129801" spans="17:17">
      <c r="Q129801" s="39"/>
    </row>
    <row r="129802" spans="17:17">
      <c r="Q129802" s="39"/>
    </row>
    <row r="129803" spans="17:17">
      <c r="Q129803" s="39"/>
    </row>
    <row r="129804" spans="17:17">
      <c r="Q129804" s="39"/>
    </row>
    <row r="129805" spans="17:17">
      <c r="Q129805" s="39"/>
    </row>
    <row r="129806" spans="17:17">
      <c r="Q129806" s="39"/>
    </row>
    <row r="129807" spans="17:17">
      <c r="Q129807" s="39"/>
    </row>
    <row r="129808" spans="17:17">
      <c r="Q129808" s="39"/>
    </row>
    <row r="129809" spans="17:17">
      <c r="Q129809" s="39"/>
    </row>
    <row r="129810" spans="17:17">
      <c r="Q129810" s="39"/>
    </row>
    <row r="129811" spans="17:17">
      <c r="Q129811" s="39"/>
    </row>
    <row r="129812" spans="17:17">
      <c r="Q129812" s="39"/>
    </row>
    <row r="129813" spans="17:17">
      <c r="Q129813" s="39"/>
    </row>
    <row r="129814" spans="17:17">
      <c r="Q129814" s="39"/>
    </row>
    <row r="129815" spans="17:17">
      <c r="Q129815" s="39"/>
    </row>
    <row r="129816" spans="17:17">
      <c r="Q129816" s="39"/>
    </row>
    <row r="129817" spans="17:17">
      <c r="Q129817" s="39"/>
    </row>
    <row r="129818" spans="17:17">
      <c r="Q129818" s="39"/>
    </row>
    <row r="129819" spans="17:17">
      <c r="Q129819" s="39"/>
    </row>
    <row r="129820" spans="17:17">
      <c r="Q129820" s="39"/>
    </row>
    <row r="129821" spans="17:17">
      <c r="Q129821" s="39"/>
    </row>
    <row r="129822" spans="17:17">
      <c r="Q129822" s="39"/>
    </row>
    <row r="129823" spans="17:17">
      <c r="Q129823" s="39"/>
    </row>
    <row r="129824" spans="17:17">
      <c r="Q129824" s="39"/>
    </row>
    <row r="129825" spans="17:17">
      <c r="Q129825" s="39"/>
    </row>
    <row r="129826" spans="17:17">
      <c r="Q129826" s="39"/>
    </row>
    <row r="129827" spans="17:17">
      <c r="Q129827" s="39"/>
    </row>
    <row r="129828" spans="17:17">
      <c r="Q129828" s="39"/>
    </row>
    <row r="129829" spans="17:17">
      <c r="Q129829" s="39"/>
    </row>
    <row r="129830" spans="17:17">
      <c r="Q129830" s="39"/>
    </row>
    <row r="129831" spans="17:17">
      <c r="Q129831" s="39"/>
    </row>
    <row r="129832" spans="17:17">
      <c r="Q129832" s="39"/>
    </row>
    <row r="129833" spans="17:17">
      <c r="Q129833" s="39"/>
    </row>
    <row r="129834" spans="17:17">
      <c r="Q129834" s="39"/>
    </row>
    <row r="129835" spans="17:17">
      <c r="Q129835" s="39"/>
    </row>
    <row r="129836" spans="17:17">
      <c r="Q129836" s="39"/>
    </row>
    <row r="129837" spans="17:17">
      <c r="Q129837" s="39"/>
    </row>
    <row r="129838" spans="17:17">
      <c r="Q129838" s="39"/>
    </row>
    <row r="129839" spans="17:17">
      <c r="Q129839" s="39"/>
    </row>
    <row r="129840" spans="17:17">
      <c r="Q129840" s="39"/>
    </row>
    <row r="129841" spans="17:17">
      <c r="Q129841" s="39"/>
    </row>
    <row r="129842" spans="17:17">
      <c r="Q129842" s="39"/>
    </row>
    <row r="129843" spans="17:17">
      <c r="Q129843" s="39"/>
    </row>
    <row r="129844" spans="17:17">
      <c r="Q129844" s="39"/>
    </row>
    <row r="129845" spans="17:17">
      <c r="Q129845" s="39"/>
    </row>
    <row r="129846" spans="17:17">
      <c r="Q129846" s="39"/>
    </row>
    <row r="129847" spans="17:17">
      <c r="Q129847" s="39"/>
    </row>
    <row r="129848" spans="17:17">
      <c r="Q129848" s="39"/>
    </row>
    <row r="129849" spans="17:17">
      <c r="Q129849" s="39"/>
    </row>
    <row r="129850" spans="17:17">
      <c r="Q129850" s="39"/>
    </row>
    <row r="129851" spans="17:17">
      <c r="Q129851" s="39"/>
    </row>
    <row r="129852" spans="17:17">
      <c r="Q129852" s="39"/>
    </row>
    <row r="129853" spans="17:17">
      <c r="Q129853" s="39"/>
    </row>
    <row r="129854" spans="17:17">
      <c r="Q129854" s="39"/>
    </row>
    <row r="129855" spans="17:17">
      <c r="Q129855" s="39"/>
    </row>
    <row r="129856" spans="17:17">
      <c r="Q129856" s="39"/>
    </row>
    <row r="129857" spans="17:17">
      <c r="Q129857" s="39"/>
    </row>
    <row r="129858" spans="17:17">
      <c r="Q129858" s="39"/>
    </row>
    <row r="129859" spans="17:17">
      <c r="Q129859" s="39"/>
    </row>
    <row r="129860" spans="17:17">
      <c r="Q129860" s="39"/>
    </row>
    <row r="129861" spans="17:17">
      <c r="Q129861" s="39"/>
    </row>
    <row r="129862" spans="17:17">
      <c r="Q129862" s="39"/>
    </row>
    <row r="129863" spans="17:17">
      <c r="Q129863" s="39"/>
    </row>
    <row r="129864" spans="17:17">
      <c r="Q129864" s="39"/>
    </row>
    <row r="129865" spans="17:17">
      <c r="Q129865" s="39"/>
    </row>
    <row r="129866" spans="17:17">
      <c r="Q129866" s="39"/>
    </row>
    <row r="129867" spans="17:17">
      <c r="Q129867" s="39"/>
    </row>
    <row r="129868" spans="17:17">
      <c r="Q129868" s="39"/>
    </row>
    <row r="129869" spans="17:17">
      <c r="Q129869" s="39"/>
    </row>
    <row r="129870" spans="17:17">
      <c r="Q129870" s="39"/>
    </row>
    <row r="129871" spans="17:17">
      <c r="Q129871" s="39"/>
    </row>
    <row r="129872" spans="17:17">
      <c r="Q129872" s="39"/>
    </row>
    <row r="129873" spans="17:17">
      <c r="Q129873" s="39"/>
    </row>
    <row r="129874" spans="17:17">
      <c r="Q129874" s="39"/>
    </row>
    <row r="129875" spans="17:17">
      <c r="Q129875" s="39"/>
    </row>
    <row r="129876" spans="17:17">
      <c r="Q129876" s="39"/>
    </row>
    <row r="129877" spans="17:17">
      <c r="Q129877" s="39"/>
    </row>
    <row r="129878" spans="17:17">
      <c r="Q129878" s="39"/>
    </row>
    <row r="129879" spans="17:17">
      <c r="Q129879" s="39"/>
    </row>
    <row r="129880" spans="17:17">
      <c r="Q129880" s="39"/>
    </row>
    <row r="129881" spans="17:17">
      <c r="Q129881" s="39"/>
    </row>
    <row r="129882" spans="17:17">
      <c r="Q129882" s="39"/>
    </row>
    <row r="129883" spans="17:17">
      <c r="Q129883" s="39"/>
    </row>
    <row r="129884" spans="17:17">
      <c r="Q129884" s="39"/>
    </row>
    <row r="129885" spans="17:17">
      <c r="Q129885" s="39"/>
    </row>
    <row r="129886" spans="17:17">
      <c r="Q129886" s="39"/>
    </row>
    <row r="129887" spans="17:17">
      <c r="Q129887" s="39"/>
    </row>
    <row r="129888" spans="17:17">
      <c r="Q129888" s="39"/>
    </row>
    <row r="129889" spans="17:17">
      <c r="Q129889" s="39"/>
    </row>
    <row r="129890" spans="17:17">
      <c r="Q129890" s="39"/>
    </row>
    <row r="129891" spans="17:17">
      <c r="Q129891" s="39"/>
    </row>
    <row r="129892" spans="17:17">
      <c r="Q129892" s="39"/>
    </row>
    <row r="129893" spans="17:17">
      <c r="Q129893" s="39"/>
    </row>
    <row r="129894" spans="17:17">
      <c r="Q129894" s="39"/>
    </row>
    <row r="129895" spans="17:17">
      <c r="Q129895" s="39"/>
    </row>
    <row r="129896" spans="17:17">
      <c r="Q129896" s="39"/>
    </row>
    <row r="129897" spans="17:17">
      <c r="Q129897" s="39"/>
    </row>
    <row r="129898" spans="17:17">
      <c r="Q129898" s="39"/>
    </row>
    <row r="129899" spans="17:17">
      <c r="Q129899" s="39"/>
    </row>
    <row r="129900" spans="17:17">
      <c r="Q129900" s="39"/>
    </row>
    <row r="129901" spans="17:17">
      <c r="Q129901" s="39"/>
    </row>
    <row r="129902" spans="17:17">
      <c r="Q129902" s="39"/>
    </row>
    <row r="129903" spans="17:17">
      <c r="Q129903" s="39"/>
    </row>
    <row r="129904" spans="17:17">
      <c r="Q129904" s="39"/>
    </row>
    <row r="129905" spans="17:17">
      <c r="Q129905" s="39"/>
    </row>
    <row r="129906" spans="17:17">
      <c r="Q129906" s="39"/>
    </row>
    <row r="129907" spans="17:17">
      <c r="Q129907" s="39"/>
    </row>
    <row r="129908" spans="17:17">
      <c r="Q129908" s="39"/>
    </row>
    <row r="129909" spans="17:17">
      <c r="Q129909" s="39"/>
    </row>
    <row r="129910" spans="17:17">
      <c r="Q129910" s="39"/>
    </row>
    <row r="129911" spans="17:17">
      <c r="Q129911" s="39"/>
    </row>
    <row r="129912" spans="17:17">
      <c r="Q129912" s="39"/>
    </row>
    <row r="129913" spans="17:17">
      <c r="Q129913" s="39"/>
    </row>
    <row r="129914" spans="17:17">
      <c r="Q129914" s="39"/>
    </row>
    <row r="129915" spans="17:17">
      <c r="Q129915" s="39"/>
    </row>
    <row r="129916" spans="17:17">
      <c r="Q129916" s="39"/>
    </row>
    <row r="129917" spans="17:17">
      <c r="Q129917" s="39"/>
    </row>
    <row r="129918" spans="17:17">
      <c r="Q129918" s="39"/>
    </row>
    <row r="129919" spans="17:17">
      <c r="Q129919" s="39"/>
    </row>
    <row r="129920" spans="17:17">
      <c r="Q129920" s="39"/>
    </row>
    <row r="129921" spans="17:17">
      <c r="Q129921" s="39"/>
    </row>
    <row r="129922" spans="17:17">
      <c r="Q129922" s="39"/>
    </row>
    <row r="129923" spans="17:17">
      <c r="Q129923" s="39"/>
    </row>
    <row r="129924" spans="17:17">
      <c r="Q129924" s="39"/>
    </row>
    <row r="129925" spans="17:17">
      <c r="Q129925" s="39"/>
    </row>
    <row r="129926" spans="17:17">
      <c r="Q129926" s="39"/>
    </row>
    <row r="129927" spans="17:17">
      <c r="Q129927" s="39"/>
    </row>
    <row r="129928" spans="17:17">
      <c r="Q129928" s="39"/>
    </row>
    <row r="129929" spans="17:17">
      <c r="Q129929" s="39"/>
    </row>
    <row r="129930" spans="17:17">
      <c r="Q129930" s="39"/>
    </row>
    <row r="129931" spans="17:17">
      <c r="Q129931" s="39"/>
    </row>
    <row r="129932" spans="17:17">
      <c r="Q129932" s="39"/>
    </row>
    <row r="129933" spans="17:17">
      <c r="Q129933" s="39"/>
    </row>
    <row r="129934" spans="17:17">
      <c r="Q129934" s="39"/>
    </row>
    <row r="129935" spans="17:17">
      <c r="Q129935" s="39"/>
    </row>
    <row r="129936" spans="17:17">
      <c r="Q129936" s="39"/>
    </row>
    <row r="129937" spans="17:17">
      <c r="Q129937" s="39"/>
    </row>
    <row r="129938" spans="17:17">
      <c r="Q129938" s="39"/>
    </row>
    <row r="129939" spans="17:17">
      <c r="Q129939" s="39"/>
    </row>
    <row r="129940" spans="17:17">
      <c r="Q129940" s="39"/>
    </row>
    <row r="129941" spans="17:17">
      <c r="Q129941" s="39"/>
    </row>
    <row r="129942" spans="17:17">
      <c r="Q129942" s="39"/>
    </row>
    <row r="129943" spans="17:17">
      <c r="Q129943" s="39"/>
    </row>
    <row r="129944" spans="17:17">
      <c r="Q129944" s="39"/>
    </row>
    <row r="129945" spans="17:17">
      <c r="Q129945" s="39"/>
    </row>
    <row r="129946" spans="17:17">
      <c r="Q129946" s="39"/>
    </row>
    <row r="129947" spans="17:17">
      <c r="Q129947" s="39"/>
    </row>
    <row r="129948" spans="17:17">
      <c r="Q129948" s="39"/>
    </row>
    <row r="129949" spans="17:17">
      <c r="Q129949" s="39"/>
    </row>
    <row r="129950" spans="17:17">
      <c r="Q129950" s="39"/>
    </row>
    <row r="129951" spans="17:17">
      <c r="Q129951" s="39"/>
    </row>
    <row r="129952" spans="17:17">
      <c r="Q129952" s="39"/>
    </row>
    <row r="129953" spans="17:17">
      <c r="Q129953" s="39"/>
    </row>
    <row r="129954" spans="17:17">
      <c r="Q129954" s="39"/>
    </row>
    <row r="129955" spans="17:17">
      <c r="Q129955" s="39"/>
    </row>
    <row r="129956" spans="17:17">
      <c r="Q129956" s="39"/>
    </row>
    <row r="129957" spans="17:17">
      <c r="Q129957" s="39"/>
    </row>
    <row r="129958" spans="17:17">
      <c r="Q129958" s="39"/>
    </row>
    <row r="129959" spans="17:17">
      <c r="Q129959" s="39"/>
    </row>
    <row r="129960" spans="17:17">
      <c r="Q129960" s="39"/>
    </row>
    <row r="129961" spans="17:17">
      <c r="Q129961" s="39"/>
    </row>
    <row r="129962" spans="17:17">
      <c r="Q129962" s="39"/>
    </row>
    <row r="129963" spans="17:17">
      <c r="Q129963" s="39"/>
    </row>
    <row r="129964" spans="17:17">
      <c r="Q129964" s="39"/>
    </row>
    <row r="129965" spans="17:17">
      <c r="Q129965" s="39"/>
    </row>
    <row r="129966" spans="17:17">
      <c r="Q129966" s="39"/>
    </row>
    <row r="129967" spans="17:17">
      <c r="Q129967" s="39"/>
    </row>
    <row r="129968" spans="17:17">
      <c r="Q129968" s="39"/>
    </row>
    <row r="129969" spans="17:17">
      <c r="Q129969" s="39"/>
    </row>
    <row r="129970" spans="17:17">
      <c r="Q129970" s="39"/>
    </row>
    <row r="129971" spans="17:17">
      <c r="Q129971" s="39"/>
    </row>
    <row r="129972" spans="17:17">
      <c r="Q129972" s="39"/>
    </row>
    <row r="129973" spans="17:17">
      <c r="Q129973" s="39"/>
    </row>
    <row r="129974" spans="17:17">
      <c r="Q129974" s="39"/>
    </row>
    <row r="129975" spans="17:17">
      <c r="Q129975" s="39"/>
    </row>
    <row r="129976" spans="17:17">
      <c r="Q129976" s="39"/>
    </row>
    <row r="129977" spans="17:17">
      <c r="Q129977" s="39"/>
    </row>
    <row r="129978" spans="17:17">
      <c r="Q129978" s="39"/>
    </row>
    <row r="129979" spans="17:17">
      <c r="Q129979" s="39"/>
    </row>
    <row r="129980" spans="17:17">
      <c r="Q129980" s="39"/>
    </row>
    <row r="129981" spans="17:17">
      <c r="Q129981" s="39"/>
    </row>
    <row r="129982" spans="17:17">
      <c r="Q129982" s="39"/>
    </row>
    <row r="129983" spans="17:17">
      <c r="Q129983" s="39"/>
    </row>
    <row r="129984" spans="17:17">
      <c r="Q129984" s="39"/>
    </row>
    <row r="129985" spans="17:17">
      <c r="Q129985" s="39"/>
    </row>
    <row r="129986" spans="17:17">
      <c r="Q129986" s="39"/>
    </row>
    <row r="129987" spans="17:17">
      <c r="Q129987" s="39"/>
    </row>
    <row r="129988" spans="17:17">
      <c r="Q129988" s="39"/>
    </row>
    <row r="129989" spans="17:17">
      <c r="Q129989" s="39"/>
    </row>
    <row r="129990" spans="17:17">
      <c r="Q129990" s="39"/>
    </row>
    <row r="129991" spans="17:17">
      <c r="Q129991" s="39"/>
    </row>
    <row r="129992" spans="17:17">
      <c r="Q129992" s="39"/>
    </row>
    <row r="129993" spans="17:17">
      <c r="Q129993" s="39"/>
    </row>
    <row r="129994" spans="17:17">
      <c r="Q129994" s="39"/>
    </row>
    <row r="129995" spans="17:17">
      <c r="Q129995" s="39"/>
    </row>
    <row r="129996" spans="17:17">
      <c r="Q129996" s="39"/>
    </row>
    <row r="129997" spans="17:17">
      <c r="Q129997" s="39"/>
    </row>
    <row r="129998" spans="17:17">
      <c r="Q129998" s="39"/>
    </row>
    <row r="129999" spans="17:17">
      <c r="Q129999" s="39"/>
    </row>
    <row r="130000" spans="17:17">
      <c r="Q130000" s="39"/>
    </row>
    <row r="130001" spans="17:17">
      <c r="Q130001" s="39"/>
    </row>
    <row r="130002" spans="17:17">
      <c r="Q130002" s="39"/>
    </row>
    <row r="130003" spans="17:17">
      <c r="Q130003" s="39"/>
    </row>
    <row r="130004" spans="17:17">
      <c r="Q130004" s="39"/>
    </row>
    <row r="130005" spans="17:17">
      <c r="Q130005" s="39"/>
    </row>
    <row r="130006" spans="17:17">
      <c r="Q130006" s="39"/>
    </row>
    <row r="130007" spans="17:17">
      <c r="Q130007" s="39"/>
    </row>
    <row r="130008" spans="17:17">
      <c r="Q130008" s="39"/>
    </row>
    <row r="130009" spans="17:17">
      <c r="Q130009" s="39"/>
    </row>
    <row r="130010" spans="17:17">
      <c r="Q130010" s="39"/>
    </row>
    <row r="130011" spans="17:17">
      <c r="Q130011" s="39"/>
    </row>
    <row r="130012" spans="17:17">
      <c r="Q130012" s="39"/>
    </row>
    <row r="130013" spans="17:17">
      <c r="Q130013" s="39"/>
    </row>
    <row r="130014" spans="17:17">
      <c r="Q130014" s="39"/>
    </row>
    <row r="130015" spans="17:17">
      <c r="Q130015" s="39"/>
    </row>
    <row r="130016" spans="17:17">
      <c r="Q130016" s="39"/>
    </row>
    <row r="130017" spans="17:17">
      <c r="Q130017" s="39"/>
    </row>
    <row r="130018" spans="17:17">
      <c r="Q130018" s="39"/>
    </row>
    <row r="130019" spans="17:17">
      <c r="Q130019" s="39"/>
    </row>
    <row r="130020" spans="17:17">
      <c r="Q130020" s="39"/>
    </row>
    <row r="130021" spans="17:17">
      <c r="Q130021" s="39"/>
    </row>
    <row r="130022" spans="17:17">
      <c r="Q130022" s="39"/>
    </row>
    <row r="130023" spans="17:17">
      <c r="Q130023" s="39"/>
    </row>
    <row r="130024" spans="17:17">
      <c r="Q130024" s="39"/>
    </row>
    <row r="130025" spans="17:17">
      <c r="Q130025" s="39"/>
    </row>
    <row r="130026" spans="17:17">
      <c r="Q130026" s="39"/>
    </row>
    <row r="130027" spans="17:17">
      <c r="Q130027" s="39"/>
    </row>
    <row r="130028" spans="17:17">
      <c r="Q130028" s="39"/>
    </row>
    <row r="130029" spans="17:17">
      <c r="Q130029" s="39"/>
    </row>
    <row r="130030" spans="17:17">
      <c r="Q130030" s="39"/>
    </row>
    <row r="130031" spans="17:17">
      <c r="Q130031" s="39"/>
    </row>
    <row r="130032" spans="17:17">
      <c r="Q130032" s="39"/>
    </row>
    <row r="130033" spans="17:17">
      <c r="Q130033" s="39"/>
    </row>
    <row r="130034" spans="17:17">
      <c r="Q130034" s="39"/>
    </row>
    <row r="130035" spans="17:17">
      <c r="Q130035" s="39"/>
    </row>
    <row r="130036" spans="17:17">
      <c r="Q130036" s="39"/>
    </row>
    <row r="130037" spans="17:17">
      <c r="Q130037" s="39"/>
    </row>
    <row r="130038" spans="17:17">
      <c r="Q130038" s="39"/>
    </row>
    <row r="130039" spans="17:17">
      <c r="Q130039" s="39"/>
    </row>
    <row r="130040" spans="17:17">
      <c r="Q130040" s="39"/>
    </row>
    <row r="130041" spans="17:17">
      <c r="Q130041" s="39"/>
    </row>
    <row r="130042" spans="17:17">
      <c r="Q130042" s="39"/>
    </row>
    <row r="130043" spans="17:17">
      <c r="Q130043" s="39"/>
    </row>
    <row r="130044" spans="17:17">
      <c r="Q130044" s="39"/>
    </row>
    <row r="130045" spans="17:17">
      <c r="Q130045" s="39"/>
    </row>
    <row r="130046" spans="17:17">
      <c r="Q130046" s="39"/>
    </row>
    <row r="130047" spans="17:17">
      <c r="Q130047" s="39"/>
    </row>
    <row r="130048" spans="17:17">
      <c r="Q130048" s="39"/>
    </row>
    <row r="130049" spans="17:17">
      <c r="Q130049" s="39"/>
    </row>
    <row r="130050" spans="17:17">
      <c r="Q130050" s="39"/>
    </row>
    <row r="130051" spans="17:17">
      <c r="Q130051" s="39"/>
    </row>
    <row r="130052" spans="17:17">
      <c r="Q130052" s="39"/>
    </row>
    <row r="130053" spans="17:17">
      <c r="Q130053" s="39"/>
    </row>
    <row r="130054" spans="17:17">
      <c r="Q130054" s="39"/>
    </row>
    <row r="130055" spans="17:17">
      <c r="Q130055" s="39"/>
    </row>
    <row r="130056" spans="17:17">
      <c r="Q130056" s="39"/>
    </row>
    <row r="130057" spans="17:17">
      <c r="Q130057" s="39"/>
    </row>
    <row r="130058" spans="17:17">
      <c r="Q130058" s="39"/>
    </row>
    <row r="130059" spans="17:17">
      <c r="Q130059" s="39"/>
    </row>
    <row r="130060" spans="17:17">
      <c r="Q130060" s="39"/>
    </row>
    <row r="130061" spans="17:17">
      <c r="Q130061" s="39"/>
    </row>
    <row r="130062" spans="17:17">
      <c r="Q130062" s="39"/>
    </row>
    <row r="130063" spans="17:17">
      <c r="Q130063" s="39"/>
    </row>
    <row r="130064" spans="17:17">
      <c r="Q130064" s="39"/>
    </row>
    <row r="130065" spans="17:17">
      <c r="Q130065" s="39"/>
    </row>
    <row r="130066" spans="17:17">
      <c r="Q130066" s="39"/>
    </row>
    <row r="130067" spans="17:17">
      <c r="Q130067" s="39"/>
    </row>
    <row r="130068" spans="17:17">
      <c r="Q130068" s="39"/>
    </row>
    <row r="130069" spans="17:17">
      <c r="Q130069" s="39"/>
    </row>
    <row r="130070" spans="17:17">
      <c r="Q130070" s="39"/>
    </row>
    <row r="130071" spans="17:17">
      <c r="Q130071" s="39"/>
    </row>
    <row r="130072" spans="17:17">
      <c r="Q130072" s="39"/>
    </row>
    <row r="130073" spans="17:17">
      <c r="Q130073" s="39"/>
    </row>
    <row r="130074" spans="17:17">
      <c r="Q130074" s="39"/>
    </row>
    <row r="130075" spans="17:17">
      <c r="Q130075" s="39"/>
    </row>
    <row r="130076" spans="17:17">
      <c r="Q130076" s="39"/>
    </row>
    <row r="130077" spans="17:17">
      <c r="Q130077" s="39"/>
    </row>
    <row r="130078" spans="17:17">
      <c r="Q130078" s="39"/>
    </row>
    <row r="130079" spans="17:17">
      <c r="Q130079" s="39"/>
    </row>
    <row r="130080" spans="17:17">
      <c r="Q130080" s="39"/>
    </row>
    <row r="130081" spans="17:17">
      <c r="Q130081" s="39"/>
    </row>
    <row r="130082" spans="17:17">
      <c r="Q130082" s="39"/>
    </row>
    <row r="130083" spans="17:17">
      <c r="Q130083" s="39"/>
    </row>
    <row r="130084" spans="17:17">
      <c r="Q130084" s="39"/>
    </row>
    <row r="130085" spans="17:17">
      <c r="Q130085" s="39"/>
    </row>
    <row r="130086" spans="17:17">
      <c r="Q130086" s="39"/>
    </row>
    <row r="130087" spans="17:17">
      <c r="Q130087" s="39"/>
    </row>
    <row r="130088" spans="17:17">
      <c r="Q130088" s="39"/>
    </row>
    <row r="130089" spans="17:17">
      <c r="Q130089" s="39"/>
    </row>
    <row r="130090" spans="17:17">
      <c r="Q130090" s="39"/>
    </row>
    <row r="130091" spans="17:17">
      <c r="Q130091" s="39"/>
    </row>
    <row r="130092" spans="17:17">
      <c r="Q130092" s="39"/>
    </row>
    <row r="130093" spans="17:17">
      <c r="Q130093" s="39"/>
    </row>
    <row r="130094" spans="17:17">
      <c r="Q130094" s="39"/>
    </row>
    <row r="130095" spans="17:17">
      <c r="Q130095" s="39"/>
    </row>
    <row r="130096" spans="17:17">
      <c r="Q130096" s="39"/>
    </row>
    <row r="130097" spans="17:17">
      <c r="Q130097" s="39"/>
    </row>
    <row r="130098" spans="17:17">
      <c r="Q130098" s="39"/>
    </row>
    <row r="130099" spans="17:17">
      <c r="Q130099" s="39"/>
    </row>
    <row r="130100" spans="17:17">
      <c r="Q130100" s="39"/>
    </row>
    <row r="130101" spans="17:17">
      <c r="Q130101" s="39"/>
    </row>
    <row r="130102" spans="17:17">
      <c r="Q130102" s="39"/>
    </row>
    <row r="130103" spans="17:17">
      <c r="Q130103" s="39"/>
    </row>
    <row r="130104" spans="17:17">
      <c r="Q130104" s="39"/>
    </row>
    <row r="130105" spans="17:17">
      <c r="Q130105" s="39"/>
    </row>
    <row r="130106" spans="17:17">
      <c r="Q130106" s="39"/>
    </row>
    <row r="130107" spans="17:17">
      <c r="Q130107" s="39"/>
    </row>
    <row r="130108" spans="17:17">
      <c r="Q130108" s="39"/>
    </row>
    <row r="130109" spans="17:17">
      <c r="Q130109" s="39"/>
    </row>
    <row r="130110" spans="17:17">
      <c r="Q130110" s="39"/>
    </row>
    <row r="130111" spans="17:17">
      <c r="Q130111" s="39"/>
    </row>
    <row r="130112" spans="17:17">
      <c r="Q130112" s="39"/>
    </row>
    <row r="130113" spans="17:17">
      <c r="Q130113" s="39"/>
    </row>
    <row r="130114" spans="17:17">
      <c r="Q130114" s="39"/>
    </row>
    <row r="130115" spans="17:17">
      <c r="Q130115" s="39"/>
    </row>
    <row r="130116" spans="17:17">
      <c r="Q130116" s="39"/>
    </row>
    <row r="130117" spans="17:17">
      <c r="Q130117" s="39"/>
    </row>
    <row r="130118" spans="17:17">
      <c r="Q130118" s="39"/>
    </row>
    <row r="130119" spans="17:17">
      <c r="Q130119" s="39"/>
    </row>
    <row r="130120" spans="17:17">
      <c r="Q130120" s="39"/>
    </row>
    <row r="130121" spans="17:17">
      <c r="Q130121" s="39"/>
    </row>
    <row r="130122" spans="17:17">
      <c r="Q130122" s="39"/>
    </row>
    <row r="130123" spans="17:17">
      <c r="Q130123" s="39"/>
    </row>
    <row r="130124" spans="17:17">
      <c r="Q130124" s="39"/>
    </row>
    <row r="130125" spans="17:17">
      <c r="Q130125" s="39"/>
    </row>
    <row r="130126" spans="17:17">
      <c r="Q130126" s="39"/>
    </row>
    <row r="130127" spans="17:17">
      <c r="Q130127" s="39"/>
    </row>
    <row r="130128" spans="17:17">
      <c r="Q130128" s="39"/>
    </row>
    <row r="130129" spans="17:17">
      <c r="Q130129" s="39"/>
    </row>
    <row r="130130" spans="17:17">
      <c r="Q130130" s="39"/>
    </row>
    <row r="130131" spans="17:17">
      <c r="Q130131" s="39"/>
    </row>
    <row r="130132" spans="17:17">
      <c r="Q130132" s="39"/>
    </row>
    <row r="130133" spans="17:17">
      <c r="Q130133" s="39"/>
    </row>
    <row r="130134" spans="17:17">
      <c r="Q130134" s="39"/>
    </row>
    <row r="130135" spans="17:17">
      <c r="Q130135" s="39"/>
    </row>
    <row r="130136" spans="17:17">
      <c r="Q130136" s="39"/>
    </row>
    <row r="130137" spans="17:17">
      <c r="Q130137" s="39"/>
    </row>
    <row r="130138" spans="17:17">
      <c r="Q130138" s="39"/>
    </row>
    <row r="130139" spans="17:17">
      <c r="Q130139" s="39"/>
    </row>
    <row r="130140" spans="17:17">
      <c r="Q130140" s="39"/>
    </row>
    <row r="130141" spans="17:17">
      <c r="Q130141" s="39"/>
    </row>
    <row r="130142" spans="17:17">
      <c r="Q130142" s="39"/>
    </row>
    <row r="130143" spans="17:17">
      <c r="Q130143" s="39"/>
    </row>
    <row r="130144" spans="17:17">
      <c r="Q130144" s="39"/>
    </row>
    <row r="130145" spans="17:17">
      <c r="Q130145" s="39"/>
    </row>
    <row r="130146" spans="17:17">
      <c r="Q130146" s="39"/>
    </row>
    <row r="130147" spans="17:17">
      <c r="Q130147" s="39"/>
    </row>
    <row r="130148" spans="17:17">
      <c r="Q130148" s="39"/>
    </row>
    <row r="130149" spans="17:17">
      <c r="Q130149" s="39"/>
    </row>
    <row r="130150" spans="17:17">
      <c r="Q130150" s="39"/>
    </row>
    <row r="130151" spans="17:17">
      <c r="Q130151" s="39"/>
    </row>
    <row r="130152" spans="17:17">
      <c r="Q130152" s="39"/>
    </row>
    <row r="130153" spans="17:17">
      <c r="Q130153" s="39"/>
    </row>
    <row r="130154" spans="17:17">
      <c r="Q130154" s="39"/>
    </row>
    <row r="130155" spans="17:17">
      <c r="Q130155" s="39"/>
    </row>
    <row r="130156" spans="17:17">
      <c r="Q130156" s="39"/>
    </row>
    <row r="130157" spans="17:17">
      <c r="Q130157" s="39"/>
    </row>
    <row r="130158" spans="17:17">
      <c r="Q130158" s="39"/>
    </row>
    <row r="130159" spans="17:17">
      <c r="Q130159" s="39"/>
    </row>
    <row r="130160" spans="17:17">
      <c r="Q130160" s="39"/>
    </row>
    <row r="130161" spans="17:17">
      <c r="Q130161" s="39"/>
    </row>
    <row r="130162" spans="17:17">
      <c r="Q130162" s="39"/>
    </row>
    <row r="130163" spans="17:17">
      <c r="Q130163" s="39"/>
    </row>
    <row r="130164" spans="17:17">
      <c r="Q130164" s="39"/>
    </row>
    <row r="130165" spans="17:17">
      <c r="Q130165" s="39"/>
    </row>
    <row r="130166" spans="17:17">
      <c r="Q130166" s="39"/>
    </row>
    <row r="130167" spans="17:17">
      <c r="Q130167" s="39"/>
    </row>
    <row r="130168" spans="17:17">
      <c r="Q130168" s="39"/>
    </row>
    <row r="130169" spans="17:17">
      <c r="Q130169" s="39"/>
    </row>
    <row r="130170" spans="17:17">
      <c r="Q130170" s="39"/>
    </row>
    <row r="130171" spans="17:17">
      <c r="Q130171" s="39"/>
    </row>
    <row r="130172" spans="17:17">
      <c r="Q130172" s="39"/>
    </row>
    <row r="130173" spans="17:17">
      <c r="Q130173" s="39"/>
    </row>
    <row r="130174" spans="17:17">
      <c r="Q130174" s="39"/>
    </row>
    <row r="130175" spans="17:17">
      <c r="Q130175" s="39"/>
    </row>
    <row r="130176" spans="17:17">
      <c r="Q130176" s="39"/>
    </row>
    <row r="130177" spans="17:17">
      <c r="Q130177" s="39"/>
    </row>
    <row r="130178" spans="17:17">
      <c r="Q130178" s="39"/>
    </row>
    <row r="130179" spans="17:17">
      <c r="Q130179" s="39"/>
    </row>
    <row r="130180" spans="17:17">
      <c r="Q130180" s="39"/>
    </row>
    <row r="130181" spans="17:17">
      <c r="Q130181" s="39"/>
    </row>
    <row r="130182" spans="17:17">
      <c r="Q130182" s="39"/>
    </row>
    <row r="130183" spans="17:17">
      <c r="Q130183" s="39"/>
    </row>
    <row r="130184" spans="17:17">
      <c r="Q130184" s="39"/>
    </row>
    <row r="130185" spans="17:17">
      <c r="Q130185" s="39"/>
    </row>
    <row r="130186" spans="17:17">
      <c r="Q130186" s="39"/>
    </row>
    <row r="130187" spans="17:17">
      <c r="Q130187" s="39"/>
    </row>
    <row r="130188" spans="17:17">
      <c r="Q130188" s="39"/>
    </row>
    <row r="130189" spans="17:17">
      <c r="Q130189" s="39"/>
    </row>
    <row r="130190" spans="17:17">
      <c r="Q130190" s="39"/>
    </row>
    <row r="130191" spans="17:17">
      <c r="Q130191" s="39"/>
    </row>
    <row r="130192" spans="17:17">
      <c r="Q130192" s="39"/>
    </row>
    <row r="130193" spans="17:17">
      <c r="Q130193" s="39"/>
    </row>
    <row r="130194" spans="17:17">
      <c r="Q130194" s="39"/>
    </row>
    <row r="130195" spans="17:17">
      <c r="Q130195" s="39"/>
    </row>
    <row r="130196" spans="17:17">
      <c r="Q130196" s="39"/>
    </row>
    <row r="130197" spans="17:17">
      <c r="Q130197" s="39"/>
    </row>
    <row r="130198" spans="17:17">
      <c r="Q130198" s="39"/>
    </row>
    <row r="130199" spans="17:17">
      <c r="Q130199" s="39"/>
    </row>
    <row r="130200" spans="17:17">
      <c r="Q130200" s="39"/>
    </row>
    <row r="130201" spans="17:17">
      <c r="Q130201" s="39"/>
    </row>
    <row r="130202" spans="17:17">
      <c r="Q130202" s="39"/>
    </row>
    <row r="130203" spans="17:17">
      <c r="Q130203" s="39"/>
    </row>
    <row r="130204" spans="17:17">
      <c r="Q130204" s="39"/>
    </row>
    <row r="130205" spans="17:17">
      <c r="Q130205" s="39"/>
    </row>
    <row r="130206" spans="17:17">
      <c r="Q130206" s="39"/>
    </row>
    <row r="130207" spans="17:17">
      <c r="Q130207" s="39"/>
    </row>
    <row r="130208" spans="17:17">
      <c r="Q130208" s="39"/>
    </row>
    <row r="130209" spans="17:17">
      <c r="Q130209" s="39"/>
    </row>
    <row r="130210" spans="17:17">
      <c r="Q130210" s="39"/>
    </row>
    <row r="130211" spans="17:17">
      <c r="Q130211" s="39"/>
    </row>
    <row r="130212" spans="17:17">
      <c r="Q130212" s="39"/>
    </row>
    <row r="130213" spans="17:17">
      <c r="Q130213" s="39"/>
    </row>
    <row r="130214" spans="17:17">
      <c r="Q130214" s="39"/>
    </row>
    <row r="130215" spans="17:17">
      <c r="Q130215" s="39"/>
    </row>
    <row r="130216" spans="17:17">
      <c r="Q130216" s="39"/>
    </row>
    <row r="130217" spans="17:17">
      <c r="Q130217" s="39"/>
    </row>
    <row r="130218" spans="17:17">
      <c r="Q130218" s="39"/>
    </row>
    <row r="130219" spans="17:17">
      <c r="Q130219" s="39"/>
    </row>
    <row r="130220" spans="17:17">
      <c r="Q130220" s="39"/>
    </row>
    <row r="130221" spans="17:17">
      <c r="Q130221" s="39"/>
    </row>
    <row r="130222" spans="17:17">
      <c r="Q130222" s="39"/>
    </row>
    <row r="130223" spans="17:17">
      <c r="Q130223" s="39"/>
    </row>
    <row r="130224" spans="17:17">
      <c r="Q130224" s="39"/>
    </row>
    <row r="130225" spans="17:17">
      <c r="Q130225" s="39"/>
    </row>
    <row r="130226" spans="17:17">
      <c r="Q130226" s="39"/>
    </row>
    <row r="130227" spans="17:17">
      <c r="Q130227" s="39"/>
    </row>
    <row r="130228" spans="17:17">
      <c r="Q130228" s="39"/>
    </row>
    <row r="130229" spans="17:17">
      <c r="Q130229" s="39"/>
    </row>
    <row r="130230" spans="17:17">
      <c r="Q130230" s="39"/>
    </row>
    <row r="130231" spans="17:17">
      <c r="Q130231" s="39"/>
    </row>
    <row r="130232" spans="17:17">
      <c r="Q130232" s="39"/>
    </row>
    <row r="130233" spans="17:17">
      <c r="Q130233" s="39"/>
    </row>
    <row r="130234" spans="17:17">
      <c r="Q130234" s="39"/>
    </row>
    <row r="130235" spans="17:17">
      <c r="Q130235" s="39"/>
    </row>
    <row r="130236" spans="17:17">
      <c r="Q130236" s="39"/>
    </row>
    <row r="130237" spans="17:17">
      <c r="Q130237" s="39"/>
    </row>
    <row r="130238" spans="17:17">
      <c r="Q130238" s="39"/>
    </row>
    <row r="130239" spans="17:17">
      <c r="Q130239" s="39"/>
    </row>
    <row r="130240" spans="17:17">
      <c r="Q130240" s="39"/>
    </row>
    <row r="130241" spans="17:17">
      <c r="Q130241" s="39"/>
    </row>
    <row r="130242" spans="17:17">
      <c r="Q130242" s="39"/>
    </row>
    <row r="130243" spans="17:17">
      <c r="Q130243" s="39"/>
    </row>
    <row r="130244" spans="17:17">
      <c r="Q130244" s="39"/>
    </row>
    <row r="130245" spans="17:17">
      <c r="Q130245" s="39"/>
    </row>
    <row r="130246" spans="17:17">
      <c r="Q130246" s="39"/>
    </row>
    <row r="130247" spans="17:17">
      <c r="Q130247" s="39"/>
    </row>
    <row r="130248" spans="17:17">
      <c r="Q130248" s="39"/>
    </row>
    <row r="130249" spans="17:17">
      <c r="Q130249" s="39"/>
    </row>
    <row r="130250" spans="17:17">
      <c r="Q130250" s="39"/>
    </row>
    <row r="130251" spans="17:17">
      <c r="Q130251" s="39"/>
    </row>
    <row r="130252" spans="17:17">
      <c r="Q130252" s="39"/>
    </row>
    <row r="130253" spans="17:17">
      <c r="Q130253" s="39"/>
    </row>
    <row r="130254" spans="17:17">
      <c r="Q130254" s="39"/>
    </row>
    <row r="130255" spans="17:17">
      <c r="Q130255" s="39"/>
    </row>
    <row r="130256" spans="17:17">
      <c r="Q130256" s="39"/>
    </row>
    <row r="130257" spans="17:17">
      <c r="Q130257" s="39"/>
    </row>
    <row r="130258" spans="17:17">
      <c r="Q130258" s="39"/>
    </row>
    <row r="130259" spans="17:17">
      <c r="Q130259" s="39"/>
    </row>
    <row r="130260" spans="17:17">
      <c r="Q130260" s="39"/>
    </row>
    <row r="130261" spans="17:17">
      <c r="Q130261" s="39"/>
    </row>
    <row r="130262" spans="17:17">
      <c r="Q130262" s="39"/>
    </row>
    <row r="130263" spans="17:17">
      <c r="Q130263" s="39"/>
    </row>
    <row r="130264" spans="17:17">
      <c r="Q130264" s="39"/>
    </row>
    <row r="130265" spans="17:17">
      <c r="Q130265" s="39"/>
    </row>
    <row r="130266" spans="17:17">
      <c r="Q130266" s="39"/>
    </row>
    <row r="130267" spans="17:17">
      <c r="Q130267" s="39"/>
    </row>
    <row r="130268" spans="17:17">
      <c r="Q130268" s="39"/>
    </row>
    <row r="130269" spans="17:17">
      <c r="Q130269" s="39"/>
    </row>
    <row r="130270" spans="17:17">
      <c r="Q130270" s="39"/>
    </row>
    <row r="130271" spans="17:17">
      <c r="Q130271" s="39"/>
    </row>
    <row r="130272" spans="17:17">
      <c r="Q130272" s="39"/>
    </row>
    <row r="130273" spans="17:17">
      <c r="Q130273" s="39"/>
    </row>
    <row r="130274" spans="17:17">
      <c r="Q130274" s="39"/>
    </row>
    <row r="130275" spans="17:17">
      <c r="Q130275" s="39"/>
    </row>
    <row r="130276" spans="17:17">
      <c r="Q130276" s="39"/>
    </row>
    <row r="130277" spans="17:17">
      <c r="Q130277" s="39"/>
    </row>
    <row r="130278" spans="17:17">
      <c r="Q130278" s="39"/>
    </row>
    <row r="130279" spans="17:17">
      <c r="Q130279" s="39"/>
    </row>
    <row r="130280" spans="17:17">
      <c r="Q130280" s="39"/>
    </row>
    <row r="130281" spans="17:17">
      <c r="Q130281" s="39"/>
    </row>
    <row r="130282" spans="17:17">
      <c r="Q130282" s="39"/>
    </row>
    <row r="130283" spans="17:17">
      <c r="Q130283" s="39"/>
    </row>
    <row r="130284" spans="17:17">
      <c r="Q130284" s="39"/>
    </row>
    <row r="130285" spans="17:17">
      <c r="Q130285" s="39"/>
    </row>
    <row r="130286" spans="17:17">
      <c r="Q130286" s="39"/>
    </row>
    <row r="130287" spans="17:17">
      <c r="Q130287" s="39"/>
    </row>
    <row r="130288" spans="17:17">
      <c r="Q130288" s="39"/>
    </row>
    <row r="130289" spans="17:17">
      <c r="Q130289" s="39"/>
    </row>
    <row r="130290" spans="17:17">
      <c r="Q130290" s="39"/>
    </row>
    <row r="130291" spans="17:17">
      <c r="Q130291" s="39"/>
    </row>
    <row r="130292" spans="17:17">
      <c r="Q130292" s="39"/>
    </row>
    <row r="130293" spans="17:17">
      <c r="Q130293" s="39"/>
    </row>
    <row r="130294" spans="17:17">
      <c r="Q130294" s="39"/>
    </row>
    <row r="130295" spans="17:17">
      <c r="Q130295" s="39"/>
    </row>
    <row r="130296" spans="17:17">
      <c r="Q130296" s="39"/>
    </row>
    <row r="130297" spans="17:17">
      <c r="Q130297" s="39"/>
    </row>
    <row r="130298" spans="17:17">
      <c r="Q130298" s="39"/>
    </row>
    <row r="130299" spans="17:17">
      <c r="Q130299" s="39"/>
    </row>
    <row r="130300" spans="17:17">
      <c r="Q130300" s="39"/>
    </row>
    <row r="130301" spans="17:17">
      <c r="Q130301" s="39"/>
    </row>
    <row r="130302" spans="17:17">
      <c r="Q130302" s="39"/>
    </row>
    <row r="130303" spans="17:17">
      <c r="Q130303" s="39"/>
    </row>
    <row r="130304" spans="17:17">
      <c r="Q130304" s="39"/>
    </row>
    <row r="130305" spans="17:17">
      <c r="Q130305" s="39"/>
    </row>
    <row r="130306" spans="17:17">
      <c r="Q130306" s="39"/>
    </row>
    <row r="130307" spans="17:17">
      <c r="Q130307" s="39"/>
    </row>
    <row r="130308" spans="17:17">
      <c r="Q130308" s="39"/>
    </row>
    <row r="130309" spans="17:17">
      <c r="Q130309" s="39"/>
    </row>
    <row r="130310" spans="17:17">
      <c r="Q130310" s="39"/>
    </row>
    <row r="130311" spans="17:17">
      <c r="Q130311" s="39"/>
    </row>
    <row r="130312" spans="17:17">
      <c r="Q130312" s="39"/>
    </row>
    <row r="130313" spans="17:17">
      <c r="Q130313" s="39"/>
    </row>
    <row r="130314" spans="17:17">
      <c r="Q130314" s="39"/>
    </row>
    <row r="130315" spans="17:17">
      <c r="Q130315" s="39"/>
    </row>
    <row r="130316" spans="17:17">
      <c r="Q130316" s="39"/>
    </row>
    <row r="130317" spans="17:17">
      <c r="Q130317" s="39"/>
    </row>
    <row r="130318" spans="17:17">
      <c r="Q130318" s="39"/>
    </row>
    <row r="130319" spans="17:17">
      <c r="Q130319" s="39"/>
    </row>
    <row r="130320" spans="17:17">
      <c r="Q130320" s="39"/>
    </row>
    <row r="130321" spans="17:17">
      <c r="Q130321" s="39"/>
    </row>
    <row r="130322" spans="17:17">
      <c r="Q130322" s="39"/>
    </row>
    <row r="130323" spans="17:17">
      <c r="Q130323" s="39"/>
    </row>
    <row r="130324" spans="17:17">
      <c r="Q130324" s="39"/>
    </row>
    <row r="130325" spans="17:17">
      <c r="Q130325" s="39"/>
    </row>
    <row r="130326" spans="17:17">
      <c r="Q130326" s="39"/>
    </row>
    <row r="130327" spans="17:17">
      <c r="Q130327" s="39"/>
    </row>
    <row r="130328" spans="17:17">
      <c r="Q130328" s="39"/>
    </row>
    <row r="130329" spans="17:17">
      <c r="Q130329" s="39"/>
    </row>
    <row r="130330" spans="17:17">
      <c r="Q130330" s="39"/>
    </row>
    <row r="130331" spans="17:17">
      <c r="Q130331" s="39"/>
    </row>
    <row r="130332" spans="17:17">
      <c r="Q130332" s="39"/>
    </row>
    <row r="130333" spans="17:17">
      <c r="Q130333" s="39"/>
    </row>
    <row r="130334" spans="17:17">
      <c r="Q130334" s="39"/>
    </row>
    <row r="130335" spans="17:17">
      <c r="Q130335" s="39"/>
    </row>
    <row r="130336" spans="17:17">
      <c r="Q130336" s="39"/>
    </row>
    <row r="130337" spans="17:17">
      <c r="Q130337" s="39"/>
    </row>
    <row r="130338" spans="17:17">
      <c r="Q130338" s="39"/>
    </row>
    <row r="130339" spans="17:17">
      <c r="Q130339" s="39"/>
    </row>
    <row r="130340" spans="17:17">
      <c r="Q130340" s="39"/>
    </row>
    <row r="130341" spans="17:17">
      <c r="Q130341" s="39"/>
    </row>
    <row r="130342" spans="17:17">
      <c r="Q130342" s="39"/>
    </row>
    <row r="130343" spans="17:17">
      <c r="Q130343" s="39"/>
    </row>
    <row r="130344" spans="17:17">
      <c r="Q130344" s="39"/>
    </row>
    <row r="130345" spans="17:17">
      <c r="Q130345" s="39"/>
    </row>
    <row r="130346" spans="17:17">
      <c r="Q130346" s="39"/>
    </row>
    <row r="130347" spans="17:17">
      <c r="Q130347" s="39"/>
    </row>
    <row r="130348" spans="17:17">
      <c r="Q130348" s="39"/>
    </row>
    <row r="130349" spans="17:17">
      <c r="Q130349" s="39"/>
    </row>
    <row r="130350" spans="17:17">
      <c r="Q130350" s="39"/>
    </row>
    <row r="130351" spans="17:17">
      <c r="Q130351" s="39"/>
    </row>
    <row r="130352" spans="17:17">
      <c r="Q130352" s="39"/>
    </row>
    <row r="130353" spans="17:17">
      <c r="Q130353" s="39"/>
    </row>
    <row r="130354" spans="17:17">
      <c r="Q130354" s="39"/>
    </row>
    <row r="130355" spans="17:17">
      <c r="Q130355" s="39"/>
    </row>
    <row r="130356" spans="17:17">
      <c r="Q130356" s="39"/>
    </row>
    <row r="130357" spans="17:17">
      <c r="Q130357" s="39"/>
    </row>
    <row r="130358" spans="17:17">
      <c r="Q130358" s="39"/>
    </row>
    <row r="130359" spans="17:17">
      <c r="Q130359" s="39"/>
    </row>
    <row r="130360" spans="17:17">
      <c r="Q130360" s="39"/>
    </row>
    <row r="130361" spans="17:17">
      <c r="Q130361" s="39"/>
    </row>
    <row r="130362" spans="17:17">
      <c r="Q130362" s="39"/>
    </row>
    <row r="130363" spans="17:17">
      <c r="Q130363" s="39"/>
    </row>
    <row r="130364" spans="17:17">
      <c r="Q130364" s="39"/>
    </row>
    <row r="130365" spans="17:17">
      <c r="Q130365" s="39"/>
    </row>
    <row r="130366" spans="17:17">
      <c r="Q130366" s="39"/>
    </row>
    <row r="130367" spans="17:17">
      <c r="Q130367" s="39"/>
    </row>
    <row r="130368" spans="17:17">
      <c r="Q130368" s="39"/>
    </row>
    <row r="130369" spans="17:17">
      <c r="Q130369" s="39"/>
    </row>
    <row r="130370" spans="17:17">
      <c r="Q130370" s="39"/>
    </row>
    <row r="130371" spans="17:17">
      <c r="Q130371" s="39"/>
    </row>
    <row r="130372" spans="17:17">
      <c r="Q130372" s="39"/>
    </row>
    <row r="130373" spans="17:17">
      <c r="Q130373" s="39"/>
    </row>
    <row r="130374" spans="17:17">
      <c r="Q130374" s="39"/>
    </row>
    <row r="130375" spans="17:17">
      <c r="Q130375" s="39"/>
    </row>
    <row r="130376" spans="17:17">
      <c r="Q130376" s="39"/>
    </row>
    <row r="130377" spans="17:17">
      <c r="Q130377" s="39"/>
    </row>
    <row r="130378" spans="17:17">
      <c r="Q130378" s="39"/>
    </row>
    <row r="130379" spans="17:17">
      <c r="Q130379" s="39"/>
    </row>
    <row r="130380" spans="17:17">
      <c r="Q130380" s="39"/>
    </row>
    <row r="130381" spans="17:17">
      <c r="Q130381" s="39"/>
    </row>
    <row r="130382" spans="17:17">
      <c r="Q130382" s="39"/>
    </row>
    <row r="130383" spans="17:17">
      <c r="Q130383" s="39"/>
    </row>
    <row r="130384" spans="17:17">
      <c r="Q130384" s="39"/>
    </row>
    <row r="130385" spans="17:17">
      <c r="Q130385" s="39"/>
    </row>
    <row r="130386" spans="17:17">
      <c r="Q130386" s="39"/>
    </row>
    <row r="130387" spans="17:17">
      <c r="Q130387" s="39"/>
    </row>
    <row r="130388" spans="17:17">
      <c r="Q130388" s="39"/>
    </row>
    <row r="130389" spans="17:17">
      <c r="Q130389" s="39"/>
    </row>
    <row r="130390" spans="17:17">
      <c r="Q130390" s="39"/>
    </row>
    <row r="130391" spans="17:17">
      <c r="Q130391" s="39"/>
    </row>
    <row r="130392" spans="17:17">
      <c r="Q130392" s="39"/>
    </row>
    <row r="130393" spans="17:17">
      <c r="Q130393" s="39"/>
    </row>
    <row r="130394" spans="17:17">
      <c r="Q130394" s="39"/>
    </row>
    <row r="130395" spans="17:17">
      <c r="Q130395" s="39"/>
    </row>
    <row r="130396" spans="17:17">
      <c r="Q130396" s="39"/>
    </row>
    <row r="130397" spans="17:17">
      <c r="Q130397" s="39"/>
    </row>
    <row r="130398" spans="17:17">
      <c r="Q130398" s="39"/>
    </row>
    <row r="130399" spans="17:17">
      <c r="Q130399" s="39"/>
    </row>
    <row r="130400" spans="17:17">
      <c r="Q130400" s="39"/>
    </row>
    <row r="130401" spans="17:17">
      <c r="Q130401" s="39"/>
    </row>
    <row r="130402" spans="17:17">
      <c r="Q130402" s="39"/>
    </row>
    <row r="130403" spans="17:17">
      <c r="Q130403" s="39"/>
    </row>
    <row r="130404" spans="17:17">
      <c r="Q130404" s="39"/>
    </row>
    <row r="130405" spans="17:17">
      <c r="Q130405" s="39"/>
    </row>
    <row r="130406" spans="17:17">
      <c r="Q130406" s="39"/>
    </row>
    <row r="130407" spans="17:17">
      <c r="Q130407" s="39"/>
    </row>
    <row r="130408" spans="17:17">
      <c r="Q130408" s="39"/>
    </row>
    <row r="130409" spans="17:17">
      <c r="Q130409" s="39"/>
    </row>
    <row r="130410" spans="17:17">
      <c r="Q130410" s="39"/>
    </row>
    <row r="130411" spans="17:17">
      <c r="Q130411" s="39"/>
    </row>
    <row r="130412" spans="17:17">
      <c r="Q130412" s="39"/>
    </row>
    <row r="130413" spans="17:17">
      <c r="Q130413" s="39"/>
    </row>
    <row r="130414" spans="17:17">
      <c r="Q130414" s="39"/>
    </row>
    <row r="130415" spans="17:17">
      <c r="Q130415" s="39"/>
    </row>
    <row r="130416" spans="17:17">
      <c r="Q130416" s="39"/>
    </row>
    <row r="130417" spans="17:17">
      <c r="Q130417" s="39"/>
    </row>
    <row r="130418" spans="17:17">
      <c r="Q130418" s="39"/>
    </row>
    <row r="130419" spans="17:17">
      <c r="Q130419" s="39"/>
    </row>
    <row r="130420" spans="17:17">
      <c r="Q130420" s="39"/>
    </row>
    <row r="130421" spans="17:17">
      <c r="Q130421" s="39"/>
    </row>
    <row r="130422" spans="17:17">
      <c r="Q130422" s="39"/>
    </row>
    <row r="130423" spans="17:17">
      <c r="Q130423" s="39"/>
    </row>
    <row r="130424" spans="17:17">
      <c r="Q130424" s="39"/>
    </row>
    <row r="130425" spans="17:17">
      <c r="Q130425" s="39"/>
    </row>
    <row r="130426" spans="17:17">
      <c r="Q130426" s="39"/>
    </row>
    <row r="130427" spans="17:17">
      <c r="Q130427" s="39"/>
    </row>
    <row r="130428" spans="17:17">
      <c r="Q130428" s="39"/>
    </row>
    <row r="130429" spans="17:17">
      <c r="Q130429" s="39"/>
    </row>
    <row r="130430" spans="17:17">
      <c r="Q130430" s="39"/>
    </row>
    <row r="130431" spans="17:17">
      <c r="Q130431" s="39"/>
    </row>
    <row r="130432" spans="17:17">
      <c r="Q130432" s="39"/>
    </row>
    <row r="130433" spans="17:17">
      <c r="Q130433" s="39"/>
    </row>
    <row r="130434" spans="17:17">
      <c r="Q130434" s="39"/>
    </row>
    <row r="130435" spans="17:17">
      <c r="Q130435" s="39"/>
    </row>
    <row r="130436" spans="17:17">
      <c r="Q130436" s="39"/>
    </row>
    <row r="130437" spans="17:17">
      <c r="Q130437" s="39"/>
    </row>
    <row r="130438" spans="17:17">
      <c r="Q130438" s="39"/>
    </row>
    <row r="130439" spans="17:17">
      <c r="Q130439" s="39"/>
    </row>
    <row r="130440" spans="17:17">
      <c r="Q130440" s="39"/>
    </row>
    <row r="130441" spans="17:17">
      <c r="Q130441" s="39"/>
    </row>
    <row r="130442" spans="17:17">
      <c r="Q130442" s="39"/>
    </row>
    <row r="130443" spans="17:17">
      <c r="Q130443" s="39"/>
    </row>
    <row r="130444" spans="17:17">
      <c r="Q130444" s="39"/>
    </row>
    <row r="130445" spans="17:17">
      <c r="Q130445" s="39"/>
    </row>
    <row r="130446" spans="17:17">
      <c r="Q130446" s="39"/>
    </row>
    <row r="130447" spans="17:17">
      <c r="Q130447" s="39"/>
    </row>
    <row r="130448" spans="17:17">
      <c r="Q130448" s="39"/>
    </row>
    <row r="130449" spans="17:17">
      <c r="Q130449" s="39"/>
    </row>
    <row r="130450" spans="17:17">
      <c r="Q130450" s="39"/>
    </row>
    <row r="130451" spans="17:17">
      <c r="Q130451" s="39"/>
    </row>
    <row r="130452" spans="17:17">
      <c r="Q130452" s="39"/>
    </row>
    <row r="130453" spans="17:17">
      <c r="Q130453" s="39"/>
    </row>
    <row r="130454" spans="17:17">
      <c r="Q130454" s="39"/>
    </row>
    <row r="130455" spans="17:17">
      <c r="Q130455" s="39"/>
    </row>
    <row r="130456" spans="17:17">
      <c r="Q130456" s="39"/>
    </row>
    <row r="130457" spans="17:17">
      <c r="Q130457" s="39"/>
    </row>
    <row r="130458" spans="17:17">
      <c r="Q130458" s="39"/>
    </row>
    <row r="130459" spans="17:17">
      <c r="Q130459" s="39"/>
    </row>
    <row r="130460" spans="17:17">
      <c r="Q130460" s="39"/>
    </row>
    <row r="130461" spans="17:17">
      <c r="Q130461" s="39"/>
    </row>
    <row r="130462" spans="17:17">
      <c r="Q130462" s="39"/>
    </row>
    <row r="130463" spans="17:17">
      <c r="Q130463" s="39"/>
    </row>
    <row r="130464" spans="17:17">
      <c r="Q130464" s="39"/>
    </row>
    <row r="130465" spans="17:17">
      <c r="Q130465" s="39"/>
    </row>
    <row r="130466" spans="17:17">
      <c r="Q130466" s="39"/>
    </row>
    <row r="130467" spans="17:17">
      <c r="Q130467" s="39"/>
    </row>
    <row r="130468" spans="17:17">
      <c r="Q130468" s="39"/>
    </row>
    <row r="130469" spans="17:17">
      <c r="Q130469" s="39"/>
    </row>
    <row r="130470" spans="17:17">
      <c r="Q130470" s="39"/>
    </row>
    <row r="130471" spans="17:17">
      <c r="Q130471" s="39"/>
    </row>
    <row r="130472" spans="17:17">
      <c r="Q130472" s="39"/>
    </row>
    <row r="130473" spans="17:17">
      <c r="Q130473" s="39"/>
    </row>
    <row r="130474" spans="17:17">
      <c r="Q130474" s="39"/>
    </row>
    <row r="130475" spans="17:17">
      <c r="Q130475" s="39"/>
    </row>
    <row r="130476" spans="17:17">
      <c r="Q130476" s="39"/>
    </row>
    <row r="130477" spans="17:17">
      <c r="Q130477" s="39"/>
    </row>
    <row r="130478" spans="17:17">
      <c r="Q130478" s="39"/>
    </row>
    <row r="130479" spans="17:17">
      <c r="Q130479" s="39"/>
    </row>
    <row r="130480" spans="17:17">
      <c r="Q130480" s="39"/>
    </row>
    <row r="130481" spans="17:17">
      <c r="Q130481" s="39"/>
    </row>
    <row r="130482" spans="17:17">
      <c r="Q130482" s="39"/>
    </row>
    <row r="130483" spans="17:17">
      <c r="Q130483" s="39"/>
    </row>
    <row r="130484" spans="17:17">
      <c r="Q130484" s="39"/>
    </row>
    <row r="130485" spans="17:17">
      <c r="Q130485" s="39"/>
    </row>
    <row r="130486" spans="17:17">
      <c r="Q130486" s="39"/>
    </row>
    <row r="130487" spans="17:17">
      <c r="Q130487" s="39"/>
    </row>
    <row r="130488" spans="17:17">
      <c r="Q130488" s="39"/>
    </row>
    <row r="130489" spans="17:17">
      <c r="Q130489" s="39"/>
    </row>
    <row r="130490" spans="17:17">
      <c r="Q130490" s="39"/>
    </row>
    <row r="130491" spans="17:17">
      <c r="Q130491" s="39"/>
    </row>
    <row r="130492" spans="17:17">
      <c r="Q130492" s="39"/>
    </row>
    <row r="130493" spans="17:17">
      <c r="Q130493" s="39"/>
    </row>
    <row r="130494" spans="17:17">
      <c r="Q130494" s="39"/>
    </row>
    <row r="130495" spans="17:17">
      <c r="Q130495" s="39"/>
    </row>
    <row r="130496" spans="17:17">
      <c r="Q130496" s="39"/>
    </row>
    <row r="130497" spans="17:17">
      <c r="Q130497" s="39"/>
    </row>
    <row r="130498" spans="17:17">
      <c r="Q130498" s="39"/>
    </row>
    <row r="130499" spans="17:17">
      <c r="Q130499" s="39"/>
    </row>
    <row r="130500" spans="17:17">
      <c r="Q130500" s="39"/>
    </row>
    <row r="130501" spans="17:17">
      <c r="Q130501" s="39"/>
    </row>
    <row r="130502" spans="17:17">
      <c r="Q130502" s="39"/>
    </row>
    <row r="130503" spans="17:17">
      <c r="Q130503" s="39"/>
    </row>
    <row r="130504" spans="17:17">
      <c r="Q130504" s="39"/>
    </row>
    <row r="130505" spans="17:17">
      <c r="Q130505" s="39"/>
    </row>
    <row r="130506" spans="17:17">
      <c r="Q130506" s="39"/>
    </row>
    <row r="130507" spans="17:17">
      <c r="Q130507" s="39"/>
    </row>
    <row r="130508" spans="17:17">
      <c r="Q130508" s="39"/>
    </row>
    <row r="130509" spans="17:17">
      <c r="Q130509" s="39"/>
    </row>
    <row r="130510" spans="17:17">
      <c r="Q130510" s="39"/>
    </row>
    <row r="130511" spans="17:17">
      <c r="Q130511" s="39"/>
    </row>
    <row r="130512" spans="17:17">
      <c r="Q130512" s="39"/>
    </row>
    <row r="130513" spans="17:17">
      <c r="Q130513" s="39"/>
    </row>
    <row r="130514" spans="17:17">
      <c r="Q130514" s="39"/>
    </row>
    <row r="130515" spans="17:17">
      <c r="Q130515" s="39"/>
    </row>
    <row r="130516" spans="17:17">
      <c r="Q130516" s="39"/>
    </row>
    <row r="130517" spans="17:17">
      <c r="Q130517" s="39"/>
    </row>
    <row r="130518" spans="17:17">
      <c r="Q130518" s="39"/>
    </row>
    <row r="130519" spans="17:17">
      <c r="Q130519" s="39"/>
    </row>
    <row r="130520" spans="17:17">
      <c r="Q130520" s="39"/>
    </row>
    <row r="130521" spans="17:17">
      <c r="Q130521" s="39"/>
    </row>
    <row r="130522" spans="17:17">
      <c r="Q130522" s="39"/>
    </row>
    <row r="130523" spans="17:17">
      <c r="Q130523" s="39"/>
    </row>
    <row r="130524" spans="17:17">
      <c r="Q130524" s="39"/>
    </row>
    <row r="130525" spans="17:17">
      <c r="Q130525" s="39"/>
    </row>
    <row r="130526" spans="17:17">
      <c r="Q130526" s="39"/>
    </row>
    <row r="130527" spans="17:17">
      <c r="Q130527" s="39"/>
    </row>
    <row r="130528" spans="17:17">
      <c r="Q130528" s="39"/>
    </row>
    <row r="130529" spans="17:17">
      <c r="Q130529" s="39"/>
    </row>
    <row r="130530" spans="17:17">
      <c r="Q130530" s="39"/>
    </row>
    <row r="130531" spans="17:17">
      <c r="Q130531" s="39"/>
    </row>
    <row r="130532" spans="17:17">
      <c r="Q130532" s="39"/>
    </row>
    <row r="130533" spans="17:17">
      <c r="Q130533" s="39"/>
    </row>
    <row r="130534" spans="17:17">
      <c r="Q130534" s="39"/>
    </row>
    <row r="130535" spans="17:17">
      <c r="Q130535" s="39"/>
    </row>
    <row r="130536" spans="17:17">
      <c r="Q130536" s="39"/>
    </row>
    <row r="130537" spans="17:17">
      <c r="Q130537" s="39"/>
    </row>
    <row r="130538" spans="17:17">
      <c r="Q130538" s="39"/>
    </row>
    <row r="130539" spans="17:17">
      <c r="Q130539" s="39"/>
    </row>
    <row r="130540" spans="17:17">
      <c r="Q130540" s="39"/>
    </row>
    <row r="130541" spans="17:17">
      <c r="Q130541" s="39"/>
    </row>
    <row r="130542" spans="17:17">
      <c r="Q130542" s="39"/>
    </row>
    <row r="130543" spans="17:17">
      <c r="Q130543" s="39"/>
    </row>
    <row r="130544" spans="17:17">
      <c r="Q130544" s="39"/>
    </row>
    <row r="130545" spans="17:17">
      <c r="Q130545" s="39"/>
    </row>
    <row r="130546" spans="17:17">
      <c r="Q130546" s="39"/>
    </row>
    <row r="130547" spans="17:17">
      <c r="Q130547" s="39"/>
    </row>
    <row r="130548" spans="17:17">
      <c r="Q130548" s="39"/>
    </row>
    <row r="130549" spans="17:17">
      <c r="Q130549" s="39"/>
    </row>
    <row r="130550" spans="17:17">
      <c r="Q130550" s="39"/>
    </row>
    <row r="130551" spans="17:17">
      <c r="Q130551" s="39"/>
    </row>
    <row r="130552" spans="17:17">
      <c r="Q130552" s="39"/>
    </row>
    <row r="130553" spans="17:17">
      <c r="Q130553" s="39"/>
    </row>
    <row r="130554" spans="17:17">
      <c r="Q130554" s="39"/>
    </row>
    <row r="130555" spans="17:17">
      <c r="Q130555" s="39"/>
    </row>
    <row r="130556" spans="17:17">
      <c r="Q130556" s="39"/>
    </row>
    <row r="130557" spans="17:17">
      <c r="Q130557" s="39"/>
    </row>
    <row r="130558" spans="17:17">
      <c r="Q130558" s="39"/>
    </row>
    <row r="130559" spans="17:17">
      <c r="Q130559" s="39"/>
    </row>
    <row r="130560" spans="17:17">
      <c r="Q130560" s="39"/>
    </row>
    <row r="130561" spans="17:17">
      <c r="Q130561" s="39"/>
    </row>
    <row r="130562" spans="17:17">
      <c r="Q130562" s="39"/>
    </row>
    <row r="130563" spans="17:17">
      <c r="Q130563" s="39"/>
    </row>
    <row r="130564" spans="17:17">
      <c r="Q130564" s="39"/>
    </row>
    <row r="130565" spans="17:17">
      <c r="Q130565" s="39"/>
    </row>
    <row r="130566" spans="17:17">
      <c r="Q130566" s="39"/>
    </row>
    <row r="130567" spans="17:17">
      <c r="Q130567" s="39"/>
    </row>
    <row r="130568" spans="17:17">
      <c r="Q130568" s="39"/>
    </row>
    <row r="130569" spans="17:17">
      <c r="Q130569" s="39"/>
    </row>
    <row r="130570" spans="17:17">
      <c r="Q130570" s="39"/>
    </row>
    <row r="130571" spans="17:17">
      <c r="Q130571" s="39"/>
    </row>
    <row r="130572" spans="17:17">
      <c r="Q130572" s="39"/>
    </row>
    <row r="130573" spans="17:17">
      <c r="Q130573" s="39"/>
    </row>
    <row r="130574" spans="17:17">
      <c r="Q130574" s="39"/>
    </row>
    <row r="130575" spans="17:17">
      <c r="Q130575" s="39"/>
    </row>
    <row r="130576" spans="17:17">
      <c r="Q130576" s="39"/>
    </row>
    <row r="130577" spans="17:17">
      <c r="Q130577" s="39"/>
    </row>
    <row r="130578" spans="17:17">
      <c r="Q130578" s="39"/>
    </row>
    <row r="130579" spans="17:17">
      <c r="Q130579" s="39"/>
    </row>
    <row r="130580" spans="17:17">
      <c r="Q130580" s="39"/>
    </row>
    <row r="130581" spans="17:17">
      <c r="Q130581" s="39"/>
    </row>
    <row r="130582" spans="17:17">
      <c r="Q130582" s="39"/>
    </row>
    <row r="130583" spans="17:17">
      <c r="Q130583" s="39"/>
    </row>
    <row r="130584" spans="17:17">
      <c r="Q130584" s="39"/>
    </row>
    <row r="130585" spans="17:17">
      <c r="Q130585" s="39"/>
    </row>
    <row r="130586" spans="17:17">
      <c r="Q130586" s="39"/>
    </row>
    <row r="130587" spans="17:17">
      <c r="Q130587" s="39"/>
    </row>
    <row r="130588" spans="17:17">
      <c r="Q130588" s="39"/>
    </row>
    <row r="130589" spans="17:17">
      <c r="Q130589" s="39"/>
    </row>
    <row r="130590" spans="17:17">
      <c r="Q130590" s="39"/>
    </row>
    <row r="130591" spans="17:17">
      <c r="Q130591" s="39"/>
    </row>
    <row r="130592" spans="17:17">
      <c r="Q130592" s="39"/>
    </row>
    <row r="130593" spans="17:17">
      <c r="Q130593" s="39"/>
    </row>
    <row r="130594" spans="17:17">
      <c r="Q130594" s="39"/>
    </row>
    <row r="130595" spans="17:17">
      <c r="Q130595" s="39"/>
    </row>
    <row r="130596" spans="17:17">
      <c r="Q130596" s="39"/>
    </row>
    <row r="130597" spans="17:17">
      <c r="Q130597" s="39"/>
    </row>
    <row r="130598" spans="17:17">
      <c r="Q130598" s="39"/>
    </row>
    <row r="130599" spans="17:17">
      <c r="Q130599" s="39"/>
    </row>
    <row r="130600" spans="17:17">
      <c r="Q130600" s="39"/>
    </row>
    <row r="130601" spans="17:17">
      <c r="Q130601" s="39"/>
    </row>
    <row r="130602" spans="17:17">
      <c r="Q130602" s="39"/>
    </row>
    <row r="130603" spans="17:17">
      <c r="Q130603" s="39"/>
    </row>
    <row r="130604" spans="17:17">
      <c r="Q130604" s="39"/>
    </row>
    <row r="130605" spans="17:17">
      <c r="Q130605" s="39"/>
    </row>
    <row r="130606" spans="17:17">
      <c r="Q130606" s="39"/>
    </row>
    <row r="130607" spans="17:17">
      <c r="Q130607" s="39"/>
    </row>
    <row r="130608" spans="17:17">
      <c r="Q130608" s="39"/>
    </row>
    <row r="130609" spans="17:17">
      <c r="Q130609" s="39"/>
    </row>
    <row r="130610" spans="17:17">
      <c r="Q130610" s="39"/>
    </row>
    <row r="130611" spans="17:17">
      <c r="Q130611" s="39"/>
    </row>
    <row r="130612" spans="17:17">
      <c r="Q130612" s="39"/>
    </row>
    <row r="130613" spans="17:17">
      <c r="Q130613" s="39"/>
    </row>
    <row r="130614" spans="17:17">
      <c r="Q130614" s="39"/>
    </row>
    <row r="130615" spans="17:17">
      <c r="Q130615" s="39"/>
    </row>
    <row r="130616" spans="17:17">
      <c r="Q130616" s="39"/>
    </row>
    <row r="130617" spans="17:17">
      <c r="Q130617" s="39"/>
    </row>
    <row r="130618" spans="17:17">
      <c r="Q130618" s="39"/>
    </row>
    <row r="130619" spans="17:17">
      <c r="Q130619" s="39"/>
    </row>
    <row r="130620" spans="17:17">
      <c r="Q130620" s="39"/>
    </row>
    <row r="130621" spans="17:17">
      <c r="Q130621" s="39"/>
    </row>
    <row r="130622" spans="17:17">
      <c r="Q130622" s="39"/>
    </row>
    <row r="130623" spans="17:17">
      <c r="Q130623" s="39"/>
    </row>
    <row r="130624" spans="17:17">
      <c r="Q130624" s="39"/>
    </row>
    <row r="130625" spans="17:17">
      <c r="Q130625" s="39"/>
    </row>
    <row r="130626" spans="17:17">
      <c r="Q130626" s="39"/>
    </row>
    <row r="130627" spans="17:17">
      <c r="Q130627" s="39"/>
    </row>
    <row r="130628" spans="17:17">
      <c r="Q130628" s="39"/>
    </row>
    <row r="130629" spans="17:17">
      <c r="Q130629" s="39"/>
    </row>
    <row r="130630" spans="17:17">
      <c r="Q130630" s="39"/>
    </row>
    <row r="130631" spans="17:17">
      <c r="Q130631" s="39"/>
    </row>
    <row r="130632" spans="17:17">
      <c r="Q130632" s="39"/>
    </row>
    <row r="130633" spans="17:17">
      <c r="Q130633" s="39"/>
    </row>
    <row r="130634" spans="17:17">
      <c r="Q130634" s="39"/>
    </row>
    <row r="130635" spans="17:17">
      <c r="Q130635" s="39"/>
    </row>
    <row r="130636" spans="17:17">
      <c r="Q130636" s="39"/>
    </row>
    <row r="130637" spans="17:17">
      <c r="Q130637" s="39"/>
    </row>
    <row r="130638" spans="17:17">
      <c r="Q130638" s="39"/>
    </row>
    <row r="130639" spans="17:17">
      <c r="Q130639" s="39"/>
    </row>
    <row r="130640" spans="17:17">
      <c r="Q130640" s="39"/>
    </row>
    <row r="130641" spans="17:17">
      <c r="Q130641" s="39"/>
    </row>
    <row r="130642" spans="17:17">
      <c r="Q130642" s="39"/>
    </row>
    <row r="130643" spans="17:17">
      <c r="Q130643" s="39"/>
    </row>
    <row r="130644" spans="17:17">
      <c r="Q130644" s="39"/>
    </row>
    <row r="130645" spans="17:17">
      <c r="Q130645" s="39"/>
    </row>
    <row r="130646" spans="17:17">
      <c r="Q130646" s="39"/>
    </row>
    <row r="130647" spans="17:17">
      <c r="Q130647" s="39"/>
    </row>
    <row r="130648" spans="17:17">
      <c r="Q130648" s="39"/>
    </row>
    <row r="130649" spans="17:17">
      <c r="Q130649" s="39"/>
    </row>
    <row r="130650" spans="17:17">
      <c r="Q130650" s="39"/>
    </row>
    <row r="130651" spans="17:17">
      <c r="Q130651" s="39"/>
    </row>
    <row r="130652" spans="17:17">
      <c r="Q130652" s="39"/>
    </row>
    <row r="130653" spans="17:17">
      <c r="Q130653" s="39"/>
    </row>
    <row r="130654" spans="17:17">
      <c r="Q130654" s="39"/>
    </row>
    <row r="130655" spans="17:17">
      <c r="Q130655" s="39"/>
    </row>
    <row r="130656" spans="17:17">
      <c r="Q130656" s="39"/>
    </row>
    <row r="130657" spans="17:17">
      <c r="Q130657" s="39"/>
    </row>
    <row r="130658" spans="17:17">
      <c r="Q130658" s="39"/>
    </row>
    <row r="130659" spans="17:17">
      <c r="Q130659" s="39"/>
    </row>
    <row r="130660" spans="17:17">
      <c r="Q130660" s="39"/>
    </row>
    <row r="130661" spans="17:17">
      <c r="Q130661" s="39"/>
    </row>
    <row r="130662" spans="17:17">
      <c r="Q130662" s="39"/>
    </row>
    <row r="130663" spans="17:17">
      <c r="Q130663" s="39"/>
    </row>
    <row r="130664" spans="17:17">
      <c r="Q130664" s="39"/>
    </row>
    <row r="130665" spans="17:17">
      <c r="Q130665" s="39"/>
    </row>
    <row r="130666" spans="17:17">
      <c r="Q130666" s="39"/>
    </row>
    <row r="130667" spans="17:17">
      <c r="Q130667" s="39"/>
    </row>
    <row r="130668" spans="17:17">
      <c r="Q130668" s="39"/>
    </row>
    <row r="130669" spans="17:17">
      <c r="Q130669" s="39"/>
    </row>
    <row r="130670" spans="17:17">
      <c r="Q130670" s="39"/>
    </row>
    <row r="130671" spans="17:17">
      <c r="Q130671" s="39"/>
    </row>
    <row r="130672" spans="17:17">
      <c r="Q130672" s="39"/>
    </row>
    <row r="130673" spans="17:17">
      <c r="Q130673" s="39"/>
    </row>
    <row r="130674" spans="17:17">
      <c r="Q130674" s="39"/>
    </row>
    <row r="130675" spans="17:17">
      <c r="Q130675" s="39"/>
    </row>
    <row r="130676" spans="17:17">
      <c r="Q130676" s="39"/>
    </row>
    <row r="130677" spans="17:17">
      <c r="Q130677" s="39"/>
    </row>
    <row r="130678" spans="17:17">
      <c r="Q130678" s="39"/>
    </row>
    <row r="130679" spans="17:17">
      <c r="Q130679" s="39"/>
    </row>
    <row r="130680" spans="17:17">
      <c r="Q130680" s="39"/>
    </row>
    <row r="130681" spans="17:17">
      <c r="Q130681" s="39"/>
    </row>
    <row r="130682" spans="17:17">
      <c r="Q130682" s="39"/>
    </row>
    <row r="130683" spans="17:17">
      <c r="Q130683" s="39"/>
    </row>
    <row r="130684" spans="17:17">
      <c r="Q130684" s="39"/>
    </row>
    <row r="130685" spans="17:17">
      <c r="Q130685" s="39"/>
    </row>
    <row r="130686" spans="17:17">
      <c r="Q130686" s="39"/>
    </row>
    <row r="130687" spans="17:17">
      <c r="Q130687" s="39"/>
    </row>
    <row r="130688" spans="17:17">
      <c r="Q130688" s="39"/>
    </row>
    <row r="130689" spans="17:17">
      <c r="Q130689" s="39"/>
    </row>
    <row r="130690" spans="17:17">
      <c r="Q130690" s="39"/>
    </row>
    <row r="130691" spans="17:17">
      <c r="Q130691" s="39"/>
    </row>
    <row r="130692" spans="17:17">
      <c r="Q130692" s="39"/>
    </row>
    <row r="130693" spans="17:17">
      <c r="Q130693" s="39"/>
    </row>
    <row r="130694" spans="17:17">
      <c r="Q130694" s="39"/>
    </row>
    <row r="130695" spans="17:17">
      <c r="Q130695" s="39"/>
    </row>
    <row r="130696" spans="17:17">
      <c r="Q130696" s="39"/>
    </row>
    <row r="130697" spans="17:17">
      <c r="Q130697" s="39"/>
    </row>
    <row r="130698" spans="17:17">
      <c r="Q130698" s="39"/>
    </row>
    <row r="130699" spans="17:17">
      <c r="Q130699" s="39"/>
    </row>
    <row r="130700" spans="17:17">
      <c r="Q130700" s="39"/>
    </row>
    <row r="130701" spans="17:17">
      <c r="Q130701" s="39"/>
    </row>
    <row r="130702" spans="17:17">
      <c r="Q130702" s="39"/>
    </row>
    <row r="130703" spans="17:17">
      <c r="Q130703" s="39"/>
    </row>
    <row r="130704" spans="17:17">
      <c r="Q130704" s="39"/>
    </row>
    <row r="130705" spans="17:17">
      <c r="Q130705" s="39"/>
    </row>
    <row r="130706" spans="17:17">
      <c r="Q130706" s="39"/>
    </row>
    <row r="130707" spans="17:17">
      <c r="Q130707" s="39"/>
    </row>
    <row r="130708" spans="17:17">
      <c r="Q130708" s="39"/>
    </row>
    <row r="130709" spans="17:17">
      <c r="Q130709" s="39"/>
    </row>
    <row r="130710" spans="17:17">
      <c r="Q130710" s="39"/>
    </row>
    <row r="130711" spans="17:17">
      <c r="Q130711" s="39"/>
    </row>
    <row r="130712" spans="17:17">
      <c r="Q130712" s="39"/>
    </row>
    <row r="130713" spans="17:17">
      <c r="Q130713" s="39"/>
    </row>
    <row r="130714" spans="17:17">
      <c r="Q130714" s="39"/>
    </row>
    <row r="130715" spans="17:17">
      <c r="Q130715" s="39"/>
    </row>
    <row r="130716" spans="17:17">
      <c r="Q130716" s="39"/>
    </row>
    <row r="130717" spans="17:17">
      <c r="Q130717" s="39"/>
    </row>
    <row r="130718" spans="17:17">
      <c r="Q130718" s="39"/>
    </row>
    <row r="130719" spans="17:17">
      <c r="Q130719" s="39"/>
    </row>
    <row r="130720" spans="17:17">
      <c r="Q130720" s="39"/>
    </row>
    <row r="130721" spans="17:17">
      <c r="Q130721" s="39"/>
    </row>
    <row r="130722" spans="17:17">
      <c r="Q130722" s="39"/>
    </row>
    <row r="130723" spans="17:17">
      <c r="Q130723" s="39"/>
    </row>
    <row r="130724" spans="17:17">
      <c r="Q130724" s="39"/>
    </row>
    <row r="130725" spans="17:17">
      <c r="Q130725" s="39"/>
    </row>
    <row r="130726" spans="17:17">
      <c r="Q130726" s="39"/>
    </row>
    <row r="130727" spans="17:17">
      <c r="Q130727" s="39"/>
    </row>
    <row r="130728" spans="17:17">
      <c r="Q130728" s="39"/>
    </row>
    <row r="130729" spans="17:17">
      <c r="Q130729" s="39"/>
    </row>
    <row r="130730" spans="17:17">
      <c r="Q130730" s="39"/>
    </row>
    <row r="130731" spans="17:17">
      <c r="Q130731" s="39"/>
    </row>
    <row r="130732" spans="17:17">
      <c r="Q130732" s="39"/>
    </row>
    <row r="130733" spans="17:17">
      <c r="Q130733" s="39"/>
    </row>
    <row r="130734" spans="17:17">
      <c r="Q130734" s="39"/>
    </row>
    <row r="130735" spans="17:17">
      <c r="Q130735" s="39"/>
    </row>
    <row r="130736" spans="17:17">
      <c r="Q130736" s="39"/>
    </row>
    <row r="130737" spans="17:17">
      <c r="Q130737" s="39"/>
    </row>
    <row r="130738" spans="17:17">
      <c r="Q130738" s="39"/>
    </row>
    <row r="130739" spans="17:17">
      <c r="Q130739" s="39"/>
    </row>
    <row r="130740" spans="17:17">
      <c r="Q130740" s="39"/>
    </row>
    <row r="130741" spans="17:17">
      <c r="Q130741" s="39"/>
    </row>
    <row r="130742" spans="17:17">
      <c r="Q130742" s="39"/>
    </row>
    <row r="130743" spans="17:17">
      <c r="Q130743" s="39"/>
    </row>
    <row r="130744" spans="17:17">
      <c r="Q130744" s="39"/>
    </row>
    <row r="130745" spans="17:17">
      <c r="Q130745" s="39"/>
    </row>
    <row r="130746" spans="17:17">
      <c r="Q130746" s="39"/>
    </row>
    <row r="130747" spans="17:17">
      <c r="Q130747" s="39"/>
    </row>
    <row r="130748" spans="17:17">
      <c r="Q130748" s="39"/>
    </row>
    <row r="130749" spans="17:17">
      <c r="Q130749" s="39"/>
    </row>
    <row r="130750" spans="17:17">
      <c r="Q130750" s="39"/>
    </row>
    <row r="130751" spans="17:17">
      <c r="Q130751" s="39"/>
    </row>
    <row r="130752" spans="17:17">
      <c r="Q130752" s="39"/>
    </row>
    <row r="130753" spans="17:17">
      <c r="Q130753" s="39"/>
    </row>
    <row r="130754" spans="17:17">
      <c r="Q130754" s="39"/>
    </row>
    <row r="130755" spans="17:17">
      <c r="Q130755" s="39"/>
    </row>
    <row r="130756" spans="17:17">
      <c r="Q130756" s="39"/>
    </row>
    <row r="130757" spans="17:17">
      <c r="Q130757" s="39"/>
    </row>
    <row r="130758" spans="17:17">
      <c r="Q130758" s="39"/>
    </row>
    <row r="130759" spans="17:17">
      <c r="Q130759" s="39"/>
    </row>
    <row r="130760" spans="17:17">
      <c r="Q130760" s="39"/>
    </row>
    <row r="130761" spans="17:17">
      <c r="Q130761" s="39"/>
    </row>
    <row r="130762" spans="17:17">
      <c r="Q130762" s="39"/>
    </row>
    <row r="130763" spans="17:17">
      <c r="Q130763" s="39"/>
    </row>
    <row r="130764" spans="17:17">
      <c r="Q130764" s="39"/>
    </row>
    <row r="130765" spans="17:17">
      <c r="Q130765" s="39"/>
    </row>
    <row r="130766" spans="17:17">
      <c r="Q130766" s="39"/>
    </row>
    <row r="130767" spans="17:17">
      <c r="Q130767" s="39"/>
    </row>
    <row r="130768" spans="17:17">
      <c r="Q130768" s="39"/>
    </row>
    <row r="130769" spans="17:17">
      <c r="Q130769" s="39"/>
    </row>
    <row r="130770" spans="17:17">
      <c r="Q130770" s="39"/>
    </row>
    <row r="130771" spans="17:17">
      <c r="Q130771" s="39"/>
    </row>
    <row r="130772" spans="17:17">
      <c r="Q130772" s="39"/>
    </row>
    <row r="130773" spans="17:17">
      <c r="Q130773" s="39"/>
    </row>
    <row r="130774" spans="17:17">
      <c r="Q130774" s="39"/>
    </row>
    <row r="130775" spans="17:17">
      <c r="Q130775" s="39"/>
    </row>
    <row r="130776" spans="17:17">
      <c r="Q130776" s="39"/>
    </row>
    <row r="130777" spans="17:17">
      <c r="Q130777" s="39"/>
    </row>
    <row r="130778" spans="17:17">
      <c r="Q130778" s="39"/>
    </row>
    <row r="130779" spans="17:17">
      <c r="Q130779" s="39"/>
    </row>
    <row r="130780" spans="17:17">
      <c r="Q130780" s="39"/>
    </row>
    <row r="130781" spans="17:17">
      <c r="Q130781" s="39"/>
    </row>
    <row r="130782" spans="17:17">
      <c r="Q130782" s="39"/>
    </row>
    <row r="130783" spans="17:17">
      <c r="Q130783" s="39"/>
    </row>
    <row r="130784" spans="17:17">
      <c r="Q130784" s="39"/>
    </row>
    <row r="130785" spans="17:17">
      <c r="Q130785" s="39"/>
    </row>
    <row r="130786" spans="17:17">
      <c r="Q130786" s="39"/>
    </row>
    <row r="130787" spans="17:17">
      <c r="Q130787" s="39"/>
    </row>
    <row r="130788" spans="17:17">
      <c r="Q130788" s="39"/>
    </row>
    <row r="130789" spans="17:17">
      <c r="Q130789" s="39"/>
    </row>
    <row r="130790" spans="17:17">
      <c r="Q130790" s="39"/>
    </row>
    <row r="130791" spans="17:17">
      <c r="Q130791" s="39"/>
    </row>
    <row r="130792" spans="17:17">
      <c r="Q130792" s="39"/>
    </row>
    <row r="130793" spans="17:17">
      <c r="Q130793" s="39"/>
    </row>
    <row r="130794" spans="17:17">
      <c r="Q130794" s="39"/>
    </row>
    <row r="130795" spans="17:17">
      <c r="Q130795" s="39"/>
    </row>
    <row r="130796" spans="17:17">
      <c r="Q130796" s="39"/>
    </row>
    <row r="130797" spans="17:17">
      <c r="Q130797" s="39"/>
    </row>
    <row r="130798" spans="17:17">
      <c r="Q130798" s="39"/>
    </row>
    <row r="130799" spans="17:17">
      <c r="Q130799" s="39"/>
    </row>
    <row r="130800" spans="17:17">
      <c r="Q130800" s="39"/>
    </row>
    <row r="130801" spans="17:17">
      <c r="Q130801" s="39"/>
    </row>
    <row r="130802" spans="17:17">
      <c r="Q130802" s="39"/>
    </row>
    <row r="130803" spans="17:17">
      <c r="Q130803" s="39"/>
    </row>
    <row r="130804" spans="17:17">
      <c r="Q130804" s="39"/>
    </row>
    <row r="130805" spans="17:17">
      <c r="Q130805" s="39"/>
    </row>
    <row r="130806" spans="17:17">
      <c r="Q130806" s="39"/>
    </row>
    <row r="130807" spans="17:17">
      <c r="Q130807" s="39"/>
    </row>
    <row r="130808" spans="17:17">
      <c r="Q130808" s="39"/>
    </row>
    <row r="130809" spans="17:17">
      <c r="Q130809" s="39"/>
    </row>
    <row r="130810" spans="17:17">
      <c r="Q130810" s="39"/>
    </row>
    <row r="130811" spans="17:17">
      <c r="Q130811" s="39"/>
    </row>
    <row r="130812" spans="17:17">
      <c r="Q130812" s="39"/>
    </row>
    <row r="130813" spans="17:17">
      <c r="Q130813" s="39"/>
    </row>
    <row r="130814" spans="17:17">
      <c r="Q130814" s="39"/>
    </row>
    <row r="130815" spans="17:17">
      <c r="Q130815" s="39"/>
    </row>
    <row r="130816" spans="17:17">
      <c r="Q130816" s="39"/>
    </row>
    <row r="130817" spans="17:17">
      <c r="Q130817" s="39"/>
    </row>
    <row r="130818" spans="17:17">
      <c r="Q130818" s="39"/>
    </row>
    <row r="130819" spans="17:17">
      <c r="Q130819" s="39"/>
    </row>
    <row r="130820" spans="17:17">
      <c r="Q130820" s="39"/>
    </row>
    <row r="130821" spans="17:17">
      <c r="Q130821" s="39"/>
    </row>
    <row r="130822" spans="17:17">
      <c r="Q130822" s="39"/>
    </row>
    <row r="130823" spans="17:17">
      <c r="Q130823" s="39"/>
    </row>
    <row r="130824" spans="17:17">
      <c r="Q130824" s="39"/>
    </row>
    <row r="130825" spans="17:17">
      <c r="Q130825" s="39"/>
    </row>
    <row r="130826" spans="17:17">
      <c r="Q130826" s="39"/>
    </row>
    <row r="130827" spans="17:17">
      <c r="Q130827" s="39"/>
    </row>
    <row r="130828" spans="17:17">
      <c r="Q130828" s="39"/>
    </row>
    <row r="130829" spans="17:17">
      <c r="Q130829" s="39"/>
    </row>
    <row r="130830" spans="17:17">
      <c r="Q130830" s="39"/>
    </row>
    <row r="130831" spans="17:17">
      <c r="Q130831" s="39"/>
    </row>
    <row r="130832" spans="17:17">
      <c r="Q130832" s="39"/>
    </row>
    <row r="130833" spans="17:17">
      <c r="Q130833" s="39"/>
    </row>
    <row r="130834" spans="17:17">
      <c r="Q130834" s="39"/>
    </row>
    <row r="130835" spans="17:17">
      <c r="Q130835" s="39"/>
    </row>
    <row r="130836" spans="17:17">
      <c r="Q130836" s="39"/>
    </row>
    <row r="130837" spans="17:17">
      <c r="Q130837" s="39"/>
    </row>
    <row r="130838" spans="17:17">
      <c r="Q130838" s="39"/>
    </row>
    <row r="130839" spans="17:17">
      <c r="Q130839" s="39"/>
    </row>
    <row r="130840" spans="17:17">
      <c r="Q130840" s="39"/>
    </row>
    <row r="130841" spans="17:17">
      <c r="Q130841" s="39"/>
    </row>
    <row r="130842" spans="17:17">
      <c r="Q130842" s="39"/>
    </row>
    <row r="130843" spans="17:17">
      <c r="Q130843" s="39"/>
    </row>
    <row r="130844" spans="17:17">
      <c r="Q130844" s="39"/>
    </row>
    <row r="130845" spans="17:17">
      <c r="Q130845" s="39"/>
    </row>
    <row r="130846" spans="17:17">
      <c r="Q130846" s="39"/>
    </row>
    <row r="130847" spans="17:17">
      <c r="Q130847" s="39"/>
    </row>
    <row r="130848" spans="17:17">
      <c r="Q130848" s="39"/>
    </row>
    <row r="130849" spans="17:17">
      <c r="Q130849" s="39"/>
    </row>
    <row r="130850" spans="17:17">
      <c r="Q130850" s="39"/>
    </row>
    <row r="130851" spans="17:17">
      <c r="Q130851" s="39"/>
    </row>
    <row r="130852" spans="17:17">
      <c r="Q130852" s="39"/>
    </row>
    <row r="130853" spans="17:17">
      <c r="Q130853" s="39"/>
    </row>
    <row r="130854" spans="17:17">
      <c r="Q130854" s="39"/>
    </row>
    <row r="130855" spans="17:17">
      <c r="Q130855" s="39"/>
    </row>
    <row r="130856" spans="17:17">
      <c r="Q130856" s="39"/>
    </row>
    <row r="130857" spans="17:17">
      <c r="Q130857" s="39"/>
    </row>
    <row r="130858" spans="17:17">
      <c r="Q130858" s="39"/>
    </row>
    <row r="130859" spans="17:17">
      <c r="Q130859" s="39"/>
    </row>
    <row r="130860" spans="17:17">
      <c r="Q130860" s="39"/>
    </row>
    <row r="130861" spans="17:17">
      <c r="Q130861" s="39"/>
    </row>
    <row r="130862" spans="17:17">
      <c r="Q130862" s="39"/>
    </row>
    <row r="130863" spans="17:17">
      <c r="Q130863" s="39"/>
    </row>
    <row r="130864" spans="17:17">
      <c r="Q130864" s="39"/>
    </row>
    <row r="130865" spans="17:17">
      <c r="Q130865" s="39"/>
    </row>
    <row r="130866" spans="17:17">
      <c r="Q130866" s="39"/>
    </row>
    <row r="130867" spans="17:17">
      <c r="Q130867" s="39"/>
    </row>
    <row r="130868" spans="17:17">
      <c r="Q130868" s="39"/>
    </row>
    <row r="130869" spans="17:17">
      <c r="Q130869" s="39"/>
    </row>
    <row r="130870" spans="17:17">
      <c r="Q130870" s="39"/>
    </row>
    <row r="130871" spans="17:17">
      <c r="Q130871" s="39"/>
    </row>
    <row r="130872" spans="17:17">
      <c r="Q130872" s="39"/>
    </row>
    <row r="130873" spans="17:17">
      <c r="Q130873" s="39"/>
    </row>
    <row r="130874" spans="17:17">
      <c r="Q130874" s="39"/>
    </row>
    <row r="130875" spans="17:17">
      <c r="Q130875" s="39"/>
    </row>
    <row r="130876" spans="17:17">
      <c r="Q130876" s="39"/>
    </row>
    <row r="130877" spans="17:17">
      <c r="Q130877" s="39"/>
    </row>
    <row r="130878" spans="17:17">
      <c r="Q130878" s="39"/>
    </row>
    <row r="130879" spans="17:17">
      <c r="Q130879" s="39"/>
    </row>
    <row r="130880" spans="17:17">
      <c r="Q130880" s="39"/>
    </row>
    <row r="130881" spans="17:17">
      <c r="Q130881" s="39"/>
    </row>
    <row r="130882" spans="17:17">
      <c r="Q130882" s="39"/>
    </row>
    <row r="130883" spans="17:17">
      <c r="Q130883" s="39"/>
    </row>
    <row r="130884" spans="17:17">
      <c r="Q130884" s="39"/>
    </row>
    <row r="130885" spans="17:17">
      <c r="Q130885" s="39"/>
    </row>
    <row r="130886" spans="17:17">
      <c r="Q130886" s="39"/>
    </row>
    <row r="130887" spans="17:17">
      <c r="Q130887" s="39"/>
    </row>
    <row r="130888" spans="17:17">
      <c r="Q130888" s="39"/>
    </row>
    <row r="130889" spans="17:17">
      <c r="Q130889" s="39"/>
    </row>
    <row r="130890" spans="17:17">
      <c r="Q130890" s="39"/>
    </row>
    <row r="130891" spans="17:17">
      <c r="Q130891" s="39"/>
    </row>
    <row r="130892" spans="17:17">
      <c r="Q130892" s="39"/>
    </row>
    <row r="130893" spans="17:17">
      <c r="Q130893" s="39"/>
    </row>
    <row r="130894" spans="17:17">
      <c r="Q130894" s="39"/>
    </row>
    <row r="130895" spans="17:17">
      <c r="Q130895" s="39"/>
    </row>
    <row r="130896" spans="17:17">
      <c r="Q130896" s="39"/>
    </row>
    <row r="130897" spans="17:17">
      <c r="Q130897" s="39"/>
    </row>
    <row r="130898" spans="17:17">
      <c r="Q130898" s="39"/>
    </row>
    <row r="130899" spans="17:17">
      <c r="Q130899" s="39"/>
    </row>
    <row r="130900" spans="17:17">
      <c r="Q130900" s="39"/>
    </row>
    <row r="130901" spans="17:17">
      <c r="Q130901" s="39"/>
    </row>
    <row r="130902" spans="17:17">
      <c r="Q130902" s="39"/>
    </row>
    <row r="130903" spans="17:17">
      <c r="Q130903" s="39"/>
    </row>
    <row r="130904" spans="17:17">
      <c r="Q130904" s="39"/>
    </row>
    <row r="130905" spans="17:17">
      <c r="Q130905" s="39"/>
    </row>
    <row r="130906" spans="17:17">
      <c r="Q130906" s="39"/>
    </row>
    <row r="130907" spans="17:17">
      <c r="Q130907" s="39"/>
    </row>
    <row r="130908" spans="17:17">
      <c r="Q130908" s="39"/>
    </row>
    <row r="130909" spans="17:17">
      <c r="Q130909" s="39"/>
    </row>
    <row r="130910" spans="17:17">
      <c r="Q130910" s="39"/>
    </row>
    <row r="130911" spans="17:17">
      <c r="Q130911" s="39"/>
    </row>
    <row r="130912" spans="17:17">
      <c r="Q130912" s="39"/>
    </row>
    <row r="130913" spans="17:17">
      <c r="Q130913" s="39"/>
    </row>
    <row r="130914" spans="17:17">
      <c r="Q130914" s="39"/>
    </row>
    <row r="130915" spans="17:17">
      <c r="Q130915" s="39"/>
    </row>
    <row r="130916" spans="17:17">
      <c r="Q130916" s="39"/>
    </row>
    <row r="130917" spans="17:17">
      <c r="Q130917" s="39"/>
    </row>
    <row r="130918" spans="17:17">
      <c r="Q130918" s="39"/>
    </row>
    <row r="130919" spans="17:17">
      <c r="Q130919" s="39"/>
    </row>
    <row r="130920" spans="17:17">
      <c r="Q130920" s="39"/>
    </row>
    <row r="130921" spans="17:17">
      <c r="Q130921" s="39"/>
    </row>
    <row r="130922" spans="17:17">
      <c r="Q130922" s="39"/>
    </row>
    <row r="130923" spans="17:17">
      <c r="Q130923" s="39"/>
    </row>
    <row r="130924" spans="17:17">
      <c r="Q130924" s="39"/>
    </row>
    <row r="130925" spans="17:17">
      <c r="Q130925" s="39"/>
    </row>
    <row r="130926" spans="17:17">
      <c r="Q130926" s="39"/>
    </row>
    <row r="130927" spans="17:17">
      <c r="Q130927" s="39"/>
    </row>
    <row r="130928" spans="17:17">
      <c r="Q130928" s="39"/>
    </row>
    <row r="130929" spans="17:17">
      <c r="Q130929" s="39"/>
    </row>
    <row r="130930" spans="17:17">
      <c r="Q130930" s="39"/>
    </row>
    <row r="130931" spans="17:17">
      <c r="Q130931" s="39"/>
    </row>
    <row r="130932" spans="17:17">
      <c r="Q130932" s="39"/>
    </row>
    <row r="130933" spans="17:17">
      <c r="Q130933" s="39"/>
    </row>
    <row r="130934" spans="17:17">
      <c r="Q130934" s="39"/>
    </row>
    <row r="130935" spans="17:17">
      <c r="Q130935" s="39"/>
    </row>
    <row r="130936" spans="17:17">
      <c r="Q130936" s="39"/>
    </row>
    <row r="130937" spans="17:17">
      <c r="Q130937" s="39"/>
    </row>
    <row r="130938" spans="17:17">
      <c r="Q130938" s="39"/>
    </row>
    <row r="130939" spans="17:17">
      <c r="Q130939" s="39"/>
    </row>
    <row r="130940" spans="17:17">
      <c r="Q130940" s="39"/>
    </row>
    <row r="130941" spans="17:17">
      <c r="Q130941" s="39"/>
    </row>
    <row r="130942" spans="17:17">
      <c r="Q130942" s="39"/>
    </row>
    <row r="130943" spans="17:17">
      <c r="Q130943" s="39"/>
    </row>
    <row r="130944" spans="17:17">
      <c r="Q130944" s="39"/>
    </row>
    <row r="130945" spans="17:17">
      <c r="Q130945" s="39"/>
    </row>
    <row r="130946" spans="17:17">
      <c r="Q130946" s="39"/>
    </row>
    <row r="130947" spans="17:17">
      <c r="Q130947" s="39"/>
    </row>
    <row r="130948" spans="17:17">
      <c r="Q130948" s="39"/>
    </row>
    <row r="130949" spans="17:17">
      <c r="Q130949" s="39"/>
    </row>
    <row r="130950" spans="17:17">
      <c r="Q130950" s="39"/>
    </row>
    <row r="130951" spans="17:17">
      <c r="Q130951" s="39"/>
    </row>
    <row r="130952" spans="17:17">
      <c r="Q130952" s="39"/>
    </row>
    <row r="130953" spans="17:17">
      <c r="Q130953" s="39"/>
    </row>
    <row r="130954" spans="17:17">
      <c r="Q130954" s="39"/>
    </row>
    <row r="130955" spans="17:17">
      <c r="Q130955" s="39"/>
    </row>
    <row r="130956" spans="17:17">
      <c r="Q130956" s="39"/>
    </row>
    <row r="130957" spans="17:17">
      <c r="Q130957" s="39"/>
    </row>
    <row r="130958" spans="17:17">
      <c r="Q130958" s="39"/>
    </row>
    <row r="130959" spans="17:17">
      <c r="Q130959" s="39"/>
    </row>
    <row r="130960" spans="17:17">
      <c r="Q130960" s="39"/>
    </row>
    <row r="130961" spans="17:17">
      <c r="Q130961" s="39"/>
    </row>
    <row r="130962" spans="17:17">
      <c r="Q130962" s="39"/>
    </row>
    <row r="130963" spans="17:17">
      <c r="Q130963" s="39"/>
    </row>
    <row r="130964" spans="17:17">
      <c r="Q130964" s="39"/>
    </row>
    <row r="130965" spans="17:17">
      <c r="Q130965" s="39"/>
    </row>
    <row r="130966" spans="17:17">
      <c r="Q130966" s="39"/>
    </row>
    <row r="130967" spans="17:17">
      <c r="Q130967" s="39"/>
    </row>
    <row r="130968" spans="17:17">
      <c r="Q130968" s="39"/>
    </row>
    <row r="130969" spans="17:17">
      <c r="Q130969" s="39"/>
    </row>
    <row r="130970" spans="17:17">
      <c r="Q130970" s="39"/>
    </row>
    <row r="130971" spans="17:17">
      <c r="Q130971" s="39"/>
    </row>
    <row r="130972" spans="17:17">
      <c r="Q130972" s="39"/>
    </row>
    <row r="130973" spans="17:17">
      <c r="Q130973" s="39"/>
    </row>
    <row r="130974" spans="17:17">
      <c r="Q130974" s="39"/>
    </row>
    <row r="130975" spans="17:17">
      <c r="Q130975" s="39"/>
    </row>
    <row r="130976" spans="17:17">
      <c r="Q130976" s="39"/>
    </row>
    <row r="130977" spans="17:17">
      <c r="Q130977" s="39"/>
    </row>
    <row r="130978" spans="17:17">
      <c r="Q130978" s="39"/>
    </row>
    <row r="130979" spans="17:17">
      <c r="Q130979" s="39"/>
    </row>
    <row r="130980" spans="17:17">
      <c r="Q130980" s="39"/>
    </row>
    <row r="130981" spans="17:17">
      <c r="Q130981" s="39"/>
    </row>
    <row r="130982" spans="17:17">
      <c r="Q130982" s="39"/>
    </row>
    <row r="130983" spans="17:17">
      <c r="Q130983" s="39"/>
    </row>
    <row r="130984" spans="17:17">
      <c r="Q130984" s="39"/>
    </row>
    <row r="130985" spans="17:17">
      <c r="Q130985" s="39"/>
    </row>
    <row r="130986" spans="17:17">
      <c r="Q130986" s="39"/>
    </row>
    <row r="130987" spans="17:17">
      <c r="Q130987" s="39"/>
    </row>
    <row r="130988" spans="17:17">
      <c r="Q130988" s="39"/>
    </row>
    <row r="130989" spans="17:17">
      <c r="Q130989" s="39"/>
    </row>
    <row r="130990" spans="17:17">
      <c r="Q130990" s="39"/>
    </row>
    <row r="130991" spans="17:17">
      <c r="Q130991" s="39"/>
    </row>
    <row r="130992" spans="17:17">
      <c r="Q130992" s="39"/>
    </row>
    <row r="130993" spans="17:17">
      <c r="Q130993" s="39"/>
    </row>
    <row r="130994" spans="17:17">
      <c r="Q130994" s="39"/>
    </row>
    <row r="130995" spans="17:17">
      <c r="Q130995" s="39"/>
    </row>
    <row r="130996" spans="17:17">
      <c r="Q130996" s="39"/>
    </row>
    <row r="130997" spans="17:17">
      <c r="Q130997" s="39"/>
    </row>
    <row r="130998" spans="17:17">
      <c r="Q130998" s="39"/>
    </row>
    <row r="130999" spans="17:17">
      <c r="Q130999" s="39"/>
    </row>
    <row r="131000" spans="17:17">
      <c r="Q131000" s="39"/>
    </row>
    <row r="131001" spans="17:17">
      <c r="Q131001" s="39"/>
    </row>
    <row r="131002" spans="17:17">
      <c r="Q131002" s="39"/>
    </row>
    <row r="131003" spans="17:17">
      <c r="Q131003" s="39"/>
    </row>
    <row r="131004" spans="17:17">
      <c r="Q131004" s="39"/>
    </row>
    <row r="131005" spans="17:17">
      <c r="Q131005" s="39"/>
    </row>
    <row r="131006" spans="17:17">
      <c r="Q131006" s="39"/>
    </row>
    <row r="131007" spans="17:17">
      <c r="Q131007" s="39"/>
    </row>
    <row r="131008" spans="17:17">
      <c r="Q131008" s="39"/>
    </row>
    <row r="131009" spans="17:17">
      <c r="Q131009" s="39"/>
    </row>
    <row r="131010" spans="17:17">
      <c r="Q131010" s="39"/>
    </row>
    <row r="131011" spans="17:17">
      <c r="Q131011" s="39"/>
    </row>
    <row r="131012" spans="17:17">
      <c r="Q131012" s="39"/>
    </row>
    <row r="131013" spans="17:17">
      <c r="Q131013" s="39"/>
    </row>
    <row r="131014" spans="17:17">
      <c r="Q131014" s="39"/>
    </row>
    <row r="131015" spans="17:17">
      <c r="Q131015" s="39"/>
    </row>
    <row r="131016" spans="17:17">
      <c r="Q131016" s="39"/>
    </row>
    <row r="131017" spans="17:17">
      <c r="Q131017" s="39"/>
    </row>
    <row r="131018" spans="17:17">
      <c r="Q131018" s="39"/>
    </row>
    <row r="131019" spans="17:17">
      <c r="Q131019" s="39"/>
    </row>
    <row r="131020" spans="17:17">
      <c r="Q131020" s="39"/>
    </row>
    <row r="131021" spans="17:17">
      <c r="Q131021" s="39"/>
    </row>
    <row r="131022" spans="17:17">
      <c r="Q131022" s="39"/>
    </row>
    <row r="131023" spans="17:17">
      <c r="Q131023" s="39"/>
    </row>
    <row r="131024" spans="17:17">
      <c r="Q131024" s="39"/>
    </row>
    <row r="131025" spans="17:17">
      <c r="Q131025" s="39"/>
    </row>
    <row r="131026" spans="17:17">
      <c r="Q131026" s="39"/>
    </row>
    <row r="131027" spans="17:17">
      <c r="Q131027" s="39"/>
    </row>
    <row r="131028" spans="17:17">
      <c r="Q131028" s="39"/>
    </row>
    <row r="131029" spans="17:17">
      <c r="Q131029" s="39"/>
    </row>
    <row r="131030" spans="17:17">
      <c r="Q131030" s="39"/>
    </row>
    <row r="131031" spans="17:17">
      <c r="Q131031" s="39"/>
    </row>
    <row r="131032" spans="17:17">
      <c r="Q131032" s="39"/>
    </row>
    <row r="131033" spans="17:17">
      <c r="Q131033" s="39"/>
    </row>
    <row r="131034" spans="17:17">
      <c r="Q131034" s="39"/>
    </row>
    <row r="131035" spans="17:17">
      <c r="Q131035" s="39"/>
    </row>
    <row r="131036" spans="17:17">
      <c r="Q131036" s="39"/>
    </row>
    <row r="131037" spans="17:17">
      <c r="Q131037" s="39"/>
    </row>
    <row r="131038" spans="17:17">
      <c r="Q131038" s="39"/>
    </row>
    <row r="131039" spans="17:17">
      <c r="Q131039" s="39"/>
    </row>
    <row r="131040" spans="17:17">
      <c r="Q131040" s="39"/>
    </row>
    <row r="131041" spans="17:17">
      <c r="Q131041" s="39"/>
    </row>
    <row r="131042" spans="17:17">
      <c r="Q131042" s="39"/>
    </row>
    <row r="131043" spans="17:17">
      <c r="Q131043" s="39"/>
    </row>
    <row r="131044" spans="17:17">
      <c r="Q131044" s="39"/>
    </row>
    <row r="131045" spans="17:17">
      <c r="Q131045" s="39"/>
    </row>
    <row r="131046" spans="17:17">
      <c r="Q131046" s="39"/>
    </row>
    <row r="131047" spans="17:17">
      <c r="Q131047" s="39"/>
    </row>
    <row r="131048" spans="17:17">
      <c r="Q131048" s="39"/>
    </row>
    <row r="131049" spans="17:17">
      <c r="Q131049" s="39"/>
    </row>
    <row r="131050" spans="17:17">
      <c r="Q131050" s="39"/>
    </row>
    <row r="131051" spans="17:17">
      <c r="Q131051" s="39"/>
    </row>
    <row r="131052" spans="17:17">
      <c r="Q131052" s="39"/>
    </row>
    <row r="131053" spans="17:17">
      <c r="Q131053" s="39"/>
    </row>
    <row r="131054" spans="17:17">
      <c r="Q131054" s="39"/>
    </row>
    <row r="131055" spans="17:17">
      <c r="Q131055" s="39"/>
    </row>
    <row r="131056" spans="17:17">
      <c r="Q131056" s="39"/>
    </row>
    <row r="131057" spans="17:17">
      <c r="Q131057" s="39"/>
    </row>
    <row r="131058" spans="17:17">
      <c r="Q131058" s="39"/>
    </row>
    <row r="131059" spans="17:17">
      <c r="Q131059" s="39"/>
    </row>
    <row r="131060" spans="17:17">
      <c r="Q131060" s="39"/>
    </row>
    <row r="131061" spans="17:17">
      <c r="Q131061" s="39"/>
    </row>
    <row r="131062" spans="17:17">
      <c r="Q131062" s="39"/>
    </row>
    <row r="131063" spans="17:17">
      <c r="Q131063" s="39"/>
    </row>
    <row r="131064" spans="17:17">
      <c r="Q131064" s="39"/>
    </row>
    <row r="131065" spans="17:17">
      <c r="Q131065" s="39"/>
    </row>
    <row r="131066" spans="17:17">
      <c r="Q131066" s="39"/>
    </row>
    <row r="131067" spans="17:17">
      <c r="Q131067" s="39"/>
    </row>
    <row r="131068" spans="17:17">
      <c r="Q131068" s="39"/>
    </row>
    <row r="131069" spans="17:17">
      <c r="Q131069" s="39"/>
    </row>
    <row r="131070" spans="17:17">
      <c r="Q131070" s="39"/>
    </row>
    <row r="131071" spans="17:17">
      <c r="Q131071" s="39"/>
    </row>
    <row r="131072" spans="17:17">
      <c r="Q131072" s="39"/>
    </row>
    <row r="131073" spans="17:17">
      <c r="Q131073" s="39"/>
    </row>
    <row r="131074" spans="17:17">
      <c r="Q131074" s="39"/>
    </row>
    <row r="131075" spans="17:17">
      <c r="Q131075" s="39"/>
    </row>
    <row r="131076" spans="17:17">
      <c r="Q131076" s="39"/>
    </row>
    <row r="131077" spans="17:17">
      <c r="Q131077" s="39"/>
    </row>
    <row r="131078" spans="17:17">
      <c r="Q131078" s="39"/>
    </row>
    <row r="131079" spans="17:17">
      <c r="Q131079" s="39"/>
    </row>
    <row r="131080" spans="17:17">
      <c r="Q131080" s="39"/>
    </row>
    <row r="131081" spans="17:17">
      <c r="Q131081" s="39"/>
    </row>
    <row r="131082" spans="17:17">
      <c r="Q131082" s="39"/>
    </row>
    <row r="131083" spans="17:17">
      <c r="Q131083" s="39"/>
    </row>
    <row r="131084" spans="17:17">
      <c r="Q131084" s="39"/>
    </row>
    <row r="131085" spans="17:17">
      <c r="Q131085" s="39"/>
    </row>
    <row r="131086" spans="17:17">
      <c r="Q131086" s="39"/>
    </row>
    <row r="131087" spans="17:17">
      <c r="Q131087" s="39"/>
    </row>
    <row r="131088" spans="17:17">
      <c r="Q131088" s="39"/>
    </row>
    <row r="131089" spans="17:17">
      <c r="Q131089" s="39"/>
    </row>
    <row r="131090" spans="17:17">
      <c r="Q131090" s="39"/>
    </row>
    <row r="131091" spans="17:17">
      <c r="Q131091" s="39"/>
    </row>
    <row r="131092" spans="17:17">
      <c r="Q131092" s="39"/>
    </row>
    <row r="131093" spans="17:17">
      <c r="Q131093" s="39"/>
    </row>
    <row r="131094" spans="17:17">
      <c r="Q131094" s="39"/>
    </row>
    <row r="131095" spans="17:17">
      <c r="Q131095" s="39"/>
    </row>
    <row r="131096" spans="17:17">
      <c r="Q131096" s="39"/>
    </row>
    <row r="131097" spans="17:17">
      <c r="Q131097" s="39"/>
    </row>
    <row r="131098" spans="17:17">
      <c r="Q131098" s="39"/>
    </row>
    <row r="131099" spans="17:17">
      <c r="Q131099" s="39"/>
    </row>
    <row r="131100" spans="17:17">
      <c r="Q131100" s="39"/>
    </row>
    <row r="131101" spans="17:17">
      <c r="Q131101" s="39"/>
    </row>
    <row r="131102" spans="17:17">
      <c r="Q131102" s="39"/>
    </row>
    <row r="131103" spans="17:17">
      <c r="Q131103" s="39"/>
    </row>
    <row r="131104" spans="17:17">
      <c r="Q131104" s="39"/>
    </row>
    <row r="131105" spans="17:17">
      <c r="Q131105" s="39"/>
    </row>
    <row r="131106" spans="17:17">
      <c r="Q131106" s="39"/>
    </row>
    <row r="131107" spans="17:17">
      <c r="Q131107" s="39"/>
    </row>
    <row r="131108" spans="17:17">
      <c r="Q131108" s="39"/>
    </row>
    <row r="131109" spans="17:17">
      <c r="Q131109" s="39"/>
    </row>
    <row r="131110" spans="17:17">
      <c r="Q131110" s="39"/>
    </row>
    <row r="131111" spans="17:17">
      <c r="Q131111" s="39"/>
    </row>
    <row r="131112" spans="17:17">
      <c r="Q131112" s="39"/>
    </row>
    <row r="131113" spans="17:17">
      <c r="Q131113" s="39"/>
    </row>
    <row r="131114" spans="17:17">
      <c r="Q131114" s="39"/>
    </row>
    <row r="131115" spans="17:17">
      <c r="Q131115" s="39"/>
    </row>
    <row r="131116" spans="17:17">
      <c r="Q131116" s="39"/>
    </row>
    <row r="131117" spans="17:17">
      <c r="Q131117" s="39"/>
    </row>
    <row r="131118" spans="17:17">
      <c r="Q131118" s="39"/>
    </row>
    <row r="131119" spans="17:17">
      <c r="Q131119" s="39"/>
    </row>
    <row r="131120" spans="17:17">
      <c r="Q131120" s="39"/>
    </row>
    <row r="131121" spans="17:17">
      <c r="Q131121" s="39"/>
    </row>
    <row r="131122" spans="17:17">
      <c r="Q131122" s="39"/>
    </row>
    <row r="131123" spans="17:17">
      <c r="Q131123" s="39"/>
    </row>
    <row r="131124" spans="17:17">
      <c r="Q131124" s="39"/>
    </row>
    <row r="131125" spans="17:17">
      <c r="Q131125" s="39"/>
    </row>
    <row r="131126" spans="17:17">
      <c r="Q131126" s="39"/>
    </row>
    <row r="131127" spans="17:17">
      <c r="Q131127" s="39"/>
    </row>
    <row r="131128" spans="17:17">
      <c r="Q131128" s="39"/>
    </row>
    <row r="131129" spans="17:17">
      <c r="Q131129" s="39"/>
    </row>
    <row r="131130" spans="17:17">
      <c r="Q131130" s="39"/>
    </row>
    <row r="131131" spans="17:17">
      <c r="Q131131" s="39"/>
    </row>
    <row r="131132" spans="17:17">
      <c r="Q131132" s="39"/>
    </row>
    <row r="131133" spans="17:17">
      <c r="Q131133" s="39"/>
    </row>
    <row r="131134" spans="17:17">
      <c r="Q131134" s="39"/>
    </row>
    <row r="131135" spans="17:17">
      <c r="Q131135" s="39"/>
    </row>
    <row r="131136" spans="17:17">
      <c r="Q131136" s="39"/>
    </row>
    <row r="131137" spans="17:17">
      <c r="Q131137" s="39"/>
    </row>
    <row r="131138" spans="17:17">
      <c r="Q131138" s="39"/>
    </row>
    <row r="131139" spans="17:17">
      <c r="Q131139" s="39"/>
    </row>
    <row r="131140" spans="17:17">
      <c r="Q131140" s="39"/>
    </row>
    <row r="131141" spans="17:17">
      <c r="Q131141" s="39"/>
    </row>
    <row r="131142" spans="17:17">
      <c r="Q131142" s="39"/>
    </row>
    <row r="131143" spans="17:17">
      <c r="Q131143" s="39"/>
    </row>
    <row r="131144" spans="17:17">
      <c r="Q131144" s="39"/>
    </row>
    <row r="131145" spans="17:17">
      <c r="Q131145" s="39"/>
    </row>
    <row r="131146" spans="17:17">
      <c r="Q131146" s="39"/>
    </row>
    <row r="131147" spans="17:17">
      <c r="Q131147" s="39"/>
    </row>
    <row r="131148" spans="17:17">
      <c r="Q131148" s="39"/>
    </row>
    <row r="131149" spans="17:17">
      <c r="Q131149" s="39"/>
    </row>
    <row r="131150" spans="17:17">
      <c r="Q131150" s="39"/>
    </row>
    <row r="131151" spans="17:17">
      <c r="Q131151" s="39"/>
    </row>
    <row r="131152" spans="17:17">
      <c r="Q131152" s="39"/>
    </row>
    <row r="131153" spans="17:17">
      <c r="Q131153" s="39"/>
    </row>
    <row r="131154" spans="17:17">
      <c r="Q131154" s="39"/>
    </row>
    <row r="131155" spans="17:17">
      <c r="Q131155" s="39"/>
    </row>
    <row r="131156" spans="17:17">
      <c r="Q131156" s="39"/>
    </row>
    <row r="131157" spans="17:17">
      <c r="Q131157" s="39"/>
    </row>
    <row r="131158" spans="17:17">
      <c r="Q131158" s="39"/>
    </row>
    <row r="131159" spans="17:17">
      <c r="Q131159" s="39"/>
    </row>
    <row r="131160" spans="17:17">
      <c r="Q131160" s="39"/>
    </row>
    <row r="131161" spans="17:17">
      <c r="Q131161" s="39"/>
    </row>
    <row r="131162" spans="17:17">
      <c r="Q131162" s="39"/>
    </row>
    <row r="131163" spans="17:17">
      <c r="Q131163" s="39"/>
    </row>
    <row r="131164" spans="17:17">
      <c r="Q131164" s="39"/>
    </row>
    <row r="131165" spans="17:17">
      <c r="Q131165" s="39"/>
    </row>
    <row r="131166" spans="17:17">
      <c r="Q131166" s="39"/>
    </row>
    <row r="131167" spans="17:17">
      <c r="Q131167" s="39"/>
    </row>
    <row r="131168" spans="17:17">
      <c r="Q131168" s="39"/>
    </row>
    <row r="131169" spans="17:17">
      <c r="Q131169" s="39"/>
    </row>
    <row r="131170" spans="17:17">
      <c r="Q131170" s="39"/>
    </row>
    <row r="131171" spans="17:17">
      <c r="Q131171" s="39"/>
    </row>
    <row r="131172" spans="17:17">
      <c r="Q131172" s="39"/>
    </row>
    <row r="131173" spans="17:17">
      <c r="Q131173" s="39"/>
    </row>
    <row r="131174" spans="17:17">
      <c r="Q131174" s="39"/>
    </row>
    <row r="131175" spans="17:17">
      <c r="Q131175" s="39"/>
    </row>
    <row r="131176" spans="17:17">
      <c r="Q131176" s="39"/>
    </row>
    <row r="131177" spans="17:17">
      <c r="Q131177" s="39"/>
    </row>
    <row r="131178" spans="17:17">
      <c r="Q131178" s="39"/>
    </row>
    <row r="131179" spans="17:17">
      <c r="Q131179" s="39"/>
    </row>
    <row r="131180" spans="17:17">
      <c r="Q131180" s="39"/>
    </row>
    <row r="131181" spans="17:17">
      <c r="Q131181" s="39"/>
    </row>
    <row r="131182" spans="17:17">
      <c r="Q131182" s="39"/>
    </row>
    <row r="131183" spans="17:17">
      <c r="Q131183" s="39"/>
    </row>
    <row r="131184" spans="17:17">
      <c r="Q131184" s="39"/>
    </row>
    <row r="131185" spans="17:17">
      <c r="Q131185" s="39"/>
    </row>
    <row r="131186" spans="17:17">
      <c r="Q131186" s="39"/>
    </row>
    <row r="131187" spans="17:17">
      <c r="Q131187" s="39"/>
    </row>
    <row r="131188" spans="17:17">
      <c r="Q131188" s="39"/>
    </row>
    <row r="131189" spans="17:17">
      <c r="Q131189" s="39"/>
    </row>
    <row r="131190" spans="17:17">
      <c r="Q131190" s="39"/>
    </row>
    <row r="131191" spans="17:17">
      <c r="Q131191" s="39"/>
    </row>
    <row r="131192" spans="17:17">
      <c r="Q131192" s="39"/>
    </row>
    <row r="131193" spans="17:17">
      <c r="Q131193" s="39"/>
    </row>
    <row r="131194" spans="17:17">
      <c r="Q131194" s="39"/>
    </row>
    <row r="131195" spans="17:17">
      <c r="Q131195" s="39"/>
    </row>
    <row r="131196" spans="17:17">
      <c r="Q131196" s="39"/>
    </row>
    <row r="131197" spans="17:17">
      <c r="Q131197" s="39"/>
    </row>
    <row r="131198" spans="17:17">
      <c r="Q131198" s="39"/>
    </row>
    <row r="131199" spans="17:17">
      <c r="Q131199" s="39"/>
    </row>
    <row r="131200" spans="17:17">
      <c r="Q131200" s="39"/>
    </row>
    <row r="131201" spans="17:17">
      <c r="Q131201" s="39"/>
    </row>
    <row r="131202" spans="17:17">
      <c r="Q131202" s="39"/>
    </row>
    <row r="131203" spans="17:17">
      <c r="Q131203" s="39"/>
    </row>
    <row r="131204" spans="17:17">
      <c r="Q131204" s="39"/>
    </row>
    <row r="131205" spans="17:17">
      <c r="Q131205" s="39"/>
    </row>
    <row r="131206" spans="17:17">
      <c r="Q131206" s="39"/>
    </row>
    <row r="131207" spans="17:17">
      <c r="Q131207" s="39"/>
    </row>
    <row r="131208" spans="17:17">
      <c r="Q131208" s="39"/>
    </row>
    <row r="131209" spans="17:17">
      <c r="Q131209" s="39"/>
    </row>
    <row r="131210" spans="17:17">
      <c r="Q131210" s="39"/>
    </row>
    <row r="131211" spans="17:17">
      <c r="Q131211" s="39"/>
    </row>
    <row r="131212" spans="17:17">
      <c r="Q131212" s="39"/>
    </row>
    <row r="131213" spans="17:17">
      <c r="Q131213" s="39"/>
    </row>
    <row r="131214" spans="17:17">
      <c r="Q131214" s="39"/>
    </row>
    <row r="131215" spans="17:17">
      <c r="Q131215" s="39"/>
    </row>
    <row r="131216" spans="17:17">
      <c r="Q131216" s="39"/>
    </row>
    <row r="131217" spans="17:17">
      <c r="Q131217" s="39"/>
    </row>
    <row r="131218" spans="17:17">
      <c r="Q131218" s="39"/>
    </row>
    <row r="131219" spans="17:17">
      <c r="Q131219" s="39"/>
    </row>
    <row r="131220" spans="17:17">
      <c r="Q131220" s="39"/>
    </row>
    <row r="131221" spans="17:17">
      <c r="Q131221" s="39"/>
    </row>
    <row r="131222" spans="17:17">
      <c r="Q131222" s="39"/>
    </row>
    <row r="131223" spans="17:17">
      <c r="Q131223" s="39"/>
    </row>
    <row r="131224" spans="17:17">
      <c r="Q131224" s="39"/>
    </row>
    <row r="131225" spans="17:17">
      <c r="Q131225" s="39"/>
    </row>
    <row r="131226" spans="17:17">
      <c r="Q131226" s="39"/>
    </row>
    <row r="131227" spans="17:17">
      <c r="Q131227" s="39"/>
    </row>
    <row r="131228" spans="17:17">
      <c r="Q131228" s="39"/>
    </row>
    <row r="131229" spans="17:17">
      <c r="Q131229" s="39"/>
    </row>
    <row r="131230" spans="17:17">
      <c r="Q131230" s="39"/>
    </row>
    <row r="131231" spans="17:17">
      <c r="Q131231" s="39"/>
    </row>
    <row r="131232" spans="17:17">
      <c r="Q131232" s="39"/>
    </row>
    <row r="131233" spans="17:17">
      <c r="Q131233" s="39"/>
    </row>
    <row r="131234" spans="17:17">
      <c r="Q131234" s="39"/>
    </row>
    <row r="131235" spans="17:17">
      <c r="Q131235" s="39"/>
    </row>
    <row r="131236" spans="17:17">
      <c r="Q131236" s="39"/>
    </row>
    <row r="131237" spans="17:17">
      <c r="Q131237" s="39"/>
    </row>
    <row r="131238" spans="17:17">
      <c r="Q131238" s="39"/>
    </row>
    <row r="131239" spans="17:17">
      <c r="Q131239" s="39"/>
    </row>
    <row r="131240" spans="17:17">
      <c r="Q131240" s="39"/>
    </row>
    <row r="131241" spans="17:17">
      <c r="Q131241" s="39"/>
    </row>
    <row r="131242" spans="17:17">
      <c r="Q131242" s="39"/>
    </row>
    <row r="131243" spans="17:17">
      <c r="Q131243" s="39"/>
    </row>
    <row r="131244" spans="17:17">
      <c r="Q131244" s="39"/>
    </row>
    <row r="131245" spans="17:17">
      <c r="Q131245" s="39"/>
    </row>
    <row r="131246" spans="17:17">
      <c r="Q131246" s="39"/>
    </row>
    <row r="131247" spans="17:17">
      <c r="Q131247" s="39"/>
    </row>
    <row r="131248" spans="17:17">
      <c r="Q131248" s="39"/>
    </row>
    <row r="131249" spans="17:17">
      <c r="Q131249" s="39"/>
    </row>
    <row r="131250" spans="17:17">
      <c r="Q131250" s="39"/>
    </row>
    <row r="131251" spans="17:17">
      <c r="Q131251" s="39"/>
    </row>
    <row r="131252" spans="17:17">
      <c r="Q131252" s="39"/>
    </row>
    <row r="131253" spans="17:17">
      <c r="Q131253" s="39"/>
    </row>
    <row r="131254" spans="17:17">
      <c r="Q131254" s="39"/>
    </row>
    <row r="131255" spans="17:17">
      <c r="Q131255" s="39"/>
    </row>
    <row r="131256" spans="17:17">
      <c r="Q131256" s="39"/>
    </row>
    <row r="131257" spans="17:17">
      <c r="Q131257" s="39"/>
    </row>
    <row r="131258" spans="17:17">
      <c r="Q131258" s="39"/>
    </row>
    <row r="131259" spans="17:17">
      <c r="Q131259" s="39"/>
    </row>
    <row r="131260" spans="17:17">
      <c r="Q131260" s="39"/>
    </row>
    <row r="131261" spans="17:17">
      <c r="Q131261" s="39"/>
    </row>
    <row r="131262" spans="17:17">
      <c r="Q131262" s="39"/>
    </row>
    <row r="131263" spans="17:17">
      <c r="Q131263" s="39"/>
    </row>
    <row r="131264" spans="17:17">
      <c r="Q131264" s="39"/>
    </row>
    <row r="131265" spans="17:17">
      <c r="Q131265" s="39"/>
    </row>
    <row r="131266" spans="17:17">
      <c r="Q131266" s="39"/>
    </row>
    <row r="131267" spans="17:17">
      <c r="Q131267" s="39"/>
    </row>
    <row r="131268" spans="17:17">
      <c r="Q131268" s="39"/>
    </row>
    <row r="131269" spans="17:17">
      <c r="Q131269" s="39"/>
    </row>
    <row r="131270" spans="17:17">
      <c r="Q131270" s="39"/>
    </row>
    <row r="131271" spans="17:17">
      <c r="Q131271" s="39"/>
    </row>
    <row r="131272" spans="17:17">
      <c r="Q131272" s="39"/>
    </row>
    <row r="131273" spans="17:17">
      <c r="Q131273" s="39"/>
    </row>
    <row r="131274" spans="17:17">
      <c r="Q131274" s="39"/>
    </row>
    <row r="131275" spans="17:17">
      <c r="Q131275" s="39"/>
    </row>
    <row r="131276" spans="17:17">
      <c r="Q131276" s="39"/>
    </row>
    <row r="131277" spans="17:17">
      <c r="Q131277" s="39"/>
    </row>
    <row r="131278" spans="17:17">
      <c r="Q131278" s="39"/>
    </row>
    <row r="131279" spans="17:17">
      <c r="Q131279" s="39"/>
    </row>
    <row r="131280" spans="17:17">
      <c r="Q131280" s="39"/>
    </row>
    <row r="131281" spans="17:17">
      <c r="Q131281" s="39"/>
    </row>
    <row r="131282" spans="17:17">
      <c r="Q131282" s="39"/>
    </row>
    <row r="131283" spans="17:17">
      <c r="Q131283" s="39"/>
    </row>
    <row r="131284" spans="17:17">
      <c r="Q131284" s="39"/>
    </row>
    <row r="131285" spans="17:17">
      <c r="Q131285" s="39"/>
    </row>
    <row r="131286" spans="17:17">
      <c r="Q131286" s="39"/>
    </row>
    <row r="131287" spans="17:17">
      <c r="Q131287" s="39"/>
    </row>
    <row r="131288" spans="17:17">
      <c r="Q131288" s="39"/>
    </row>
    <row r="131289" spans="17:17">
      <c r="Q131289" s="39"/>
    </row>
    <row r="131290" spans="17:17">
      <c r="Q131290" s="39"/>
    </row>
    <row r="131291" spans="17:17">
      <c r="Q131291" s="39"/>
    </row>
    <row r="131292" spans="17:17">
      <c r="Q131292" s="39"/>
    </row>
    <row r="131293" spans="17:17">
      <c r="Q131293" s="39"/>
    </row>
    <row r="131294" spans="17:17">
      <c r="Q131294" s="39"/>
    </row>
    <row r="131295" spans="17:17">
      <c r="Q131295" s="39"/>
    </row>
    <row r="131296" spans="17:17">
      <c r="Q131296" s="39"/>
    </row>
    <row r="131297" spans="17:17">
      <c r="Q131297" s="39"/>
    </row>
    <row r="131298" spans="17:17">
      <c r="Q131298" s="39"/>
    </row>
    <row r="131299" spans="17:17">
      <c r="Q131299" s="39"/>
    </row>
    <row r="131300" spans="17:17">
      <c r="Q131300" s="39"/>
    </row>
    <row r="131301" spans="17:17">
      <c r="Q131301" s="39"/>
    </row>
    <row r="131302" spans="17:17">
      <c r="Q131302" s="39"/>
    </row>
    <row r="131303" spans="17:17">
      <c r="Q131303" s="39"/>
    </row>
    <row r="131304" spans="17:17">
      <c r="Q131304" s="39"/>
    </row>
    <row r="131305" spans="17:17">
      <c r="Q131305" s="39"/>
    </row>
    <row r="131306" spans="17:17">
      <c r="Q131306" s="39"/>
    </row>
    <row r="131307" spans="17:17">
      <c r="Q131307" s="39"/>
    </row>
    <row r="131308" spans="17:17">
      <c r="Q131308" s="39"/>
    </row>
    <row r="131309" spans="17:17">
      <c r="Q131309" s="39"/>
    </row>
    <row r="131310" spans="17:17">
      <c r="Q131310" s="39"/>
    </row>
    <row r="131311" spans="17:17">
      <c r="Q131311" s="39"/>
    </row>
    <row r="131312" spans="17:17">
      <c r="Q131312" s="39"/>
    </row>
    <row r="131313" spans="17:17">
      <c r="Q131313" s="39"/>
    </row>
    <row r="131314" spans="17:17">
      <c r="Q131314" s="39"/>
    </row>
    <row r="131315" spans="17:17">
      <c r="Q131315" s="39"/>
    </row>
    <row r="131316" spans="17:17">
      <c r="Q131316" s="39"/>
    </row>
    <row r="131317" spans="17:17">
      <c r="Q131317" s="39"/>
    </row>
    <row r="131318" spans="17:17">
      <c r="Q131318" s="39"/>
    </row>
    <row r="131319" spans="17:17">
      <c r="Q131319" s="39"/>
    </row>
    <row r="131320" spans="17:17">
      <c r="Q131320" s="39"/>
    </row>
    <row r="131321" spans="17:17">
      <c r="Q131321" s="39"/>
    </row>
    <row r="131322" spans="17:17">
      <c r="Q131322" s="39"/>
    </row>
    <row r="131323" spans="17:17">
      <c r="Q131323" s="39"/>
    </row>
    <row r="131324" spans="17:17">
      <c r="Q131324" s="39"/>
    </row>
    <row r="131325" spans="17:17">
      <c r="Q131325" s="39"/>
    </row>
    <row r="131326" spans="17:17">
      <c r="Q131326" s="39"/>
    </row>
    <row r="131327" spans="17:17">
      <c r="Q131327" s="39"/>
    </row>
    <row r="131328" spans="17:17">
      <c r="Q131328" s="39"/>
    </row>
    <row r="131329" spans="17:17">
      <c r="Q131329" s="39"/>
    </row>
    <row r="131330" spans="17:17">
      <c r="Q131330" s="39"/>
    </row>
    <row r="131331" spans="17:17">
      <c r="Q131331" s="39"/>
    </row>
    <row r="131332" spans="17:17">
      <c r="Q131332" s="39"/>
    </row>
    <row r="131333" spans="17:17">
      <c r="Q131333" s="39"/>
    </row>
    <row r="131334" spans="17:17">
      <c r="Q131334" s="39"/>
    </row>
    <row r="131335" spans="17:17">
      <c r="Q131335" s="39"/>
    </row>
    <row r="131336" spans="17:17">
      <c r="Q131336" s="39"/>
    </row>
    <row r="131337" spans="17:17">
      <c r="Q131337" s="39"/>
    </row>
    <row r="131338" spans="17:17">
      <c r="Q131338" s="39"/>
    </row>
    <row r="131339" spans="17:17">
      <c r="Q131339" s="39"/>
    </row>
    <row r="131340" spans="17:17">
      <c r="Q131340" s="39"/>
    </row>
    <row r="131341" spans="17:17">
      <c r="Q131341" s="39"/>
    </row>
    <row r="131342" spans="17:17">
      <c r="Q131342" s="39"/>
    </row>
    <row r="131343" spans="17:17">
      <c r="Q131343" s="39"/>
    </row>
    <row r="131344" spans="17:17">
      <c r="Q131344" s="39"/>
    </row>
    <row r="131345" spans="17:17">
      <c r="Q131345" s="39"/>
    </row>
    <row r="131346" spans="17:17">
      <c r="Q131346" s="39"/>
    </row>
    <row r="131347" spans="17:17">
      <c r="Q131347" s="39"/>
    </row>
    <row r="131348" spans="17:17">
      <c r="Q131348" s="39"/>
    </row>
    <row r="131349" spans="17:17">
      <c r="Q131349" s="39"/>
    </row>
    <row r="131350" spans="17:17">
      <c r="Q131350" s="39"/>
    </row>
    <row r="131351" spans="17:17">
      <c r="Q131351" s="39"/>
    </row>
    <row r="131352" spans="17:17">
      <c r="Q131352" s="39"/>
    </row>
    <row r="131353" spans="17:17">
      <c r="Q131353" s="39"/>
    </row>
    <row r="131354" spans="17:17">
      <c r="Q131354" s="39"/>
    </row>
    <row r="131355" spans="17:17">
      <c r="Q131355" s="39"/>
    </row>
    <row r="131356" spans="17:17">
      <c r="Q131356" s="39"/>
    </row>
    <row r="131357" spans="17:17">
      <c r="Q131357" s="39"/>
    </row>
    <row r="131358" spans="17:17">
      <c r="Q131358" s="39"/>
    </row>
    <row r="131359" spans="17:17">
      <c r="Q131359" s="39"/>
    </row>
    <row r="131360" spans="17:17">
      <c r="Q131360" s="39"/>
    </row>
    <row r="131361" spans="17:17">
      <c r="Q131361" s="39"/>
    </row>
    <row r="131362" spans="17:17">
      <c r="Q131362" s="39"/>
    </row>
    <row r="131363" spans="17:17">
      <c r="Q131363" s="39"/>
    </row>
    <row r="131364" spans="17:17">
      <c r="Q131364" s="39"/>
    </row>
    <row r="131365" spans="17:17">
      <c r="Q131365" s="39"/>
    </row>
    <row r="131366" spans="17:17">
      <c r="Q131366" s="39"/>
    </row>
    <row r="131367" spans="17:17">
      <c r="Q131367" s="39"/>
    </row>
    <row r="131368" spans="17:17">
      <c r="Q131368" s="39"/>
    </row>
    <row r="131369" spans="17:17">
      <c r="Q131369" s="39"/>
    </row>
    <row r="131370" spans="17:17">
      <c r="Q131370" s="39"/>
    </row>
    <row r="131371" spans="17:17">
      <c r="Q131371" s="39"/>
    </row>
    <row r="131372" spans="17:17">
      <c r="Q131372" s="39"/>
    </row>
    <row r="131373" spans="17:17">
      <c r="Q131373" s="39"/>
    </row>
    <row r="131374" spans="17:17">
      <c r="Q131374" s="39"/>
    </row>
    <row r="131375" spans="17:17">
      <c r="Q131375" s="39"/>
    </row>
    <row r="131376" spans="17:17">
      <c r="Q131376" s="39"/>
    </row>
    <row r="131377" spans="17:17">
      <c r="Q131377" s="39"/>
    </row>
    <row r="131378" spans="17:17">
      <c r="Q131378" s="39"/>
    </row>
    <row r="131379" spans="17:17">
      <c r="Q131379" s="39"/>
    </row>
    <row r="131380" spans="17:17">
      <c r="Q131380" s="39"/>
    </row>
    <row r="131381" spans="17:17">
      <c r="Q131381" s="39"/>
    </row>
    <row r="131382" spans="17:17">
      <c r="Q131382" s="39"/>
    </row>
    <row r="131383" spans="17:17">
      <c r="Q131383" s="39"/>
    </row>
    <row r="131384" spans="17:17">
      <c r="Q131384" s="39"/>
    </row>
    <row r="131385" spans="17:17">
      <c r="Q131385" s="39"/>
    </row>
    <row r="131386" spans="17:17">
      <c r="Q131386" s="39"/>
    </row>
    <row r="131387" spans="17:17">
      <c r="Q131387" s="39"/>
    </row>
    <row r="131388" spans="17:17">
      <c r="Q131388" s="39"/>
    </row>
    <row r="131389" spans="17:17">
      <c r="Q131389" s="39"/>
    </row>
    <row r="131390" spans="17:17">
      <c r="Q131390" s="39"/>
    </row>
    <row r="131391" spans="17:17">
      <c r="Q131391" s="39"/>
    </row>
    <row r="131392" spans="17:17">
      <c r="Q131392" s="39"/>
    </row>
    <row r="131393" spans="17:17">
      <c r="Q131393" s="39"/>
    </row>
    <row r="131394" spans="17:17">
      <c r="Q131394" s="39"/>
    </row>
    <row r="131395" spans="17:17">
      <c r="Q131395" s="39"/>
    </row>
    <row r="131396" spans="17:17">
      <c r="Q131396" s="39"/>
    </row>
    <row r="131397" spans="17:17">
      <c r="Q131397" s="39"/>
    </row>
    <row r="131398" spans="17:17">
      <c r="Q131398" s="39"/>
    </row>
    <row r="131399" spans="17:17">
      <c r="Q131399" s="39"/>
    </row>
    <row r="131400" spans="17:17">
      <c r="Q131400" s="39"/>
    </row>
    <row r="131401" spans="17:17">
      <c r="Q131401" s="39"/>
    </row>
    <row r="131402" spans="17:17">
      <c r="Q131402" s="39"/>
    </row>
    <row r="131403" spans="17:17">
      <c r="Q131403" s="39"/>
    </row>
    <row r="131404" spans="17:17">
      <c r="Q131404" s="39"/>
    </row>
    <row r="131405" spans="17:17">
      <c r="Q131405" s="39"/>
    </row>
    <row r="131406" spans="17:17">
      <c r="Q131406" s="39"/>
    </row>
    <row r="131407" spans="17:17">
      <c r="Q131407" s="39"/>
    </row>
    <row r="131408" spans="17:17">
      <c r="Q131408" s="39"/>
    </row>
    <row r="131409" spans="17:17">
      <c r="Q131409" s="39"/>
    </row>
    <row r="131410" spans="17:17">
      <c r="Q131410" s="39"/>
    </row>
    <row r="131411" spans="17:17">
      <c r="Q131411" s="39"/>
    </row>
    <row r="131412" spans="17:17">
      <c r="Q131412" s="39"/>
    </row>
    <row r="131413" spans="17:17">
      <c r="Q131413" s="39"/>
    </row>
    <row r="131414" spans="17:17">
      <c r="Q131414" s="39"/>
    </row>
    <row r="131415" spans="17:17">
      <c r="Q131415" s="39"/>
    </row>
    <row r="131416" spans="17:17">
      <c r="Q131416" s="39"/>
    </row>
    <row r="131417" spans="17:17">
      <c r="Q131417" s="39"/>
    </row>
    <row r="131418" spans="17:17">
      <c r="Q131418" s="39"/>
    </row>
    <row r="131419" spans="17:17">
      <c r="Q131419" s="39"/>
    </row>
    <row r="131420" spans="17:17">
      <c r="Q131420" s="39"/>
    </row>
    <row r="131421" spans="17:17">
      <c r="Q131421" s="39"/>
    </row>
    <row r="131422" spans="17:17">
      <c r="Q131422" s="39"/>
    </row>
    <row r="131423" spans="17:17">
      <c r="Q131423" s="39"/>
    </row>
    <row r="131424" spans="17:17">
      <c r="Q131424" s="39"/>
    </row>
    <row r="131425" spans="17:17">
      <c r="Q131425" s="39"/>
    </row>
    <row r="131426" spans="17:17">
      <c r="Q131426" s="39"/>
    </row>
    <row r="131427" spans="17:17">
      <c r="Q131427" s="39"/>
    </row>
    <row r="131428" spans="17:17">
      <c r="Q131428" s="39"/>
    </row>
    <row r="131429" spans="17:17">
      <c r="Q131429" s="39"/>
    </row>
    <row r="131430" spans="17:17">
      <c r="Q131430" s="39"/>
    </row>
    <row r="131431" spans="17:17">
      <c r="Q131431" s="39"/>
    </row>
    <row r="131432" spans="17:17">
      <c r="Q131432" s="39"/>
    </row>
    <row r="131433" spans="17:17">
      <c r="Q131433" s="39"/>
    </row>
    <row r="131434" spans="17:17">
      <c r="Q131434" s="39"/>
    </row>
    <row r="131435" spans="17:17">
      <c r="Q131435" s="39"/>
    </row>
    <row r="131436" spans="17:17">
      <c r="Q131436" s="39"/>
    </row>
    <row r="131437" spans="17:17">
      <c r="Q131437" s="39"/>
    </row>
    <row r="131438" spans="17:17">
      <c r="Q131438" s="39"/>
    </row>
    <row r="131439" spans="17:17">
      <c r="Q131439" s="39"/>
    </row>
    <row r="131440" spans="17:17">
      <c r="Q131440" s="39"/>
    </row>
    <row r="131441" spans="17:17">
      <c r="Q131441" s="39"/>
    </row>
    <row r="131442" spans="17:17">
      <c r="Q131442" s="39"/>
    </row>
    <row r="131443" spans="17:17">
      <c r="Q131443" s="39"/>
    </row>
    <row r="131444" spans="17:17">
      <c r="Q131444" s="39"/>
    </row>
    <row r="131445" spans="17:17">
      <c r="Q131445" s="39"/>
    </row>
    <row r="131446" spans="17:17">
      <c r="Q131446" s="39"/>
    </row>
    <row r="131447" spans="17:17">
      <c r="Q131447" s="39"/>
    </row>
    <row r="131448" spans="17:17">
      <c r="Q131448" s="39"/>
    </row>
    <row r="131449" spans="17:17">
      <c r="Q131449" s="39"/>
    </row>
    <row r="131450" spans="17:17">
      <c r="Q131450" s="39"/>
    </row>
    <row r="131451" spans="17:17">
      <c r="Q131451" s="39"/>
    </row>
    <row r="131452" spans="17:17">
      <c r="Q131452" s="39"/>
    </row>
    <row r="131453" spans="17:17">
      <c r="Q131453" s="39"/>
    </row>
    <row r="131454" spans="17:17">
      <c r="Q131454" s="39"/>
    </row>
    <row r="131455" spans="17:17">
      <c r="Q131455" s="39"/>
    </row>
    <row r="131456" spans="17:17">
      <c r="Q131456" s="39"/>
    </row>
    <row r="131457" spans="17:17">
      <c r="Q131457" s="39"/>
    </row>
    <row r="131458" spans="17:17">
      <c r="Q131458" s="39"/>
    </row>
    <row r="131459" spans="17:17">
      <c r="Q131459" s="39"/>
    </row>
    <row r="131460" spans="17:17">
      <c r="Q131460" s="39"/>
    </row>
    <row r="131461" spans="17:17">
      <c r="Q131461" s="39"/>
    </row>
    <row r="131462" spans="17:17">
      <c r="Q131462" s="39"/>
    </row>
    <row r="131463" spans="17:17">
      <c r="Q131463" s="39"/>
    </row>
    <row r="131464" spans="17:17">
      <c r="Q131464" s="39"/>
    </row>
    <row r="131465" spans="17:17">
      <c r="Q131465" s="39"/>
    </row>
    <row r="131466" spans="17:17">
      <c r="Q131466" s="39"/>
    </row>
    <row r="131467" spans="17:17">
      <c r="Q131467" s="39"/>
    </row>
    <row r="131468" spans="17:17">
      <c r="Q131468" s="39"/>
    </row>
    <row r="131469" spans="17:17">
      <c r="Q131469" s="39"/>
    </row>
    <row r="131470" spans="17:17">
      <c r="Q131470" s="39"/>
    </row>
    <row r="131471" spans="17:17">
      <c r="Q131471" s="39"/>
    </row>
    <row r="131472" spans="17:17">
      <c r="Q131472" s="39"/>
    </row>
    <row r="131473" spans="17:17">
      <c r="Q131473" s="39"/>
    </row>
    <row r="131474" spans="17:17">
      <c r="Q131474" s="39"/>
    </row>
    <row r="131475" spans="17:17">
      <c r="Q131475" s="39"/>
    </row>
    <row r="131476" spans="17:17">
      <c r="Q131476" s="39"/>
    </row>
    <row r="131477" spans="17:17">
      <c r="Q131477" s="39"/>
    </row>
    <row r="131478" spans="17:17">
      <c r="Q131478" s="39"/>
    </row>
    <row r="131479" spans="17:17">
      <c r="Q131479" s="39"/>
    </row>
    <row r="131480" spans="17:17">
      <c r="Q131480" s="39"/>
    </row>
    <row r="131481" spans="17:17">
      <c r="Q131481" s="39"/>
    </row>
    <row r="131482" spans="17:17">
      <c r="Q131482" s="39"/>
    </row>
    <row r="131483" spans="17:17">
      <c r="Q131483" s="39"/>
    </row>
    <row r="131484" spans="17:17">
      <c r="Q131484" s="39"/>
    </row>
    <row r="131485" spans="17:17">
      <c r="Q131485" s="39"/>
    </row>
    <row r="131486" spans="17:17">
      <c r="Q131486" s="39"/>
    </row>
    <row r="131487" spans="17:17">
      <c r="Q131487" s="39"/>
    </row>
    <row r="131488" spans="17:17">
      <c r="Q131488" s="39"/>
    </row>
    <row r="131489" spans="17:17">
      <c r="Q131489" s="39"/>
    </row>
    <row r="131490" spans="17:17">
      <c r="Q131490" s="39"/>
    </row>
    <row r="131491" spans="17:17">
      <c r="Q131491" s="39"/>
    </row>
    <row r="131492" spans="17:17">
      <c r="Q131492" s="39"/>
    </row>
    <row r="131493" spans="17:17">
      <c r="Q131493" s="39"/>
    </row>
    <row r="131494" spans="17:17">
      <c r="Q131494" s="39"/>
    </row>
    <row r="131495" spans="17:17">
      <c r="Q131495" s="39"/>
    </row>
    <row r="131496" spans="17:17">
      <c r="Q131496" s="39"/>
    </row>
    <row r="131497" spans="17:17">
      <c r="Q131497" s="39"/>
    </row>
    <row r="131498" spans="17:17">
      <c r="Q131498" s="39"/>
    </row>
    <row r="131499" spans="17:17">
      <c r="Q131499" s="39"/>
    </row>
    <row r="131500" spans="17:17">
      <c r="Q131500" s="39"/>
    </row>
    <row r="131501" spans="17:17">
      <c r="Q131501" s="39"/>
    </row>
    <row r="131502" spans="17:17">
      <c r="Q131502" s="39"/>
    </row>
    <row r="131503" spans="17:17">
      <c r="Q131503" s="39"/>
    </row>
    <row r="131504" spans="17:17">
      <c r="Q131504" s="39"/>
    </row>
    <row r="131505" spans="17:17">
      <c r="Q131505" s="39"/>
    </row>
    <row r="131506" spans="17:17">
      <c r="Q131506" s="39"/>
    </row>
    <row r="131507" spans="17:17">
      <c r="Q131507" s="39"/>
    </row>
    <row r="131508" spans="17:17">
      <c r="Q131508" s="39"/>
    </row>
    <row r="131509" spans="17:17">
      <c r="Q131509" s="39"/>
    </row>
    <row r="131510" spans="17:17">
      <c r="Q131510" s="39"/>
    </row>
    <row r="131511" spans="17:17">
      <c r="Q131511" s="39"/>
    </row>
    <row r="131512" spans="17:17">
      <c r="Q131512" s="39"/>
    </row>
    <row r="131513" spans="17:17">
      <c r="Q131513" s="39"/>
    </row>
    <row r="131514" spans="17:17">
      <c r="Q131514" s="39"/>
    </row>
    <row r="131515" spans="17:17">
      <c r="Q131515" s="39"/>
    </row>
    <row r="131516" spans="17:17">
      <c r="Q131516" s="39"/>
    </row>
    <row r="131517" spans="17:17">
      <c r="Q131517" s="39"/>
    </row>
    <row r="131518" spans="17:17">
      <c r="Q131518" s="39"/>
    </row>
    <row r="131519" spans="17:17">
      <c r="Q131519" s="39"/>
    </row>
    <row r="131520" spans="17:17">
      <c r="Q131520" s="39"/>
    </row>
    <row r="131521" spans="17:17">
      <c r="Q131521" s="39"/>
    </row>
    <row r="131522" spans="17:17">
      <c r="Q131522" s="39"/>
    </row>
    <row r="131523" spans="17:17">
      <c r="Q131523" s="39"/>
    </row>
    <row r="131524" spans="17:17">
      <c r="Q131524" s="39"/>
    </row>
    <row r="131525" spans="17:17">
      <c r="Q131525" s="39"/>
    </row>
    <row r="131526" spans="17:17">
      <c r="Q131526" s="39"/>
    </row>
    <row r="131527" spans="17:17">
      <c r="Q131527" s="39"/>
    </row>
    <row r="131528" spans="17:17">
      <c r="Q131528" s="39"/>
    </row>
    <row r="131529" spans="17:17">
      <c r="Q131529" s="39"/>
    </row>
    <row r="131530" spans="17:17">
      <c r="Q131530" s="39"/>
    </row>
    <row r="131531" spans="17:17">
      <c r="Q131531" s="39"/>
    </row>
    <row r="131532" spans="17:17">
      <c r="Q131532" s="39"/>
    </row>
    <row r="131533" spans="17:17">
      <c r="Q131533" s="39"/>
    </row>
    <row r="131534" spans="17:17">
      <c r="Q131534" s="39"/>
    </row>
    <row r="131535" spans="17:17">
      <c r="Q131535" s="39"/>
    </row>
    <row r="131536" spans="17:17">
      <c r="Q131536" s="39"/>
    </row>
    <row r="131537" spans="17:17">
      <c r="Q131537" s="39"/>
    </row>
    <row r="131538" spans="17:17">
      <c r="Q131538" s="39"/>
    </row>
    <row r="131539" spans="17:17">
      <c r="Q131539" s="39"/>
    </row>
    <row r="131540" spans="17:17">
      <c r="Q131540" s="39"/>
    </row>
    <row r="131541" spans="17:17">
      <c r="Q131541" s="39"/>
    </row>
    <row r="131542" spans="17:17">
      <c r="Q131542" s="39"/>
    </row>
    <row r="131543" spans="17:17">
      <c r="Q131543" s="39"/>
    </row>
    <row r="131544" spans="17:17">
      <c r="Q131544" s="39"/>
    </row>
    <row r="131545" spans="17:17">
      <c r="Q131545" s="39"/>
    </row>
    <row r="131546" spans="17:17">
      <c r="Q131546" s="39"/>
    </row>
    <row r="131547" spans="17:17">
      <c r="Q131547" s="39"/>
    </row>
    <row r="131548" spans="17:17">
      <c r="Q131548" s="39"/>
    </row>
    <row r="131549" spans="17:17">
      <c r="Q131549" s="39"/>
    </row>
    <row r="131550" spans="17:17">
      <c r="Q131550" s="39"/>
    </row>
    <row r="131551" spans="17:17">
      <c r="Q131551" s="39"/>
    </row>
    <row r="131552" spans="17:17">
      <c r="Q131552" s="39"/>
    </row>
    <row r="131553" spans="17:17">
      <c r="Q131553" s="39"/>
    </row>
    <row r="131554" spans="17:17">
      <c r="Q131554" s="39"/>
    </row>
    <row r="131555" spans="17:17">
      <c r="Q131555" s="39"/>
    </row>
    <row r="131556" spans="17:17">
      <c r="Q131556" s="39"/>
    </row>
    <row r="131557" spans="17:17">
      <c r="Q131557" s="39"/>
    </row>
    <row r="131558" spans="17:17">
      <c r="Q131558" s="39"/>
    </row>
    <row r="131559" spans="17:17">
      <c r="Q131559" s="39"/>
    </row>
    <row r="131560" spans="17:17">
      <c r="Q131560" s="39"/>
    </row>
    <row r="131561" spans="17:17">
      <c r="Q131561" s="39"/>
    </row>
    <row r="131562" spans="17:17">
      <c r="Q131562" s="39"/>
    </row>
    <row r="131563" spans="17:17">
      <c r="Q131563" s="39"/>
    </row>
    <row r="131564" spans="17:17">
      <c r="Q131564" s="39"/>
    </row>
    <row r="131565" spans="17:17">
      <c r="Q131565" s="39"/>
    </row>
    <row r="131566" spans="17:17">
      <c r="Q131566" s="39"/>
    </row>
    <row r="131567" spans="17:17">
      <c r="Q131567" s="39"/>
    </row>
    <row r="131568" spans="17:17">
      <c r="Q131568" s="39"/>
    </row>
    <row r="131569" spans="17:17">
      <c r="Q131569" s="39"/>
    </row>
    <row r="131570" spans="17:17">
      <c r="Q131570" s="39"/>
    </row>
    <row r="131571" spans="17:17">
      <c r="Q131571" s="39"/>
    </row>
    <row r="131572" spans="17:17">
      <c r="Q131572" s="39"/>
    </row>
    <row r="131573" spans="17:17">
      <c r="Q131573" s="39"/>
    </row>
    <row r="131574" spans="17:17">
      <c r="Q131574" s="39"/>
    </row>
    <row r="131575" spans="17:17">
      <c r="Q131575" s="39"/>
    </row>
    <row r="131576" spans="17:17">
      <c r="Q131576" s="39"/>
    </row>
    <row r="131577" spans="17:17">
      <c r="Q131577" s="39"/>
    </row>
    <row r="131578" spans="17:17">
      <c r="Q131578" s="39"/>
    </row>
    <row r="131579" spans="17:17">
      <c r="Q131579" s="39"/>
    </row>
    <row r="131580" spans="17:17">
      <c r="Q131580" s="39"/>
    </row>
    <row r="131581" spans="17:17">
      <c r="Q131581" s="39"/>
    </row>
    <row r="131582" spans="17:17">
      <c r="Q131582" s="39"/>
    </row>
    <row r="131583" spans="17:17">
      <c r="Q131583" s="39"/>
    </row>
    <row r="131584" spans="17:17">
      <c r="Q131584" s="39"/>
    </row>
    <row r="131585" spans="17:17">
      <c r="Q131585" s="39"/>
    </row>
    <row r="131586" spans="17:17">
      <c r="Q131586" s="39"/>
    </row>
    <row r="131587" spans="17:17">
      <c r="Q131587" s="39"/>
    </row>
    <row r="131588" spans="17:17">
      <c r="Q131588" s="39"/>
    </row>
    <row r="131589" spans="17:17">
      <c r="Q131589" s="39"/>
    </row>
    <row r="131590" spans="17:17">
      <c r="Q131590" s="39"/>
    </row>
    <row r="131591" spans="17:17">
      <c r="Q131591" s="39"/>
    </row>
    <row r="131592" spans="17:17">
      <c r="Q131592" s="39"/>
    </row>
    <row r="131593" spans="17:17">
      <c r="Q131593" s="39"/>
    </row>
    <row r="131594" spans="17:17">
      <c r="Q131594" s="39"/>
    </row>
    <row r="131595" spans="17:17">
      <c r="Q131595" s="39"/>
    </row>
    <row r="131596" spans="17:17">
      <c r="Q131596" s="39"/>
    </row>
    <row r="131597" spans="17:17">
      <c r="Q131597" s="39"/>
    </row>
    <row r="131598" spans="17:17">
      <c r="Q131598" s="39"/>
    </row>
    <row r="131599" spans="17:17">
      <c r="Q131599" s="39"/>
    </row>
    <row r="131600" spans="17:17">
      <c r="Q131600" s="39"/>
    </row>
    <row r="131601" spans="17:17">
      <c r="Q131601" s="39"/>
    </row>
    <row r="131602" spans="17:17">
      <c r="Q131602" s="39"/>
    </row>
    <row r="131603" spans="17:17">
      <c r="Q131603" s="39"/>
    </row>
    <row r="131604" spans="17:17">
      <c r="Q131604" s="39"/>
    </row>
    <row r="131605" spans="17:17">
      <c r="Q131605" s="39"/>
    </row>
    <row r="131606" spans="17:17">
      <c r="Q131606" s="39"/>
    </row>
    <row r="131607" spans="17:17">
      <c r="Q131607" s="39"/>
    </row>
    <row r="131608" spans="17:17">
      <c r="Q131608" s="39"/>
    </row>
    <row r="131609" spans="17:17">
      <c r="Q131609" s="39"/>
    </row>
    <row r="131610" spans="17:17">
      <c r="Q131610" s="39"/>
    </row>
    <row r="131611" spans="17:17">
      <c r="Q131611" s="39"/>
    </row>
    <row r="131612" spans="17:17">
      <c r="Q131612" s="39"/>
    </row>
    <row r="131613" spans="17:17">
      <c r="Q131613" s="39"/>
    </row>
    <row r="131614" spans="17:17">
      <c r="Q131614" s="39"/>
    </row>
    <row r="131615" spans="17:17">
      <c r="Q131615" s="39"/>
    </row>
    <row r="131616" spans="17:17">
      <c r="Q131616" s="39"/>
    </row>
    <row r="131617" spans="17:17">
      <c r="Q131617" s="39"/>
    </row>
    <row r="131618" spans="17:17">
      <c r="Q131618" s="39"/>
    </row>
    <row r="131619" spans="17:17">
      <c r="Q131619" s="39"/>
    </row>
    <row r="131620" spans="17:17">
      <c r="Q131620" s="39"/>
    </row>
    <row r="131621" spans="17:17">
      <c r="Q131621" s="39"/>
    </row>
    <row r="131622" spans="17:17">
      <c r="Q131622" s="39"/>
    </row>
    <row r="131623" spans="17:17">
      <c r="Q131623" s="39"/>
    </row>
    <row r="131624" spans="17:17">
      <c r="Q131624" s="39"/>
    </row>
    <row r="131625" spans="17:17">
      <c r="Q131625" s="39"/>
    </row>
    <row r="131626" spans="17:17">
      <c r="Q131626" s="39"/>
    </row>
    <row r="131627" spans="17:17">
      <c r="Q131627" s="39"/>
    </row>
    <row r="131628" spans="17:17">
      <c r="Q131628" s="39"/>
    </row>
    <row r="131629" spans="17:17">
      <c r="Q131629" s="39"/>
    </row>
    <row r="131630" spans="17:17">
      <c r="Q131630" s="39"/>
    </row>
    <row r="131631" spans="17:17">
      <c r="Q131631" s="39"/>
    </row>
    <row r="131632" spans="17:17">
      <c r="Q131632" s="39"/>
    </row>
    <row r="131633" spans="17:17">
      <c r="Q131633" s="39"/>
    </row>
    <row r="131634" spans="17:17">
      <c r="Q131634" s="39"/>
    </row>
    <row r="131635" spans="17:17">
      <c r="Q131635" s="39"/>
    </row>
    <row r="131636" spans="17:17">
      <c r="Q131636" s="39"/>
    </row>
    <row r="131637" spans="17:17">
      <c r="Q131637" s="39"/>
    </row>
    <row r="131638" spans="17:17">
      <c r="Q131638" s="39"/>
    </row>
    <row r="131639" spans="17:17">
      <c r="Q131639" s="39"/>
    </row>
    <row r="131640" spans="17:17">
      <c r="Q131640" s="39"/>
    </row>
    <row r="131641" spans="17:17">
      <c r="Q131641" s="39"/>
    </row>
    <row r="131642" spans="17:17">
      <c r="Q131642" s="39"/>
    </row>
    <row r="131643" spans="17:17">
      <c r="Q131643" s="39"/>
    </row>
    <row r="131644" spans="17:17">
      <c r="Q131644" s="39"/>
    </row>
    <row r="131645" spans="17:17">
      <c r="Q131645" s="39"/>
    </row>
    <row r="131646" spans="17:17">
      <c r="Q131646" s="39"/>
    </row>
    <row r="131647" spans="17:17">
      <c r="Q131647" s="39"/>
    </row>
    <row r="131648" spans="17:17">
      <c r="Q131648" s="39"/>
    </row>
    <row r="131649" spans="17:17">
      <c r="Q131649" s="39"/>
    </row>
    <row r="131650" spans="17:17">
      <c r="Q131650" s="39"/>
    </row>
    <row r="131651" spans="17:17">
      <c r="Q131651" s="39"/>
    </row>
    <row r="131652" spans="17:17">
      <c r="Q131652" s="39"/>
    </row>
    <row r="131653" spans="17:17">
      <c r="Q131653" s="39"/>
    </row>
    <row r="131654" spans="17:17">
      <c r="Q131654" s="39"/>
    </row>
    <row r="131655" spans="17:17">
      <c r="Q131655" s="39"/>
    </row>
    <row r="131656" spans="17:17">
      <c r="Q131656" s="39"/>
    </row>
    <row r="131657" spans="17:17">
      <c r="Q131657" s="39"/>
    </row>
    <row r="131658" spans="17:17">
      <c r="Q131658" s="39"/>
    </row>
    <row r="131659" spans="17:17">
      <c r="Q131659" s="39"/>
    </row>
    <row r="131660" spans="17:17">
      <c r="Q131660" s="39"/>
    </row>
    <row r="131661" spans="17:17">
      <c r="Q131661" s="39"/>
    </row>
    <row r="131662" spans="17:17">
      <c r="Q131662" s="39"/>
    </row>
    <row r="131663" spans="17:17">
      <c r="Q131663" s="39"/>
    </row>
    <row r="131664" spans="17:17">
      <c r="Q131664" s="39"/>
    </row>
    <row r="131665" spans="17:17">
      <c r="Q131665" s="39"/>
    </row>
    <row r="131666" spans="17:17">
      <c r="Q131666" s="39"/>
    </row>
    <row r="131667" spans="17:17">
      <c r="Q131667" s="39"/>
    </row>
    <row r="131668" spans="17:17">
      <c r="Q131668" s="39"/>
    </row>
    <row r="131669" spans="17:17">
      <c r="Q131669" s="39"/>
    </row>
    <row r="131670" spans="17:17">
      <c r="Q131670" s="39"/>
    </row>
    <row r="131671" spans="17:17">
      <c r="Q131671" s="39"/>
    </row>
    <row r="131672" spans="17:17">
      <c r="Q131672" s="39"/>
    </row>
    <row r="131673" spans="17:17">
      <c r="Q131673" s="39"/>
    </row>
    <row r="131674" spans="17:17">
      <c r="Q131674" s="39"/>
    </row>
    <row r="131675" spans="17:17">
      <c r="Q131675" s="39"/>
    </row>
    <row r="131676" spans="17:17">
      <c r="Q131676" s="39"/>
    </row>
    <row r="131677" spans="17:17">
      <c r="Q131677" s="39"/>
    </row>
    <row r="131678" spans="17:17">
      <c r="Q131678" s="39"/>
    </row>
    <row r="131679" spans="17:17">
      <c r="Q131679" s="39"/>
    </row>
    <row r="131680" spans="17:17">
      <c r="Q131680" s="39"/>
    </row>
    <row r="131681" spans="17:17">
      <c r="Q131681" s="39"/>
    </row>
    <row r="131682" spans="17:17">
      <c r="Q131682" s="39"/>
    </row>
    <row r="131683" spans="17:17">
      <c r="Q131683" s="39"/>
    </row>
    <row r="131684" spans="17:17">
      <c r="Q131684" s="39"/>
    </row>
    <row r="131685" spans="17:17">
      <c r="Q131685" s="39"/>
    </row>
    <row r="131686" spans="17:17">
      <c r="Q131686" s="39"/>
    </row>
    <row r="131687" spans="17:17">
      <c r="Q131687" s="39"/>
    </row>
    <row r="131688" spans="17:17">
      <c r="Q131688" s="39"/>
    </row>
    <row r="131689" spans="17:17">
      <c r="Q131689" s="39"/>
    </row>
    <row r="131690" spans="17:17">
      <c r="Q131690" s="39"/>
    </row>
    <row r="131691" spans="17:17">
      <c r="Q131691" s="39"/>
    </row>
    <row r="131692" spans="17:17">
      <c r="Q131692" s="39"/>
    </row>
    <row r="131693" spans="17:17">
      <c r="Q131693" s="39"/>
    </row>
    <row r="131694" spans="17:17">
      <c r="Q131694" s="39"/>
    </row>
    <row r="131695" spans="17:17">
      <c r="Q131695" s="39"/>
    </row>
    <row r="131696" spans="17:17">
      <c r="Q131696" s="39"/>
    </row>
    <row r="131697" spans="17:17">
      <c r="Q131697" s="39"/>
    </row>
    <row r="131698" spans="17:17">
      <c r="Q131698" s="39"/>
    </row>
    <row r="131699" spans="17:17">
      <c r="Q131699" s="39"/>
    </row>
    <row r="131700" spans="17:17">
      <c r="Q131700" s="39"/>
    </row>
    <row r="131701" spans="17:17">
      <c r="Q131701" s="39"/>
    </row>
    <row r="131702" spans="17:17">
      <c r="Q131702" s="39"/>
    </row>
    <row r="131703" spans="17:17">
      <c r="Q131703" s="39"/>
    </row>
    <row r="131704" spans="17:17">
      <c r="Q131704" s="39"/>
    </row>
    <row r="131705" spans="17:17">
      <c r="Q131705" s="39"/>
    </row>
    <row r="131706" spans="17:17">
      <c r="Q131706" s="39"/>
    </row>
    <row r="131707" spans="17:17">
      <c r="Q131707" s="39"/>
    </row>
    <row r="131708" spans="17:17">
      <c r="Q131708" s="39"/>
    </row>
    <row r="131709" spans="17:17">
      <c r="Q131709" s="39"/>
    </row>
    <row r="131710" spans="17:17">
      <c r="Q131710" s="39"/>
    </row>
    <row r="131711" spans="17:17">
      <c r="Q131711" s="39"/>
    </row>
    <row r="131712" spans="17:17">
      <c r="Q131712" s="39"/>
    </row>
    <row r="131713" spans="17:17">
      <c r="Q131713" s="39"/>
    </row>
    <row r="131714" spans="17:17">
      <c r="Q131714" s="39"/>
    </row>
    <row r="131715" spans="17:17">
      <c r="Q131715" s="39"/>
    </row>
    <row r="131716" spans="17:17">
      <c r="Q131716" s="39"/>
    </row>
    <row r="131717" spans="17:17">
      <c r="Q131717" s="39"/>
    </row>
    <row r="131718" spans="17:17">
      <c r="Q131718" s="39"/>
    </row>
    <row r="131719" spans="17:17">
      <c r="Q131719" s="39"/>
    </row>
    <row r="131720" spans="17:17">
      <c r="Q131720" s="39"/>
    </row>
    <row r="131721" spans="17:17">
      <c r="Q131721" s="39"/>
    </row>
    <row r="131722" spans="17:17">
      <c r="Q131722" s="39"/>
    </row>
    <row r="131723" spans="17:17">
      <c r="Q131723" s="39"/>
    </row>
    <row r="131724" spans="17:17">
      <c r="Q131724" s="39"/>
    </row>
    <row r="131725" spans="17:17">
      <c r="Q131725" s="39"/>
    </row>
    <row r="131726" spans="17:17">
      <c r="Q131726" s="39"/>
    </row>
    <row r="131727" spans="17:17">
      <c r="Q131727" s="39"/>
    </row>
    <row r="131728" spans="17:17">
      <c r="Q131728" s="39"/>
    </row>
    <row r="131729" spans="17:17">
      <c r="Q131729" s="39"/>
    </row>
    <row r="131730" spans="17:17">
      <c r="Q131730" s="39"/>
    </row>
    <row r="131731" spans="17:17">
      <c r="Q131731" s="39"/>
    </row>
    <row r="131732" spans="17:17">
      <c r="Q131732" s="39"/>
    </row>
    <row r="131733" spans="17:17">
      <c r="Q131733" s="39"/>
    </row>
    <row r="131734" spans="17:17">
      <c r="Q131734" s="39"/>
    </row>
    <row r="131735" spans="17:17">
      <c r="Q131735" s="39"/>
    </row>
    <row r="131736" spans="17:17">
      <c r="Q131736" s="39"/>
    </row>
    <row r="131737" spans="17:17">
      <c r="Q131737" s="39"/>
    </row>
    <row r="131738" spans="17:17">
      <c r="Q131738" s="39"/>
    </row>
    <row r="131739" spans="17:17">
      <c r="Q131739" s="39"/>
    </row>
    <row r="131740" spans="17:17">
      <c r="Q131740" s="39"/>
    </row>
    <row r="131741" spans="17:17">
      <c r="Q131741" s="39"/>
    </row>
    <row r="131742" spans="17:17">
      <c r="Q131742" s="39"/>
    </row>
    <row r="131743" spans="17:17">
      <c r="Q131743" s="39"/>
    </row>
    <row r="131744" spans="17:17">
      <c r="Q131744" s="39"/>
    </row>
    <row r="131745" spans="17:17">
      <c r="Q131745" s="39"/>
    </row>
    <row r="131746" spans="17:17">
      <c r="Q131746" s="39"/>
    </row>
    <row r="131747" spans="17:17">
      <c r="Q131747" s="39"/>
    </row>
    <row r="131748" spans="17:17">
      <c r="Q131748" s="39"/>
    </row>
    <row r="131749" spans="17:17">
      <c r="Q131749" s="39"/>
    </row>
    <row r="131750" spans="17:17">
      <c r="Q131750" s="39"/>
    </row>
    <row r="131751" spans="17:17">
      <c r="Q131751" s="39"/>
    </row>
    <row r="131752" spans="17:17">
      <c r="Q131752" s="39"/>
    </row>
    <row r="131753" spans="17:17">
      <c r="Q131753" s="39"/>
    </row>
    <row r="131754" spans="17:17">
      <c r="Q131754" s="39"/>
    </row>
    <row r="131755" spans="17:17">
      <c r="Q131755" s="39"/>
    </row>
    <row r="131756" spans="17:17">
      <c r="Q131756" s="39"/>
    </row>
    <row r="131757" spans="17:17">
      <c r="Q131757" s="39"/>
    </row>
    <row r="131758" spans="17:17">
      <c r="Q131758" s="39"/>
    </row>
    <row r="131759" spans="17:17">
      <c r="Q131759" s="39"/>
    </row>
    <row r="131760" spans="17:17">
      <c r="Q131760" s="39"/>
    </row>
    <row r="131761" spans="17:17">
      <c r="Q131761" s="39"/>
    </row>
    <row r="131762" spans="17:17">
      <c r="Q131762" s="39"/>
    </row>
    <row r="131763" spans="17:17">
      <c r="Q131763" s="39"/>
    </row>
    <row r="131764" spans="17:17">
      <c r="Q131764" s="39"/>
    </row>
    <row r="131765" spans="17:17">
      <c r="Q131765" s="39"/>
    </row>
    <row r="131766" spans="17:17">
      <c r="Q131766" s="39"/>
    </row>
    <row r="131767" spans="17:17">
      <c r="Q131767" s="39"/>
    </row>
    <row r="131768" spans="17:17">
      <c r="Q131768" s="39"/>
    </row>
    <row r="131769" spans="17:17">
      <c r="Q131769" s="39"/>
    </row>
    <row r="131770" spans="17:17">
      <c r="Q131770" s="39"/>
    </row>
    <row r="131771" spans="17:17">
      <c r="Q131771" s="39"/>
    </row>
    <row r="131772" spans="17:17">
      <c r="Q131772" s="39"/>
    </row>
    <row r="131773" spans="17:17">
      <c r="Q131773" s="39"/>
    </row>
    <row r="131774" spans="17:17">
      <c r="Q131774" s="39"/>
    </row>
    <row r="131775" spans="17:17">
      <c r="Q131775" s="39"/>
    </row>
    <row r="131776" spans="17:17">
      <c r="Q131776" s="39"/>
    </row>
    <row r="131777" spans="17:17">
      <c r="Q131777" s="39"/>
    </row>
    <row r="131778" spans="17:17">
      <c r="Q131778" s="39"/>
    </row>
    <row r="131779" spans="17:17">
      <c r="Q131779" s="39"/>
    </row>
    <row r="131780" spans="17:17">
      <c r="Q131780" s="39"/>
    </row>
    <row r="131781" spans="17:17">
      <c r="Q131781" s="39"/>
    </row>
    <row r="131782" spans="17:17">
      <c r="Q131782" s="39"/>
    </row>
    <row r="131783" spans="17:17">
      <c r="Q131783" s="39"/>
    </row>
    <row r="131784" spans="17:17">
      <c r="Q131784" s="39"/>
    </row>
    <row r="131785" spans="17:17">
      <c r="Q131785" s="39"/>
    </row>
    <row r="131786" spans="17:17">
      <c r="Q131786" s="39"/>
    </row>
    <row r="131787" spans="17:17">
      <c r="Q131787" s="39"/>
    </row>
    <row r="131788" spans="17:17">
      <c r="Q131788" s="39"/>
    </row>
    <row r="131789" spans="17:17">
      <c r="Q131789" s="39"/>
    </row>
    <row r="131790" spans="17:17">
      <c r="Q131790" s="39"/>
    </row>
    <row r="131791" spans="17:17">
      <c r="Q131791" s="39"/>
    </row>
    <row r="131792" spans="17:17">
      <c r="Q131792" s="39"/>
    </row>
    <row r="131793" spans="17:17">
      <c r="Q131793" s="39"/>
    </row>
    <row r="131794" spans="17:17">
      <c r="Q131794" s="39"/>
    </row>
    <row r="131795" spans="17:17">
      <c r="Q131795" s="39"/>
    </row>
    <row r="131796" spans="17:17">
      <c r="Q131796" s="39"/>
    </row>
    <row r="131797" spans="17:17">
      <c r="Q131797" s="39"/>
    </row>
    <row r="131798" spans="17:17">
      <c r="Q131798" s="39"/>
    </row>
    <row r="131799" spans="17:17">
      <c r="Q131799" s="39"/>
    </row>
    <row r="131800" spans="17:17">
      <c r="Q131800" s="39"/>
    </row>
    <row r="131801" spans="17:17">
      <c r="Q131801" s="39"/>
    </row>
    <row r="131802" spans="17:17">
      <c r="Q131802" s="39"/>
    </row>
    <row r="131803" spans="17:17">
      <c r="Q131803" s="39"/>
    </row>
    <row r="131804" spans="17:17">
      <c r="Q131804" s="39"/>
    </row>
    <row r="131805" spans="17:17">
      <c r="Q131805" s="39"/>
    </row>
    <row r="131806" spans="17:17">
      <c r="Q131806" s="39"/>
    </row>
    <row r="131807" spans="17:17">
      <c r="Q131807" s="39"/>
    </row>
    <row r="131808" spans="17:17">
      <c r="Q131808" s="39"/>
    </row>
    <row r="131809" spans="17:17">
      <c r="Q131809" s="39"/>
    </row>
    <row r="131810" spans="17:17">
      <c r="Q131810" s="39"/>
    </row>
    <row r="131811" spans="17:17">
      <c r="Q131811" s="39"/>
    </row>
    <row r="131812" spans="17:17">
      <c r="Q131812" s="39"/>
    </row>
    <row r="131813" spans="17:17">
      <c r="Q131813" s="39"/>
    </row>
    <row r="131814" spans="17:17">
      <c r="Q131814" s="39"/>
    </row>
    <row r="131815" spans="17:17">
      <c r="Q131815" s="39"/>
    </row>
    <row r="131816" spans="17:17">
      <c r="Q131816" s="39"/>
    </row>
    <row r="131817" spans="17:17">
      <c r="Q131817" s="39"/>
    </row>
    <row r="131818" spans="17:17">
      <c r="Q131818" s="39"/>
    </row>
    <row r="131819" spans="17:17">
      <c r="Q131819" s="39"/>
    </row>
    <row r="131820" spans="17:17">
      <c r="Q131820" s="39"/>
    </row>
    <row r="131821" spans="17:17">
      <c r="Q131821" s="39"/>
    </row>
    <row r="131822" spans="17:17">
      <c r="Q131822" s="39"/>
    </row>
    <row r="131823" spans="17:17">
      <c r="Q131823" s="39"/>
    </row>
    <row r="131824" spans="17:17">
      <c r="Q131824" s="39"/>
    </row>
    <row r="131825" spans="17:17">
      <c r="Q131825" s="39"/>
    </row>
    <row r="131826" spans="17:17">
      <c r="Q131826" s="39"/>
    </row>
    <row r="131827" spans="17:17">
      <c r="Q131827" s="39"/>
    </row>
    <row r="131828" spans="17:17">
      <c r="Q131828" s="39"/>
    </row>
    <row r="131829" spans="17:17">
      <c r="Q131829" s="39"/>
    </row>
    <row r="131830" spans="17:17">
      <c r="Q131830" s="39"/>
    </row>
    <row r="131831" spans="17:17">
      <c r="Q131831" s="39"/>
    </row>
    <row r="131832" spans="17:17">
      <c r="Q131832" s="39"/>
    </row>
    <row r="131833" spans="17:17">
      <c r="Q131833" s="39"/>
    </row>
    <row r="131834" spans="17:17">
      <c r="Q131834" s="39"/>
    </row>
    <row r="131835" spans="17:17">
      <c r="Q131835" s="39"/>
    </row>
    <row r="131836" spans="17:17">
      <c r="Q131836" s="39"/>
    </row>
    <row r="131837" spans="17:17">
      <c r="Q131837" s="39"/>
    </row>
    <row r="131838" spans="17:17">
      <c r="Q131838" s="39"/>
    </row>
    <row r="131839" spans="17:17">
      <c r="Q131839" s="39"/>
    </row>
    <row r="131840" spans="17:17">
      <c r="Q131840" s="39"/>
    </row>
    <row r="131841" spans="17:17">
      <c r="Q131841" s="39"/>
    </row>
    <row r="131842" spans="17:17">
      <c r="Q131842" s="39"/>
    </row>
    <row r="131843" spans="17:17">
      <c r="Q131843" s="39"/>
    </row>
    <row r="131844" spans="17:17">
      <c r="Q131844" s="39"/>
    </row>
    <row r="131845" spans="17:17">
      <c r="Q131845" s="39"/>
    </row>
    <row r="131846" spans="17:17">
      <c r="Q131846" s="39"/>
    </row>
    <row r="131847" spans="17:17">
      <c r="Q131847" s="39"/>
    </row>
    <row r="131848" spans="17:17">
      <c r="Q131848" s="39"/>
    </row>
    <row r="131849" spans="17:17">
      <c r="Q131849" s="39"/>
    </row>
    <row r="131850" spans="17:17">
      <c r="Q131850" s="39"/>
    </row>
    <row r="131851" spans="17:17">
      <c r="Q131851" s="39"/>
    </row>
    <row r="131852" spans="17:17">
      <c r="Q131852" s="39"/>
    </row>
    <row r="131853" spans="17:17">
      <c r="Q131853" s="39"/>
    </row>
    <row r="131854" spans="17:17">
      <c r="Q131854" s="39"/>
    </row>
    <row r="131855" spans="17:17">
      <c r="Q131855" s="39"/>
    </row>
    <row r="131856" spans="17:17">
      <c r="Q131856" s="39"/>
    </row>
    <row r="131857" spans="17:17">
      <c r="Q131857" s="39"/>
    </row>
    <row r="131858" spans="17:17">
      <c r="Q131858" s="39"/>
    </row>
    <row r="131859" spans="17:17">
      <c r="Q131859" s="39"/>
    </row>
    <row r="131860" spans="17:17">
      <c r="Q131860" s="39"/>
    </row>
    <row r="131861" spans="17:17">
      <c r="Q131861" s="39"/>
    </row>
    <row r="131862" spans="17:17">
      <c r="Q131862" s="39"/>
    </row>
    <row r="131863" spans="17:17">
      <c r="Q131863" s="39"/>
    </row>
    <row r="131864" spans="17:17">
      <c r="Q131864" s="39"/>
    </row>
    <row r="131865" spans="17:17">
      <c r="Q131865" s="39"/>
    </row>
    <row r="131866" spans="17:17">
      <c r="Q131866" s="39"/>
    </row>
    <row r="131867" spans="17:17">
      <c r="Q131867" s="39"/>
    </row>
    <row r="131868" spans="17:17">
      <c r="Q131868" s="39"/>
    </row>
    <row r="131869" spans="17:17">
      <c r="Q131869" s="39"/>
    </row>
    <row r="131870" spans="17:17">
      <c r="Q131870" s="39"/>
    </row>
    <row r="131871" spans="17:17">
      <c r="Q131871" s="39"/>
    </row>
    <row r="131872" spans="17:17">
      <c r="Q131872" s="39"/>
    </row>
    <row r="131873" spans="17:17">
      <c r="Q131873" s="39"/>
    </row>
    <row r="131874" spans="17:17">
      <c r="Q131874" s="39"/>
    </row>
    <row r="131875" spans="17:17">
      <c r="Q131875" s="39"/>
    </row>
    <row r="131876" spans="17:17">
      <c r="Q131876" s="39"/>
    </row>
    <row r="131877" spans="17:17">
      <c r="Q131877" s="39"/>
    </row>
    <row r="131878" spans="17:17">
      <c r="Q131878" s="39"/>
    </row>
    <row r="131879" spans="17:17">
      <c r="Q131879" s="39"/>
    </row>
    <row r="131880" spans="17:17">
      <c r="Q131880" s="39"/>
    </row>
    <row r="131881" spans="17:17">
      <c r="Q131881" s="39"/>
    </row>
    <row r="131882" spans="17:17">
      <c r="Q131882" s="39"/>
    </row>
    <row r="131883" spans="17:17">
      <c r="Q131883" s="39"/>
    </row>
    <row r="131884" spans="17:17">
      <c r="Q131884" s="39"/>
    </row>
    <row r="131885" spans="17:17">
      <c r="Q131885" s="39"/>
    </row>
    <row r="131886" spans="17:17">
      <c r="Q131886" s="39"/>
    </row>
    <row r="131887" spans="17:17">
      <c r="Q131887" s="39"/>
    </row>
    <row r="131888" spans="17:17">
      <c r="Q131888" s="39"/>
    </row>
    <row r="131889" spans="17:17">
      <c r="Q131889" s="39"/>
    </row>
    <row r="131890" spans="17:17">
      <c r="Q131890" s="39"/>
    </row>
    <row r="131891" spans="17:17">
      <c r="Q131891" s="39"/>
    </row>
    <row r="131892" spans="17:17">
      <c r="Q131892" s="39"/>
    </row>
    <row r="131893" spans="17:17">
      <c r="Q131893" s="39"/>
    </row>
    <row r="131894" spans="17:17">
      <c r="Q131894" s="39"/>
    </row>
    <row r="131895" spans="17:17">
      <c r="Q131895" s="39"/>
    </row>
    <row r="131896" spans="17:17">
      <c r="Q131896" s="39"/>
    </row>
    <row r="131897" spans="17:17">
      <c r="Q131897" s="39"/>
    </row>
    <row r="131898" spans="17:17">
      <c r="Q131898" s="39"/>
    </row>
    <row r="131899" spans="17:17">
      <c r="Q131899" s="39"/>
    </row>
    <row r="131900" spans="17:17">
      <c r="Q131900" s="39"/>
    </row>
    <row r="131901" spans="17:17">
      <c r="Q131901" s="39"/>
    </row>
    <row r="131902" spans="17:17">
      <c r="Q131902" s="39"/>
    </row>
    <row r="131903" spans="17:17">
      <c r="Q131903" s="39"/>
    </row>
    <row r="131904" spans="17:17">
      <c r="Q131904" s="39"/>
    </row>
    <row r="131905" spans="17:17">
      <c r="Q131905" s="39"/>
    </row>
    <row r="131906" spans="17:17">
      <c r="Q131906" s="39"/>
    </row>
    <row r="131907" spans="17:17">
      <c r="Q131907" s="39"/>
    </row>
    <row r="131908" spans="17:17">
      <c r="Q131908" s="39"/>
    </row>
    <row r="131909" spans="17:17">
      <c r="Q131909" s="39"/>
    </row>
    <row r="131910" spans="17:17">
      <c r="Q131910" s="39"/>
    </row>
    <row r="131911" spans="17:17">
      <c r="Q131911" s="39"/>
    </row>
    <row r="131912" spans="17:17">
      <c r="Q131912" s="39"/>
    </row>
    <row r="131913" spans="17:17">
      <c r="Q131913" s="39"/>
    </row>
    <row r="131914" spans="17:17">
      <c r="Q131914" s="39"/>
    </row>
    <row r="131915" spans="17:17">
      <c r="Q131915" s="39"/>
    </row>
    <row r="131916" spans="17:17">
      <c r="Q131916" s="39"/>
    </row>
    <row r="131917" spans="17:17">
      <c r="Q131917" s="39"/>
    </row>
    <row r="131918" spans="17:17">
      <c r="Q131918" s="39"/>
    </row>
    <row r="131919" spans="17:17">
      <c r="Q131919" s="39"/>
    </row>
    <row r="131920" spans="17:17">
      <c r="Q131920" s="39"/>
    </row>
    <row r="131921" spans="17:17">
      <c r="Q131921" s="39"/>
    </row>
    <row r="131922" spans="17:17">
      <c r="Q131922" s="39"/>
    </row>
    <row r="131923" spans="17:17">
      <c r="Q131923" s="39"/>
    </row>
    <row r="131924" spans="17:17">
      <c r="Q131924" s="39"/>
    </row>
    <row r="131925" spans="17:17">
      <c r="Q131925" s="39"/>
    </row>
    <row r="131926" spans="17:17">
      <c r="Q131926" s="39"/>
    </row>
    <row r="131927" spans="17:17">
      <c r="Q131927" s="39"/>
    </row>
    <row r="131928" spans="17:17">
      <c r="Q131928" s="39"/>
    </row>
    <row r="131929" spans="17:17">
      <c r="Q131929" s="39"/>
    </row>
    <row r="131930" spans="17:17">
      <c r="Q131930" s="39"/>
    </row>
    <row r="131931" spans="17:17">
      <c r="Q131931" s="39"/>
    </row>
    <row r="131932" spans="17:17">
      <c r="Q131932" s="39"/>
    </row>
    <row r="131933" spans="17:17">
      <c r="Q131933" s="39"/>
    </row>
    <row r="131934" spans="17:17">
      <c r="Q131934" s="39"/>
    </row>
    <row r="131935" spans="17:17">
      <c r="Q131935" s="39"/>
    </row>
    <row r="131936" spans="17:17">
      <c r="Q131936" s="39"/>
    </row>
    <row r="131937" spans="17:17">
      <c r="Q131937" s="39"/>
    </row>
    <row r="131938" spans="17:17">
      <c r="Q131938" s="39"/>
    </row>
    <row r="131939" spans="17:17">
      <c r="Q131939" s="39"/>
    </row>
    <row r="131940" spans="17:17">
      <c r="Q131940" s="39"/>
    </row>
    <row r="131941" spans="17:17">
      <c r="Q131941" s="39"/>
    </row>
    <row r="131942" spans="17:17">
      <c r="Q131942" s="39"/>
    </row>
    <row r="131943" spans="17:17">
      <c r="Q131943" s="39"/>
    </row>
    <row r="131944" spans="17:17">
      <c r="Q131944" s="39"/>
    </row>
    <row r="131945" spans="17:17">
      <c r="Q131945" s="39"/>
    </row>
    <row r="131946" spans="17:17">
      <c r="Q131946" s="39"/>
    </row>
    <row r="131947" spans="17:17">
      <c r="Q131947" s="39"/>
    </row>
    <row r="131948" spans="17:17">
      <c r="Q131948" s="39"/>
    </row>
    <row r="131949" spans="17:17">
      <c r="Q131949" s="39"/>
    </row>
    <row r="131950" spans="17:17">
      <c r="Q131950" s="39"/>
    </row>
    <row r="131951" spans="17:17">
      <c r="Q131951" s="39"/>
    </row>
    <row r="131952" spans="17:17">
      <c r="Q131952" s="39"/>
    </row>
    <row r="131953" spans="17:17">
      <c r="Q131953" s="39"/>
    </row>
    <row r="131954" spans="17:17">
      <c r="Q131954" s="39"/>
    </row>
    <row r="131955" spans="17:17">
      <c r="Q131955" s="39"/>
    </row>
    <row r="131956" spans="17:17">
      <c r="Q131956" s="39"/>
    </row>
    <row r="131957" spans="17:17">
      <c r="Q131957" s="39"/>
    </row>
    <row r="131958" spans="17:17">
      <c r="Q131958" s="39"/>
    </row>
    <row r="131959" spans="17:17">
      <c r="Q131959" s="39"/>
    </row>
    <row r="131960" spans="17:17">
      <c r="Q131960" s="39"/>
    </row>
    <row r="131961" spans="17:17">
      <c r="Q131961" s="39"/>
    </row>
    <row r="131962" spans="17:17">
      <c r="Q131962" s="39"/>
    </row>
    <row r="131963" spans="17:17">
      <c r="Q131963" s="39"/>
    </row>
    <row r="131964" spans="17:17">
      <c r="Q131964" s="39"/>
    </row>
    <row r="131965" spans="17:17">
      <c r="Q131965" s="39"/>
    </row>
    <row r="131966" spans="17:17">
      <c r="Q131966" s="39"/>
    </row>
    <row r="131967" spans="17:17">
      <c r="Q131967" s="39"/>
    </row>
    <row r="131968" spans="17:17">
      <c r="Q131968" s="39"/>
    </row>
    <row r="131969" spans="17:17">
      <c r="Q131969" s="39"/>
    </row>
    <row r="131970" spans="17:17">
      <c r="Q131970" s="39"/>
    </row>
    <row r="131971" spans="17:17">
      <c r="Q131971" s="39"/>
    </row>
    <row r="131972" spans="17:17">
      <c r="Q131972" s="39"/>
    </row>
    <row r="131973" spans="17:17">
      <c r="Q131973" s="39"/>
    </row>
    <row r="131974" spans="17:17">
      <c r="Q131974" s="39"/>
    </row>
    <row r="131975" spans="17:17">
      <c r="Q131975" s="39"/>
    </row>
    <row r="131976" spans="17:17">
      <c r="Q131976" s="39"/>
    </row>
    <row r="131977" spans="17:17">
      <c r="Q131977" s="39"/>
    </row>
    <row r="131978" spans="17:17">
      <c r="Q131978" s="39"/>
    </row>
    <row r="131979" spans="17:17">
      <c r="Q131979" s="39"/>
    </row>
    <row r="131980" spans="17:17">
      <c r="Q131980" s="39"/>
    </row>
    <row r="131981" spans="17:17">
      <c r="Q131981" s="39"/>
    </row>
    <row r="131982" spans="17:17">
      <c r="Q131982" s="39"/>
    </row>
    <row r="131983" spans="17:17">
      <c r="Q131983" s="39"/>
    </row>
    <row r="131984" spans="17:17">
      <c r="Q131984" s="39"/>
    </row>
    <row r="131985" spans="17:17">
      <c r="Q131985" s="39"/>
    </row>
    <row r="131986" spans="17:17">
      <c r="Q131986" s="39"/>
    </row>
    <row r="131987" spans="17:17">
      <c r="Q131987" s="39"/>
    </row>
    <row r="131988" spans="17:17">
      <c r="Q131988" s="39"/>
    </row>
    <row r="131989" spans="17:17">
      <c r="Q131989" s="39"/>
    </row>
    <row r="131990" spans="17:17">
      <c r="Q131990" s="39"/>
    </row>
    <row r="131991" spans="17:17">
      <c r="Q131991" s="39"/>
    </row>
    <row r="131992" spans="17:17">
      <c r="Q131992" s="39"/>
    </row>
    <row r="131993" spans="17:17">
      <c r="Q131993" s="39"/>
    </row>
    <row r="131994" spans="17:17">
      <c r="Q131994" s="39"/>
    </row>
    <row r="131995" spans="17:17">
      <c r="Q131995" s="39"/>
    </row>
    <row r="131996" spans="17:17">
      <c r="Q131996" s="39"/>
    </row>
    <row r="131997" spans="17:17">
      <c r="Q131997" s="39"/>
    </row>
    <row r="131998" spans="17:17">
      <c r="Q131998" s="39"/>
    </row>
    <row r="131999" spans="17:17">
      <c r="Q131999" s="39"/>
    </row>
    <row r="132000" spans="17:17">
      <c r="Q132000" s="39"/>
    </row>
    <row r="132001" spans="17:17">
      <c r="Q132001" s="39"/>
    </row>
    <row r="132002" spans="17:17">
      <c r="Q132002" s="39"/>
    </row>
    <row r="132003" spans="17:17">
      <c r="Q132003" s="39"/>
    </row>
    <row r="132004" spans="17:17">
      <c r="Q132004" s="39"/>
    </row>
    <row r="132005" spans="17:17">
      <c r="Q132005" s="39"/>
    </row>
    <row r="132006" spans="17:17">
      <c r="Q132006" s="39"/>
    </row>
    <row r="132007" spans="17:17">
      <c r="Q132007" s="39"/>
    </row>
    <row r="132008" spans="17:17">
      <c r="Q132008" s="39"/>
    </row>
    <row r="132009" spans="17:17">
      <c r="Q132009" s="39"/>
    </row>
    <row r="132010" spans="17:17">
      <c r="Q132010" s="39"/>
    </row>
    <row r="132011" spans="17:17">
      <c r="Q132011" s="39"/>
    </row>
    <row r="132012" spans="17:17">
      <c r="Q132012" s="39"/>
    </row>
    <row r="132013" spans="17:17">
      <c r="Q132013" s="39"/>
    </row>
    <row r="132014" spans="17:17">
      <c r="Q132014" s="39"/>
    </row>
    <row r="132015" spans="17:17">
      <c r="Q132015" s="39"/>
    </row>
    <row r="132016" spans="17:17">
      <c r="Q132016" s="39"/>
    </row>
    <row r="132017" spans="17:17">
      <c r="Q132017" s="39"/>
    </row>
    <row r="132018" spans="17:17">
      <c r="Q132018" s="39"/>
    </row>
    <row r="132019" spans="17:17">
      <c r="Q132019" s="39"/>
    </row>
    <row r="132020" spans="17:17">
      <c r="Q132020" s="39"/>
    </row>
    <row r="132021" spans="17:17">
      <c r="Q132021" s="39"/>
    </row>
    <row r="132022" spans="17:17">
      <c r="Q132022" s="39"/>
    </row>
    <row r="132023" spans="17:17">
      <c r="Q132023" s="39"/>
    </row>
    <row r="132024" spans="17:17">
      <c r="Q132024" s="39"/>
    </row>
    <row r="132025" spans="17:17">
      <c r="Q132025" s="39"/>
    </row>
    <row r="132026" spans="17:17">
      <c r="Q132026" s="39"/>
    </row>
    <row r="132027" spans="17:17">
      <c r="Q132027" s="39"/>
    </row>
    <row r="132028" spans="17:17">
      <c r="Q132028" s="39"/>
    </row>
    <row r="132029" spans="17:17">
      <c r="Q132029" s="39"/>
    </row>
    <row r="132030" spans="17:17">
      <c r="Q132030" s="39"/>
    </row>
    <row r="132031" spans="17:17">
      <c r="Q132031" s="39"/>
    </row>
    <row r="132032" spans="17:17">
      <c r="Q132032" s="39"/>
    </row>
    <row r="132033" spans="17:17">
      <c r="Q132033" s="39"/>
    </row>
    <row r="132034" spans="17:17">
      <c r="Q132034" s="39"/>
    </row>
    <row r="132035" spans="17:17">
      <c r="Q132035" s="39"/>
    </row>
    <row r="132036" spans="17:17">
      <c r="Q132036" s="39"/>
    </row>
    <row r="132037" spans="17:17">
      <c r="Q132037" s="39"/>
    </row>
    <row r="132038" spans="17:17">
      <c r="Q132038" s="39"/>
    </row>
    <row r="132039" spans="17:17">
      <c r="Q132039" s="39"/>
    </row>
    <row r="132040" spans="17:17">
      <c r="Q132040" s="39"/>
    </row>
    <row r="132041" spans="17:17">
      <c r="Q132041" s="39"/>
    </row>
    <row r="132042" spans="17:17">
      <c r="Q132042" s="39"/>
    </row>
    <row r="132043" spans="17:17">
      <c r="Q132043" s="39"/>
    </row>
    <row r="132044" spans="17:17">
      <c r="Q132044" s="39"/>
    </row>
    <row r="132045" spans="17:17">
      <c r="Q132045" s="39"/>
    </row>
    <row r="132046" spans="17:17">
      <c r="Q132046" s="39"/>
    </row>
    <row r="132047" spans="17:17">
      <c r="Q132047" s="39"/>
    </row>
    <row r="132048" spans="17:17">
      <c r="Q132048" s="39"/>
    </row>
    <row r="132049" spans="17:17">
      <c r="Q132049" s="39"/>
    </row>
    <row r="132050" spans="17:17">
      <c r="Q132050" s="39"/>
    </row>
    <row r="132051" spans="17:17">
      <c r="Q132051" s="39"/>
    </row>
    <row r="132052" spans="17:17">
      <c r="Q132052" s="39"/>
    </row>
    <row r="132053" spans="17:17">
      <c r="Q132053" s="39"/>
    </row>
    <row r="132054" spans="17:17">
      <c r="Q132054" s="39"/>
    </row>
    <row r="132055" spans="17:17">
      <c r="Q132055" s="39"/>
    </row>
    <row r="132056" spans="17:17">
      <c r="Q132056" s="39"/>
    </row>
    <row r="132057" spans="17:17">
      <c r="Q132057" s="39"/>
    </row>
    <row r="132058" spans="17:17">
      <c r="Q132058" s="39"/>
    </row>
    <row r="132059" spans="17:17">
      <c r="Q132059" s="39"/>
    </row>
    <row r="132060" spans="17:17">
      <c r="Q132060" s="39"/>
    </row>
    <row r="132061" spans="17:17">
      <c r="Q132061" s="39"/>
    </row>
    <row r="132062" spans="17:17">
      <c r="Q132062" s="39"/>
    </row>
    <row r="132063" spans="17:17">
      <c r="Q132063" s="39"/>
    </row>
    <row r="132064" spans="17:17">
      <c r="Q132064" s="39"/>
    </row>
    <row r="132065" spans="17:17">
      <c r="Q132065" s="39"/>
    </row>
    <row r="132066" spans="17:17">
      <c r="Q132066" s="39"/>
    </row>
    <row r="132067" spans="17:17">
      <c r="Q132067" s="39"/>
    </row>
    <row r="132068" spans="17:17">
      <c r="Q132068" s="39"/>
    </row>
    <row r="132069" spans="17:17">
      <c r="Q132069" s="39"/>
    </row>
    <row r="132070" spans="17:17">
      <c r="Q132070" s="39"/>
    </row>
    <row r="132071" spans="17:17">
      <c r="Q132071" s="39"/>
    </row>
    <row r="132072" spans="17:17">
      <c r="Q132072" s="39"/>
    </row>
    <row r="132073" spans="17:17">
      <c r="Q132073" s="39"/>
    </row>
    <row r="132074" spans="17:17">
      <c r="Q132074" s="39"/>
    </row>
    <row r="132075" spans="17:17">
      <c r="Q132075" s="39"/>
    </row>
    <row r="132076" spans="17:17">
      <c r="Q132076" s="39"/>
    </row>
    <row r="132077" spans="17:17">
      <c r="Q132077" s="39"/>
    </row>
    <row r="132078" spans="17:17">
      <c r="Q132078" s="39"/>
    </row>
    <row r="132079" spans="17:17">
      <c r="Q132079" s="39"/>
    </row>
    <row r="132080" spans="17:17">
      <c r="Q132080" s="39"/>
    </row>
    <row r="132081" spans="17:17">
      <c r="Q132081" s="39"/>
    </row>
    <row r="132082" spans="17:17">
      <c r="Q132082" s="39"/>
    </row>
    <row r="132083" spans="17:17">
      <c r="Q132083" s="39"/>
    </row>
    <row r="132084" spans="17:17">
      <c r="Q132084" s="39"/>
    </row>
    <row r="132085" spans="17:17">
      <c r="Q132085" s="39"/>
    </row>
    <row r="132086" spans="17:17">
      <c r="Q132086" s="39"/>
    </row>
    <row r="132087" spans="17:17">
      <c r="Q132087" s="39"/>
    </row>
    <row r="132088" spans="17:17">
      <c r="Q132088" s="39"/>
    </row>
    <row r="132089" spans="17:17">
      <c r="Q132089" s="39"/>
    </row>
    <row r="132090" spans="17:17">
      <c r="Q132090" s="39"/>
    </row>
    <row r="132091" spans="17:17">
      <c r="Q132091" s="39"/>
    </row>
    <row r="132092" spans="17:17">
      <c r="Q132092" s="39"/>
    </row>
    <row r="132093" spans="17:17">
      <c r="Q132093" s="39"/>
    </row>
    <row r="132094" spans="17:17">
      <c r="Q132094" s="39"/>
    </row>
    <row r="132095" spans="17:17">
      <c r="Q132095" s="39"/>
    </row>
    <row r="132096" spans="17:17">
      <c r="Q132096" s="39"/>
    </row>
    <row r="132097" spans="17:17">
      <c r="Q132097" s="39"/>
    </row>
    <row r="132098" spans="17:17">
      <c r="Q132098" s="39"/>
    </row>
    <row r="132099" spans="17:17">
      <c r="Q132099" s="39"/>
    </row>
    <row r="132100" spans="17:17">
      <c r="Q132100" s="39"/>
    </row>
    <row r="132101" spans="17:17">
      <c r="Q132101" s="39"/>
    </row>
    <row r="132102" spans="17:17">
      <c r="Q132102" s="39"/>
    </row>
    <row r="132103" spans="17:17">
      <c r="Q132103" s="39"/>
    </row>
    <row r="132104" spans="17:17">
      <c r="Q132104" s="39"/>
    </row>
    <row r="132105" spans="17:17">
      <c r="Q132105" s="39"/>
    </row>
    <row r="132106" spans="17:17">
      <c r="Q132106" s="39"/>
    </row>
    <row r="132107" spans="17:17">
      <c r="Q132107" s="39"/>
    </row>
    <row r="132108" spans="17:17">
      <c r="Q132108" s="39"/>
    </row>
    <row r="132109" spans="17:17">
      <c r="Q132109" s="39"/>
    </row>
    <row r="132110" spans="17:17">
      <c r="Q132110" s="39"/>
    </row>
    <row r="132111" spans="17:17">
      <c r="Q132111" s="39"/>
    </row>
    <row r="132112" spans="17:17">
      <c r="Q132112" s="39"/>
    </row>
    <row r="132113" spans="17:17">
      <c r="Q132113" s="39"/>
    </row>
    <row r="132114" spans="17:17">
      <c r="Q132114" s="39"/>
    </row>
    <row r="132115" spans="17:17">
      <c r="Q132115" s="39"/>
    </row>
    <row r="132116" spans="17:17">
      <c r="Q132116" s="39"/>
    </row>
    <row r="132117" spans="17:17">
      <c r="Q132117" s="39"/>
    </row>
    <row r="132118" spans="17:17">
      <c r="Q132118" s="39"/>
    </row>
    <row r="132119" spans="17:17">
      <c r="Q132119" s="39"/>
    </row>
    <row r="132120" spans="17:17">
      <c r="Q132120" s="39"/>
    </row>
    <row r="132121" spans="17:17">
      <c r="Q132121" s="39"/>
    </row>
    <row r="132122" spans="17:17">
      <c r="Q132122" s="39"/>
    </row>
    <row r="132123" spans="17:17">
      <c r="Q132123" s="39"/>
    </row>
    <row r="132124" spans="17:17">
      <c r="Q132124" s="39"/>
    </row>
    <row r="132125" spans="17:17">
      <c r="Q132125" s="39"/>
    </row>
    <row r="132126" spans="17:17">
      <c r="Q132126" s="39"/>
    </row>
    <row r="132127" spans="17:17">
      <c r="Q132127" s="39"/>
    </row>
    <row r="132128" spans="17:17">
      <c r="Q132128" s="39"/>
    </row>
    <row r="132129" spans="17:17">
      <c r="Q132129" s="39"/>
    </row>
    <row r="132130" spans="17:17">
      <c r="Q132130" s="39"/>
    </row>
    <row r="132131" spans="17:17">
      <c r="Q132131" s="39"/>
    </row>
    <row r="132132" spans="17:17">
      <c r="Q132132" s="39"/>
    </row>
    <row r="132133" spans="17:17">
      <c r="Q132133" s="39"/>
    </row>
    <row r="132134" spans="17:17">
      <c r="Q132134" s="39"/>
    </row>
    <row r="132135" spans="17:17">
      <c r="Q132135" s="39"/>
    </row>
    <row r="132136" spans="17:17">
      <c r="Q132136" s="39"/>
    </row>
    <row r="132137" spans="17:17">
      <c r="Q132137" s="39"/>
    </row>
    <row r="132138" spans="17:17">
      <c r="Q132138" s="39"/>
    </row>
    <row r="132139" spans="17:17">
      <c r="Q132139" s="39"/>
    </row>
    <row r="132140" spans="17:17">
      <c r="Q132140" s="39"/>
    </row>
    <row r="132141" spans="17:17">
      <c r="Q132141" s="39"/>
    </row>
    <row r="132142" spans="17:17">
      <c r="Q132142" s="39"/>
    </row>
    <row r="132143" spans="17:17">
      <c r="Q132143" s="39"/>
    </row>
    <row r="132144" spans="17:17">
      <c r="Q132144" s="39"/>
    </row>
    <row r="132145" spans="17:17">
      <c r="Q132145" s="39"/>
    </row>
    <row r="132146" spans="17:17">
      <c r="Q132146" s="39"/>
    </row>
    <row r="132147" spans="17:17">
      <c r="Q132147" s="39"/>
    </row>
    <row r="132148" spans="17:17">
      <c r="Q132148" s="39"/>
    </row>
    <row r="132149" spans="17:17">
      <c r="Q132149" s="39"/>
    </row>
    <row r="132150" spans="17:17">
      <c r="Q132150" s="39"/>
    </row>
    <row r="132151" spans="17:17">
      <c r="Q132151" s="39"/>
    </row>
    <row r="132152" spans="17:17">
      <c r="Q132152" s="39"/>
    </row>
    <row r="132153" spans="17:17">
      <c r="Q132153" s="39"/>
    </row>
    <row r="132154" spans="17:17">
      <c r="Q132154" s="39"/>
    </row>
    <row r="132155" spans="17:17">
      <c r="Q132155" s="39"/>
    </row>
    <row r="132156" spans="17:17">
      <c r="Q132156" s="39"/>
    </row>
    <row r="132157" spans="17:17">
      <c r="Q132157" s="39"/>
    </row>
    <row r="132158" spans="17:17">
      <c r="Q132158" s="39"/>
    </row>
    <row r="132159" spans="17:17">
      <c r="Q132159" s="39"/>
    </row>
    <row r="132160" spans="17:17">
      <c r="Q132160" s="39"/>
    </row>
    <row r="132161" spans="17:17">
      <c r="Q132161" s="39"/>
    </row>
    <row r="132162" spans="17:17">
      <c r="Q132162" s="39"/>
    </row>
    <row r="132163" spans="17:17">
      <c r="Q132163" s="39"/>
    </row>
    <row r="132164" spans="17:17">
      <c r="Q132164" s="39"/>
    </row>
    <row r="132165" spans="17:17">
      <c r="Q132165" s="39"/>
    </row>
    <row r="132166" spans="17:17">
      <c r="Q132166" s="39"/>
    </row>
    <row r="132167" spans="17:17">
      <c r="Q132167" s="39"/>
    </row>
    <row r="132168" spans="17:17">
      <c r="Q132168" s="39"/>
    </row>
    <row r="132169" spans="17:17">
      <c r="Q132169" s="39"/>
    </row>
    <row r="132170" spans="17:17">
      <c r="Q132170" s="39"/>
    </row>
    <row r="132171" spans="17:17">
      <c r="Q132171" s="39"/>
    </row>
    <row r="132172" spans="17:17">
      <c r="Q132172" s="39"/>
    </row>
    <row r="132173" spans="17:17">
      <c r="Q132173" s="39"/>
    </row>
    <row r="132174" spans="17:17">
      <c r="Q132174" s="39"/>
    </row>
    <row r="132175" spans="17:17">
      <c r="Q132175" s="39"/>
    </row>
    <row r="132176" spans="17:17">
      <c r="Q132176" s="39"/>
    </row>
    <row r="132177" spans="17:17">
      <c r="Q132177" s="39"/>
    </row>
    <row r="132178" spans="17:17">
      <c r="Q132178" s="39"/>
    </row>
    <row r="132179" spans="17:17">
      <c r="Q132179" s="39"/>
    </row>
    <row r="132180" spans="17:17">
      <c r="Q132180" s="39"/>
    </row>
    <row r="132181" spans="17:17">
      <c r="Q132181" s="39"/>
    </row>
    <row r="132182" spans="17:17">
      <c r="Q132182" s="39"/>
    </row>
    <row r="132183" spans="17:17">
      <c r="Q132183" s="39"/>
    </row>
    <row r="132184" spans="17:17">
      <c r="Q132184" s="39"/>
    </row>
    <row r="132185" spans="17:17">
      <c r="Q132185" s="39"/>
    </row>
    <row r="132186" spans="17:17">
      <c r="Q132186" s="39"/>
    </row>
    <row r="132187" spans="17:17">
      <c r="Q132187" s="39"/>
    </row>
    <row r="132188" spans="17:17">
      <c r="Q132188" s="39"/>
    </row>
    <row r="132189" spans="17:17">
      <c r="Q132189" s="39"/>
    </row>
    <row r="132190" spans="17:17">
      <c r="Q132190" s="39"/>
    </row>
    <row r="132191" spans="17:17">
      <c r="Q132191" s="39"/>
    </row>
    <row r="132192" spans="17:17">
      <c r="Q132192" s="39"/>
    </row>
    <row r="132193" spans="17:17">
      <c r="Q132193" s="39"/>
    </row>
    <row r="132194" spans="17:17">
      <c r="Q132194" s="39"/>
    </row>
    <row r="132195" spans="17:17">
      <c r="Q132195" s="39"/>
    </row>
    <row r="132196" spans="17:17">
      <c r="Q132196" s="39"/>
    </row>
    <row r="132197" spans="17:17">
      <c r="Q132197" s="39"/>
    </row>
    <row r="132198" spans="17:17">
      <c r="Q132198" s="39"/>
    </row>
    <row r="132199" spans="17:17">
      <c r="Q132199" s="39"/>
    </row>
    <row r="132200" spans="17:17">
      <c r="Q132200" s="39"/>
    </row>
    <row r="132201" spans="17:17">
      <c r="Q132201" s="39"/>
    </row>
    <row r="132202" spans="17:17">
      <c r="Q132202" s="39"/>
    </row>
    <row r="132203" spans="17:17">
      <c r="Q132203" s="39"/>
    </row>
    <row r="132204" spans="17:17">
      <c r="Q132204" s="39"/>
    </row>
    <row r="132205" spans="17:17">
      <c r="Q132205" s="39"/>
    </row>
    <row r="132206" spans="17:17">
      <c r="Q132206" s="39"/>
    </row>
    <row r="132207" spans="17:17">
      <c r="Q132207" s="39"/>
    </row>
    <row r="132208" spans="17:17">
      <c r="Q132208" s="39"/>
    </row>
    <row r="132209" spans="17:17">
      <c r="Q132209" s="39"/>
    </row>
    <row r="132210" spans="17:17">
      <c r="Q132210" s="39"/>
    </row>
    <row r="132211" spans="17:17">
      <c r="Q132211" s="39"/>
    </row>
    <row r="132212" spans="17:17">
      <c r="Q132212" s="39"/>
    </row>
    <row r="132213" spans="17:17">
      <c r="Q132213" s="39"/>
    </row>
    <row r="132214" spans="17:17">
      <c r="Q132214" s="39"/>
    </row>
    <row r="132215" spans="17:17">
      <c r="Q132215" s="39"/>
    </row>
    <row r="132216" spans="17:17">
      <c r="Q132216" s="39"/>
    </row>
    <row r="132217" spans="17:17">
      <c r="Q132217" s="39"/>
    </row>
    <row r="132218" spans="17:17">
      <c r="Q132218" s="39"/>
    </row>
    <row r="132219" spans="17:17">
      <c r="Q132219" s="39"/>
    </row>
    <row r="132220" spans="17:17">
      <c r="Q132220" s="39"/>
    </row>
    <row r="132221" spans="17:17">
      <c r="Q132221" s="39"/>
    </row>
    <row r="132222" spans="17:17">
      <c r="Q132222" s="39"/>
    </row>
    <row r="132223" spans="17:17">
      <c r="Q132223" s="39"/>
    </row>
    <row r="132224" spans="17:17">
      <c r="Q132224" s="39"/>
    </row>
    <row r="132225" spans="17:17">
      <c r="Q132225" s="39"/>
    </row>
    <row r="132226" spans="17:17">
      <c r="Q132226" s="39"/>
    </row>
    <row r="132227" spans="17:17">
      <c r="Q132227" s="39"/>
    </row>
    <row r="132228" spans="17:17">
      <c r="Q132228" s="39"/>
    </row>
    <row r="132229" spans="17:17">
      <c r="Q132229" s="39"/>
    </row>
    <row r="132230" spans="17:17">
      <c r="Q132230" s="39"/>
    </row>
    <row r="132231" spans="17:17">
      <c r="Q132231" s="39"/>
    </row>
    <row r="132232" spans="17:17">
      <c r="Q132232" s="39"/>
    </row>
    <row r="132233" spans="17:17">
      <c r="Q132233" s="39"/>
    </row>
    <row r="132234" spans="17:17">
      <c r="Q132234" s="39"/>
    </row>
    <row r="132235" spans="17:17">
      <c r="Q132235" s="39"/>
    </row>
    <row r="132236" spans="17:17">
      <c r="Q132236" s="39"/>
    </row>
    <row r="132237" spans="17:17">
      <c r="Q132237" s="39"/>
    </row>
    <row r="132238" spans="17:17">
      <c r="Q132238" s="39"/>
    </row>
    <row r="132239" spans="17:17">
      <c r="Q132239" s="39"/>
    </row>
    <row r="132240" spans="17:17">
      <c r="Q132240" s="39"/>
    </row>
    <row r="132241" spans="17:17">
      <c r="Q132241" s="39"/>
    </row>
    <row r="132242" spans="17:17">
      <c r="Q132242" s="39"/>
    </row>
    <row r="132243" spans="17:17">
      <c r="Q132243" s="39"/>
    </row>
    <row r="132244" spans="17:17">
      <c r="Q132244" s="39"/>
    </row>
    <row r="132245" spans="17:17">
      <c r="Q132245" s="39"/>
    </row>
    <row r="132246" spans="17:17">
      <c r="Q132246" s="39"/>
    </row>
    <row r="132247" spans="17:17">
      <c r="Q132247" s="39"/>
    </row>
    <row r="132248" spans="17:17">
      <c r="Q132248" s="39"/>
    </row>
    <row r="132249" spans="17:17">
      <c r="Q132249" s="39"/>
    </row>
    <row r="132250" spans="17:17">
      <c r="Q132250" s="39"/>
    </row>
    <row r="132251" spans="17:17">
      <c r="Q132251" s="39"/>
    </row>
    <row r="132252" spans="17:17">
      <c r="Q132252" s="39"/>
    </row>
    <row r="132253" spans="17:17">
      <c r="Q132253" s="39"/>
    </row>
    <row r="132254" spans="17:17">
      <c r="Q132254" s="39"/>
    </row>
    <row r="132255" spans="17:17">
      <c r="Q132255" s="39"/>
    </row>
    <row r="132256" spans="17:17">
      <c r="Q132256" s="39"/>
    </row>
    <row r="132257" spans="17:17">
      <c r="Q132257" s="39"/>
    </row>
    <row r="132258" spans="17:17">
      <c r="Q132258" s="39"/>
    </row>
    <row r="132259" spans="17:17">
      <c r="Q132259" s="39"/>
    </row>
    <row r="132260" spans="17:17">
      <c r="Q132260" s="39"/>
    </row>
    <row r="132261" spans="17:17">
      <c r="Q132261" s="39"/>
    </row>
    <row r="132262" spans="17:17">
      <c r="Q132262" s="39"/>
    </row>
    <row r="132263" spans="17:17">
      <c r="Q132263" s="39"/>
    </row>
    <row r="132264" spans="17:17">
      <c r="Q132264" s="39"/>
    </row>
    <row r="132265" spans="17:17">
      <c r="Q132265" s="39"/>
    </row>
    <row r="132266" spans="17:17">
      <c r="Q132266" s="39"/>
    </row>
    <row r="132267" spans="17:17">
      <c r="Q132267" s="39"/>
    </row>
    <row r="132268" spans="17:17">
      <c r="Q132268" s="39"/>
    </row>
    <row r="132269" spans="17:17">
      <c r="Q132269" s="39"/>
    </row>
    <row r="132270" spans="17:17">
      <c r="Q132270" s="39"/>
    </row>
    <row r="132271" spans="17:17">
      <c r="Q132271" s="39"/>
    </row>
    <row r="132272" spans="17:17">
      <c r="Q132272" s="39"/>
    </row>
    <row r="132273" spans="17:17">
      <c r="Q132273" s="39"/>
    </row>
    <row r="132274" spans="17:17">
      <c r="Q132274" s="39"/>
    </row>
    <row r="132275" spans="17:17">
      <c r="Q132275" s="39"/>
    </row>
    <row r="132276" spans="17:17">
      <c r="Q132276" s="39"/>
    </row>
    <row r="132277" spans="17:17">
      <c r="Q132277" s="39"/>
    </row>
    <row r="132278" spans="17:17">
      <c r="Q132278" s="39"/>
    </row>
    <row r="132279" spans="17:17">
      <c r="Q132279" s="39"/>
    </row>
    <row r="132280" spans="17:17">
      <c r="Q132280" s="39"/>
    </row>
    <row r="132281" spans="17:17">
      <c r="Q132281" s="39"/>
    </row>
    <row r="132282" spans="17:17">
      <c r="Q132282" s="39"/>
    </row>
    <row r="132283" spans="17:17">
      <c r="Q132283" s="39"/>
    </row>
    <row r="132284" spans="17:17">
      <c r="Q132284" s="39"/>
    </row>
    <row r="132285" spans="17:17">
      <c r="Q132285" s="39"/>
    </row>
    <row r="132286" spans="17:17">
      <c r="Q132286" s="39"/>
    </row>
    <row r="132287" spans="17:17">
      <c r="Q132287" s="39"/>
    </row>
    <row r="132288" spans="17:17">
      <c r="Q132288" s="39"/>
    </row>
    <row r="132289" spans="17:17">
      <c r="Q132289" s="39"/>
    </row>
    <row r="132290" spans="17:17">
      <c r="Q132290" s="39"/>
    </row>
    <row r="132291" spans="17:17">
      <c r="Q132291" s="39"/>
    </row>
    <row r="132292" spans="17:17">
      <c r="Q132292" s="39"/>
    </row>
    <row r="132293" spans="17:17">
      <c r="Q132293" s="39"/>
    </row>
    <row r="132294" spans="17:17">
      <c r="Q132294" s="39"/>
    </row>
    <row r="132295" spans="17:17">
      <c r="Q132295" s="39"/>
    </row>
    <row r="132296" spans="17:17">
      <c r="Q132296" s="39"/>
    </row>
    <row r="132297" spans="17:17">
      <c r="Q132297" s="39"/>
    </row>
    <row r="132298" spans="17:17">
      <c r="Q132298" s="39"/>
    </row>
    <row r="132299" spans="17:17">
      <c r="Q132299" s="39"/>
    </row>
    <row r="132300" spans="17:17">
      <c r="Q132300" s="39"/>
    </row>
    <row r="132301" spans="17:17">
      <c r="Q132301" s="39"/>
    </row>
    <row r="132302" spans="17:17">
      <c r="Q132302" s="39"/>
    </row>
    <row r="132303" spans="17:17">
      <c r="Q132303" s="39"/>
    </row>
    <row r="132304" spans="17:17">
      <c r="Q132304" s="39"/>
    </row>
    <row r="132305" spans="17:17">
      <c r="Q132305" s="39"/>
    </row>
    <row r="132306" spans="17:17">
      <c r="Q132306" s="39"/>
    </row>
    <row r="132307" spans="17:17">
      <c r="Q132307" s="39"/>
    </row>
    <row r="132308" spans="17:17">
      <c r="Q132308" s="39"/>
    </row>
    <row r="132309" spans="17:17">
      <c r="Q132309" s="39"/>
    </row>
    <row r="132310" spans="17:17">
      <c r="Q132310" s="39"/>
    </row>
    <row r="132311" spans="17:17">
      <c r="Q132311" s="39"/>
    </row>
    <row r="132312" spans="17:17">
      <c r="Q132312" s="39"/>
    </row>
    <row r="132313" spans="17:17">
      <c r="Q132313" s="39"/>
    </row>
    <row r="132314" spans="17:17">
      <c r="Q132314" s="39"/>
    </row>
    <row r="132315" spans="17:17">
      <c r="Q132315" s="39"/>
    </row>
    <row r="132316" spans="17:17">
      <c r="Q132316" s="39"/>
    </row>
    <row r="132317" spans="17:17">
      <c r="Q132317" s="39"/>
    </row>
    <row r="132318" spans="17:17">
      <c r="Q132318" s="39"/>
    </row>
    <row r="132319" spans="17:17">
      <c r="Q132319" s="39"/>
    </row>
    <row r="132320" spans="17:17">
      <c r="Q132320" s="39"/>
    </row>
    <row r="132321" spans="17:17">
      <c r="Q132321" s="39"/>
    </row>
    <row r="132322" spans="17:17">
      <c r="Q132322" s="39"/>
    </row>
    <row r="132323" spans="17:17">
      <c r="Q132323" s="39"/>
    </row>
    <row r="132324" spans="17:17">
      <c r="Q132324" s="39"/>
    </row>
    <row r="132325" spans="17:17">
      <c r="Q132325" s="39"/>
    </row>
    <row r="132326" spans="17:17">
      <c r="Q132326" s="39"/>
    </row>
    <row r="132327" spans="17:17">
      <c r="Q132327" s="39"/>
    </row>
    <row r="132328" spans="17:17">
      <c r="Q132328" s="39"/>
    </row>
    <row r="132329" spans="17:17">
      <c r="Q132329" s="39"/>
    </row>
    <row r="132330" spans="17:17">
      <c r="Q132330" s="39"/>
    </row>
    <row r="132331" spans="17:17">
      <c r="Q132331" s="39"/>
    </row>
    <row r="132332" spans="17:17">
      <c r="Q132332" s="39"/>
    </row>
    <row r="132333" spans="17:17">
      <c r="Q132333" s="39"/>
    </row>
    <row r="132334" spans="17:17">
      <c r="Q132334" s="39"/>
    </row>
    <row r="132335" spans="17:17">
      <c r="Q132335" s="39"/>
    </row>
    <row r="132336" spans="17:17">
      <c r="Q132336" s="39"/>
    </row>
    <row r="132337" spans="17:17">
      <c r="Q132337" s="39"/>
    </row>
    <row r="132338" spans="17:17">
      <c r="Q132338" s="39"/>
    </row>
    <row r="132339" spans="17:17">
      <c r="Q132339" s="39"/>
    </row>
    <row r="132340" spans="17:17">
      <c r="Q132340" s="39"/>
    </row>
    <row r="132341" spans="17:17">
      <c r="Q132341" s="39"/>
    </row>
    <row r="132342" spans="17:17">
      <c r="Q132342" s="39"/>
    </row>
    <row r="132343" spans="17:17">
      <c r="Q132343" s="39"/>
    </row>
    <row r="132344" spans="17:17">
      <c r="Q132344" s="39"/>
    </row>
    <row r="132345" spans="17:17">
      <c r="Q132345" s="39"/>
    </row>
    <row r="132346" spans="17:17">
      <c r="Q132346" s="39"/>
    </row>
    <row r="132347" spans="17:17">
      <c r="Q132347" s="39"/>
    </row>
    <row r="132348" spans="17:17">
      <c r="Q132348" s="39"/>
    </row>
    <row r="132349" spans="17:17">
      <c r="Q132349" s="39"/>
    </row>
    <row r="132350" spans="17:17">
      <c r="Q132350" s="39"/>
    </row>
    <row r="132351" spans="17:17">
      <c r="Q132351" s="39"/>
    </row>
    <row r="132352" spans="17:17">
      <c r="Q132352" s="39"/>
    </row>
    <row r="132353" spans="17:17">
      <c r="Q132353" s="39"/>
    </row>
    <row r="132354" spans="17:17">
      <c r="Q132354" s="39"/>
    </row>
    <row r="132355" spans="17:17">
      <c r="Q132355" s="39"/>
    </row>
    <row r="132356" spans="17:17">
      <c r="Q132356" s="39"/>
    </row>
    <row r="132357" spans="17:17">
      <c r="Q132357" s="39"/>
    </row>
    <row r="132358" spans="17:17">
      <c r="Q132358" s="39"/>
    </row>
    <row r="132359" spans="17:17">
      <c r="Q132359" s="39"/>
    </row>
    <row r="132360" spans="17:17">
      <c r="Q132360" s="39"/>
    </row>
    <row r="132361" spans="17:17">
      <c r="Q132361" s="39"/>
    </row>
    <row r="132362" spans="17:17">
      <c r="Q132362" s="39"/>
    </row>
    <row r="132363" spans="17:17">
      <c r="Q132363" s="39"/>
    </row>
    <row r="132364" spans="17:17">
      <c r="Q132364" s="39"/>
    </row>
    <row r="132365" spans="17:17">
      <c r="Q132365" s="39"/>
    </row>
    <row r="132366" spans="17:17">
      <c r="Q132366" s="39"/>
    </row>
    <row r="132367" spans="17:17">
      <c r="Q132367" s="39"/>
    </row>
    <row r="132368" spans="17:17">
      <c r="Q132368" s="39"/>
    </row>
    <row r="132369" spans="17:17">
      <c r="Q132369" s="39"/>
    </row>
    <row r="132370" spans="17:17">
      <c r="Q132370" s="39"/>
    </row>
    <row r="132371" spans="17:17">
      <c r="Q132371" s="39"/>
    </row>
    <row r="132372" spans="17:17">
      <c r="Q132372" s="39"/>
    </row>
    <row r="132373" spans="17:17">
      <c r="Q132373" s="39"/>
    </row>
    <row r="132374" spans="17:17">
      <c r="Q132374" s="39"/>
    </row>
    <row r="132375" spans="17:17">
      <c r="Q132375" s="39"/>
    </row>
    <row r="132376" spans="17:17">
      <c r="Q132376" s="39"/>
    </row>
    <row r="132377" spans="17:17">
      <c r="Q132377" s="39"/>
    </row>
    <row r="132378" spans="17:17">
      <c r="Q132378" s="39"/>
    </row>
    <row r="132379" spans="17:17">
      <c r="Q132379" s="39"/>
    </row>
    <row r="132380" spans="17:17">
      <c r="Q132380" s="39"/>
    </row>
    <row r="132381" spans="17:17">
      <c r="Q132381" s="39"/>
    </row>
    <row r="132382" spans="17:17">
      <c r="Q132382" s="39"/>
    </row>
    <row r="132383" spans="17:17">
      <c r="Q132383" s="39"/>
    </row>
    <row r="132384" spans="17:17">
      <c r="Q132384" s="39"/>
    </row>
    <row r="132385" spans="17:17">
      <c r="Q132385" s="39"/>
    </row>
    <row r="132386" spans="17:17">
      <c r="Q132386" s="39"/>
    </row>
    <row r="132387" spans="17:17">
      <c r="Q132387" s="39"/>
    </row>
    <row r="132388" spans="17:17">
      <c r="Q132388" s="39"/>
    </row>
    <row r="132389" spans="17:17">
      <c r="Q132389" s="39"/>
    </row>
    <row r="132390" spans="17:17">
      <c r="Q132390" s="39"/>
    </row>
    <row r="132391" spans="17:17">
      <c r="Q132391" s="39"/>
    </row>
    <row r="132392" spans="17:17">
      <c r="Q132392" s="39"/>
    </row>
    <row r="132393" spans="17:17">
      <c r="Q132393" s="39"/>
    </row>
    <row r="132394" spans="17:17">
      <c r="Q132394" s="39"/>
    </row>
    <row r="132395" spans="17:17">
      <c r="Q132395" s="39"/>
    </row>
    <row r="132396" spans="17:17">
      <c r="Q132396" s="39"/>
    </row>
    <row r="132397" spans="17:17">
      <c r="Q132397" s="39"/>
    </row>
    <row r="132398" spans="17:17">
      <c r="Q132398" s="39"/>
    </row>
    <row r="132399" spans="17:17">
      <c r="Q132399" s="39"/>
    </row>
    <row r="132400" spans="17:17">
      <c r="Q132400" s="39"/>
    </row>
    <row r="132401" spans="17:17">
      <c r="Q132401" s="39"/>
    </row>
    <row r="132402" spans="17:17">
      <c r="Q132402" s="39"/>
    </row>
    <row r="132403" spans="17:17">
      <c r="Q132403" s="39"/>
    </row>
    <row r="132404" spans="17:17">
      <c r="Q132404" s="39"/>
    </row>
    <row r="132405" spans="17:17">
      <c r="Q132405" s="39"/>
    </row>
    <row r="132406" spans="17:17">
      <c r="Q132406" s="39"/>
    </row>
    <row r="132407" spans="17:17">
      <c r="Q132407" s="39"/>
    </row>
    <row r="132408" spans="17:17">
      <c r="Q132408" s="39"/>
    </row>
    <row r="132409" spans="17:17">
      <c r="Q132409" s="39"/>
    </row>
    <row r="132410" spans="17:17">
      <c r="Q132410" s="39"/>
    </row>
    <row r="132411" spans="17:17">
      <c r="Q132411" s="39"/>
    </row>
    <row r="132412" spans="17:17">
      <c r="Q132412" s="39"/>
    </row>
    <row r="132413" spans="17:17">
      <c r="Q132413" s="39"/>
    </row>
    <row r="132414" spans="17:17">
      <c r="Q132414" s="39"/>
    </row>
    <row r="132415" spans="17:17">
      <c r="Q132415" s="39"/>
    </row>
    <row r="132416" spans="17:17">
      <c r="Q132416" s="39"/>
    </row>
    <row r="132417" spans="17:17">
      <c r="Q132417" s="39"/>
    </row>
    <row r="132418" spans="17:17">
      <c r="Q132418" s="39"/>
    </row>
    <row r="132419" spans="17:17">
      <c r="Q132419" s="39"/>
    </row>
    <row r="132420" spans="17:17">
      <c r="Q132420" s="39"/>
    </row>
    <row r="132421" spans="17:17">
      <c r="Q132421" s="39"/>
    </row>
    <row r="132422" spans="17:17">
      <c r="Q132422" s="39"/>
    </row>
    <row r="132423" spans="17:17">
      <c r="Q132423" s="39"/>
    </row>
    <row r="132424" spans="17:17">
      <c r="Q132424" s="39"/>
    </row>
    <row r="132425" spans="17:17">
      <c r="Q132425" s="39"/>
    </row>
    <row r="132426" spans="17:17">
      <c r="Q132426" s="39"/>
    </row>
    <row r="132427" spans="17:17">
      <c r="Q132427" s="39"/>
    </row>
    <row r="132428" spans="17:17">
      <c r="Q132428" s="39"/>
    </row>
    <row r="132429" spans="17:17">
      <c r="Q132429" s="39"/>
    </row>
    <row r="132430" spans="17:17">
      <c r="Q132430" s="39"/>
    </row>
    <row r="132431" spans="17:17">
      <c r="Q132431" s="39"/>
    </row>
    <row r="132432" spans="17:17">
      <c r="Q132432" s="39"/>
    </row>
    <row r="132433" spans="17:17">
      <c r="Q132433" s="39"/>
    </row>
    <row r="132434" spans="17:17">
      <c r="Q132434" s="39"/>
    </row>
    <row r="132435" spans="17:17">
      <c r="Q132435" s="39"/>
    </row>
    <row r="132436" spans="17:17">
      <c r="Q132436" s="39"/>
    </row>
    <row r="132437" spans="17:17">
      <c r="Q132437" s="39"/>
    </row>
    <row r="132438" spans="17:17">
      <c r="Q132438" s="39"/>
    </row>
    <row r="132439" spans="17:17">
      <c r="Q132439" s="39"/>
    </row>
    <row r="132440" spans="17:17">
      <c r="Q132440" s="39"/>
    </row>
    <row r="132441" spans="17:17">
      <c r="Q132441" s="39"/>
    </row>
    <row r="132442" spans="17:17">
      <c r="Q132442" s="39"/>
    </row>
    <row r="132443" spans="17:17">
      <c r="Q132443" s="39"/>
    </row>
    <row r="132444" spans="17:17">
      <c r="Q132444" s="39"/>
    </row>
    <row r="132445" spans="17:17">
      <c r="Q132445" s="39"/>
    </row>
    <row r="132446" spans="17:17">
      <c r="Q132446" s="39"/>
    </row>
    <row r="132447" spans="17:17">
      <c r="Q132447" s="39"/>
    </row>
    <row r="132448" spans="17:17">
      <c r="Q132448" s="39"/>
    </row>
    <row r="132449" spans="17:17">
      <c r="Q132449" s="39"/>
    </row>
    <row r="132450" spans="17:17">
      <c r="Q132450" s="39"/>
    </row>
    <row r="132451" spans="17:17">
      <c r="Q132451" s="39"/>
    </row>
    <row r="132452" spans="17:17">
      <c r="Q132452" s="39"/>
    </row>
    <row r="132453" spans="17:17">
      <c r="Q132453" s="39"/>
    </row>
    <row r="132454" spans="17:17">
      <c r="Q132454" s="39"/>
    </row>
    <row r="132455" spans="17:17">
      <c r="Q132455" s="39"/>
    </row>
    <row r="132456" spans="17:17">
      <c r="Q132456" s="39"/>
    </row>
    <row r="132457" spans="17:17">
      <c r="Q132457" s="39"/>
    </row>
    <row r="132458" spans="17:17">
      <c r="Q132458" s="39"/>
    </row>
    <row r="132459" spans="17:17">
      <c r="Q132459" s="39"/>
    </row>
    <row r="132460" spans="17:17">
      <c r="Q132460" s="39"/>
    </row>
    <row r="132461" spans="17:17">
      <c r="Q132461" s="39"/>
    </row>
    <row r="132462" spans="17:17">
      <c r="Q132462" s="39"/>
    </row>
    <row r="132463" spans="17:17">
      <c r="Q132463" s="39"/>
    </row>
    <row r="132464" spans="17:17">
      <c r="Q132464" s="39"/>
    </row>
    <row r="132465" spans="17:17">
      <c r="Q132465" s="39"/>
    </row>
    <row r="132466" spans="17:17">
      <c r="Q132466" s="39"/>
    </row>
    <row r="132467" spans="17:17">
      <c r="Q132467" s="39"/>
    </row>
    <row r="132468" spans="17:17">
      <c r="Q132468" s="39"/>
    </row>
    <row r="132469" spans="17:17">
      <c r="Q132469" s="39"/>
    </row>
    <row r="132470" spans="17:17">
      <c r="Q132470" s="39"/>
    </row>
    <row r="132471" spans="17:17">
      <c r="Q132471" s="39"/>
    </row>
    <row r="132472" spans="17:17">
      <c r="Q132472" s="39"/>
    </row>
    <row r="132473" spans="17:17">
      <c r="Q132473" s="39"/>
    </row>
    <row r="132474" spans="17:17">
      <c r="Q132474" s="39"/>
    </row>
    <row r="132475" spans="17:17">
      <c r="Q132475" s="39"/>
    </row>
    <row r="132476" spans="17:17">
      <c r="Q132476" s="39"/>
    </row>
    <row r="132477" spans="17:17">
      <c r="Q132477" s="39"/>
    </row>
    <row r="132478" spans="17:17">
      <c r="Q132478" s="39"/>
    </row>
    <row r="132479" spans="17:17">
      <c r="Q132479" s="39"/>
    </row>
    <row r="132480" spans="17:17">
      <c r="Q132480" s="39"/>
    </row>
    <row r="132481" spans="17:17">
      <c r="Q132481" s="39"/>
    </row>
    <row r="132482" spans="17:17">
      <c r="Q132482" s="39"/>
    </row>
    <row r="132483" spans="17:17">
      <c r="Q132483" s="39"/>
    </row>
    <row r="132484" spans="17:17">
      <c r="Q132484" s="39"/>
    </row>
    <row r="132485" spans="17:17">
      <c r="Q132485" s="39"/>
    </row>
    <row r="132486" spans="17:17">
      <c r="Q132486" s="39"/>
    </row>
    <row r="132487" spans="17:17">
      <c r="Q132487" s="39"/>
    </row>
    <row r="132488" spans="17:17">
      <c r="Q132488" s="39"/>
    </row>
    <row r="132489" spans="17:17">
      <c r="Q132489" s="39"/>
    </row>
    <row r="132490" spans="17:17">
      <c r="Q132490" s="39"/>
    </row>
    <row r="132491" spans="17:17">
      <c r="Q132491" s="39"/>
    </row>
    <row r="132492" spans="17:17">
      <c r="Q132492" s="39"/>
    </row>
    <row r="132493" spans="17:17">
      <c r="Q132493" s="39"/>
    </row>
    <row r="132494" spans="17:17">
      <c r="Q132494" s="39"/>
    </row>
    <row r="132495" spans="17:17">
      <c r="Q132495" s="39"/>
    </row>
    <row r="132496" spans="17:17">
      <c r="Q132496" s="39"/>
    </row>
    <row r="132497" spans="17:17">
      <c r="Q132497" s="39"/>
    </row>
    <row r="132498" spans="17:17">
      <c r="Q132498" s="39"/>
    </row>
    <row r="132499" spans="17:17">
      <c r="Q132499" s="39"/>
    </row>
    <row r="132500" spans="17:17">
      <c r="Q132500" s="39"/>
    </row>
    <row r="132501" spans="17:17">
      <c r="Q132501" s="39"/>
    </row>
    <row r="132502" spans="17:17">
      <c r="Q132502" s="39"/>
    </row>
    <row r="132503" spans="17:17">
      <c r="Q132503" s="39"/>
    </row>
    <row r="132504" spans="17:17">
      <c r="Q132504" s="39"/>
    </row>
    <row r="132505" spans="17:17">
      <c r="Q132505" s="39"/>
    </row>
    <row r="132506" spans="17:17">
      <c r="Q132506" s="39"/>
    </row>
    <row r="132507" spans="17:17">
      <c r="Q132507" s="39"/>
    </row>
    <row r="132508" spans="17:17">
      <c r="Q132508" s="39"/>
    </row>
    <row r="132509" spans="17:17">
      <c r="Q132509" s="39"/>
    </row>
    <row r="132510" spans="17:17">
      <c r="Q132510" s="39"/>
    </row>
    <row r="132511" spans="17:17">
      <c r="Q132511" s="39"/>
    </row>
    <row r="132512" spans="17:17">
      <c r="Q132512" s="39"/>
    </row>
    <row r="132513" spans="17:17">
      <c r="Q132513" s="39"/>
    </row>
    <row r="132514" spans="17:17">
      <c r="Q132514" s="39"/>
    </row>
    <row r="132515" spans="17:17">
      <c r="Q132515" s="39"/>
    </row>
    <row r="132516" spans="17:17">
      <c r="Q132516" s="39"/>
    </row>
    <row r="132517" spans="17:17">
      <c r="Q132517" s="39"/>
    </row>
    <row r="132518" spans="17:17">
      <c r="Q132518" s="39"/>
    </row>
    <row r="132519" spans="17:17">
      <c r="Q132519" s="39"/>
    </row>
    <row r="132520" spans="17:17">
      <c r="Q132520" s="39"/>
    </row>
    <row r="132521" spans="17:17">
      <c r="Q132521" s="39"/>
    </row>
    <row r="132522" spans="17:17">
      <c r="Q132522" s="39"/>
    </row>
    <row r="132523" spans="17:17">
      <c r="Q132523" s="39"/>
    </row>
    <row r="132524" spans="17:17">
      <c r="Q132524" s="39"/>
    </row>
    <row r="132525" spans="17:17">
      <c r="Q132525" s="39"/>
    </row>
    <row r="132526" spans="17:17">
      <c r="Q132526" s="39"/>
    </row>
    <row r="132527" spans="17:17">
      <c r="Q132527" s="39"/>
    </row>
    <row r="132528" spans="17:17">
      <c r="Q132528" s="39"/>
    </row>
    <row r="132529" spans="17:17">
      <c r="Q132529" s="39"/>
    </row>
    <row r="132530" spans="17:17">
      <c r="Q132530" s="39"/>
    </row>
    <row r="132531" spans="17:17">
      <c r="Q132531" s="39"/>
    </row>
    <row r="132532" spans="17:17">
      <c r="Q132532" s="39"/>
    </row>
    <row r="132533" spans="17:17">
      <c r="Q132533" s="39"/>
    </row>
    <row r="132534" spans="17:17">
      <c r="Q132534" s="39"/>
    </row>
    <row r="132535" spans="17:17">
      <c r="Q132535" s="39"/>
    </row>
    <row r="132536" spans="17:17">
      <c r="Q132536" s="39"/>
    </row>
    <row r="132537" spans="17:17">
      <c r="Q132537" s="39"/>
    </row>
    <row r="132538" spans="17:17">
      <c r="Q132538" s="39"/>
    </row>
    <row r="132539" spans="17:17">
      <c r="Q132539" s="39"/>
    </row>
    <row r="132540" spans="17:17">
      <c r="Q132540" s="39"/>
    </row>
    <row r="132541" spans="17:17">
      <c r="Q132541" s="39"/>
    </row>
    <row r="132542" spans="17:17">
      <c r="Q132542" s="39"/>
    </row>
    <row r="132543" spans="17:17">
      <c r="Q132543" s="39"/>
    </row>
    <row r="132544" spans="17:17">
      <c r="Q132544" s="39"/>
    </row>
    <row r="132545" spans="17:17">
      <c r="Q132545" s="39"/>
    </row>
    <row r="132546" spans="17:17">
      <c r="Q132546" s="39"/>
    </row>
    <row r="132547" spans="17:17">
      <c r="Q132547" s="39"/>
    </row>
    <row r="132548" spans="17:17">
      <c r="Q132548" s="39"/>
    </row>
    <row r="132549" spans="17:17">
      <c r="Q132549" s="39"/>
    </row>
    <row r="132550" spans="17:17">
      <c r="Q132550" s="39"/>
    </row>
    <row r="132551" spans="17:17">
      <c r="Q132551" s="39"/>
    </row>
    <row r="132552" spans="17:17">
      <c r="Q132552" s="39"/>
    </row>
    <row r="132553" spans="17:17">
      <c r="Q132553" s="39"/>
    </row>
    <row r="132554" spans="17:17">
      <c r="Q132554" s="39"/>
    </row>
    <row r="132555" spans="17:17">
      <c r="Q132555" s="39"/>
    </row>
    <row r="132556" spans="17:17">
      <c r="Q132556" s="39"/>
    </row>
    <row r="132557" spans="17:17">
      <c r="Q132557" s="39"/>
    </row>
    <row r="132558" spans="17:17">
      <c r="Q132558" s="39"/>
    </row>
    <row r="132559" spans="17:17">
      <c r="Q132559" s="39"/>
    </row>
    <row r="132560" spans="17:17">
      <c r="Q132560" s="39"/>
    </row>
    <row r="132561" spans="17:17">
      <c r="Q132561" s="39"/>
    </row>
    <row r="132562" spans="17:17">
      <c r="Q132562" s="39"/>
    </row>
    <row r="132563" spans="17:17">
      <c r="Q132563" s="39"/>
    </row>
    <row r="132564" spans="17:17">
      <c r="Q132564" s="39"/>
    </row>
    <row r="132565" spans="17:17">
      <c r="Q132565" s="39"/>
    </row>
    <row r="132566" spans="17:17">
      <c r="Q132566" s="39"/>
    </row>
    <row r="132567" spans="17:17">
      <c r="Q132567" s="39"/>
    </row>
    <row r="132568" spans="17:17">
      <c r="Q132568" s="39"/>
    </row>
    <row r="132569" spans="17:17">
      <c r="Q132569" s="39"/>
    </row>
    <row r="132570" spans="17:17">
      <c r="Q132570" s="39"/>
    </row>
    <row r="132571" spans="17:17">
      <c r="Q132571" s="39"/>
    </row>
    <row r="132572" spans="17:17">
      <c r="Q132572" s="39"/>
    </row>
    <row r="132573" spans="17:17">
      <c r="Q132573" s="39"/>
    </row>
    <row r="132574" spans="17:17">
      <c r="Q132574" s="39"/>
    </row>
    <row r="132575" spans="17:17">
      <c r="Q132575" s="39"/>
    </row>
    <row r="132576" spans="17:17">
      <c r="Q132576" s="39"/>
    </row>
    <row r="132577" spans="17:17">
      <c r="Q132577" s="39"/>
    </row>
    <row r="132578" spans="17:17">
      <c r="Q132578" s="39"/>
    </row>
    <row r="132579" spans="17:17">
      <c r="Q132579" s="39"/>
    </row>
    <row r="132580" spans="17:17">
      <c r="Q132580" s="39"/>
    </row>
    <row r="132581" spans="17:17">
      <c r="Q132581" s="39"/>
    </row>
    <row r="132582" spans="17:17">
      <c r="Q132582" s="39"/>
    </row>
    <row r="132583" spans="17:17">
      <c r="Q132583" s="39"/>
    </row>
    <row r="132584" spans="17:17">
      <c r="Q132584" s="39"/>
    </row>
    <row r="132585" spans="17:17">
      <c r="Q132585" s="39"/>
    </row>
    <row r="132586" spans="17:17">
      <c r="Q132586" s="39"/>
    </row>
    <row r="132587" spans="17:17">
      <c r="Q132587" s="39"/>
    </row>
    <row r="132588" spans="17:17">
      <c r="Q132588" s="39"/>
    </row>
    <row r="132589" spans="17:17">
      <c r="Q132589" s="39"/>
    </row>
    <row r="132590" spans="17:17">
      <c r="Q132590" s="39"/>
    </row>
    <row r="132591" spans="17:17">
      <c r="Q132591" s="39"/>
    </row>
    <row r="132592" spans="17:17">
      <c r="Q132592" s="39"/>
    </row>
    <row r="132593" spans="17:17">
      <c r="Q132593" s="39"/>
    </row>
    <row r="132594" spans="17:17">
      <c r="Q132594" s="39"/>
    </row>
    <row r="132595" spans="17:17">
      <c r="Q132595" s="39"/>
    </row>
    <row r="132596" spans="17:17">
      <c r="Q132596" s="39"/>
    </row>
    <row r="132597" spans="17:17">
      <c r="Q132597" s="39"/>
    </row>
    <row r="132598" spans="17:17">
      <c r="Q132598" s="39"/>
    </row>
    <row r="132599" spans="17:17">
      <c r="Q132599" s="39"/>
    </row>
    <row r="132600" spans="17:17">
      <c r="Q132600" s="39"/>
    </row>
    <row r="132601" spans="17:17">
      <c r="Q132601" s="39"/>
    </row>
    <row r="132602" spans="17:17">
      <c r="Q132602" s="39"/>
    </row>
    <row r="132603" spans="17:17">
      <c r="Q132603" s="39"/>
    </row>
    <row r="132604" spans="17:17">
      <c r="Q132604" s="39"/>
    </row>
    <row r="132605" spans="17:17">
      <c r="Q132605" s="39"/>
    </row>
    <row r="132606" spans="17:17">
      <c r="Q132606" s="39"/>
    </row>
    <row r="132607" spans="17:17">
      <c r="Q132607" s="39"/>
    </row>
    <row r="132608" spans="17:17">
      <c r="Q132608" s="39"/>
    </row>
    <row r="132609" spans="17:17">
      <c r="Q132609" s="39"/>
    </row>
    <row r="132610" spans="17:17">
      <c r="Q132610" s="39"/>
    </row>
    <row r="132611" spans="17:17">
      <c r="Q132611" s="39"/>
    </row>
    <row r="132612" spans="17:17">
      <c r="Q132612" s="39"/>
    </row>
    <row r="132613" spans="17:17">
      <c r="Q132613" s="39"/>
    </row>
    <row r="132614" spans="17:17">
      <c r="Q132614" s="39"/>
    </row>
    <row r="132615" spans="17:17">
      <c r="Q132615" s="39"/>
    </row>
    <row r="132616" spans="17:17">
      <c r="Q132616" s="39"/>
    </row>
    <row r="132617" spans="17:17">
      <c r="Q132617" s="39"/>
    </row>
    <row r="132618" spans="17:17">
      <c r="Q132618" s="39"/>
    </row>
    <row r="132619" spans="17:17">
      <c r="Q132619" s="39"/>
    </row>
    <row r="132620" spans="17:17">
      <c r="Q132620" s="39"/>
    </row>
    <row r="132621" spans="17:17">
      <c r="Q132621" s="39"/>
    </row>
    <row r="132622" spans="17:17">
      <c r="Q132622" s="39"/>
    </row>
    <row r="132623" spans="17:17">
      <c r="Q132623" s="39"/>
    </row>
    <row r="132624" spans="17:17">
      <c r="Q132624" s="39"/>
    </row>
    <row r="132625" spans="17:17">
      <c r="Q132625" s="39"/>
    </row>
    <row r="132626" spans="17:17">
      <c r="Q132626" s="39"/>
    </row>
    <row r="132627" spans="17:17">
      <c r="Q132627" s="39"/>
    </row>
    <row r="132628" spans="17:17">
      <c r="Q132628" s="39"/>
    </row>
    <row r="132629" spans="17:17">
      <c r="Q132629" s="39"/>
    </row>
    <row r="132630" spans="17:17">
      <c r="Q132630" s="39"/>
    </row>
    <row r="132631" spans="17:17">
      <c r="Q132631" s="39"/>
    </row>
    <row r="132632" spans="17:17">
      <c r="Q132632" s="39"/>
    </row>
    <row r="132633" spans="17:17">
      <c r="Q132633" s="39"/>
    </row>
    <row r="132634" spans="17:17">
      <c r="Q132634" s="39"/>
    </row>
    <row r="132635" spans="17:17">
      <c r="Q132635" s="39"/>
    </row>
    <row r="132636" spans="17:17">
      <c r="Q132636" s="39"/>
    </row>
    <row r="132637" spans="17:17">
      <c r="Q132637" s="39"/>
    </row>
    <row r="132638" spans="17:17">
      <c r="Q132638" s="39"/>
    </row>
    <row r="132639" spans="17:17">
      <c r="Q132639" s="39"/>
    </row>
    <row r="132640" spans="17:17">
      <c r="Q132640" s="39"/>
    </row>
    <row r="132641" spans="17:17">
      <c r="Q132641" s="39"/>
    </row>
    <row r="132642" spans="17:17">
      <c r="Q132642" s="39"/>
    </row>
    <row r="132643" spans="17:17">
      <c r="Q132643" s="39"/>
    </row>
    <row r="132644" spans="17:17">
      <c r="Q132644" s="39"/>
    </row>
    <row r="132645" spans="17:17">
      <c r="Q132645" s="39"/>
    </row>
    <row r="132646" spans="17:17">
      <c r="Q132646" s="39"/>
    </row>
    <row r="132647" spans="17:17">
      <c r="Q132647" s="39"/>
    </row>
    <row r="132648" spans="17:17">
      <c r="Q132648" s="39"/>
    </row>
    <row r="132649" spans="17:17">
      <c r="Q132649" s="39"/>
    </row>
    <row r="132650" spans="17:17">
      <c r="Q132650" s="39"/>
    </row>
    <row r="132651" spans="17:17">
      <c r="Q132651" s="39"/>
    </row>
    <row r="132652" spans="17:17">
      <c r="Q132652" s="39"/>
    </row>
    <row r="132653" spans="17:17">
      <c r="Q132653" s="39"/>
    </row>
    <row r="132654" spans="17:17">
      <c r="Q132654" s="39"/>
    </row>
    <row r="132655" spans="17:17">
      <c r="Q132655" s="39"/>
    </row>
    <row r="132656" spans="17:17">
      <c r="Q132656" s="39"/>
    </row>
    <row r="132657" spans="17:17">
      <c r="Q132657" s="39"/>
    </row>
    <row r="132658" spans="17:17">
      <c r="Q132658" s="39"/>
    </row>
    <row r="132659" spans="17:17">
      <c r="Q132659" s="39"/>
    </row>
    <row r="132660" spans="17:17">
      <c r="Q132660" s="39"/>
    </row>
    <row r="132661" spans="17:17">
      <c r="Q132661" s="39"/>
    </row>
    <row r="132662" spans="17:17">
      <c r="Q132662" s="39"/>
    </row>
    <row r="132663" spans="17:17">
      <c r="Q132663" s="39"/>
    </row>
    <row r="132664" spans="17:17">
      <c r="Q132664" s="39"/>
    </row>
    <row r="132665" spans="17:17">
      <c r="Q132665" s="39"/>
    </row>
    <row r="132666" spans="17:17">
      <c r="Q132666" s="39"/>
    </row>
    <row r="132667" spans="17:17">
      <c r="Q132667" s="39"/>
    </row>
    <row r="132668" spans="17:17">
      <c r="Q132668" s="39"/>
    </row>
    <row r="132669" spans="17:17">
      <c r="Q132669" s="39"/>
    </row>
    <row r="132670" spans="17:17">
      <c r="Q132670" s="39"/>
    </row>
    <row r="132671" spans="17:17">
      <c r="Q132671" s="39"/>
    </row>
    <row r="132672" spans="17:17">
      <c r="Q132672" s="39"/>
    </row>
    <row r="132673" spans="17:17">
      <c r="Q132673" s="39"/>
    </row>
    <row r="132674" spans="17:17">
      <c r="Q132674" s="39"/>
    </row>
    <row r="132675" spans="17:17">
      <c r="Q132675" s="39"/>
    </row>
    <row r="132676" spans="17:17">
      <c r="Q132676" s="39"/>
    </row>
    <row r="132677" spans="17:17">
      <c r="Q132677" s="39"/>
    </row>
    <row r="132678" spans="17:17">
      <c r="Q132678" s="39"/>
    </row>
    <row r="132679" spans="17:17">
      <c r="Q132679" s="39"/>
    </row>
    <row r="132680" spans="17:17">
      <c r="Q132680" s="39"/>
    </row>
    <row r="132681" spans="17:17">
      <c r="Q132681" s="39"/>
    </row>
    <row r="132682" spans="17:17">
      <c r="Q132682" s="39"/>
    </row>
    <row r="132683" spans="17:17">
      <c r="Q132683" s="39"/>
    </row>
    <row r="132684" spans="17:17">
      <c r="Q132684" s="39"/>
    </row>
    <row r="132685" spans="17:17">
      <c r="Q132685" s="39"/>
    </row>
    <row r="132686" spans="17:17">
      <c r="Q132686" s="39"/>
    </row>
    <row r="132687" spans="17:17">
      <c r="Q132687" s="39"/>
    </row>
    <row r="132688" spans="17:17">
      <c r="Q132688" s="39"/>
    </row>
    <row r="132689" spans="17:17">
      <c r="Q132689" s="39"/>
    </row>
    <row r="132690" spans="17:17">
      <c r="Q132690" s="39"/>
    </row>
    <row r="132691" spans="17:17">
      <c r="Q132691" s="39"/>
    </row>
    <row r="132692" spans="17:17">
      <c r="Q132692" s="39"/>
    </row>
    <row r="132693" spans="17:17">
      <c r="Q132693" s="39"/>
    </row>
    <row r="132694" spans="17:17">
      <c r="Q132694" s="39"/>
    </row>
    <row r="132695" spans="17:17">
      <c r="Q132695" s="39"/>
    </row>
    <row r="132696" spans="17:17">
      <c r="Q132696" s="39"/>
    </row>
    <row r="132697" spans="17:17">
      <c r="Q132697" s="39"/>
    </row>
    <row r="132698" spans="17:17">
      <c r="Q132698" s="39"/>
    </row>
    <row r="132699" spans="17:17">
      <c r="Q132699" s="39"/>
    </row>
    <row r="132700" spans="17:17">
      <c r="Q132700" s="39"/>
    </row>
    <row r="132701" spans="17:17">
      <c r="Q132701" s="39"/>
    </row>
    <row r="132702" spans="17:17">
      <c r="Q132702" s="39"/>
    </row>
    <row r="132703" spans="17:17">
      <c r="Q132703" s="39"/>
    </row>
    <row r="132704" spans="17:17">
      <c r="Q132704" s="39"/>
    </row>
    <row r="132705" spans="17:17">
      <c r="Q132705" s="39"/>
    </row>
    <row r="132706" spans="17:17">
      <c r="Q132706" s="39"/>
    </row>
    <row r="132707" spans="17:17">
      <c r="Q132707" s="39"/>
    </row>
    <row r="132708" spans="17:17">
      <c r="Q132708" s="39"/>
    </row>
    <row r="132709" spans="17:17">
      <c r="Q132709" s="39"/>
    </row>
    <row r="132710" spans="17:17">
      <c r="Q132710" s="39"/>
    </row>
    <row r="132711" spans="17:17">
      <c r="Q132711" s="39"/>
    </row>
    <row r="132712" spans="17:17">
      <c r="Q132712" s="39"/>
    </row>
    <row r="132713" spans="17:17">
      <c r="Q132713" s="39"/>
    </row>
    <row r="132714" spans="17:17">
      <c r="Q132714" s="39"/>
    </row>
    <row r="132715" spans="17:17">
      <c r="Q132715" s="39"/>
    </row>
    <row r="132716" spans="17:17">
      <c r="Q132716" s="39"/>
    </row>
    <row r="132717" spans="17:17">
      <c r="Q132717" s="39"/>
    </row>
    <row r="132718" spans="17:17">
      <c r="Q132718" s="39"/>
    </row>
    <row r="132719" spans="17:17">
      <c r="Q132719" s="39"/>
    </row>
    <row r="132720" spans="17:17">
      <c r="Q132720" s="39"/>
    </row>
    <row r="132721" spans="17:17">
      <c r="Q132721" s="39"/>
    </row>
    <row r="132722" spans="17:17">
      <c r="Q132722" s="39"/>
    </row>
    <row r="132723" spans="17:17">
      <c r="Q132723" s="39"/>
    </row>
    <row r="132724" spans="17:17">
      <c r="Q132724" s="39"/>
    </row>
    <row r="132725" spans="17:17">
      <c r="Q132725" s="39"/>
    </row>
    <row r="132726" spans="17:17">
      <c r="Q132726" s="39"/>
    </row>
    <row r="132727" spans="17:17">
      <c r="Q132727" s="39"/>
    </row>
    <row r="132728" spans="17:17">
      <c r="Q132728" s="39"/>
    </row>
    <row r="132729" spans="17:17">
      <c r="Q132729" s="39"/>
    </row>
    <row r="132730" spans="17:17">
      <c r="Q132730" s="39"/>
    </row>
    <row r="132731" spans="17:17">
      <c r="Q132731" s="39"/>
    </row>
    <row r="132732" spans="17:17">
      <c r="Q132732" s="39"/>
    </row>
    <row r="132733" spans="17:17">
      <c r="Q132733" s="39"/>
    </row>
    <row r="132734" spans="17:17">
      <c r="Q132734" s="39"/>
    </row>
    <row r="132735" spans="17:17">
      <c r="Q132735" s="39"/>
    </row>
    <row r="132736" spans="17:17">
      <c r="Q132736" s="39"/>
    </row>
    <row r="132737" spans="17:17">
      <c r="Q132737" s="39"/>
    </row>
    <row r="132738" spans="17:17">
      <c r="Q132738" s="39"/>
    </row>
    <row r="132739" spans="17:17">
      <c r="Q132739" s="39"/>
    </row>
    <row r="132740" spans="17:17">
      <c r="Q132740" s="39"/>
    </row>
    <row r="132741" spans="17:17">
      <c r="Q132741" s="39"/>
    </row>
    <row r="132742" spans="17:17">
      <c r="Q132742" s="39"/>
    </row>
    <row r="132743" spans="17:17">
      <c r="Q132743" s="39"/>
    </row>
    <row r="132744" spans="17:17">
      <c r="Q132744" s="39"/>
    </row>
    <row r="132745" spans="17:17">
      <c r="Q132745" s="39"/>
    </row>
    <row r="132746" spans="17:17">
      <c r="Q132746" s="39"/>
    </row>
    <row r="132747" spans="17:17">
      <c r="Q132747" s="39"/>
    </row>
    <row r="132748" spans="17:17">
      <c r="Q132748" s="39"/>
    </row>
    <row r="132749" spans="17:17">
      <c r="Q132749" s="39"/>
    </row>
    <row r="132750" spans="17:17">
      <c r="Q132750" s="39"/>
    </row>
    <row r="132751" spans="17:17">
      <c r="Q132751" s="39"/>
    </row>
    <row r="132752" spans="17:17">
      <c r="Q132752" s="39"/>
    </row>
    <row r="132753" spans="17:17">
      <c r="Q132753" s="39"/>
    </row>
    <row r="132754" spans="17:17">
      <c r="Q132754" s="39"/>
    </row>
    <row r="132755" spans="17:17">
      <c r="Q132755" s="39"/>
    </row>
    <row r="132756" spans="17:17">
      <c r="Q132756" s="39"/>
    </row>
    <row r="132757" spans="17:17">
      <c r="Q132757" s="39"/>
    </row>
    <row r="132758" spans="17:17">
      <c r="Q132758" s="39"/>
    </row>
    <row r="132759" spans="17:17">
      <c r="Q132759" s="39"/>
    </row>
    <row r="132760" spans="17:17">
      <c r="Q132760" s="39"/>
    </row>
    <row r="132761" spans="17:17">
      <c r="Q132761" s="39"/>
    </row>
    <row r="132762" spans="17:17">
      <c r="Q132762" s="39"/>
    </row>
    <row r="132763" spans="17:17">
      <c r="Q132763" s="39"/>
    </row>
    <row r="132764" spans="17:17">
      <c r="Q132764" s="39"/>
    </row>
    <row r="132765" spans="17:17">
      <c r="Q132765" s="39"/>
    </row>
    <row r="132766" spans="17:17">
      <c r="Q132766" s="39"/>
    </row>
    <row r="132767" spans="17:17">
      <c r="Q132767" s="39"/>
    </row>
    <row r="132768" spans="17:17">
      <c r="Q132768" s="39"/>
    </row>
    <row r="132769" spans="17:17">
      <c r="Q132769" s="39"/>
    </row>
    <row r="132770" spans="17:17">
      <c r="Q132770" s="39"/>
    </row>
    <row r="132771" spans="17:17">
      <c r="Q132771" s="39"/>
    </row>
    <row r="132772" spans="17:17">
      <c r="Q132772" s="39"/>
    </row>
    <row r="132773" spans="17:17">
      <c r="Q132773" s="39"/>
    </row>
    <row r="132774" spans="17:17">
      <c r="Q132774" s="39"/>
    </row>
    <row r="132775" spans="17:17">
      <c r="Q132775" s="39"/>
    </row>
    <row r="132776" spans="17:17">
      <c r="Q132776" s="39"/>
    </row>
    <row r="132777" spans="17:17">
      <c r="Q132777" s="39"/>
    </row>
    <row r="132778" spans="17:17">
      <c r="Q132778" s="39"/>
    </row>
    <row r="132779" spans="17:17">
      <c r="Q132779" s="39"/>
    </row>
    <row r="132780" spans="17:17">
      <c r="Q132780" s="39"/>
    </row>
    <row r="132781" spans="17:17">
      <c r="Q132781" s="39"/>
    </row>
    <row r="132782" spans="17:17">
      <c r="Q132782" s="39"/>
    </row>
    <row r="132783" spans="17:17">
      <c r="Q132783" s="39"/>
    </row>
    <row r="132784" spans="17:17">
      <c r="Q132784" s="39"/>
    </row>
    <row r="132785" spans="17:17">
      <c r="Q132785" s="39"/>
    </row>
    <row r="132786" spans="17:17">
      <c r="Q132786" s="39"/>
    </row>
    <row r="132787" spans="17:17">
      <c r="Q132787" s="39"/>
    </row>
    <row r="132788" spans="17:17">
      <c r="Q132788" s="39"/>
    </row>
    <row r="132789" spans="17:17">
      <c r="Q132789" s="39"/>
    </row>
    <row r="132790" spans="17:17">
      <c r="Q132790" s="39"/>
    </row>
    <row r="132791" spans="17:17">
      <c r="Q132791" s="39"/>
    </row>
    <row r="132792" spans="17:17">
      <c r="Q132792" s="39"/>
    </row>
    <row r="132793" spans="17:17">
      <c r="Q132793" s="39"/>
    </row>
    <row r="132794" spans="17:17">
      <c r="Q132794" s="39"/>
    </row>
    <row r="132795" spans="17:17">
      <c r="Q132795" s="39"/>
    </row>
    <row r="132796" spans="17:17">
      <c r="Q132796" s="39"/>
    </row>
    <row r="132797" spans="17:17">
      <c r="Q132797" s="39"/>
    </row>
    <row r="132798" spans="17:17">
      <c r="Q132798" s="39"/>
    </row>
    <row r="132799" spans="17:17">
      <c r="Q132799" s="39"/>
    </row>
    <row r="132800" spans="17:17">
      <c r="Q132800" s="39"/>
    </row>
    <row r="132801" spans="17:17">
      <c r="Q132801" s="39"/>
    </row>
    <row r="132802" spans="17:17">
      <c r="Q132802" s="39"/>
    </row>
    <row r="132803" spans="17:17">
      <c r="Q132803" s="39"/>
    </row>
    <row r="132804" spans="17:17">
      <c r="Q132804" s="39"/>
    </row>
    <row r="132805" spans="17:17">
      <c r="Q132805" s="39"/>
    </row>
    <row r="132806" spans="17:17">
      <c r="Q132806" s="39"/>
    </row>
    <row r="132807" spans="17:17">
      <c r="Q132807" s="39"/>
    </row>
    <row r="132808" spans="17:17">
      <c r="Q132808" s="39"/>
    </row>
    <row r="132809" spans="17:17">
      <c r="Q132809" s="39"/>
    </row>
    <row r="132810" spans="17:17">
      <c r="Q132810" s="39"/>
    </row>
    <row r="132811" spans="17:17">
      <c r="Q132811" s="39"/>
    </row>
    <row r="132812" spans="17:17">
      <c r="Q132812" s="39"/>
    </row>
    <row r="132813" spans="17:17">
      <c r="Q132813" s="39"/>
    </row>
    <row r="132814" spans="17:17">
      <c r="Q132814" s="39"/>
    </row>
    <row r="132815" spans="17:17">
      <c r="Q132815" s="39"/>
    </row>
    <row r="132816" spans="17:17">
      <c r="Q132816" s="39"/>
    </row>
    <row r="132817" spans="17:17">
      <c r="Q132817" s="39"/>
    </row>
    <row r="132818" spans="17:17">
      <c r="Q132818" s="39"/>
    </row>
    <row r="132819" spans="17:17">
      <c r="Q132819" s="39"/>
    </row>
    <row r="132820" spans="17:17">
      <c r="Q132820" s="39"/>
    </row>
    <row r="132821" spans="17:17">
      <c r="Q132821" s="39"/>
    </row>
    <row r="132822" spans="17:17">
      <c r="Q132822" s="39"/>
    </row>
    <row r="132823" spans="17:17">
      <c r="Q132823" s="39"/>
    </row>
    <row r="132824" spans="17:17">
      <c r="Q132824" s="39"/>
    </row>
    <row r="132825" spans="17:17">
      <c r="Q132825" s="39"/>
    </row>
    <row r="132826" spans="17:17">
      <c r="Q132826" s="39"/>
    </row>
    <row r="132827" spans="17:17">
      <c r="Q132827" s="39"/>
    </row>
    <row r="132828" spans="17:17">
      <c r="Q132828" s="39"/>
    </row>
    <row r="132829" spans="17:17">
      <c r="Q132829" s="39"/>
    </row>
    <row r="132830" spans="17:17">
      <c r="Q132830" s="39"/>
    </row>
    <row r="132831" spans="17:17">
      <c r="Q132831" s="39"/>
    </row>
    <row r="132832" spans="17:17">
      <c r="Q132832" s="39"/>
    </row>
    <row r="132833" spans="17:17">
      <c r="Q132833" s="39"/>
    </row>
    <row r="132834" spans="17:17">
      <c r="Q132834" s="39"/>
    </row>
    <row r="132835" spans="17:17">
      <c r="Q132835" s="39"/>
    </row>
    <row r="132836" spans="17:17">
      <c r="Q132836" s="39"/>
    </row>
    <row r="132837" spans="17:17">
      <c r="Q132837" s="39"/>
    </row>
    <row r="132838" spans="17:17">
      <c r="Q132838" s="39"/>
    </row>
    <row r="132839" spans="17:17">
      <c r="Q132839" s="39"/>
    </row>
    <row r="132840" spans="17:17">
      <c r="Q132840" s="39"/>
    </row>
    <row r="132841" spans="17:17">
      <c r="Q132841" s="39"/>
    </row>
    <row r="132842" spans="17:17">
      <c r="Q132842" s="39"/>
    </row>
    <row r="132843" spans="17:17">
      <c r="Q132843" s="39"/>
    </row>
    <row r="132844" spans="17:17">
      <c r="Q132844" s="39"/>
    </row>
    <row r="132845" spans="17:17">
      <c r="Q132845" s="39"/>
    </row>
    <row r="132846" spans="17:17">
      <c r="Q132846" s="39"/>
    </row>
    <row r="132847" spans="17:17">
      <c r="Q132847" s="39"/>
    </row>
    <row r="132848" spans="17:17">
      <c r="Q132848" s="39"/>
    </row>
    <row r="132849" spans="17:17">
      <c r="Q132849" s="39"/>
    </row>
    <row r="132850" spans="17:17">
      <c r="Q132850" s="39"/>
    </row>
    <row r="132851" spans="17:17">
      <c r="Q132851" s="39"/>
    </row>
    <row r="132852" spans="17:17">
      <c r="Q132852" s="39"/>
    </row>
    <row r="132853" spans="17:17">
      <c r="Q132853" s="39"/>
    </row>
    <row r="132854" spans="17:17">
      <c r="Q132854" s="39"/>
    </row>
    <row r="132855" spans="17:17">
      <c r="Q132855" s="39"/>
    </row>
    <row r="132856" spans="17:17">
      <c r="Q132856" s="39"/>
    </row>
    <row r="132857" spans="17:17">
      <c r="Q132857" s="39"/>
    </row>
    <row r="132858" spans="17:17">
      <c r="Q132858" s="39"/>
    </row>
    <row r="132859" spans="17:17">
      <c r="Q132859" s="39"/>
    </row>
    <row r="132860" spans="17:17">
      <c r="Q132860" s="39"/>
    </row>
    <row r="132861" spans="17:17">
      <c r="Q132861" s="39"/>
    </row>
    <row r="132862" spans="17:17">
      <c r="Q132862" s="39"/>
    </row>
    <row r="132863" spans="17:17">
      <c r="Q132863" s="39"/>
    </row>
    <row r="132864" spans="17:17">
      <c r="Q132864" s="39"/>
    </row>
    <row r="132865" spans="17:17">
      <c r="Q132865" s="39"/>
    </row>
    <row r="132866" spans="17:17">
      <c r="Q132866" s="39"/>
    </row>
    <row r="132867" spans="17:17">
      <c r="Q132867" s="39"/>
    </row>
    <row r="132868" spans="17:17">
      <c r="Q132868" s="39"/>
    </row>
    <row r="132869" spans="17:17">
      <c r="Q132869" s="39"/>
    </row>
    <row r="132870" spans="17:17">
      <c r="Q132870" s="39"/>
    </row>
    <row r="132871" spans="17:17">
      <c r="Q132871" s="39"/>
    </row>
    <row r="132872" spans="17:17">
      <c r="Q132872" s="39"/>
    </row>
    <row r="132873" spans="17:17">
      <c r="Q132873" s="39"/>
    </row>
    <row r="132874" spans="17:17">
      <c r="Q132874" s="39"/>
    </row>
    <row r="132875" spans="17:17">
      <c r="Q132875" s="39"/>
    </row>
    <row r="132876" spans="17:17">
      <c r="Q132876" s="39"/>
    </row>
    <row r="132877" spans="17:17">
      <c r="Q132877" s="39"/>
    </row>
    <row r="132878" spans="17:17">
      <c r="Q132878" s="39"/>
    </row>
    <row r="132879" spans="17:17">
      <c r="Q132879" s="39"/>
    </row>
    <row r="132880" spans="17:17">
      <c r="Q132880" s="39"/>
    </row>
    <row r="132881" spans="17:17">
      <c r="Q132881" s="39"/>
    </row>
    <row r="132882" spans="17:17">
      <c r="Q132882" s="39"/>
    </row>
    <row r="132883" spans="17:17">
      <c r="Q132883" s="39"/>
    </row>
    <row r="132884" spans="17:17">
      <c r="Q132884" s="39"/>
    </row>
    <row r="132885" spans="17:17">
      <c r="Q132885" s="39"/>
    </row>
    <row r="132886" spans="17:17">
      <c r="Q132886" s="39"/>
    </row>
    <row r="132887" spans="17:17">
      <c r="Q132887" s="39"/>
    </row>
    <row r="132888" spans="17:17">
      <c r="Q132888" s="39"/>
    </row>
    <row r="132889" spans="17:17">
      <c r="Q132889" s="39"/>
    </row>
    <row r="132890" spans="17:17">
      <c r="Q132890" s="39"/>
    </row>
    <row r="132891" spans="17:17">
      <c r="Q132891" s="39"/>
    </row>
    <row r="132892" spans="17:17">
      <c r="Q132892" s="39"/>
    </row>
    <row r="132893" spans="17:17">
      <c r="Q132893" s="39"/>
    </row>
    <row r="132894" spans="17:17">
      <c r="Q132894" s="39"/>
    </row>
    <row r="132895" spans="17:17">
      <c r="Q132895" s="39"/>
    </row>
    <row r="132896" spans="17:17">
      <c r="Q132896" s="39"/>
    </row>
    <row r="132897" spans="17:17">
      <c r="Q132897" s="39"/>
    </row>
    <row r="132898" spans="17:17">
      <c r="Q132898" s="39"/>
    </row>
    <row r="132899" spans="17:17">
      <c r="Q132899" s="39"/>
    </row>
    <row r="132900" spans="17:17">
      <c r="Q132900" s="39"/>
    </row>
    <row r="132901" spans="17:17">
      <c r="Q132901" s="39"/>
    </row>
    <row r="132902" spans="17:17">
      <c r="Q132902" s="39"/>
    </row>
    <row r="132903" spans="17:17">
      <c r="Q132903" s="39"/>
    </row>
    <row r="132904" spans="17:17">
      <c r="Q132904" s="39"/>
    </row>
    <row r="132905" spans="17:17">
      <c r="Q132905" s="39"/>
    </row>
    <row r="132906" spans="17:17">
      <c r="Q132906" s="39"/>
    </row>
    <row r="132907" spans="17:17">
      <c r="Q132907" s="39"/>
    </row>
    <row r="132908" spans="17:17">
      <c r="Q132908" s="39"/>
    </row>
    <row r="132909" spans="17:17">
      <c r="Q132909" s="39"/>
    </row>
    <row r="132910" spans="17:17">
      <c r="Q132910" s="39"/>
    </row>
    <row r="132911" spans="17:17">
      <c r="Q132911" s="39"/>
    </row>
    <row r="132912" spans="17:17">
      <c r="Q132912" s="39"/>
    </row>
    <row r="132913" spans="17:17">
      <c r="Q132913" s="39"/>
    </row>
    <row r="132914" spans="17:17">
      <c r="Q132914" s="39"/>
    </row>
    <row r="132915" spans="17:17">
      <c r="Q132915" s="39"/>
    </row>
    <row r="132916" spans="17:17">
      <c r="Q132916" s="39"/>
    </row>
    <row r="132917" spans="17:17">
      <c r="Q132917" s="39"/>
    </row>
    <row r="132918" spans="17:17">
      <c r="Q132918" s="39"/>
    </row>
    <row r="132919" spans="17:17">
      <c r="Q132919" s="39"/>
    </row>
    <row r="132920" spans="17:17">
      <c r="Q132920" s="39"/>
    </row>
    <row r="132921" spans="17:17">
      <c r="Q132921" s="39"/>
    </row>
    <row r="132922" spans="17:17">
      <c r="Q132922" s="39"/>
    </row>
    <row r="132923" spans="17:17">
      <c r="Q132923" s="39"/>
    </row>
    <row r="132924" spans="17:17">
      <c r="Q132924" s="39"/>
    </row>
    <row r="132925" spans="17:17">
      <c r="Q132925" s="39"/>
    </row>
    <row r="132926" spans="17:17">
      <c r="Q132926" s="39"/>
    </row>
    <row r="132927" spans="17:17">
      <c r="Q132927" s="39"/>
    </row>
    <row r="132928" spans="17:17">
      <c r="Q132928" s="39"/>
    </row>
    <row r="132929" spans="17:17">
      <c r="Q132929" s="39"/>
    </row>
    <row r="132930" spans="17:17">
      <c r="Q132930" s="39"/>
    </row>
    <row r="132931" spans="17:17">
      <c r="Q132931" s="39"/>
    </row>
    <row r="132932" spans="17:17">
      <c r="Q132932" s="39"/>
    </row>
    <row r="132933" spans="17:17">
      <c r="Q132933" s="39"/>
    </row>
    <row r="132934" spans="17:17">
      <c r="Q132934" s="39"/>
    </row>
    <row r="132935" spans="17:17">
      <c r="Q132935" s="39"/>
    </row>
    <row r="132936" spans="17:17">
      <c r="Q132936" s="39"/>
    </row>
    <row r="132937" spans="17:17">
      <c r="Q132937" s="39"/>
    </row>
    <row r="132938" spans="17:17">
      <c r="Q132938" s="39"/>
    </row>
    <row r="132939" spans="17:17">
      <c r="Q132939" s="39"/>
    </row>
    <row r="132940" spans="17:17">
      <c r="Q132940" s="39"/>
    </row>
    <row r="132941" spans="17:17">
      <c r="Q132941" s="39"/>
    </row>
    <row r="132942" spans="17:17">
      <c r="Q132942" s="39"/>
    </row>
    <row r="132943" spans="17:17">
      <c r="Q132943" s="39"/>
    </row>
    <row r="132944" spans="17:17">
      <c r="Q132944" s="39"/>
    </row>
    <row r="132945" spans="17:17">
      <c r="Q132945" s="39"/>
    </row>
    <row r="132946" spans="17:17">
      <c r="Q132946" s="39"/>
    </row>
    <row r="132947" spans="17:17">
      <c r="Q132947" s="39"/>
    </row>
    <row r="132948" spans="17:17">
      <c r="Q132948" s="39"/>
    </row>
    <row r="132949" spans="17:17">
      <c r="Q132949" s="39"/>
    </row>
    <row r="132950" spans="17:17">
      <c r="Q132950" s="39"/>
    </row>
    <row r="132951" spans="17:17">
      <c r="Q132951" s="39"/>
    </row>
    <row r="132952" spans="17:17">
      <c r="Q132952" s="39"/>
    </row>
    <row r="132953" spans="17:17">
      <c r="Q132953" s="39"/>
    </row>
    <row r="132954" spans="17:17">
      <c r="Q132954" s="39"/>
    </row>
    <row r="132955" spans="17:17">
      <c r="Q132955" s="39"/>
    </row>
    <row r="132956" spans="17:17">
      <c r="Q132956" s="39"/>
    </row>
    <row r="132957" spans="17:17">
      <c r="Q132957" s="39"/>
    </row>
    <row r="132958" spans="17:17">
      <c r="Q132958" s="39"/>
    </row>
    <row r="132959" spans="17:17">
      <c r="Q132959" s="39"/>
    </row>
    <row r="132960" spans="17:17">
      <c r="Q132960" s="39"/>
    </row>
    <row r="132961" spans="17:17">
      <c r="Q132961" s="39"/>
    </row>
    <row r="132962" spans="17:17">
      <c r="Q132962" s="39"/>
    </row>
    <row r="132963" spans="17:17">
      <c r="Q132963" s="39"/>
    </row>
    <row r="132964" spans="17:17">
      <c r="Q132964" s="39"/>
    </row>
    <row r="132965" spans="17:17">
      <c r="Q132965" s="39"/>
    </row>
    <row r="132966" spans="17:17">
      <c r="Q132966" s="39"/>
    </row>
    <row r="132967" spans="17:17">
      <c r="Q132967" s="39"/>
    </row>
    <row r="132968" spans="17:17">
      <c r="Q132968" s="39"/>
    </row>
    <row r="132969" spans="17:17">
      <c r="Q132969" s="39"/>
    </row>
    <row r="132970" spans="17:17">
      <c r="Q132970" s="39"/>
    </row>
    <row r="132971" spans="17:17">
      <c r="Q132971" s="39"/>
    </row>
    <row r="132972" spans="17:17">
      <c r="Q132972" s="39"/>
    </row>
    <row r="132973" spans="17:17">
      <c r="Q132973" s="39"/>
    </row>
    <row r="132974" spans="17:17">
      <c r="Q132974" s="39"/>
    </row>
    <row r="132975" spans="17:17">
      <c r="Q132975" s="39"/>
    </row>
    <row r="132976" spans="17:17">
      <c r="Q132976" s="39"/>
    </row>
    <row r="132977" spans="17:17">
      <c r="Q132977" s="39"/>
    </row>
    <row r="132978" spans="17:17">
      <c r="Q132978" s="39"/>
    </row>
    <row r="132979" spans="17:17">
      <c r="Q132979" s="39"/>
    </row>
    <row r="132980" spans="17:17">
      <c r="Q132980" s="39"/>
    </row>
    <row r="132981" spans="17:17">
      <c r="Q132981" s="39"/>
    </row>
    <row r="132982" spans="17:17">
      <c r="Q132982" s="39"/>
    </row>
    <row r="132983" spans="17:17">
      <c r="Q132983" s="39"/>
    </row>
    <row r="132984" spans="17:17">
      <c r="Q132984" s="39"/>
    </row>
    <row r="132985" spans="17:17">
      <c r="Q132985" s="39"/>
    </row>
    <row r="132986" spans="17:17">
      <c r="Q132986" s="39"/>
    </row>
    <row r="132987" spans="17:17">
      <c r="Q132987" s="39"/>
    </row>
    <row r="132988" spans="17:17">
      <c r="Q132988" s="39"/>
    </row>
    <row r="132989" spans="17:17">
      <c r="Q132989" s="39"/>
    </row>
    <row r="132990" spans="17:17">
      <c r="Q132990" s="39"/>
    </row>
    <row r="132991" spans="17:17">
      <c r="Q132991" s="39"/>
    </row>
    <row r="132992" spans="17:17">
      <c r="Q132992" s="39"/>
    </row>
    <row r="132993" spans="17:17">
      <c r="Q132993" s="39"/>
    </row>
    <row r="132994" spans="17:17">
      <c r="Q132994" s="39"/>
    </row>
    <row r="132995" spans="17:17">
      <c r="Q132995" s="39"/>
    </row>
    <row r="132996" spans="17:17">
      <c r="Q132996" s="39"/>
    </row>
    <row r="132997" spans="17:17">
      <c r="Q132997" s="39"/>
    </row>
    <row r="132998" spans="17:17">
      <c r="Q132998" s="39"/>
    </row>
    <row r="132999" spans="17:17">
      <c r="Q132999" s="39"/>
    </row>
    <row r="133000" spans="17:17">
      <c r="Q133000" s="39"/>
    </row>
    <row r="133001" spans="17:17">
      <c r="Q133001" s="39"/>
    </row>
    <row r="133002" spans="17:17">
      <c r="Q133002" s="39"/>
    </row>
    <row r="133003" spans="17:17">
      <c r="Q133003" s="39"/>
    </row>
    <row r="133004" spans="17:17">
      <c r="Q133004" s="39"/>
    </row>
    <row r="133005" spans="17:17">
      <c r="Q133005" s="39"/>
    </row>
    <row r="133006" spans="17:17">
      <c r="Q133006" s="39"/>
    </row>
    <row r="133007" spans="17:17">
      <c r="Q133007" s="39"/>
    </row>
    <row r="133008" spans="17:17">
      <c r="Q133008" s="39"/>
    </row>
    <row r="133009" spans="17:17">
      <c r="Q133009" s="39"/>
    </row>
    <row r="133010" spans="17:17">
      <c r="Q133010" s="39"/>
    </row>
    <row r="133011" spans="17:17">
      <c r="Q133011" s="39"/>
    </row>
    <row r="133012" spans="17:17">
      <c r="Q133012" s="39"/>
    </row>
    <row r="133013" spans="17:17">
      <c r="Q133013" s="39"/>
    </row>
    <row r="133014" spans="17:17">
      <c r="Q133014" s="39"/>
    </row>
    <row r="133015" spans="17:17">
      <c r="Q133015" s="39"/>
    </row>
    <row r="133016" spans="17:17">
      <c r="Q133016" s="39"/>
    </row>
    <row r="133017" spans="17:17">
      <c r="Q133017" s="39"/>
    </row>
    <row r="133018" spans="17:17">
      <c r="Q133018" s="39"/>
    </row>
    <row r="133019" spans="17:17">
      <c r="Q133019" s="39"/>
    </row>
    <row r="133020" spans="17:17">
      <c r="Q133020" s="39"/>
    </row>
    <row r="133021" spans="17:17">
      <c r="Q133021" s="39"/>
    </row>
    <row r="133022" spans="17:17">
      <c r="Q133022" s="39"/>
    </row>
    <row r="133023" spans="17:17">
      <c r="Q133023" s="39"/>
    </row>
    <row r="133024" spans="17:17">
      <c r="Q133024" s="39"/>
    </row>
    <row r="133025" spans="17:17">
      <c r="Q133025" s="39"/>
    </row>
    <row r="133026" spans="17:17">
      <c r="Q133026" s="39"/>
    </row>
    <row r="133027" spans="17:17">
      <c r="Q133027" s="39"/>
    </row>
    <row r="133028" spans="17:17">
      <c r="Q133028" s="39"/>
    </row>
    <row r="133029" spans="17:17">
      <c r="Q133029" s="39"/>
    </row>
    <row r="133030" spans="17:17">
      <c r="Q133030" s="39"/>
    </row>
    <row r="133031" spans="17:17">
      <c r="Q133031" s="39"/>
    </row>
    <row r="133032" spans="17:17">
      <c r="Q133032" s="39"/>
    </row>
    <row r="133033" spans="17:17">
      <c r="Q133033" s="39"/>
    </row>
    <row r="133034" spans="17:17">
      <c r="Q133034" s="39"/>
    </row>
    <row r="133035" spans="17:17">
      <c r="Q133035" s="39"/>
    </row>
    <row r="133036" spans="17:17">
      <c r="Q133036" s="39"/>
    </row>
    <row r="133037" spans="17:17">
      <c r="Q133037" s="39"/>
    </row>
    <row r="133038" spans="17:17">
      <c r="Q133038" s="39"/>
    </row>
    <row r="133039" spans="17:17">
      <c r="Q133039" s="39"/>
    </row>
    <row r="133040" spans="17:17">
      <c r="Q133040" s="39"/>
    </row>
    <row r="133041" spans="17:17">
      <c r="Q133041" s="39"/>
    </row>
    <row r="133042" spans="17:17">
      <c r="Q133042" s="39"/>
    </row>
    <row r="133043" spans="17:17">
      <c r="Q133043" s="39"/>
    </row>
    <row r="133044" spans="17:17">
      <c r="Q133044" s="39"/>
    </row>
    <row r="133045" spans="17:17">
      <c r="Q133045" s="39"/>
    </row>
    <row r="133046" spans="17:17">
      <c r="Q133046" s="39"/>
    </row>
    <row r="133047" spans="17:17">
      <c r="Q133047" s="39"/>
    </row>
    <row r="133048" spans="17:17">
      <c r="Q133048" s="39"/>
    </row>
    <row r="133049" spans="17:17">
      <c r="Q133049" s="39"/>
    </row>
    <row r="133050" spans="17:17">
      <c r="Q133050" s="39"/>
    </row>
    <row r="133051" spans="17:17">
      <c r="Q133051" s="39"/>
    </row>
    <row r="133052" spans="17:17">
      <c r="Q133052" s="39"/>
    </row>
    <row r="133053" spans="17:17">
      <c r="Q133053" s="39"/>
    </row>
    <row r="133054" spans="17:17">
      <c r="Q133054" s="39"/>
    </row>
    <row r="133055" spans="17:17">
      <c r="Q133055" s="39"/>
    </row>
    <row r="133056" spans="17:17">
      <c r="Q133056" s="39"/>
    </row>
    <row r="133057" spans="17:17">
      <c r="Q133057" s="39"/>
    </row>
    <row r="133058" spans="17:17">
      <c r="Q133058" s="39"/>
    </row>
    <row r="133059" spans="17:17">
      <c r="Q133059" s="39"/>
    </row>
    <row r="133060" spans="17:17">
      <c r="Q133060" s="39"/>
    </row>
    <row r="133061" spans="17:17">
      <c r="Q133061" s="39"/>
    </row>
    <row r="133062" spans="17:17">
      <c r="Q133062" s="39"/>
    </row>
    <row r="133063" spans="17:17">
      <c r="Q133063" s="39"/>
    </row>
    <row r="133064" spans="17:17">
      <c r="Q133064" s="39"/>
    </row>
    <row r="133065" spans="17:17">
      <c r="Q133065" s="39"/>
    </row>
    <row r="133066" spans="17:17">
      <c r="Q133066" s="39"/>
    </row>
    <row r="133067" spans="17:17">
      <c r="Q133067" s="39"/>
    </row>
    <row r="133068" spans="17:17">
      <c r="Q133068" s="39"/>
    </row>
    <row r="133069" spans="17:17">
      <c r="Q133069" s="39"/>
    </row>
    <row r="133070" spans="17:17">
      <c r="Q133070" s="39"/>
    </row>
    <row r="133071" spans="17:17">
      <c r="Q133071" s="39"/>
    </row>
    <row r="133072" spans="17:17">
      <c r="Q133072" s="39"/>
    </row>
    <row r="133073" spans="17:17">
      <c r="Q133073" s="39"/>
    </row>
    <row r="133074" spans="17:17">
      <c r="Q133074" s="39"/>
    </row>
    <row r="133075" spans="17:17">
      <c r="Q133075" s="39"/>
    </row>
    <row r="133076" spans="17:17">
      <c r="Q133076" s="39"/>
    </row>
    <row r="133077" spans="17:17">
      <c r="Q133077" s="39"/>
    </row>
    <row r="133078" spans="17:17">
      <c r="Q133078" s="39"/>
    </row>
    <row r="133079" spans="17:17">
      <c r="Q133079" s="39"/>
    </row>
    <row r="133080" spans="17:17">
      <c r="Q133080" s="39"/>
    </row>
    <row r="133081" spans="17:17">
      <c r="Q133081" s="39"/>
    </row>
    <row r="133082" spans="17:17">
      <c r="Q133082" s="39"/>
    </row>
    <row r="133083" spans="17:17">
      <c r="Q133083" s="39"/>
    </row>
    <row r="133084" spans="17:17">
      <c r="Q133084" s="39"/>
    </row>
    <row r="133085" spans="17:17">
      <c r="Q133085" s="39"/>
    </row>
    <row r="133086" spans="17:17">
      <c r="Q133086" s="39"/>
    </row>
    <row r="133087" spans="17:17">
      <c r="Q133087" s="39"/>
    </row>
    <row r="133088" spans="17:17">
      <c r="Q133088" s="39"/>
    </row>
    <row r="133089" spans="17:17">
      <c r="Q133089" s="39"/>
    </row>
    <row r="133090" spans="17:17">
      <c r="Q133090" s="39"/>
    </row>
    <row r="133091" spans="17:17">
      <c r="Q133091" s="39"/>
    </row>
    <row r="133092" spans="17:17">
      <c r="Q133092" s="39"/>
    </row>
    <row r="133093" spans="17:17">
      <c r="Q133093" s="39"/>
    </row>
    <row r="133094" spans="17:17">
      <c r="Q133094" s="39"/>
    </row>
    <row r="133095" spans="17:17">
      <c r="Q133095" s="39"/>
    </row>
    <row r="133096" spans="17:17">
      <c r="Q133096" s="39"/>
    </row>
    <row r="133097" spans="17:17">
      <c r="Q133097" s="39"/>
    </row>
    <row r="133098" spans="17:17">
      <c r="Q133098" s="39"/>
    </row>
    <row r="133099" spans="17:17">
      <c r="Q133099" s="39"/>
    </row>
    <row r="133100" spans="17:17">
      <c r="Q133100" s="39"/>
    </row>
    <row r="133101" spans="17:17">
      <c r="Q133101" s="39"/>
    </row>
    <row r="133102" spans="17:17">
      <c r="Q133102" s="39"/>
    </row>
    <row r="133103" spans="17:17">
      <c r="Q133103" s="39"/>
    </row>
    <row r="133104" spans="17:17">
      <c r="Q133104" s="39"/>
    </row>
    <row r="133105" spans="17:17">
      <c r="Q133105" s="39"/>
    </row>
    <row r="133106" spans="17:17">
      <c r="Q133106" s="39"/>
    </row>
    <row r="133107" spans="17:17">
      <c r="Q133107" s="39"/>
    </row>
    <row r="133108" spans="17:17">
      <c r="Q133108" s="39"/>
    </row>
    <row r="133109" spans="17:17">
      <c r="Q133109" s="39"/>
    </row>
    <row r="133110" spans="17:17">
      <c r="Q133110" s="39"/>
    </row>
    <row r="133111" spans="17:17">
      <c r="Q133111" s="39"/>
    </row>
    <row r="133112" spans="17:17">
      <c r="Q133112" s="39"/>
    </row>
    <row r="133113" spans="17:17">
      <c r="Q133113" s="39"/>
    </row>
    <row r="133114" spans="17:17">
      <c r="Q133114" s="39"/>
    </row>
    <row r="133115" spans="17:17">
      <c r="Q133115" s="39"/>
    </row>
    <row r="133116" spans="17:17">
      <c r="Q133116" s="39"/>
    </row>
    <row r="133117" spans="17:17">
      <c r="Q133117" s="39"/>
    </row>
    <row r="133118" spans="17:17">
      <c r="Q133118" s="39"/>
    </row>
    <row r="133119" spans="17:17">
      <c r="Q133119" s="39"/>
    </row>
    <row r="133120" spans="17:17">
      <c r="Q133120" s="39"/>
    </row>
    <row r="133121" spans="17:17">
      <c r="Q133121" s="39"/>
    </row>
    <row r="133122" spans="17:17">
      <c r="Q133122" s="39"/>
    </row>
    <row r="133123" spans="17:17">
      <c r="Q133123" s="39"/>
    </row>
    <row r="133124" spans="17:17">
      <c r="Q133124" s="39"/>
    </row>
    <row r="133125" spans="17:17">
      <c r="Q133125" s="39"/>
    </row>
    <row r="133126" spans="17:17">
      <c r="Q133126" s="39"/>
    </row>
    <row r="133127" spans="17:17">
      <c r="Q133127" s="39"/>
    </row>
    <row r="133128" spans="17:17">
      <c r="Q133128" s="39"/>
    </row>
    <row r="133129" spans="17:17">
      <c r="Q133129" s="39"/>
    </row>
    <row r="133130" spans="17:17">
      <c r="Q133130" s="39"/>
    </row>
    <row r="133131" spans="17:17">
      <c r="Q133131" s="39"/>
    </row>
    <row r="133132" spans="17:17">
      <c r="Q133132" s="39"/>
    </row>
    <row r="133133" spans="17:17">
      <c r="Q133133" s="39"/>
    </row>
    <row r="133134" spans="17:17">
      <c r="Q133134" s="39"/>
    </row>
    <row r="133135" spans="17:17">
      <c r="Q133135" s="39"/>
    </row>
    <row r="133136" spans="17:17">
      <c r="Q133136" s="39"/>
    </row>
    <row r="133137" spans="17:17">
      <c r="Q133137" s="39"/>
    </row>
    <row r="133138" spans="17:17">
      <c r="Q133138" s="39"/>
    </row>
    <row r="133139" spans="17:17">
      <c r="Q133139" s="39"/>
    </row>
    <row r="133140" spans="17:17">
      <c r="Q133140" s="39"/>
    </row>
    <row r="133141" spans="17:17">
      <c r="Q133141" s="39"/>
    </row>
    <row r="133142" spans="17:17">
      <c r="Q133142" s="39"/>
    </row>
    <row r="133143" spans="17:17">
      <c r="Q133143" s="39"/>
    </row>
    <row r="133144" spans="17:17">
      <c r="Q133144" s="39"/>
    </row>
    <row r="133145" spans="17:17">
      <c r="Q133145" s="39"/>
    </row>
    <row r="133146" spans="17:17">
      <c r="Q133146" s="39"/>
    </row>
    <row r="133147" spans="17:17">
      <c r="Q133147" s="39"/>
    </row>
    <row r="133148" spans="17:17">
      <c r="Q133148" s="39"/>
    </row>
    <row r="133149" spans="17:17">
      <c r="Q133149" s="39"/>
    </row>
    <row r="133150" spans="17:17">
      <c r="Q133150" s="39"/>
    </row>
    <row r="133151" spans="17:17">
      <c r="Q133151" s="39"/>
    </row>
    <row r="133152" spans="17:17">
      <c r="Q133152" s="39"/>
    </row>
    <row r="133153" spans="17:17">
      <c r="Q133153" s="39"/>
    </row>
    <row r="133154" spans="17:17">
      <c r="Q133154" s="39"/>
    </row>
    <row r="133155" spans="17:17">
      <c r="Q133155" s="39"/>
    </row>
    <row r="133156" spans="17:17">
      <c r="Q133156" s="39"/>
    </row>
    <row r="133157" spans="17:17">
      <c r="Q133157" s="39"/>
    </row>
    <row r="133158" spans="17:17">
      <c r="Q133158" s="39"/>
    </row>
    <row r="133159" spans="17:17">
      <c r="Q133159" s="39"/>
    </row>
    <row r="133160" spans="17:17">
      <c r="Q133160" s="39"/>
    </row>
    <row r="133161" spans="17:17">
      <c r="Q133161" s="39"/>
    </row>
    <row r="133162" spans="17:17">
      <c r="Q133162" s="39"/>
    </row>
    <row r="133163" spans="17:17">
      <c r="Q133163" s="39"/>
    </row>
    <row r="133164" spans="17:17">
      <c r="Q133164" s="39"/>
    </row>
    <row r="133165" spans="17:17">
      <c r="Q133165" s="39"/>
    </row>
    <row r="133166" spans="17:17">
      <c r="Q133166" s="39"/>
    </row>
    <row r="133167" spans="17:17">
      <c r="Q133167" s="39"/>
    </row>
    <row r="133168" spans="17:17">
      <c r="Q133168" s="39"/>
    </row>
    <row r="133169" spans="17:17">
      <c r="Q133169" s="39"/>
    </row>
    <row r="133170" spans="17:17">
      <c r="Q133170" s="39"/>
    </row>
    <row r="133171" spans="17:17">
      <c r="Q133171" s="39"/>
    </row>
    <row r="133172" spans="17:17">
      <c r="Q133172" s="39"/>
    </row>
    <row r="133173" spans="17:17">
      <c r="Q133173" s="39"/>
    </row>
    <row r="133174" spans="17:17">
      <c r="Q133174" s="39"/>
    </row>
    <row r="133175" spans="17:17">
      <c r="Q133175" s="39"/>
    </row>
    <row r="133176" spans="17:17">
      <c r="Q133176" s="39"/>
    </row>
    <row r="133177" spans="17:17">
      <c r="Q133177" s="39"/>
    </row>
    <row r="133178" spans="17:17">
      <c r="Q133178" s="39"/>
    </row>
    <row r="133179" spans="17:17">
      <c r="Q133179" s="39"/>
    </row>
    <row r="133180" spans="17:17">
      <c r="Q133180" s="39"/>
    </row>
    <row r="133181" spans="17:17">
      <c r="Q133181" s="39"/>
    </row>
    <row r="133182" spans="17:17">
      <c r="Q133182" s="39"/>
    </row>
    <row r="133183" spans="17:17">
      <c r="Q133183" s="39"/>
    </row>
    <row r="133184" spans="17:17">
      <c r="Q133184" s="39"/>
    </row>
    <row r="133185" spans="17:17">
      <c r="Q133185" s="39"/>
    </row>
    <row r="133186" spans="17:17">
      <c r="Q133186" s="39"/>
    </row>
    <row r="133187" spans="17:17">
      <c r="Q133187" s="39"/>
    </row>
    <row r="133188" spans="17:17">
      <c r="Q133188" s="39"/>
    </row>
    <row r="133189" spans="17:17">
      <c r="Q133189" s="39"/>
    </row>
    <row r="133190" spans="17:17">
      <c r="Q133190" s="39"/>
    </row>
    <row r="133191" spans="17:17">
      <c r="Q133191" s="39"/>
    </row>
    <row r="133192" spans="17:17">
      <c r="Q133192" s="39"/>
    </row>
    <row r="133193" spans="17:17">
      <c r="Q133193" s="39"/>
    </row>
    <row r="133194" spans="17:17">
      <c r="Q133194" s="39"/>
    </row>
    <row r="133195" spans="17:17">
      <c r="Q133195" s="39"/>
    </row>
    <row r="133196" spans="17:17">
      <c r="Q133196" s="39"/>
    </row>
    <row r="133197" spans="17:17">
      <c r="Q133197" s="39"/>
    </row>
    <row r="133198" spans="17:17">
      <c r="Q133198" s="39"/>
    </row>
    <row r="133199" spans="17:17">
      <c r="Q133199" s="39"/>
    </row>
    <row r="133200" spans="17:17">
      <c r="Q133200" s="39"/>
    </row>
    <row r="133201" spans="17:17">
      <c r="Q133201" s="39"/>
    </row>
    <row r="133202" spans="17:17">
      <c r="Q133202" s="39"/>
    </row>
    <row r="133203" spans="17:17">
      <c r="Q133203" s="39"/>
    </row>
    <row r="133204" spans="17:17">
      <c r="Q133204" s="39"/>
    </row>
    <row r="133205" spans="17:17">
      <c r="Q133205" s="39"/>
    </row>
    <row r="133206" spans="17:17">
      <c r="Q133206" s="39"/>
    </row>
    <row r="133207" spans="17:17">
      <c r="Q133207" s="39"/>
    </row>
    <row r="133208" spans="17:17">
      <c r="Q133208" s="39"/>
    </row>
    <row r="133209" spans="17:17">
      <c r="Q133209" s="39"/>
    </row>
    <row r="133210" spans="17:17">
      <c r="Q133210" s="39"/>
    </row>
    <row r="133211" spans="17:17">
      <c r="Q133211" s="39"/>
    </row>
    <row r="133212" spans="17:17">
      <c r="Q133212" s="39"/>
    </row>
    <row r="133213" spans="17:17">
      <c r="Q133213" s="39"/>
    </row>
    <row r="133214" spans="17:17">
      <c r="Q133214" s="39"/>
    </row>
    <row r="133215" spans="17:17">
      <c r="Q133215" s="39"/>
    </row>
    <row r="133216" spans="17:17">
      <c r="Q133216" s="39"/>
    </row>
    <row r="133217" spans="17:17">
      <c r="Q133217" s="39"/>
    </row>
    <row r="133218" spans="17:17">
      <c r="Q133218" s="39"/>
    </row>
    <row r="133219" spans="17:17">
      <c r="Q133219" s="39"/>
    </row>
    <row r="133220" spans="17:17">
      <c r="Q133220" s="39"/>
    </row>
    <row r="133221" spans="17:17">
      <c r="Q133221" s="39"/>
    </row>
    <row r="133222" spans="17:17">
      <c r="Q133222" s="39"/>
    </row>
    <row r="133223" spans="17:17">
      <c r="Q133223" s="39"/>
    </row>
    <row r="133224" spans="17:17">
      <c r="Q133224" s="39"/>
    </row>
    <row r="133225" spans="17:17">
      <c r="Q133225" s="39"/>
    </row>
    <row r="133226" spans="17:17">
      <c r="Q133226" s="39"/>
    </row>
    <row r="133227" spans="17:17">
      <c r="Q133227" s="39"/>
    </row>
    <row r="133228" spans="17:17">
      <c r="Q133228" s="39"/>
    </row>
    <row r="133229" spans="17:17">
      <c r="Q133229" s="39"/>
    </row>
    <row r="133230" spans="17:17">
      <c r="Q133230" s="39"/>
    </row>
    <row r="133231" spans="17:17">
      <c r="Q133231" s="39"/>
    </row>
    <row r="133232" spans="17:17">
      <c r="Q133232" s="39"/>
    </row>
    <row r="133233" spans="17:17">
      <c r="Q133233" s="39"/>
    </row>
    <row r="133234" spans="17:17">
      <c r="Q133234" s="39"/>
    </row>
    <row r="133235" spans="17:17">
      <c r="Q133235" s="39"/>
    </row>
    <row r="133236" spans="17:17">
      <c r="Q133236" s="39"/>
    </row>
    <row r="133237" spans="17:17">
      <c r="Q133237" s="39"/>
    </row>
    <row r="133238" spans="17:17">
      <c r="Q133238" s="39"/>
    </row>
    <row r="133239" spans="17:17">
      <c r="Q133239" s="39"/>
    </row>
    <row r="133240" spans="17:17">
      <c r="Q133240" s="39"/>
    </row>
    <row r="133241" spans="17:17">
      <c r="Q133241" s="39"/>
    </row>
    <row r="133242" spans="17:17">
      <c r="Q133242" s="39"/>
    </row>
    <row r="133243" spans="17:17">
      <c r="Q133243" s="39"/>
    </row>
    <row r="133244" spans="17:17">
      <c r="Q133244" s="39"/>
    </row>
    <row r="133245" spans="17:17">
      <c r="Q133245" s="39"/>
    </row>
    <row r="133246" spans="17:17">
      <c r="Q133246" s="39"/>
    </row>
    <row r="133247" spans="17:17">
      <c r="Q133247" s="39"/>
    </row>
    <row r="133248" spans="17:17">
      <c r="Q133248" s="39"/>
    </row>
    <row r="133249" spans="17:17">
      <c r="Q133249" s="39"/>
    </row>
    <row r="133250" spans="17:17">
      <c r="Q133250" s="39"/>
    </row>
    <row r="133251" spans="17:17">
      <c r="Q133251" s="39"/>
    </row>
    <row r="133252" spans="17:17">
      <c r="Q133252" s="39"/>
    </row>
    <row r="133253" spans="17:17">
      <c r="Q133253" s="39"/>
    </row>
    <row r="133254" spans="17:17">
      <c r="Q133254" s="39"/>
    </row>
    <row r="133255" spans="17:17">
      <c r="Q133255" s="39"/>
    </row>
    <row r="133256" spans="17:17">
      <c r="Q133256" s="39"/>
    </row>
    <row r="133257" spans="17:17">
      <c r="Q133257" s="39"/>
    </row>
    <row r="133258" spans="17:17">
      <c r="Q133258" s="39"/>
    </row>
    <row r="133259" spans="17:17">
      <c r="Q133259" s="39"/>
    </row>
    <row r="133260" spans="17:17">
      <c r="Q133260" s="39"/>
    </row>
    <row r="133261" spans="17:17">
      <c r="Q133261" s="39"/>
    </row>
    <row r="133262" spans="17:17">
      <c r="Q133262" s="39"/>
    </row>
    <row r="133263" spans="17:17">
      <c r="Q133263" s="39"/>
    </row>
    <row r="133264" spans="17:17">
      <c r="Q133264" s="39"/>
    </row>
    <row r="133265" spans="17:17">
      <c r="Q133265" s="39"/>
    </row>
    <row r="133266" spans="17:17">
      <c r="Q133266" s="39"/>
    </row>
    <row r="133267" spans="17:17">
      <c r="Q133267" s="39"/>
    </row>
    <row r="133268" spans="17:17">
      <c r="Q133268" s="39"/>
    </row>
    <row r="133269" spans="17:17">
      <c r="Q133269" s="39"/>
    </row>
    <row r="133270" spans="17:17">
      <c r="Q133270" s="39"/>
    </row>
    <row r="133271" spans="17:17">
      <c r="Q133271" s="39"/>
    </row>
    <row r="133272" spans="17:17">
      <c r="Q133272" s="39"/>
    </row>
    <row r="133273" spans="17:17">
      <c r="Q133273" s="39"/>
    </row>
    <row r="133274" spans="17:17">
      <c r="Q133274" s="39"/>
    </row>
    <row r="133275" spans="17:17">
      <c r="Q133275" s="39"/>
    </row>
    <row r="133276" spans="17:17">
      <c r="Q133276" s="39"/>
    </row>
    <row r="133277" spans="17:17">
      <c r="Q133277" s="39"/>
    </row>
    <row r="133278" spans="17:17">
      <c r="Q133278" s="39"/>
    </row>
    <row r="133279" spans="17:17">
      <c r="Q133279" s="39"/>
    </row>
    <row r="133280" spans="17:17">
      <c r="Q133280" s="39"/>
    </row>
    <row r="133281" spans="17:17">
      <c r="Q133281" s="39"/>
    </row>
    <row r="133282" spans="17:17">
      <c r="Q133282" s="39"/>
    </row>
    <row r="133283" spans="17:17">
      <c r="Q133283" s="39"/>
    </row>
    <row r="133284" spans="17:17">
      <c r="Q133284" s="39"/>
    </row>
    <row r="133285" spans="17:17">
      <c r="Q133285" s="39"/>
    </row>
    <row r="133286" spans="17:17">
      <c r="Q133286" s="39"/>
    </row>
    <row r="133287" spans="17:17">
      <c r="Q133287" s="39"/>
    </row>
    <row r="133288" spans="17:17">
      <c r="Q133288" s="39"/>
    </row>
    <row r="133289" spans="17:17">
      <c r="Q133289" s="39"/>
    </row>
    <row r="133290" spans="17:17">
      <c r="Q133290" s="39"/>
    </row>
    <row r="133291" spans="17:17">
      <c r="Q133291" s="39"/>
    </row>
    <row r="133292" spans="17:17">
      <c r="Q133292" s="39"/>
    </row>
    <row r="133293" spans="17:17">
      <c r="Q133293" s="39"/>
    </row>
    <row r="133294" spans="17:17">
      <c r="Q133294" s="39"/>
    </row>
    <row r="133295" spans="17:17">
      <c r="Q133295" s="39"/>
    </row>
    <row r="133296" spans="17:17">
      <c r="Q133296" s="39"/>
    </row>
    <row r="133297" spans="17:17">
      <c r="Q133297" s="39"/>
    </row>
    <row r="133298" spans="17:17">
      <c r="Q133298" s="39"/>
    </row>
    <row r="133299" spans="17:17">
      <c r="Q133299" s="39"/>
    </row>
    <row r="133300" spans="17:17">
      <c r="Q133300" s="39"/>
    </row>
    <row r="133301" spans="17:17">
      <c r="Q133301" s="39"/>
    </row>
    <row r="133302" spans="17:17">
      <c r="Q133302" s="39"/>
    </row>
    <row r="133303" spans="17:17">
      <c r="Q133303" s="39"/>
    </row>
    <row r="133304" spans="17:17">
      <c r="Q133304" s="39"/>
    </row>
    <row r="133305" spans="17:17">
      <c r="Q133305" s="39"/>
    </row>
    <row r="133306" spans="17:17">
      <c r="Q133306" s="39"/>
    </row>
    <row r="133307" spans="17:17">
      <c r="Q133307" s="39"/>
    </row>
    <row r="133308" spans="17:17">
      <c r="Q133308" s="39"/>
    </row>
    <row r="133309" spans="17:17">
      <c r="Q133309" s="39"/>
    </row>
    <row r="133310" spans="17:17">
      <c r="Q133310" s="39"/>
    </row>
    <row r="133311" spans="17:17">
      <c r="Q133311" s="39"/>
    </row>
    <row r="133312" spans="17:17">
      <c r="Q133312" s="39"/>
    </row>
    <row r="133313" spans="17:17">
      <c r="Q133313" s="39"/>
    </row>
    <row r="133314" spans="17:17">
      <c r="Q133314" s="39"/>
    </row>
    <row r="133315" spans="17:17">
      <c r="Q133315" s="39"/>
    </row>
    <row r="133316" spans="17:17">
      <c r="Q133316" s="39"/>
    </row>
    <row r="133317" spans="17:17">
      <c r="Q133317" s="39"/>
    </row>
    <row r="133318" spans="17:17">
      <c r="Q133318" s="39"/>
    </row>
    <row r="133319" spans="17:17">
      <c r="Q133319" s="39"/>
    </row>
    <row r="133320" spans="17:17">
      <c r="Q133320" s="39"/>
    </row>
    <row r="133321" spans="17:17">
      <c r="Q133321" s="39"/>
    </row>
    <row r="133322" spans="17:17">
      <c r="Q133322" s="39"/>
    </row>
    <row r="133323" spans="17:17">
      <c r="Q133323" s="39"/>
    </row>
    <row r="133324" spans="17:17">
      <c r="Q133324" s="39"/>
    </row>
    <row r="133325" spans="17:17">
      <c r="Q133325" s="39"/>
    </row>
    <row r="133326" spans="17:17">
      <c r="Q133326" s="39"/>
    </row>
    <row r="133327" spans="17:17">
      <c r="Q133327" s="39"/>
    </row>
    <row r="133328" spans="17:17">
      <c r="Q133328" s="39"/>
    </row>
    <row r="133329" spans="17:17">
      <c r="Q133329" s="39"/>
    </row>
    <row r="133330" spans="17:17">
      <c r="Q133330" s="39"/>
    </row>
    <row r="133331" spans="17:17">
      <c r="Q133331" s="39"/>
    </row>
    <row r="133332" spans="17:17">
      <c r="Q133332" s="39"/>
    </row>
    <row r="133333" spans="17:17">
      <c r="Q133333" s="39"/>
    </row>
    <row r="133334" spans="17:17">
      <c r="Q133334" s="39"/>
    </row>
    <row r="133335" spans="17:17">
      <c r="Q133335" s="39"/>
    </row>
    <row r="133336" spans="17:17">
      <c r="Q133336" s="39"/>
    </row>
    <row r="133337" spans="17:17">
      <c r="Q133337" s="39"/>
    </row>
    <row r="133338" spans="17:17">
      <c r="Q133338" s="39"/>
    </row>
    <row r="133339" spans="17:17">
      <c r="Q133339" s="39"/>
    </row>
    <row r="133340" spans="17:17">
      <c r="Q133340" s="39"/>
    </row>
    <row r="133341" spans="17:17">
      <c r="Q133341" s="39"/>
    </row>
    <row r="133342" spans="17:17">
      <c r="Q133342" s="39"/>
    </row>
    <row r="133343" spans="17:17">
      <c r="Q133343" s="39"/>
    </row>
    <row r="133344" spans="17:17">
      <c r="Q133344" s="39"/>
    </row>
    <row r="133345" spans="17:17">
      <c r="Q133345" s="39"/>
    </row>
    <row r="133346" spans="17:17">
      <c r="Q133346" s="39"/>
    </row>
    <row r="133347" spans="17:17">
      <c r="Q133347" s="39"/>
    </row>
    <row r="133348" spans="17:17">
      <c r="Q133348" s="39"/>
    </row>
    <row r="133349" spans="17:17">
      <c r="Q133349" s="39"/>
    </row>
    <row r="133350" spans="17:17">
      <c r="Q133350" s="39"/>
    </row>
    <row r="133351" spans="17:17">
      <c r="Q133351" s="39"/>
    </row>
    <row r="133352" spans="17:17">
      <c r="Q133352" s="39"/>
    </row>
    <row r="133353" spans="17:17">
      <c r="Q133353" s="39"/>
    </row>
    <row r="133354" spans="17:17">
      <c r="Q133354" s="39"/>
    </row>
    <row r="133355" spans="17:17">
      <c r="Q133355" s="39"/>
    </row>
    <row r="133356" spans="17:17">
      <c r="Q133356" s="39"/>
    </row>
    <row r="133357" spans="17:17">
      <c r="Q133357" s="39"/>
    </row>
    <row r="133358" spans="17:17">
      <c r="Q133358" s="39"/>
    </row>
    <row r="133359" spans="17:17">
      <c r="Q133359" s="39"/>
    </row>
    <row r="133360" spans="17:17">
      <c r="Q133360" s="39"/>
    </row>
    <row r="133361" spans="17:17">
      <c r="Q133361" s="39"/>
    </row>
    <row r="133362" spans="17:17">
      <c r="Q133362" s="39"/>
    </row>
    <row r="133363" spans="17:17">
      <c r="Q133363" s="39"/>
    </row>
    <row r="133364" spans="17:17">
      <c r="Q133364" s="39"/>
    </row>
    <row r="133365" spans="17:17">
      <c r="Q133365" s="39"/>
    </row>
    <row r="133366" spans="17:17">
      <c r="Q133366" s="39"/>
    </row>
    <row r="133367" spans="17:17">
      <c r="Q133367" s="39"/>
    </row>
    <row r="133368" spans="17:17">
      <c r="Q133368" s="39"/>
    </row>
    <row r="133369" spans="17:17">
      <c r="Q133369" s="39"/>
    </row>
    <row r="133370" spans="17:17">
      <c r="Q133370" s="39"/>
    </row>
    <row r="133371" spans="17:17">
      <c r="Q133371" s="39"/>
    </row>
    <row r="133372" spans="17:17">
      <c r="Q133372" s="39"/>
    </row>
    <row r="133373" spans="17:17">
      <c r="Q133373" s="39"/>
    </row>
    <row r="133374" spans="17:17">
      <c r="Q133374" s="39"/>
    </row>
    <row r="133375" spans="17:17">
      <c r="Q133375" s="39"/>
    </row>
    <row r="133376" spans="17:17">
      <c r="Q133376" s="39"/>
    </row>
    <row r="133377" spans="17:17">
      <c r="Q133377" s="39"/>
    </row>
    <row r="133378" spans="17:17">
      <c r="Q133378" s="39"/>
    </row>
    <row r="133379" spans="17:17">
      <c r="Q133379" s="39"/>
    </row>
    <row r="133380" spans="17:17">
      <c r="Q133380" s="39"/>
    </row>
    <row r="133381" spans="17:17">
      <c r="Q133381" s="39"/>
    </row>
    <row r="133382" spans="17:17">
      <c r="Q133382" s="39"/>
    </row>
    <row r="133383" spans="17:17">
      <c r="Q133383" s="39"/>
    </row>
    <row r="133384" spans="17:17">
      <c r="Q133384" s="39"/>
    </row>
    <row r="133385" spans="17:17">
      <c r="Q133385" s="39"/>
    </row>
    <row r="133386" spans="17:17">
      <c r="Q133386" s="39"/>
    </row>
    <row r="133387" spans="17:17">
      <c r="Q133387" s="39"/>
    </row>
    <row r="133388" spans="17:17">
      <c r="Q133388" s="39"/>
    </row>
    <row r="133389" spans="17:17">
      <c r="Q133389" s="39"/>
    </row>
    <row r="133390" spans="17:17">
      <c r="Q133390" s="39"/>
    </row>
    <row r="133391" spans="17:17">
      <c r="Q133391" s="39"/>
    </row>
    <row r="133392" spans="17:17">
      <c r="Q133392" s="39"/>
    </row>
    <row r="133393" spans="17:17">
      <c r="Q133393" s="39"/>
    </row>
    <row r="133394" spans="17:17">
      <c r="Q133394" s="39"/>
    </row>
    <row r="133395" spans="17:17">
      <c r="Q133395" s="39"/>
    </row>
    <row r="133396" spans="17:17">
      <c r="Q133396" s="39"/>
    </row>
    <row r="133397" spans="17:17">
      <c r="Q133397" s="39"/>
    </row>
    <row r="133398" spans="17:17">
      <c r="Q133398" s="39"/>
    </row>
    <row r="133399" spans="17:17">
      <c r="Q133399" s="39"/>
    </row>
    <row r="133400" spans="17:17">
      <c r="Q133400" s="39"/>
    </row>
    <row r="133401" spans="17:17">
      <c r="Q133401" s="39"/>
    </row>
    <row r="133402" spans="17:17">
      <c r="Q133402" s="39"/>
    </row>
    <row r="133403" spans="17:17">
      <c r="Q133403" s="39"/>
    </row>
    <row r="133404" spans="17:17">
      <c r="Q133404" s="39"/>
    </row>
    <row r="133405" spans="17:17">
      <c r="Q133405" s="39"/>
    </row>
    <row r="133406" spans="17:17">
      <c r="Q133406" s="39"/>
    </row>
    <row r="133407" spans="17:17">
      <c r="Q133407" s="39"/>
    </row>
    <row r="133408" spans="17:17">
      <c r="Q133408" s="39"/>
    </row>
    <row r="133409" spans="17:17">
      <c r="Q133409" s="39"/>
    </row>
    <row r="133410" spans="17:17">
      <c r="Q133410" s="39"/>
    </row>
    <row r="133411" spans="17:17">
      <c r="Q133411" s="39"/>
    </row>
    <row r="133412" spans="17:17">
      <c r="Q133412" s="39"/>
    </row>
    <row r="133413" spans="17:17">
      <c r="Q133413" s="39"/>
    </row>
    <row r="133414" spans="17:17">
      <c r="Q133414" s="39"/>
    </row>
    <row r="133415" spans="17:17">
      <c r="Q133415" s="39"/>
    </row>
    <row r="133416" spans="17:17">
      <c r="Q133416" s="39"/>
    </row>
    <row r="133417" spans="17:17">
      <c r="Q133417" s="39"/>
    </row>
    <row r="133418" spans="17:17">
      <c r="Q133418" s="39"/>
    </row>
    <row r="133419" spans="17:17">
      <c r="Q133419" s="39"/>
    </row>
    <row r="133420" spans="17:17">
      <c r="Q133420" s="39"/>
    </row>
    <row r="133421" spans="17:17">
      <c r="Q133421" s="39"/>
    </row>
    <row r="133422" spans="17:17">
      <c r="Q133422" s="39"/>
    </row>
    <row r="133423" spans="17:17">
      <c r="Q133423" s="39"/>
    </row>
    <row r="133424" spans="17:17">
      <c r="Q133424" s="39"/>
    </row>
    <row r="133425" spans="17:17">
      <c r="Q133425" s="39"/>
    </row>
    <row r="133426" spans="17:17">
      <c r="Q133426" s="39"/>
    </row>
    <row r="133427" spans="17:17">
      <c r="Q133427" s="39"/>
    </row>
    <row r="133428" spans="17:17">
      <c r="Q133428" s="39"/>
    </row>
    <row r="133429" spans="17:17">
      <c r="Q133429" s="39"/>
    </row>
    <row r="133430" spans="17:17">
      <c r="Q133430" s="39"/>
    </row>
    <row r="133431" spans="17:17">
      <c r="Q133431" s="39"/>
    </row>
    <row r="133432" spans="17:17">
      <c r="Q133432" s="39"/>
    </row>
    <row r="133433" spans="17:17">
      <c r="Q133433" s="39"/>
    </row>
    <row r="133434" spans="17:17">
      <c r="Q133434" s="39"/>
    </row>
    <row r="133435" spans="17:17">
      <c r="Q133435" s="39"/>
    </row>
    <row r="133436" spans="17:17">
      <c r="Q133436" s="39"/>
    </row>
    <row r="133437" spans="17:17">
      <c r="Q133437" s="39"/>
    </row>
    <row r="133438" spans="17:17">
      <c r="Q133438" s="39"/>
    </row>
    <row r="133439" spans="17:17">
      <c r="Q133439" s="39"/>
    </row>
    <row r="133440" spans="17:17">
      <c r="Q133440" s="39"/>
    </row>
    <row r="133441" spans="17:17">
      <c r="Q133441" s="39"/>
    </row>
    <row r="133442" spans="17:17">
      <c r="Q133442" s="39"/>
    </row>
    <row r="133443" spans="17:17">
      <c r="Q133443" s="39"/>
    </row>
    <row r="133444" spans="17:17">
      <c r="Q133444" s="39"/>
    </row>
    <row r="133445" spans="17:17">
      <c r="Q133445" s="39"/>
    </row>
    <row r="133446" spans="17:17">
      <c r="Q133446" s="39"/>
    </row>
    <row r="133447" spans="17:17">
      <c r="Q133447" s="39"/>
    </row>
    <row r="133448" spans="17:17">
      <c r="Q133448" s="39"/>
    </row>
    <row r="133449" spans="17:17">
      <c r="Q133449" s="39"/>
    </row>
    <row r="133450" spans="17:17">
      <c r="Q133450" s="39"/>
    </row>
    <row r="133451" spans="17:17">
      <c r="Q133451" s="39"/>
    </row>
    <row r="133452" spans="17:17">
      <c r="Q133452" s="39"/>
    </row>
    <row r="133453" spans="17:17">
      <c r="Q133453" s="39"/>
    </row>
    <row r="133454" spans="17:17">
      <c r="Q133454" s="39"/>
    </row>
    <row r="133455" spans="17:17">
      <c r="Q133455" s="39"/>
    </row>
    <row r="133456" spans="17:17">
      <c r="Q133456" s="39"/>
    </row>
    <row r="133457" spans="17:17">
      <c r="Q133457" s="39"/>
    </row>
    <row r="133458" spans="17:17">
      <c r="Q133458" s="39"/>
    </row>
    <row r="133459" spans="17:17">
      <c r="Q133459" s="39"/>
    </row>
    <row r="133460" spans="17:17">
      <c r="Q133460" s="39"/>
    </row>
    <row r="133461" spans="17:17">
      <c r="Q133461" s="39"/>
    </row>
    <row r="133462" spans="17:17">
      <c r="Q133462" s="39"/>
    </row>
    <row r="133463" spans="17:17">
      <c r="Q133463" s="39"/>
    </row>
    <row r="133464" spans="17:17">
      <c r="Q133464" s="39"/>
    </row>
    <row r="133465" spans="17:17">
      <c r="Q133465" s="39"/>
    </row>
    <row r="133466" spans="17:17">
      <c r="Q133466" s="39"/>
    </row>
    <row r="133467" spans="17:17">
      <c r="Q133467" s="39"/>
    </row>
    <row r="133468" spans="17:17">
      <c r="Q133468" s="39"/>
    </row>
    <row r="133469" spans="17:17">
      <c r="Q133469" s="39"/>
    </row>
    <row r="133470" spans="17:17">
      <c r="Q133470" s="39"/>
    </row>
    <row r="133471" spans="17:17">
      <c r="Q133471" s="39"/>
    </row>
    <row r="133472" spans="17:17">
      <c r="Q133472" s="39"/>
    </row>
    <row r="133473" spans="17:17">
      <c r="Q133473" s="39"/>
    </row>
    <row r="133474" spans="17:17">
      <c r="Q133474" s="39"/>
    </row>
    <row r="133475" spans="17:17">
      <c r="Q133475" s="39"/>
    </row>
    <row r="133476" spans="17:17">
      <c r="Q133476" s="39"/>
    </row>
    <row r="133477" spans="17:17">
      <c r="Q133477" s="39"/>
    </row>
    <row r="133478" spans="17:17">
      <c r="Q133478" s="39"/>
    </row>
    <row r="133479" spans="17:17">
      <c r="Q133479" s="39"/>
    </row>
    <row r="133480" spans="17:17">
      <c r="Q133480" s="39"/>
    </row>
    <row r="133481" spans="17:17">
      <c r="Q133481" s="39"/>
    </row>
    <row r="133482" spans="17:17">
      <c r="Q133482" s="39"/>
    </row>
    <row r="133483" spans="17:17">
      <c r="Q133483" s="39"/>
    </row>
    <row r="133484" spans="17:17">
      <c r="Q133484" s="39"/>
    </row>
    <row r="133485" spans="17:17">
      <c r="Q133485" s="39"/>
    </row>
    <row r="133486" spans="17:17">
      <c r="Q133486" s="39"/>
    </row>
    <row r="133487" spans="17:17">
      <c r="Q133487" s="39"/>
    </row>
    <row r="133488" spans="17:17">
      <c r="Q133488" s="39"/>
    </row>
    <row r="133489" spans="17:17">
      <c r="Q133489" s="39"/>
    </row>
    <row r="133490" spans="17:17">
      <c r="Q133490" s="39"/>
    </row>
    <row r="133491" spans="17:17">
      <c r="Q133491" s="39"/>
    </row>
    <row r="133492" spans="17:17">
      <c r="Q133492" s="39"/>
    </row>
    <row r="133493" spans="17:17">
      <c r="Q133493" s="39"/>
    </row>
    <row r="133494" spans="17:17">
      <c r="Q133494" s="39"/>
    </row>
    <row r="133495" spans="17:17">
      <c r="Q133495" s="39"/>
    </row>
    <row r="133496" spans="17:17">
      <c r="Q133496" s="39"/>
    </row>
    <row r="133497" spans="17:17">
      <c r="Q133497" s="39"/>
    </row>
    <row r="133498" spans="17:17">
      <c r="Q133498" s="39"/>
    </row>
    <row r="133499" spans="17:17">
      <c r="Q133499" s="39"/>
    </row>
    <row r="133500" spans="17:17">
      <c r="Q133500" s="39"/>
    </row>
    <row r="133501" spans="17:17">
      <c r="Q133501" s="39"/>
    </row>
    <row r="133502" spans="17:17">
      <c r="Q133502" s="39"/>
    </row>
    <row r="133503" spans="17:17">
      <c r="Q133503" s="39"/>
    </row>
    <row r="133504" spans="17:17">
      <c r="Q133504" s="39"/>
    </row>
    <row r="133505" spans="17:17">
      <c r="Q133505" s="39"/>
    </row>
    <row r="133506" spans="17:17">
      <c r="Q133506" s="39"/>
    </row>
    <row r="133507" spans="17:17">
      <c r="Q133507" s="39"/>
    </row>
    <row r="133508" spans="17:17">
      <c r="Q133508" s="39"/>
    </row>
    <row r="133509" spans="17:17">
      <c r="Q133509" s="39"/>
    </row>
    <row r="133510" spans="17:17">
      <c r="Q133510" s="39"/>
    </row>
    <row r="133511" spans="17:17">
      <c r="Q133511" s="39"/>
    </row>
    <row r="133512" spans="17:17">
      <c r="Q133512" s="39"/>
    </row>
    <row r="133513" spans="17:17">
      <c r="Q133513" s="39"/>
    </row>
    <row r="133514" spans="17:17">
      <c r="Q133514" s="39"/>
    </row>
    <row r="133515" spans="17:17">
      <c r="Q133515" s="39"/>
    </row>
    <row r="133516" spans="17:17">
      <c r="Q133516" s="39"/>
    </row>
    <row r="133517" spans="17:17">
      <c r="Q133517" s="39"/>
    </row>
    <row r="133518" spans="17:17">
      <c r="Q133518" s="39"/>
    </row>
    <row r="133519" spans="17:17">
      <c r="Q133519" s="39"/>
    </row>
    <row r="133520" spans="17:17">
      <c r="Q133520" s="39"/>
    </row>
    <row r="133521" spans="17:17">
      <c r="Q133521" s="39"/>
    </row>
    <row r="133522" spans="17:17">
      <c r="Q133522" s="39"/>
    </row>
    <row r="133523" spans="17:17">
      <c r="Q133523" s="39"/>
    </row>
    <row r="133524" spans="17:17">
      <c r="Q133524" s="39"/>
    </row>
    <row r="133525" spans="17:17">
      <c r="Q133525" s="39"/>
    </row>
    <row r="133526" spans="17:17">
      <c r="Q133526" s="39"/>
    </row>
    <row r="133527" spans="17:17">
      <c r="Q133527" s="39"/>
    </row>
    <row r="133528" spans="17:17">
      <c r="Q133528" s="39"/>
    </row>
    <row r="133529" spans="17:17">
      <c r="Q133529" s="39"/>
    </row>
    <row r="133530" spans="17:17">
      <c r="Q133530" s="39"/>
    </row>
    <row r="133531" spans="17:17">
      <c r="Q133531" s="39"/>
    </row>
    <row r="133532" spans="17:17">
      <c r="Q133532" s="39"/>
    </row>
    <row r="133533" spans="17:17">
      <c r="Q133533" s="39"/>
    </row>
    <row r="133534" spans="17:17">
      <c r="Q133534" s="39"/>
    </row>
    <row r="133535" spans="17:17">
      <c r="Q133535" s="39"/>
    </row>
    <row r="133536" spans="17:17">
      <c r="Q133536" s="39"/>
    </row>
    <row r="133537" spans="17:17">
      <c r="Q133537" s="39"/>
    </row>
    <row r="133538" spans="17:17">
      <c r="Q133538" s="39"/>
    </row>
    <row r="133539" spans="17:17">
      <c r="Q133539" s="39"/>
    </row>
    <row r="133540" spans="17:17">
      <c r="Q133540" s="39"/>
    </row>
    <row r="133541" spans="17:17">
      <c r="Q133541" s="39"/>
    </row>
    <row r="133542" spans="17:17">
      <c r="Q133542" s="39"/>
    </row>
    <row r="133543" spans="17:17">
      <c r="Q133543" s="39"/>
    </row>
    <row r="133544" spans="17:17">
      <c r="Q133544" s="39"/>
    </row>
    <row r="133545" spans="17:17">
      <c r="Q133545" s="39"/>
    </row>
    <row r="133546" spans="17:17">
      <c r="Q133546" s="39"/>
    </row>
    <row r="133547" spans="17:17">
      <c r="Q133547" s="39"/>
    </row>
    <row r="133548" spans="17:17">
      <c r="Q133548" s="39"/>
    </row>
    <row r="133549" spans="17:17">
      <c r="Q133549" s="39"/>
    </row>
    <row r="133550" spans="17:17">
      <c r="Q133550" s="39"/>
    </row>
    <row r="133551" spans="17:17">
      <c r="Q133551" s="39"/>
    </row>
    <row r="133552" spans="17:17">
      <c r="Q133552" s="39"/>
    </row>
    <row r="133553" spans="17:17">
      <c r="Q133553" s="39"/>
    </row>
    <row r="133554" spans="17:17">
      <c r="Q133554" s="39"/>
    </row>
    <row r="133555" spans="17:17">
      <c r="Q133555" s="39"/>
    </row>
    <row r="133556" spans="17:17">
      <c r="Q133556" s="39"/>
    </row>
    <row r="133557" spans="17:17">
      <c r="Q133557" s="39"/>
    </row>
    <row r="133558" spans="17:17">
      <c r="Q133558" s="39"/>
    </row>
    <row r="133559" spans="17:17">
      <c r="Q133559" s="39"/>
    </row>
    <row r="133560" spans="17:17">
      <c r="Q133560" s="39"/>
    </row>
    <row r="133561" spans="17:17">
      <c r="Q133561" s="39"/>
    </row>
    <row r="133562" spans="17:17">
      <c r="Q133562" s="39"/>
    </row>
    <row r="133563" spans="17:17">
      <c r="Q133563" s="39"/>
    </row>
    <row r="133564" spans="17:17">
      <c r="Q133564" s="39"/>
    </row>
    <row r="133565" spans="17:17">
      <c r="Q133565" s="39"/>
    </row>
    <row r="133566" spans="17:17">
      <c r="Q133566" s="39"/>
    </row>
    <row r="133567" spans="17:17">
      <c r="Q133567" s="39"/>
    </row>
    <row r="133568" spans="17:17">
      <c r="Q133568" s="39"/>
    </row>
    <row r="133569" spans="17:17">
      <c r="Q133569" s="39"/>
    </row>
    <row r="133570" spans="17:17">
      <c r="Q133570" s="39"/>
    </row>
    <row r="133571" spans="17:17">
      <c r="Q133571" s="39"/>
    </row>
    <row r="133572" spans="17:17">
      <c r="Q133572" s="39"/>
    </row>
    <row r="133573" spans="17:17">
      <c r="Q133573" s="39"/>
    </row>
    <row r="133574" spans="17:17">
      <c r="Q133574" s="39"/>
    </row>
    <row r="133575" spans="17:17">
      <c r="Q133575" s="39"/>
    </row>
    <row r="133576" spans="17:17">
      <c r="Q133576" s="39"/>
    </row>
    <row r="133577" spans="17:17">
      <c r="Q133577" s="39"/>
    </row>
    <row r="133578" spans="17:17">
      <c r="Q133578" s="39"/>
    </row>
    <row r="133579" spans="17:17">
      <c r="Q133579" s="39"/>
    </row>
    <row r="133580" spans="17:17">
      <c r="Q133580" s="39"/>
    </row>
    <row r="133581" spans="17:17">
      <c r="Q133581" s="39"/>
    </row>
    <row r="133582" spans="17:17">
      <c r="Q133582" s="39"/>
    </row>
    <row r="133583" spans="17:17">
      <c r="Q133583" s="39"/>
    </row>
    <row r="133584" spans="17:17">
      <c r="Q133584" s="39"/>
    </row>
    <row r="133585" spans="17:17">
      <c r="Q133585" s="39"/>
    </row>
    <row r="133586" spans="17:17">
      <c r="Q133586" s="39"/>
    </row>
    <row r="133587" spans="17:17">
      <c r="Q133587" s="39"/>
    </row>
    <row r="133588" spans="17:17">
      <c r="Q133588" s="39"/>
    </row>
    <row r="133589" spans="17:17">
      <c r="Q133589" s="39"/>
    </row>
    <row r="133590" spans="17:17">
      <c r="Q133590" s="39"/>
    </row>
    <row r="133591" spans="17:17">
      <c r="Q133591" s="39"/>
    </row>
    <row r="133592" spans="17:17">
      <c r="Q133592" s="39"/>
    </row>
    <row r="133593" spans="17:17">
      <c r="Q133593" s="39"/>
    </row>
    <row r="133594" spans="17:17">
      <c r="Q133594" s="39"/>
    </row>
    <row r="133595" spans="17:17">
      <c r="Q133595" s="39"/>
    </row>
    <row r="133596" spans="17:17">
      <c r="Q133596" s="39"/>
    </row>
    <row r="133597" spans="17:17">
      <c r="Q133597" s="39"/>
    </row>
    <row r="133598" spans="17:17">
      <c r="Q133598" s="39"/>
    </row>
    <row r="133599" spans="17:17">
      <c r="Q133599" s="39"/>
    </row>
    <row r="133600" spans="17:17">
      <c r="Q133600" s="39"/>
    </row>
    <row r="133601" spans="17:17">
      <c r="Q133601" s="39"/>
    </row>
    <row r="133602" spans="17:17">
      <c r="Q133602" s="39"/>
    </row>
    <row r="133603" spans="17:17">
      <c r="Q133603" s="39"/>
    </row>
    <row r="133604" spans="17:17">
      <c r="Q133604" s="39"/>
    </row>
    <row r="133605" spans="17:17">
      <c r="Q133605" s="39"/>
    </row>
    <row r="133606" spans="17:17">
      <c r="Q133606" s="39"/>
    </row>
    <row r="133607" spans="17:17">
      <c r="Q133607" s="39"/>
    </row>
    <row r="133608" spans="17:17">
      <c r="Q133608" s="39"/>
    </row>
    <row r="133609" spans="17:17">
      <c r="Q133609" s="39"/>
    </row>
    <row r="133610" spans="17:17">
      <c r="Q133610" s="39"/>
    </row>
    <row r="133611" spans="17:17">
      <c r="Q133611" s="39"/>
    </row>
    <row r="133612" spans="17:17">
      <c r="Q133612" s="39"/>
    </row>
    <row r="133613" spans="17:17">
      <c r="Q133613" s="39"/>
    </row>
    <row r="133614" spans="17:17">
      <c r="Q133614" s="39"/>
    </row>
    <row r="133615" spans="17:17">
      <c r="Q133615" s="39"/>
    </row>
    <row r="133616" spans="17:17">
      <c r="Q133616" s="39"/>
    </row>
    <row r="133617" spans="17:17">
      <c r="Q133617" s="39"/>
    </row>
    <row r="133618" spans="17:17">
      <c r="Q133618" s="39"/>
    </row>
    <row r="133619" spans="17:17">
      <c r="Q133619" s="39"/>
    </row>
    <row r="133620" spans="17:17">
      <c r="Q133620" s="39"/>
    </row>
    <row r="133621" spans="17:17">
      <c r="Q133621" s="39"/>
    </row>
    <row r="133622" spans="17:17">
      <c r="Q133622" s="39"/>
    </row>
    <row r="133623" spans="17:17">
      <c r="Q133623" s="39"/>
    </row>
    <row r="133624" spans="17:17">
      <c r="Q133624" s="39"/>
    </row>
    <row r="133625" spans="17:17">
      <c r="Q133625" s="39"/>
    </row>
    <row r="133626" spans="17:17">
      <c r="Q133626" s="39"/>
    </row>
    <row r="133627" spans="17:17">
      <c r="Q133627" s="39"/>
    </row>
    <row r="133628" spans="17:17">
      <c r="Q133628" s="39"/>
    </row>
    <row r="133629" spans="17:17">
      <c r="Q133629" s="39"/>
    </row>
    <row r="133630" spans="17:17">
      <c r="Q133630" s="39"/>
    </row>
    <row r="133631" spans="17:17">
      <c r="Q133631" s="39"/>
    </row>
    <row r="133632" spans="17:17">
      <c r="Q133632" s="39"/>
    </row>
    <row r="133633" spans="17:17">
      <c r="Q133633" s="39"/>
    </row>
    <row r="133634" spans="17:17">
      <c r="Q133634" s="39"/>
    </row>
    <row r="133635" spans="17:17">
      <c r="Q133635" s="39"/>
    </row>
    <row r="133636" spans="17:17">
      <c r="Q133636" s="39"/>
    </row>
    <row r="133637" spans="17:17">
      <c r="Q133637" s="39"/>
    </row>
    <row r="133638" spans="17:17">
      <c r="Q133638" s="39"/>
    </row>
    <row r="133639" spans="17:17">
      <c r="Q133639" s="39"/>
    </row>
    <row r="133640" spans="17:17">
      <c r="Q133640" s="39"/>
    </row>
    <row r="133641" spans="17:17">
      <c r="Q133641" s="39"/>
    </row>
    <row r="133642" spans="17:17">
      <c r="Q133642" s="39"/>
    </row>
    <row r="133643" spans="17:17">
      <c r="Q133643" s="39"/>
    </row>
    <row r="133644" spans="17:17">
      <c r="Q133644" s="39"/>
    </row>
    <row r="133645" spans="17:17">
      <c r="Q133645" s="39"/>
    </row>
    <row r="133646" spans="17:17">
      <c r="Q133646" s="39"/>
    </row>
    <row r="133647" spans="17:17">
      <c r="Q133647" s="39"/>
    </row>
    <row r="133648" spans="17:17">
      <c r="Q133648" s="39"/>
    </row>
    <row r="133649" spans="17:17">
      <c r="Q133649" s="39"/>
    </row>
    <row r="133650" spans="17:17">
      <c r="Q133650" s="39"/>
    </row>
    <row r="133651" spans="17:17">
      <c r="Q133651" s="39"/>
    </row>
    <row r="133652" spans="17:17">
      <c r="Q133652" s="39"/>
    </row>
    <row r="133653" spans="17:17">
      <c r="Q133653" s="39"/>
    </row>
    <row r="133654" spans="17:17">
      <c r="Q133654" s="39"/>
    </row>
    <row r="133655" spans="17:17">
      <c r="Q133655" s="39"/>
    </row>
    <row r="133656" spans="17:17">
      <c r="Q133656" s="39"/>
    </row>
    <row r="133657" spans="17:17">
      <c r="Q133657" s="39"/>
    </row>
    <row r="133658" spans="17:17">
      <c r="Q133658" s="39"/>
    </row>
    <row r="133659" spans="17:17">
      <c r="Q133659" s="39"/>
    </row>
    <row r="133660" spans="17:17">
      <c r="Q133660" s="39"/>
    </row>
    <row r="133661" spans="17:17">
      <c r="Q133661" s="39"/>
    </row>
    <row r="133662" spans="17:17">
      <c r="Q133662" s="39"/>
    </row>
    <row r="133663" spans="17:17">
      <c r="Q133663" s="39"/>
    </row>
    <row r="133664" spans="17:17">
      <c r="Q133664" s="39"/>
    </row>
    <row r="133665" spans="17:17">
      <c r="Q133665" s="39"/>
    </row>
    <row r="133666" spans="17:17">
      <c r="Q133666" s="39"/>
    </row>
    <row r="133667" spans="17:17">
      <c r="Q133667" s="39"/>
    </row>
    <row r="133668" spans="17:17">
      <c r="Q133668" s="39"/>
    </row>
    <row r="133669" spans="17:17">
      <c r="Q133669" s="39"/>
    </row>
    <row r="133670" spans="17:17">
      <c r="Q133670" s="39"/>
    </row>
    <row r="133671" spans="17:17">
      <c r="Q133671" s="39"/>
    </row>
    <row r="133672" spans="17:17">
      <c r="Q133672" s="39"/>
    </row>
    <row r="133673" spans="17:17">
      <c r="Q133673" s="39"/>
    </row>
    <row r="133674" spans="17:17">
      <c r="Q133674" s="39"/>
    </row>
    <row r="133675" spans="17:17">
      <c r="Q133675" s="39"/>
    </row>
    <row r="133676" spans="17:17">
      <c r="Q133676" s="39"/>
    </row>
    <row r="133677" spans="17:17">
      <c r="Q133677" s="39"/>
    </row>
    <row r="133678" spans="17:17">
      <c r="Q133678" s="39"/>
    </row>
    <row r="133679" spans="17:17">
      <c r="Q133679" s="39"/>
    </row>
    <row r="133680" spans="17:17">
      <c r="Q133680" s="39"/>
    </row>
    <row r="133681" spans="17:17">
      <c r="Q133681" s="39"/>
    </row>
    <row r="133682" spans="17:17">
      <c r="Q133682" s="39"/>
    </row>
    <row r="133683" spans="17:17">
      <c r="Q133683" s="39"/>
    </row>
    <row r="133684" spans="17:17">
      <c r="Q133684" s="39"/>
    </row>
    <row r="133685" spans="17:17">
      <c r="Q133685" s="39"/>
    </row>
    <row r="133686" spans="17:17">
      <c r="Q133686" s="39"/>
    </row>
    <row r="133687" spans="17:17">
      <c r="Q133687" s="39"/>
    </row>
    <row r="133688" spans="17:17">
      <c r="Q133688" s="39"/>
    </row>
    <row r="133689" spans="17:17">
      <c r="Q133689" s="39"/>
    </row>
    <row r="133690" spans="17:17">
      <c r="Q133690" s="39"/>
    </row>
    <row r="133691" spans="17:17">
      <c r="Q133691" s="39"/>
    </row>
    <row r="133692" spans="17:17">
      <c r="Q133692" s="39"/>
    </row>
    <row r="133693" spans="17:17">
      <c r="Q133693" s="39"/>
    </row>
    <row r="133694" spans="17:17">
      <c r="Q133694" s="39"/>
    </row>
    <row r="133695" spans="17:17">
      <c r="Q133695" s="39"/>
    </row>
    <row r="133696" spans="17:17">
      <c r="Q133696" s="39"/>
    </row>
    <row r="133697" spans="17:17">
      <c r="Q133697" s="39"/>
    </row>
    <row r="133698" spans="17:17">
      <c r="Q133698" s="39"/>
    </row>
    <row r="133699" spans="17:17">
      <c r="Q133699" s="39"/>
    </row>
    <row r="133700" spans="17:17">
      <c r="Q133700" s="39"/>
    </row>
    <row r="133701" spans="17:17">
      <c r="Q133701" s="39"/>
    </row>
    <row r="133702" spans="17:17">
      <c r="Q133702" s="39"/>
    </row>
    <row r="133703" spans="17:17">
      <c r="Q133703" s="39"/>
    </row>
    <row r="133704" spans="17:17">
      <c r="Q133704" s="39"/>
    </row>
    <row r="133705" spans="17:17">
      <c r="Q133705" s="39"/>
    </row>
    <row r="133706" spans="17:17">
      <c r="Q133706" s="39"/>
    </row>
    <row r="133707" spans="17:17">
      <c r="Q133707" s="39"/>
    </row>
    <row r="133708" spans="17:17">
      <c r="Q133708" s="39"/>
    </row>
    <row r="133709" spans="17:17">
      <c r="Q133709" s="39"/>
    </row>
    <row r="133710" spans="17:17">
      <c r="Q133710" s="39"/>
    </row>
    <row r="133711" spans="17:17">
      <c r="Q133711" s="39"/>
    </row>
    <row r="133712" spans="17:17">
      <c r="Q133712" s="39"/>
    </row>
    <row r="133713" spans="17:17">
      <c r="Q133713" s="39"/>
    </row>
    <row r="133714" spans="17:17">
      <c r="Q133714" s="39"/>
    </row>
    <row r="133715" spans="17:17">
      <c r="Q133715" s="39"/>
    </row>
    <row r="133716" spans="17:17">
      <c r="Q133716" s="39"/>
    </row>
    <row r="133717" spans="17:17">
      <c r="Q133717" s="39"/>
    </row>
    <row r="133718" spans="17:17">
      <c r="Q133718" s="39"/>
    </row>
    <row r="133719" spans="17:17">
      <c r="Q133719" s="39"/>
    </row>
    <row r="133720" spans="17:17">
      <c r="Q133720" s="39"/>
    </row>
    <row r="133721" spans="17:17">
      <c r="Q133721" s="39"/>
    </row>
    <row r="133722" spans="17:17">
      <c r="Q133722" s="39"/>
    </row>
    <row r="133723" spans="17:17">
      <c r="Q133723" s="39"/>
    </row>
    <row r="133724" spans="17:17">
      <c r="Q133724" s="39"/>
    </row>
    <row r="133725" spans="17:17">
      <c r="Q133725" s="39"/>
    </row>
    <row r="133726" spans="17:17">
      <c r="Q133726" s="39"/>
    </row>
    <row r="133727" spans="17:17">
      <c r="Q133727" s="39"/>
    </row>
    <row r="133728" spans="17:17">
      <c r="Q133728" s="39"/>
    </row>
    <row r="133729" spans="17:17">
      <c r="Q133729" s="39"/>
    </row>
    <row r="133730" spans="17:17">
      <c r="Q133730" s="39"/>
    </row>
    <row r="133731" spans="17:17">
      <c r="Q133731" s="39"/>
    </row>
    <row r="133732" spans="17:17">
      <c r="Q133732" s="39"/>
    </row>
    <row r="133733" spans="17:17">
      <c r="Q133733" s="39"/>
    </row>
    <row r="133734" spans="17:17">
      <c r="Q133734" s="39"/>
    </row>
    <row r="133735" spans="17:17">
      <c r="Q133735" s="39"/>
    </row>
    <row r="133736" spans="17:17">
      <c r="Q133736" s="39"/>
    </row>
    <row r="133737" spans="17:17">
      <c r="Q133737" s="39"/>
    </row>
    <row r="133738" spans="17:17">
      <c r="Q133738" s="39"/>
    </row>
    <row r="133739" spans="17:17">
      <c r="Q133739" s="39"/>
    </row>
    <row r="133740" spans="17:17">
      <c r="Q133740" s="39"/>
    </row>
    <row r="133741" spans="17:17">
      <c r="Q133741" s="39"/>
    </row>
    <row r="133742" spans="17:17">
      <c r="Q133742" s="39"/>
    </row>
    <row r="133743" spans="17:17">
      <c r="Q133743" s="39"/>
    </row>
    <row r="133744" spans="17:17">
      <c r="Q133744" s="39"/>
    </row>
    <row r="133745" spans="17:17">
      <c r="Q133745" s="39"/>
    </row>
    <row r="133746" spans="17:17">
      <c r="Q133746" s="39"/>
    </row>
    <row r="133747" spans="17:17">
      <c r="Q133747" s="39"/>
    </row>
    <row r="133748" spans="17:17">
      <c r="Q133748" s="39"/>
    </row>
    <row r="133749" spans="17:17">
      <c r="Q133749" s="39"/>
    </row>
    <row r="133750" spans="17:17">
      <c r="Q133750" s="39"/>
    </row>
    <row r="133751" spans="17:17">
      <c r="Q133751" s="39"/>
    </row>
    <row r="133752" spans="17:17">
      <c r="Q133752" s="39"/>
    </row>
    <row r="133753" spans="17:17">
      <c r="Q133753" s="39"/>
    </row>
    <row r="133754" spans="17:17">
      <c r="Q133754" s="39"/>
    </row>
    <row r="133755" spans="17:17">
      <c r="Q133755" s="39"/>
    </row>
    <row r="133756" spans="17:17">
      <c r="Q133756" s="39"/>
    </row>
    <row r="133757" spans="17:17">
      <c r="Q133757" s="39"/>
    </row>
    <row r="133758" spans="17:17">
      <c r="Q133758" s="39"/>
    </row>
    <row r="133759" spans="17:17">
      <c r="Q133759" s="39"/>
    </row>
    <row r="133760" spans="17:17">
      <c r="Q133760" s="39"/>
    </row>
    <row r="133761" spans="17:17">
      <c r="Q133761" s="39"/>
    </row>
    <row r="133762" spans="17:17">
      <c r="Q133762" s="39"/>
    </row>
    <row r="133763" spans="17:17">
      <c r="Q133763" s="39"/>
    </row>
    <row r="133764" spans="17:17">
      <c r="Q133764" s="39"/>
    </row>
    <row r="133765" spans="17:17">
      <c r="Q133765" s="39"/>
    </row>
    <row r="133766" spans="17:17">
      <c r="Q133766" s="39"/>
    </row>
    <row r="133767" spans="17:17">
      <c r="Q133767" s="39"/>
    </row>
    <row r="133768" spans="17:17">
      <c r="Q133768" s="39"/>
    </row>
    <row r="133769" spans="17:17">
      <c r="Q133769" s="39"/>
    </row>
    <row r="133770" spans="17:17">
      <c r="Q133770" s="39"/>
    </row>
    <row r="133771" spans="17:17">
      <c r="Q133771" s="39"/>
    </row>
    <row r="133772" spans="17:17">
      <c r="Q133772" s="39"/>
    </row>
    <row r="133773" spans="17:17">
      <c r="Q133773" s="39"/>
    </row>
    <row r="133774" spans="17:17">
      <c r="Q133774" s="39"/>
    </row>
    <row r="133775" spans="17:17">
      <c r="Q133775" s="39"/>
    </row>
    <row r="133776" spans="17:17">
      <c r="Q133776" s="39"/>
    </row>
    <row r="133777" spans="17:17">
      <c r="Q133777" s="39"/>
    </row>
    <row r="133778" spans="17:17">
      <c r="Q133778" s="39"/>
    </row>
    <row r="133779" spans="17:17">
      <c r="Q133779" s="39"/>
    </row>
    <row r="133780" spans="17:17">
      <c r="Q133780" s="39"/>
    </row>
    <row r="133781" spans="17:17">
      <c r="Q133781" s="39"/>
    </row>
    <row r="133782" spans="17:17">
      <c r="Q133782" s="39"/>
    </row>
    <row r="133783" spans="17:17">
      <c r="Q133783" s="39"/>
    </row>
    <row r="133784" spans="17:17">
      <c r="Q133784" s="39"/>
    </row>
    <row r="133785" spans="17:17">
      <c r="Q133785" s="39"/>
    </row>
    <row r="133786" spans="17:17">
      <c r="Q133786" s="39"/>
    </row>
    <row r="133787" spans="17:17">
      <c r="Q133787" s="39"/>
    </row>
    <row r="133788" spans="17:17">
      <c r="Q133788" s="39"/>
    </row>
    <row r="133789" spans="17:17">
      <c r="Q133789" s="39"/>
    </row>
    <row r="133790" spans="17:17">
      <c r="Q133790" s="39"/>
    </row>
    <row r="133791" spans="17:17">
      <c r="Q133791" s="39"/>
    </row>
    <row r="133792" spans="17:17">
      <c r="Q133792" s="39"/>
    </row>
    <row r="133793" spans="17:17">
      <c r="Q133793" s="39"/>
    </row>
    <row r="133794" spans="17:17">
      <c r="Q133794" s="39"/>
    </row>
    <row r="133795" spans="17:17">
      <c r="Q133795" s="39"/>
    </row>
    <row r="133796" spans="17:17">
      <c r="Q133796" s="39"/>
    </row>
    <row r="133797" spans="17:17">
      <c r="Q133797" s="39"/>
    </row>
    <row r="133798" spans="17:17">
      <c r="Q133798" s="39"/>
    </row>
    <row r="133799" spans="17:17">
      <c r="Q133799" s="39"/>
    </row>
    <row r="133800" spans="17:17">
      <c r="Q133800" s="39"/>
    </row>
    <row r="133801" spans="17:17">
      <c r="Q133801" s="39"/>
    </row>
    <row r="133802" spans="17:17">
      <c r="Q133802" s="39"/>
    </row>
    <row r="133803" spans="17:17">
      <c r="Q133803" s="39"/>
    </row>
    <row r="133804" spans="17:17">
      <c r="Q133804" s="39"/>
    </row>
    <row r="133805" spans="17:17">
      <c r="Q133805" s="39"/>
    </row>
    <row r="133806" spans="17:17">
      <c r="Q133806" s="39"/>
    </row>
    <row r="133807" spans="17:17">
      <c r="Q133807" s="39"/>
    </row>
    <row r="133808" spans="17:17">
      <c r="Q133808" s="39"/>
    </row>
    <row r="133809" spans="17:17">
      <c r="Q133809" s="39"/>
    </row>
    <row r="133810" spans="17:17">
      <c r="Q133810" s="39"/>
    </row>
    <row r="133811" spans="17:17">
      <c r="Q133811" s="39"/>
    </row>
    <row r="133812" spans="17:17">
      <c r="Q133812" s="39"/>
    </row>
    <row r="133813" spans="17:17">
      <c r="Q133813" s="39"/>
    </row>
    <row r="133814" spans="17:17">
      <c r="Q133814" s="39"/>
    </row>
    <row r="133815" spans="17:17">
      <c r="Q133815" s="39"/>
    </row>
    <row r="133816" spans="17:17">
      <c r="Q133816" s="39"/>
    </row>
    <row r="133817" spans="17:17">
      <c r="Q133817" s="39"/>
    </row>
    <row r="133818" spans="17:17">
      <c r="Q133818" s="39"/>
    </row>
    <row r="133819" spans="17:17">
      <c r="Q133819" s="39"/>
    </row>
    <row r="133820" spans="17:17">
      <c r="Q133820" s="39"/>
    </row>
    <row r="133821" spans="17:17">
      <c r="Q133821" s="39"/>
    </row>
    <row r="133822" spans="17:17">
      <c r="Q133822" s="39"/>
    </row>
    <row r="133823" spans="17:17">
      <c r="Q133823" s="39"/>
    </row>
    <row r="133824" spans="17:17">
      <c r="Q133824" s="39"/>
    </row>
    <row r="133825" spans="17:17">
      <c r="Q133825" s="39"/>
    </row>
    <row r="133826" spans="17:17">
      <c r="Q133826" s="39"/>
    </row>
    <row r="133827" spans="17:17">
      <c r="Q133827" s="39"/>
    </row>
    <row r="133828" spans="17:17">
      <c r="Q133828" s="39"/>
    </row>
    <row r="133829" spans="17:17">
      <c r="Q133829" s="39"/>
    </row>
    <row r="133830" spans="17:17">
      <c r="Q133830" s="39"/>
    </row>
    <row r="133831" spans="17:17">
      <c r="Q133831" s="39"/>
    </row>
    <row r="133832" spans="17:17">
      <c r="Q133832" s="39"/>
    </row>
    <row r="133833" spans="17:17">
      <c r="Q133833" s="39"/>
    </row>
    <row r="133834" spans="17:17">
      <c r="Q133834" s="39"/>
    </row>
    <row r="133835" spans="17:17">
      <c r="Q133835" s="39"/>
    </row>
    <row r="133836" spans="17:17">
      <c r="Q133836" s="39"/>
    </row>
    <row r="133837" spans="17:17">
      <c r="Q133837" s="39"/>
    </row>
    <row r="133838" spans="17:17">
      <c r="Q133838" s="39"/>
    </row>
    <row r="133839" spans="17:17">
      <c r="Q133839" s="39"/>
    </row>
    <row r="133840" spans="17:17">
      <c r="Q133840" s="39"/>
    </row>
    <row r="133841" spans="17:17">
      <c r="Q133841" s="39"/>
    </row>
    <row r="133842" spans="17:17">
      <c r="Q133842" s="39"/>
    </row>
    <row r="133843" spans="17:17">
      <c r="Q133843" s="39"/>
    </row>
    <row r="133844" spans="17:17">
      <c r="Q133844" s="39"/>
    </row>
    <row r="133845" spans="17:17">
      <c r="Q133845" s="39"/>
    </row>
    <row r="133846" spans="17:17">
      <c r="Q133846" s="39"/>
    </row>
    <row r="133847" spans="17:17">
      <c r="Q133847" s="39"/>
    </row>
    <row r="133848" spans="17:17">
      <c r="Q133848" s="39"/>
    </row>
    <row r="133849" spans="17:17">
      <c r="Q133849" s="39"/>
    </row>
    <row r="133850" spans="17:17">
      <c r="Q133850" s="39"/>
    </row>
    <row r="133851" spans="17:17">
      <c r="Q133851" s="39"/>
    </row>
    <row r="133852" spans="17:17">
      <c r="Q133852" s="39"/>
    </row>
    <row r="133853" spans="17:17">
      <c r="Q133853" s="39"/>
    </row>
    <row r="133854" spans="17:17">
      <c r="Q133854" s="39"/>
    </row>
    <row r="133855" spans="17:17">
      <c r="Q133855" s="39"/>
    </row>
    <row r="133856" spans="17:17">
      <c r="Q133856" s="39"/>
    </row>
    <row r="133857" spans="17:17">
      <c r="Q133857" s="39"/>
    </row>
    <row r="133858" spans="17:17">
      <c r="Q133858" s="39"/>
    </row>
    <row r="133859" spans="17:17">
      <c r="Q133859" s="39"/>
    </row>
    <row r="133860" spans="17:17">
      <c r="Q133860" s="39"/>
    </row>
    <row r="133861" spans="17:17">
      <c r="Q133861" s="39"/>
    </row>
    <row r="133862" spans="17:17">
      <c r="Q133862" s="39"/>
    </row>
    <row r="133863" spans="17:17">
      <c r="Q133863" s="39"/>
    </row>
    <row r="133864" spans="17:17">
      <c r="Q133864" s="39"/>
    </row>
    <row r="133865" spans="17:17">
      <c r="Q133865" s="39"/>
    </row>
    <row r="133866" spans="17:17">
      <c r="Q133866" s="39"/>
    </row>
    <row r="133867" spans="17:17">
      <c r="Q133867" s="39"/>
    </row>
    <row r="133868" spans="17:17">
      <c r="Q133868" s="39"/>
    </row>
    <row r="133869" spans="17:17">
      <c r="Q133869" s="39"/>
    </row>
    <row r="133870" spans="17:17">
      <c r="Q133870" s="39"/>
    </row>
    <row r="133871" spans="17:17">
      <c r="Q133871" s="39"/>
    </row>
    <row r="133872" spans="17:17">
      <c r="Q133872" s="39"/>
    </row>
    <row r="133873" spans="17:17">
      <c r="Q133873" s="39"/>
    </row>
    <row r="133874" spans="17:17">
      <c r="Q133874" s="39"/>
    </row>
    <row r="133875" spans="17:17">
      <c r="Q133875" s="39"/>
    </row>
    <row r="133876" spans="17:17">
      <c r="Q133876" s="39"/>
    </row>
    <row r="133877" spans="17:17">
      <c r="Q133877" s="39"/>
    </row>
    <row r="133878" spans="17:17">
      <c r="Q133878" s="39"/>
    </row>
    <row r="133879" spans="17:17">
      <c r="Q133879" s="39"/>
    </row>
    <row r="133880" spans="17:17">
      <c r="Q133880" s="39"/>
    </row>
    <row r="133881" spans="17:17">
      <c r="Q133881" s="39"/>
    </row>
    <row r="133882" spans="17:17">
      <c r="Q133882" s="39"/>
    </row>
    <row r="133883" spans="17:17">
      <c r="Q133883" s="39"/>
    </row>
    <row r="133884" spans="17:17">
      <c r="Q133884" s="39"/>
    </row>
    <row r="133885" spans="17:17">
      <c r="Q133885" s="39"/>
    </row>
    <row r="133886" spans="17:17">
      <c r="Q133886" s="39"/>
    </row>
    <row r="133887" spans="17:17">
      <c r="Q133887" s="39"/>
    </row>
    <row r="133888" spans="17:17">
      <c r="Q133888" s="39"/>
    </row>
    <row r="133889" spans="17:17">
      <c r="Q133889" s="39"/>
    </row>
    <row r="133890" spans="17:17">
      <c r="Q133890" s="39"/>
    </row>
    <row r="133891" spans="17:17">
      <c r="Q133891" s="39"/>
    </row>
    <row r="133892" spans="17:17">
      <c r="Q133892" s="39"/>
    </row>
    <row r="133893" spans="17:17">
      <c r="Q133893" s="39"/>
    </row>
    <row r="133894" spans="17:17">
      <c r="Q133894" s="39"/>
    </row>
    <row r="133895" spans="17:17">
      <c r="Q133895" s="39"/>
    </row>
    <row r="133896" spans="17:17">
      <c r="Q133896" s="39"/>
    </row>
    <row r="133897" spans="17:17">
      <c r="Q133897" s="39"/>
    </row>
    <row r="133898" spans="17:17">
      <c r="Q133898" s="39"/>
    </row>
    <row r="133899" spans="17:17">
      <c r="Q133899" s="39"/>
    </row>
    <row r="133900" spans="17:17">
      <c r="Q133900" s="39"/>
    </row>
    <row r="133901" spans="17:17">
      <c r="Q133901" s="39"/>
    </row>
    <row r="133902" spans="17:17">
      <c r="Q133902" s="39"/>
    </row>
    <row r="133903" spans="17:17">
      <c r="Q133903" s="39"/>
    </row>
    <row r="133904" spans="17:17">
      <c r="Q133904" s="39"/>
    </row>
    <row r="133905" spans="17:17">
      <c r="Q133905" s="39"/>
    </row>
    <row r="133906" spans="17:17">
      <c r="Q133906" s="39"/>
    </row>
    <row r="133907" spans="17:17">
      <c r="Q133907" s="39"/>
    </row>
    <row r="133908" spans="17:17">
      <c r="Q133908" s="39"/>
    </row>
    <row r="133909" spans="17:17">
      <c r="Q133909" s="39"/>
    </row>
    <row r="133910" spans="17:17">
      <c r="Q133910" s="39"/>
    </row>
    <row r="133911" spans="17:17">
      <c r="Q133911" s="39"/>
    </row>
    <row r="133912" spans="17:17">
      <c r="Q133912" s="39"/>
    </row>
    <row r="133913" spans="17:17">
      <c r="Q133913" s="39"/>
    </row>
    <row r="133914" spans="17:17">
      <c r="Q133914" s="39"/>
    </row>
    <row r="133915" spans="17:17">
      <c r="Q133915" s="39"/>
    </row>
    <row r="133916" spans="17:17">
      <c r="Q133916" s="39"/>
    </row>
    <row r="133917" spans="17:17">
      <c r="Q133917" s="39"/>
    </row>
    <row r="133918" spans="17:17">
      <c r="Q133918" s="39"/>
    </row>
    <row r="133919" spans="17:17">
      <c r="Q133919" s="39"/>
    </row>
    <row r="133920" spans="17:17">
      <c r="Q133920" s="39"/>
    </row>
    <row r="133921" spans="17:17">
      <c r="Q133921" s="39"/>
    </row>
    <row r="133922" spans="17:17">
      <c r="Q133922" s="39"/>
    </row>
    <row r="133923" spans="17:17">
      <c r="Q133923" s="39"/>
    </row>
    <row r="133924" spans="17:17">
      <c r="Q133924" s="39"/>
    </row>
    <row r="133925" spans="17:17">
      <c r="Q133925" s="39"/>
    </row>
    <row r="133926" spans="17:17">
      <c r="Q133926" s="39"/>
    </row>
    <row r="133927" spans="17:17">
      <c r="Q133927" s="39"/>
    </row>
    <row r="133928" spans="17:17">
      <c r="Q133928" s="39"/>
    </row>
    <row r="133929" spans="17:17">
      <c r="Q133929" s="39"/>
    </row>
    <row r="133930" spans="17:17">
      <c r="Q133930" s="39"/>
    </row>
    <row r="133931" spans="17:17">
      <c r="Q133931" s="39"/>
    </row>
    <row r="133932" spans="17:17">
      <c r="Q133932" s="39"/>
    </row>
    <row r="133933" spans="17:17">
      <c r="Q133933" s="39"/>
    </row>
    <row r="133934" spans="17:17">
      <c r="Q133934" s="39"/>
    </row>
    <row r="133935" spans="17:17">
      <c r="Q133935" s="39"/>
    </row>
    <row r="133936" spans="17:17">
      <c r="Q133936" s="39"/>
    </row>
    <row r="133937" spans="17:17">
      <c r="Q133937" s="39"/>
    </row>
    <row r="133938" spans="17:17">
      <c r="Q133938" s="39"/>
    </row>
    <row r="133939" spans="17:17">
      <c r="Q133939" s="39"/>
    </row>
    <row r="133940" spans="17:17">
      <c r="Q133940" s="39"/>
    </row>
    <row r="133941" spans="17:17">
      <c r="Q133941" s="39"/>
    </row>
    <row r="133942" spans="17:17">
      <c r="Q133942" s="39"/>
    </row>
    <row r="133943" spans="17:17">
      <c r="Q133943" s="39"/>
    </row>
    <row r="133944" spans="17:17">
      <c r="Q133944" s="39"/>
    </row>
    <row r="133945" spans="17:17">
      <c r="Q133945" s="39"/>
    </row>
    <row r="133946" spans="17:17">
      <c r="Q133946" s="39"/>
    </row>
    <row r="133947" spans="17:17">
      <c r="Q133947" s="39"/>
    </row>
    <row r="133948" spans="17:17">
      <c r="Q133948" s="39"/>
    </row>
    <row r="133949" spans="17:17">
      <c r="Q133949" s="39"/>
    </row>
    <row r="133950" spans="17:17">
      <c r="Q133950" s="39"/>
    </row>
    <row r="133951" spans="17:17">
      <c r="Q133951" s="39"/>
    </row>
    <row r="133952" spans="17:17">
      <c r="Q133952" s="39"/>
    </row>
    <row r="133953" spans="17:17">
      <c r="Q133953" s="39"/>
    </row>
    <row r="133954" spans="17:17">
      <c r="Q133954" s="39"/>
    </row>
    <row r="133955" spans="17:17">
      <c r="Q133955" s="39"/>
    </row>
    <row r="133956" spans="17:17">
      <c r="Q133956" s="39"/>
    </row>
    <row r="133957" spans="17:17">
      <c r="Q133957" s="39"/>
    </row>
    <row r="133958" spans="17:17">
      <c r="Q133958" s="39"/>
    </row>
    <row r="133959" spans="17:17">
      <c r="Q133959" s="39"/>
    </row>
    <row r="133960" spans="17:17">
      <c r="Q133960" s="39"/>
    </row>
    <row r="133961" spans="17:17">
      <c r="Q133961" s="39"/>
    </row>
    <row r="133962" spans="17:17">
      <c r="Q133962" s="39"/>
    </row>
    <row r="133963" spans="17:17">
      <c r="Q133963" s="39"/>
    </row>
    <row r="133964" spans="17:17">
      <c r="Q133964" s="39"/>
    </row>
    <row r="133965" spans="17:17">
      <c r="Q133965" s="39"/>
    </row>
    <row r="133966" spans="17:17">
      <c r="Q133966" s="39"/>
    </row>
    <row r="133967" spans="17:17">
      <c r="Q133967" s="39"/>
    </row>
    <row r="133968" spans="17:17">
      <c r="Q133968" s="39"/>
    </row>
    <row r="133969" spans="17:17">
      <c r="Q133969" s="39"/>
    </row>
    <row r="133970" spans="17:17">
      <c r="Q133970" s="39"/>
    </row>
    <row r="133971" spans="17:17">
      <c r="Q133971" s="39"/>
    </row>
    <row r="133972" spans="17:17">
      <c r="Q133972" s="39"/>
    </row>
    <row r="133973" spans="17:17">
      <c r="Q133973" s="39"/>
    </row>
    <row r="133974" spans="17:17">
      <c r="Q133974" s="39"/>
    </row>
    <row r="133975" spans="17:17">
      <c r="Q133975" s="39"/>
    </row>
    <row r="133976" spans="17:17">
      <c r="Q133976" s="39"/>
    </row>
    <row r="133977" spans="17:17">
      <c r="Q133977" s="39"/>
    </row>
    <row r="133978" spans="17:17">
      <c r="Q133978" s="39"/>
    </row>
    <row r="133979" spans="17:17">
      <c r="Q133979" s="39"/>
    </row>
    <row r="133980" spans="17:17">
      <c r="Q133980" s="39"/>
    </row>
    <row r="133981" spans="17:17">
      <c r="Q133981" s="39"/>
    </row>
    <row r="133982" spans="17:17">
      <c r="Q133982" s="39"/>
    </row>
    <row r="133983" spans="17:17">
      <c r="Q133983" s="39"/>
    </row>
    <row r="133984" spans="17:17">
      <c r="Q133984" s="39"/>
    </row>
    <row r="133985" spans="17:17">
      <c r="Q133985" s="39"/>
    </row>
    <row r="133986" spans="17:17">
      <c r="Q133986" s="39"/>
    </row>
    <row r="133987" spans="17:17">
      <c r="Q133987" s="39"/>
    </row>
    <row r="133988" spans="17:17">
      <c r="Q133988" s="39"/>
    </row>
    <row r="133989" spans="17:17">
      <c r="Q133989" s="39"/>
    </row>
    <row r="133990" spans="17:17">
      <c r="Q133990" s="39"/>
    </row>
    <row r="133991" spans="17:17">
      <c r="Q133991" s="39"/>
    </row>
    <row r="133992" spans="17:17">
      <c r="Q133992" s="39"/>
    </row>
    <row r="133993" spans="17:17">
      <c r="Q133993" s="39"/>
    </row>
    <row r="133994" spans="17:17">
      <c r="Q133994" s="39"/>
    </row>
    <row r="133995" spans="17:17">
      <c r="Q133995" s="39"/>
    </row>
    <row r="133996" spans="17:17">
      <c r="Q133996" s="39"/>
    </row>
    <row r="133997" spans="17:17">
      <c r="Q133997" s="39"/>
    </row>
    <row r="133998" spans="17:17">
      <c r="Q133998" s="39"/>
    </row>
    <row r="133999" spans="17:17">
      <c r="Q133999" s="39"/>
    </row>
    <row r="134000" spans="17:17">
      <c r="Q134000" s="39"/>
    </row>
    <row r="134001" spans="17:17">
      <c r="Q134001" s="39"/>
    </row>
    <row r="134002" spans="17:17">
      <c r="Q134002" s="39"/>
    </row>
    <row r="134003" spans="17:17">
      <c r="Q134003" s="39"/>
    </row>
    <row r="134004" spans="17:17">
      <c r="Q134004" s="39"/>
    </row>
    <row r="134005" spans="17:17">
      <c r="Q134005" s="39"/>
    </row>
    <row r="134006" spans="17:17">
      <c r="Q134006" s="39"/>
    </row>
    <row r="134007" spans="17:17">
      <c r="Q134007" s="39"/>
    </row>
    <row r="134008" spans="17:17">
      <c r="Q134008" s="39"/>
    </row>
    <row r="134009" spans="17:17">
      <c r="Q134009" s="39"/>
    </row>
    <row r="134010" spans="17:17">
      <c r="Q134010" s="39"/>
    </row>
    <row r="134011" spans="17:17">
      <c r="Q134011" s="39"/>
    </row>
    <row r="134012" spans="17:17">
      <c r="Q134012" s="39"/>
    </row>
    <row r="134013" spans="17:17">
      <c r="Q134013" s="39"/>
    </row>
    <row r="134014" spans="17:17">
      <c r="Q134014" s="39"/>
    </row>
    <row r="134015" spans="17:17">
      <c r="Q134015" s="39"/>
    </row>
    <row r="134016" spans="17:17">
      <c r="Q134016" s="39"/>
    </row>
    <row r="134017" spans="17:17">
      <c r="Q134017" s="39"/>
    </row>
    <row r="134018" spans="17:17">
      <c r="Q134018" s="39"/>
    </row>
    <row r="134019" spans="17:17">
      <c r="Q134019" s="39"/>
    </row>
    <row r="134020" spans="17:17">
      <c r="Q134020" s="39"/>
    </row>
    <row r="134021" spans="17:17">
      <c r="Q134021" s="39"/>
    </row>
    <row r="134022" spans="17:17">
      <c r="Q134022" s="39"/>
    </row>
    <row r="134023" spans="17:17">
      <c r="Q134023" s="39"/>
    </row>
    <row r="134024" spans="17:17">
      <c r="Q134024" s="39"/>
    </row>
    <row r="134025" spans="17:17">
      <c r="Q134025" s="39"/>
    </row>
    <row r="134026" spans="17:17">
      <c r="Q134026" s="39"/>
    </row>
    <row r="134027" spans="17:17">
      <c r="Q134027" s="39"/>
    </row>
    <row r="134028" spans="17:17">
      <c r="Q134028" s="39"/>
    </row>
    <row r="134029" spans="17:17">
      <c r="Q134029" s="39"/>
    </row>
    <row r="134030" spans="17:17">
      <c r="Q134030" s="39"/>
    </row>
    <row r="134031" spans="17:17">
      <c r="Q134031" s="39"/>
    </row>
    <row r="134032" spans="17:17">
      <c r="Q134032" s="39"/>
    </row>
    <row r="134033" spans="17:17">
      <c r="Q134033" s="39"/>
    </row>
    <row r="134034" spans="17:17">
      <c r="Q134034" s="39"/>
    </row>
    <row r="134035" spans="17:17">
      <c r="Q134035" s="39"/>
    </row>
    <row r="134036" spans="17:17">
      <c r="Q134036" s="39"/>
    </row>
    <row r="134037" spans="17:17">
      <c r="Q134037" s="39"/>
    </row>
    <row r="134038" spans="17:17">
      <c r="Q134038" s="39"/>
    </row>
    <row r="134039" spans="17:17">
      <c r="Q134039" s="39"/>
    </row>
    <row r="134040" spans="17:17">
      <c r="Q134040" s="39"/>
    </row>
    <row r="134041" spans="17:17">
      <c r="Q134041" s="39"/>
    </row>
    <row r="134042" spans="17:17">
      <c r="Q134042" s="39"/>
    </row>
    <row r="134043" spans="17:17">
      <c r="Q134043" s="39"/>
    </row>
    <row r="134044" spans="17:17">
      <c r="Q134044" s="39"/>
    </row>
    <row r="134045" spans="17:17">
      <c r="Q134045" s="39"/>
    </row>
    <row r="134046" spans="17:17">
      <c r="Q134046" s="39"/>
    </row>
    <row r="134047" spans="17:17">
      <c r="Q134047" s="39"/>
    </row>
    <row r="134048" spans="17:17">
      <c r="Q134048" s="39"/>
    </row>
    <row r="134049" spans="17:17">
      <c r="Q134049" s="39"/>
    </row>
    <row r="134050" spans="17:17">
      <c r="Q134050" s="39"/>
    </row>
    <row r="134051" spans="17:17">
      <c r="Q134051" s="39"/>
    </row>
    <row r="134052" spans="17:17">
      <c r="Q134052" s="39"/>
    </row>
    <row r="134053" spans="17:17">
      <c r="Q134053" s="39"/>
    </row>
    <row r="134054" spans="17:17">
      <c r="Q134054" s="39"/>
    </row>
    <row r="134055" spans="17:17">
      <c r="Q134055" s="39"/>
    </row>
    <row r="134056" spans="17:17">
      <c r="Q134056" s="39"/>
    </row>
    <row r="134057" spans="17:17">
      <c r="Q134057" s="39"/>
    </row>
    <row r="134058" spans="17:17">
      <c r="Q134058" s="39"/>
    </row>
    <row r="134059" spans="17:17">
      <c r="Q134059" s="39"/>
    </row>
    <row r="134060" spans="17:17">
      <c r="Q134060" s="39"/>
    </row>
    <row r="134061" spans="17:17">
      <c r="Q134061" s="39"/>
    </row>
    <row r="134062" spans="17:17">
      <c r="Q134062" s="39"/>
    </row>
    <row r="134063" spans="17:17">
      <c r="Q134063" s="39"/>
    </row>
    <row r="134064" spans="17:17">
      <c r="Q134064" s="39"/>
    </row>
    <row r="134065" spans="17:17">
      <c r="Q134065" s="39"/>
    </row>
    <row r="134066" spans="17:17">
      <c r="Q134066" s="39"/>
    </row>
    <row r="134067" spans="17:17">
      <c r="Q134067" s="39"/>
    </row>
    <row r="134068" spans="17:17">
      <c r="Q134068" s="39"/>
    </row>
    <row r="134069" spans="17:17">
      <c r="Q134069" s="39"/>
    </row>
    <row r="134070" spans="17:17">
      <c r="Q134070" s="39"/>
    </row>
    <row r="134071" spans="17:17">
      <c r="Q134071" s="39"/>
    </row>
    <row r="134072" spans="17:17">
      <c r="Q134072" s="39"/>
    </row>
    <row r="134073" spans="17:17">
      <c r="Q134073" s="39"/>
    </row>
    <row r="134074" spans="17:17">
      <c r="Q134074" s="39"/>
    </row>
    <row r="134075" spans="17:17">
      <c r="Q134075" s="39"/>
    </row>
    <row r="134076" spans="17:17">
      <c r="Q134076" s="39"/>
    </row>
    <row r="134077" spans="17:17">
      <c r="Q134077" s="39"/>
    </row>
    <row r="134078" spans="17:17">
      <c r="Q134078" s="39"/>
    </row>
    <row r="134079" spans="17:17">
      <c r="Q134079" s="39"/>
    </row>
    <row r="134080" spans="17:17">
      <c r="Q134080" s="39"/>
    </row>
    <row r="134081" spans="17:17">
      <c r="Q134081" s="39"/>
    </row>
    <row r="134082" spans="17:17">
      <c r="Q134082" s="39"/>
    </row>
    <row r="134083" spans="17:17">
      <c r="Q134083" s="39"/>
    </row>
    <row r="134084" spans="17:17">
      <c r="Q134084" s="39"/>
    </row>
    <row r="134085" spans="17:17">
      <c r="Q134085" s="39"/>
    </row>
    <row r="134086" spans="17:17">
      <c r="Q134086" s="39"/>
    </row>
    <row r="134087" spans="17:17">
      <c r="Q134087" s="39"/>
    </row>
    <row r="134088" spans="17:17">
      <c r="Q134088" s="39"/>
    </row>
    <row r="134089" spans="17:17">
      <c r="Q134089" s="39"/>
    </row>
    <row r="134090" spans="17:17">
      <c r="Q134090" s="39"/>
    </row>
    <row r="134091" spans="17:17">
      <c r="Q134091" s="39"/>
    </row>
    <row r="134092" spans="17:17">
      <c r="Q134092" s="39"/>
    </row>
    <row r="134093" spans="17:17">
      <c r="Q134093" s="39"/>
    </row>
    <row r="134094" spans="17:17">
      <c r="Q134094" s="39"/>
    </row>
    <row r="134095" spans="17:17">
      <c r="Q134095" s="39"/>
    </row>
    <row r="134096" spans="17:17">
      <c r="Q134096" s="39"/>
    </row>
    <row r="134097" spans="17:17">
      <c r="Q134097" s="39"/>
    </row>
    <row r="134098" spans="17:17">
      <c r="Q134098" s="39"/>
    </row>
    <row r="134099" spans="17:17">
      <c r="Q134099" s="39"/>
    </row>
    <row r="134100" spans="17:17">
      <c r="Q134100" s="39"/>
    </row>
    <row r="134101" spans="17:17">
      <c r="Q134101" s="39"/>
    </row>
    <row r="134102" spans="17:17">
      <c r="Q134102" s="39"/>
    </row>
    <row r="134103" spans="17:17">
      <c r="Q134103" s="39"/>
    </row>
    <row r="134104" spans="17:17">
      <c r="Q134104" s="39"/>
    </row>
    <row r="134105" spans="17:17">
      <c r="Q134105" s="39"/>
    </row>
    <row r="134106" spans="17:17">
      <c r="Q134106" s="39"/>
    </row>
    <row r="134107" spans="17:17">
      <c r="Q134107" s="39"/>
    </row>
    <row r="134108" spans="17:17">
      <c r="Q134108" s="39"/>
    </row>
    <row r="134109" spans="17:17">
      <c r="Q134109" s="39"/>
    </row>
    <row r="134110" spans="17:17">
      <c r="Q134110" s="39"/>
    </row>
    <row r="134111" spans="17:17">
      <c r="Q134111" s="39"/>
    </row>
    <row r="134112" spans="17:17">
      <c r="Q134112" s="39"/>
    </row>
    <row r="134113" spans="17:17">
      <c r="Q134113" s="39"/>
    </row>
    <row r="134114" spans="17:17">
      <c r="Q134114" s="39"/>
    </row>
    <row r="134115" spans="17:17">
      <c r="Q134115" s="39"/>
    </row>
    <row r="134116" spans="17:17">
      <c r="Q134116" s="39"/>
    </row>
    <row r="134117" spans="17:17">
      <c r="Q134117" s="39"/>
    </row>
    <row r="134118" spans="17:17">
      <c r="Q134118" s="39"/>
    </row>
    <row r="134119" spans="17:17">
      <c r="Q134119" s="39"/>
    </row>
    <row r="134120" spans="17:17">
      <c r="Q134120" s="39"/>
    </row>
    <row r="134121" spans="17:17">
      <c r="Q134121" s="39"/>
    </row>
    <row r="134122" spans="17:17">
      <c r="Q134122" s="39"/>
    </row>
    <row r="134123" spans="17:17">
      <c r="Q134123" s="39"/>
    </row>
    <row r="134124" spans="17:17">
      <c r="Q134124" s="39"/>
    </row>
    <row r="134125" spans="17:17">
      <c r="Q134125" s="39"/>
    </row>
    <row r="134126" spans="17:17">
      <c r="Q134126" s="39"/>
    </row>
    <row r="134127" spans="17:17">
      <c r="Q134127" s="39"/>
    </row>
    <row r="134128" spans="17:17">
      <c r="Q134128" s="39"/>
    </row>
    <row r="134129" spans="17:17">
      <c r="Q134129" s="39"/>
    </row>
    <row r="134130" spans="17:17">
      <c r="Q134130" s="39"/>
    </row>
    <row r="134131" spans="17:17">
      <c r="Q134131" s="39"/>
    </row>
    <row r="134132" spans="17:17">
      <c r="Q134132" s="39"/>
    </row>
    <row r="134133" spans="17:17">
      <c r="Q134133" s="39"/>
    </row>
    <row r="134134" spans="17:17">
      <c r="Q134134" s="39"/>
    </row>
    <row r="134135" spans="17:17">
      <c r="Q134135" s="39"/>
    </row>
    <row r="134136" spans="17:17">
      <c r="Q134136" s="39"/>
    </row>
    <row r="134137" spans="17:17">
      <c r="Q134137" s="39"/>
    </row>
    <row r="134138" spans="17:17">
      <c r="Q134138" s="39"/>
    </row>
    <row r="134139" spans="17:17">
      <c r="Q134139" s="39"/>
    </row>
    <row r="134140" spans="17:17">
      <c r="Q134140" s="39"/>
    </row>
    <row r="134141" spans="17:17">
      <c r="Q134141" s="39"/>
    </row>
    <row r="134142" spans="17:17">
      <c r="Q134142" s="39"/>
    </row>
    <row r="134143" spans="17:17">
      <c r="Q134143" s="39"/>
    </row>
    <row r="134144" spans="17:17">
      <c r="Q134144" s="39"/>
    </row>
    <row r="134145" spans="17:17">
      <c r="Q134145" s="39"/>
    </row>
    <row r="134146" spans="17:17">
      <c r="Q134146" s="39"/>
    </row>
    <row r="134147" spans="17:17">
      <c r="Q134147" s="39"/>
    </row>
    <row r="134148" spans="17:17">
      <c r="Q134148" s="39"/>
    </row>
    <row r="134149" spans="17:17">
      <c r="Q134149" s="39"/>
    </row>
    <row r="134150" spans="17:17">
      <c r="Q134150" s="39"/>
    </row>
    <row r="134151" spans="17:17">
      <c r="Q134151" s="39"/>
    </row>
    <row r="134152" spans="17:17">
      <c r="Q134152" s="39"/>
    </row>
    <row r="134153" spans="17:17">
      <c r="Q134153" s="39"/>
    </row>
    <row r="134154" spans="17:17">
      <c r="Q134154" s="39"/>
    </row>
    <row r="134155" spans="17:17">
      <c r="Q134155" s="39"/>
    </row>
    <row r="134156" spans="17:17">
      <c r="Q134156" s="39"/>
    </row>
    <row r="134157" spans="17:17">
      <c r="Q134157" s="39"/>
    </row>
    <row r="134158" spans="17:17">
      <c r="Q134158" s="39"/>
    </row>
    <row r="134159" spans="17:17">
      <c r="Q134159" s="39"/>
    </row>
    <row r="134160" spans="17:17">
      <c r="Q134160" s="39"/>
    </row>
    <row r="134161" spans="17:17">
      <c r="Q134161" s="39"/>
    </row>
    <row r="134162" spans="17:17">
      <c r="Q134162" s="39"/>
    </row>
    <row r="134163" spans="17:17">
      <c r="Q134163" s="39"/>
    </row>
    <row r="134164" spans="17:17">
      <c r="Q134164" s="39"/>
    </row>
    <row r="134165" spans="17:17">
      <c r="Q134165" s="39"/>
    </row>
    <row r="134166" spans="17:17">
      <c r="Q134166" s="39"/>
    </row>
    <row r="134167" spans="17:17">
      <c r="Q134167" s="39"/>
    </row>
    <row r="134168" spans="17:17">
      <c r="Q134168" s="39"/>
    </row>
    <row r="134169" spans="17:17">
      <c r="Q134169" s="39"/>
    </row>
    <row r="134170" spans="17:17">
      <c r="Q134170" s="39"/>
    </row>
    <row r="134171" spans="17:17">
      <c r="Q134171" s="39"/>
    </row>
    <row r="134172" spans="17:17">
      <c r="Q134172" s="39"/>
    </row>
    <row r="134173" spans="17:17">
      <c r="Q134173" s="39"/>
    </row>
    <row r="134174" spans="17:17">
      <c r="Q134174" s="39"/>
    </row>
    <row r="134175" spans="17:17">
      <c r="Q134175" s="39"/>
    </row>
    <row r="134176" spans="17:17">
      <c r="Q134176" s="39"/>
    </row>
    <row r="134177" spans="17:17">
      <c r="Q134177" s="39"/>
    </row>
    <row r="134178" spans="17:17">
      <c r="Q134178" s="39"/>
    </row>
    <row r="134179" spans="17:17">
      <c r="Q134179" s="39"/>
    </row>
    <row r="134180" spans="17:17">
      <c r="Q134180" s="39"/>
    </row>
    <row r="134181" spans="17:17">
      <c r="Q134181" s="39"/>
    </row>
    <row r="134182" spans="17:17">
      <c r="Q134182" s="39"/>
    </row>
    <row r="134183" spans="17:17">
      <c r="Q134183" s="39"/>
    </row>
    <row r="134184" spans="17:17">
      <c r="Q134184" s="39"/>
    </row>
    <row r="134185" spans="17:17">
      <c r="Q134185" s="39"/>
    </row>
    <row r="134186" spans="17:17">
      <c r="Q134186" s="39"/>
    </row>
    <row r="134187" spans="17:17">
      <c r="Q134187" s="39"/>
    </row>
    <row r="134188" spans="17:17">
      <c r="Q134188" s="39"/>
    </row>
    <row r="134189" spans="17:17">
      <c r="Q134189" s="39"/>
    </row>
    <row r="134190" spans="17:17">
      <c r="Q134190" s="39"/>
    </row>
    <row r="134191" spans="17:17">
      <c r="Q134191" s="39"/>
    </row>
    <row r="134192" spans="17:17">
      <c r="Q134192" s="39"/>
    </row>
    <row r="134193" spans="17:17">
      <c r="Q134193" s="39"/>
    </row>
    <row r="134194" spans="17:17">
      <c r="Q134194" s="39"/>
    </row>
    <row r="134195" spans="17:17">
      <c r="Q134195" s="39"/>
    </row>
    <row r="134196" spans="17:17">
      <c r="Q134196" s="39"/>
    </row>
    <row r="134197" spans="17:17">
      <c r="Q134197" s="39"/>
    </row>
    <row r="134198" spans="17:17">
      <c r="Q134198" s="39"/>
    </row>
    <row r="134199" spans="17:17">
      <c r="Q134199" s="39"/>
    </row>
    <row r="134200" spans="17:17">
      <c r="Q134200" s="39"/>
    </row>
    <row r="134201" spans="17:17">
      <c r="Q134201" s="39"/>
    </row>
    <row r="134202" spans="17:17">
      <c r="Q134202" s="39"/>
    </row>
    <row r="134203" spans="17:17">
      <c r="Q134203" s="39"/>
    </row>
    <row r="134204" spans="17:17">
      <c r="Q134204" s="39"/>
    </row>
    <row r="134205" spans="17:17">
      <c r="Q134205" s="39"/>
    </row>
    <row r="134206" spans="17:17">
      <c r="Q134206" s="39"/>
    </row>
    <row r="134207" spans="17:17">
      <c r="Q134207" s="39"/>
    </row>
    <row r="134208" spans="17:17">
      <c r="Q134208" s="39"/>
    </row>
    <row r="134209" spans="17:17">
      <c r="Q134209" s="39"/>
    </row>
    <row r="134210" spans="17:17">
      <c r="Q134210" s="39"/>
    </row>
    <row r="134211" spans="17:17">
      <c r="Q134211" s="39"/>
    </row>
    <row r="134212" spans="17:17">
      <c r="Q134212" s="39"/>
    </row>
    <row r="134213" spans="17:17">
      <c r="Q134213" s="39"/>
    </row>
    <row r="134214" spans="17:17">
      <c r="Q134214" s="39"/>
    </row>
    <row r="134215" spans="17:17">
      <c r="Q134215" s="39"/>
    </row>
    <row r="134216" spans="17:17">
      <c r="Q134216" s="39"/>
    </row>
    <row r="134217" spans="17:17">
      <c r="Q134217" s="39"/>
    </row>
    <row r="134218" spans="17:17">
      <c r="Q134218" s="39"/>
    </row>
    <row r="134219" spans="17:17">
      <c r="Q134219" s="39"/>
    </row>
    <row r="134220" spans="17:17">
      <c r="Q134220" s="39"/>
    </row>
    <row r="134221" spans="17:17">
      <c r="Q134221" s="39"/>
    </row>
    <row r="134222" spans="17:17">
      <c r="Q134222" s="39"/>
    </row>
    <row r="134223" spans="17:17">
      <c r="Q134223" s="39"/>
    </row>
    <row r="134224" spans="17:17">
      <c r="Q134224" s="39"/>
    </row>
    <row r="134225" spans="17:17">
      <c r="Q134225" s="39"/>
    </row>
    <row r="134226" spans="17:17">
      <c r="Q134226" s="39"/>
    </row>
    <row r="134227" spans="17:17">
      <c r="Q134227" s="39"/>
    </row>
    <row r="134228" spans="17:17">
      <c r="Q134228" s="39"/>
    </row>
    <row r="134229" spans="17:17">
      <c r="Q134229" s="39"/>
    </row>
    <row r="134230" spans="17:17">
      <c r="Q134230" s="39"/>
    </row>
    <row r="134231" spans="17:17">
      <c r="Q134231" s="39"/>
    </row>
    <row r="134232" spans="17:17">
      <c r="Q134232" s="39"/>
    </row>
    <row r="134233" spans="17:17">
      <c r="Q134233" s="39"/>
    </row>
    <row r="134234" spans="17:17">
      <c r="Q134234" s="39"/>
    </row>
    <row r="134235" spans="17:17">
      <c r="Q134235" s="39"/>
    </row>
    <row r="134236" spans="17:17">
      <c r="Q134236" s="39"/>
    </row>
    <row r="134237" spans="17:17">
      <c r="Q134237" s="39"/>
    </row>
    <row r="134238" spans="17:17">
      <c r="Q134238" s="39"/>
    </row>
    <row r="134239" spans="17:17">
      <c r="Q134239" s="39"/>
    </row>
    <row r="134240" spans="17:17">
      <c r="Q134240" s="39"/>
    </row>
    <row r="134241" spans="17:17">
      <c r="Q134241" s="39"/>
    </row>
    <row r="134242" spans="17:17">
      <c r="Q134242" s="39"/>
    </row>
    <row r="134243" spans="17:17">
      <c r="Q134243" s="39"/>
    </row>
    <row r="134244" spans="17:17">
      <c r="Q134244" s="39"/>
    </row>
    <row r="134245" spans="17:17">
      <c r="Q134245" s="39"/>
    </row>
    <row r="134246" spans="17:17">
      <c r="Q134246" s="39"/>
    </row>
    <row r="134247" spans="17:17">
      <c r="Q134247" s="39"/>
    </row>
    <row r="134248" spans="17:17">
      <c r="Q134248" s="39"/>
    </row>
    <row r="134249" spans="17:17">
      <c r="Q134249" s="39"/>
    </row>
    <row r="134250" spans="17:17">
      <c r="Q134250" s="39"/>
    </row>
    <row r="134251" spans="17:17">
      <c r="Q134251" s="39"/>
    </row>
    <row r="134252" spans="17:17">
      <c r="Q134252" s="39"/>
    </row>
    <row r="134253" spans="17:17">
      <c r="Q134253" s="39"/>
    </row>
    <row r="134254" spans="17:17">
      <c r="Q134254" s="39"/>
    </row>
    <row r="134255" spans="17:17">
      <c r="Q134255" s="39"/>
    </row>
    <row r="134256" spans="17:17">
      <c r="Q134256" s="39"/>
    </row>
    <row r="134257" spans="17:17">
      <c r="Q134257" s="39"/>
    </row>
    <row r="134258" spans="17:17">
      <c r="Q134258" s="39"/>
    </row>
    <row r="134259" spans="17:17">
      <c r="Q134259" s="39"/>
    </row>
    <row r="134260" spans="17:17">
      <c r="Q134260" s="39"/>
    </row>
    <row r="134261" spans="17:17">
      <c r="Q134261" s="39"/>
    </row>
    <row r="134262" spans="17:17">
      <c r="Q134262" s="39"/>
    </row>
    <row r="134263" spans="17:17">
      <c r="Q134263" s="39"/>
    </row>
    <row r="134264" spans="17:17">
      <c r="Q134264" s="39"/>
    </row>
    <row r="134265" spans="17:17">
      <c r="Q134265" s="39"/>
    </row>
    <row r="134266" spans="17:17">
      <c r="Q134266" s="39"/>
    </row>
    <row r="134267" spans="17:17">
      <c r="Q134267" s="39"/>
    </row>
    <row r="134268" spans="17:17">
      <c r="Q134268" s="39"/>
    </row>
    <row r="134269" spans="17:17">
      <c r="Q134269" s="39"/>
    </row>
    <row r="134270" spans="17:17">
      <c r="Q134270" s="39"/>
    </row>
    <row r="134271" spans="17:17">
      <c r="Q134271" s="39"/>
    </row>
    <row r="134272" spans="17:17">
      <c r="Q134272" s="39"/>
    </row>
    <row r="134273" spans="17:17">
      <c r="Q134273" s="39"/>
    </row>
    <row r="134274" spans="17:17">
      <c r="Q134274" s="39"/>
    </row>
    <row r="134275" spans="17:17">
      <c r="Q134275" s="39"/>
    </row>
    <row r="134276" spans="17:17">
      <c r="Q134276" s="39"/>
    </row>
    <row r="134277" spans="17:17">
      <c r="Q134277" s="39"/>
    </row>
    <row r="134278" spans="17:17">
      <c r="Q134278" s="39"/>
    </row>
    <row r="134279" spans="17:17">
      <c r="Q134279" s="39"/>
    </row>
    <row r="134280" spans="17:17">
      <c r="Q134280" s="39"/>
    </row>
    <row r="134281" spans="17:17">
      <c r="Q134281" s="39"/>
    </row>
    <row r="134282" spans="17:17">
      <c r="Q134282" s="39"/>
    </row>
    <row r="134283" spans="17:17">
      <c r="Q134283" s="39"/>
    </row>
    <row r="134284" spans="17:17">
      <c r="Q134284" s="39"/>
    </row>
    <row r="134285" spans="17:17">
      <c r="Q134285" s="39"/>
    </row>
    <row r="134286" spans="17:17">
      <c r="Q134286" s="39"/>
    </row>
    <row r="134287" spans="17:17">
      <c r="Q134287" s="39"/>
    </row>
    <row r="134288" spans="17:17">
      <c r="Q134288" s="39"/>
    </row>
    <row r="134289" spans="17:17">
      <c r="Q134289" s="39"/>
    </row>
    <row r="134290" spans="17:17">
      <c r="Q134290" s="39"/>
    </row>
    <row r="134291" spans="17:17">
      <c r="Q134291" s="39"/>
    </row>
    <row r="134292" spans="17:17">
      <c r="Q134292" s="39"/>
    </row>
    <row r="134293" spans="17:17">
      <c r="Q134293" s="39"/>
    </row>
    <row r="134294" spans="17:17">
      <c r="Q134294" s="39"/>
    </row>
    <row r="134295" spans="17:17">
      <c r="Q134295" s="39"/>
    </row>
    <row r="134296" spans="17:17">
      <c r="Q134296" s="39"/>
    </row>
    <row r="134297" spans="17:17">
      <c r="Q134297" s="39"/>
    </row>
    <row r="134298" spans="17:17">
      <c r="Q134298" s="39"/>
    </row>
    <row r="134299" spans="17:17">
      <c r="Q134299" s="39"/>
    </row>
    <row r="134300" spans="17:17">
      <c r="Q134300" s="39"/>
    </row>
    <row r="134301" spans="17:17">
      <c r="Q134301" s="39"/>
    </row>
    <row r="134302" spans="17:17">
      <c r="Q134302" s="39"/>
    </row>
    <row r="134303" spans="17:17">
      <c r="Q134303" s="39"/>
    </row>
    <row r="134304" spans="17:17">
      <c r="Q134304" s="39"/>
    </row>
    <row r="134305" spans="17:17">
      <c r="Q134305" s="39"/>
    </row>
    <row r="134306" spans="17:17">
      <c r="Q134306" s="39"/>
    </row>
    <row r="134307" spans="17:17">
      <c r="Q134307" s="39"/>
    </row>
    <row r="134308" spans="17:17">
      <c r="Q134308" s="39"/>
    </row>
    <row r="134309" spans="17:17">
      <c r="Q134309" s="39"/>
    </row>
    <row r="134310" spans="17:17">
      <c r="Q134310" s="39"/>
    </row>
    <row r="134311" spans="17:17">
      <c r="Q134311" s="39"/>
    </row>
    <row r="134312" spans="17:17">
      <c r="Q134312" s="39"/>
    </row>
    <row r="134313" spans="17:17">
      <c r="Q134313" s="39"/>
    </row>
    <row r="134314" spans="17:17">
      <c r="Q134314" s="39"/>
    </row>
    <row r="134315" spans="17:17">
      <c r="Q134315" s="39"/>
    </row>
    <row r="134316" spans="17:17">
      <c r="Q134316" s="39"/>
    </row>
    <row r="134317" spans="17:17">
      <c r="Q134317" s="39"/>
    </row>
    <row r="134318" spans="17:17">
      <c r="Q134318" s="39"/>
    </row>
    <row r="134319" spans="17:17">
      <c r="Q134319" s="39"/>
    </row>
    <row r="134320" spans="17:17">
      <c r="Q134320" s="39"/>
    </row>
    <row r="134321" spans="17:17">
      <c r="Q134321" s="39"/>
    </row>
    <row r="134322" spans="17:17">
      <c r="Q134322" s="39"/>
    </row>
    <row r="134323" spans="17:17">
      <c r="Q134323" s="39"/>
    </row>
    <row r="134324" spans="17:17">
      <c r="Q134324" s="39"/>
    </row>
    <row r="134325" spans="17:17">
      <c r="Q134325" s="39"/>
    </row>
    <row r="134326" spans="17:17">
      <c r="Q134326" s="39"/>
    </row>
    <row r="134327" spans="17:17">
      <c r="Q134327" s="39"/>
    </row>
    <row r="134328" spans="17:17">
      <c r="Q134328" s="39"/>
    </row>
    <row r="134329" spans="17:17">
      <c r="Q134329" s="39"/>
    </row>
    <row r="134330" spans="17:17">
      <c r="Q134330" s="39"/>
    </row>
    <row r="134331" spans="17:17">
      <c r="Q134331" s="39"/>
    </row>
    <row r="134332" spans="17:17">
      <c r="Q134332" s="39"/>
    </row>
    <row r="134333" spans="17:17">
      <c r="Q134333" s="39"/>
    </row>
    <row r="134334" spans="17:17">
      <c r="Q134334" s="39"/>
    </row>
    <row r="134335" spans="17:17">
      <c r="Q134335" s="39"/>
    </row>
    <row r="134336" spans="17:17">
      <c r="Q134336" s="39"/>
    </row>
    <row r="134337" spans="17:17">
      <c r="Q134337" s="39"/>
    </row>
    <row r="134338" spans="17:17">
      <c r="Q134338" s="39"/>
    </row>
    <row r="134339" spans="17:17">
      <c r="Q134339" s="39"/>
    </row>
    <row r="134340" spans="17:17">
      <c r="Q134340" s="39"/>
    </row>
    <row r="134341" spans="17:17">
      <c r="Q134341" s="39"/>
    </row>
    <row r="134342" spans="17:17">
      <c r="Q134342" s="39"/>
    </row>
    <row r="134343" spans="17:17">
      <c r="Q134343" s="39"/>
    </row>
    <row r="134344" spans="17:17">
      <c r="Q134344" s="39"/>
    </row>
    <row r="134345" spans="17:17">
      <c r="Q134345" s="39"/>
    </row>
    <row r="134346" spans="17:17">
      <c r="Q134346" s="39"/>
    </row>
    <row r="134347" spans="17:17">
      <c r="Q134347" s="39"/>
    </row>
    <row r="134348" spans="17:17">
      <c r="Q134348" s="39"/>
    </row>
    <row r="134349" spans="17:17">
      <c r="Q134349" s="39"/>
    </row>
    <row r="134350" spans="17:17">
      <c r="Q134350" s="39"/>
    </row>
    <row r="134351" spans="17:17">
      <c r="Q134351" s="39"/>
    </row>
    <row r="134352" spans="17:17">
      <c r="Q134352" s="39"/>
    </row>
    <row r="134353" spans="17:17">
      <c r="Q134353" s="39"/>
    </row>
    <row r="134354" spans="17:17">
      <c r="Q134354" s="39"/>
    </row>
    <row r="134355" spans="17:17">
      <c r="Q134355" s="39"/>
    </row>
    <row r="134356" spans="17:17">
      <c r="Q134356" s="39"/>
    </row>
    <row r="134357" spans="17:17">
      <c r="Q134357" s="39"/>
    </row>
    <row r="134358" spans="17:17">
      <c r="Q134358" s="39"/>
    </row>
    <row r="134359" spans="17:17">
      <c r="Q134359" s="39"/>
    </row>
    <row r="134360" spans="17:17">
      <c r="Q134360" s="39"/>
    </row>
    <row r="134361" spans="17:17">
      <c r="Q134361" s="39"/>
    </row>
    <row r="134362" spans="17:17">
      <c r="Q134362" s="39"/>
    </row>
    <row r="134363" spans="17:17">
      <c r="Q134363" s="39"/>
    </row>
    <row r="134364" spans="17:17">
      <c r="Q134364" s="39"/>
    </row>
    <row r="134365" spans="17:17">
      <c r="Q134365" s="39"/>
    </row>
    <row r="134366" spans="17:17">
      <c r="Q134366" s="39"/>
    </row>
    <row r="134367" spans="17:17">
      <c r="Q134367" s="39"/>
    </row>
    <row r="134368" spans="17:17">
      <c r="Q134368" s="39"/>
    </row>
    <row r="134369" spans="17:17">
      <c r="Q134369" s="39"/>
    </row>
    <row r="134370" spans="17:17">
      <c r="Q134370" s="39"/>
    </row>
    <row r="134371" spans="17:17">
      <c r="Q134371" s="39"/>
    </row>
    <row r="134372" spans="17:17">
      <c r="Q134372" s="39"/>
    </row>
    <row r="134373" spans="17:17">
      <c r="Q134373" s="39"/>
    </row>
    <row r="134374" spans="17:17">
      <c r="Q134374" s="39"/>
    </row>
    <row r="134375" spans="17:17">
      <c r="Q134375" s="39"/>
    </row>
    <row r="134376" spans="17:17">
      <c r="Q134376" s="39"/>
    </row>
    <row r="134377" spans="17:17">
      <c r="Q134377" s="39"/>
    </row>
    <row r="134378" spans="17:17">
      <c r="Q134378" s="39"/>
    </row>
    <row r="134379" spans="17:17">
      <c r="Q134379" s="39"/>
    </row>
    <row r="134380" spans="17:17">
      <c r="Q134380" s="39"/>
    </row>
    <row r="134381" spans="17:17">
      <c r="Q134381" s="39"/>
    </row>
    <row r="134382" spans="17:17">
      <c r="Q134382" s="39"/>
    </row>
    <row r="134383" spans="17:17">
      <c r="Q134383" s="39"/>
    </row>
    <row r="134384" spans="17:17">
      <c r="Q134384" s="39"/>
    </row>
    <row r="134385" spans="17:17">
      <c r="Q134385" s="39"/>
    </row>
    <row r="134386" spans="17:17">
      <c r="Q134386" s="39"/>
    </row>
    <row r="134387" spans="17:17">
      <c r="Q134387" s="39"/>
    </row>
    <row r="134388" spans="17:17">
      <c r="Q134388" s="39"/>
    </row>
    <row r="134389" spans="17:17">
      <c r="Q134389" s="39"/>
    </row>
    <row r="134390" spans="17:17">
      <c r="Q134390" s="39"/>
    </row>
    <row r="134391" spans="17:17">
      <c r="Q134391" s="39"/>
    </row>
    <row r="134392" spans="17:17">
      <c r="Q134392" s="39"/>
    </row>
    <row r="134393" spans="17:17">
      <c r="Q134393" s="39"/>
    </row>
    <row r="134394" spans="17:17">
      <c r="Q134394" s="39"/>
    </row>
    <row r="134395" spans="17:17">
      <c r="Q134395" s="39"/>
    </row>
    <row r="134396" spans="17:17">
      <c r="Q134396" s="39"/>
    </row>
    <row r="134397" spans="17:17">
      <c r="Q134397" s="39"/>
    </row>
    <row r="134398" spans="17:17">
      <c r="Q134398" s="39"/>
    </row>
    <row r="134399" spans="17:17">
      <c r="Q134399" s="39"/>
    </row>
    <row r="134400" spans="17:17">
      <c r="Q134400" s="39"/>
    </row>
    <row r="134401" spans="17:17">
      <c r="Q134401" s="39"/>
    </row>
    <row r="134402" spans="17:17">
      <c r="Q134402" s="39"/>
    </row>
    <row r="134403" spans="17:17">
      <c r="Q134403" s="39"/>
    </row>
    <row r="134404" spans="17:17">
      <c r="Q134404" s="39"/>
    </row>
    <row r="134405" spans="17:17">
      <c r="Q134405" s="39"/>
    </row>
    <row r="134406" spans="17:17">
      <c r="Q134406" s="39"/>
    </row>
    <row r="134407" spans="17:17">
      <c r="Q134407" s="39"/>
    </row>
    <row r="134408" spans="17:17">
      <c r="Q134408" s="39"/>
    </row>
    <row r="134409" spans="17:17">
      <c r="Q134409" s="39"/>
    </row>
    <row r="134410" spans="17:17">
      <c r="Q134410" s="39"/>
    </row>
    <row r="134411" spans="17:17">
      <c r="Q134411" s="39"/>
    </row>
    <row r="134412" spans="17:17">
      <c r="Q134412" s="39"/>
    </row>
    <row r="134413" spans="17:17">
      <c r="Q134413" s="39"/>
    </row>
    <row r="134414" spans="17:17">
      <c r="Q134414" s="39"/>
    </row>
    <row r="134415" spans="17:17">
      <c r="Q134415" s="39"/>
    </row>
    <row r="134416" spans="17:17">
      <c r="Q134416" s="39"/>
    </row>
    <row r="134417" spans="17:17">
      <c r="Q134417" s="39"/>
    </row>
    <row r="134418" spans="17:17">
      <c r="Q134418" s="39"/>
    </row>
    <row r="134419" spans="17:17">
      <c r="Q134419" s="39"/>
    </row>
    <row r="134420" spans="17:17">
      <c r="Q134420" s="39"/>
    </row>
    <row r="134421" spans="17:17">
      <c r="Q134421" s="39"/>
    </row>
    <row r="134422" spans="17:17">
      <c r="Q134422" s="39"/>
    </row>
    <row r="134423" spans="17:17">
      <c r="Q134423" s="39"/>
    </row>
    <row r="134424" spans="17:17">
      <c r="Q134424" s="39"/>
    </row>
    <row r="134425" spans="17:17">
      <c r="Q134425" s="39"/>
    </row>
    <row r="134426" spans="17:17">
      <c r="Q134426" s="39"/>
    </row>
    <row r="134427" spans="17:17">
      <c r="Q134427" s="39"/>
    </row>
    <row r="134428" spans="17:17">
      <c r="Q134428" s="39"/>
    </row>
    <row r="134429" spans="17:17">
      <c r="Q134429" s="39"/>
    </row>
    <row r="134430" spans="17:17">
      <c r="Q134430" s="39"/>
    </row>
    <row r="134431" spans="17:17">
      <c r="Q134431" s="39"/>
    </row>
    <row r="134432" spans="17:17">
      <c r="Q134432" s="39"/>
    </row>
    <row r="134433" spans="17:17">
      <c r="Q134433" s="39"/>
    </row>
    <row r="134434" spans="17:17">
      <c r="Q134434" s="39"/>
    </row>
    <row r="134435" spans="17:17">
      <c r="Q134435" s="39"/>
    </row>
    <row r="134436" spans="17:17">
      <c r="Q134436" s="39"/>
    </row>
    <row r="134437" spans="17:17">
      <c r="Q134437" s="39"/>
    </row>
    <row r="134438" spans="17:17">
      <c r="Q134438" s="39"/>
    </row>
    <row r="134439" spans="17:17">
      <c r="Q134439" s="39"/>
    </row>
    <row r="134440" spans="17:17">
      <c r="Q134440" s="39"/>
    </row>
    <row r="134441" spans="17:17">
      <c r="Q134441" s="39"/>
    </row>
    <row r="134442" spans="17:17">
      <c r="Q134442" s="39"/>
    </row>
    <row r="134443" spans="17:17">
      <c r="Q134443" s="39"/>
    </row>
    <row r="134444" spans="17:17">
      <c r="Q134444" s="39"/>
    </row>
    <row r="134445" spans="17:17">
      <c r="Q134445" s="39"/>
    </row>
    <row r="134446" spans="17:17">
      <c r="Q134446" s="39"/>
    </row>
    <row r="134447" spans="17:17">
      <c r="Q134447" s="39"/>
    </row>
    <row r="134448" spans="17:17">
      <c r="Q134448" s="39"/>
    </row>
    <row r="134449" spans="17:17">
      <c r="Q134449" s="39"/>
    </row>
    <row r="134450" spans="17:17">
      <c r="Q134450" s="39"/>
    </row>
    <row r="134451" spans="17:17">
      <c r="Q134451" s="39"/>
    </row>
    <row r="134452" spans="17:17">
      <c r="Q134452" s="39"/>
    </row>
    <row r="134453" spans="17:17">
      <c r="Q134453" s="39"/>
    </row>
    <row r="134454" spans="17:17">
      <c r="Q134454" s="39"/>
    </row>
    <row r="134455" spans="17:17">
      <c r="Q134455" s="39"/>
    </row>
    <row r="134456" spans="17:17">
      <c r="Q134456" s="39"/>
    </row>
    <row r="134457" spans="17:17">
      <c r="Q134457" s="39"/>
    </row>
    <row r="134458" spans="17:17">
      <c r="Q134458" s="39"/>
    </row>
    <row r="134459" spans="17:17">
      <c r="Q134459" s="39"/>
    </row>
    <row r="134460" spans="17:17">
      <c r="Q134460" s="39"/>
    </row>
    <row r="134461" spans="17:17">
      <c r="Q134461" s="39"/>
    </row>
    <row r="134462" spans="17:17">
      <c r="Q134462" s="39"/>
    </row>
    <row r="134463" spans="17:17">
      <c r="Q134463" s="39"/>
    </row>
    <row r="134464" spans="17:17">
      <c r="Q134464" s="39"/>
    </row>
    <row r="134465" spans="17:17">
      <c r="Q134465" s="39"/>
    </row>
    <row r="134466" spans="17:17">
      <c r="Q134466" s="39"/>
    </row>
    <row r="134467" spans="17:17">
      <c r="Q134467" s="39"/>
    </row>
    <row r="134468" spans="17:17">
      <c r="Q134468" s="39"/>
    </row>
    <row r="134469" spans="17:17">
      <c r="Q134469" s="39"/>
    </row>
    <row r="134470" spans="17:17">
      <c r="Q134470" s="39"/>
    </row>
    <row r="134471" spans="17:17">
      <c r="Q134471" s="39"/>
    </row>
    <row r="134472" spans="17:17">
      <c r="Q134472" s="39"/>
    </row>
    <row r="134473" spans="17:17">
      <c r="Q134473" s="39"/>
    </row>
    <row r="134474" spans="17:17">
      <c r="Q134474" s="39"/>
    </row>
    <row r="134475" spans="17:17">
      <c r="Q134475" s="39"/>
    </row>
    <row r="134476" spans="17:17">
      <c r="Q134476" s="39"/>
    </row>
    <row r="134477" spans="17:17">
      <c r="Q134477" s="39"/>
    </row>
    <row r="134478" spans="17:17">
      <c r="Q134478" s="39"/>
    </row>
    <row r="134479" spans="17:17">
      <c r="Q134479" s="39"/>
    </row>
    <row r="134480" spans="17:17">
      <c r="Q134480" s="39"/>
    </row>
    <row r="134481" spans="17:17">
      <c r="Q134481" s="39"/>
    </row>
    <row r="134482" spans="17:17">
      <c r="Q134482" s="39"/>
    </row>
    <row r="134483" spans="17:17">
      <c r="Q134483" s="39"/>
    </row>
    <row r="134484" spans="17:17">
      <c r="Q134484" s="39"/>
    </row>
    <row r="134485" spans="17:17">
      <c r="Q134485" s="39"/>
    </row>
    <row r="134486" spans="17:17">
      <c r="Q134486" s="39"/>
    </row>
    <row r="134487" spans="17:17">
      <c r="Q134487" s="39"/>
    </row>
    <row r="134488" spans="17:17">
      <c r="Q134488" s="39"/>
    </row>
    <row r="134489" spans="17:17">
      <c r="Q134489" s="39"/>
    </row>
    <row r="134490" spans="17:17">
      <c r="Q134490" s="39"/>
    </row>
    <row r="134491" spans="17:17">
      <c r="Q134491" s="39"/>
    </row>
    <row r="134492" spans="17:17">
      <c r="Q134492" s="39"/>
    </row>
    <row r="134493" spans="17:17">
      <c r="Q134493" s="39"/>
    </row>
    <row r="134494" spans="17:17">
      <c r="Q134494" s="39"/>
    </row>
    <row r="134495" spans="17:17">
      <c r="Q134495" s="39"/>
    </row>
    <row r="134496" spans="17:17">
      <c r="Q134496" s="39"/>
    </row>
    <row r="134497" spans="17:17">
      <c r="Q134497" s="39"/>
    </row>
    <row r="134498" spans="17:17">
      <c r="Q134498" s="39"/>
    </row>
    <row r="134499" spans="17:17">
      <c r="Q134499" s="39"/>
    </row>
    <row r="134500" spans="17:17">
      <c r="Q134500" s="39"/>
    </row>
    <row r="134501" spans="17:17">
      <c r="Q134501" s="39"/>
    </row>
    <row r="134502" spans="17:17">
      <c r="Q134502" s="39"/>
    </row>
    <row r="134503" spans="17:17">
      <c r="Q134503" s="39"/>
    </row>
    <row r="134504" spans="17:17">
      <c r="Q134504" s="39"/>
    </row>
    <row r="134505" spans="17:17">
      <c r="Q134505" s="39"/>
    </row>
    <row r="134506" spans="17:17">
      <c r="Q134506" s="39"/>
    </row>
    <row r="134507" spans="17:17">
      <c r="Q134507" s="39"/>
    </row>
    <row r="134508" spans="17:17">
      <c r="Q134508" s="39"/>
    </row>
    <row r="134509" spans="17:17">
      <c r="Q134509" s="39"/>
    </row>
    <row r="134510" spans="17:17">
      <c r="Q134510" s="39"/>
    </row>
    <row r="134511" spans="17:17">
      <c r="Q134511" s="39"/>
    </row>
    <row r="134512" spans="17:17">
      <c r="Q134512" s="39"/>
    </row>
    <row r="134513" spans="17:17">
      <c r="Q134513" s="39"/>
    </row>
    <row r="134514" spans="17:17">
      <c r="Q134514" s="39"/>
    </row>
    <row r="134515" spans="17:17">
      <c r="Q134515" s="39"/>
    </row>
    <row r="134516" spans="17:17">
      <c r="Q134516" s="39"/>
    </row>
    <row r="134517" spans="17:17">
      <c r="Q134517" s="39"/>
    </row>
    <row r="134518" spans="17:17">
      <c r="Q134518" s="39"/>
    </row>
    <row r="134519" spans="17:17">
      <c r="Q134519" s="39"/>
    </row>
    <row r="134520" spans="17:17">
      <c r="Q134520" s="39"/>
    </row>
    <row r="134521" spans="17:17">
      <c r="Q134521" s="39"/>
    </row>
    <row r="134522" spans="17:17">
      <c r="Q134522" s="39"/>
    </row>
    <row r="134523" spans="17:17">
      <c r="Q134523" s="39"/>
    </row>
    <row r="134524" spans="17:17">
      <c r="Q134524" s="39"/>
    </row>
    <row r="134525" spans="17:17">
      <c r="Q134525" s="39"/>
    </row>
    <row r="134526" spans="17:17">
      <c r="Q134526" s="39"/>
    </row>
    <row r="134527" spans="17:17">
      <c r="Q134527" s="39"/>
    </row>
    <row r="134528" spans="17:17">
      <c r="Q134528" s="39"/>
    </row>
    <row r="134529" spans="17:17">
      <c r="Q134529" s="39"/>
    </row>
    <row r="134530" spans="17:17">
      <c r="Q134530" s="39"/>
    </row>
    <row r="134531" spans="17:17">
      <c r="Q134531" s="39"/>
    </row>
    <row r="134532" spans="17:17">
      <c r="Q134532" s="39"/>
    </row>
    <row r="134533" spans="17:17">
      <c r="Q134533" s="39"/>
    </row>
    <row r="134534" spans="17:17">
      <c r="Q134534" s="39"/>
    </row>
    <row r="134535" spans="17:17">
      <c r="Q134535" s="39"/>
    </row>
    <row r="134536" spans="17:17">
      <c r="Q134536" s="39"/>
    </row>
    <row r="134537" spans="17:17">
      <c r="Q134537" s="39"/>
    </row>
    <row r="134538" spans="17:17">
      <c r="Q134538" s="39"/>
    </row>
    <row r="134539" spans="17:17">
      <c r="Q134539" s="39"/>
    </row>
    <row r="134540" spans="17:17">
      <c r="Q134540" s="39"/>
    </row>
    <row r="134541" spans="17:17">
      <c r="Q134541" s="39"/>
    </row>
    <row r="134542" spans="17:17">
      <c r="Q134542" s="39"/>
    </row>
    <row r="134543" spans="17:17">
      <c r="Q134543" s="39"/>
    </row>
    <row r="134544" spans="17:17">
      <c r="Q134544" s="39"/>
    </row>
    <row r="134545" spans="17:17">
      <c r="Q134545" s="39"/>
    </row>
    <row r="134546" spans="17:17">
      <c r="Q134546" s="39"/>
    </row>
    <row r="134547" spans="17:17">
      <c r="Q134547" s="39"/>
    </row>
    <row r="134548" spans="17:17">
      <c r="Q134548" s="39"/>
    </row>
    <row r="134549" spans="17:17">
      <c r="Q134549" s="39"/>
    </row>
    <row r="134550" spans="17:17">
      <c r="Q134550" s="39"/>
    </row>
    <row r="134551" spans="17:17">
      <c r="Q134551" s="39"/>
    </row>
    <row r="134552" spans="17:17">
      <c r="Q134552" s="39"/>
    </row>
    <row r="134553" spans="17:17">
      <c r="Q134553" s="39"/>
    </row>
    <row r="134554" spans="17:17">
      <c r="Q134554" s="39"/>
    </row>
    <row r="134555" spans="17:17">
      <c r="Q134555" s="39"/>
    </row>
    <row r="134556" spans="17:17">
      <c r="Q134556" s="39"/>
    </row>
    <row r="134557" spans="17:17">
      <c r="Q134557" s="39"/>
    </row>
    <row r="134558" spans="17:17">
      <c r="Q134558" s="39"/>
    </row>
    <row r="134559" spans="17:17">
      <c r="Q134559" s="39"/>
    </row>
    <row r="134560" spans="17:17">
      <c r="Q134560" s="39"/>
    </row>
    <row r="134561" spans="17:17">
      <c r="Q134561" s="39"/>
    </row>
    <row r="134562" spans="17:17">
      <c r="Q134562" s="39"/>
    </row>
    <row r="134563" spans="17:17">
      <c r="Q134563" s="39"/>
    </row>
    <row r="134564" spans="17:17">
      <c r="Q134564" s="39"/>
    </row>
    <row r="134565" spans="17:17">
      <c r="Q134565" s="39"/>
    </row>
    <row r="134566" spans="17:17">
      <c r="Q134566" s="39"/>
    </row>
    <row r="134567" spans="17:17">
      <c r="Q134567" s="39"/>
    </row>
    <row r="134568" spans="17:17">
      <c r="Q134568" s="39"/>
    </row>
    <row r="134569" spans="17:17">
      <c r="Q134569" s="39"/>
    </row>
    <row r="134570" spans="17:17">
      <c r="Q134570" s="39"/>
    </row>
    <row r="134571" spans="17:17">
      <c r="Q134571" s="39"/>
    </row>
    <row r="134572" spans="17:17">
      <c r="Q134572" s="39"/>
    </row>
    <row r="134573" spans="17:17">
      <c r="Q134573" s="39"/>
    </row>
    <row r="134574" spans="17:17">
      <c r="Q134574" s="39"/>
    </row>
    <row r="134575" spans="17:17">
      <c r="Q134575" s="39"/>
    </row>
    <row r="134576" spans="17:17">
      <c r="Q134576" s="39"/>
    </row>
    <row r="134577" spans="17:17">
      <c r="Q134577" s="39"/>
    </row>
    <row r="134578" spans="17:17">
      <c r="Q134578" s="39"/>
    </row>
    <row r="134579" spans="17:17">
      <c r="Q134579" s="39"/>
    </row>
    <row r="134580" spans="17:17">
      <c r="Q134580" s="39"/>
    </row>
    <row r="134581" spans="17:17">
      <c r="Q134581" s="39"/>
    </row>
    <row r="134582" spans="17:17">
      <c r="Q134582" s="39"/>
    </row>
    <row r="134583" spans="17:17">
      <c r="Q134583" s="39"/>
    </row>
    <row r="134584" spans="17:17">
      <c r="Q134584" s="39"/>
    </row>
    <row r="134585" spans="17:17">
      <c r="Q134585" s="39"/>
    </row>
    <row r="134586" spans="17:17">
      <c r="Q134586" s="39"/>
    </row>
    <row r="134587" spans="17:17">
      <c r="Q134587" s="39"/>
    </row>
    <row r="134588" spans="17:17">
      <c r="Q134588" s="39"/>
    </row>
    <row r="134589" spans="17:17">
      <c r="Q134589" s="39"/>
    </row>
    <row r="134590" spans="17:17">
      <c r="Q134590" s="39"/>
    </row>
    <row r="134591" spans="17:17">
      <c r="Q134591" s="39"/>
    </row>
    <row r="134592" spans="17:17">
      <c r="Q134592" s="39"/>
    </row>
    <row r="134593" spans="17:17">
      <c r="Q134593" s="39"/>
    </row>
    <row r="134594" spans="17:17">
      <c r="Q134594" s="39"/>
    </row>
    <row r="134595" spans="17:17">
      <c r="Q134595" s="39"/>
    </row>
    <row r="134596" spans="17:17">
      <c r="Q134596" s="39"/>
    </row>
    <row r="134597" spans="17:17">
      <c r="Q134597" s="39"/>
    </row>
    <row r="134598" spans="17:17">
      <c r="Q134598" s="39"/>
    </row>
    <row r="134599" spans="17:17">
      <c r="Q134599" s="39"/>
    </row>
    <row r="134600" spans="17:17">
      <c r="Q134600" s="39"/>
    </row>
    <row r="134601" spans="17:17">
      <c r="Q134601" s="39"/>
    </row>
    <row r="134602" spans="17:17">
      <c r="Q134602" s="39"/>
    </row>
    <row r="134603" spans="17:17">
      <c r="Q134603" s="39"/>
    </row>
    <row r="134604" spans="17:17">
      <c r="Q134604" s="39"/>
    </row>
    <row r="134605" spans="17:17">
      <c r="Q134605" s="39"/>
    </row>
    <row r="134606" spans="17:17">
      <c r="Q134606" s="39"/>
    </row>
    <row r="134607" spans="17:17">
      <c r="Q134607" s="39"/>
    </row>
    <row r="134608" spans="17:17">
      <c r="Q134608" s="39"/>
    </row>
    <row r="134609" spans="17:17">
      <c r="Q134609" s="39"/>
    </row>
    <row r="134610" spans="17:17">
      <c r="Q134610" s="39"/>
    </row>
    <row r="134611" spans="17:17">
      <c r="Q134611" s="39"/>
    </row>
    <row r="134612" spans="17:17">
      <c r="Q134612" s="39"/>
    </row>
    <row r="134613" spans="17:17">
      <c r="Q134613" s="39"/>
    </row>
    <row r="134614" spans="17:17">
      <c r="Q134614" s="39"/>
    </row>
    <row r="134615" spans="17:17">
      <c r="Q134615" s="39"/>
    </row>
    <row r="134616" spans="17:17">
      <c r="Q134616" s="39"/>
    </row>
    <row r="134617" spans="17:17">
      <c r="Q134617" s="39"/>
    </row>
    <row r="134618" spans="17:17">
      <c r="Q134618" s="39"/>
    </row>
    <row r="134619" spans="17:17">
      <c r="Q134619" s="39"/>
    </row>
    <row r="134620" spans="17:17">
      <c r="Q134620" s="39"/>
    </row>
    <row r="134621" spans="17:17">
      <c r="Q134621" s="39"/>
    </row>
    <row r="134622" spans="17:17">
      <c r="Q134622" s="39"/>
    </row>
    <row r="134623" spans="17:17">
      <c r="Q134623" s="39"/>
    </row>
    <row r="134624" spans="17:17">
      <c r="Q134624" s="39"/>
    </row>
    <row r="134625" spans="17:17">
      <c r="Q134625" s="39"/>
    </row>
    <row r="134626" spans="17:17">
      <c r="Q134626" s="39"/>
    </row>
    <row r="134627" spans="17:17">
      <c r="Q134627" s="39"/>
    </row>
    <row r="134628" spans="17:17">
      <c r="Q134628" s="39"/>
    </row>
    <row r="134629" spans="17:17">
      <c r="Q134629" s="39"/>
    </row>
    <row r="134630" spans="17:17">
      <c r="Q134630" s="39"/>
    </row>
    <row r="134631" spans="17:17">
      <c r="Q134631" s="39"/>
    </row>
    <row r="134632" spans="17:17">
      <c r="Q134632" s="39"/>
    </row>
    <row r="134633" spans="17:17">
      <c r="Q134633" s="39"/>
    </row>
    <row r="134634" spans="17:17">
      <c r="Q134634" s="39"/>
    </row>
    <row r="134635" spans="17:17">
      <c r="Q134635" s="39"/>
    </row>
    <row r="134636" spans="17:17">
      <c r="Q134636" s="39"/>
    </row>
    <row r="134637" spans="17:17">
      <c r="Q134637" s="39"/>
    </row>
    <row r="134638" spans="17:17">
      <c r="Q134638" s="39"/>
    </row>
    <row r="134639" spans="17:17">
      <c r="Q134639" s="39"/>
    </row>
    <row r="134640" spans="17:17">
      <c r="Q134640" s="39"/>
    </row>
    <row r="134641" spans="17:17">
      <c r="Q134641" s="39"/>
    </row>
    <row r="134642" spans="17:17">
      <c r="Q134642" s="39"/>
    </row>
    <row r="134643" spans="17:17">
      <c r="Q134643" s="39"/>
    </row>
    <row r="134644" spans="17:17">
      <c r="Q134644" s="39"/>
    </row>
    <row r="134645" spans="17:17">
      <c r="Q134645" s="39"/>
    </row>
    <row r="134646" spans="17:17">
      <c r="Q134646" s="39"/>
    </row>
    <row r="134647" spans="17:17">
      <c r="Q134647" s="39"/>
    </row>
    <row r="134648" spans="17:17">
      <c r="Q134648" s="39"/>
    </row>
    <row r="134649" spans="17:17">
      <c r="Q134649" s="39"/>
    </row>
    <row r="134650" spans="17:17">
      <c r="Q134650" s="39"/>
    </row>
    <row r="134651" spans="17:17">
      <c r="Q134651" s="39"/>
    </row>
    <row r="134652" spans="17:17">
      <c r="Q134652" s="39"/>
    </row>
    <row r="134653" spans="17:17">
      <c r="Q134653" s="39"/>
    </row>
    <row r="134654" spans="17:17">
      <c r="Q134654" s="39"/>
    </row>
    <row r="134655" spans="17:17">
      <c r="Q134655" s="39"/>
    </row>
    <row r="134656" spans="17:17">
      <c r="Q134656" s="39"/>
    </row>
    <row r="134657" spans="17:17">
      <c r="Q134657" s="39"/>
    </row>
    <row r="134658" spans="17:17">
      <c r="Q134658" s="39"/>
    </row>
    <row r="134659" spans="17:17">
      <c r="Q134659" s="39"/>
    </row>
    <row r="134660" spans="17:17">
      <c r="Q134660" s="39"/>
    </row>
    <row r="134661" spans="17:17">
      <c r="Q134661" s="39"/>
    </row>
    <row r="134662" spans="17:17">
      <c r="Q134662" s="39"/>
    </row>
    <row r="134663" spans="17:17">
      <c r="Q134663" s="39"/>
    </row>
    <row r="134664" spans="17:17">
      <c r="Q134664" s="39"/>
    </row>
    <row r="134665" spans="17:17">
      <c r="Q134665" s="39"/>
    </row>
    <row r="134666" spans="17:17">
      <c r="Q134666" s="39"/>
    </row>
    <row r="134667" spans="17:17">
      <c r="Q134667" s="39"/>
    </row>
    <row r="134668" spans="17:17">
      <c r="Q134668" s="39"/>
    </row>
    <row r="134669" spans="17:17">
      <c r="Q134669" s="39"/>
    </row>
    <row r="134670" spans="17:17">
      <c r="Q134670" s="39"/>
    </row>
    <row r="134671" spans="17:17">
      <c r="Q134671" s="39"/>
    </row>
    <row r="134672" spans="17:17">
      <c r="Q134672" s="39"/>
    </row>
    <row r="134673" spans="17:17">
      <c r="Q134673" s="39"/>
    </row>
    <row r="134674" spans="17:17">
      <c r="Q134674" s="39"/>
    </row>
    <row r="134675" spans="17:17">
      <c r="Q134675" s="39"/>
    </row>
    <row r="134676" spans="17:17">
      <c r="Q134676" s="39"/>
    </row>
    <row r="134677" spans="17:17">
      <c r="Q134677" s="39"/>
    </row>
    <row r="134678" spans="17:17">
      <c r="Q134678" s="39"/>
    </row>
    <row r="134679" spans="17:17">
      <c r="Q134679" s="39"/>
    </row>
    <row r="134680" spans="17:17">
      <c r="Q134680" s="39"/>
    </row>
    <row r="134681" spans="17:17">
      <c r="Q134681" s="39"/>
    </row>
    <row r="134682" spans="17:17">
      <c r="Q134682" s="39"/>
    </row>
    <row r="134683" spans="17:17">
      <c r="Q134683" s="39"/>
    </row>
    <row r="134684" spans="17:17">
      <c r="Q134684" s="39"/>
    </row>
    <row r="134685" spans="17:17">
      <c r="Q134685" s="39"/>
    </row>
    <row r="134686" spans="17:17">
      <c r="Q134686" s="39"/>
    </row>
    <row r="134687" spans="17:17">
      <c r="Q134687" s="39"/>
    </row>
    <row r="134688" spans="17:17">
      <c r="Q134688" s="39"/>
    </row>
    <row r="134689" spans="17:17">
      <c r="Q134689" s="39"/>
    </row>
    <row r="134690" spans="17:17">
      <c r="Q134690" s="39"/>
    </row>
    <row r="134691" spans="17:17">
      <c r="Q134691" s="39"/>
    </row>
    <row r="134692" spans="17:17">
      <c r="Q134692" s="39"/>
    </row>
    <row r="134693" spans="17:17">
      <c r="Q134693" s="39"/>
    </row>
    <row r="134694" spans="17:17">
      <c r="Q134694" s="39"/>
    </row>
    <row r="134695" spans="17:17">
      <c r="Q134695" s="39"/>
    </row>
    <row r="134696" spans="17:17">
      <c r="Q134696" s="39"/>
    </row>
    <row r="134697" spans="17:17">
      <c r="Q134697" s="39"/>
    </row>
    <row r="134698" spans="17:17">
      <c r="Q134698" s="39"/>
    </row>
    <row r="134699" spans="17:17">
      <c r="Q134699" s="39"/>
    </row>
    <row r="134700" spans="17:17">
      <c r="Q134700" s="39"/>
    </row>
    <row r="134701" spans="17:17">
      <c r="Q134701" s="39"/>
    </row>
    <row r="134702" spans="17:17">
      <c r="Q134702" s="39"/>
    </row>
    <row r="134703" spans="17:17">
      <c r="Q134703" s="39"/>
    </row>
    <row r="134704" spans="17:17">
      <c r="Q134704" s="39"/>
    </row>
    <row r="134705" spans="17:17">
      <c r="Q134705" s="39"/>
    </row>
    <row r="134706" spans="17:17">
      <c r="Q134706" s="39"/>
    </row>
    <row r="134707" spans="17:17">
      <c r="Q134707" s="39"/>
    </row>
    <row r="134708" spans="17:17">
      <c r="Q134708" s="39"/>
    </row>
    <row r="134709" spans="17:17">
      <c r="Q134709" s="39"/>
    </row>
    <row r="134710" spans="17:17">
      <c r="Q134710" s="39"/>
    </row>
    <row r="134711" spans="17:17">
      <c r="Q134711" s="39"/>
    </row>
    <row r="134712" spans="17:17">
      <c r="Q134712" s="39"/>
    </row>
    <row r="134713" spans="17:17">
      <c r="Q134713" s="39"/>
    </row>
    <row r="134714" spans="17:17">
      <c r="Q134714" s="39"/>
    </row>
    <row r="134715" spans="17:17">
      <c r="Q134715" s="39"/>
    </row>
    <row r="134716" spans="17:17">
      <c r="Q134716" s="39"/>
    </row>
    <row r="134717" spans="17:17">
      <c r="Q134717" s="39"/>
    </row>
    <row r="134718" spans="17:17">
      <c r="Q134718" s="39"/>
    </row>
    <row r="134719" spans="17:17">
      <c r="Q134719" s="39"/>
    </row>
    <row r="134720" spans="17:17">
      <c r="Q134720" s="39"/>
    </row>
    <row r="134721" spans="17:17">
      <c r="Q134721" s="39"/>
    </row>
    <row r="134722" spans="17:17">
      <c r="Q134722" s="39"/>
    </row>
    <row r="134723" spans="17:17">
      <c r="Q134723" s="39"/>
    </row>
    <row r="134724" spans="17:17">
      <c r="Q134724" s="39"/>
    </row>
    <row r="134725" spans="17:17">
      <c r="Q134725" s="39"/>
    </row>
    <row r="134726" spans="17:17">
      <c r="Q134726" s="39"/>
    </row>
    <row r="134727" spans="17:17">
      <c r="Q134727" s="39"/>
    </row>
    <row r="134728" spans="17:17">
      <c r="Q134728" s="39"/>
    </row>
    <row r="134729" spans="17:17">
      <c r="Q134729" s="39"/>
    </row>
    <row r="134730" spans="17:17">
      <c r="Q134730" s="39"/>
    </row>
    <row r="134731" spans="17:17">
      <c r="Q134731" s="39"/>
    </row>
    <row r="134732" spans="17:17">
      <c r="Q134732" s="39"/>
    </row>
    <row r="134733" spans="17:17">
      <c r="Q134733" s="39"/>
    </row>
    <row r="134734" spans="17:17">
      <c r="Q134734" s="39"/>
    </row>
    <row r="134735" spans="17:17">
      <c r="Q134735" s="39"/>
    </row>
    <row r="134736" spans="17:17">
      <c r="Q134736" s="39"/>
    </row>
    <row r="134737" spans="17:17">
      <c r="Q134737" s="39"/>
    </row>
    <row r="134738" spans="17:17">
      <c r="Q134738" s="39"/>
    </row>
    <row r="134739" spans="17:17">
      <c r="Q134739" s="39"/>
    </row>
    <row r="134740" spans="17:17">
      <c r="Q134740" s="39"/>
    </row>
    <row r="134741" spans="17:17">
      <c r="Q134741" s="39"/>
    </row>
    <row r="134742" spans="17:17">
      <c r="Q134742" s="39"/>
    </row>
    <row r="134743" spans="17:17">
      <c r="Q134743" s="39"/>
    </row>
    <row r="134744" spans="17:17">
      <c r="Q134744" s="39"/>
    </row>
    <row r="134745" spans="17:17">
      <c r="Q134745" s="39"/>
    </row>
    <row r="134746" spans="17:17">
      <c r="Q134746" s="39"/>
    </row>
    <row r="134747" spans="17:17">
      <c r="Q134747" s="39"/>
    </row>
    <row r="134748" spans="17:17">
      <c r="Q134748" s="39"/>
    </row>
    <row r="134749" spans="17:17">
      <c r="Q134749" s="39"/>
    </row>
    <row r="134750" spans="17:17">
      <c r="Q134750" s="39"/>
    </row>
    <row r="134751" spans="17:17">
      <c r="Q134751" s="39"/>
    </row>
    <row r="134752" spans="17:17">
      <c r="Q134752" s="39"/>
    </row>
    <row r="134753" spans="17:17">
      <c r="Q134753" s="39"/>
    </row>
    <row r="134754" spans="17:17">
      <c r="Q134754" s="39"/>
    </row>
    <row r="134755" spans="17:17">
      <c r="Q134755" s="39"/>
    </row>
    <row r="134756" spans="17:17">
      <c r="Q134756" s="39"/>
    </row>
    <row r="134757" spans="17:17">
      <c r="Q134757" s="39"/>
    </row>
    <row r="134758" spans="17:17">
      <c r="Q134758" s="39"/>
    </row>
    <row r="134759" spans="17:17">
      <c r="Q134759" s="39"/>
    </row>
    <row r="134760" spans="17:17">
      <c r="Q134760" s="39"/>
    </row>
    <row r="134761" spans="17:17">
      <c r="Q134761" s="39"/>
    </row>
    <row r="134762" spans="17:17">
      <c r="Q134762" s="39"/>
    </row>
    <row r="134763" spans="17:17">
      <c r="Q134763" s="39"/>
    </row>
    <row r="134764" spans="17:17">
      <c r="Q134764" s="39"/>
    </row>
    <row r="134765" spans="17:17">
      <c r="Q134765" s="39"/>
    </row>
    <row r="134766" spans="17:17">
      <c r="Q134766" s="39"/>
    </row>
    <row r="134767" spans="17:17">
      <c r="Q134767" s="39"/>
    </row>
    <row r="134768" spans="17:17">
      <c r="Q134768" s="39"/>
    </row>
    <row r="134769" spans="17:17">
      <c r="Q134769" s="39"/>
    </row>
    <row r="134770" spans="17:17">
      <c r="Q134770" s="39"/>
    </row>
    <row r="134771" spans="17:17">
      <c r="Q134771" s="39"/>
    </row>
    <row r="134772" spans="17:17">
      <c r="Q134772" s="39"/>
    </row>
    <row r="134773" spans="17:17">
      <c r="Q134773" s="39"/>
    </row>
    <row r="134774" spans="17:17">
      <c r="Q134774" s="39"/>
    </row>
    <row r="134775" spans="17:17">
      <c r="Q134775" s="39"/>
    </row>
    <row r="134776" spans="17:17">
      <c r="Q134776" s="39"/>
    </row>
    <row r="134777" spans="17:17">
      <c r="Q134777" s="39"/>
    </row>
    <row r="134778" spans="17:17">
      <c r="Q134778" s="39"/>
    </row>
    <row r="134779" spans="17:17">
      <c r="Q134779" s="39"/>
    </row>
    <row r="134780" spans="17:17">
      <c r="Q134780" s="39"/>
    </row>
    <row r="134781" spans="17:17">
      <c r="Q134781" s="39"/>
    </row>
    <row r="134782" spans="17:17">
      <c r="Q134782" s="39"/>
    </row>
    <row r="134783" spans="17:17">
      <c r="Q134783" s="39"/>
    </row>
    <row r="134784" spans="17:17">
      <c r="Q134784" s="39"/>
    </row>
    <row r="134785" spans="17:17">
      <c r="Q134785" s="39"/>
    </row>
    <row r="134786" spans="17:17">
      <c r="Q134786" s="39"/>
    </row>
    <row r="134787" spans="17:17">
      <c r="Q134787" s="39"/>
    </row>
    <row r="134788" spans="17:17">
      <c r="Q134788" s="39"/>
    </row>
    <row r="134789" spans="17:17">
      <c r="Q134789" s="39"/>
    </row>
    <row r="134790" spans="17:17">
      <c r="Q134790" s="39"/>
    </row>
    <row r="134791" spans="17:17">
      <c r="Q134791" s="39"/>
    </row>
    <row r="134792" spans="17:17">
      <c r="Q134792" s="39"/>
    </row>
    <row r="134793" spans="17:17">
      <c r="Q134793" s="39"/>
    </row>
    <row r="134794" spans="17:17">
      <c r="Q134794" s="39"/>
    </row>
    <row r="134795" spans="17:17">
      <c r="Q134795" s="39"/>
    </row>
    <row r="134796" spans="17:17">
      <c r="Q134796" s="39"/>
    </row>
    <row r="134797" spans="17:17">
      <c r="Q134797" s="39"/>
    </row>
    <row r="134798" spans="17:17">
      <c r="Q134798" s="39"/>
    </row>
    <row r="134799" spans="17:17">
      <c r="Q134799" s="39"/>
    </row>
    <row r="134800" spans="17:17">
      <c r="Q134800" s="39"/>
    </row>
    <row r="134801" spans="17:17">
      <c r="Q134801" s="39"/>
    </row>
    <row r="134802" spans="17:17">
      <c r="Q134802" s="39"/>
    </row>
    <row r="134803" spans="17:17">
      <c r="Q134803" s="39"/>
    </row>
    <row r="134804" spans="17:17">
      <c r="Q134804" s="39"/>
    </row>
    <row r="134805" spans="17:17">
      <c r="Q134805" s="39"/>
    </row>
    <row r="134806" spans="17:17">
      <c r="Q134806" s="39"/>
    </row>
    <row r="134807" spans="17:17">
      <c r="Q134807" s="39"/>
    </row>
    <row r="134808" spans="17:17">
      <c r="Q134808" s="39"/>
    </row>
    <row r="134809" spans="17:17">
      <c r="Q134809" s="39"/>
    </row>
    <row r="134810" spans="17:17">
      <c r="Q134810" s="39"/>
    </row>
    <row r="134811" spans="17:17">
      <c r="Q134811" s="39"/>
    </row>
    <row r="134812" spans="17:17">
      <c r="Q134812" s="39"/>
    </row>
    <row r="134813" spans="17:17">
      <c r="Q134813" s="39"/>
    </row>
    <row r="134814" spans="17:17">
      <c r="Q134814" s="39"/>
    </row>
    <row r="134815" spans="17:17">
      <c r="Q134815" s="39"/>
    </row>
    <row r="134816" spans="17:17">
      <c r="Q134816" s="39"/>
    </row>
    <row r="134817" spans="17:17">
      <c r="Q134817" s="39"/>
    </row>
    <row r="134818" spans="17:17">
      <c r="Q134818" s="39"/>
    </row>
    <row r="134819" spans="17:17">
      <c r="Q134819" s="39"/>
    </row>
    <row r="134820" spans="17:17">
      <c r="Q134820" s="39"/>
    </row>
    <row r="134821" spans="17:17">
      <c r="Q134821" s="39"/>
    </row>
    <row r="134822" spans="17:17">
      <c r="Q134822" s="39"/>
    </row>
    <row r="134823" spans="17:17">
      <c r="Q134823" s="39"/>
    </row>
    <row r="134824" spans="17:17">
      <c r="Q134824" s="39"/>
    </row>
    <row r="134825" spans="17:17">
      <c r="Q134825" s="39"/>
    </row>
    <row r="134826" spans="17:17">
      <c r="Q134826" s="39"/>
    </row>
    <row r="134827" spans="17:17">
      <c r="Q134827" s="39"/>
    </row>
    <row r="134828" spans="17:17">
      <c r="Q134828" s="39"/>
    </row>
    <row r="134829" spans="17:17">
      <c r="Q134829" s="39"/>
    </row>
    <row r="134830" spans="17:17">
      <c r="Q134830" s="39"/>
    </row>
    <row r="134831" spans="17:17">
      <c r="Q134831" s="39"/>
    </row>
    <row r="134832" spans="17:17">
      <c r="Q134832" s="39"/>
    </row>
    <row r="134833" spans="17:17">
      <c r="Q134833" s="39"/>
    </row>
    <row r="134834" spans="17:17">
      <c r="Q134834" s="39"/>
    </row>
    <row r="134835" spans="17:17">
      <c r="Q134835" s="39"/>
    </row>
    <row r="134836" spans="17:17">
      <c r="Q134836" s="39"/>
    </row>
    <row r="134837" spans="17:17">
      <c r="Q134837" s="39"/>
    </row>
    <row r="134838" spans="17:17">
      <c r="Q134838" s="39"/>
    </row>
    <row r="134839" spans="17:17">
      <c r="Q134839" s="39"/>
    </row>
    <row r="134840" spans="17:17">
      <c r="Q134840" s="39"/>
    </row>
    <row r="134841" spans="17:17">
      <c r="Q134841" s="39"/>
    </row>
    <row r="134842" spans="17:17">
      <c r="Q134842" s="39"/>
    </row>
    <row r="134843" spans="17:17">
      <c r="Q134843" s="39"/>
    </row>
    <row r="134844" spans="17:17">
      <c r="Q134844" s="39"/>
    </row>
    <row r="134845" spans="17:17">
      <c r="Q134845" s="39"/>
    </row>
    <row r="134846" spans="17:17">
      <c r="Q134846" s="39"/>
    </row>
    <row r="134847" spans="17:17">
      <c r="Q134847" s="39"/>
    </row>
    <row r="134848" spans="17:17">
      <c r="Q134848" s="39"/>
    </row>
    <row r="134849" spans="17:17">
      <c r="Q134849" s="39"/>
    </row>
    <row r="134850" spans="17:17">
      <c r="Q134850" s="39"/>
    </row>
    <row r="134851" spans="17:17">
      <c r="Q134851" s="39"/>
    </row>
    <row r="134852" spans="17:17">
      <c r="Q134852" s="39"/>
    </row>
    <row r="134853" spans="17:17">
      <c r="Q134853" s="39"/>
    </row>
    <row r="134854" spans="17:17">
      <c r="Q134854" s="39"/>
    </row>
    <row r="134855" spans="17:17">
      <c r="Q134855" s="39"/>
    </row>
    <row r="134856" spans="17:17">
      <c r="Q134856" s="39"/>
    </row>
    <row r="134857" spans="17:17">
      <c r="Q134857" s="39"/>
    </row>
    <row r="134858" spans="17:17">
      <c r="Q134858" s="39"/>
    </row>
    <row r="134859" spans="17:17">
      <c r="Q134859" s="39"/>
    </row>
    <row r="134860" spans="17:17">
      <c r="Q134860" s="39"/>
    </row>
    <row r="134861" spans="17:17">
      <c r="Q134861" s="39"/>
    </row>
    <row r="134862" spans="17:17">
      <c r="Q134862" s="39"/>
    </row>
    <row r="134863" spans="17:17">
      <c r="Q134863" s="39"/>
    </row>
    <row r="134864" spans="17:17">
      <c r="Q134864" s="39"/>
    </row>
    <row r="134865" spans="17:17">
      <c r="Q134865" s="39"/>
    </row>
    <row r="134866" spans="17:17">
      <c r="Q134866" s="39"/>
    </row>
    <row r="134867" spans="17:17">
      <c r="Q134867" s="39"/>
    </row>
    <row r="134868" spans="17:17">
      <c r="Q134868" s="39"/>
    </row>
    <row r="134869" spans="17:17">
      <c r="Q134869" s="39"/>
    </row>
    <row r="134870" spans="17:17">
      <c r="Q134870" s="39"/>
    </row>
    <row r="134871" spans="17:17">
      <c r="Q134871" s="39"/>
    </row>
    <row r="134872" spans="17:17">
      <c r="Q134872" s="39"/>
    </row>
    <row r="134873" spans="17:17">
      <c r="Q134873" s="39"/>
    </row>
    <row r="134874" spans="17:17">
      <c r="Q134874" s="39"/>
    </row>
    <row r="134875" spans="17:17">
      <c r="Q134875" s="39"/>
    </row>
    <row r="134876" spans="17:17">
      <c r="Q134876" s="39"/>
    </row>
    <row r="134877" spans="17:17">
      <c r="Q134877" s="39"/>
    </row>
    <row r="134878" spans="17:17">
      <c r="Q134878" s="39"/>
    </row>
    <row r="134879" spans="17:17">
      <c r="Q134879" s="39"/>
    </row>
    <row r="134880" spans="17:17">
      <c r="Q134880" s="39"/>
    </row>
    <row r="134881" spans="17:17">
      <c r="Q134881" s="39"/>
    </row>
    <row r="134882" spans="17:17">
      <c r="Q134882" s="39"/>
    </row>
    <row r="134883" spans="17:17">
      <c r="Q134883" s="39"/>
    </row>
    <row r="134884" spans="17:17">
      <c r="Q134884" s="39"/>
    </row>
    <row r="134885" spans="17:17">
      <c r="Q134885" s="39"/>
    </row>
    <row r="134886" spans="17:17">
      <c r="Q134886" s="39"/>
    </row>
    <row r="134887" spans="17:17">
      <c r="Q134887" s="39"/>
    </row>
    <row r="134888" spans="17:17">
      <c r="Q134888" s="39"/>
    </row>
    <row r="134889" spans="17:17">
      <c r="Q134889" s="39"/>
    </row>
    <row r="134890" spans="17:17">
      <c r="Q134890" s="39"/>
    </row>
    <row r="134891" spans="17:17">
      <c r="Q134891" s="39"/>
    </row>
    <row r="134892" spans="17:17">
      <c r="Q134892" s="39"/>
    </row>
    <row r="134893" spans="17:17">
      <c r="Q134893" s="39"/>
    </row>
    <row r="134894" spans="17:17">
      <c r="Q134894" s="39"/>
    </row>
    <row r="134895" spans="17:17">
      <c r="Q134895" s="39"/>
    </row>
    <row r="134896" spans="17:17">
      <c r="Q134896" s="39"/>
    </row>
    <row r="134897" spans="17:17">
      <c r="Q134897" s="39"/>
    </row>
    <row r="134898" spans="17:17">
      <c r="Q134898" s="39"/>
    </row>
    <row r="134899" spans="17:17">
      <c r="Q134899" s="39"/>
    </row>
    <row r="134900" spans="17:17">
      <c r="Q134900" s="39"/>
    </row>
    <row r="134901" spans="17:17">
      <c r="Q134901" s="39"/>
    </row>
    <row r="134902" spans="17:17">
      <c r="Q134902" s="39"/>
    </row>
    <row r="134903" spans="17:17">
      <c r="Q134903" s="39"/>
    </row>
    <row r="134904" spans="17:17">
      <c r="Q134904" s="39"/>
    </row>
    <row r="134905" spans="17:17">
      <c r="Q134905" s="39"/>
    </row>
    <row r="134906" spans="17:17">
      <c r="Q134906" s="39"/>
    </row>
    <row r="134907" spans="17:17">
      <c r="Q134907" s="39"/>
    </row>
    <row r="134908" spans="17:17">
      <c r="Q134908" s="39"/>
    </row>
    <row r="134909" spans="17:17">
      <c r="Q134909" s="39"/>
    </row>
    <row r="134910" spans="17:17">
      <c r="Q134910" s="39"/>
    </row>
    <row r="134911" spans="17:17">
      <c r="Q134911" s="39"/>
    </row>
    <row r="134912" spans="17:17">
      <c r="Q134912" s="39"/>
    </row>
    <row r="134913" spans="17:17">
      <c r="Q134913" s="39"/>
    </row>
    <row r="134914" spans="17:17">
      <c r="Q134914" s="39"/>
    </row>
    <row r="134915" spans="17:17">
      <c r="Q134915" s="39"/>
    </row>
    <row r="134916" spans="17:17">
      <c r="Q134916" s="39"/>
    </row>
    <row r="134917" spans="17:17">
      <c r="Q134917" s="39"/>
    </row>
    <row r="134918" spans="17:17">
      <c r="Q134918" s="39"/>
    </row>
    <row r="134919" spans="17:17">
      <c r="Q134919" s="39"/>
    </row>
    <row r="134920" spans="17:17">
      <c r="Q134920" s="39"/>
    </row>
    <row r="134921" spans="17:17">
      <c r="Q134921" s="39"/>
    </row>
    <row r="134922" spans="17:17">
      <c r="Q134922" s="39"/>
    </row>
    <row r="134923" spans="17:17">
      <c r="Q134923" s="39"/>
    </row>
    <row r="134924" spans="17:17">
      <c r="Q134924" s="39"/>
    </row>
    <row r="134925" spans="17:17">
      <c r="Q134925" s="39"/>
    </row>
    <row r="134926" spans="17:17">
      <c r="Q134926" s="39"/>
    </row>
    <row r="134927" spans="17:17">
      <c r="Q134927" s="39"/>
    </row>
    <row r="134928" spans="17:17">
      <c r="Q134928" s="39"/>
    </row>
    <row r="134929" spans="17:17">
      <c r="Q134929" s="39"/>
    </row>
    <row r="134930" spans="17:17">
      <c r="Q134930" s="39"/>
    </row>
    <row r="134931" spans="17:17">
      <c r="Q134931" s="39"/>
    </row>
    <row r="134932" spans="17:17">
      <c r="Q134932" s="39"/>
    </row>
    <row r="134933" spans="17:17">
      <c r="Q134933" s="39"/>
    </row>
    <row r="134934" spans="17:17">
      <c r="Q134934" s="39"/>
    </row>
    <row r="134935" spans="17:17">
      <c r="Q134935" s="39"/>
    </row>
    <row r="134936" spans="17:17">
      <c r="Q134936" s="39"/>
    </row>
    <row r="134937" spans="17:17">
      <c r="Q134937" s="39"/>
    </row>
    <row r="134938" spans="17:17">
      <c r="Q134938" s="39"/>
    </row>
    <row r="134939" spans="17:17">
      <c r="Q134939" s="39"/>
    </row>
    <row r="134940" spans="17:17">
      <c r="Q134940" s="39"/>
    </row>
    <row r="134941" spans="17:17">
      <c r="Q134941" s="39"/>
    </row>
    <row r="134942" spans="17:17">
      <c r="Q134942" s="39"/>
    </row>
    <row r="134943" spans="17:17">
      <c r="Q134943" s="39"/>
    </row>
    <row r="134944" spans="17:17">
      <c r="Q134944" s="39"/>
    </row>
    <row r="134945" spans="17:17">
      <c r="Q134945" s="39"/>
    </row>
    <row r="134946" spans="17:17">
      <c r="Q134946" s="39"/>
    </row>
    <row r="134947" spans="17:17">
      <c r="Q134947" s="39"/>
    </row>
    <row r="134948" spans="17:17">
      <c r="Q134948" s="39"/>
    </row>
    <row r="134949" spans="17:17">
      <c r="Q134949" s="39"/>
    </row>
    <row r="134950" spans="17:17">
      <c r="Q134950" s="39"/>
    </row>
    <row r="134951" spans="17:17">
      <c r="Q134951" s="39"/>
    </row>
    <row r="134952" spans="17:17">
      <c r="Q134952" s="39"/>
    </row>
    <row r="134953" spans="17:17">
      <c r="Q134953" s="39"/>
    </row>
    <row r="134954" spans="17:17">
      <c r="Q134954" s="39"/>
    </row>
    <row r="134955" spans="17:17">
      <c r="Q134955" s="39"/>
    </row>
    <row r="134956" spans="17:17">
      <c r="Q134956" s="39"/>
    </row>
    <row r="134957" spans="17:17">
      <c r="Q134957" s="39"/>
    </row>
    <row r="134958" spans="17:17">
      <c r="Q134958" s="39"/>
    </row>
    <row r="134959" spans="17:17">
      <c r="Q134959" s="39"/>
    </row>
    <row r="134960" spans="17:17">
      <c r="Q134960" s="39"/>
    </row>
    <row r="134961" spans="17:17">
      <c r="Q134961" s="39"/>
    </row>
    <row r="134962" spans="17:17">
      <c r="Q134962" s="39"/>
    </row>
    <row r="134963" spans="17:17">
      <c r="Q134963" s="39"/>
    </row>
    <row r="134964" spans="17:17">
      <c r="Q134964" s="39"/>
    </row>
    <row r="134965" spans="17:17">
      <c r="Q134965" s="39"/>
    </row>
    <row r="134966" spans="17:17">
      <c r="Q134966" s="39"/>
    </row>
    <row r="134967" spans="17:17">
      <c r="Q134967" s="39"/>
    </row>
    <row r="134968" spans="17:17">
      <c r="Q134968" s="39"/>
    </row>
    <row r="134969" spans="17:17">
      <c r="Q134969" s="39"/>
    </row>
    <row r="134970" spans="17:17">
      <c r="Q134970" s="39"/>
    </row>
    <row r="134971" spans="17:17">
      <c r="Q134971" s="39"/>
    </row>
    <row r="134972" spans="17:17">
      <c r="Q134972" s="39"/>
    </row>
    <row r="134973" spans="17:17">
      <c r="Q134973" s="39"/>
    </row>
    <row r="134974" spans="17:17">
      <c r="Q134974" s="39"/>
    </row>
    <row r="134975" spans="17:17">
      <c r="Q134975" s="39"/>
    </row>
    <row r="134976" spans="17:17">
      <c r="Q134976" s="39"/>
    </row>
    <row r="134977" spans="17:17">
      <c r="Q134977" s="39"/>
    </row>
    <row r="134978" spans="17:17">
      <c r="Q134978" s="39"/>
    </row>
    <row r="134979" spans="17:17">
      <c r="Q134979" s="39"/>
    </row>
    <row r="134980" spans="17:17">
      <c r="Q134980" s="39"/>
    </row>
    <row r="134981" spans="17:17">
      <c r="Q134981" s="39"/>
    </row>
    <row r="134982" spans="17:17">
      <c r="Q134982" s="39"/>
    </row>
    <row r="134983" spans="17:17">
      <c r="Q134983" s="39"/>
    </row>
    <row r="134984" spans="17:17">
      <c r="Q134984" s="39"/>
    </row>
    <row r="134985" spans="17:17">
      <c r="Q134985" s="39"/>
    </row>
    <row r="134986" spans="17:17">
      <c r="Q134986" s="39"/>
    </row>
    <row r="134987" spans="17:17">
      <c r="Q134987" s="39"/>
    </row>
    <row r="134988" spans="17:17">
      <c r="Q134988" s="39"/>
    </row>
    <row r="134989" spans="17:17">
      <c r="Q134989" s="39"/>
    </row>
    <row r="134990" spans="17:17">
      <c r="Q134990" s="39"/>
    </row>
    <row r="134991" spans="17:17">
      <c r="Q134991" s="39"/>
    </row>
    <row r="134992" spans="17:17">
      <c r="Q134992" s="39"/>
    </row>
    <row r="134993" spans="17:17">
      <c r="Q134993" s="39"/>
    </row>
    <row r="134994" spans="17:17">
      <c r="Q134994" s="39"/>
    </row>
    <row r="134995" spans="17:17">
      <c r="Q134995" s="39"/>
    </row>
    <row r="134996" spans="17:17">
      <c r="Q134996" s="39"/>
    </row>
    <row r="134997" spans="17:17">
      <c r="Q134997" s="39"/>
    </row>
    <row r="134998" spans="17:17">
      <c r="Q134998" s="39"/>
    </row>
    <row r="134999" spans="17:17">
      <c r="Q134999" s="39"/>
    </row>
    <row r="135000" spans="17:17">
      <c r="Q135000" s="39"/>
    </row>
    <row r="135001" spans="17:17">
      <c r="Q135001" s="39"/>
    </row>
    <row r="135002" spans="17:17">
      <c r="Q135002" s="39"/>
    </row>
    <row r="135003" spans="17:17">
      <c r="Q135003" s="39"/>
    </row>
    <row r="135004" spans="17:17">
      <c r="Q135004" s="39"/>
    </row>
    <row r="135005" spans="17:17">
      <c r="Q135005" s="39"/>
    </row>
    <row r="135006" spans="17:17">
      <c r="Q135006" s="39"/>
    </row>
    <row r="135007" spans="17:17">
      <c r="Q135007" s="39"/>
    </row>
    <row r="135008" spans="17:17">
      <c r="Q135008" s="39"/>
    </row>
    <row r="135009" spans="17:17">
      <c r="Q135009" s="39"/>
    </row>
    <row r="135010" spans="17:17">
      <c r="Q135010" s="39"/>
    </row>
    <row r="135011" spans="17:17">
      <c r="Q135011" s="39"/>
    </row>
    <row r="135012" spans="17:17">
      <c r="Q135012" s="39"/>
    </row>
    <row r="135013" spans="17:17">
      <c r="Q135013" s="39"/>
    </row>
    <row r="135014" spans="17:17">
      <c r="Q135014" s="39"/>
    </row>
    <row r="135015" spans="17:17">
      <c r="Q135015" s="39"/>
    </row>
    <row r="135016" spans="17:17">
      <c r="Q135016" s="39"/>
    </row>
    <row r="135017" spans="17:17">
      <c r="Q135017" s="39"/>
    </row>
    <row r="135018" spans="17:17">
      <c r="Q135018" s="39"/>
    </row>
    <row r="135019" spans="17:17">
      <c r="Q135019" s="39"/>
    </row>
    <row r="135020" spans="17:17">
      <c r="Q135020" s="39"/>
    </row>
    <row r="135021" spans="17:17">
      <c r="Q135021" s="39"/>
    </row>
    <row r="135022" spans="17:17">
      <c r="Q135022" s="39"/>
    </row>
    <row r="135023" spans="17:17">
      <c r="Q135023" s="39"/>
    </row>
    <row r="135024" spans="17:17">
      <c r="Q135024" s="39"/>
    </row>
    <row r="135025" spans="17:17">
      <c r="Q135025" s="39"/>
    </row>
    <row r="135026" spans="17:17">
      <c r="Q135026" s="39"/>
    </row>
    <row r="135027" spans="17:17">
      <c r="Q135027" s="39"/>
    </row>
    <row r="135028" spans="17:17">
      <c r="Q135028" s="39"/>
    </row>
    <row r="135029" spans="17:17">
      <c r="Q135029" s="39"/>
    </row>
    <row r="135030" spans="17:17">
      <c r="Q135030" s="39"/>
    </row>
    <row r="135031" spans="17:17">
      <c r="Q135031" s="39"/>
    </row>
    <row r="135032" spans="17:17">
      <c r="Q135032" s="39"/>
    </row>
    <row r="135033" spans="17:17">
      <c r="Q135033" s="39"/>
    </row>
    <row r="135034" spans="17:17">
      <c r="Q135034" s="39"/>
    </row>
    <row r="135035" spans="17:17">
      <c r="Q135035" s="39"/>
    </row>
    <row r="135036" spans="17:17">
      <c r="Q135036" s="39"/>
    </row>
    <row r="135037" spans="17:17">
      <c r="Q135037" s="39"/>
    </row>
    <row r="135038" spans="17:17">
      <c r="Q135038" s="39"/>
    </row>
    <row r="135039" spans="17:17">
      <c r="Q135039" s="39"/>
    </row>
    <row r="135040" spans="17:17">
      <c r="Q135040" s="39"/>
    </row>
    <row r="135041" spans="17:17">
      <c r="Q135041" s="39"/>
    </row>
    <row r="135042" spans="17:17">
      <c r="Q135042" s="39"/>
    </row>
    <row r="135043" spans="17:17">
      <c r="Q135043" s="39"/>
    </row>
    <row r="135044" spans="17:17">
      <c r="Q135044" s="39"/>
    </row>
    <row r="135045" spans="17:17">
      <c r="Q135045" s="39"/>
    </row>
    <row r="135046" spans="17:17">
      <c r="Q135046" s="39"/>
    </row>
    <row r="135047" spans="17:17">
      <c r="Q135047" s="39"/>
    </row>
    <row r="135048" spans="17:17">
      <c r="Q135048" s="39"/>
    </row>
    <row r="135049" spans="17:17">
      <c r="Q135049" s="39"/>
    </row>
    <row r="135050" spans="17:17">
      <c r="Q135050" s="39"/>
    </row>
    <row r="135051" spans="17:17">
      <c r="Q135051" s="39"/>
    </row>
    <row r="135052" spans="17:17">
      <c r="Q135052" s="39"/>
    </row>
    <row r="135053" spans="17:17">
      <c r="Q135053" s="39"/>
    </row>
    <row r="135054" spans="17:17">
      <c r="Q135054" s="39"/>
    </row>
    <row r="135055" spans="17:17">
      <c r="Q135055" s="39"/>
    </row>
    <row r="135056" spans="17:17">
      <c r="Q135056" s="39"/>
    </row>
    <row r="135057" spans="17:17">
      <c r="Q135057" s="39"/>
    </row>
    <row r="135058" spans="17:17">
      <c r="Q135058" s="39"/>
    </row>
    <row r="135059" spans="17:17">
      <c r="Q135059" s="39"/>
    </row>
    <row r="135060" spans="17:17">
      <c r="Q135060" s="39"/>
    </row>
    <row r="135061" spans="17:17">
      <c r="Q135061" s="39"/>
    </row>
    <row r="135062" spans="17:17">
      <c r="Q135062" s="39"/>
    </row>
    <row r="135063" spans="17:17">
      <c r="Q135063" s="39"/>
    </row>
    <row r="135064" spans="17:17">
      <c r="Q135064" s="39"/>
    </row>
    <row r="135065" spans="17:17">
      <c r="Q135065" s="39"/>
    </row>
    <row r="135066" spans="17:17">
      <c r="Q135066" s="39"/>
    </row>
    <row r="135067" spans="17:17">
      <c r="Q135067" s="39"/>
    </row>
    <row r="135068" spans="17:17">
      <c r="Q135068" s="39"/>
    </row>
    <row r="135069" spans="17:17">
      <c r="Q135069" s="39"/>
    </row>
    <row r="135070" spans="17:17">
      <c r="Q135070" s="39"/>
    </row>
    <row r="135071" spans="17:17">
      <c r="Q135071" s="39"/>
    </row>
    <row r="135072" spans="17:17">
      <c r="Q135072" s="39"/>
    </row>
    <row r="135073" spans="17:17">
      <c r="Q135073" s="39"/>
    </row>
    <row r="135074" spans="17:17">
      <c r="Q135074" s="39"/>
    </row>
    <row r="135075" spans="17:17">
      <c r="Q135075" s="39"/>
    </row>
    <row r="135076" spans="17:17">
      <c r="Q135076" s="39"/>
    </row>
    <row r="135077" spans="17:17">
      <c r="Q135077" s="39"/>
    </row>
    <row r="135078" spans="17:17">
      <c r="Q135078" s="39"/>
    </row>
    <row r="135079" spans="17:17">
      <c r="Q135079" s="39"/>
    </row>
    <row r="135080" spans="17:17">
      <c r="Q135080" s="39"/>
    </row>
    <row r="135081" spans="17:17">
      <c r="Q135081" s="39"/>
    </row>
    <row r="135082" spans="17:17">
      <c r="Q135082" s="39"/>
    </row>
    <row r="135083" spans="17:17">
      <c r="Q135083" s="39"/>
    </row>
    <row r="135084" spans="17:17">
      <c r="Q135084" s="39"/>
    </row>
    <row r="135085" spans="17:17">
      <c r="Q135085" s="39"/>
    </row>
    <row r="135086" spans="17:17">
      <c r="Q135086" s="39"/>
    </row>
    <row r="135087" spans="17:17">
      <c r="Q135087" s="39"/>
    </row>
    <row r="135088" spans="17:17">
      <c r="Q135088" s="39"/>
    </row>
    <row r="135089" spans="17:17">
      <c r="Q135089" s="39"/>
    </row>
    <row r="135090" spans="17:17">
      <c r="Q135090" s="39"/>
    </row>
    <row r="135091" spans="17:17">
      <c r="Q135091" s="39"/>
    </row>
    <row r="135092" spans="17:17">
      <c r="Q135092" s="39"/>
    </row>
    <row r="135093" spans="17:17">
      <c r="Q135093" s="39"/>
    </row>
    <row r="135094" spans="17:17">
      <c r="Q135094" s="39"/>
    </row>
    <row r="135095" spans="17:17">
      <c r="Q135095" s="39"/>
    </row>
    <row r="135096" spans="17:17">
      <c r="Q135096" s="39"/>
    </row>
    <row r="135097" spans="17:17">
      <c r="Q135097" s="39"/>
    </row>
    <row r="135098" spans="17:17">
      <c r="Q135098" s="39"/>
    </row>
    <row r="135099" spans="17:17">
      <c r="Q135099" s="39"/>
    </row>
    <row r="135100" spans="17:17">
      <c r="Q135100" s="39"/>
    </row>
    <row r="135101" spans="17:17">
      <c r="Q135101" s="39"/>
    </row>
    <row r="135102" spans="17:17">
      <c r="Q135102" s="39"/>
    </row>
    <row r="135103" spans="17:17">
      <c r="Q135103" s="39"/>
    </row>
    <row r="135104" spans="17:17">
      <c r="Q135104" s="39"/>
    </row>
    <row r="135105" spans="17:17">
      <c r="Q135105" s="39"/>
    </row>
    <row r="135106" spans="17:17">
      <c r="Q135106" s="39"/>
    </row>
    <row r="135107" spans="17:17">
      <c r="Q135107" s="39"/>
    </row>
    <row r="135108" spans="17:17">
      <c r="Q135108" s="39"/>
    </row>
    <row r="135109" spans="17:17">
      <c r="Q135109" s="39"/>
    </row>
    <row r="135110" spans="17:17">
      <c r="Q135110" s="39"/>
    </row>
    <row r="135111" spans="17:17">
      <c r="Q135111" s="39"/>
    </row>
    <row r="135112" spans="17:17">
      <c r="Q135112" s="39"/>
    </row>
    <row r="135113" spans="17:17">
      <c r="Q135113" s="39"/>
    </row>
    <row r="135114" spans="17:17">
      <c r="Q135114" s="39"/>
    </row>
    <row r="135115" spans="17:17">
      <c r="Q135115" s="39"/>
    </row>
    <row r="135116" spans="17:17">
      <c r="Q135116" s="39"/>
    </row>
    <row r="135117" spans="17:17">
      <c r="Q135117" s="39"/>
    </row>
    <row r="135118" spans="17:17">
      <c r="Q135118" s="39"/>
    </row>
    <row r="135119" spans="17:17">
      <c r="Q135119" s="39"/>
    </row>
    <row r="135120" spans="17:17">
      <c r="Q135120" s="39"/>
    </row>
    <row r="135121" spans="17:17">
      <c r="Q135121" s="39"/>
    </row>
    <row r="135122" spans="17:17">
      <c r="Q135122" s="39"/>
    </row>
    <row r="135123" spans="17:17">
      <c r="Q135123" s="39"/>
    </row>
    <row r="135124" spans="17:17">
      <c r="Q135124" s="39"/>
    </row>
    <row r="135125" spans="17:17">
      <c r="Q135125" s="39"/>
    </row>
    <row r="135126" spans="17:17">
      <c r="Q135126" s="39"/>
    </row>
    <row r="135127" spans="17:17">
      <c r="Q135127" s="39"/>
    </row>
    <row r="135128" spans="17:17">
      <c r="Q135128" s="39"/>
    </row>
    <row r="135129" spans="17:17">
      <c r="Q135129" s="39"/>
    </row>
    <row r="135130" spans="17:17">
      <c r="Q135130" s="39"/>
    </row>
    <row r="135131" spans="17:17">
      <c r="Q135131" s="39"/>
    </row>
    <row r="135132" spans="17:17">
      <c r="Q135132" s="39"/>
    </row>
    <row r="135133" spans="17:17">
      <c r="Q135133" s="39"/>
    </row>
    <row r="135134" spans="17:17">
      <c r="Q135134" s="39"/>
    </row>
    <row r="135135" spans="17:17">
      <c r="Q135135" s="39"/>
    </row>
    <row r="135136" spans="17:17">
      <c r="Q135136" s="39"/>
    </row>
    <row r="135137" spans="17:17">
      <c r="Q135137" s="39"/>
    </row>
    <row r="135138" spans="17:17">
      <c r="Q135138" s="39"/>
    </row>
    <row r="135139" spans="17:17">
      <c r="Q135139" s="39"/>
    </row>
    <row r="135140" spans="17:17">
      <c r="Q135140" s="39"/>
    </row>
    <row r="135141" spans="17:17">
      <c r="Q135141" s="39"/>
    </row>
    <row r="135142" spans="17:17">
      <c r="Q135142" s="39"/>
    </row>
    <row r="135143" spans="17:17">
      <c r="Q135143" s="39"/>
    </row>
    <row r="135144" spans="17:17">
      <c r="Q135144" s="39"/>
    </row>
    <row r="135145" spans="17:17">
      <c r="Q135145" s="39"/>
    </row>
    <row r="135146" spans="17:17">
      <c r="Q135146" s="39"/>
    </row>
    <row r="135147" spans="17:17">
      <c r="Q135147" s="39"/>
    </row>
    <row r="135148" spans="17:17">
      <c r="Q135148" s="39"/>
    </row>
    <row r="135149" spans="17:17">
      <c r="Q135149" s="39"/>
    </row>
    <row r="135150" spans="17:17">
      <c r="Q135150" s="39"/>
    </row>
    <row r="135151" spans="17:17">
      <c r="Q135151" s="39"/>
    </row>
    <row r="135152" spans="17:17">
      <c r="Q135152" s="39"/>
    </row>
    <row r="135153" spans="17:17">
      <c r="Q135153" s="39"/>
    </row>
    <row r="135154" spans="17:17">
      <c r="Q135154" s="39"/>
    </row>
    <row r="135155" spans="17:17">
      <c r="Q135155" s="39"/>
    </row>
    <row r="135156" spans="17:17">
      <c r="Q135156" s="39"/>
    </row>
    <row r="135157" spans="17:17">
      <c r="Q135157" s="39"/>
    </row>
    <row r="135158" spans="17:17">
      <c r="Q135158" s="39"/>
    </row>
    <row r="135159" spans="17:17">
      <c r="Q135159" s="39"/>
    </row>
    <row r="135160" spans="17:17">
      <c r="Q135160" s="39"/>
    </row>
    <row r="135161" spans="17:17">
      <c r="Q135161" s="39"/>
    </row>
    <row r="135162" spans="17:17">
      <c r="Q135162" s="39"/>
    </row>
    <row r="135163" spans="17:17">
      <c r="Q135163" s="39"/>
    </row>
    <row r="135164" spans="17:17">
      <c r="Q135164" s="39"/>
    </row>
    <row r="135165" spans="17:17">
      <c r="Q135165" s="39"/>
    </row>
    <row r="135166" spans="17:17">
      <c r="Q135166" s="39"/>
    </row>
    <row r="135167" spans="17:17">
      <c r="Q135167" s="39"/>
    </row>
    <row r="135168" spans="17:17">
      <c r="Q135168" s="39"/>
    </row>
    <row r="135169" spans="17:17">
      <c r="Q135169" s="39"/>
    </row>
    <row r="135170" spans="17:17">
      <c r="Q135170" s="39"/>
    </row>
    <row r="135171" spans="17:17">
      <c r="Q135171" s="39"/>
    </row>
    <row r="135172" spans="17:17">
      <c r="Q135172" s="39"/>
    </row>
    <row r="135173" spans="17:17">
      <c r="Q135173" s="39"/>
    </row>
    <row r="135174" spans="17:17">
      <c r="Q135174" s="39"/>
    </row>
    <row r="135175" spans="17:17">
      <c r="Q135175" s="39"/>
    </row>
    <row r="135176" spans="17:17">
      <c r="Q135176" s="39"/>
    </row>
    <row r="135177" spans="17:17">
      <c r="Q135177" s="39"/>
    </row>
    <row r="135178" spans="17:17">
      <c r="Q135178" s="39"/>
    </row>
    <row r="135179" spans="17:17">
      <c r="Q135179" s="39"/>
    </row>
    <row r="135180" spans="17:17">
      <c r="Q135180" s="39"/>
    </row>
    <row r="135181" spans="17:17">
      <c r="Q135181" s="39"/>
    </row>
    <row r="135182" spans="17:17">
      <c r="Q135182" s="39"/>
    </row>
    <row r="135183" spans="17:17">
      <c r="Q135183" s="39"/>
    </row>
    <row r="135184" spans="17:17">
      <c r="Q135184" s="39"/>
    </row>
    <row r="135185" spans="17:17">
      <c r="Q135185" s="39"/>
    </row>
    <row r="135186" spans="17:17">
      <c r="Q135186" s="39"/>
    </row>
    <row r="135187" spans="17:17">
      <c r="Q135187" s="39"/>
    </row>
    <row r="135188" spans="17:17">
      <c r="Q135188" s="39"/>
    </row>
    <row r="135189" spans="17:17">
      <c r="Q135189" s="39"/>
    </row>
    <row r="135190" spans="17:17">
      <c r="Q135190" s="39"/>
    </row>
    <row r="135191" spans="17:17">
      <c r="Q135191" s="39"/>
    </row>
    <row r="135192" spans="17:17">
      <c r="Q135192" s="39"/>
    </row>
    <row r="135193" spans="17:17">
      <c r="Q135193" s="39"/>
    </row>
    <row r="135194" spans="17:17">
      <c r="Q135194" s="39"/>
    </row>
    <row r="135195" spans="17:17">
      <c r="Q135195" s="39"/>
    </row>
    <row r="135196" spans="17:17">
      <c r="Q135196" s="39"/>
    </row>
    <row r="135197" spans="17:17">
      <c r="Q135197" s="39"/>
    </row>
    <row r="135198" spans="17:17">
      <c r="Q135198" s="39"/>
    </row>
    <row r="135199" spans="17:17">
      <c r="Q135199" s="39"/>
    </row>
    <row r="135200" spans="17:17">
      <c r="Q135200" s="39"/>
    </row>
    <row r="135201" spans="17:17">
      <c r="Q135201" s="39"/>
    </row>
    <row r="135202" spans="17:17">
      <c r="Q135202" s="39"/>
    </row>
    <row r="135203" spans="17:17">
      <c r="Q135203" s="39"/>
    </row>
    <row r="135204" spans="17:17">
      <c r="Q135204" s="39"/>
    </row>
    <row r="135205" spans="17:17">
      <c r="Q135205" s="39"/>
    </row>
    <row r="135206" spans="17:17">
      <c r="Q135206" s="39"/>
    </row>
    <row r="135207" spans="17:17">
      <c r="Q135207" s="39"/>
    </row>
    <row r="135208" spans="17:17">
      <c r="Q135208" s="39"/>
    </row>
    <row r="135209" spans="17:17">
      <c r="Q135209" s="39"/>
    </row>
    <row r="135210" spans="17:17">
      <c r="Q135210" s="39"/>
    </row>
    <row r="135211" spans="17:17">
      <c r="Q135211" s="39"/>
    </row>
    <row r="135212" spans="17:17">
      <c r="Q135212" s="39"/>
    </row>
    <row r="135213" spans="17:17">
      <c r="Q135213" s="39"/>
    </row>
    <row r="135214" spans="17:17">
      <c r="Q135214" s="39"/>
    </row>
    <row r="135215" spans="17:17">
      <c r="Q135215" s="39"/>
    </row>
    <row r="135216" spans="17:17">
      <c r="Q135216" s="39"/>
    </row>
    <row r="135217" spans="17:17">
      <c r="Q135217" s="39"/>
    </row>
    <row r="135218" spans="17:17">
      <c r="Q135218" s="39"/>
    </row>
    <row r="135219" spans="17:17">
      <c r="Q135219" s="39"/>
    </row>
    <row r="135220" spans="17:17">
      <c r="Q135220" s="39"/>
    </row>
    <row r="135221" spans="17:17">
      <c r="Q135221" s="39"/>
    </row>
    <row r="135222" spans="17:17">
      <c r="Q135222" s="39"/>
    </row>
    <row r="135223" spans="17:17">
      <c r="Q135223" s="39"/>
    </row>
    <row r="135224" spans="17:17">
      <c r="Q135224" s="39"/>
    </row>
    <row r="135225" spans="17:17">
      <c r="Q135225" s="39"/>
    </row>
    <row r="135226" spans="17:17">
      <c r="Q135226" s="39"/>
    </row>
    <row r="135227" spans="17:17">
      <c r="Q135227" s="39"/>
    </row>
    <row r="135228" spans="17:17">
      <c r="Q135228" s="39"/>
    </row>
    <row r="135229" spans="17:17">
      <c r="Q135229" s="39"/>
    </row>
    <row r="135230" spans="17:17">
      <c r="Q135230" s="39"/>
    </row>
    <row r="135231" spans="17:17">
      <c r="Q135231" s="39"/>
    </row>
    <row r="135232" spans="17:17">
      <c r="Q135232" s="39"/>
    </row>
    <row r="135233" spans="17:17">
      <c r="Q135233" s="39"/>
    </row>
    <row r="135234" spans="17:17">
      <c r="Q135234" s="39"/>
    </row>
    <row r="135235" spans="17:17">
      <c r="Q135235" s="39"/>
    </row>
    <row r="135236" spans="17:17">
      <c r="Q135236" s="39"/>
    </row>
    <row r="135237" spans="17:17">
      <c r="Q135237" s="39"/>
    </row>
    <row r="135238" spans="17:17">
      <c r="Q135238" s="39"/>
    </row>
    <row r="135239" spans="17:17">
      <c r="Q135239" s="39"/>
    </row>
    <row r="135240" spans="17:17">
      <c r="Q135240" s="39"/>
    </row>
    <row r="135241" spans="17:17">
      <c r="Q135241" s="39"/>
    </row>
    <row r="135242" spans="17:17">
      <c r="Q135242" s="39"/>
    </row>
    <row r="135243" spans="17:17">
      <c r="Q135243" s="39"/>
    </row>
    <row r="135244" spans="17:17">
      <c r="Q135244" s="39"/>
    </row>
    <row r="135245" spans="17:17">
      <c r="Q135245" s="39"/>
    </row>
    <row r="135246" spans="17:17">
      <c r="Q135246" s="39"/>
    </row>
    <row r="135247" spans="17:17">
      <c r="Q135247" s="39"/>
    </row>
    <row r="135248" spans="17:17">
      <c r="Q135248" s="39"/>
    </row>
    <row r="135249" spans="17:17">
      <c r="Q135249" s="39"/>
    </row>
    <row r="135250" spans="17:17">
      <c r="Q135250" s="39"/>
    </row>
    <row r="135251" spans="17:17">
      <c r="Q135251" s="39"/>
    </row>
    <row r="135252" spans="17:17">
      <c r="Q135252" s="39"/>
    </row>
    <row r="135253" spans="17:17">
      <c r="Q135253" s="39"/>
    </row>
    <row r="135254" spans="17:17">
      <c r="Q135254" s="39"/>
    </row>
    <row r="135255" spans="17:17">
      <c r="Q135255" s="39"/>
    </row>
    <row r="135256" spans="17:17">
      <c r="Q135256" s="39"/>
    </row>
    <row r="135257" spans="17:17">
      <c r="Q135257" s="39"/>
    </row>
    <row r="135258" spans="17:17">
      <c r="Q135258" s="39"/>
    </row>
    <row r="135259" spans="17:17">
      <c r="Q135259" s="39"/>
    </row>
    <row r="135260" spans="17:17">
      <c r="Q135260" s="39"/>
    </row>
    <row r="135261" spans="17:17">
      <c r="Q135261" s="39"/>
    </row>
    <row r="135262" spans="17:17">
      <c r="Q135262" s="39"/>
    </row>
    <row r="135263" spans="17:17">
      <c r="Q135263" s="39"/>
    </row>
    <row r="135264" spans="17:17">
      <c r="Q135264" s="39"/>
    </row>
    <row r="135265" spans="17:17">
      <c r="Q135265" s="39"/>
    </row>
    <row r="135266" spans="17:17">
      <c r="Q135266" s="39"/>
    </row>
    <row r="135267" spans="17:17">
      <c r="Q135267" s="39"/>
    </row>
    <row r="135268" spans="17:17">
      <c r="Q135268" s="39"/>
    </row>
    <row r="135269" spans="17:17">
      <c r="Q135269" s="39"/>
    </row>
    <row r="135270" spans="17:17">
      <c r="Q135270" s="39"/>
    </row>
    <row r="135271" spans="17:17">
      <c r="Q135271" s="39"/>
    </row>
    <row r="135272" spans="17:17">
      <c r="Q135272" s="39"/>
    </row>
    <row r="135273" spans="17:17">
      <c r="Q135273" s="39"/>
    </row>
    <row r="135274" spans="17:17">
      <c r="Q135274" s="39"/>
    </row>
    <row r="135275" spans="17:17">
      <c r="Q135275" s="39"/>
    </row>
    <row r="135276" spans="17:17">
      <c r="Q135276" s="39"/>
    </row>
    <row r="135277" spans="17:17">
      <c r="Q135277" s="39"/>
    </row>
    <row r="135278" spans="17:17">
      <c r="Q135278" s="39"/>
    </row>
    <row r="135279" spans="17:17">
      <c r="Q135279" s="39"/>
    </row>
    <row r="135280" spans="17:17">
      <c r="Q135280" s="39"/>
    </row>
    <row r="135281" spans="17:17">
      <c r="Q135281" s="39"/>
    </row>
    <row r="135282" spans="17:17">
      <c r="Q135282" s="39"/>
    </row>
    <row r="135283" spans="17:17">
      <c r="Q135283" s="39"/>
    </row>
    <row r="135284" spans="17:17">
      <c r="Q135284" s="39"/>
    </row>
    <row r="135285" spans="17:17">
      <c r="Q135285" s="39"/>
    </row>
    <row r="135286" spans="17:17">
      <c r="Q135286" s="39"/>
    </row>
    <row r="135287" spans="17:17">
      <c r="Q135287" s="39"/>
    </row>
    <row r="135288" spans="17:17">
      <c r="Q135288" s="39"/>
    </row>
    <row r="135289" spans="17:17">
      <c r="Q135289" s="39"/>
    </row>
    <row r="135290" spans="17:17">
      <c r="Q135290" s="39"/>
    </row>
    <row r="135291" spans="17:17">
      <c r="Q135291" s="39"/>
    </row>
    <row r="135292" spans="17:17">
      <c r="Q135292" s="39"/>
    </row>
    <row r="135293" spans="17:17">
      <c r="Q135293" s="39"/>
    </row>
    <row r="135294" spans="17:17">
      <c r="Q135294" s="39"/>
    </row>
    <row r="135295" spans="17:17">
      <c r="Q135295" s="39"/>
    </row>
    <row r="135296" spans="17:17">
      <c r="Q135296" s="39"/>
    </row>
    <row r="135297" spans="17:17">
      <c r="Q135297" s="39"/>
    </row>
    <row r="135298" spans="17:17">
      <c r="Q135298" s="39"/>
    </row>
    <row r="135299" spans="17:17">
      <c r="Q135299" s="39"/>
    </row>
    <row r="135300" spans="17:17">
      <c r="Q135300" s="39"/>
    </row>
    <row r="135301" spans="17:17">
      <c r="Q135301" s="39"/>
    </row>
    <row r="135302" spans="17:17">
      <c r="Q135302" s="39"/>
    </row>
    <row r="135303" spans="17:17">
      <c r="Q135303" s="39"/>
    </row>
    <row r="135304" spans="17:17">
      <c r="Q135304" s="39"/>
    </row>
    <row r="135305" spans="17:17">
      <c r="Q135305" s="39"/>
    </row>
    <row r="135306" spans="17:17">
      <c r="Q135306" s="39"/>
    </row>
    <row r="135307" spans="17:17">
      <c r="Q135307" s="39"/>
    </row>
    <row r="135308" spans="17:17">
      <c r="Q135308" s="39"/>
    </row>
    <row r="135309" spans="17:17">
      <c r="Q135309" s="39"/>
    </row>
    <row r="135310" spans="17:17">
      <c r="Q135310" s="39"/>
    </row>
    <row r="135311" spans="17:17">
      <c r="Q135311" s="39"/>
    </row>
    <row r="135312" spans="17:17">
      <c r="Q135312" s="39"/>
    </row>
    <row r="135313" spans="17:17">
      <c r="Q135313" s="39"/>
    </row>
    <row r="135314" spans="17:17">
      <c r="Q135314" s="39"/>
    </row>
    <row r="135315" spans="17:17">
      <c r="Q135315" s="39"/>
    </row>
    <row r="135316" spans="17:17">
      <c r="Q135316" s="39"/>
    </row>
    <row r="135317" spans="17:17">
      <c r="Q135317" s="39"/>
    </row>
    <row r="135318" spans="17:17">
      <c r="Q135318" s="39"/>
    </row>
    <row r="135319" spans="17:17">
      <c r="Q135319" s="39"/>
    </row>
    <row r="135320" spans="17:17">
      <c r="Q135320" s="39"/>
    </row>
    <row r="135321" spans="17:17">
      <c r="Q135321" s="39"/>
    </row>
    <row r="135322" spans="17:17">
      <c r="Q135322" s="39"/>
    </row>
    <row r="135323" spans="17:17">
      <c r="Q135323" s="39"/>
    </row>
    <row r="135324" spans="17:17">
      <c r="Q135324" s="39"/>
    </row>
    <row r="135325" spans="17:17">
      <c r="Q135325" s="39"/>
    </row>
    <row r="135326" spans="17:17">
      <c r="Q135326" s="39"/>
    </row>
    <row r="135327" spans="17:17">
      <c r="Q135327" s="39"/>
    </row>
    <row r="135328" spans="17:17">
      <c r="Q135328" s="39"/>
    </row>
    <row r="135329" spans="17:17">
      <c r="Q135329" s="39"/>
    </row>
    <row r="135330" spans="17:17">
      <c r="Q135330" s="39"/>
    </row>
    <row r="135331" spans="17:17">
      <c r="Q135331" s="39"/>
    </row>
    <row r="135332" spans="17:17">
      <c r="Q135332" s="39"/>
    </row>
    <row r="135333" spans="17:17">
      <c r="Q135333" s="39"/>
    </row>
    <row r="135334" spans="17:17">
      <c r="Q135334" s="39"/>
    </row>
    <row r="135335" spans="17:17">
      <c r="Q135335" s="39"/>
    </row>
    <row r="135336" spans="17:17">
      <c r="Q135336" s="39"/>
    </row>
    <row r="135337" spans="17:17">
      <c r="Q135337" s="39"/>
    </row>
    <row r="135338" spans="17:17">
      <c r="Q135338" s="39"/>
    </row>
    <row r="135339" spans="17:17">
      <c r="Q135339" s="39"/>
    </row>
    <row r="135340" spans="17:17">
      <c r="Q135340" s="39"/>
    </row>
    <row r="135341" spans="17:17">
      <c r="Q135341" s="39"/>
    </row>
    <row r="135342" spans="17:17">
      <c r="Q135342" s="39"/>
    </row>
    <row r="135343" spans="17:17">
      <c r="Q135343" s="39"/>
    </row>
    <row r="135344" spans="17:17">
      <c r="Q135344" s="39"/>
    </row>
    <row r="135345" spans="17:17">
      <c r="Q135345" s="39"/>
    </row>
    <row r="135346" spans="17:17">
      <c r="Q135346" s="39"/>
    </row>
    <row r="135347" spans="17:17">
      <c r="Q135347" s="39"/>
    </row>
    <row r="135348" spans="17:17">
      <c r="Q135348" s="39"/>
    </row>
    <row r="135349" spans="17:17">
      <c r="Q135349" s="39"/>
    </row>
    <row r="135350" spans="17:17">
      <c r="Q135350" s="39"/>
    </row>
    <row r="135351" spans="17:17">
      <c r="Q135351" s="39"/>
    </row>
    <row r="135352" spans="17:17">
      <c r="Q135352" s="39"/>
    </row>
    <row r="135353" spans="17:17">
      <c r="Q135353" s="39"/>
    </row>
    <row r="135354" spans="17:17">
      <c r="Q135354" s="39"/>
    </row>
    <row r="135355" spans="17:17">
      <c r="Q135355" s="39"/>
    </row>
    <row r="135356" spans="17:17">
      <c r="Q135356" s="39"/>
    </row>
    <row r="135357" spans="17:17">
      <c r="Q135357" s="39"/>
    </row>
    <row r="135358" spans="17:17">
      <c r="Q135358" s="39"/>
    </row>
    <row r="135359" spans="17:17">
      <c r="Q135359" s="39"/>
    </row>
    <row r="135360" spans="17:17">
      <c r="Q135360" s="39"/>
    </row>
    <row r="135361" spans="17:17">
      <c r="Q135361" s="39"/>
    </row>
    <row r="135362" spans="17:17">
      <c r="Q135362" s="39"/>
    </row>
    <row r="135363" spans="17:17">
      <c r="Q135363" s="39"/>
    </row>
    <row r="135364" spans="17:17">
      <c r="Q135364" s="39"/>
    </row>
    <row r="135365" spans="17:17">
      <c r="Q135365" s="39"/>
    </row>
    <row r="135366" spans="17:17">
      <c r="Q135366" s="39"/>
    </row>
    <row r="135367" spans="17:17">
      <c r="Q135367" s="39"/>
    </row>
    <row r="135368" spans="17:17">
      <c r="Q135368" s="39"/>
    </row>
    <row r="135369" spans="17:17">
      <c r="Q135369" s="39"/>
    </row>
    <row r="135370" spans="17:17">
      <c r="Q135370" s="39"/>
    </row>
    <row r="135371" spans="17:17">
      <c r="Q135371" s="39"/>
    </row>
    <row r="135372" spans="17:17">
      <c r="Q135372" s="39"/>
    </row>
    <row r="135373" spans="17:17">
      <c r="Q135373" s="39"/>
    </row>
    <row r="135374" spans="17:17">
      <c r="Q135374" s="39"/>
    </row>
    <row r="135375" spans="17:17">
      <c r="Q135375" s="39"/>
    </row>
    <row r="135376" spans="17:17">
      <c r="Q135376" s="39"/>
    </row>
    <row r="135377" spans="17:17">
      <c r="Q135377" s="39"/>
    </row>
    <row r="135378" spans="17:17">
      <c r="Q135378" s="39"/>
    </row>
    <row r="135379" spans="17:17">
      <c r="Q135379" s="39"/>
    </row>
    <row r="135380" spans="17:17">
      <c r="Q135380" s="39"/>
    </row>
    <row r="135381" spans="17:17">
      <c r="Q135381" s="39"/>
    </row>
    <row r="135382" spans="17:17">
      <c r="Q135382" s="39"/>
    </row>
    <row r="135383" spans="17:17">
      <c r="Q135383" s="39"/>
    </row>
    <row r="135384" spans="17:17">
      <c r="Q135384" s="39"/>
    </row>
    <row r="135385" spans="17:17">
      <c r="Q135385" s="39"/>
    </row>
    <row r="135386" spans="17:17">
      <c r="Q135386" s="39"/>
    </row>
    <row r="135387" spans="17:17">
      <c r="Q135387" s="39"/>
    </row>
    <row r="135388" spans="17:17">
      <c r="Q135388" s="39"/>
    </row>
    <row r="135389" spans="17:17">
      <c r="Q135389" s="39"/>
    </row>
    <row r="135390" spans="17:17">
      <c r="Q135390" s="39"/>
    </row>
    <row r="135391" spans="17:17">
      <c r="Q135391" s="39"/>
    </row>
    <row r="135392" spans="17:17">
      <c r="Q135392" s="39"/>
    </row>
    <row r="135393" spans="17:17">
      <c r="Q135393" s="39"/>
    </row>
    <row r="135394" spans="17:17">
      <c r="Q135394" s="39"/>
    </row>
    <row r="135395" spans="17:17">
      <c r="Q135395" s="39"/>
    </row>
    <row r="135396" spans="17:17">
      <c r="Q135396" s="39"/>
    </row>
    <row r="135397" spans="17:17">
      <c r="Q135397" s="39"/>
    </row>
    <row r="135398" spans="17:17">
      <c r="Q135398" s="39"/>
    </row>
    <row r="135399" spans="17:17">
      <c r="Q135399" s="39"/>
    </row>
    <row r="135400" spans="17:17">
      <c r="Q135400" s="39"/>
    </row>
    <row r="135401" spans="17:17">
      <c r="Q135401" s="39"/>
    </row>
    <row r="135402" spans="17:17">
      <c r="Q135402" s="39"/>
    </row>
    <row r="135403" spans="17:17">
      <c r="Q135403" s="39"/>
    </row>
    <row r="135404" spans="17:17">
      <c r="Q135404" s="39"/>
    </row>
    <row r="135405" spans="17:17">
      <c r="Q135405" s="39"/>
    </row>
    <row r="135406" spans="17:17">
      <c r="Q135406" s="39"/>
    </row>
    <row r="135407" spans="17:17">
      <c r="Q135407" s="39"/>
    </row>
    <row r="135408" spans="17:17">
      <c r="Q135408" s="39"/>
    </row>
    <row r="135409" spans="17:17">
      <c r="Q135409" s="39"/>
    </row>
    <row r="135410" spans="17:17">
      <c r="Q135410" s="39"/>
    </row>
    <row r="135411" spans="17:17">
      <c r="Q135411" s="39"/>
    </row>
    <row r="135412" spans="17:17">
      <c r="Q135412" s="39"/>
    </row>
    <row r="135413" spans="17:17">
      <c r="Q135413" s="39"/>
    </row>
    <row r="135414" spans="17:17">
      <c r="Q135414" s="39"/>
    </row>
    <row r="135415" spans="17:17">
      <c r="Q135415" s="39"/>
    </row>
    <row r="135416" spans="17:17">
      <c r="Q135416" s="39"/>
    </row>
    <row r="135417" spans="17:17">
      <c r="Q135417" s="39"/>
    </row>
    <row r="135418" spans="17:17">
      <c r="Q135418" s="39"/>
    </row>
    <row r="135419" spans="17:17">
      <c r="Q135419" s="39"/>
    </row>
    <row r="135420" spans="17:17">
      <c r="Q135420" s="39"/>
    </row>
    <row r="135421" spans="17:17">
      <c r="Q135421" s="39"/>
    </row>
    <row r="135422" spans="17:17">
      <c r="Q135422" s="39"/>
    </row>
    <row r="135423" spans="17:17">
      <c r="Q135423" s="39"/>
    </row>
    <row r="135424" spans="17:17">
      <c r="Q135424" s="39"/>
    </row>
    <row r="135425" spans="17:17">
      <c r="Q135425" s="39"/>
    </row>
    <row r="135426" spans="17:17">
      <c r="Q135426" s="39"/>
    </row>
    <row r="135427" spans="17:17">
      <c r="Q135427" s="39"/>
    </row>
    <row r="135428" spans="17:17">
      <c r="Q135428" s="39"/>
    </row>
    <row r="135429" spans="17:17">
      <c r="Q135429" s="39"/>
    </row>
    <row r="135430" spans="17:17">
      <c r="Q135430" s="39"/>
    </row>
    <row r="135431" spans="17:17">
      <c r="Q135431" s="39"/>
    </row>
    <row r="135432" spans="17:17">
      <c r="Q135432" s="39"/>
    </row>
    <row r="135433" spans="17:17">
      <c r="Q135433" s="39"/>
    </row>
    <row r="135434" spans="17:17">
      <c r="Q135434" s="39"/>
    </row>
    <row r="135435" spans="17:17">
      <c r="Q135435" s="39"/>
    </row>
    <row r="135436" spans="17:17">
      <c r="Q135436" s="39"/>
    </row>
    <row r="135437" spans="17:17">
      <c r="Q135437" s="39"/>
    </row>
    <row r="135438" spans="17:17">
      <c r="Q135438" s="39"/>
    </row>
    <row r="135439" spans="17:17">
      <c r="Q135439" s="39"/>
    </row>
    <row r="135440" spans="17:17">
      <c r="Q135440" s="39"/>
    </row>
    <row r="135441" spans="17:17">
      <c r="Q135441" s="39"/>
    </row>
    <row r="135442" spans="17:17">
      <c r="Q135442" s="39"/>
    </row>
    <row r="135443" spans="17:17">
      <c r="Q135443" s="39"/>
    </row>
    <row r="135444" spans="17:17">
      <c r="Q135444" s="39"/>
    </row>
    <row r="135445" spans="17:17">
      <c r="Q135445" s="39"/>
    </row>
    <row r="135446" spans="17:17">
      <c r="Q135446" s="39"/>
    </row>
    <row r="135447" spans="17:17">
      <c r="Q135447" s="39"/>
    </row>
    <row r="135448" spans="17:17">
      <c r="Q135448" s="39"/>
    </row>
    <row r="135449" spans="17:17">
      <c r="Q135449" s="39"/>
    </row>
    <row r="135450" spans="17:17">
      <c r="Q135450" s="39"/>
    </row>
    <row r="135451" spans="17:17">
      <c r="Q135451" s="39"/>
    </row>
    <row r="135452" spans="17:17">
      <c r="Q135452" s="39"/>
    </row>
    <row r="135453" spans="17:17">
      <c r="Q135453" s="39"/>
    </row>
    <row r="135454" spans="17:17">
      <c r="Q135454" s="39"/>
    </row>
    <row r="135455" spans="17:17">
      <c r="Q135455" s="39"/>
    </row>
    <row r="135456" spans="17:17">
      <c r="Q135456" s="39"/>
    </row>
    <row r="135457" spans="17:17">
      <c r="Q135457" s="39"/>
    </row>
    <row r="135458" spans="17:17">
      <c r="Q135458" s="39"/>
    </row>
    <row r="135459" spans="17:17">
      <c r="Q135459" s="39"/>
    </row>
    <row r="135460" spans="17:17">
      <c r="Q135460" s="39"/>
    </row>
    <row r="135461" spans="17:17">
      <c r="Q135461" s="39"/>
    </row>
    <row r="135462" spans="17:17">
      <c r="Q135462" s="39"/>
    </row>
    <row r="135463" spans="17:17">
      <c r="Q135463" s="39"/>
    </row>
    <row r="135464" spans="17:17">
      <c r="Q135464" s="39"/>
    </row>
    <row r="135465" spans="17:17">
      <c r="Q135465" s="39"/>
    </row>
    <row r="135466" spans="17:17">
      <c r="Q135466" s="39"/>
    </row>
    <row r="135467" spans="17:17">
      <c r="Q135467" s="39"/>
    </row>
    <row r="135468" spans="17:17">
      <c r="Q135468" s="39"/>
    </row>
    <row r="135469" spans="17:17">
      <c r="Q135469" s="39"/>
    </row>
    <row r="135470" spans="17:17">
      <c r="Q135470" s="39"/>
    </row>
    <row r="135471" spans="17:17">
      <c r="Q135471" s="39"/>
    </row>
    <row r="135472" spans="17:17">
      <c r="Q135472" s="39"/>
    </row>
    <row r="135473" spans="17:17">
      <c r="Q135473" s="39"/>
    </row>
    <row r="135474" spans="17:17">
      <c r="Q135474" s="39"/>
    </row>
    <row r="135475" spans="17:17">
      <c r="Q135475" s="39"/>
    </row>
    <row r="135476" spans="17:17">
      <c r="Q135476" s="39"/>
    </row>
    <row r="135477" spans="17:17">
      <c r="Q135477" s="39"/>
    </row>
    <row r="135478" spans="17:17">
      <c r="Q135478" s="39"/>
    </row>
    <row r="135479" spans="17:17">
      <c r="Q135479" s="39"/>
    </row>
    <row r="135480" spans="17:17">
      <c r="Q135480" s="39"/>
    </row>
    <row r="135481" spans="17:17">
      <c r="Q135481" s="39"/>
    </row>
    <row r="135482" spans="17:17">
      <c r="Q135482" s="39"/>
    </row>
    <row r="135483" spans="17:17">
      <c r="Q135483" s="39"/>
    </row>
    <row r="135484" spans="17:17">
      <c r="Q135484" s="39"/>
    </row>
    <row r="135485" spans="17:17">
      <c r="Q135485" s="39"/>
    </row>
    <row r="135486" spans="17:17">
      <c r="Q135486" s="39"/>
    </row>
    <row r="135487" spans="17:17">
      <c r="Q135487" s="39"/>
    </row>
    <row r="135488" spans="17:17">
      <c r="Q135488" s="39"/>
    </row>
    <row r="135489" spans="17:17">
      <c r="Q135489" s="39"/>
    </row>
    <row r="135490" spans="17:17">
      <c r="Q135490" s="39"/>
    </row>
    <row r="135491" spans="17:17">
      <c r="Q135491" s="39"/>
    </row>
    <row r="135492" spans="17:17">
      <c r="Q135492" s="39"/>
    </row>
    <row r="135493" spans="17:17">
      <c r="Q135493" s="39"/>
    </row>
    <row r="135494" spans="17:17">
      <c r="Q135494" s="39"/>
    </row>
    <row r="135495" spans="17:17">
      <c r="Q135495" s="39"/>
    </row>
    <row r="135496" spans="17:17">
      <c r="Q135496" s="39"/>
    </row>
    <row r="135497" spans="17:17">
      <c r="Q135497" s="39"/>
    </row>
    <row r="135498" spans="17:17">
      <c r="Q135498" s="39"/>
    </row>
    <row r="135499" spans="17:17">
      <c r="Q135499" s="39"/>
    </row>
    <row r="135500" spans="17:17">
      <c r="Q135500" s="39"/>
    </row>
    <row r="135501" spans="17:17">
      <c r="Q135501" s="39"/>
    </row>
    <row r="135502" spans="17:17">
      <c r="Q135502" s="39"/>
    </row>
    <row r="135503" spans="17:17">
      <c r="Q135503" s="39"/>
    </row>
    <row r="135504" spans="17:17">
      <c r="Q135504" s="39"/>
    </row>
    <row r="135505" spans="17:17">
      <c r="Q135505" s="39"/>
    </row>
    <row r="135506" spans="17:17">
      <c r="Q135506" s="39"/>
    </row>
    <row r="135507" spans="17:17">
      <c r="Q135507" s="39"/>
    </row>
    <row r="135508" spans="17:17">
      <c r="Q135508" s="39"/>
    </row>
    <row r="135509" spans="17:17">
      <c r="Q135509" s="39"/>
    </row>
    <row r="135510" spans="17:17">
      <c r="Q135510" s="39"/>
    </row>
    <row r="135511" spans="17:17">
      <c r="Q135511" s="39"/>
    </row>
    <row r="135512" spans="17:17">
      <c r="Q135512" s="39"/>
    </row>
    <row r="135513" spans="17:17">
      <c r="Q135513" s="39"/>
    </row>
    <row r="135514" spans="17:17">
      <c r="Q135514" s="39"/>
    </row>
    <row r="135515" spans="17:17">
      <c r="Q135515" s="39"/>
    </row>
    <row r="135516" spans="17:17">
      <c r="Q135516" s="39"/>
    </row>
    <row r="135517" spans="17:17">
      <c r="Q135517" s="39"/>
    </row>
    <row r="135518" spans="17:17">
      <c r="Q135518" s="39"/>
    </row>
    <row r="135519" spans="17:17">
      <c r="Q135519" s="39"/>
    </row>
    <row r="135520" spans="17:17">
      <c r="Q135520" s="39"/>
    </row>
    <row r="135521" spans="17:17">
      <c r="Q135521" s="39"/>
    </row>
    <row r="135522" spans="17:17">
      <c r="Q135522" s="39"/>
    </row>
    <row r="135523" spans="17:17">
      <c r="Q135523" s="39"/>
    </row>
    <row r="135524" spans="17:17">
      <c r="Q135524" s="39"/>
    </row>
    <row r="135525" spans="17:17">
      <c r="Q135525" s="39"/>
    </row>
    <row r="135526" spans="17:17">
      <c r="Q135526" s="39"/>
    </row>
    <row r="135527" spans="17:17">
      <c r="Q135527" s="39"/>
    </row>
    <row r="135528" spans="17:17">
      <c r="Q135528" s="39"/>
    </row>
    <row r="135529" spans="17:17">
      <c r="Q135529" s="39"/>
    </row>
    <row r="135530" spans="17:17">
      <c r="Q135530" s="39"/>
    </row>
    <row r="135531" spans="17:17">
      <c r="Q135531" s="39"/>
    </row>
    <row r="135532" spans="17:17">
      <c r="Q135532" s="39"/>
    </row>
    <row r="135533" spans="17:17">
      <c r="Q135533" s="39"/>
    </row>
    <row r="135534" spans="17:17">
      <c r="Q135534" s="39"/>
    </row>
    <row r="135535" spans="17:17">
      <c r="Q135535" s="39"/>
    </row>
    <row r="135536" spans="17:17">
      <c r="Q135536" s="39"/>
    </row>
    <row r="135537" spans="17:17">
      <c r="Q135537" s="39"/>
    </row>
    <row r="135538" spans="17:17">
      <c r="Q135538" s="39"/>
    </row>
    <row r="135539" spans="17:17">
      <c r="Q135539" s="39"/>
    </row>
    <row r="135540" spans="17:17">
      <c r="Q135540" s="39"/>
    </row>
    <row r="135541" spans="17:17">
      <c r="Q135541" s="39"/>
    </row>
    <row r="135542" spans="17:17">
      <c r="Q135542" s="39"/>
    </row>
    <row r="135543" spans="17:17">
      <c r="Q135543" s="39"/>
    </row>
    <row r="135544" spans="17:17">
      <c r="Q135544" s="39"/>
    </row>
    <row r="135545" spans="17:17">
      <c r="Q135545" s="39"/>
    </row>
    <row r="135546" spans="17:17">
      <c r="Q135546" s="39"/>
    </row>
    <row r="135547" spans="17:17">
      <c r="Q135547" s="39"/>
    </row>
    <row r="135548" spans="17:17">
      <c r="Q135548" s="39"/>
    </row>
    <row r="135549" spans="17:17">
      <c r="Q135549" s="39"/>
    </row>
    <row r="135550" spans="17:17">
      <c r="Q135550" s="39"/>
    </row>
    <row r="135551" spans="17:17">
      <c r="Q135551" s="39"/>
    </row>
    <row r="135552" spans="17:17">
      <c r="Q135552" s="39"/>
    </row>
    <row r="135553" spans="17:17">
      <c r="Q135553" s="39"/>
    </row>
    <row r="135554" spans="17:17">
      <c r="Q135554" s="39"/>
    </row>
    <row r="135555" spans="17:17">
      <c r="Q135555" s="39"/>
    </row>
    <row r="135556" spans="17:17">
      <c r="Q135556" s="39"/>
    </row>
    <row r="135557" spans="17:17">
      <c r="Q135557" s="39"/>
    </row>
    <row r="135558" spans="17:17">
      <c r="Q135558" s="39"/>
    </row>
    <row r="135559" spans="17:17">
      <c r="Q135559" s="39"/>
    </row>
    <row r="135560" spans="17:17">
      <c r="Q135560" s="39"/>
    </row>
    <row r="135561" spans="17:17">
      <c r="Q135561" s="39"/>
    </row>
    <row r="135562" spans="17:17">
      <c r="Q135562" s="39"/>
    </row>
    <row r="135563" spans="17:17">
      <c r="Q135563" s="39"/>
    </row>
    <row r="135564" spans="17:17">
      <c r="Q135564" s="39"/>
    </row>
    <row r="135565" spans="17:17">
      <c r="Q135565" s="39"/>
    </row>
    <row r="135566" spans="17:17">
      <c r="Q135566" s="39"/>
    </row>
    <row r="135567" spans="17:17">
      <c r="Q135567" s="39"/>
    </row>
    <row r="135568" spans="17:17">
      <c r="Q135568" s="39"/>
    </row>
    <row r="135569" spans="17:17">
      <c r="Q135569" s="39"/>
    </row>
    <row r="135570" spans="17:17">
      <c r="Q135570" s="39"/>
    </row>
    <row r="135571" spans="17:17">
      <c r="Q135571" s="39"/>
    </row>
    <row r="135572" spans="17:17">
      <c r="Q135572" s="39"/>
    </row>
    <row r="135573" spans="17:17">
      <c r="Q135573" s="39"/>
    </row>
    <row r="135574" spans="17:17">
      <c r="Q135574" s="39"/>
    </row>
    <row r="135575" spans="17:17">
      <c r="Q135575" s="39"/>
    </row>
    <row r="135576" spans="17:17">
      <c r="Q135576" s="39"/>
    </row>
    <row r="135577" spans="17:17">
      <c r="Q135577" s="39"/>
    </row>
    <row r="135578" spans="17:17">
      <c r="Q135578" s="39"/>
    </row>
    <row r="135579" spans="17:17">
      <c r="Q135579" s="39"/>
    </row>
    <row r="135580" spans="17:17">
      <c r="Q135580" s="39"/>
    </row>
    <row r="135581" spans="17:17">
      <c r="Q135581" s="39"/>
    </row>
    <row r="135582" spans="17:17">
      <c r="Q135582" s="39"/>
    </row>
    <row r="135583" spans="17:17">
      <c r="Q135583" s="39"/>
    </row>
    <row r="135584" spans="17:17">
      <c r="Q135584" s="39"/>
    </row>
    <row r="135585" spans="17:17">
      <c r="Q135585" s="39"/>
    </row>
    <row r="135586" spans="17:17">
      <c r="Q135586" s="39"/>
    </row>
    <row r="135587" spans="17:17">
      <c r="Q135587" s="39"/>
    </row>
    <row r="135588" spans="17:17">
      <c r="Q135588" s="39"/>
    </row>
    <row r="135589" spans="17:17">
      <c r="Q135589" s="39"/>
    </row>
    <row r="135590" spans="17:17">
      <c r="Q135590" s="39"/>
    </row>
    <row r="135591" spans="17:17">
      <c r="Q135591" s="39"/>
    </row>
    <row r="135592" spans="17:17">
      <c r="Q135592" s="39"/>
    </row>
    <row r="135593" spans="17:17">
      <c r="Q135593" s="39"/>
    </row>
    <row r="135594" spans="17:17">
      <c r="Q135594" s="39"/>
    </row>
    <row r="135595" spans="17:17">
      <c r="Q135595" s="39"/>
    </row>
    <row r="135596" spans="17:17">
      <c r="Q135596" s="39"/>
    </row>
    <row r="135597" spans="17:17">
      <c r="Q135597" s="39"/>
    </row>
    <row r="135598" spans="17:17">
      <c r="Q135598" s="39"/>
    </row>
    <row r="135599" spans="17:17">
      <c r="Q135599" s="39"/>
    </row>
    <row r="135600" spans="17:17">
      <c r="Q135600" s="39"/>
    </row>
    <row r="135601" spans="17:17">
      <c r="Q135601" s="39"/>
    </row>
    <row r="135602" spans="17:17">
      <c r="Q135602" s="39"/>
    </row>
    <row r="135603" spans="17:17">
      <c r="Q135603" s="39"/>
    </row>
    <row r="135604" spans="17:17">
      <c r="Q135604" s="39"/>
    </row>
    <row r="135605" spans="17:17">
      <c r="Q135605" s="39"/>
    </row>
    <row r="135606" spans="17:17">
      <c r="Q135606" s="39"/>
    </row>
    <row r="135607" spans="17:17">
      <c r="Q135607" s="39"/>
    </row>
    <row r="135608" spans="17:17">
      <c r="Q135608" s="39"/>
    </row>
    <row r="135609" spans="17:17">
      <c r="Q135609" s="39"/>
    </row>
    <row r="135610" spans="17:17">
      <c r="Q135610" s="39"/>
    </row>
    <row r="135611" spans="17:17">
      <c r="Q135611" s="39"/>
    </row>
    <row r="135612" spans="17:17">
      <c r="Q135612" s="39"/>
    </row>
    <row r="135613" spans="17:17">
      <c r="Q135613" s="39"/>
    </row>
    <row r="135614" spans="17:17">
      <c r="Q135614" s="39"/>
    </row>
    <row r="135615" spans="17:17">
      <c r="Q135615" s="39"/>
    </row>
    <row r="135616" spans="17:17">
      <c r="Q135616" s="39"/>
    </row>
    <row r="135617" spans="17:17">
      <c r="Q135617" s="39"/>
    </row>
    <row r="135618" spans="17:17">
      <c r="Q135618" s="39"/>
    </row>
    <row r="135619" spans="17:17">
      <c r="Q135619" s="39"/>
    </row>
    <row r="135620" spans="17:17">
      <c r="Q135620" s="39"/>
    </row>
    <row r="135621" spans="17:17">
      <c r="Q135621" s="39"/>
    </row>
    <row r="135622" spans="17:17">
      <c r="Q135622" s="39"/>
    </row>
    <row r="135623" spans="17:17">
      <c r="Q135623" s="39"/>
    </row>
    <row r="135624" spans="17:17">
      <c r="Q135624" s="39"/>
    </row>
    <row r="135625" spans="17:17">
      <c r="Q135625" s="39"/>
    </row>
    <row r="135626" spans="17:17">
      <c r="Q135626" s="39"/>
    </row>
    <row r="135627" spans="17:17">
      <c r="Q135627" s="39"/>
    </row>
    <row r="135628" spans="17:17">
      <c r="Q135628" s="39"/>
    </row>
    <row r="135629" spans="17:17">
      <c r="Q135629" s="39"/>
    </row>
    <row r="135630" spans="17:17">
      <c r="Q135630" s="39"/>
    </row>
    <row r="135631" spans="17:17">
      <c r="Q135631" s="39"/>
    </row>
    <row r="135632" spans="17:17">
      <c r="Q135632" s="39"/>
    </row>
    <row r="135633" spans="17:17">
      <c r="Q135633" s="39"/>
    </row>
    <row r="135634" spans="17:17">
      <c r="Q135634" s="39"/>
    </row>
    <row r="135635" spans="17:17">
      <c r="Q135635" s="39"/>
    </row>
    <row r="135636" spans="17:17">
      <c r="Q135636" s="39"/>
    </row>
    <row r="135637" spans="17:17">
      <c r="Q135637" s="39"/>
    </row>
    <row r="135638" spans="17:17">
      <c r="Q135638" s="39"/>
    </row>
    <row r="135639" spans="17:17">
      <c r="Q135639" s="39"/>
    </row>
    <row r="135640" spans="17:17">
      <c r="Q135640" s="39"/>
    </row>
    <row r="135641" spans="17:17">
      <c r="Q135641" s="39"/>
    </row>
    <row r="135642" spans="17:17">
      <c r="Q135642" s="39"/>
    </row>
    <row r="135643" spans="17:17">
      <c r="Q135643" s="39"/>
    </row>
    <row r="135644" spans="17:17">
      <c r="Q135644" s="39"/>
    </row>
    <row r="135645" spans="17:17">
      <c r="Q135645" s="39"/>
    </row>
    <row r="135646" spans="17:17">
      <c r="Q135646" s="39"/>
    </row>
    <row r="135647" spans="17:17">
      <c r="Q135647" s="39"/>
    </row>
    <row r="135648" spans="17:17">
      <c r="Q135648" s="39"/>
    </row>
    <row r="135649" spans="17:17">
      <c r="Q135649" s="39"/>
    </row>
    <row r="135650" spans="17:17">
      <c r="Q135650" s="39"/>
    </row>
    <row r="135651" spans="17:17">
      <c r="Q135651" s="39"/>
    </row>
    <row r="135652" spans="17:17">
      <c r="Q135652" s="39"/>
    </row>
    <row r="135653" spans="17:17">
      <c r="Q135653" s="39"/>
    </row>
    <row r="135654" spans="17:17">
      <c r="Q135654" s="39"/>
    </row>
    <row r="135655" spans="17:17">
      <c r="Q135655" s="39"/>
    </row>
    <row r="135656" spans="17:17">
      <c r="Q135656" s="39"/>
    </row>
    <row r="135657" spans="17:17">
      <c r="Q135657" s="39"/>
    </row>
    <row r="135658" spans="17:17">
      <c r="Q135658" s="39"/>
    </row>
    <row r="135659" spans="17:17">
      <c r="Q135659" s="39"/>
    </row>
    <row r="135660" spans="17:17">
      <c r="Q135660" s="39"/>
    </row>
    <row r="135661" spans="17:17">
      <c r="Q135661" s="39"/>
    </row>
    <row r="135662" spans="17:17">
      <c r="Q135662" s="39"/>
    </row>
    <row r="135663" spans="17:17">
      <c r="Q135663" s="39"/>
    </row>
    <row r="135664" spans="17:17">
      <c r="Q135664" s="39"/>
    </row>
    <row r="135665" spans="17:17">
      <c r="Q135665" s="39"/>
    </row>
    <row r="135666" spans="17:17">
      <c r="Q135666" s="39"/>
    </row>
    <row r="135667" spans="17:17">
      <c r="Q135667" s="39"/>
    </row>
    <row r="135668" spans="17:17">
      <c r="Q135668" s="39"/>
    </row>
    <row r="135669" spans="17:17">
      <c r="Q135669" s="39"/>
    </row>
    <row r="135670" spans="17:17">
      <c r="Q135670" s="39"/>
    </row>
    <row r="135671" spans="17:17">
      <c r="Q135671" s="39"/>
    </row>
    <row r="135672" spans="17:17">
      <c r="Q135672" s="39"/>
    </row>
    <row r="135673" spans="17:17">
      <c r="Q135673" s="39"/>
    </row>
    <row r="135674" spans="17:17">
      <c r="Q135674" s="39"/>
    </row>
    <row r="135675" spans="17:17">
      <c r="Q135675" s="39"/>
    </row>
    <row r="135676" spans="17:17">
      <c r="Q135676" s="39"/>
    </row>
    <row r="135677" spans="17:17">
      <c r="Q135677" s="39"/>
    </row>
    <row r="135678" spans="17:17">
      <c r="Q135678" s="39"/>
    </row>
    <row r="135679" spans="17:17">
      <c r="Q135679" s="39"/>
    </row>
    <row r="135680" spans="17:17">
      <c r="Q135680" s="39"/>
    </row>
    <row r="135681" spans="17:17">
      <c r="Q135681" s="39"/>
    </row>
    <row r="135682" spans="17:17">
      <c r="Q135682" s="39"/>
    </row>
    <row r="135683" spans="17:17">
      <c r="Q135683" s="39"/>
    </row>
    <row r="135684" spans="17:17">
      <c r="Q135684" s="39"/>
    </row>
    <row r="135685" spans="17:17">
      <c r="Q135685" s="39"/>
    </row>
    <row r="135686" spans="17:17">
      <c r="Q135686" s="39"/>
    </row>
    <row r="135687" spans="17:17">
      <c r="Q135687" s="39"/>
    </row>
    <row r="135688" spans="17:17">
      <c r="Q135688" s="39"/>
    </row>
    <row r="135689" spans="17:17">
      <c r="Q135689" s="39"/>
    </row>
    <row r="135690" spans="17:17">
      <c r="Q135690" s="39"/>
    </row>
    <row r="135691" spans="17:17">
      <c r="Q135691" s="39"/>
    </row>
    <row r="135692" spans="17:17">
      <c r="Q135692" s="39"/>
    </row>
    <row r="135693" spans="17:17">
      <c r="Q135693" s="39"/>
    </row>
    <row r="135694" spans="17:17">
      <c r="Q135694" s="39"/>
    </row>
    <row r="135695" spans="17:17">
      <c r="Q135695" s="39"/>
    </row>
    <row r="135696" spans="17:17">
      <c r="Q135696" s="39"/>
    </row>
    <row r="135697" spans="17:17">
      <c r="Q135697" s="39"/>
    </row>
    <row r="135698" spans="17:17">
      <c r="Q135698" s="39"/>
    </row>
    <row r="135699" spans="17:17">
      <c r="Q135699" s="39"/>
    </row>
    <row r="135700" spans="17:17">
      <c r="Q135700" s="39"/>
    </row>
    <row r="135701" spans="17:17">
      <c r="Q135701" s="39"/>
    </row>
    <row r="135702" spans="17:17">
      <c r="Q135702" s="39"/>
    </row>
    <row r="135703" spans="17:17">
      <c r="Q135703" s="39"/>
    </row>
    <row r="135704" spans="17:17">
      <c r="Q135704" s="39"/>
    </row>
    <row r="135705" spans="17:17">
      <c r="Q135705" s="39"/>
    </row>
    <row r="135706" spans="17:17">
      <c r="Q135706" s="39"/>
    </row>
    <row r="135707" spans="17:17">
      <c r="Q135707" s="39"/>
    </row>
    <row r="135708" spans="17:17">
      <c r="Q135708" s="39"/>
    </row>
    <row r="135709" spans="17:17">
      <c r="Q135709" s="39"/>
    </row>
    <row r="135710" spans="17:17">
      <c r="Q135710" s="39"/>
    </row>
    <row r="135711" spans="17:17">
      <c r="Q135711" s="39"/>
    </row>
    <row r="135712" spans="17:17">
      <c r="Q135712" s="39"/>
    </row>
    <row r="135713" spans="17:17">
      <c r="Q135713" s="39"/>
    </row>
    <row r="135714" spans="17:17">
      <c r="Q135714" s="39"/>
    </row>
    <row r="135715" spans="17:17">
      <c r="Q135715" s="39"/>
    </row>
    <row r="135716" spans="17:17">
      <c r="Q135716" s="39"/>
    </row>
    <row r="135717" spans="17:17">
      <c r="Q135717" s="39"/>
    </row>
    <row r="135718" spans="17:17">
      <c r="Q135718" s="39"/>
    </row>
    <row r="135719" spans="17:17">
      <c r="Q135719" s="39"/>
    </row>
    <row r="135720" spans="17:17">
      <c r="Q135720" s="39"/>
    </row>
    <row r="135721" spans="17:17">
      <c r="Q135721" s="39"/>
    </row>
    <row r="135722" spans="17:17">
      <c r="Q135722" s="39"/>
    </row>
    <row r="135723" spans="17:17">
      <c r="Q135723" s="39"/>
    </row>
    <row r="135724" spans="17:17">
      <c r="Q135724" s="39"/>
    </row>
    <row r="135725" spans="17:17">
      <c r="Q135725" s="39"/>
    </row>
    <row r="135726" spans="17:17">
      <c r="Q135726" s="39"/>
    </row>
    <row r="135727" spans="17:17">
      <c r="Q135727" s="39"/>
    </row>
    <row r="135728" spans="17:17">
      <c r="Q135728" s="39"/>
    </row>
    <row r="135729" spans="17:17">
      <c r="Q135729" s="39"/>
    </row>
    <row r="135730" spans="17:17">
      <c r="Q135730" s="39"/>
    </row>
    <row r="135731" spans="17:17">
      <c r="Q135731" s="39"/>
    </row>
    <row r="135732" spans="17:17">
      <c r="Q135732" s="39"/>
    </row>
    <row r="135733" spans="17:17">
      <c r="Q135733" s="39"/>
    </row>
    <row r="135734" spans="17:17">
      <c r="Q135734" s="39"/>
    </row>
    <row r="135735" spans="17:17">
      <c r="Q135735" s="39"/>
    </row>
    <row r="135736" spans="17:17">
      <c r="Q135736" s="39"/>
    </row>
    <row r="135737" spans="17:17">
      <c r="Q135737" s="39"/>
    </row>
    <row r="135738" spans="17:17">
      <c r="Q135738" s="39"/>
    </row>
    <row r="135739" spans="17:17">
      <c r="Q135739" s="39"/>
    </row>
    <row r="135740" spans="17:17">
      <c r="Q135740" s="39"/>
    </row>
    <row r="135741" spans="17:17">
      <c r="Q135741" s="39"/>
    </row>
    <row r="135742" spans="17:17">
      <c r="Q135742" s="39"/>
    </row>
    <row r="135743" spans="17:17">
      <c r="Q135743" s="39"/>
    </row>
    <row r="135744" spans="17:17">
      <c r="Q135744" s="39"/>
    </row>
    <row r="135745" spans="17:17">
      <c r="Q135745" s="39"/>
    </row>
    <row r="135746" spans="17:17">
      <c r="Q135746" s="39"/>
    </row>
    <row r="135747" spans="17:17">
      <c r="Q135747" s="39"/>
    </row>
    <row r="135748" spans="17:17">
      <c r="Q135748" s="39"/>
    </row>
    <row r="135749" spans="17:17">
      <c r="Q135749" s="39"/>
    </row>
    <row r="135750" spans="17:17">
      <c r="Q135750" s="39"/>
    </row>
    <row r="135751" spans="17:17">
      <c r="Q135751" s="39"/>
    </row>
    <row r="135752" spans="17:17">
      <c r="Q135752" s="39"/>
    </row>
    <row r="135753" spans="17:17">
      <c r="Q135753" s="39"/>
    </row>
    <row r="135754" spans="17:17">
      <c r="Q135754" s="39"/>
    </row>
    <row r="135755" spans="17:17">
      <c r="Q135755" s="39"/>
    </row>
    <row r="135756" spans="17:17">
      <c r="Q135756" s="39"/>
    </row>
    <row r="135757" spans="17:17">
      <c r="Q135757" s="39"/>
    </row>
    <row r="135758" spans="17:17">
      <c r="Q135758" s="39"/>
    </row>
    <row r="135759" spans="17:17">
      <c r="Q135759" s="39"/>
    </row>
    <row r="135760" spans="17:17">
      <c r="Q135760" s="39"/>
    </row>
    <row r="135761" spans="17:17">
      <c r="Q135761" s="39"/>
    </row>
    <row r="135762" spans="17:17">
      <c r="Q135762" s="39"/>
    </row>
    <row r="135763" spans="17:17">
      <c r="Q135763" s="39"/>
    </row>
    <row r="135764" spans="17:17">
      <c r="Q135764" s="39"/>
    </row>
    <row r="135765" spans="17:17">
      <c r="Q135765" s="39"/>
    </row>
    <row r="135766" spans="17:17">
      <c r="Q135766" s="39"/>
    </row>
    <row r="135767" spans="17:17">
      <c r="Q135767" s="39"/>
    </row>
    <row r="135768" spans="17:17">
      <c r="Q135768" s="39"/>
    </row>
    <row r="135769" spans="17:17">
      <c r="Q135769" s="39"/>
    </row>
    <row r="135770" spans="17:17">
      <c r="Q135770" s="39"/>
    </row>
    <row r="135771" spans="17:17">
      <c r="Q135771" s="39"/>
    </row>
    <row r="135772" spans="17:17">
      <c r="Q135772" s="39"/>
    </row>
    <row r="135773" spans="17:17">
      <c r="Q135773" s="39"/>
    </row>
    <row r="135774" spans="17:17">
      <c r="Q135774" s="39"/>
    </row>
    <row r="135775" spans="17:17">
      <c r="Q135775" s="39"/>
    </row>
    <row r="135776" spans="17:17">
      <c r="Q135776" s="39"/>
    </row>
    <row r="135777" spans="17:17">
      <c r="Q135777" s="39"/>
    </row>
    <row r="135778" spans="17:17">
      <c r="Q135778" s="39"/>
    </row>
    <row r="135779" spans="17:17">
      <c r="Q135779" s="39"/>
    </row>
    <row r="135780" spans="17:17">
      <c r="Q135780" s="39"/>
    </row>
    <row r="135781" spans="17:17">
      <c r="Q135781" s="39"/>
    </row>
    <row r="135782" spans="17:17">
      <c r="Q135782" s="39"/>
    </row>
    <row r="135783" spans="17:17">
      <c r="Q135783" s="39"/>
    </row>
    <row r="135784" spans="17:17">
      <c r="Q135784" s="39"/>
    </row>
    <row r="135785" spans="17:17">
      <c r="Q135785" s="39"/>
    </row>
    <row r="135786" spans="17:17">
      <c r="Q135786" s="39"/>
    </row>
    <row r="135787" spans="17:17">
      <c r="Q135787" s="39"/>
    </row>
    <row r="135788" spans="17:17">
      <c r="Q135788" s="39"/>
    </row>
    <row r="135789" spans="17:17">
      <c r="Q135789" s="39"/>
    </row>
    <row r="135790" spans="17:17">
      <c r="Q135790" s="39"/>
    </row>
    <row r="135791" spans="17:17">
      <c r="Q135791" s="39"/>
    </row>
    <row r="135792" spans="17:17">
      <c r="Q135792" s="39"/>
    </row>
    <row r="135793" spans="17:17">
      <c r="Q135793" s="39"/>
    </row>
    <row r="135794" spans="17:17">
      <c r="Q135794" s="39"/>
    </row>
    <row r="135795" spans="17:17">
      <c r="Q135795" s="39"/>
    </row>
    <row r="135796" spans="17:17">
      <c r="Q135796" s="39"/>
    </row>
    <row r="135797" spans="17:17">
      <c r="Q135797" s="39"/>
    </row>
    <row r="135798" spans="17:17">
      <c r="Q135798" s="39"/>
    </row>
    <row r="135799" spans="17:17">
      <c r="Q135799" s="39"/>
    </row>
    <row r="135800" spans="17:17">
      <c r="Q135800" s="39"/>
    </row>
    <row r="135801" spans="17:17">
      <c r="Q135801" s="39"/>
    </row>
    <row r="135802" spans="17:17">
      <c r="Q135802" s="39"/>
    </row>
    <row r="135803" spans="17:17">
      <c r="Q135803" s="39"/>
    </row>
    <row r="135804" spans="17:17">
      <c r="Q135804" s="39"/>
    </row>
    <row r="135805" spans="17:17">
      <c r="Q135805" s="39"/>
    </row>
    <row r="135806" spans="17:17">
      <c r="Q135806" s="39"/>
    </row>
    <row r="135807" spans="17:17">
      <c r="Q135807" s="39"/>
    </row>
    <row r="135808" spans="17:17">
      <c r="Q135808" s="39"/>
    </row>
    <row r="135809" spans="17:17">
      <c r="Q135809" s="39"/>
    </row>
    <row r="135810" spans="17:17">
      <c r="Q135810" s="39"/>
    </row>
    <row r="135811" spans="17:17">
      <c r="Q135811" s="39"/>
    </row>
    <row r="135812" spans="17:17">
      <c r="Q135812" s="39"/>
    </row>
    <row r="135813" spans="17:17">
      <c r="Q135813" s="39"/>
    </row>
    <row r="135814" spans="17:17">
      <c r="Q135814" s="39"/>
    </row>
    <row r="135815" spans="17:17">
      <c r="Q135815" s="39"/>
    </row>
    <row r="135816" spans="17:17">
      <c r="Q135816" s="39"/>
    </row>
    <row r="135817" spans="17:17">
      <c r="Q135817" s="39"/>
    </row>
    <row r="135818" spans="17:17">
      <c r="Q135818" s="39"/>
    </row>
    <row r="135819" spans="17:17">
      <c r="Q135819" s="39"/>
    </row>
    <row r="135820" spans="17:17">
      <c r="Q135820" s="39"/>
    </row>
    <row r="135821" spans="17:17">
      <c r="Q135821" s="39"/>
    </row>
    <row r="135822" spans="17:17">
      <c r="Q135822" s="39"/>
    </row>
    <row r="135823" spans="17:17">
      <c r="Q135823" s="39"/>
    </row>
    <row r="135824" spans="17:17">
      <c r="Q135824" s="39"/>
    </row>
    <row r="135825" spans="17:17">
      <c r="Q135825" s="39"/>
    </row>
    <row r="135826" spans="17:17">
      <c r="Q135826" s="39"/>
    </row>
    <row r="135827" spans="17:17">
      <c r="Q135827" s="39"/>
    </row>
    <row r="135828" spans="17:17">
      <c r="Q135828" s="39"/>
    </row>
    <row r="135829" spans="17:17">
      <c r="Q135829" s="39"/>
    </row>
    <row r="135830" spans="17:17">
      <c r="Q135830" s="39"/>
    </row>
    <row r="135831" spans="17:17">
      <c r="Q135831" s="39"/>
    </row>
    <row r="135832" spans="17:17">
      <c r="Q135832" s="39"/>
    </row>
    <row r="135833" spans="17:17">
      <c r="Q135833" s="39"/>
    </row>
    <row r="135834" spans="17:17">
      <c r="Q135834" s="39"/>
    </row>
    <row r="135835" spans="17:17">
      <c r="Q135835" s="39"/>
    </row>
    <row r="135836" spans="17:17">
      <c r="Q135836" s="39"/>
    </row>
    <row r="135837" spans="17:17">
      <c r="Q135837" s="39"/>
    </row>
    <row r="135838" spans="17:17">
      <c r="Q135838" s="39"/>
    </row>
    <row r="135839" spans="17:17">
      <c r="Q135839" s="39"/>
    </row>
    <row r="135840" spans="17:17">
      <c r="Q135840" s="39"/>
    </row>
    <row r="135841" spans="17:17">
      <c r="Q135841" s="39"/>
    </row>
    <row r="135842" spans="17:17">
      <c r="Q135842" s="39"/>
    </row>
    <row r="135843" spans="17:17">
      <c r="Q135843" s="39"/>
    </row>
    <row r="135844" spans="17:17">
      <c r="Q135844" s="39"/>
    </row>
    <row r="135845" spans="17:17">
      <c r="Q135845" s="39"/>
    </row>
    <row r="135846" spans="17:17">
      <c r="Q135846" s="39"/>
    </row>
    <row r="135847" spans="17:17">
      <c r="Q135847" s="39"/>
    </row>
    <row r="135848" spans="17:17">
      <c r="Q135848" s="39"/>
    </row>
    <row r="135849" spans="17:17">
      <c r="Q135849" s="39"/>
    </row>
    <row r="135850" spans="17:17">
      <c r="Q135850" s="39"/>
    </row>
    <row r="135851" spans="17:17">
      <c r="Q135851" s="39"/>
    </row>
    <row r="135852" spans="17:17">
      <c r="Q135852" s="39"/>
    </row>
    <row r="135853" spans="17:17">
      <c r="Q135853" s="39"/>
    </row>
    <row r="135854" spans="17:17">
      <c r="Q135854" s="39"/>
    </row>
    <row r="135855" spans="17:17">
      <c r="Q135855" s="39"/>
    </row>
    <row r="135856" spans="17:17">
      <c r="Q135856" s="39"/>
    </row>
    <row r="135857" spans="17:17">
      <c r="Q135857" s="39"/>
    </row>
    <row r="135858" spans="17:17">
      <c r="Q135858" s="39"/>
    </row>
    <row r="135859" spans="17:17">
      <c r="Q135859" s="39"/>
    </row>
    <row r="135860" spans="17:17">
      <c r="Q135860" s="39"/>
    </row>
    <row r="135861" spans="17:17">
      <c r="Q135861" s="39"/>
    </row>
    <row r="135862" spans="17:17">
      <c r="Q135862" s="39"/>
    </row>
    <row r="135863" spans="17:17">
      <c r="Q135863" s="39"/>
    </row>
    <row r="135864" spans="17:17">
      <c r="Q135864" s="39"/>
    </row>
    <row r="135865" spans="17:17">
      <c r="Q135865" s="39"/>
    </row>
    <row r="135866" spans="17:17">
      <c r="Q135866" s="39"/>
    </row>
    <row r="135867" spans="17:17">
      <c r="Q135867" s="39"/>
    </row>
    <row r="135868" spans="17:17">
      <c r="Q135868" s="39"/>
    </row>
    <row r="135869" spans="17:17">
      <c r="Q135869" s="39"/>
    </row>
    <row r="135870" spans="17:17">
      <c r="Q135870" s="39"/>
    </row>
    <row r="135871" spans="17:17">
      <c r="Q135871" s="39"/>
    </row>
    <row r="135872" spans="17:17">
      <c r="Q135872" s="39"/>
    </row>
    <row r="135873" spans="17:17">
      <c r="Q135873" s="39"/>
    </row>
    <row r="135874" spans="17:17">
      <c r="Q135874" s="39"/>
    </row>
    <row r="135875" spans="17:17">
      <c r="Q135875" s="39"/>
    </row>
    <row r="135876" spans="17:17">
      <c r="Q135876" s="39"/>
    </row>
    <row r="135877" spans="17:17">
      <c r="Q135877" s="39"/>
    </row>
    <row r="135878" spans="17:17">
      <c r="Q135878" s="39"/>
    </row>
    <row r="135879" spans="17:17">
      <c r="Q135879" s="39"/>
    </row>
    <row r="135880" spans="17:17">
      <c r="Q135880" s="39"/>
    </row>
    <row r="135881" spans="17:17">
      <c r="Q135881" s="39"/>
    </row>
    <row r="135882" spans="17:17">
      <c r="Q135882" s="39"/>
    </row>
    <row r="135883" spans="17:17">
      <c r="Q135883" s="39"/>
    </row>
    <row r="135884" spans="17:17">
      <c r="Q135884" s="39"/>
    </row>
    <row r="135885" spans="17:17">
      <c r="Q135885" s="39"/>
    </row>
    <row r="135886" spans="17:17">
      <c r="Q135886" s="39"/>
    </row>
    <row r="135887" spans="17:17">
      <c r="Q135887" s="39"/>
    </row>
    <row r="135888" spans="17:17">
      <c r="Q135888" s="39"/>
    </row>
    <row r="135889" spans="17:17">
      <c r="Q135889" s="39"/>
    </row>
    <row r="135890" spans="17:17">
      <c r="Q135890" s="39"/>
    </row>
    <row r="135891" spans="17:17">
      <c r="Q135891" s="39"/>
    </row>
    <row r="135892" spans="17:17">
      <c r="Q135892" s="39"/>
    </row>
    <row r="135893" spans="17:17">
      <c r="Q135893" s="39"/>
    </row>
    <row r="135894" spans="17:17">
      <c r="Q135894" s="39"/>
    </row>
    <row r="135895" spans="17:17">
      <c r="Q135895" s="39"/>
    </row>
    <row r="135896" spans="17:17">
      <c r="Q135896" s="39"/>
    </row>
    <row r="135897" spans="17:17">
      <c r="Q135897" s="39"/>
    </row>
    <row r="135898" spans="17:17">
      <c r="Q135898" s="39"/>
    </row>
    <row r="135899" spans="17:17">
      <c r="Q135899" s="39"/>
    </row>
    <row r="135900" spans="17:17">
      <c r="Q135900" s="39"/>
    </row>
    <row r="135901" spans="17:17">
      <c r="Q135901" s="39"/>
    </row>
    <row r="135902" spans="17:17">
      <c r="Q135902" s="39"/>
    </row>
    <row r="135903" spans="17:17">
      <c r="Q135903" s="39"/>
    </row>
    <row r="135904" spans="17:17">
      <c r="Q135904" s="39"/>
    </row>
    <row r="135905" spans="17:17">
      <c r="Q135905" s="39"/>
    </row>
    <row r="135906" spans="17:17">
      <c r="Q135906" s="39"/>
    </row>
    <row r="135907" spans="17:17">
      <c r="Q135907" s="39"/>
    </row>
    <row r="135908" spans="17:17">
      <c r="Q135908" s="39"/>
    </row>
    <row r="135909" spans="17:17">
      <c r="Q135909" s="39"/>
    </row>
    <row r="135910" spans="17:17">
      <c r="Q135910" s="39"/>
    </row>
    <row r="135911" spans="17:17">
      <c r="Q135911" s="39"/>
    </row>
    <row r="135912" spans="17:17">
      <c r="Q135912" s="39"/>
    </row>
    <row r="135913" spans="17:17">
      <c r="Q135913" s="39"/>
    </row>
    <row r="135914" spans="17:17">
      <c r="Q135914" s="39"/>
    </row>
    <row r="135915" spans="17:17">
      <c r="Q135915" s="39"/>
    </row>
    <row r="135916" spans="17:17">
      <c r="Q135916" s="39"/>
    </row>
    <row r="135917" spans="17:17">
      <c r="Q135917" s="39"/>
    </row>
    <row r="135918" spans="17:17">
      <c r="Q135918" s="39"/>
    </row>
    <row r="135919" spans="17:17">
      <c r="Q135919" s="39"/>
    </row>
    <row r="135920" spans="17:17">
      <c r="Q135920" s="39"/>
    </row>
    <row r="135921" spans="17:17">
      <c r="Q135921" s="39"/>
    </row>
    <row r="135922" spans="17:17">
      <c r="Q135922" s="39"/>
    </row>
    <row r="135923" spans="17:17">
      <c r="Q135923" s="39"/>
    </row>
    <row r="135924" spans="17:17">
      <c r="Q135924" s="39"/>
    </row>
    <row r="135925" spans="17:17">
      <c r="Q135925" s="39"/>
    </row>
    <row r="135926" spans="17:17">
      <c r="Q135926" s="39"/>
    </row>
    <row r="135927" spans="17:17">
      <c r="Q135927" s="39"/>
    </row>
    <row r="135928" spans="17:17">
      <c r="Q135928" s="39"/>
    </row>
    <row r="135929" spans="17:17">
      <c r="Q135929" s="39"/>
    </row>
    <row r="135930" spans="17:17">
      <c r="Q135930" s="39"/>
    </row>
    <row r="135931" spans="17:17">
      <c r="Q135931" s="39"/>
    </row>
    <row r="135932" spans="17:17">
      <c r="Q135932" s="39"/>
    </row>
    <row r="135933" spans="17:17">
      <c r="Q135933" s="39"/>
    </row>
    <row r="135934" spans="17:17">
      <c r="Q135934" s="39"/>
    </row>
    <row r="135935" spans="17:17">
      <c r="Q135935" s="39"/>
    </row>
    <row r="135936" spans="17:17">
      <c r="Q135936" s="39"/>
    </row>
    <row r="135937" spans="17:17">
      <c r="Q135937" s="39"/>
    </row>
    <row r="135938" spans="17:17">
      <c r="Q135938" s="39"/>
    </row>
    <row r="135939" spans="17:17">
      <c r="Q135939" s="39"/>
    </row>
    <row r="135940" spans="17:17">
      <c r="Q135940" s="39"/>
    </row>
    <row r="135941" spans="17:17">
      <c r="Q135941" s="39"/>
    </row>
    <row r="135942" spans="17:17">
      <c r="Q135942" s="39"/>
    </row>
    <row r="135943" spans="17:17">
      <c r="Q135943" s="39"/>
    </row>
    <row r="135944" spans="17:17">
      <c r="Q135944" s="39"/>
    </row>
    <row r="135945" spans="17:17">
      <c r="Q135945" s="39"/>
    </row>
    <row r="135946" spans="17:17">
      <c r="Q135946" s="39"/>
    </row>
    <row r="135947" spans="17:17">
      <c r="Q135947" s="39"/>
    </row>
    <row r="135948" spans="17:17">
      <c r="Q135948" s="39"/>
    </row>
    <row r="135949" spans="17:17">
      <c r="Q135949" s="39"/>
    </row>
    <row r="135950" spans="17:17">
      <c r="Q135950" s="39"/>
    </row>
    <row r="135951" spans="17:17">
      <c r="Q135951" s="39"/>
    </row>
    <row r="135952" spans="17:17">
      <c r="Q135952" s="39"/>
    </row>
    <row r="135953" spans="17:17">
      <c r="Q135953" s="39"/>
    </row>
    <row r="135954" spans="17:17">
      <c r="Q135954" s="39"/>
    </row>
    <row r="135955" spans="17:17">
      <c r="Q135955" s="39"/>
    </row>
    <row r="135956" spans="17:17">
      <c r="Q135956" s="39"/>
    </row>
    <row r="135957" spans="17:17">
      <c r="Q135957" s="39"/>
    </row>
    <row r="135958" spans="17:17">
      <c r="Q135958" s="39"/>
    </row>
    <row r="135959" spans="17:17">
      <c r="Q135959" s="39"/>
    </row>
    <row r="135960" spans="17:17">
      <c r="Q135960" s="39"/>
    </row>
    <row r="135961" spans="17:17">
      <c r="Q135961" s="39"/>
    </row>
    <row r="135962" spans="17:17">
      <c r="Q135962" s="39"/>
    </row>
    <row r="135963" spans="17:17">
      <c r="Q135963" s="39"/>
    </row>
    <row r="135964" spans="17:17">
      <c r="Q135964" s="39"/>
    </row>
    <row r="135965" spans="17:17">
      <c r="Q135965" s="39"/>
    </row>
    <row r="135966" spans="17:17">
      <c r="Q135966" s="39"/>
    </row>
    <row r="135967" spans="17:17">
      <c r="Q135967" s="39"/>
    </row>
    <row r="135968" spans="17:17">
      <c r="Q135968" s="39"/>
    </row>
    <row r="135969" spans="17:17">
      <c r="Q135969" s="39"/>
    </row>
    <row r="135970" spans="17:17">
      <c r="Q135970" s="39"/>
    </row>
    <row r="135971" spans="17:17">
      <c r="Q135971" s="39"/>
    </row>
    <row r="135972" spans="17:17">
      <c r="Q135972" s="39"/>
    </row>
    <row r="135973" spans="17:17">
      <c r="Q135973" s="39"/>
    </row>
    <row r="135974" spans="17:17">
      <c r="Q135974" s="39"/>
    </row>
    <row r="135975" spans="17:17">
      <c r="Q135975" s="39"/>
    </row>
    <row r="135976" spans="17:17">
      <c r="Q135976" s="39"/>
    </row>
    <row r="135977" spans="17:17">
      <c r="Q135977" s="39"/>
    </row>
    <row r="135978" spans="17:17">
      <c r="Q135978" s="39"/>
    </row>
    <row r="135979" spans="17:17">
      <c r="Q135979" s="39"/>
    </row>
    <row r="135980" spans="17:17">
      <c r="Q135980" s="39"/>
    </row>
    <row r="135981" spans="17:17">
      <c r="Q135981" s="39"/>
    </row>
    <row r="135982" spans="17:17">
      <c r="Q135982" s="39"/>
    </row>
    <row r="135983" spans="17:17">
      <c r="Q135983" s="39"/>
    </row>
    <row r="135984" spans="17:17">
      <c r="Q135984" s="39"/>
    </row>
    <row r="135985" spans="17:17">
      <c r="Q135985" s="39"/>
    </row>
    <row r="135986" spans="17:17">
      <c r="Q135986" s="39"/>
    </row>
    <row r="135987" spans="17:17">
      <c r="Q135987" s="39"/>
    </row>
    <row r="135988" spans="17:17">
      <c r="Q135988" s="39"/>
    </row>
    <row r="135989" spans="17:17">
      <c r="Q135989" s="39"/>
    </row>
    <row r="135990" spans="17:17">
      <c r="Q135990" s="39"/>
    </row>
    <row r="135991" spans="17:17">
      <c r="Q135991" s="39"/>
    </row>
    <row r="135992" spans="17:17">
      <c r="Q135992" s="39"/>
    </row>
    <row r="135993" spans="17:17">
      <c r="Q135993" s="39"/>
    </row>
    <row r="135994" spans="17:17">
      <c r="Q135994" s="39"/>
    </row>
    <row r="135995" spans="17:17">
      <c r="Q135995" s="39"/>
    </row>
    <row r="135996" spans="17:17">
      <c r="Q135996" s="39"/>
    </row>
    <row r="135997" spans="17:17">
      <c r="Q135997" s="39"/>
    </row>
    <row r="135998" spans="17:17">
      <c r="Q135998" s="39"/>
    </row>
    <row r="135999" spans="17:17">
      <c r="Q135999" s="39"/>
    </row>
    <row r="136000" spans="17:17">
      <c r="Q136000" s="39"/>
    </row>
    <row r="136001" spans="17:17">
      <c r="Q136001" s="39"/>
    </row>
    <row r="136002" spans="17:17">
      <c r="Q136002" s="39"/>
    </row>
    <row r="136003" spans="17:17">
      <c r="Q136003" s="39"/>
    </row>
    <row r="136004" spans="17:17">
      <c r="Q136004" s="39"/>
    </row>
    <row r="136005" spans="17:17">
      <c r="Q136005" s="39"/>
    </row>
    <row r="136006" spans="17:17">
      <c r="Q136006" s="39"/>
    </row>
    <row r="136007" spans="17:17">
      <c r="Q136007" s="39"/>
    </row>
    <row r="136008" spans="17:17">
      <c r="Q136008" s="39"/>
    </row>
    <row r="136009" spans="17:17">
      <c r="Q136009" s="39"/>
    </row>
    <row r="136010" spans="17:17">
      <c r="Q136010" s="39"/>
    </row>
    <row r="136011" spans="17:17">
      <c r="Q136011" s="39"/>
    </row>
    <row r="136012" spans="17:17">
      <c r="Q136012" s="39"/>
    </row>
    <row r="136013" spans="17:17">
      <c r="Q136013" s="39"/>
    </row>
    <row r="136014" spans="17:17">
      <c r="Q136014" s="39"/>
    </row>
    <row r="136015" spans="17:17">
      <c r="Q136015" s="39"/>
    </row>
    <row r="136016" spans="17:17">
      <c r="Q136016" s="39"/>
    </row>
    <row r="136017" spans="17:17">
      <c r="Q136017" s="39"/>
    </row>
    <row r="136018" spans="17:17">
      <c r="Q136018" s="39"/>
    </row>
    <row r="136019" spans="17:17">
      <c r="Q136019" s="39"/>
    </row>
    <row r="136020" spans="17:17">
      <c r="Q136020" s="39"/>
    </row>
    <row r="136021" spans="17:17">
      <c r="Q136021" s="39"/>
    </row>
    <row r="136022" spans="17:17">
      <c r="Q136022" s="39"/>
    </row>
    <row r="136023" spans="17:17">
      <c r="Q136023" s="39"/>
    </row>
    <row r="136024" spans="17:17">
      <c r="Q136024" s="39"/>
    </row>
    <row r="136025" spans="17:17">
      <c r="Q136025" s="39"/>
    </row>
    <row r="136026" spans="17:17">
      <c r="Q136026" s="39"/>
    </row>
    <row r="136027" spans="17:17">
      <c r="Q136027" s="39"/>
    </row>
    <row r="136028" spans="17:17">
      <c r="Q136028" s="39"/>
    </row>
    <row r="136029" spans="17:17">
      <c r="Q136029" s="39"/>
    </row>
    <row r="136030" spans="17:17">
      <c r="Q136030" s="39"/>
    </row>
    <row r="136031" spans="17:17">
      <c r="Q136031" s="39"/>
    </row>
    <row r="136032" spans="17:17">
      <c r="Q136032" s="39"/>
    </row>
    <row r="136033" spans="17:17">
      <c r="Q136033" s="39"/>
    </row>
    <row r="136034" spans="17:17">
      <c r="Q136034" s="39"/>
    </row>
    <row r="136035" spans="17:17">
      <c r="Q136035" s="39"/>
    </row>
    <row r="136036" spans="17:17">
      <c r="Q136036" s="39"/>
    </row>
    <row r="136037" spans="17:17">
      <c r="Q136037" s="39"/>
    </row>
    <row r="136038" spans="17:17">
      <c r="Q136038" s="39"/>
    </row>
    <row r="136039" spans="17:17">
      <c r="Q136039" s="39"/>
    </row>
    <row r="136040" spans="17:17">
      <c r="Q136040" s="39"/>
    </row>
    <row r="136041" spans="17:17">
      <c r="Q136041" s="39"/>
    </row>
    <row r="136042" spans="17:17">
      <c r="Q136042" s="39"/>
    </row>
    <row r="136043" spans="17:17">
      <c r="Q136043" s="39"/>
    </row>
    <row r="136044" spans="17:17">
      <c r="Q136044" s="39"/>
    </row>
    <row r="136045" spans="17:17">
      <c r="Q136045" s="39"/>
    </row>
    <row r="136046" spans="17:17">
      <c r="Q136046" s="39"/>
    </row>
    <row r="136047" spans="17:17">
      <c r="Q136047" s="39"/>
    </row>
    <row r="136048" spans="17:17">
      <c r="Q136048" s="39"/>
    </row>
    <row r="136049" spans="17:17">
      <c r="Q136049" s="39"/>
    </row>
    <row r="136050" spans="17:17">
      <c r="Q136050" s="39"/>
    </row>
    <row r="136051" spans="17:17">
      <c r="Q136051" s="39"/>
    </row>
    <row r="136052" spans="17:17">
      <c r="Q136052" s="39"/>
    </row>
    <row r="136053" spans="17:17">
      <c r="Q136053" s="39"/>
    </row>
    <row r="136054" spans="17:17">
      <c r="Q136054" s="39"/>
    </row>
    <row r="136055" spans="17:17">
      <c r="Q136055" s="39"/>
    </row>
    <row r="136056" spans="17:17">
      <c r="Q136056" s="39"/>
    </row>
    <row r="136057" spans="17:17">
      <c r="Q136057" s="39"/>
    </row>
    <row r="136058" spans="17:17">
      <c r="Q136058" s="39"/>
    </row>
    <row r="136059" spans="17:17">
      <c r="Q136059" s="39"/>
    </row>
    <row r="136060" spans="17:17">
      <c r="Q136060" s="39"/>
    </row>
    <row r="136061" spans="17:17">
      <c r="Q136061" s="39"/>
    </row>
    <row r="136062" spans="17:17">
      <c r="Q136062" s="39"/>
    </row>
    <row r="136063" spans="17:17">
      <c r="Q136063" s="39"/>
    </row>
    <row r="136064" spans="17:17">
      <c r="Q136064" s="39"/>
    </row>
    <row r="136065" spans="17:17">
      <c r="Q136065" s="39"/>
    </row>
    <row r="136066" spans="17:17">
      <c r="Q136066" s="39"/>
    </row>
    <row r="136067" spans="17:17">
      <c r="Q136067" s="39"/>
    </row>
    <row r="136068" spans="17:17">
      <c r="Q136068" s="39"/>
    </row>
    <row r="136069" spans="17:17">
      <c r="Q136069" s="39"/>
    </row>
    <row r="136070" spans="17:17">
      <c r="Q136070" s="39"/>
    </row>
    <row r="136071" spans="17:17">
      <c r="Q136071" s="39"/>
    </row>
    <row r="136072" spans="17:17">
      <c r="Q136072" s="39"/>
    </row>
    <row r="136073" spans="17:17">
      <c r="Q136073" s="39"/>
    </row>
    <row r="136074" spans="17:17">
      <c r="Q136074" s="39"/>
    </row>
    <row r="136075" spans="17:17">
      <c r="Q136075" s="39"/>
    </row>
    <row r="136076" spans="17:17">
      <c r="Q136076" s="39"/>
    </row>
    <row r="136077" spans="17:17">
      <c r="Q136077" s="39"/>
    </row>
    <row r="136078" spans="17:17">
      <c r="Q136078" s="39"/>
    </row>
    <row r="136079" spans="17:17">
      <c r="Q136079" s="39"/>
    </row>
    <row r="136080" spans="17:17">
      <c r="Q136080" s="39"/>
    </row>
    <row r="136081" spans="17:17">
      <c r="Q136081" s="39"/>
    </row>
    <row r="136082" spans="17:17">
      <c r="Q136082" s="39"/>
    </row>
    <row r="136083" spans="17:17">
      <c r="Q136083" s="39"/>
    </row>
    <row r="136084" spans="17:17">
      <c r="Q136084" s="39"/>
    </row>
    <row r="136085" spans="17:17">
      <c r="Q136085" s="39"/>
    </row>
    <row r="136086" spans="17:17">
      <c r="Q136086" s="39"/>
    </row>
    <row r="136087" spans="17:17">
      <c r="Q136087" s="39"/>
    </row>
    <row r="136088" spans="17:17">
      <c r="Q136088" s="39"/>
    </row>
    <row r="136089" spans="17:17">
      <c r="Q136089" s="39"/>
    </row>
    <row r="136090" spans="17:17">
      <c r="Q136090" s="39"/>
    </row>
    <row r="136091" spans="17:17">
      <c r="Q136091" s="39"/>
    </row>
    <row r="136092" spans="17:17">
      <c r="Q136092" s="39"/>
    </row>
    <row r="136093" spans="17:17">
      <c r="Q136093" s="39"/>
    </row>
    <row r="136094" spans="17:17">
      <c r="Q136094" s="39"/>
    </row>
    <row r="136095" spans="17:17">
      <c r="Q136095" s="39"/>
    </row>
    <row r="136096" spans="17:17">
      <c r="Q136096" s="39"/>
    </row>
    <row r="136097" spans="17:17">
      <c r="Q136097" s="39"/>
    </row>
    <row r="136098" spans="17:17">
      <c r="Q136098" s="39"/>
    </row>
    <row r="136099" spans="17:17">
      <c r="Q136099" s="39"/>
    </row>
    <row r="136100" spans="17:17">
      <c r="Q136100" s="39"/>
    </row>
    <row r="136101" spans="17:17">
      <c r="Q136101" s="39"/>
    </row>
    <row r="136102" spans="17:17">
      <c r="Q136102" s="39"/>
    </row>
    <row r="136103" spans="17:17">
      <c r="Q136103" s="39"/>
    </row>
    <row r="136104" spans="17:17">
      <c r="Q136104" s="39"/>
    </row>
    <row r="136105" spans="17:17">
      <c r="Q136105" s="39"/>
    </row>
    <row r="136106" spans="17:17">
      <c r="Q136106" s="39"/>
    </row>
    <row r="136107" spans="17:17">
      <c r="Q136107" s="39"/>
    </row>
    <row r="136108" spans="17:17">
      <c r="Q136108" s="39"/>
    </row>
    <row r="136109" spans="17:17">
      <c r="Q136109" s="39"/>
    </row>
    <row r="136110" spans="17:17">
      <c r="Q136110" s="39"/>
    </row>
    <row r="136111" spans="17:17">
      <c r="Q136111" s="39"/>
    </row>
    <row r="136112" spans="17:17">
      <c r="Q136112" s="39"/>
    </row>
    <row r="136113" spans="17:17">
      <c r="Q136113" s="39"/>
    </row>
    <row r="136114" spans="17:17">
      <c r="Q136114" s="39"/>
    </row>
    <row r="136115" spans="17:17">
      <c r="Q136115" s="39"/>
    </row>
    <row r="136116" spans="17:17">
      <c r="Q136116" s="39"/>
    </row>
    <row r="136117" spans="17:17">
      <c r="Q136117" s="39"/>
    </row>
    <row r="136118" spans="17:17">
      <c r="Q136118" s="39"/>
    </row>
    <row r="136119" spans="17:17">
      <c r="Q136119" s="39"/>
    </row>
    <row r="136120" spans="17:17">
      <c r="Q136120" s="39"/>
    </row>
    <row r="136121" spans="17:17">
      <c r="Q136121" s="39"/>
    </row>
    <row r="136122" spans="17:17">
      <c r="Q136122" s="39"/>
    </row>
    <row r="136123" spans="17:17">
      <c r="Q136123" s="39"/>
    </row>
    <row r="136124" spans="17:17">
      <c r="Q136124" s="39"/>
    </row>
    <row r="136125" spans="17:17">
      <c r="Q136125" s="39"/>
    </row>
    <row r="136126" spans="17:17">
      <c r="Q136126" s="39"/>
    </row>
    <row r="136127" spans="17:17">
      <c r="Q136127" s="39"/>
    </row>
    <row r="136128" spans="17:17">
      <c r="Q136128" s="39"/>
    </row>
    <row r="136129" spans="17:17">
      <c r="Q136129" s="39"/>
    </row>
    <row r="136130" spans="17:17">
      <c r="Q136130" s="39"/>
    </row>
    <row r="136131" spans="17:17">
      <c r="Q136131" s="39"/>
    </row>
    <row r="136132" spans="17:17">
      <c r="Q136132" s="39"/>
    </row>
    <row r="136133" spans="17:17">
      <c r="Q136133" s="39"/>
    </row>
    <row r="136134" spans="17:17">
      <c r="Q136134" s="39"/>
    </row>
    <row r="136135" spans="17:17">
      <c r="Q136135" s="39"/>
    </row>
    <row r="136136" spans="17:17">
      <c r="Q136136" s="39"/>
    </row>
    <row r="136137" spans="17:17">
      <c r="Q136137" s="39"/>
    </row>
    <row r="136138" spans="17:17">
      <c r="Q136138" s="39"/>
    </row>
    <row r="136139" spans="17:17">
      <c r="Q136139" s="39"/>
    </row>
    <row r="136140" spans="17:17">
      <c r="Q136140" s="39"/>
    </row>
    <row r="136141" spans="17:17">
      <c r="Q136141" s="39"/>
    </row>
    <row r="136142" spans="17:17">
      <c r="Q136142" s="39"/>
    </row>
    <row r="136143" spans="17:17">
      <c r="Q136143" s="39"/>
    </row>
    <row r="136144" spans="17:17">
      <c r="Q136144" s="39"/>
    </row>
    <row r="136145" spans="17:17">
      <c r="Q136145" s="39"/>
    </row>
    <row r="136146" spans="17:17">
      <c r="Q136146" s="39"/>
    </row>
    <row r="136147" spans="17:17">
      <c r="Q136147" s="39"/>
    </row>
    <row r="136148" spans="17:17">
      <c r="Q136148" s="39"/>
    </row>
    <row r="136149" spans="17:17">
      <c r="Q136149" s="39"/>
    </row>
    <row r="136150" spans="17:17">
      <c r="Q136150" s="39"/>
    </row>
    <row r="136151" spans="17:17">
      <c r="Q136151" s="39"/>
    </row>
    <row r="136152" spans="17:17">
      <c r="Q136152" s="39"/>
    </row>
    <row r="136153" spans="17:17">
      <c r="Q136153" s="39"/>
    </row>
    <row r="136154" spans="17:17">
      <c r="Q136154" s="39"/>
    </row>
    <row r="136155" spans="17:17">
      <c r="Q136155" s="39"/>
    </row>
    <row r="136156" spans="17:17">
      <c r="Q136156" s="39"/>
    </row>
    <row r="136157" spans="17:17">
      <c r="Q136157" s="39"/>
    </row>
    <row r="136158" spans="17:17">
      <c r="Q136158" s="39"/>
    </row>
    <row r="136159" spans="17:17">
      <c r="Q136159" s="39"/>
    </row>
    <row r="136160" spans="17:17">
      <c r="Q136160" s="39"/>
    </row>
    <row r="136161" spans="17:17">
      <c r="Q136161" s="39"/>
    </row>
    <row r="136162" spans="17:17">
      <c r="Q136162" s="39"/>
    </row>
    <row r="136163" spans="17:17">
      <c r="Q136163" s="39"/>
    </row>
    <row r="136164" spans="17:17">
      <c r="Q136164" s="39"/>
    </row>
    <row r="136165" spans="17:17">
      <c r="Q136165" s="39"/>
    </row>
    <row r="136166" spans="17:17">
      <c r="Q136166" s="39"/>
    </row>
    <row r="136167" spans="17:17">
      <c r="Q136167" s="39"/>
    </row>
    <row r="136168" spans="17:17">
      <c r="Q136168" s="39"/>
    </row>
    <row r="136169" spans="17:17">
      <c r="Q136169" s="39"/>
    </row>
    <row r="136170" spans="17:17">
      <c r="Q136170" s="39"/>
    </row>
    <row r="136171" spans="17:17">
      <c r="Q136171" s="39"/>
    </row>
    <row r="136172" spans="17:17">
      <c r="Q136172" s="39"/>
    </row>
    <row r="136173" spans="17:17">
      <c r="Q136173" s="39"/>
    </row>
    <row r="136174" spans="17:17">
      <c r="Q136174" s="39"/>
    </row>
    <row r="136175" spans="17:17">
      <c r="Q136175" s="39"/>
    </row>
    <row r="136176" spans="17:17">
      <c r="Q136176" s="39"/>
    </row>
    <row r="136177" spans="17:17">
      <c r="Q136177" s="39"/>
    </row>
    <row r="136178" spans="17:17">
      <c r="Q136178" s="39"/>
    </row>
    <row r="136179" spans="17:17">
      <c r="Q136179" s="39"/>
    </row>
    <row r="136180" spans="17:17">
      <c r="Q136180" s="39"/>
    </row>
    <row r="136181" spans="17:17">
      <c r="Q136181" s="39"/>
    </row>
    <row r="136182" spans="17:17">
      <c r="Q136182" s="39"/>
    </row>
    <row r="136183" spans="17:17">
      <c r="Q136183" s="39"/>
    </row>
    <row r="136184" spans="17:17">
      <c r="Q136184" s="39"/>
    </row>
    <row r="136185" spans="17:17">
      <c r="Q136185" s="39"/>
    </row>
    <row r="136186" spans="17:17">
      <c r="Q136186" s="39"/>
    </row>
    <row r="136187" spans="17:17">
      <c r="Q136187" s="39"/>
    </row>
    <row r="136188" spans="17:17">
      <c r="Q136188" s="39"/>
    </row>
    <row r="136189" spans="17:17">
      <c r="Q136189" s="39"/>
    </row>
    <row r="136190" spans="17:17">
      <c r="Q136190" s="39"/>
    </row>
    <row r="136191" spans="17:17">
      <c r="Q136191" s="39"/>
    </row>
    <row r="136192" spans="17:17">
      <c r="Q136192" s="39"/>
    </row>
    <row r="136193" spans="17:17">
      <c r="Q136193" s="39"/>
    </row>
    <row r="136194" spans="17:17">
      <c r="Q136194" s="39"/>
    </row>
    <row r="136195" spans="17:17">
      <c r="Q136195" s="39"/>
    </row>
    <row r="136196" spans="17:17">
      <c r="Q136196" s="39"/>
    </row>
    <row r="136197" spans="17:17">
      <c r="Q136197" s="39"/>
    </row>
    <row r="136198" spans="17:17">
      <c r="Q136198" s="39"/>
    </row>
    <row r="136199" spans="17:17">
      <c r="Q136199" s="39"/>
    </row>
    <row r="136200" spans="17:17">
      <c r="Q136200" s="39"/>
    </row>
    <row r="136201" spans="17:17">
      <c r="Q136201" s="39"/>
    </row>
    <row r="136202" spans="17:17">
      <c r="Q136202" s="39"/>
    </row>
    <row r="136203" spans="17:17">
      <c r="Q136203" s="39"/>
    </row>
    <row r="136204" spans="17:17">
      <c r="Q136204" s="39"/>
    </row>
    <row r="136205" spans="17:17">
      <c r="Q136205" s="39"/>
    </row>
    <row r="136206" spans="17:17">
      <c r="Q136206" s="39"/>
    </row>
    <row r="136207" spans="17:17">
      <c r="Q136207" s="39"/>
    </row>
    <row r="136208" spans="17:17">
      <c r="Q136208" s="39"/>
    </row>
    <row r="136209" spans="17:17">
      <c r="Q136209" s="39"/>
    </row>
    <row r="136210" spans="17:17">
      <c r="Q136210" s="39"/>
    </row>
    <row r="136211" spans="17:17">
      <c r="Q136211" s="39"/>
    </row>
    <row r="136212" spans="17:17">
      <c r="Q136212" s="39"/>
    </row>
    <row r="136213" spans="17:17">
      <c r="Q136213" s="39"/>
    </row>
    <row r="136214" spans="17:17">
      <c r="Q136214" s="39"/>
    </row>
    <row r="136215" spans="17:17">
      <c r="Q136215" s="39"/>
    </row>
    <row r="136216" spans="17:17">
      <c r="Q136216" s="39"/>
    </row>
    <row r="136217" spans="17:17">
      <c r="Q136217" s="39"/>
    </row>
    <row r="136218" spans="17:17">
      <c r="Q136218" s="39"/>
    </row>
    <row r="136219" spans="17:17">
      <c r="Q136219" s="39"/>
    </row>
    <row r="136220" spans="17:17">
      <c r="Q136220" s="39"/>
    </row>
    <row r="136221" spans="17:17">
      <c r="Q136221" s="39"/>
    </row>
    <row r="136222" spans="17:17">
      <c r="Q136222" s="39"/>
    </row>
    <row r="136223" spans="17:17">
      <c r="Q136223" s="39"/>
    </row>
    <row r="136224" spans="17:17">
      <c r="Q136224" s="39"/>
    </row>
    <row r="136225" spans="17:17">
      <c r="Q136225" s="39"/>
    </row>
    <row r="136226" spans="17:17">
      <c r="Q136226" s="39"/>
    </row>
    <row r="136227" spans="17:17">
      <c r="Q136227" s="39"/>
    </row>
    <row r="136228" spans="17:17">
      <c r="Q136228" s="39"/>
    </row>
    <row r="136229" spans="17:17">
      <c r="Q136229" s="39"/>
    </row>
    <row r="136230" spans="17:17">
      <c r="Q136230" s="39"/>
    </row>
    <row r="136231" spans="17:17">
      <c r="Q136231" s="39"/>
    </row>
    <row r="136232" spans="17:17">
      <c r="Q136232" s="39"/>
    </row>
    <row r="136233" spans="17:17">
      <c r="Q136233" s="39"/>
    </row>
    <row r="136234" spans="17:17">
      <c r="Q136234" s="39"/>
    </row>
    <row r="136235" spans="17:17">
      <c r="Q136235" s="39"/>
    </row>
    <row r="136236" spans="17:17">
      <c r="Q136236" s="39"/>
    </row>
    <row r="136237" spans="17:17">
      <c r="Q136237" s="39"/>
    </row>
    <row r="136238" spans="17:17">
      <c r="Q136238" s="39"/>
    </row>
    <row r="136239" spans="17:17">
      <c r="Q136239" s="39"/>
    </row>
    <row r="136240" spans="17:17">
      <c r="Q136240" s="39"/>
    </row>
    <row r="136241" spans="17:17">
      <c r="Q136241" s="39"/>
    </row>
    <row r="136242" spans="17:17">
      <c r="Q136242" s="39"/>
    </row>
    <row r="136243" spans="17:17">
      <c r="Q136243" s="39"/>
    </row>
    <row r="136244" spans="17:17">
      <c r="Q136244" s="39"/>
    </row>
    <row r="136245" spans="17:17">
      <c r="Q136245" s="39"/>
    </row>
    <row r="136246" spans="17:17">
      <c r="Q136246" s="39"/>
    </row>
    <row r="136247" spans="17:17">
      <c r="Q136247" s="39"/>
    </row>
    <row r="136248" spans="17:17">
      <c r="Q136248" s="39"/>
    </row>
    <row r="136249" spans="17:17">
      <c r="Q136249" s="39"/>
    </row>
    <row r="136250" spans="17:17">
      <c r="Q136250" s="39"/>
    </row>
    <row r="136251" spans="17:17">
      <c r="Q136251" s="39"/>
    </row>
    <row r="136252" spans="17:17">
      <c r="Q136252" s="39"/>
    </row>
    <row r="136253" spans="17:17">
      <c r="Q136253" s="39"/>
    </row>
    <row r="136254" spans="17:17">
      <c r="Q136254" s="39"/>
    </row>
    <row r="136255" spans="17:17">
      <c r="Q136255" s="39"/>
    </row>
    <row r="136256" spans="17:17">
      <c r="Q136256" s="39"/>
    </row>
    <row r="136257" spans="17:17">
      <c r="Q136257" s="39"/>
    </row>
    <row r="136258" spans="17:17">
      <c r="Q136258" s="39"/>
    </row>
    <row r="136259" spans="17:17">
      <c r="Q136259" s="39"/>
    </row>
    <row r="136260" spans="17:17">
      <c r="Q136260" s="39"/>
    </row>
    <row r="136261" spans="17:17">
      <c r="Q136261" s="39"/>
    </row>
    <row r="136262" spans="17:17">
      <c r="Q136262" s="39"/>
    </row>
    <row r="136263" spans="17:17">
      <c r="Q136263" s="39"/>
    </row>
    <row r="136264" spans="17:17">
      <c r="Q136264" s="39"/>
    </row>
    <row r="136265" spans="17:17">
      <c r="Q136265" s="39"/>
    </row>
    <row r="136266" spans="17:17">
      <c r="Q136266" s="39"/>
    </row>
    <row r="136267" spans="17:17">
      <c r="Q136267" s="39"/>
    </row>
    <row r="136268" spans="17:17">
      <c r="Q136268" s="39"/>
    </row>
    <row r="136269" spans="17:17">
      <c r="Q136269" s="39"/>
    </row>
    <row r="136270" spans="17:17">
      <c r="Q136270" s="39"/>
    </row>
    <row r="136271" spans="17:17">
      <c r="Q136271" s="39"/>
    </row>
    <row r="136272" spans="17:17">
      <c r="Q136272" s="39"/>
    </row>
    <row r="136273" spans="17:17">
      <c r="Q136273" s="39"/>
    </row>
    <row r="136274" spans="17:17">
      <c r="Q136274" s="39"/>
    </row>
    <row r="136275" spans="17:17">
      <c r="Q136275" s="39"/>
    </row>
    <row r="136276" spans="17:17">
      <c r="Q136276" s="39"/>
    </row>
    <row r="136277" spans="17:17">
      <c r="Q136277" s="39"/>
    </row>
    <row r="136278" spans="17:17">
      <c r="Q136278" s="39"/>
    </row>
    <row r="136279" spans="17:17">
      <c r="Q136279" s="39"/>
    </row>
    <row r="136280" spans="17:17">
      <c r="Q136280" s="39"/>
    </row>
    <row r="136281" spans="17:17">
      <c r="Q136281" s="39"/>
    </row>
    <row r="136282" spans="17:17">
      <c r="Q136282" s="39"/>
    </row>
    <row r="136283" spans="17:17">
      <c r="Q136283" s="39"/>
    </row>
    <row r="136284" spans="17:17">
      <c r="Q136284" s="39"/>
    </row>
    <row r="136285" spans="17:17">
      <c r="Q136285" s="39"/>
    </row>
    <row r="136286" spans="17:17">
      <c r="Q136286" s="39"/>
    </row>
    <row r="136287" spans="17:17">
      <c r="Q136287" s="39"/>
    </row>
    <row r="136288" spans="17:17">
      <c r="Q136288" s="39"/>
    </row>
    <row r="136289" spans="17:17">
      <c r="Q136289" s="39"/>
    </row>
    <row r="136290" spans="17:17">
      <c r="Q136290" s="39"/>
    </row>
    <row r="136291" spans="17:17">
      <c r="Q136291" s="39"/>
    </row>
    <row r="136292" spans="17:17">
      <c r="Q136292" s="39"/>
    </row>
    <row r="136293" spans="17:17">
      <c r="Q136293" s="39"/>
    </row>
    <row r="136294" spans="17:17">
      <c r="Q136294" s="39"/>
    </row>
    <row r="136295" spans="17:17">
      <c r="Q136295" s="39"/>
    </row>
    <row r="136296" spans="17:17">
      <c r="Q136296" s="39"/>
    </row>
    <row r="136297" spans="17:17">
      <c r="Q136297" s="39"/>
    </row>
    <row r="136298" spans="17:17">
      <c r="Q136298" s="39"/>
    </row>
    <row r="136299" spans="17:17">
      <c r="Q136299" s="39"/>
    </row>
    <row r="136300" spans="17:17">
      <c r="Q136300" s="39"/>
    </row>
    <row r="136301" spans="17:17">
      <c r="Q136301" s="39"/>
    </row>
    <row r="136302" spans="17:17">
      <c r="Q136302" s="39"/>
    </row>
    <row r="136303" spans="17:17">
      <c r="Q136303" s="39"/>
    </row>
    <row r="136304" spans="17:17">
      <c r="Q136304" s="39"/>
    </row>
    <row r="136305" spans="17:17">
      <c r="Q136305" s="39"/>
    </row>
    <row r="136306" spans="17:17">
      <c r="Q136306" s="39"/>
    </row>
    <row r="136307" spans="17:17">
      <c r="Q136307" s="39"/>
    </row>
    <row r="136308" spans="17:17">
      <c r="Q136308" s="39"/>
    </row>
    <row r="136309" spans="17:17">
      <c r="Q136309" s="39"/>
    </row>
    <row r="136310" spans="17:17">
      <c r="Q136310" s="39"/>
    </row>
    <row r="136311" spans="17:17">
      <c r="Q136311" s="39"/>
    </row>
    <row r="136312" spans="17:17">
      <c r="Q136312" s="39"/>
    </row>
    <row r="136313" spans="17:17">
      <c r="Q136313" s="39"/>
    </row>
    <row r="136314" spans="17:17">
      <c r="Q136314" s="39"/>
    </row>
    <row r="136315" spans="17:17">
      <c r="Q136315" s="39"/>
    </row>
    <row r="136316" spans="17:17">
      <c r="Q136316" s="39"/>
    </row>
    <row r="136317" spans="17:17">
      <c r="Q136317" s="39"/>
    </row>
    <row r="136318" spans="17:17">
      <c r="Q136318" s="39"/>
    </row>
    <row r="136319" spans="17:17">
      <c r="Q136319" s="39"/>
    </row>
    <row r="136320" spans="17:17">
      <c r="Q136320" s="39"/>
    </row>
    <row r="136321" spans="17:17">
      <c r="Q136321" s="39"/>
    </row>
    <row r="136322" spans="17:17">
      <c r="Q136322" s="39"/>
    </row>
    <row r="136323" spans="17:17">
      <c r="Q136323" s="39"/>
    </row>
    <row r="136324" spans="17:17">
      <c r="Q136324" s="39"/>
    </row>
    <row r="136325" spans="17:17">
      <c r="Q136325" s="39"/>
    </row>
    <row r="136326" spans="17:17">
      <c r="Q136326" s="39"/>
    </row>
    <row r="136327" spans="17:17">
      <c r="Q136327" s="39"/>
    </row>
    <row r="136328" spans="17:17">
      <c r="Q136328" s="39"/>
    </row>
    <row r="136329" spans="17:17">
      <c r="Q136329" s="39"/>
    </row>
    <row r="136330" spans="17:17">
      <c r="Q136330" s="39"/>
    </row>
    <row r="136331" spans="17:17">
      <c r="Q136331" s="39"/>
    </row>
    <row r="136332" spans="17:17">
      <c r="Q136332" s="39"/>
    </row>
    <row r="136333" spans="17:17">
      <c r="Q136333" s="39"/>
    </row>
    <row r="136334" spans="17:17">
      <c r="Q136334" s="39"/>
    </row>
    <row r="136335" spans="17:17">
      <c r="Q136335" s="39"/>
    </row>
    <row r="136336" spans="17:17">
      <c r="Q136336" s="39"/>
    </row>
    <row r="136337" spans="17:17">
      <c r="Q136337" s="39"/>
    </row>
    <row r="136338" spans="17:17">
      <c r="Q136338" s="39"/>
    </row>
    <row r="136339" spans="17:17">
      <c r="Q136339" s="39"/>
    </row>
    <row r="136340" spans="17:17">
      <c r="Q136340" s="39"/>
    </row>
    <row r="136341" spans="17:17">
      <c r="Q136341" s="39"/>
    </row>
    <row r="136342" spans="17:17">
      <c r="Q136342" s="39"/>
    </row>
    <row r="136343" spans="17:17">
      <c r="Q136343" s="39"/>
    </row>
    <row r="136344" spans="17:17">
      <c r="Q136344" s="39"/>
    </row>
    <row r="136345" spans="17:17">
      <c r="Q136345" s="39"/>
    </row>
    <row r="136346" spans="17:17">
      <c r="Q136346" s="39"/>
    </row>
    <row r="136347" spans="17:17">
      <c r="Q136347" s="39"/>
    </row>
    <row r="136348" spans="17:17">
      <c r="Q136348" s="39"/>
    </row>
    <row r="136349" spans="17:17">
      <c r="Q136349" s="39"/>
    </row>
    <row r="136350" spans="17:17">
      <c r="Q136350" s="39"/>
    </row>
    <row r="136351" spans="17:17">
      <c r="Q136351" s="39"/>
    </row>
    <row r="136352" spans="17:17">
      <c r="Q136352" s="39"/>
    </row>
    <row r="136353" spans="17:17">
      <c r="Q136353" s="39"/>
    </row>
    <row r="136354" spans="17:17">
      <c r="Q136354" s="39"/>
    </row>
    <row r="136355" spans="17:17">
      <c r="Q136355" s="39"/>
    </row>
    <row r="136356" spans="17:17">
      <c r="Q136356" s="39"/>
    </row>
    <row r="136357" spans="17:17">
      <c r="Q136357" s="39"/>
    </row>
    <row r="136358" spans="17:17">
      <c r="Q136358" s="39"/>
    </row>
    <row r="136359" spans="17:17">
      <c r="Q136359" s="39"/>
    </row>
    <row r="136360" spans="17:17">
      <c r="Q136360" s="39"/>
    </row>
    <row r="136361" spans="17:17">
      <c r="Q136361" s="39"/>
    </row>
    <row r="136362" spans="17:17">
      <c r="Q136362" s="39"/>
    </row>
    <row r="136363" spans="17:17">
      <c r="Q136363" s="39"/>
    </row>
    <row r="136364" spans="17:17">
      <c r="Q136364" s="39"/>
    </row>
    <row r="136365" spans="17:17">
      <c r="Q136365" s="39"/>
    </row>
    <row r="136366" spans="17:17">
      <c r="Q136366" s="39"/>
    </row>
    <row r="136367" spans="17:17">
      <c r="Q136367" s="39"/>
    </row>
    <row r="136368" spans="17:17">
      <c r="Q136368" s="39"/>
    </row>
    <row r="136369" spans="17:17">
      <c r="Q136369" s="39"/>
    </row>
    <row r="136370" spans="17:17">
      <c r="Q136370" s="39"/>
    </row>
    <row r="136371" spans="17:17">
      <c r="Q136371" s="39"/>
    </row>
    <row r="136372" spans="17:17">
      <c r="Q136372" s="39"/>
    </row>
    <row r="136373" spans="17:17">
      <c r="Q136373" s="39"/>
    </row>
    <row r="136374" spans="17:17">
      <c r="Q136374" s="39"/>
    </row>
    <row r="136375" spans="17:17">
      <c r="Q136375" s="39"/>
    </row>
    <row r="136376" spans="17:17">
      <c r="Q136376" s="39"/>
    </row>
    <row r="136377" spans="17:17">
      <c r="Q136377" s="39"/>
    </row>
    <row r="136378" spans="17:17">
      <c r="Q136378" s="39"/>
    </row>
    <row r="136379" spans="17:17">
      <c r="Q136379" s="39"/>
    </row>
    <row r="136380" spans="17:17">
      <c r="Q136380" s="39"/>
    </row>
    <row r="136381" spans="17:17">
      <c r="Q136381" s="39"/>
    </row>
    <row r="136382" spans="17:17">
      <c r="Q136382" s="39"/>
    </row>
    <row r="136383" spans="17:17">
      <c r="Q136383" s="39"/>
    </row>
    <row r="136384" spans="17:17">
      <c r="Q136384" s="39"/>
    </row>
    <row r="136385" spans="17:17">
      <c r="Q136385" s="39"/>
    </row>
    <row r="136386" spans="17:17">
      <c r="Q136386" s="39"/>
    </row>
    <row r="136387" spans="17:17">
      <c r="Q136387" s="39"/>
    </row>
    <row r="136388" spans="17:17">
      <c r="Q136388" s="39"/>
    </row>
    <row r="136389" spans="17:17">
      <c r="Q136389" s="39"/>
    </row>
    <row r="136390" spans="17:17">
      <c r="Q136390" s="39"/>
    </row>
    <row r="136391" spans="17:17">
      <c r="Q136391" s="39"/>
    </row>
    <row r="136392" spans="17:17">
      <c r="Q136392" s="39"/>
    </row>
    <row r="136393" spans="17:17">
      <c r="Q136393" s="39"/>
    </row>
    <row r="136394" spans="17:17">
      <c r="Q136394" s="39"/>
    </row>
    <row r="136395" spans="17:17">
      <c r="Q136395" s="39"/>
    </row>
    <row r="136396" spans="17:17">
      <c r="Q136396" s="39"/>
    </row>
    <row r="136397" spans="17:17">
      <c r="Q136397" s="39"/>
    </row>
    <row r="136398" spans="17:17">
      <c r="Q136398" s="39"/>
    </row>
    <row r="136399" spans="17:17">
      <c r="Q136399" s="39"/>
    </row>
    <row r="136400" spans="17:17">
      <c r="Q136400" s="39"/>
    </row>
    <row r="136401" spans="17:17">
      <c r="Q136401" s="39"/>
    </row>
    <row r="136402" spans="17:17">
      <c r="Q136402" s="39"/>
    </row>
    <row r="136403" spans="17:17">
      <c r="Q136403" s="39"/>
    </row>
    <row r="136404" spans="17:17">
      <c r="Q136404" s="39"/>
    </row>
    <row r="136405" spans="17:17">
      <c r="Q136405" s="39"/>
    </row>
    <row r="136406" spans="17:17">
      <c r="Q136406" s="39"/>
    </row>
    <row r="136407" spans="17:17">
      <c r="Q136407" s="39"/>
    </row>
    <row r="136408" spans="17:17">
      <c r="Q136408" s="39"/>
    </row>
    <row r="136409" spans="17:17">
      <c r="Q136409" s="39"/>
    </row>
    <row r="136410" spans="17:17">
      <c r="Q136410" s="39"/>
    </row>
    <row r="136411" spans="17:17">
      <c r="Q136411" s="39"/>
    </row>
    <row r="136412" spans="17:17">
      <c r="Q136412" s="39"/>
    </row>
    <row r="136413" spans="17:17">
      <c r="Q136413" s="39"/>
    </row>
    <row r="136414" spans="17:17">
      <c r="Q136414" s="39"/>
    </row>
    <row r="136415" spans="17:17">
      <c r="Q136415" s="39"/>
    </row>
    <row r="136416" spans="17:17">
      <c r="Q136416" s="39"/>
    </row>
    <row r="136417" spans="17:17">
      <c r="Q136417" s="39"/>
    </row>
    <row r="136418" spans="17:17">
      <c r="Q136418" s="39"/>
    </row>
    <row r="136419" spans="17:17">
      <c r="Q136419" s="39"/>
    </row>
    <row r="136420" spans="17:17">
      <c r="Q136420" s="39"/>
    </row>
    <row r="136421" spans="17:17">
      <c r="Q136421" s="39"/>
    </row>
    <row r="136422" spans="17:17">
      <c r="Q136422" s="39"/>
    </row>
    <row r="136423" spans="17:17">
      <c r="Q136423" s="39"/>
    </row>
    <row r="136424" spans="17:17">
      <c r="Q136424" s="39"/>
    </row>
    <row r="136425" spans="17:17">
      <c r="Q136425" s="39"/>
    </row>
    <row r="136426" spans="17:17">
      <c r="Q136426" s="39"/>
    </row>
    <row r="136427" spans="17:17">
      <c r="Q136427" s="39"/>
    </row>
    <row r="136428" spans="17:17">
      <c r="Q136428" s="39"/>
    </row>
    <row r="136429" spans="17:17">
      <c r="Q136429" s="39"/>
    </row>
    <row r="136430" spans="17:17">
      <c r="Q136430" s="39"/>
    </row>
    <row r="136431" spans="17:17">
      <c r="Q136431" s="39"/>
    </row>
    <row r="136432" spans="17:17">
      <c r="Q136432" s="39"/>
    </row>
    <row r="136433" spans="17:17">
      <c r="Q136433" s="39"/>
    </row>
    <row r="136434" spans="17:17">
      <c r="Q136434" s="39"/>
    </row>
    <row r="136435" spans="17:17">
      <c r="Q136435" s="39"/>
    </row>
    <row r="136436" spans="17:17">
      <c r="Q136436" s="39"/>
    </row>
    <row r="136437" spans="17:17">
      <c r="Q136437" s="39"/>
    </row>
    <row r="136438" spans="17:17">
      <c r="Q136438" s="39"/>
    </row>
    <row r="136439" spans="17:17">
      <c r="Q136439" s="39"/>
    </row>
    <row r="136440" spans="17:17">
      <c r="Q136440" s="39"/>
    </row>
    <row r="136441" spans="17:17">
      <c r="Q136441" s="39"/>
    </row>
    <row r="136442" spans="17:17">
      <c r="Q136442" s="39"/>
    </row>
    <row r="136443" spans="17:17">
      <c r="Q136443" s="39"/>
    </row>
    <row r="136444" spans="17:17">
      <c r="Q136444" s="39"/>
    </row>
    <row r="136445" spans="17:17">
      <c r="Q136445" s="39"/>
    </row>
    <row r="136446" spans="17:17">
      <c r="Q136446" s="39"/>
    </row>
    <row r="136447" spans="17:17">
      <c r="Q136447" s="39"/>
    </row>
    <row r="136448" spans="17:17">
      <c r="Q136448" s="39"/>
    </row>
    <row r="136449" spans="17:17">
      <c r="Q136449" s="39"/>
    </row>
    <row r="136450" spans="17:17">
      <c r="Q136450" s="39"/>
    </row>
    <row r="136451" spans="17:17">
      <c r="Q136451" s="39"/>
    </row>
    <row r="136452" spans="17:17">
      <c r="Q136452" s="39"/>
    </row>
    <row r="136453" spans="17:17">
      <c r="Q136453" s="39"/>
    </row>
    <row r="136454" spans="17:17">
      <c r="Q136454" s="39"/>
    </row>
    <row r="136455" spans="17:17">
      <c r="Q136455" s="39"/>
    </row>
    <row r="136456" spans="17:17">
      <c r="Q136456" s="39"/>
    </row>
    <row r="136457" spans="17:17">
      <c r="Q136457" s="39"/>
    </row>
    <row r="136458" spans="17:17">
      <c r="Q136458" s="39"/>
    </row>
    <row r="136459" spans="17:17">
      <c r="Q136459" s="39"/>
    </row>
    <row r="136460" spans="17:17">
      <c r="Q136460" s="39"/>
    </row>
    <row r="136461" spans="17:17">
      <c r="Q136461" s="39"/>
    </row>
    <row r="136462" spans="17:17">
      <c r="Q136462" s="39"/>
    </row>
    <row r="136463" spans="17:17">
      <c r="Q136463" s="39"/>
    </row>
    <row r="136464" spans="17:17">
      <c r="Q136464" s="39"/>
    </row>
    <row r="136465" spans="17:17">
      <c r="Q136465" s="39"/>
    </row>
    <row r="136466" spans="17:17">
      <c r="Q136466" s="39"/>
    </row>
    <row r="136467" spans="17:17">
      <c r="Q136467" s="39"/>
    </row>
    <row r="136468" spans="17:17">
      <c r="Q136468" s="39"/>
    </row>
    <row r="136469" spans="17:17">
      <c r="Q136469" s="39"/>
    </row>
    <row r="136470" spans="17:17">
      <c r="Q136470" s="39"/>
    </row>
    <row r="136471" spans="17:17">
      <c r="Q136471" s="39"/>
    </row>
    <row r="136472" spans="17:17">
      <c r="Q136472" s="39"/>
    </row>
    <row r="136473" spans="17:17">
      <c r="Q136473" s="39"/>
    </row>
    <row r="136474" spans="17:17">
      <c r="Q136474" s="39"/>
    </row>
    <row r="136475" spans="17:17">
      <c r="Q136475" s="39"/>
    </row>
    <row r="136476" spans="17:17">
      <c r="Q136476" s="39"/>
    </row>
    <row r="136477" spans="17:17">
      <c r="Q136477" s="39"/>
    </row>
    <row r="136478" spans="17:17">
      <c r="Q136478" s="39"/>
    </row>
    <row r="136479" spans="17:17">
      <c r="Q136479" s="39"/>
    </row>
    <row r="136480" spans="17:17">
      <c r="Q136480" s="39"/>
    </row>
    <row r="136481" spans="17:17">
      <c r="Q136481" s="39"/>
    </row>
    <row r="136482" spans="17:17">
      <c r="Q136482" s="39"/>
    </row>
    <row r="136483" spans="17:17">
      <c r="Q136483" s="39"/>
    </row>
    <row r="136484" spans="17:17">
      <c r="Q136484" s="39"/>
    </row>
    <row r="136485" spans="17:17">
      <c r="Q136485" s="39"/>
    </row>
    <row r="136486" spans="17:17">
      <c r="Q136486" s="39"/>
    </row>
    <row r="136487" spans="17:17">
      <c r="Q136487" s="39"/>
    </row>
    <row r="136488" spans="17:17">
      <c r="Q136488" s="39"/>
    </row>
    <row r="136489" spans="17:17">
      <c r="Q136489" s="39"/>
    </row>
    <row r="136490" spans="17:17">
      <c r="Q136490" s="39"/>
    </row>
    <row r="136491" spans="17:17">
      <c r="Q136491" s="39"/>
    </row>
    <row r="136492" spans="17:17">
      <c r="Q136492" s="39"/>
    </row>
    <row r="136493" spans="17:17">
      <c r="Q136493" s="39"/>
    </row>
    <row r="136494" spans="17:17">
      <c r="Q136494" s="39"/>
    </row>
    <row r="136495" spans="17:17">
      <c r="Q136495" s="39"/>
    </row>
    <row r="136496" spans="17:17">
      <c r="Q136496" s="39"/>
    </row>
    <row r="136497" spans="17:17">
      <c r="Q136497" s="39"/>
    </row>
    <row r="136498" spans="17:17">
      <c r="Q136498" s="39"/>
    </row>
    <row r="136499" spans="17:17">
      <c r="Q136499" s="39"/>
    </row>
    <row r="136500" spans="17:17">
      <c r="Q136500" s="39"/>
    </row>
    <row r="136501" spans="17:17">
      <c r="Q136501" s="39"/>
    </row>
    <row r="136502" spans="17:17">
      <c r="Q136502" s="39"/>
    </row>
    <row r="136503" spans="17:17">
      <c r="Q136503" s="39"/>
    </row>
    <row r="136504" spans="17:17">
      <c r="Q136504" s="39"/>
    </row>
    <row r="136505" spans="17:17">
      <c r="Q136505" s="39"/>
    </row>
    <row r="136506" spans="17:17">
      <c r="Q136506" s="39"/>
    </row>
    <row r="136507" spans="17:17">
      <c r="Q136507" s="39"/>
    </row>
    <row r="136508" spans="17:17">
      <c r="Q136508" s="39"/>
    </row>
    <row r="136509" spans="17:17">
      <c r="Q136509" s="39"/>
    </row>
    <row r="136510" spans="17:17">
      <c r="Q136510" s="39"/>
    </row>
    <row r="136511" spans="17:17">
      <c r="Q136511" s="39"/>
    </row>
    <row r="136512" spans="17:17">
      <c r="Q136512" s="39"/>
    </row>
    <row r="136513" spans="17:17">
      <c r="Q136513" s="39"/>
    </row>
    <row r="136514" spans="17:17">
      <c r="Q136514" s="39"/>
    </row>
    <row r="136515" spans="17:17">
      <c r="Q136515" s="39"/>
    </row>
    <row r="136516" spans="17:17">
      <c r="Q136516" s="39"/>
    </row>
    <row r="136517" spans="17:17">
      <c r="Q136517" s="39"/>
    </row>
    <row r="136518" spans="17:17">
      <c r="Q136518" s="39"/>
    </row>
    <row r="136519" spans="17:17">
      <c r="Q136519" s="39"/>
    </row>
    <row r="136520" spans="17:17">
      <c r="Q136520" s="39"/>
    </row>
    <row r="136521" spans="17:17">
      <c r="Q136521" s="39"/>
    </row>
    <row r="136522" spans="17:17">
      <c r="Q136522" s="39"/>
    </row>
    <row r="136523" spans="17:17">
      <c r="Q136523" s="39"/>
    </row>
    <row r="136524" spans="17:17">
      <c r="Q136524" s="39"/>
    </row>
    <row r="136525" spans="17:17">
      <c r="Q136525" s="39"/>
    </row>
    <row r="136526" spans="17:17">
      <c r="Q136526" s="39"/>
    </row>
    <row r="136527" spans="17:17">
      <c r="Q136527" s="39"/>
    </row>
    <row r="136528" spans="17:17">
      <c r="Q136528" s="39"/>
    </row>
    <row r="136529" spans="17:17">
      <c r="Q136529" s="39"/>
    </row>
    <row r="136530" spans="17:17">
      <c r="Q136530" s="39"/>
    </row>
    <row r="136531" spans="17:17">
      <c r="Q136531" s="39"/>
    </row>
    <row r="136532" spans="17:17">
      <c r="Q136532" s="39"/>
    </row>
    <row r="136533" spans="17:17">
      <c r="Q136533" s="39"/>
    </row>
    <row r="136534" spans="17:17">
      <c r="Q136534" s="39"/>
    </row>
    <row r="136535" spans="17:17">
      <c r="Q136535" s="39"/>
    </row>
    <row r="136536" spans="17:17">
      <c r="Q136536" s="39"/>
    </row>
    <row r="136537" spans="17:17">
      <c r="Q136537" s="39"/>
    </row>
    <row r="136538" spans="17:17">
      <c r="Q136538" s="39"/>
    </row>
    <row r="136539" spans="17:17">
      <c r="Q136539" s="39"/>
    </row>
    <row r="136540" spans="17:17">
      <c r="Q136540" s="39"/>
    </row>
    <row r="136541" spans="17:17">
      <c r="Q136541" s="39"/>
    </row>
    <row r="136542" spans="17:17">
      <c r="Q136542" s="39"/>
    </row>
    <row r="136543" spans="17:17">
      <c r="Q136543" s="39"/>
    </row>
    <row r="136544" spans="17:17">
      <c r="Q136544" s="39"/>
    </row>
    <row r="136545" spans="17:17">
      <c r="Q136545" s="39"/>
    </row>
    <row r="136546" spans="17:17">
      <c r="Q136546" s="39"/>
    </row>
    <row r="136547" spans="17:17">
      <c r="Q136547" s="39"/>
    </row>
    <row r="136548" spans="17:17">
      <c r="Q136548" s="39"/>
    </row>
    <row r="136549" spans="17:17">
      <c r="Q136549" s="39"/>
    </row>
    <row r="136550" spans="17:17">
      <c r="Q136550" s="39"/>
    </row>
    <row r="136551" spans="17:17">
      <c r="Q136551" s="39"/>
    </row>
    <row r="136552" spans="17:17">
      <c r="Q136552" s="39"/>
    </row>
    <row r="136553" spans="17:17">
      <c r="Q136553" s="39"/>
    </row>
    <row r="136554" spans="17:17">
      <c r="Q136554" s="39"/>
    </row>
    <row r="136555" spans="17:17">
      <c r="Q136555" s="39"/>
    </row>
    <row r="136556" spans="17:17">
      <c r="Q136556" s="39"/>
    </row>
    <row r="136557" spans="17:17">
      <c r="Q136557" s="39"/>
    </row>
    <row r="136558" spans="17:17">
      <c r="Q136558" s="39"/>
    </row>
    <row r="136559" spans="17:17">
      <c r="Q136559" s="39"/>
    </row>
    <row r="136560" spans="17:17">
      <c r="Q136560" s="39"/>
    </row>
    <row r="136561" spans="17:17">
      <c r="Q136561" s="39"/>
    </row>
    <row r="136562" spans="17:17">
      <c r="Q136562" s="39"/>
    </row>
    <row r="136563" spans="17:17">
      <c r="Q136563" s="39"/>
    </row>
    <row r="136564" spans="17:17">
      <c r="Q136564" s="39"/>
    </row>
    <row r="136565" spans="17:17">
      <c r="Q136565" s="39"/>
    </row>
    <row r="136566" spans="17:17">
      <c r="Q136566" s="39"/>
    </row>
    <row r="136567" spans="17:17">
      <c r="Q136567" s="39"/>
    </row>
    <row r="136568" spans="17:17">
      <c r="Q136568" s="39"/>
    </row>
    <row r="136569" spans="17:17">
      <c r="Q136569" s="39"/>
    </row>
    <row r="136570" spans="17:17">
      <c r="Q136570" s="39"/>
    </row>
    <row r="136571" spans="17:17">
      <c r="Q136571" s="39"/>
    </row>
    <row r="136572" spans="17:17">
      <c r="Q136572" s="39"/>
    </row>
    <row r="136573" spans="17:17">
      <c r="Q136573" s="39"/>
    </row>
    <row r="136574" spans="17:17">
      <c r="Q136574" s="39"/>
    </row>
    <row r="136575" spans="17:17">
      <c r="Q136575" s="39"/>
    </row>
    <row r="136576" spans="17:17">
      <c r="Q136576" s="39"/>
    </row>
    <row r="136577" spans="17:17">
      <c r="Q136577" s="39"/>
    </row>
    <row r="136578" spans="17:17">
      <c r="Q136578" s="39"/>
    </row>
    <row r="136579" spans="17:17">
      <c r="Q136579" s="39"/>
    </row>
    <row r="136580" spans="17:17">
      <c r="Q136580" s="39"/>
    </row>
    <row r="136581" spans="17:17">
      <c r="Q136581" s="39"/>
    </row>
    <row r="136582" spans="17:17">
      <c r="Q136582" s="39"/>
    </row>
    <row r="136583" spans="17:17">
      <c r="Q136583" s="39"/>
    </row>
    <row r="136584" spans="17:17">
      <c r="Q136584" s="39"/>
    </row>
    <row r="136585" spans="17:17">
      <c r="Q136585" s="39"/>
    </row>
    <row r="136586" spans="17:17">
      <c r="Q136586" s="39"/>
    </row>
    <row r="136587" spans="17:17">
      <c r="Q136587" s="39"/>
    </row>
    <row r="136588" spans="17:17">
      <c r="Q136588" s="39"/>
    </row>
    <row r="136589" spans="17:17">
      <c r="Q136589" s="39"/>
    </row>
    <row r="136590" spans="17:17">
      <c r="Q136590" s="39"/>
    </row>
    <row r="136591" spans="17:17">
      <c r="Q136591" s="39"/>
    </row>
    <row r="136592" spans="17:17">
      <c r="Q136592" s="39"/>
    </row>
    <row r="136593" spans="17:17">
      <c r="Q136593" s="39"/>
    </row>
    <row r="136594" spans="17:17">
      <c r="Q136594" s="39"/>
    </row>
    <row r="136595" spans="17:17">
      <c r="Q136595" s="39"/>
    </row>
    <row r="136596" spans="17:17">
      <c r="Q136596" s="39"/>
    </row>
    <row r="136597" spans="17:17">
      <c r="Q136597" s="39"/>
    </row>
    <row r="136598" spans="17:17">
      <c r="Q136598" s="39"/>
    </row>
    <row r="136599" spans="17:17">
      <c r="Q136599" s="39"/>
    </row>
    <row r="136600" spans="17:17">
      <c r="Q136600" s="39"/>
    </row>
    <row r="136601" spans="17:17">
      <c r="Q136601" s="39"/>
    </row>
    <row r="136602" spans="17:17">
      <c r="Q136602" s="39"/>
    </row>
    <row r="136603" spans="17:17">
      <c r="Q136603" s="39"/>
    </row>
    <row r="136604" spans="17:17">
      <c r="Q136604" s="39"/>
    </row>
    <row r="136605" spans="17:17">
      <c r="Q136605" s="39"/>
    </row>
    <row r="136606" spans="17:17">
      <c r="Q136606" s="39"/>
    </row>
    <row r="136607" spans="17:17">
      <c r="Q136607" s="39"/>
    </row>
    <row r="136608" spans="17:17">
      <c r="Q136608" s="39"/>
    </row>
    <row r="136609" spans="17:17">
      <c r="Q136609" s="39"/>
    </row>
    <row r="136610" spans="17:17">
      <c r="Q136610" s="39"/>
    </row>
    <row r="136611" spans="17:17">
      <c r="Q136611" s="39"/>
    </row>
    <row r="136612" spans="17:17">
      <c r="Q136612" s="39"/>
    </row>
    <row r="136613" spans="17:17">
      <c r="Q136613" s="39"/>
    </row>
    <row r="136614" spans="17:17">
      <c r="Q136614" s="39"/>
    </row>
    <row r="136615" spans="17:17">
      <c r="Q136615" s="39"/>
    </row>
    <row r="136616" spans="17:17">
      <c r="Q136616" s="39"/>
    </row>
    <row r="136617" spans="17:17">
      <c r="Q136617" s="39"/>
    </row>
    <row r="136618" spans="17:17">
      <c r="Q136618" s="39"/>
    </row>
    <row r="136619" spans="17:17">
      <c r="Q136619" s="39"/>
    </row>
    <row r="136620" spans="17:17">
      <c r="Q136620" s="39"/>
    </row>
    <row r="136621" spans="17:17">
      <c r="Q136621" s="39"/>
    </row>
    <row r="136622" spans="17:17">
      <c r="Q136622" s="39"/>
    </row>
    <row r="136623" spans="17:17">
      <c r="Q136623" s="39"/>
    </row>
    <row r="136624" spans="17:17">
      <c r="Q136624" s="39"/>
    </row>
    <row r="136625" spans="17:17">
      <c r="Q136625" s="39"/>
    </row>
    <row r="136626" spans="17:17">
      <c r="Q136626" s="39"/>
    </row>
    <row r="136627" spans="17:17">
      <c r="Q136627" s="39"/>
    </row>
    <row r="136628" spans="17:17">
      <c r="Q136628" s="39"/>
    </row>
    <row r="136629" spans="17:17">
      <c r="Q136629" s="39"/>
    </row>
    <row r="136630" spans="17:17">
      <c r="Q136630" s="39"/>
    </row>
    <row r="136631" spans="17:17">
      <c r="Q136631" s="39"/>
    </row>
    <row r="136632" spans="17:17">
      <c r="Q136632" s="39"/>
    </row>
    <row r="136633" spans="17:17">
      <c r="Q136633" s="39"/>
    </row>
    <row r="136634" spans="17:17">
      <c r="Q136634" s="39"/>
    </row>
    <row r="136635" spans="17:17">
      <c r="Q136635" s="39"/>
    </row>
    <row r="136636" spans="17:17">
      <c r="Q136636" s="39"/>
    </row>
    <row r="136637" spans="17:17">
      <c r="Q136637" s="39"/>
    </row>
    <row r="136638" spans="17:17">
      <c r="Q136638" s="39"/>
    </row>
    <row r="136639" spans="17:17">
      <c r="Q136639" s="39"/>
    </row>
    <row r="136640" spans="17:17">
      <c r="Q136640" s="39"/>
    </row>
    <row r="136641" spans="17:17">
      <c r="Q136641" s="39"/>
    </row>
    <row r="136642" spans="17:17">
      <c r="Q136642" s="39"/>
    </row>
    <row r="136643" spans="17:17">
      <c r="Q136643" s="39"/>
    </row>
    <row r="136644" spans="17:17">
      <c r="Q136644" s="39"/>
    </row>
    <row r="136645" spans="17:17">
      <c r="Q136645" s="39"/>
    </row>
    <row r="136646" spans="17:17">
      <c r="Q136646" s="39"/>
    </row>
    <row r="136647" spans="17:17">
      <c r="Q136647" s="39"/>
    </row>
    <row r="136648" spans="17:17">
      <c r="Q136648" s="39"/>
    </row>
    <row r="136649" spans="17:17">
      <c r="Q136649" s="39"/>
    </row>
    <row r="136650" spans="17:17">
      <c r="Q136650" s="39"/>
    </row>
    <row r="136651" spans="17:17">
      <c r="Q136651" s="39"/>
    </row>
    <row r="136652" spans="17:17">
      <c r="Q136652" s="39"/>
    </row>
    <row r="136653" spans="17:17">
      <c r="Q136653" s="39"/>
    </row>
    <row r="136654" spans="17:17">
      <c r="Q136654" s="39"/>
    </row>
    <row r="136655" spans="17:17">
      <c r="Q136655" s="39"/>
    </row>
    <row r="136656" spans="17:17">
      <c r="Q136656" s="39"/>
    </row>
    <row r="136657" spans="17:17">
      <c r="Q136657" s="39"/>
    </row>
    <row r="136658" spans="17:17">
      <c r="Q136658" s="39"/>
    </row>
    <row r="136659" spans="17:17">
      <c r="Q136659" s="39"/>
    </row>
    <row r="136660" spans="17:17">
      <c r="Q136660" s="39"/>
    </row>
    <row r="136661" spans="17:17">
      <c r="Q136661" s="39"/>
    </row>
    <row r="136662" spans="17:17">
      <c r="Q136662" s="39"/>
    </row>
    <row r="136663" spans="17:17">
      <c r="Q136663" s="39"/>
    </row>
    <row r="136664" spans="17:17">
      <c r="Q136664" s="39"/>
    </row>
    <row r="136665" spans="17:17">
      <c r="Q136665" s="39"/>
    </row>
    <row r="136666" spans="17:17">
      <c r="Q136666" s="39"/>
    </row>
    <row r="136667" spans="17:17">
      <c r="Q136667" s="39"/>
    </row>
    <row r="136668" spans="17:17">
      <c r="Q136668" s="39"/>
    </row>
    <row r="136669" spans="17:17">
      <c r="Q136669" s="39"/>
    </row>
    <row r="136670" spans="17:17">
      <c r="Q136670" s="39"/>
    </row>
    <row r="136671" spans="17:17">
      <c r="Q136671" s="39"/>
    </row>
    <row r="136672" spans="17:17">
      <c r="Q136672" s="39"/>
    </row>
    <row r="136673" spans="17:17">
      <c r="Q136673" s="39"/>
    </row>
    <row r="136674" spans="17:17">
      <c r="Q136674" s="39"/>
    </row>
    <row r="136675" spans="17:17">
      <c r="Q136675" s="39"/>
    </row>
    <row r="136676" spans="17:17">
      <c r="Q136676" s="39"/>
    </row>
    <row r="136677" spans="17:17">
      <c r="Q136677" s="39"/>
    </row>
    <row r="136678" spans="17:17">
      <c r="Q136678" s="39"/>
    </row>
    <row r="136679" spans="17:17">
      <c r="Q136679" s="39"/>
    </row>
    <row r="136680" spans="17:17">
      <c r="Q136680" s="39"/>
    </row>
    <row r="136681" spans="17:17">
      <c r="Q136681" s="39"/>
    </row>
    <row r="136682" spans="17:17">
      <c r="Q136682" s="39"/>
    </row>
    <row r="136683" spans="17:17">
      <c r="Q136683" s="39"/>
    </row>
    <row r="136684" spans="17:17">
      <c r="Q136684" s="39"/>
    </row>
    <row r="136685" spans="17:17">
      <c r="Q136685" s="39"/>
    </row>
    <row r="136686" spans="17:17">
      <c r="Q136686" s="39"/>
    </row>
    <row r="136687" spans="17:17">
      <c r="Q136687" s="39"/>
    </row>
    <row r="136688" spans="17:17">
      <c r="Q136688" s="39"/>
    </row>
    <row r="136689" spans="17:17">
      <c r="Q136689" s="39"/>
    </row>
    <row r="136690" spans="17:17">
      <c r="Q136690" s="39"/>
    </row>
    <row r="136691" spans="17:17">
      <c r="Q136691" s="39"/>
    </row>
    <row r="136692" spans="17:17">
      <c r="Q136692" s="39"/>
    </row>
    <row r="136693" spans="17:17">
      <c r="Q136693" s="39"/>
    </row>
    <row r="136694" spans="17:17">
      <c r="Q136694" s="39"/>
    </row>
    <row r="136695" spans="17:17">
      <c r="Q136695" s="39"/>
    </row>
    <row r="136696" spans="17:17">
      <c r="Q136696" s="39"/>
    </row>
    <row r="136697" spans="17:17">
      <c r="Q136697" s="39"/>
    </row>
    <row r="136698" spans="17:17">
      <c r="Q136698" s="39"/>
    </row>
    <row r="136699" spans="17:17">
      <c r="Q136699" s="39"/>
    </row>
    <row r="136700" spans="17:17">
      <c r="Q136700" s="39"/>
    </row>
    <row r="136701" spans="17:17">
      <c r="Q136701" s="39"/>
    </row>
    <row r="136702" spans="17:17">
      <c r="Q136702" s="39"/>
    </row>
    <row r="136703" spans="17:17">
      <c r="Q136703" s="39"/>
    </row>
    <row r="136704" spans="17:17">
      <c r="Q136704" s="39"/>
    </row>
    <row r="136705" spans="17:17">
      <c r="Q136705" s="39"/>
    </row>
    <row r="136706" spans="17:17">
      <c r="Q136706" s="39"/>
    </row>
    <row r="136707" spans="17:17">
      <c r="Q136707" s="39"/>
    </row>
    <row r="136708" spans="17:17">
      <c r="Q136708" s="39"/>
    </row>
    <row r="136709" spans="17:17">
      <c r="Q136709" s="39"/>
    </row>
    <row r="136710" spans="17:17">
      <c r="Q136710" s="39"/>
    </row>
    <row r="136711" spans="17:17">
      <c r="Q136711" s="39"/>
    </row>
    <row r="136712" spans="17:17">
      <c r="Q136712" s="39"/>
    </row>
    <row r="136713" spans="17:17">
      <c r="Q136713" s="39"/>
    </row>
    <row r="136714" spans="17:17">
      <c r="Q136714" s="39"/>
    </row>
    <row r="136715" spans="17:17">
      <c r="Q136715" s="39"/>
    </row>
    <row r="136716" spans="17:17">
      <c r="Q136716" s="39"/>
    </row>
    <row r="136717" spans="17:17">
      <c r="Q136717" s="39"/>
    </row>
    <row r="136718" spans="17:17">
      <c r="Q136718" s="39"/>
    </row>
    <row r="136719" spans="17:17">
      <c r="Q136719" s="39"/>
    </row>
    <row r="136720" spans="17:17">
      <c r="Q136720" s="39"/>
    </row>
    <row r="136721" spans="17:17">
      <c r="Q136721" s="39"/>
    </row>
    <row r="136722" spans="17:17">
      <c r="Q136722" s="39"/>
    </row>
    <row r="136723" spans="17:17">
      <c r="Q136723" s="39"/>
    </row>
    <row r="136724" spans="17:17">
      <c r="Q136724" s="39"/>
    </row>
    <row r="136725" spans="17:17">
      <c r="Q136725" s="39"/>
    </row>
    <row r="136726" spans="17:17">
      <c r="Q136726" s="39"/>
    </row>
    <row r="136727" spans="17:17">
      <c r="Q136727" s="39"/>
    </row>
    <row r="136728" spans="17:17">
      <c r="Q136728" s="39"/>
    </row>
    <row r="136729" spans="17:17">
      <c r="Q136729" s="39"/>
    </row>
    <row r="136730" spans="17:17">
      <c r="Q136730" s="39"/>
    </row>
    <row r="136731" spans="17:17">
      <c r="Q136731" s="39"/>
    </row>
    <row r="136732" spans="17:17">
      <c r="Q136732" s="39"/>
    </row>
    <row r="136733" spans="17:17">
      <c r="Q136733" s="39"/>
    </row>
    <row r="136734" spans="17:17">
      <c r="Q136734" s="39"/>
    </row>
    <row r="136735" spans="17:17">
      <c r="Q136735" s="39"/>
    </row>
    <row r="136736" spans="17:17">
      <c r="Q136736" s="39"/>
    </row>
    <row r="136737" spans="17:17">
      <c r="Q136737" s="39"/>
    </row>
    <row r="136738" spans="17:17">
      <c r="Q136738" s="39"/>
    </row>
    <row r="136739" spans="17:17">
      <c r="Q136739" s="39"/>
    </row>
    <row r="136740" spans="17:17">
      <c r="Q136740" s="39"/>
    </row>
    <row r="136741" spans="17:17">
      <c r="Q136741" s="39"/>
    </row>
    <row r="136742" spans="17:17">
      <c r="Q136742" s="39"/>
    </row>
    <row r="136743" spans="17:17">
      <c r="Q136743" s="39"/>
    </row>
    <row r="136744" spans="17:17">
      <c r="Q136744" s="39"/>
    </row>
    <row r="136745" spans="17:17">
      <c r="Q136745" s="39"/>
    </row>
    <row r="136746" spans="17:17">
      <c r="Q136746" s="39"/>
    </row>
    <row r="136747" spans="17:17">
      <c r="Q136747" s="39"/>
    </row>
    <row r="136748" spans="17:17">
      <c r="Q136748" s="39"/>
    </row>
    <row r="136749" spans="17:17">
      <c r="Q136749" s="39"/>
    </row>
    <row r="136750" spans="17:17">
      <c r="Q136750" s="39"/>
    </row>
    <row r="136751" spans="17:17">
      <c r="Q136751" s="39"/>
    </row>
    <row r="136752" spans="17:17">
      <c r="Q136752" s="39"/>
    </row>
    <row r="136753" spans="17:17">
      <c r="Q136753" s="39"/>
    </row>
    <row r="136754" spans="17:17">
      <c r="Q136754" s="39"/>
    </row>
    <row r="136755" spans="17:17">
      <c r="Q136755" s="39"/>
    </row>
    <row r="136756" spans="17:17">
      <c r="Q136756" s="39"/>
    </row>
    <row r="136757" spans="17:17">
      <c r="Q136757" s="39"/>
    </row>
    <row r="136758" spans="17:17">
      <c r="Q136758" s="39"/>
    </row>
    <row r="136759" spans="17:17">
      <c r="Q136759" s="39"/>
    </row>
    <row r="136760" spans="17:17">
      <c r="Q136760" s="39"/>
    </row>
    <row r="136761" spans="17:17">
      <c r="Q136761" s="39"/>
    </row>
    <row r="136762" spans="17:17">
      <c r="Q136762" s="39"/>
    </row>
    <row r="136763" spans="17:17">
      <c r="Q136763" s="39"/>
    </row>
    <row r="136764" spans="17:17">
      <c r="Q136764" s="39"/>
    </row>
    <row r="136765" spans="17:17">
      <c r="Q136765" s="39"/>
    </row>
    <row r="136766" spans="17:17">
      <c r="Q136766" s="39"/>
    </row>
    <row r="136767" spans="17:17">
      <c r="Q136767" s="39"/>
    </row>
    <row r="136768" spans="17:17">
      <c r="Q136768" s="39"/>
    </row>
    <row r="136769" spans="17:17">
      <c r="Q136769" s="39"/>
    </row>
    <row r="136770" spans="17:17">
      <c r="Q136770" s="39"/>
    </row>
    <row r="136771" spans="17:17">
      <c r="Q136771" s="39"/>
    </row>
    <row r="136772" spans="17:17">
      <c r="Q136772" s="39"/>
    </row>
    <row r="136773" spans="17:17">
      <c r="Q136773" s="39"/>
    </row>
    <row r="136774" spans="17:17">
      <c r="Q136774" s="39"/>
    </row>
    <row r="136775" spans="17:17">
      <c r="Q136775" s="39"/>
    </row>
    <row r="136776" spans="17:17">
      <c r="Q136776" s="39"/>
    </row>
    <row r="136777" spans="17:17">
      <c r="Q136777" s="39"/>
    </row>
    <row r="136778" spans="17:17">
      <c r="Q136778" s="39"/>
    </row>
    <row r="136779" spans="17:17">
      <c r="Q136779" s="39"/>
    </row>
    <row r="136780" spans="17:17">
      <c r="Q136780" s="39"/>
    </row>
    <row r="136781" spans="17:17">
      <c r="Q136781" s="39"/>
    </row>
    <row r="136782" spans="17:17">
      <c r="Q136782" s="39"/>
    </row>
    <row r="136783" spans="17:17">
      <c r="Q136783" s="39"/>
    </row>
    <row r="136784" spans="17:17">
      <c r="Q136784" s="39"/>
    </row>
    <row r="136785" spans="17:17">
      <c r="Q136785" s="39"/>
    </row>
    <row r="136786" spans="17:17">
      <c r="Q136786" s="39"/>
    </row>
    <row r="136787" spans="17:17">
      <c r="Q136787" s="39"/>
    </row>
    <row r="136788" spans="17:17">
      <c r="Q136788" s="39"/>
    </row>
    <row r="136789" spans="17:17">
      <c r="Q136789" s="39"/>
    </row>
    <row r="136790" spans="17:17">
      <c r="Q136790" s="39"/>
    </row>
    <row r="136791" spans="17:17">
      <c r="Q136791" s="39"/>
    </row>
    <row r="136792" spans="17:17">
      <c r="Q136792" s="39"/>
    </row>
    <row r="136793" spans="17:17">
      <c r="Q136793" s="39"/>
    </row>
    <row r="136794" spans="17:17">
      <c r="Q136794" s="39"/>
    </row>
    <row r="136795" spans="17:17">
      <c r="Q136795" s="39"/>
    </row>
    <row r="136796" spans="17:17">
      <c r="Q136796" s="39"/>
    </row>
    <row r="136797" spans="17:17">
      <c r="Q136797" s="39"/>
    </row>
    <row r="136798" spans="17:17">
      <c r="Q136798" s="39"/>
    </row>
    <row r="136799" spans="17:17">
      <c r="Q136799" s="39"/>
    </row>
    <row r="136800" spans="17:17">
      <c r="Q136800" s="39"/>
    </row>
    <row r="136801" spans="17:17">
      <c r="Q136801" s="39"/>
    </row>
    <row r="136802" spans="17:17">
      <c r="Q136802" s="39"/>
    </row>
    <row r="136803" spans="17:17">
      <c r="Q136803" s="39"/>
    </row>
    <row r="136804" spans="17:17">
      <c r="Q136804" s="39"/>
    </row>
    <row r="136805" spans="17:17">
      <c r="Q136805" s="39"/>
    </row>
    <row r="136806" spans="17:17">
      <c r="Q136806" s="39"/>
    </row>
    <row r="136807" spans="17:17">
      <c r="Q136807" s="39"/>
    </row>
    <row r="136808" spans="17:17">
      <c r="Q136808" s="39"/>
    </row>
    <row r="136809" spans="17:17">
      <c r="Q136809" s="39"/>
    </row>
    <row r="136810" spans="17:17">
      <c r="Q136810" s="39"/>
    </row>
    <row r="136811" spans="17:17">
      <c r="Q136811" s="39"/>
    </row>
    <row r="136812" spans="17:17">
      <c r="Q136812" s="39"/>
    </row>
    <row r="136813" spans="17:17">
      <c r="Q136813" s="39"/>
    </row>
    <row r="136814" spans="17:17">
      <c r="Q136814" s="39"/>
    </row>
    <row r="136815" spans="17:17">
      <c r="Q136815" s="39"/>
    </row>
    <row r="136816" spans="17:17">
      <c r="Q136816" s="39"/>
    </row>
    <row r="136817" spans="17:17">
      <c r="Q136817" s="39"/>
    </row>
    <row r="136818" spans="17:17">
      <c r="Q136818" s="39"/>
    </row>
    <row r="136819" spans="17:17">
      <c r="Q136819" s="39"/>
    </row>
    <row r="136820" spans="17:17">
      <c r="Q136820" s="39"/>
    </row>
    <row r="136821" spans="17:17">
      <c r="Q136821" s="39"/>
    </row>
    <row r="136822" spans="17:17">
      <c r="Q136822" s="39"/>
    </row>
    <row r="136823" spans="17:17">
      <c r="Q136823" s="39"/>
    </row>
    <row r="136824" spans="17:17">
      <c r="Q136824" s="39"/>
    </row>
    <row r="136825" spans="17:17">
      <c r="Q136825" s="39"/>
    </row>
    <row r="136826" spans="17:17">
      <c r="Q136826" s="39"/>
    </row>
    <row r="136827" spans="17:17">
      <c r="Q136827" s="39"/>
    </row>
    <row r="136828" spans="17:17">
      <c r="Q136828" s="39"/>
    </row>
    <row r="136829" spans="17:17">
      <c r="Q136829" s="39"/>
    </row>
    <row r="136830" spans="17:17">
      <c r="Q136830" s="39"/>
    </row>
    <row r="136831" spans="17:17">
      <c r="Q136831" s="39"/>
    </row>
    <row r="136832" spans="17:17">
      <c r="Q136832" s="39"/>
    </row>
    <row r="136833" spans="17:17">
      <c r="Q136833" s="39"/>
    </row>
    <row r="136834" spans="17:17">
      <c r="Q136834" s="39"/>
    </row>
    <row r="136835" spans="17:17">
      <c r="Q136835" s="39"/>
    </row>
    <row r="136836" spans="17:17">
      <c r="Q136836" s="39"/>
    </row>
    <row r="136837" spans="17:17">
      <c r="Q136837" s="39"/>
    </row>
    <row r="136838" spans="17:17">
      <c r="Q136838" s="39"/>
    </row>
    <row r="136839" spans="17:17">
      <c r="Q136839" s="39"/>
    </row>
    <row r="136840" spans="17:17">
      <c r="Q136840" s="39"/>
    </row>
    <row r="136841" spans="17:17">
      <c r="Q136841" s="39"/>
    </row>
    <row r="136842" spans="17:17">
      <c r="Q136842" s="39"/>
    </row>
    <row r="136843" spans="17:17">
      <c r="Q136843" s="39"/>
    </row>
    <row r="136844" spans="17:17">
      <c r="Q136844" s="39"/>
    </row>
    <row r="136845" spans="17:17">
      <c r="Q136845" s="39"/>
    </row>
    <row r="136846" spans="17:17">
      <c r="Q136846" s="39"/>
    </row>
    <row r="136847" spans="17:17">
      <c r="Q136847" s="39"/>
    </row>
    <row r="136848" spans="17:17">
      <c r="Q136848" s="39"/>
    </row>
    <row r="136849" spans="17:17">
      <c r="Q136849" s="39"/>
    </row>
    <row r="136850" spans="17:17">
      <c r="Q136850" s="39"/>
    </row>
    <row r="136851" spans="17:17">
      <c r="Q136851" s="39"/>
    </row>
    <row r="136852" spans="17:17">
      <c r="Q136852" s="39"/>
    </row>
    <row r="136853" spans="17:17">
      <c r="Q136853" s="39"/>
    </row>
    <row r="136854" spans="17:17">
      <c r="Q136854" s="39"/>
    </row>
    <row r="136855" spans="17:17">
      <c r="Q136855" s="39"/>
    </row>
    <row r="136856" spans="17:17">
      <c r="Q136856" s="39"/>
    </row>
    <row r="136857" spans="17:17">
      <c r="Q136857" s="39"/>
    </row>
    <row r="136858" spans="17:17">
      <c r="Q136858" s="39"/>
    </row>
    <row r="136859" spans="17:17">
      <c r="Q136859" s="39"/>
    </row>
    <row r="136860" spans="17:17">
      <c r="Q136860" s="39"/>
    </row>
    <row r="136861" spans="17:17">
      <c r="Q136861" s="39"/>
    </row>
    <row r="136862" spans="17:17">
      <c r="Q136862" s="39"/>
    </row>
    <row r="136863" spans="17:17">
      <c r="Q136863" s="39"/>
    </row>
    <row r="136864" spans="17:17">
      <c r="Q136864" s="39"/>
    </row>
    <row r="136865" spans="17:17">
      <c r="Q136865" s="39"/>
    </row>
    <row r="136866" spans="17:17">
      <c r="Q136866" s="39"/>
    </row>
    <row r="136867" spans="17:17">
      <c r="Q136867" s="39"/>
    </row>
    <row r="136868" spans="17:17">
      <c r="Q136868" s="39"/>
    </row>
    <row r="136869" spans="17:17">
      <c r="Q136869" s="39"/>
    </row>
    <row r="136870" spans="17:17">
      <c r="Q136870" s="39"/>
    </row>
    <row r="136871" spans="17:17">
      <c r="Q136871" s="39"/>
    </row>
    <row r="136872" spans="17:17">
      <c r="Q136872" s="39"/>
    </row>
    <row r="136873" spans="17:17">
      <c r="Q136873" s="39"/>
    </row>
    <row r="136874" spans="17:17">
      <c r="Q136874" s="39"/>
    </row>
    <row r="136875" spans="17:17">
      <c r="Q136875" s="39"/>
    </row>
    <row r="136876" spans="17:17">
      <c r="Q136876" s="39"/>
    </row>
    <row r="136877" spans="17:17">
      <c r="Q136877" s="39"/>
    </row>
    <row r="136878" spans="17:17">
      <c r="Q136878" s="39"/>
    </row>
    <row r="136879" spans="17:17">
      <c r="Q136879" s="39"/>
    </row>
    <row r="136880" spans="17:17">
      <c r="Q136880" s="39"/>
    </row>
    <row r="136881" spans="17:17">
      <c r="Q136881" s="39"/>
    </row>
    <row r="136882" spans="17:17">
      <c r="Q136882" s="39"/>
    </row>
    <row r="136883" spans="17:17">
      <c r="Q136883" s="39"/>
    </row>
    <row r="136884" spans="17:17">
      <c r="Q136884" s="39"/>
    </row>
    <row r="136885" spans="17:17">
      <c r="Q136885" s="39"/>
    </row>
    <row r="136886" spans="17:17">
      <c r="Q136886" s="39"/>
    </row>
    <row r="136887" spans="17:17">
      <c r="Q136887" s="39"/>
    </row>
    <row r="136888" spans="17:17">
      <c r="Q136888" s="39"/>
    </row>
    <row r="136889" spans="17:17">
      <c r="Q136889" s="39"/>
    </row>
    <row r="136890" spans="17:17">
      <c r="Q136890" s="39"/>
    </row>
    <row r="136891" spans="17:17">
      <c r="Q136891" s="39"/>
    </row>
    <row r="136892" spans="17:17">
      <c r="Q136892" s="39"/>
    </row>
    <row r="136893" spans="17:17">
      <c r="Q136893" s="39"/>
    </row>
    <row r="136894" spans="17:17">
      <c r="Q136894" s="39"/>
    </row>
    <row r="136895" spans="17:17">
      <c r="Q136895" s="39"/>
    </row>
    <row r="136896" spans="17:17">
      <c r="Q136896" s="39"/>
    </row>
    <row r="136897" spans="17:17">
      <c r="Q136897" s="39"/>
    </row>
    <row r="136898" spans="17:17">
      <c r="Q136898" s="39"/>
    </row>
    <row r="136899" spans="17:17">
      <c r="Q136899" s="39"/>
    </row>
    <row r="136900" spans="17:17">
      <c r="Q136900" s="39"/>
    </row>
    <row r="136901" spans="17:17">
      <c r="Q136901" s="39"/>
    </row>
    <row r="136902" spans="17:17">
      <c r="Q136902" s="39"/>
    </row>
    <row r="136903" spans="17:17">
      <c r="Q136903" s="39"/>
    </row>
    <row r="136904" spans="17:17">
      <c r="Q136904" s="39"/>
    </row>
    <row r="136905" spans="17:17">
      <c r="Q136905" s="39"/>
    </row>
    <row r="136906" spans="17:17">
      <c r="Q136906" s="39"/>
    </row>
    <row r="136907" spans="17:17">
      <c r="Q136907" s="39"/>
    </row>
    <row r="136908" spans="17:17">
      <c r="Q136908" s="39"/>
    </row>
    <row r="136909" spans="17:17">
      <c r="Q136909" s="39"/>
    </row>
    <row r="136910" spans="17:17">
      <c r="Q136910" s="39"/>
    </row>
    <row r="136911" spans="17:17">
      <c r="Q136911" s="39"/>
    </row>
    <row r="136912" spans="17:17">
      <c r="Q136912" s="39"/>
    </row>
    <row r="136913" spans="17:17">
      <c r="Q136913" s="39"/>
    </row>
    <row r="136914" spans="17:17">
      <c r="Q136914" s="39"/>
    </row>
    <row r="136915" spans="17:17">
      <c r="Q136915" s="39"/>
    </row>
    <row r="136916" spans="17:17">
      <c r="Q136916" s="39"/>
    </row>
    <row r="136917" spans="17:17">
      <c r="Q136917" s="39"/>
    </row>
    <row r="136918" spans="17:17">
      <c r="Q136918" s="39"/>
    </row>
    <row r="136919" spans="17:17">
      <c r="Q136919" s="39"/>
    </row>
    <row r="136920" spans="17:17">
      <c r="Q136920" s="39"/>
    </row>
    <row r="136921" spans="17:17">
      <c r="Q136921" s="39"/>
    </row>
    <row r="136922" spans="17:17">
      <c r="Q136922" s="39"/>
    </row>
    <row r="136923" spans="17:17">
      <c r="Q136923" s="39"/>
    </row>
    <row r="136924" spans="17:17">
      <c r="Q136924" s="39"/>
    </row>
    <row r="136925" spans="17:17">
      <c r="Q136925" s="39"/>
    </row>
    <row r="136926" spans="17:17">
      <c r="Q136926" s="39"/>
    </row>
    <row r="136927" spans="17:17">
      <c r="Q136927" s="39"/>
    </row>
    <row r="136928" spans="17:17">
      <c r="Q136928" s="39"/>
    </row>
    <row r="136929" spans="17:17">
      <c r="Q136929" s="39"/>
    </row>
    <row r="136930" spans="17:17">
      <c r="Q136930" s="39"/>
    </row>
    <row r="136931" spans="17:17">
      <c r="Q136931" s="39"/>
    </row>
    <row r="136932" spans="17:17">
      <c r="Q136932" s="39"/>
    </row>
    <row r="136933" spans="17:17">
      <c r="Q136933" s="39"/>
    </row>
    <row r="136934" spans="17:17">
      <c r="Q136934" s="39"/>
    </row>
    <row r="136935" spans="17:17">
      <c r="Q136935" s="39"/>
    </row>
    <row r="136936" spans="17:17">
      <c r="Q136936" s="39"/>
    </row>
    <row r="136937" spans="17:17">
      <c r="Q136937" s="39"/>
    </row>
    <row r="136938" spans="17:17">
      <c r="Q136938" s="39"/>
    </row>
    <row r="136939" spans="17:17">
      <c r="Q136939" s="39"/>
    </row>
    <row r="136940" spans="17:17">
      <c r="Q136940" s="39"/>
    </row>
    <row r="136941" spans="17:17">
      <c r="Q136941" s="39"/>
    </row>
    <row r="136942" spans="17:17">
      <c r="Q136942" s="39"/>
    </row>
    <row r="136943" spans="17:17">
      <c r="Q136943" s="39"/>
    </row>
    <row r="136944" spans="17:17">
      <c r="Q136944" s="39"/>
    </row>
    <row r="136945" spans="17:17">
      <c r="Q136945" s="39"/>
    </row>
    <row r="136946" spans="17:17">
      <c r="Q136946" s="39"/>
    </row>
    <row r="136947" spans="17:17">
      <c r="Q136947" s="39"/>
    </row>
    <row r="136948" spans="17:17">
      <c r="Q136948" s="39"/>
    </row>
    <row r="136949" spans="17:17">
      <c r="Q136949" s="39"/>
    </row>
    <row r="136950" spans="17:17">
      <c r="Q136950" s="39"/>
    </row>
    <row r="136951" spans="17:17">
      <c r="Q136951" s="39"/>
    </row>
    <row r="136952" spans="17:17">
      <c r="Q136952" s="39"/>
    </row>
    <row r="136953" spans="17:17">
      <c r="Q136953" s="39"/>
    </row>
    <row r="136954" spans="17:17">
      <c r="Q136954" s="39"/>
    </row>
    <row r="136955" spans="17:17">
      <c r="Q136955" s="39"/>
    </row>
    <row r="136956" spans="17:17">
      <c r="Q136956" s="39"/>
    </row>
    <row r="136957" spans="17:17">
      <c r="Q136957" s="39"/>
    </row>
    <row r="136958" spans="17:17">
      <c r="Q136958" s="39"/>
    </row>
    <row r="136959" spans="17:17">
      <c r="Q136959" s="39"/>
    </row>
    <row r="136960" spans="17:17">
      <c r="Q136960" s="39"/>
    </row>
    <row r="136961" spans="17:17">
      <c r="Q136961" s="39"/>
    </row>
    <row r="136962" spans="17:17">
      <c r="Q136962" s="39"/>
    </row>
    <row r="136963" spans="17:17">
      <c r="Q136963" s="39"/>
    </row>
    <row r="136964" spans="17:17">
      <c r="Q136964" s="39"/>
    </row>
    <row r="136965" spans="17:17">
      <c r="Q136965" s="39"/>
    </row>
    <row r="136966" spans="17:17">
      <c r="Q136966" s="39"/>
    </row>
    <row r="136967" spans="17:17">
      <c r="Q136967" s="39"/>
    </row>
    <row r="136968" spans="17:17">
      <c r="Q136968" s="39"/>
    </row>
    <row r="136969" spans="17:17">
      <c r="Q136969" s="39"/>
    </row>
    <row r="136970" spans="17:17">
      <c r="Q136970" s="39"/>
    </row>
    <row r="136971" spans="17:17">
      <c r="Q136971" s="39"/>
    </row>
    <row r="136972" spans="17:17">
      <c r="Q136972" s="39"/>
    </row>
    <row r="136973" spans="17:17">
      <c r="Q136973" s="39"/>
    </row>
    <row r="136974" spans="17:17">
      <c r="Q136974" s="39"/>
    </row>
    <row r="136975" spans="17:17">
      <c r="Q136975" s="39"/>
    </row>
    <row r="136976" spans="17:17">
      <c r="Q136976" s="39"/>
    </row>
    <row r="136977" spans="17:17">
      <c r="Q136977" s="39"/>
    </row>
    <row r="136978" spans="17:17">
      <c r="Q136978" s="39"/>
    </row>
    <row r="136979" spans="17:17">
      <c r="Q136979" s="39"/>
    </row>
    <row r="136980" spans="17:17">
      <c r="Q136980" s="39"/>
    </row>
    <row r="136981" spans="17:17">
      <c r="Q136981" s="39"/>
    </row>
    <row r="136982" spans="17:17">
      <c r="Q136982" s="39"/>
    </row>
    <row r="136983" spans="17:17">
      <c r="Q136983" s="39"/>
    </row>
    <row r="136984" spans="17:17">
      <c r="Q136984" s="39"/>
    </row>
    <row r="136985" spans="17:17">
      <c r="Q136985" s="39"/>
    </row>
    <row r="136986" spans="17:17">
      <c r="Q136986" s="39"/>
    </row>
    <row r="136987" spans="17:17">
      <c r="Q136987" s="39"/>
    </row>
    <row r="136988" spans="17:17">
      <c r="Q136988" s="39"/>
    </row>
    <row r="136989" spans="17:17">
      <c r="Q136989" s="39"/>
    </row>
    <row r="136990" spans="17:17">
      <c r="Q136990" s="39"/>
    </row>
    <row r="136991" spans="17:17">
      <c r="Q136991" s="39"/>
    </row>
    <row r="136992" spans="17:17">
      <c r="Q136992" s="39"/>
    </row>
    <row r="136993" spans="17:17">
      <c r="Q136993" s="39"/>
    </row>
    <row r="136994" spans="17:17">
      <c r="Q136994" s="39"/>
    </row>
    <row r="136995" spans="17:17">
      <c r="Q136995" s="39"/>
    </row>
    <row r="136996" spans="17:17">
      <c r="Q136996" s="39"/>
    </row>
    <row r="136997" spans="17:17">
      <c r="Q136997" s="39"/>
    </row>
    <row r="136998" spans="17:17">
      <c r="Q136998" s="39"/>
    </row>
    <row r="136999" spans="17:17">
      <c r="Q136999" s="39"/>
    </row>
    <row r="137000" spans="17:17">
      <c r="Q137000" s="39"/>
    </row>
    <row r="137001" spans="17:17">
      <c r="Q137001" s="39"/>
    </row>
    <row r="137002" spans="17:17">
      <c r="Q137002" s="39"/>
    </row>
    <row r="137003" spans="17:17">
      <c r="Q137003" s="39"/>
    </row>
    <row r="137004" spans="17:17">
      <c r="Q137004" s="39"/>
    </row>
    <row r="137005" spans="17:17">
      <c r="Q137005" s="39"/>
    </row>
    <row r="137006" spans="17:17">
      <c r="Q137006" s="39"/>
    </row>
    <row r="137007" spans="17:17">
      <c r="Q137007" s="39"/>
    </row>
    <row r="137008" spans="17:17">
      <c r="Q137008" s="39"/>
    </row>
    <row r="137009" spans="17:17">
      <c r="Q137009" s="39"/>
    </row>
    <row r="137010" spans="17:17">
      <c r="Q137010" s="39"/>
    </row>
    <row r="137011" spans="17:17">
      <c r="Q137011" s="39"/>
    </row>
    <row r="137012" spans="17:17">
      <c r="Q137012" s="39"/>
    </row>
    <row r="137013" spans="17:17">
      <c r="Q137013" s="39"/>
    </row>
    <row r="137014" spans="17:17">
      <c r="Q137014" s="39"/>
    </row>
    <row r="137015" spans="17:17">
      <c r="Q137015" s="39"/>
    </row>
    <row r="137016" spans="17:17">
      <c r="Q137016" s="39"/>
    </row>
    <row r="137017" spans="17:17">
      <c r="Q137017" s="39"/>
    </row>
    <row r="137018" spans="17:17">
      <c r="Q137018" s="39"/>
    </row>
    <row r="137019" spans="17:17">
      <c r="Q137019" s="39"/>
    </row>
    <row r="137020" spans="17:17">
      <c r="Q137020" s="39"/>
    </row>
    <row r="137021" spans="17:17">
      <c r="Q137021" s="39"/>
    </row>
    <row r="137022" spans="17:17">
      <c r="Q137022" s="39"/>
    </row>
    <row r="137023" spans="17:17">
      <c r="Q137023" s="39"/>
    </row>
    <row r="137024" spans="17:17">
      <c r="Q137024" s="39"/>
    </row>
    <row r="137025" spans="17:17">
      <c r="Q137025" s="39"/>
    </row>
    <row r="137026" spans="17:17">
      <c r="Q137026" s="39"/>
    </row>
    <row r="137027" spans="17:17">
      <c r="Q137027" s="39"/>
    </row>
    <row r="137028" spans="17:17">
      <c r="Q137028" s="39"/>
    </row>
    <row r="137029" spans="17:17">
      <c r="Q137029" s="39"/>
    </row>
    <row r="137030" spans="17:17">
      <c r="Q137030" s="39"/>
    </row>
    <row r="137031" spans="17:17">
      <c r="Q137031" s="39"/>
    </row>
    <row r="137032" spans="17:17">
      <c r="Q137032" s="39"/>
    </row>
    <row r="137033" spans="17:17">
      <c r="Q137033" s="39"/>
    </row>
    <row r="137034" spans="17:17">
      <c r="Q137034" s="39"/>
    </row>
    <row r="137035" spans="17:17">
      <c r="Q137035" s="39"/>
    </row>
    <row r="137036" spans="17:17">
      <c r="Q137036" s="39"/>
    </row>
    <row r="137037" spans="17:17">
      <c r="Q137037" s="39"/>
    </row>
    <row r="137038" spans="17:17">
      <c r="Q137038" s="39"/>
    </row>
    <row r="137039" spans="17:17">
      <c r="Q137039" s="39"/>
    </row>
    <row r="137040" spans="17:17">
      <c r="Q137040" s="39"/>
    </row>
    <row r="137041" spans="17:17">
      <c r="Q137041" s="39"/>
    </row>
    <row r="137042" spans="17:17">
      <c r="Q137042" s="39"/>
    </row>
    <row r="137043" spans="17:17">
      <c r="Q137043" s="39"/>
    </row>
    <row r="137044" spans="17:17">
      <c r="Q137044" s="39"/>
    </row>
    <row r="137045" spans="17:17">
      <c r="Q137045" s="39"/>
    </row>
    <row r="137046" spans="17:17">
      <c r="Q137046" s="39"/>
    </row>
    <row r="137047" spans="17:17">
      <c r="Q137047" s="39"/>
    </row>
    <row r="137048" spans="17:17">
      <c r="Q137048" s="39"/>
    </row>
    <row r="137049" spans="17:17">
      <c r="Q137049" s="39"/>
    </row>
    <row r="137050" spans="17:17">
      <c r="Q137050" s="39"/>
    </row>
    <row r="137051" spans="17:17">
      <c r="Q137051" s="39"/>
    </row>
    <row r="137052" spans="17:17">
      <c r="Q137052" s="39"/>
    </row>
    <row r="137053" spans="17:17">
      <c r="Q137053" s="39"/>
    </row>
    <row r="137054" spans="17:17">
      <c r="Q137054" s="39"/>
    </row>
    <row r="137055" spans="17:17">
      <c r="Q137055" s="39"/>
    </row>
    <row r="137056" spans="17:17">
      <c r="Q137056" s="39"/>
    </row>
    <row r="137057" spans="17:17">
      <c r="Q137057" s="39"/>
    </row>
    <row r="137058" spans="17:17">
      <c r="Q137058" s="39"/>
    </row>
    <row r="137059" spans="17:17">
      <c r="Q137059" s="39"/>
    </row>
    <row r="137060" spans="17:17">
      <c r="Q137060" s="39"/>
    </row>
    <row r="137061" spans="17:17">
      <c r="Q137061" s="39"/>
    </row>
    <row r="137062" spans="17:17">
      <c r="Q137062" s="39"/>
    </row>
    <row r="137063" spans="17:17">
      <c r="Q137063" s="39"/>
    </row>
    <row r="137064" spans="17:17">
      <c r="Q137064" s="39"/>
    </row>
    <row r="137065" spans="17:17">
      <c r="Q137065" s="39"/>
    </row>
    <row r="137066" spans="17:17">
      <c r="Q137066" s="39"/>
    </row>
    <row r="137067" spans="17:17">
      <c r="Q137067" s="39"/>
    </row>
    <row r="137068" spans="17:17">
      <c r="Q137068" s="39"/>
    </row>
    <row r="137069" spans="17:17">
      <c r="Q137069" s="39"/>
    </row>
    <row r="137070" spans="17:17">
      <c r="Q137070" s="39"/>
    </row>
    <row r="137071" spans="17:17">
      <c r="Q137071" s="39"/>
    </row>
    <row r="137072" spans="17:17">
      <c r="Q137072" s="39"/>
    </row>
    <row r="137073" spans="17:17">
      <c r="Q137073" s="39"/>
    </row>
    <row r="137074" spans="17:17">
      <c r="Q137074" s="39"/>
    </row>
    <row r="137075" spans="17:17">
      <c r="Q137075" s="39"/>
    </row>
    <row r="137076" spans="17:17">
      <c r="Q137076" s="39"/>
    </row>
    <row r="137077" spans="17:17">
      <c r="Q137077" s="39"/>
    </row>
    <row r="137078" spans="17:17">
      <c r="Q137078" s="39"/>
    </row>
    <row r="137079" spans="17:17">
      <c r="Q137079" s="39"/>
    </row>
    <row r="137080" spans="17:17">
      <c r="Q137080" s="39"/>
    </row>
    <row r="137081" spans="17:17">
      <c r="Q137081" s="39"/>
    </row>
    <row r="137082" spans="17:17">
      <c r="Q137082" s="39"/>
    </row>
    <row r="137083" spans="17:17">
      <c r="Q137083" s="39"/>
    </row>
    <row r="137084" spans="17:17">
      <c r="Q137084" s="39"/>
    </row>
    <row r="137085" spans="17:17">
      <c r="Q137085" s="39"/>
    </row>
    <row r="137086" spans="17:17">
      <c r="Q137086" s="39"/>
    </row>
    <row r="137087" spans="17:17">
      <c r="Q137087" s="39"/>
    </row>
    <row r="137088" spans="17:17">
      <c r="Q137088" s="39"/>
    </row>
    <row r="137089" spans="17:17">
      <c r="Q137089" s="39"/>
    </row>
    <row r="137090" spans="17:17">
      <c r="Q137090" s="39"/>
    </row>
    <row r="137091" spans="17:17">
      <c r="Q137091" s="39"/>
    </row>
    <row r="137092" spans="17:17">
      <c r="Q137092" s="39"/>
    </row>
    <row r="137093" spans="17:17">
      <c r="Q137093" s="39"/>
    </row>
    <row r="137094" spans="17:17">
      <c r="Q137094" s="39"/>
    </row>
    <row r="137095" spans="17:17">
      <c r="Q137095" s="39"/>
    </row>
    <row r="137096" spans="17:17">
      <c r="Q137096" s="39"/>
    </row>
    <row r="137097" spans="17:17">
      <c r="Q137097" s="39"/>
    </row>
    <row r="137098" spans="17:17">
      <c r="Q137098" s="39"/>
    </row>
    <row r="137099" spans="17:17">
      <c r="Q137099" s="39"/>
    </row>
    <row r="137100" spans="17:17">
      <c r="Q137100" s="39"/>
    </row>
    <row r="137101" spans="17:17">
      <c r="Q137101" s="39"/>
    </row>
    <row r="137102" spans="17:17">
      <c r="Q137102" s="39"/>
    </row>
    <row r="137103" spans="17:17">
      <c r="Q137103" s="39"/>
    </row>
    <row r="137104" spans="17:17">
      <c r="Q137104" s="39"/>
    </row>
    <row r="137105" spans="17:17">
      <c r="Q137105" s="39"/>
    </row>
    <row r="137106" spans="17:17">
      <c r="Q137106" s="39"/>
    </row>
    <row r="137107" spans="17:17">
      <c r="Q137107" s="39"/>
    </row>
    <row r="137108" spans="17:17">
      <c r="Q137108" s="39"/>
    </row>
    <row r="137109" spans="17:17">
      <c r="Q137109" s="39"/>
    </row>
    <row r="137110" spans="17:17">
      <c r="Q137110" s="39"/>
    </row>
    <row r="137111" spans="17:17">
      <c r="Q137111" s="39"/>
    </row>
    <row r="137112" spans="17:17">
      <c r="Q137112" s="39"/>
    </row>
    <row r="137113" spans="17:17">
      <c r="Q137113" s="39"/>
    </row>
    <row r="137114" spans="17:17">
      <c r="Q137114" s="39"/>
    </row>
    <row r="137115" spans="17:17">
      <c r="Q137115" s="39"/>
    </row>
    <row r="137116" spans="17:17">
      <c r="Q137116" s="39"/>
    </row>
    <row r="137117" spans="17:17">
      <c r="Q137117" s="39"/>
    </row>
    <row r="137118" spans="17:17">
      <c r="Q137118" s="39"/>
    </row>
    <row r="137119" spans="17:17">
      <c r="Q137119" s="39"/>
    </row>
    <row r="137120" spans="17:17">
      <c r="Q137120" s="39"/>
    </row>
    <row r="137121" spans="17:17">
      <c r="Q137121" s="39"/>
    </row>
    <row r="137122" spans="17:17">
      <c r="Q137122" s="39"/>
    </row>
    <row r="137123" spans="17:17">
      <c r="Q137123" s="39"/>
    </row>
    <row r="137124" spans="17:17">
      <c r="Q137124" s="39"/>
    </row>
    <row r="137125" spans="17:17">
      <c r="Q137125" s="39"/>
    </row>
    <row r="137126" spans="17:17">
      <c r="Q137126" s="39"/>
    </row>
    <row r="137127" spans="17:17">
      <c r="Q137127" s="39"/>
    </row>
    <row r="137128" spans="17:17">
      <c r="Q137128" s="39"/>
    </row>
    <row r="137129" spans="17:17">
      <c r="Q137129" s="39"/>
    </row>
    <row r="137130" spans="17:17">
      <c r="Q137130" s="39"/>
    </row>
    <row r="137131" spans="17:17">
      <c r="Q137131" s="39"/>
    </row>
    <row r="137132" spans="17:17">
      <c r="Q137132" s="39"/>
    </row>
    <row r="137133" spans="17:17">
      <c r="Q137133" s="39"/>
    </row>
    <row r="137134" spans="17:17">
      <c r="Q137134" s="39"/>
    </row>
    <row r="137135" spans="17:17">
      <c r="Q137135" s="39"/>
    </row>
    <row r="137136" spans="17:17">
      <c r="Q137136" s="39"/>
    </row>
    <row r="137137" spans="17:17">
      <c r="Q137137" s="39"/>
    </row>
    <row r="137138" spans="17:17">
      <c r="Q137138" s="39"/>
    </row>
    <row r="137139" spans="17:17">
      <c r="Q137139" s="39"/>
    </row>
    <row r="137140" spans="17:17">
      <c r="Q137140" s="39"/>
    </row>
    <row r="137141" spans="17:17">
      <c r="Q137141" s="39"/>
    </row>
    <row r="137142" spans="17:17">
      <c r="Q137142" s="39"/>
    </row>
    <row r="137143" spans="17:17">
      <c r="Q137143" s="39"/>
    </row>
    <row r="137144" spans="17:17">
      <c r="Q137144" s="39"/>
    </row>
    <row r="137145" spans="17:17">
      <c r="Q137145" s="39"/>
    </row>
    <row r="137146" spans="17:17">
      <c r="Q137146" s="39"/>
    </row>
    <row r="137147" spans="17:17">
      <c r="Q137147" s="39"/>
    </row>
    <row r="137148" spans="17:17">
      <c r="Q137148" s="39"/>
    </row>
    <row r="137149" spans="17:17">
      <c r="Q137149" s="39"/>
    </row>
    <row r="137150" spans="17:17">
      <c r="Q137150" s="39"/>
    </row>
    <row r="137151" spans="17:17">
      <c r="Q137151" s="39"/>
    </row>
    <row r="137152" spans="17:17">
      <c r="Q137152" s="39"/>
    </row>
    <row r="137153" spans="17:17">
      <c r="Q137153" s="39"/>
    </row>
    <row r="137154" spans="17:17">
      <c r="Q137154" s="39"/>
    </row>
    <row r="137155" spans="17:17">
      <c r="Q137155" s="39"/>
    </row>
    <row r="137156" spans="17:17">
      <c r="Q137156" s="39"/>
    </row>
    <row r="137157" spans="17:17">
      <c r="Q137157" s="39"/>
    </row>
    <row r="137158" spans="17:17">
      <c r="Q137158" s="39"/>
    </row>
    <row r="137159" spans="17:17">
      <c r="Q137159" s="39"/>
    </row>
    <row r="137160" spans="17:17">
      <c r="Q137160" s="39"/>
    </row>
    <row r="137161" spans="17:17">
      <c r="Q137161" s="39"/>
    </row>
    <row r="137162" spans="17:17">
      <c r="Q137162" s="39"/>
    </row>
    <row r="137163" spans="17:17">
      <c r="Q137163" s="39"/>
    </row>
    <row r="137164" spans="17:17">
      <c r="Q137164" s="39"/>
    </row>
    <row r="137165" spans="17:17">
      <c r="Q137165" s="39"/>
    </row>
    <row r="137166" spans="17:17">
      <c r="Q137166" s="39"/>
    </row>
    <row r="137167" spans="17:17">
      <c r="Q137167" s="39"/>
    </row>
    <row r="137168" spans="17:17">
      <c r="Q137168" s="39"/>
    </row>
    <row r="137169" spans="17:17">
      <c r="Q137169" s="39"/>
    </row>
    <row r="137170" spans="17:17">
      <c r="Q137170" s="39"/>
    </row>
    <row r="137171" spans="17:17">
      <c r="Q137171" s="39"/>
    </row>
    <row r="137172" spans="17:17">
      <c r="Q137172" s="39"/>
    </row>
    <row r="137173" spans="17:17">
      <c r="Q137173" s="39"/>
    </row>
    <row r="137174" spans="17:17">
      <c r="Q137174" s="39"/>
    </row>
    <row r="137175" spans="17:17">
      <c r="Q137175" s="39"/>
    </row>
    <row r="137176" spans="17:17">
      <c r="Q137176" s="39"/>
    </row>
    <row r="137177" spans="17:17">
      <c r="Q137177" s="39"/>
    </row>
    <row r="137178" spans="17:17">
      <c r="Q137178" s="39"/>
    </row>
    <row r="137179" spans="17:17">
      <c r="Q137179" s="39"/>
    </row>
    <row r="137180" spans="17:17">
      <c r="Q137180" s="39"/>
    </row>
    <row r="137181" spans="17:17">
      <c r="Q137181" s="39"/>
    </row>
    <row r="137182" spans="17:17">
      <c r="Q137182" s="39"/>
    </row>
    <row r="137183" spans="17:17">
      <c r="Q137183" s="39"/>
    </row>
    <row r="137184" spans="17:17">
      <c r="Q137184" s="39"/>
    </row>
    <row r="137185" spans="17:17">
      <c r="Q137185" s="39"/>
    </row>
    <row r="137186" spans="17:17">
      <c r="Q137186" s="39"/>
    </row>
    <row r="137187" spans="17:17">
      <c r="Q137187" s="39"/>
    </row>
    <row r="137188" spans="17:17">
      <c r="Q137188" s="39"/>
    </row>
    <row r="137189" spans="17:17">
      <c r="Q137189" s="39"/>
    </row>
    <row r="137190" spans="17:17">
      <c r="Q137190" s="39"/>
    </row>
    <row r="137191" spans="17:17">
      <c r="Q137191" s="39"/>
    </row>
    <row r="137192" spans="17:17">
      <c r="Q137192" s="39"/>
    </row>
    <row r="137193" spans="17:17">
      <c r="Q137193" s="39"/>
    </row>
    <row r="137194" spans="17:17">
      <c r="Q137194" s="39"/>
    </row>
    <row r="137195" spans="17:17">
      <c r="Q137195" s="39"/>
    </row>
    <row r="137196" spans="17:17">
      <c r="Q137196" s="39"/>
    </row>
    <row r="137197" spans="17:17">
      <c r="Q137197" s="39"/>
    </row>
    <row r="137198" spans="17:17">
      <c r="Q137198" s="39"/>
    </row>
    <row r="137199" spans="17:17">
      <c r="Q137199" s="39"/>
    </row>
    <row r="137200" spans="17:17">
      <c r="Q137200" s="39"/>
    </row>
    <row r="137201" spans="17:17">
      <c r="Q137201" s="39"/>
    </row>
    <row r="137202" spans="17:17">
      <c r="Q137202" s="39"/>
    </row>
    <row r="137203" spans="17:17">
      <c r="Q137203" s="39"/>
    </row>
    <row r="137204" spans="17:17">
      <c r="Q137204" s="39"/>
    </row>
    <row r="137205" spans="17:17">
      <c r="Q137205" s="39"/>
    </row>
    <row r="137206" spans="17:17">
      <c r="Q137206" s="39"/>
    </row>
    <row r="137207" spans="17:17">
      <c r="Q137207" s="39"/>
    </row>
    <row r="137208" spans="17:17">
      <c r="Q137208" s="39"/>
    </row>
    <row r="137209" spans="17:17">
      <c r="Q137209" s="39"/>
    </row>
    <row r="137210" spans="17:17">
      <c r="Q137210" s="39"/>
    </row>
    <row r="137211" spans="17:17">
      <c r="Q137211" s="39"/>
    </row>
    <row r="137212" spans="17:17">
      <c r="Q137212" s="39"/>
    </row>
    <row r="137213" spans="17:17">
      <c r="Q137213" s="39"/>
    </row>
    <row r="137214" spans="17:17">
      <c r="Q137214" s="39"/>
    </row>
    <row r="137215" spans="17:17">
      <c r="Q137215" s="39"/>
    </row>
    <row r="137216" spans="17:17">
      <c r="Q137216" s="39"/>
    </row>
    <row r="137217" spans="17:17">
      <c r="Q137217" s="39"/>
    </row>
    <row r="137218" spans="17:17">
      <c r="Q137218" s="39"/>
    </row>
    <row r="137219" spans="17:17">
      <c r="Q137219" s="39"/>
    </row>
    <row r="137220" spans="17:17">
      <c r="Q137220" s="39"/>
    </row>
    <row r="137221" spans="17:17">
      <c r="Q137221" s="39"/>
    </row>
    <row r="137222" spans="17:17">
      <c r="Q137222" s="39"/>
    </row>
    <row r="137223" spans="17:17">
      <c r="Q137223" s="39"/>
    </row>
    <row r="137224" spans="17:17">
      <c r="Q137224" s="39"/>
    </row>
    <row r="137225" spans="17:17">
      <c r="Q137225" s="39"/>
    </row>
    <row r="137226" spans="17:17">
      <c r="Q137226" s="39"/>
    </row>
    <row r="137227" spans="17:17">
      <c r="Q137227" s="39"/>
    </row>
    <row r="137228" spans="17:17">
      <c r="Q137228" s="39"/>
    </row>
    <row r="137229" spans="17:17">
      <c r="Q137229" s="39"/>
    </row>
    <row r="137230" spans="17:17">
      <c r="Q137230" s="39"/>
    </row>
    <row r="137231" spans="17:17">
      <c r="Q137231" s="39"/>
    </row>
    <row r="137232" spans="17:17">
      <c r="Q137232" s="39"/>
    </row>
    <row r="137233" spans="17:17">
      <c r="Q137233" s="39"/>
    </row>
    <row r="137234" spans="17:17">
      <c r="Q137234" s="39"/>
    </row>
    <row r="137235" spans="17:17">
      <c r="Q137235" s="39"/>
    </row>
    <row r="137236" spans="17:17">
      <c r="Q137236" s="39"/>
    </row>
    <row r="137237" spans="17:17">
      <c r="Q137237" s="39"/>
    </row>
    <row r="137238" spans="17:17">
      <c r="Q137238" s="39"/>
    </row>
    <row r="137239" spans="17:17">
      <c r="Q137239" s="39"/>
    </row>
    <row r="137240" spans="17:17">
      <c r="Q137240" s="39"/>
    </row>
    <row r="137241" spans="17:17">
      <c r="Q137241" s="39"/>
    </row>
    <row r="137242" spans="17:17">
      <c r="Q137242" s="39"/>
    </row>
    <row r="137243" spans="17:17">
      <c r="Q137243" s="39"/>
    </row>
    <row r="137244" spans="17:17">
      <c r="Q137244" s="39"/>
    </row>
    <row r="137245" spans="17:17">
      <c r="Q137245" s="39"/>
    </row>
    <row r="137246" spans="17:17">
      <c r="Q137246" s="39"/>
    </row>
    <row r="137247" spans="17:17">
      <c r="Q137247" s="39"/>
    </row>
    <row r="137248" spans="17:17">
      <c r="Q137248" s="39"/>
    </row>
    <row r="137249" spans="17:17">
      <c r="Q137249" s="39"/>
    </row>
    <row r="137250" spans="17:17">
      <c r="Q137250" s="39"/>
    </row>
    <row r="137251" spans="17:17">
      <c r="Q137251" s="39"/>
    </row>
    <row r="137252" spans="17:17">
      <c r="Q137252" s="39"/>
    </row>
    <row r="137253" spans="17:17">
      <c r="Q137253" s="39"/>
    </row>
    <row r="137254" spans="17:17">
      <c r="Q137254" s="39"/>
    </row>
    <row r="137255" spans="17:17">
      <c r="Q137255" s="39"/>
    </row>
    <row r="137256" spans="17:17">
      <c r="Q137256" s="39"/>
    </row>
    <row r="137257" spans="17:17">
      <c r="Q137257" s="39"/>
    </row>
    <row r="137258" spans="17:17">
      <c r="Q137258" s="39"/>
    </row>
    <row r="137259" spans="17:17">
      <c r="Q137259" s="39"/>
    </row>
    <row r="137260" spans="17:17">
      <c r="Q137260" s="39"/>
    </row>
    <row r="137261" spans="17:17">
      <c r="Q137261" s="39"/>
    </row>
    <row r="137262" spans="17:17">
      <c r="Q137262" s="39"/>
    </row>
    <row r="137263" spans="17:17">
      <c r="Q137263" s="39"/>
    </row>
    <row r="137264" spans="17:17">
      <c r="Q137264" s="39"/>
    </row>
    <row r="137265" spans="17:17">
      <c r="Q137265" s="39"/>
    </row>
    <row r="137266" spans="17:17">
      <c r="Q137266" s="39"/>
    </row>
    <row r="137267" spans="17:17">
      <c r="Q137267" s="39"/>
    </row>
    <row r="137268" spans="17:17">
      <c r="Q137268" s="39"/>
    </row>
    <row r="137269" spans="17:17">
      <c r="Q137269" s="39"/>
    </row>
    <row r="137270" spans="17:17">
      <c r="Q137270" s="39"/>
    </row>
    <row r="137271" spans="17:17">
      <c r="Q137271" s="39"/>
    </row>
    <row r="137272" spans="17:17">
      <c r="Q137272" s="39"/>
    </row>
    <row r="137273" spans="17:17">
      <c r="Q137273" s="39"/>
    </row>
    <row r="137274" spans="17:17">
      <c r="Q137274" s="39"/>
    </row>
    <row r="137275" spans="17:17">
      <c r="Q137275" s="39"/>
    </row>
    <row r="137276" spans="17:17">
      <c r="Q137276" s="39"/>
    </row>
    <row r="137277" spans="17:17">
      <c r="Q137277" s="39"/>
    </row>
    <row r="137278" spans="17:17">
      <c r="Q137278" s="39"/>
    </row>
    <row r="137279" spans="17:17">
      <c r="Q137279" s="39"/>
    </row>
    <row r="137280" spans="17:17">
      <c r="Q137280" s="39"/>
    </row>
    <row r="137281" spans="17:17">
      <c r="Q137281" s="39"/>
    </row>
    <row r="137282" spans="17:17">
      <c r="Q137282" s="39"/>
    </row>
    <row r="137283" spans="17:17">
      <c r="Q137283" s="39"/>
    </row>
    <row r="137284" spans="17:17">
      <c r="Q137284" s="39"/>
    </row>
    <row r="137285" spans="17:17">
      <c r="Q137285" s="39"/>
    </row>
    <row r="137286" spans="17:17">
      <c r="Q137286" s="39"/>
    </row>
    <row r="137287" spans="17:17">
      <c r="Q137287" s="39"/>
    </row>
    <row r="137288" spans="17:17">
      <c r="Q137288" s="39"/>
    </row>
    <row r="137289" spans="17:17">
      <c r="Q137289" s="39"/>
    </row>
    <row r="137290" spans="17:17">
      <c r="Q137290" s="39"/>
    </row>
    <row r="137291" spans="17:17">
      <c r="Q137291" s="39"/>
    </row>
    <row r="137292" spans="17:17">
      <c r="Q137292" s="39"/>
    </row>
    <row r="137293" spans="17:17">
      <c r="Q137293" s="39"/>
    </row>
    <row r="137294" spans="17:17">
      <c r="Q137294" s="39"/>
    </row>
    <row r="137295" spans="17:17">
      <c r="Q137295" s="39"/>
    </row>
    <row r="137296" spans="17:17">
      <c r="Q137296" s="39"/>
    </row>
    <row r="137297" spans="17:17">
      <c r="Q137297" s="39"/>
    </row>
    <row r="137298" spans="17:17">
      <c r="Q137298" s="39"/>
    </row>
    <row r="137299" spans="17:17">
      <c r="Q137299" s="39"/>
    </row>
    <row r="137300" spans="17:17">
      <c r="Q137300" s="39"/>
    </row>
    <row r="137301" spans="17:17">
      <c r="Q137301" s="39"/>
    </row>
    <row r="137302" spans="17:17">
      <c r="Q137302" s="39"/>
    </row>
    <row r="137303" spans="17:17">
      <c r="Q137303" s="39"/>
    </row>
    <row r="137304" spans="17:17">
      <c r="Q137304" s="39"/>
    </row>
    <row r="137305" spans="17:17">
      <c r="Q137305" s="39"/>
    </row>
    <row r="137306" spans="17:17">
      <c r="Q137306" s="39"/>
    </row>
    <row r="137307" spans="17:17">
      <c r="Q137307" s="39"/>
    </row>
    <row r="137308" spans="17:17">
      <c r="Q137308" s="39"/>
    </row>
    <row r="137309" spans="17:17">
      <c r="Q137309" s="39"/>
    </row>
    <row r="137310" spans="17:17">
      <c r="Q137310" s="39"/>
    </row>
    <row r="137311" spans="17:17">
      <c r="Q137311" s="39"/>
    </row>
    <row r="137312" spans="17:17">
      <c r="Q137312" s="39"/>
    </row>
    <row r="137313" spans="17:17">
      <c r="Q137313" s="39"/>
    </row>
    <row r="137314" spans="17:17">
      <c r="Q137314" s="39"/>
    </row>
    <row r="137315" spans="17:17">
      <c r="Q137315" s="39"/>
    </row>
    <row r="137316" spans="17:17">
      <c r="Q137316" s="39"/>
    </row>
    <row r="137317" spans="17:17">
      <c r="Q137317" s="39"/>
    </row>
    <row r="137318" spans="17:17">
      <c r="Q137318" s="39"/>
    </row>
    <row r="137319" spans="17:17">
      <c r="Q137319" s="39"/>
    </row>
    <row r="137320" spans="17:17">
      <c r="Q137320" s="39"/>
    </row>
    <row r="137321" spans="17:17">
      <c r="Q137321" s="39"/>
    </row>
    <row r="137322" spans="17:17">
      <c r="Q137322" s="39"/>
    </row>
    <row r="137323" spans="17:17">
      <c r="Q137323" s="39"/>
    </row>
    <row r="137324" spans="17:17">
      <c r="Q137324" s="39"/>
    </row>
    <row r="137325" spans="17:17">
      <c r="Q137325" s="39"/>
    </row>
    <row r="137326" spans="17:17">
      <c r="Q137326" s="39"/>
    </row>
    <row r="137327" spans="17:17">
      <c r="Q137327" s="39"/>
    </row>
    <row r="137328" spans="17:17">
      <c r="Q137328" s="39"/>
    </row>
    <row r="137329" spans="17:17">
      <c r="Q137329" s="39"/>
    </row>
    <row r="137330" spans="17:17">
      <c r="Q137330" s="39"/>
    </row>
    <row r="137331" spans="17:17">
      <c r="Q137331" s="39"/>
    </row>
    <row r="137332" spans="17:17">
      <c r="Q137332" s="39"/>
    </row>
    <row r="137333" spans="17:17">
      <c r="Q137333" s="39"/>
    </row>
    <row r="137334" spans="17:17">
      <c r="Q137334" s="39"/>
    </row>
    <row r="137335" spans="17:17">
      <c r="Q137335" s="39"/>
    </row>
    <row r="137336" spans="17:17">
      <c r="Q137336" s="39"/>
    </row>
    <row r="137337" spans="17:17">
      <c r="Q137337" s="39"/>
    </row>
    <row r="137338" spans="17:17">
      <c r="Q137338" s="39"/>
    </row>
    <row r="137339" spans="17:17">
      <c r="Q137339" s="39"/>
    </row>
    <row r="137340" spans="17:17">
      <c r="Q137340" s="39"/>
    </row>
    <row r="137341" spans="17:17">
      <c r="Q137341" s="39"/>
    </row>
    <row r="137342" spans="17:17">
      <c r="Q137342" s="39"/>
    </row>
    <row r="137343" spans="17:17">
      <c r="Q137343" s="39"/>
    </row>
    <row r="137344" spans="17:17">
      <c r="Q137344" s="39"/>
    </row>
    <row r="137345" spans="17:17">
      <c r="Q137345" s="39"/>
    </row>
    <row r="137346" spans="17:17">
      <c r="Q137346" s="39"/>
    </row>
    <row r="137347" spans="17:17">
      <c r="Q137347" s="39"/>
    </row>
    <row r="137348" spans="17:17">
      <c r="Q137348" s="39"/>
    </row>
    <row r="137349" spans="17:17">
      <c r="Q137349" s="39"/>
    </row>
    <row r="137350" spans="17:17">
      <c r="Q137350" s="39"/>
    </row>
    <row r="137351" spans="17:17">
      <c r="Q137351" s="39"/>
    </row>
    <row r="137352" spans="17:17">
      <c r="Q137352" s="39"/>
    </row>
    <row r="137353" spans="17:17">
      <c r="Q137353" s="39"/>
    </row>
    <row r="137354" spans="17:17">
      <c r="Q137354" s="39"/>
    </row>
    <row r="137355" spans="17:17">
      <c r="Q137355" s="39"/>
    </row>
    <row r="137356" spans="17:17">
      <c r="Q137356" s="39"/>
    </row>
    <row r="137357" spans="17:17">
      <c r="Q137357" s="39"/>
    </row>
    <row r="137358" spans="17:17">
      <c r="Q137358" s="39"/>
    </row>
    <row r="137359" spans="17:17">
      <c r="Q137359" s="39"/>
    </row>
    <row r="137360" spans="17:17">
      <c r="Q137360" s="39"/>
    </row>
    <row r="137361" spans="17:17">
      <c r="Q137361" s="39"/>
    </row>
    <row r="137362" spans="17:17">
      <c r="Q137362" s="39"/>
    </row>
    <row r="137363" spans="17:17">
      <c r="Q137363" s="39"/>
    </row>
    <row r="137364" spans="17:17">
      <c r="Q137364" s="39"/>
    </row>
    <row r="137365" spans="17:17">
      <c r="Q137365" s="39"/>
    </row>
    <row r="137366" spans="17:17">
      <c r="Q137366" s="39"/>
    </row>
    <row r="137367" spans="17:17">
      <c r="Q137367" s="39"/>
    </row>
    <row r="137368" spans="17:17">
      <c r="Q137368" s="39"/>
    </row>
    <row r="137369" spans="17:17">
      <c r="Q137369" s="39"/>
    </row>
    <row r="137370" spans="17:17">
      <c r="Q137370" s="39"/>
    </row>
    <row r="137371" spans="17:17">
      <c r="Q137371" s="39"/>
    </row>
    <row r="137372" spans="17:17">
      <c r="Q137372" s="39"/>
    </row>
    <row r="137373" spans="17:17">
      <c r="Q137373" s="39"/>
    </row>
    <row r="137374" spans="17:17">
      <c r="Q137374" s="39"/>
    </row>
    <row r="137375" spans="17:17">
      <c r="Q137375" s="39"/>
    </row>
    <row r="137376" spans="17:17">
      <c r="Q137376" s="39"/>
    </row>
    <row r="137377" spans="17:17">
      <c r="Q137377" s="39"/>
    </row>
    <row r="137378" spans="17:17">
      <c r="Q137378" s="39"/>
    </row>
    <row r="137379" spans="17:17">
      <c r="Q137379" s="39"/>
    </row>
    <row r="137380" spans="17:17">
      <c r="Q137380" s="39"/>
    </row>
    <row r="137381" spans="17:17">
      <c r="Q137381" s="39"/>
    </row>
    <row r="137382" spans="17:17">
      <c r="Q137382" s="39"/>
    </row>
    <row r="137383" spans="17:17">
      <c r="Q137383" s="39"/>
    </row>
    <row r="137384" spans="17:17">
      <c r="Q137384" s="39"/>
    </row>
    <row r="137385" spans="17:17">
      <c r="Q137385" s="39"/>
    </row>
    <row r="137386" spans="17:17">
      <c r="Q137386" s="39"/>
    </row>
    <row r="137387" spans="17:17">
      <c r="Q137387" s="39"/>
    </row>
    <row r="137388" spans="17:17">
      <c r="Q137388" s="39"/>
    </row>
    <row r="137389" spans="17:17">
      <c r="Q137389" s="39"/>
    </row>
    <row r="137390" spans="17:17">
      <c r="Q137390" s="39"/>
    </row>
    <row r="137391" spans="17:17">
      <c r="Q137391" s="39"/>
    </row>
    <row r="137392" spans="17:17">
      <c r="Q137392" s="39"/>
    </row>
    <row r="137393" spans="17:17">
      <c r="Q137393" s="39"/>
    </row>
    <row r="137394" spans="17:17">
      <c r="Q137394" s="39"/>
    </row>
    <row r="137395" spans="17:17">
      <c r="Q137395" s="39"/>
    </row>
    <row r="137396" spans="17:17">
      <c r="Q137396" s="39"/>
    </row>
    <row r="137397" spans="17:17">
      <c r="Q137397" s="39"/>
    </row>
    <row r="137398" spans="17:17">
      <c r="Q137398" s="39"/>
    </row>
    <row r="137399" spans="17:17">
      <c r="Q137399" s="39"/>
    </row>
    <row r="137400" spans="17:17">
      <c r="Q137400" s="39"/>
    </row>
    <row r="137401" spans="17:17">
      <c r="Q137401" s="39"/>
    </row>
    <row r="137402" spans="17:17">
      <c r="Q137402" s="39"/>
    </row>
    <row r="137403" spans="17:17">
      <c r="Q137403" s="39"/>
    </row>
    <row r="137404" spans="17:17">
      <c r="Q137404" s="39"/>
    </row>
    <row r="137405" spans="17:17">
      <c r="Q137405" s="39"/>
    </row>
    <row r="137406" spans="17:17">
      <c r="Q137406" s="39"/>
    </row>
    <row r="137407" spans="17:17">
      <c r="Q137407" s="39"/>
    </row>
    <row r="137408" spans="17:17">
      <c r="Q137408" s="39"/>
    </row>
    <row r="137409" spans="17:17">
      <c r="Q137409" s="39"/>
    </row>
    <row r="137410" spans="17:17">
      <c r="Q137410" s="39"/>
    </row>
    <row r="137411" spans="17:17">
      <c r="Q137411" s="39"/>
    </row>
    <row r="137412" spans="17:17">
      <c r="Q137412" s="39"/>
    </row>
    <row r="137413" spans="17:17">
      <c r="Q137413" s="39"/>
    </row>
    <row r="137414" spans="17:17">
      <c r="Q137414" s="39"/>
    </row>
    <row r="137415" spans="17:17">
      <c r="Q137415" s="39"/>
    </row>
    <row r="137416" spans="17:17">
      <c r="Q137416" s="39"/>
    </row>
    <row r="137417" spans="17:17">
      <c r="Q137417" s="39"/>
    </row>
    <row r="137418" spans="17:17">
      <c r="Q137418" s="39"/>
    </row>
    <row r="137419" spans="17:17">
      <c r="Q137419" s="39"/>
    </row>
    <row r="137420" spans="17:17">
      <c r="Q137420" s="39"/>
    </row>
    <row r="137421" spans="17:17">
      <c r="Q137421" s="39"/>
    </row>
    <row r="137422" spans="17:17">
      <c r="Q137422" s="39"/>
    </row>
    <row r="137423" spans="17:17">
      <c r="Q137423" s="39"/>
    </row>
    <row r="137424" spans="17:17">
      <c r="Q137424" s="39"/>
    </row>
    <row r="137425" spans="17:17">
      <c r="Q137425" s="39"/>
    </row>
    <row r="137426" spans="17:17">
      <c r="Q137426" s="39"/>
    </row>
    <row r="137427" spans="17:17">
      <c r="Q137427" s="39"/>
    </row>
    <row r="137428" spans="17:17">
      <c r="Q137428" s="39"/>
    </row>
    <row r="137429" spans="17:17">
      <c r="Q137429" s="39"/>
    </row>
    <row r="137430" spans="17:17">
      <c r="Q137430" s="39"/>
    </row>
    <row r="137431" spans="17:17">
      <c r="Q137431" s="39"/>
    </row>
    <row r="137432" spans="17:17">
      <c r="Q137432" s="39"/>
    </row>
    <row r="137433" spans="17:17">
      <c r="Q137433" s="39"/>
    </row>
    <row r="137434" spans="17:17">
      <c r="Q137434" s="39"/>
    </row>
    <row r="137435" spans="17:17">
      <c r="Q137435" s="39"/>
    </row>
    <row r="137436" spans="17:17">
      <c r="Q137436" s="39"/>
    </row>
    <row r="137437" spans="17:17">
      <c r="Q137437" s="39"/>
    </row>
    <row r="137438" spans="17:17">
      <c r="Q137438" s="39"/>
    </row>
    <row r="137439" spans="17:17">
      <c r="Q137439" s="39"/>
    </row>
    <row r="137440" spans="17:17">
      <c r="Q137440" s="39"/>
    </row>
    <row r="137441" spans="17:17">
      <c r="Q137441" s="39"/>
    </row>
    <row r="137442" spans="17:17">
      <c r="Q137442" s="39"/>
    </row>
    <row r="137443" spans="17:17">
      <c r="Q137443" s="39"/>
    </row>
    <row r="137444" spans="17:17">
      <c r="Q137444" s="39"/>
    </row>
    <row r="137445" spans="17:17">
      <c r="Q137445" s="39"/>
    </row>
    <row r="137446" spans="17:17">
      <c r="Q137446" s="39"/>
    </row>
    <row r="137447" spans="17:17">
      <c r="Q137447" s="39"/>
    </row>
    <row r="137448" spans="17:17">
      <c r="Q137448" s="39"/>
    </row>
    <row r="137449" spans="17:17">
      <c r="Q137449" s="39"/>
    </row>
    <row r="137450" spans="17:17">
      <c r="Q137450" s="39"/>
    </row>
    <row r="137451" spans="17:17">
      <c r="Q137451" s="39"/>
    </row>
    <row r="137452" spans="17:17">
      <c r="Q137452" s="39"/>
    </row>
    <row r="137453" spans="17:17">
      <c r="Q137453" s="39"/>
    </row>
    <row r="137454" spans="17:17">
      <c r="Q137454" s="39"/>
    </row>
    <row r="137455" spans="17:17">
      <c r="Q137455" s="39"/>
    </row>
    <row r="137456" spans="17:17">
      <c r="Q137456" s="39"/>
    </row>
    <row r="137457" spans="17:17">
      <c r="Q137457" s="39"/>
    </row>
    <row r="137458" spans="17:17">
      <c r="Q137458" s="39"/>
    </row>
    <row r="137459" spans="17:17">
      <c r="Q137459" s="39"/>
    </row>
    <row r="137460" spans="17:17">
      <c r="Q137460" s="39"/>
    </row>
    <row r="137461" spans="17:17">
      <c r="Q137461" s="39"/>
    </row>
    <row r="137462" spans="17:17">
      <c r="Q137462" s="39"/>
    </row>
    <row r="137463" spans="17:17">
      <c r="Q137463" s="39"/>
    </row>
    <row r="137464" spans="17:17">
      <c r="Q137464" s="39"/>
    </row>
    <row r="137465" spans="17:17">
      <c r="Q137465" s="39"/>
    </row>
    <row r="137466" spans="17:17">
      <c r="Q137466" s="39"/>
    </row>
    <row r="137467" spans="17:17">
      <c r="Q137467" s="39"/>
    </row>
    <row r="137468" spans="17:17">
      <c r="Q137468" s="39"/>
    </row>
    <row r="137469" spans="17:17">
      <c r="Q137469" s="39"/>
    </row>
    <row r="137470" spans="17:17">
      <c r="Q137470" s="39"/>
    </row>
    <row r="137471" spans="17:17">
      <c r="Q137471" s="39"/>
    </row>
    <row r="137472" spans="17:17">
      <c r="Q137472" s="39"/>
    </row>
    <row r="137473" spans="17:17">
      <c r="Q137473" s="39"/>
    </row>
    <row r="137474" spans="17:17">
      <c r="Q137474" s="39"/>
    </row>
    <row r="137475" spans="17:17">
      <c r="Q137475" s="39"/>
    </row>
    <row r="137476" spans="17:17">
      <c r="Q137476" s="39"/>
    </row>
    <row r="137477" spans="17:17">
      <c r="Q137477" s="39"/>
    </row>
    <row r="137478" spans="17:17">
      <c r="Q137478" s="39"/>
    </row>
    <row r="137479" spans="17:17">
      <c r="Q137479" s="39"/>
    </row>
    <row r="137480" spans="17:17">
      <c r="Q137480" s="39"/>
    </row>
    <row r="137481" spans="17:17">
      <c r="Q137481" s="39"/>
    </row>
    <row r="137482" spans="17:17">
      <c r="Q137482" s="39"/>
    </row>
    <row r="137483" spans="17:17">
      <c r="Q137483" s="39"/>
    </row>
    <row r="137484" spans="17:17">
      <c r="Q137484" s="39"/>
    </row>
    <row r="137485" spans="17:17">
      <c r="Q137485" s="39"/>
    </row>
    <row r="137486" spans="17:17">
      <c r="Q137486" s="39"/>
    </row>
    <row r="137487" spans="17:17">
      <c r="Q137487" s="39"/>
    </row>
    <row r="137488" spans="17:17">
      <c r="Q137488" s="39"/>
    </row>
    <row r="137489" spans="17:17">
      <c r="Q137489" s="39"/>
    </row>
    <row r="137490" spans="17:17">
      <c r="Q137490" s="39"/>
    </row>
    <row r="137491" spans="17:17">
      <c r="Q137491" s="39"/>
    </row>
    <row r="137492" spans="17:17">
      <c r="Q137492" s="39"/>
    </row>
    <row r="137493" spans="17:17">
      <c r="Q137493" s="39"/>
    </row>
    <row r="137494" spans="17:17">
      <c r="Q137494" s="39"/>
    </row>
    <row r="137495" spans="17:17">
      <c r="Q137495" s="39"/>
    </row>
    <row r="137496" spans="17:17">
      <c r="Q137496" s="39"/>
    </row>
    <row r="137497" spans="17:17">
      <c r="Q137497" s="39"/>
    </row>
    <row r="137498" spans="17:17">
      <c r="Q137498" s="39"/>
    </row>
    <row r="137499" spans="17:17">
      <c r="Q137499" s="39"/>
    </row>
    <row r="137500" spans="17:17">
      <c r="Q137500" s="39"/>
    </row>
    <row r="137501" spans="17:17">
      <c r="Q137501" s="39"/>
    </row>
    <row r="137502" spans="17:17">
      <c r="Q137502" s="39"/>
    </row>
    <row r="137503" spans="17:17">
      <c r="Q137503" s="39"/>
    </row>
    <row r="137504" spans="17:17">
      <c r="Q137504" s="39"/>
    </row>
    <row r="137505" spans="17:17">
      <c r="Q137505" s="39"/>
    </row>
    <row r="137506" spans="17:17">
      <c r="Q137506" s="39"/>
    </row>
    <row r="137507" spans="17:17">
      <c r="Q137507" s="39"/>
    </row>
    <row r="137508" spans="17:17">
      <c r="Q137508" s="39"/>
    </row>
    <row r="137509" spans="17:17">
      <c r="Q137509" s="39"/>
    </row>
    <row r="137510" spans="17:17">
      <c r="Q137510" s="39"/>
    </row>
    <row r="137511" spans="17:17">
      <c r="Q137511" s="39"/>
    </row>
    <row r="137512" spans="17:17">
      <c r="Q137512" s="39"/>
    </row>
    <row r="137513" spans="17:17">
      <c r="Q137513" s="39"/>
    </row>
    <row r="137514" spans="17:17">
      <c r="Q137514" s="39"/>
    </row>
    <row r="137515" spans="17:17">
      <c r="Q137515" s="39"/>
    </row>
    <row r="137516" spans="17:17">
      <c r="Q137516" s="39"/>
    </row>
    <row r="137517" spans="17:17">
      <c r="Q137517" s="39"/>
    </row>
    <row r="137518" spans="17:17">
      <c r="Q137518" s="39"/>
    </row>
    <row r="137519" spans="17:17">
      <c r="Q137519" s="39"/>
    </row>
    <row r="137520" spans="17:17">
      <c r="Q137520" s="39"/>
    </row>
    <row r="137521" spans="17:17">
      <c r="Q137521" s="39"/>
    </row>
    <row r="137522" spans="17:17">
      <c r="Q137522" s="39"/>
    </row>
    <row r="137523" spans="17:17">
      <c r="Q137523" s="39"/>
    </row>
    <row r="137524" spans="17:17">
      <c r="Q137524" s="39"/>
    </row>
    <row r="137525" spans="17:17">
      <c r="Q137525" s="39"/>
    </row>
    <row r="137526" spans="17:17">
      <c r="Q137526" s="39"/>
    </row>
    <row r="137527" spans="17:17">
      <c r="Q137527" s="39"/>
    </row>
    <row r="137528" spans="17:17">
      <c r="Q137528" s="39"/>
    </row>
    <row r="137529" spans="17:17">
      <c r="Q137529" s="39"/>
    </row>
    <row r="137530" spans="17:17">
      <c r="Q137530" s="39"/>
    </row>
    <row r="137531" spans="17:17">
      <c r="Q137531" s="39"/>
    </row>
    <row r="137532" spans="17:17">
      <c r="Q137532" s="39"/>
    </row>
    <row r="137533" spans="17:17">
      <c r="Q137533" s="39"/>
    </row>
    <row r="137534" spans="17:17">
      <c r="Q137534" s="39"/>
    </row>
    <row r="137535" spans="17:17">
      <c r="Q137535" s="39"/>
    </row>
    <row r="137536" spans="17:17">
      <c r="Q137536" s="39"/>
    </row>
    <row r="137537" spans="17:17">
      <c r="Q137537" s="39"/>
    </row>
    <row r="137538" spans="17:17">
      <c r="Q137538" s="39"/>
    </row>
    <row r="137539" spans="17:17">
      <c r="Q137539" s="39"/>
    </row>
    <row r="137540" spans="17:17">
      <c r="Q137540" s="39"/>
    </row>
    <row r="137541" spans="17:17">
      <c r="Q137541" s="39"/>
    </row>
    <row r="137542" spans="17:17">
      <c r="Q137542" s="39"/>
    </row>
    <row r="137543" spans="17:17">
      <c r="Q137543" s="39"/>
    </row>
    <row r="137544" spans="17:17">
      <c r="Q137544" s="39"/>
    </row>
    <row r="137545" spans="17:17">
      <c r="Q137545" s="39"/>
    </row>
    <row r="137546" spans="17:17">
      <c r="Q137546" s="39"/>
    </row>
    <row r="137547" spans="17:17">
      <c r="Q137547" s="39"/>
    </row>
    <row r="137548" spans="17:17">
      <c r="Q137548" s="39"/>
    </row>
    <row r="137549" spans="17:17">
      <c r="Q137549" s="39"/>
    </row>
    <row r="137550" spans="17:17">
      <c r="Q137550" s="39"/>
    </row>
    <row r="137551" spans="17:17">
      <c r="Q137551" s="39"/>
    </row>
    <row r="137552" spans="17:17">
      <c r="Q137552" s="39"/>
    </row>
    <row r="137553" spans="17:17">
      <c r="Q137553" s="39"/>
    </row>
    <row r="137554" spans="17:17">
      <c r="Q137554" s="39"/>
    </row>
    <row r="137555" spans="17:17">
      <c r="Q137555" s="39"/>
    </row>
    <row r="137556" spans="17:17">
      <c r="Q137556" s="39"/>
    </row>
    <row r="137557" spans="17:17">
      <c r="Q137557" s="39"/>
    </row>
    <row r="137558" spans="17:17">
      <c r="Q137558" s="39"/>
    </row>
    <row r="137559" spans="17:17">
      <c r="Q137559" s="39"/>
    </row>
    <row r="137560" spans="17:17">
      <c r="Q137560" s="39"/>
    </row>
    <row r="137561" spans="17:17">
      <c r="Q137561" s="39"/>
    </row>
    <row r="137562" spans="17:17">
      <c r="Q137562" s="39"/>
    </row>
    <row r="137563" spans="17:17">
      <c r="Q137563" s="39"/>
    </row>
    <row r="137564" spans="17:17">
      <c r="Q137564" s="39"/>
    </row>
    <row r="137565" spans="17:17">
      <c r="Q137565" s="39"/>
    </row>
    <row r="137566" spans="17:17">
      <c r="Q137566" s="39"/>
    </row>
    <row r="137567" spans="17:17">
      <c r="Q137567" s="39"/>
    </row>
    <row r="137568" spans="17:17">
      <c r="Q137568" s="39"/>
    </row>
    <row r="137569" spans="17:17">
      <c r="Q137569" s="39"/>
    </row>
    <row r="137570" spans="17:17">
      <c r="Q137570" s="39"/>
    </row>
    <row r="137571" spans="17:17">
      <c r="Q137571" s="39"/>
    </row>
    <row r="137572" spans="17:17">
      <c r="Q137572" s="39"/>
    </row>
    <row r="137573" spans="17:17">
      <c r="Q137573" s="39"/>
    </row>
    <row r="137574" spans="17:17">
      <c r="Q137574" s="39"/>
    </row>
    <row r="137575" spans="17:17">
      <c r="Q137575" s="39"/>
    </row>
    <row r="137576" spans="17:17">
      <c r="Q137576" s="39"/>
    </row>
    <row r="137577" spans="17:17">
      <c r="Q137577" s="39"/>
    </row>
    <row r="137578" spans="17:17">
      <c r="Q137578" s="39"/>
    </row>
    <row r="137579" spans="17:17">
      <c r="Q137579" s="39"/>
    </row>
    <row r="137580" spans="17:17">
      <c r="Q137580" s="39"/>
    </row>
    <row r="137581" spans="17:17">
      <c r="Q137581" s="39"/>
    </row>
    <row r="137582" spans="17:17">
      <c r="Q137582" s="39"/>
    </row>
    <row r="137583" spans="17:17">
      <c r="Q137583" s="39"/>
    </row>
    <row r="137584" spans="17:17">
      <c r="Q137584" s="39"/>
    </row>
    <row r="137585" spans="17:17">
      <c r="Q137585" s="39"/>
    </row>
    <row r="137586" spans="17:17">
      <c r="Q137586" s="39"/>
    </row>
    <row r="137587" spans="17:17">
      <c r="Q137587" s="39"/>
    </row>
    <row r="137588" spans="17:17">
      <c r="Q137588" s="39"/>
    </row>
    <row r="137589" spans="17:17">
      <c r="Q137589" s="39"/>
    </row>
    <row r="137590" spans="17:17">
      <c r="Q137590" s="39"/>
    </row>
    <row r="137591" spans="17:17">
      <c r="Q137591" s="39"/>
    </row>
    <row r="137592" spans="17:17">
      <c r="Q137592" s="39"/>
    </row>
    <row r="137593" spans="17:17">
      <c r="Q137593" s="39"/>
    </row>
    <row r="137594" spans="17:17">
      <c r="Q137594" s="39"/>
    </row>
    <row r="137595" spans="17:17">
      <c r="Q137595" s="39"/>
    </row>
    <row r="137596" spans="17:17">
      <c r="Q137596" s="39"/>
    </row>
    <row r="137597" spans="17:17">
      <c r="Q137597" s="39"/>
    </row>
    <row r="137598" spans="17:17">
      <c r="Q137598" s="39"/>
    </row>
    <row r="137599" spans="17:17">
      <c r="Q137599" s="39"/>
    </row>
    <row r="137600" spans="17:17">
      <c r="Q137600" s="39"/>
    </row>
    <row r="137601" spans="17:17">
      <c r="Q137601" s="39"/>
    </row>
    <row r="137602" spans="17:17">
      <c r="Q137602" s="39"/>
    </row>
    <row r="137603" spans="17:17">
      <c r="Q137603" s="39"/>
    </row>
    <row r="137604" spans="17:17">
      <c r="Q137604" s="39"/>
    </row>
    <row r="137605" spans="17:17">
      <c r="Q137605" s="39"/>
    </row>
    <row r="137606" spans="17:17">
      <c r="Q137606" s="39"/>
    </row>
    <row r="137607" spans="17:17">
      <c r="Q137607" s="39"/>
    </row>
    <row r="137608" spans="17:17">
      <c r="Q137608" s="39"/>
    </row>
    <row r="137609" spans="17:17">
      <c r="Q137609" s="39"/>
    </row>
    <row r="137610" spans="17:17">
      <c r="Q137610" s="39"/>
    </row>
    <row r="137611" spans="17:17">
      <c r="Q137611" s="39"/>
    </row>
    <row r="137612" spans="17:17">
      <c r="Q137612" s="39"/>
    </row>
    <row r="137613" spans="17:17">
      <c r="Q137613" s="39"/>
    </row>
    <row r="137614" spans="17:17">
      <c r="Q137614" s="39"/>
    </row>
    <row r="137615" spans="17:17">
      <c r="Q137615" s="39"/>
    </row>
    <row r="137616" spans="17:17">
      <c r="Q137616" s="39"/>
    </row>
    <row r="137617" spans="17:17">
      <c r="Q137617" s="39"/>
    </row>
    <row r="137618" spans="17:17">
      <c r="Q137618" s="39"/>
    </row>
    <row r="137619" spans="17:17">
      <c r="Q137619" s="39"/>
    </row>
    <row r="137620" spans="17:17">
      <c r="Q137620" s="39"/>
    </row>
    <row r="137621" spans="17:17">
      <c r="Q137621" s="39"/>
    </row>
    <row r="137622" spans="17:17">
      <c r="Q137622" s="39"/>
    </row>
    <row r="137623" spans="17:17">
      <c r="Q137623" s="39"/>
    </row>
    <row r="137624" spans="17:17">
      <c r="Q137624" s="39"/>
    </row>
    <row r="137625" spans="17:17">
      <c r="Q137625" s="39"/>
    </row>
    <row r="137626" spans="17:17">
      <c r="Q137626" s="39"/>
    </row>
    <row r="137627" spans="17:17">
      <c r="Q137627" s="39"/>
    </row>
    <row r="137628" spans="17:17">
      <c r="Q137628" s="39"/>
    </row>
    <row r="137629" spans="17:17">
      <c r="Q137629" s="39"/>
    </row>
    <row r="137630" spans="17:17">
      <c r="Q137630" s="39"/>
    </row>
    <row r="137631" spans="17:17">
      <c r="Q137631" s="39"/>
    </row>
    <row r="137632" spans="17:17">
      <c r="Q137632" s="39"/>
    </row>
    <row r="137633" spans="17:17">
      <c r="Q137633" s="39"/>
    </row>
    <row r="137634" spans="17:17">
      <c r="Q137634" s="39"/>
    </row>
    <row r="137635" spans="17:17">
      <c r="Q137635" s="39"/>
    </row>
    <row r="137636" spans="17:17">
      <c r="Q137636" s="39"/>
    </row>
    <row r="137637" spans="17:17">
      <c r="Q137637" s="39"/>
    </row>
    <row r="137638" spans="17:17">
      <c r="Q137638" s="39"/>
    </row>
    <row r="137639" spans="17:17">
      <c r="Q137639" s="39"/>
    </row>
    <row r="137640" spans="17:17">
      <c r="Q137640" s="39"/>
    </row>
    <row r="137641" spans="17:17">
      <c r="Q137641" s="39"/>
    </row>
    <row r="137642" spans="17:17">
      <c r="Q137642" s="39"/>
    </row>
    <row r="137643" spans="17:17">
      <c r="Q137643" s="39"/>
    </row>
    <row r="137644" spans="17:17">
      <c r="Q137644" s="39"/>
    </row>
    <row r="137645" spans="17:17">
      <c r="Q137645" s="39"/>
    </row>
    <row r="137646" spans="17:17">
      <c r="Q137646" s="39"/>
    </row>
    <row r="137647" spans="17:17">
      <c r="Q137647" s="39"/>
    </row>
    <row r="137648" spans="17:17">
      <c r="Q137648" s="39"/>
    </row>
    <row r="137649" spans="17:17">
      <c r="Q137649" s="39"/>
    </row>
    <row r="137650" spans="17:17">
      <c r="Q137650" s="39"/>
    </row>
    <row r="137651" spans="17:17">
      <c r="Q137651" s="39"/>
    </row>
    <row r="137652" spans="17:17">
      <c r="Q137652" s="39"/>
    </row>
    <row r="137653" spans="17:17">
      <c r="Q137653" s="39"/>
    </row>
    <row r="137654" spans="17:17">
      <c r="Q137654" s="39"/>
    </row>
    <row r="137655" spans="17:17">
      <c r="Q137655" s="39"/>
    </row>
    <row r="137656" spans="17:17">
      <c r="Q137656" s="39"/>
    </row>
    <row r="137657" spans="17:17">
      <c r="Q137657" s="39"/>
    </row>
    <row r="137658" spans="17:17">
      <c r="Q137658" s="39"/>
    </row>
    <row r="137659" spans="17:17">
      <c r="Q137659" s="39"/>
    </row>
    <row r="137660" spans="17:17">
      <c r="Q137660" s="39"/>
    </row>
    <row r="137661" spans="17:17">
      <c r="Q137661" s="39"/>
    </row>
    <row r="137662" spans="17:17">
      <c r="Q137662" s="39"/>
    </row>
    <row r="137663" spans="17:17">
      <c r="Q137663" s="39"/>
    </row>
    <row r="137664" spans="17:17">
      <c r="Q137664" s="39"/>
    </row>
    <row r="137665" spans="17:17">
      <c r="Q137665" s="39"/>
    </row>
    <row r="137666" spans="17:17">
      <c r="Q137666" s="39"/>
    </row>
    <row r="137667" spans="17:17">
      <c r="Q137667" s="39"/>
    </row>
    <row r="137668" spans="17:17">
      <c r="Q137668" s="39"/>
    </row>
    <row r="137669" spans="17:17">
      <c r="Q137669" s="39"/>
    </row>
    <row r="137670" spans="17:17">
      <c r="Q137670" s="39"/>
    </row>
    <row r="137671" spans="17:17">
      <c r="Q137671" s="39"/>
    </row>
    <row r="137672" spans="17:17">
      <c r="Q137672" s="39"/>
    </row>
    <row r="137673" spans="17:17">
      <c r="Q137673" s="39"/>
    </row>
    <row r="137674" spans="17:17">
      <c r="Q137674" s="39"/>
    </row>
    <row r="137675" spans="17:17">
      <c r="Q137675" s="39"/>
    </row>
    <row r="137676" spans="17:17">
      <c r="Q137676" s="39"/>
    </row>
    <row r="137677" spans="17:17">
      <c r="Q137677" s="39"/>
    </row>
    <row r="137678" spans="17:17">
      <c r="Q137678" s="39"/>
    </row>
    <row r="137679" spans="17:17">
      <c r="Q137679" s="39"/>
    </row>
    <row r="137680" spans="17:17">
      <c r="Q137680" s="39"/>
    </row>
    <row r="137681" spans="17:17">
      <c r="Q137681" s="39"/>
    </row>
    <row r="137682" spans="17:17">
      <c r="Q137682" s="39"/>
    </row>
    <row r="137683" spans="17:17">
      <c r="Q137683" s="39"/>
    </row>
    <row r="137684" spans="17:17">
      <c r="Q137684" s="39"/>
    </row>
    <row r="137685" spans="17:17">
      <c r="Q137685" s="39"/>
    </row>
    <row r="137686" spans="17:17">
      <c r="Q137686" s="39"/>
    </row>
    <row r="137687" spans="17:17">
      <c r="Q137687" s="39"/>
    </row>
    <row r="137688" spans="17:17">
      <c r="Q137688" s="39"/>
    </row>
    <row r="137689" spans="17:17">
      <c r="Q137689" s="39"/>
    </row>
    <row r="137690" spans="17:17">
      <c r="Q137690" s="39"/>
    </row>
    <row r="137691" spans="17:17">
      <c r="Q137691" s="39"/>
    </row>
    <row r="137692" spans="17:17">
      <c r="Q137692" s="39"/>
    </row>
    <row r="137693" spans="17:17">
      <c r="Q137693" s="39"/>
    </row>
    <row r="137694" spans="17:17">
      <c r="Q137694" s="39"/>
    </row>
    <row r="137695" spans="17:17">
      <c r="Q137695" s="39"/>
    </row>
    <row r="137696" spans="17:17">
      <c r="Q137696" s="39"/>
    </row>
    <row r="137697" spans="17:17">
      <c r="Q137697" s="39"/>
    </row>
    <row r="137698" spans="17:17">
      <c r="Q137698" s="39"/>
    </row>
    <row r="137699" spans="17:17">
      <c r="Q137699" s="39"/>
    </row>
    <row r="137700" spans="17:17">
      <c r="Q137700" s="39"/>
    </row>
    <row r="137701" spans="17:17">
      <c r="Q137701" s="39"/>
    </row>
    <row r="137702" spans="17:17">
      <c r="Q137702" s="39"/>
    </row>
    <row r="137703" spans="17:17">
      <c r="Q137703" s="39"/>
    </row>
    <row r="137704" spans="17:17">
      <c r="Q137704" s="39"/>
    </row>
    <row r="137705" spans="17:17">
      <c r="Q137705" s="39"/>
    </row>
    <row r="137706" spans="17:17">
      <c r="Q137706" s="39"/>
    </row>
    <row r="137707" spans="17:17">
      <c r="Q137707" s="39"/>
    </row>
    <row r="137708" spans="17:17">
      <c r="Q137708" s="39"/>
    </row>
    <row r="137709" spans="17:17">
      <c r="Q137709" s="39"/>
    </row>
    <row r="137710" spans="17:17">
      <c r="Q137710" s="39"/>
    </row>
    <row r="137711" spans="17:17">
      <c r="Q137711" s="39"/>
    </row>
    <row r="137712" spans="17:17">
      <c r="Q137712" s="39"/>
    </row>
    <row r="137713" spans="17:17">
      <c r="Q137713" s="39"/>
    </row>
    <row r="137714" spans="17:17">
      <c r="Q137714" s="39"/>
    </row>
    <row r="137715" spans="17:17">
      <c r="Q137715" s="39"/>
    </row>
    <row r="137716" spans="17:17">
      <c r="Q137716" s="39"/>
    </row>
    <row r="137717" spans="17:17">
      <c r="Q137717" s="39"/>
    </row>
    <row r="137718" spans="17:17">
      <c r="Q137718" s="39"/>
    </row>
    <row r="137719" spans="17:17">
      <c r="Q137719" s="39"/>
    </row>
    <row r="137720" spans="17:17">
      <c r="Q137720" s="39"/>
    </row>
    <row r="137721" spans="17:17">
      <c r="Q137721" s="39"/>
    </row>
    <row r="137722" spans="17:17">
      <c r="Q137722" s="39"/>
    </row>
    <row r="137723" spans="17:17">
      <c r="Q137723" s="39"/>
    </row>
    <row r="137724" spans="17:17">
      <c r="Q137724" s="39"/>
    </row>
    <row r="137725" spans="17:17">
      <c r="Q137725" s="39"/>
    </row>
    <row r="137726" spans="17:17">
      <c r="Q137726" s="39"/>
    </row>
    <row r="137727" spans="17:17">
      <c r="Q137727" s="39"/>
    </row>
    <row r="137728" spans="17:17">
      <c r="Q137728" s="39"/>
    </row>
    <row r="137729" spans="17:17">
      <c r="Q137729" s="39"/>
    </row>
    <row r="137730" spans="17:17">
      <c r="Q137730" s="39"/>
    </row>
    <row r="137731" spans="17:17">
      <c r="Q137731" s="39"/>
    </row>
    <row r="137732" spans="17:17">
      <c r="Q137732" s="39"/>
    </row>
    <row r="137733" spans="17:17">
      <c r="Q137733" s="39"/>
    </row>
    <row r="137734" spans="17:17">
      <c r="Q137734" s="39"/>
    </row>
    <row r="137735" spans="17:17">
      <c r="Q137735" s="39"/>
    </row>
    <row r="137736" spans="17:17">
      <c r="Q137736" s="39"/>
    </row>
    <row r="137737" spans="17:17">
      <c r="Q137737" s="39"/>
    </row>
    <row r="137738" spans="17:17">
      <c r="Q137738" s="39"/>
    </row>
    <row r="137739" spans="17:17">
      <c r="Q137739" s="39"/>
    </row>
    <row r="137740" spans="17:17">
      <c r="Q137740" s="39"/>
    </row>
    <row r="137741" spans="17:17">
      <c r="Q137741" s="39"/>
    </row>
    <row r="137742" spans="17:17">
      <c r="Q137742" s="39"/>
    </row>
    <row r="137743" spans="17:17">
      <c r="Q137743" s="39"/>
    </row>
    <row r="137744" spans="17:17">
      <c r="Q137744" s="39"/>
    </row>
    <row r="137745" spans="17:17">
      <c r="Q137745" s="39"/>
    </row>
    <row r="137746" spans="17:17">
      <c r="Q137746" s="39"/>
    </row>
    <row r="137747" spans="17:17">
      <c r="Q137747" s="39"/>
    </row>
    <row r="137748" spans="17:17">
      <c r="Q137748" s="39"/>
    </row>
    <row r="137749" spans="17:17">
      <c r="Q137749" s="39"/>
    </row>
    <row r="137750" spans="17:17">
      <c r="Q137750" s="39"/>
    </row>
    <row r="137751" spans="17:17">
      <c r="Q137751" s="39"/>
    </row>
    <row r="137752" spans="17:17">
      <c r="Q137752" s="39"/>
    </row>
    <row r="137753" spans="17:17">
      <c r="Q137753" s="39"/>
    </row>
    <row r="137754" spans="17:17">
      <c r="Q137754" s="39"/>
    </row>
    <row r="137755" spans="17:17">
      <c r="Q137755" s="39"/>
    </row>
    <row r="137756" spans="17:17">
      <c r="Q137756" s="39"/>
    </row>
    <row r="137757" spans="17:17">
      <c r="Q137757" s="39"/>
    </row>
    <row r="137758" spans="17:17">
      <c r="Q137758" s="39"/>
    </row>
    <row r="137759" spans="17:17">
      <c r="Q137759" s="39"/>
    </row>
    <row r="137760" spans="17:17">
      <c r="Q137760" s="39"/>
    </row>
    <row r="137761" spans="17:17">
      <c r="Q137761" s="39"/>
    </row>
    <row r="137762" spans="17:17">
      <c r="Q137762" s="39"/>
    </row>
    <row r="137763" spans="17:17">
      <c r="Q137763" s="39"/>
    </row>
    <row r="137764" spans="17:17">
      <c r="Q137764" s="39"/>
    </row>
    <row r="137765" spans="17:17">
      <c r="Q137765" s="39"/>
    </row>
    <row r="137766" spans="17:17">
      <c r="Q137766" s="39"/>
    </row>
    <row r="137767" spans="17:17">
      <c r="Q137767" s="39"/>
    </row>
    <row r="137768" spans="17:17">
      <c r="Q137768" s="39"/>
    </row>
    <row r="137769" spans="17:17">
      <c r="Q137769" s="39"/>
    </row>
    <row r="137770" spans="17:17">
      <c r="Q137770" s="39"/>
    </row>
    <row r="137771" spans="17:17">
      <c r="Q137771" s="39"/>
    </row>
    <row r="137772" spans="17:17">
      <c r="Q137772" s="39"/>
    </row>
    <row r="137773" spans="17:17">
      <c r="Q137773" s="39"/>
    </row>
    <row r="137774" spans="17:17">
      <c r="Q137774" s="39"/>
    </row>
    <row r="137775" spans="17:17">
      <c r="Q137775" s="39"/>
    </row>
    <row r="137776" spans="17:17">
      <c r="Q137776" s="39"/>
    </row>
    <row r="137777" spans="17:17">
      <c r="Q137777" s="39"/>
    </row>
    <row r="137778" spans="17:17">
      <c r="Q137778" s="39"/>
    </row>
    <row r="137779" spans="17:17">
      <c r="Q137779" s="39"/>
    </row>
    <row r="137780" spans="17:17">
      <c r="Q137780" s="39"/>
    </row>
    <row r="137781" spans="17:17">
      <c r="Q137781" s="39"/>
    </row>
    <row r="137782" spans="17:17">
      <c r="Q137782" s="39"/>
    </row>
    <row r="137783" spans="17:17">
      <c r="Q137783" s="39"/>
    </row>
    <row r="137784" spans="17:17">
      <c r="Q137784" s="39"/>
    </row>
    <row r="137785" spans="17:17">
      <c r="Q137785" s="39"/>
    </row>
    <row r="137786" spans="17:17">
      <c r="Q137786" s="39"/>
    </row>
    <row r="137787" spans="17:17">
      <c r="Q137787" s="39"/>
    </row>
    <row r="137788" spans="17:17">
      <c r="Q137788" s="39"/>
    </row>
    <row r="137789" spans="17:17">
      <c r="Q137789" s="39"/>
    </row>
    <row r="137790" spans="17:17">
      <c r="Q137790" s="39"/>
    </row>
    <row r="137791" spans="17:17">
      <c r="Q137791" s="39"/>
    </row>
    <row r="137792" spans="17:17">
      <c r="Q137792" s="39"/>
    </row>
    <row r="137793" spans="17:17">
      <c r="Q137793" s="39"/>
    </row>
    <row r="137794" spans="17:17">
      <c r="Q137794" s="39"/>
    </row>
    <row r="137795" spans="17:17">
      <c r="Q137795" s="39"/>
    </row>
    <row r="137796" spans="17:17">
      <c r="Q137796" s="39"/>
    </row>
    <row r="137797" spans="17:17">
      <c r="Q137797" s="39"/>
    </row>
    <row r="137798" spans="17:17">
      <c r="Q137798" s="39"/>
    </row>
    <row r="137799" spans="17:17">
      <c r="Q137799" s="39"/>
    </row>
    <row r="137800" spans="17:17">
      <c r="Q137800" s="39"/>
    </row>
    <row r="137801" spans="17:17">
      <c r="Q137801" s="39"/>
    </row>
    <row r="137802" spans="17:17">
      <c r="Q137802" s="39"/>
    </row>
    <row r="137803" spans="17:17">
      <c r="Q137803" s="39"/>
    </row>
    <row r="137804" spans="17:17">
      <c r="Q137804" s="39"/>
    </row>
    <row r="137805" spans="17:17">
      <c r="Q137805" s="39"/>
    </row>
    <row r="137806" spans="17:17">
      <c r="Q137806" s="39"/>
    </row>
    <row r="137807" spans="17:17">
      <c r="Q137807" s="39"/>
    </row>
    <row r="137808" spans="17:17">
      <c r="Q137808" s="39"/>
    </row>
    <row r="137809" spans="17:17">
      <c r="Q137809" s="39"/>
    </row>
    <row r="137810" spans="17:17">
      <c r="Q137810" s="39"/>
    </row>
    <row r="137811" spans="17:17">
      <c r="Q137811" s="39"/>
    </row>
    <row r="137812" spans="17:17">
      <c r="Q137812" s="39"/>
    </row>
    <row r="137813" spans="17:17">
      <c r="Q137813" s="39"/>
    </row>
    <row r="137814" spans="17:17">
      <c r="Q137814" s="39"/>
    </row>
    <row r="137815" spans="17:17">
      <c r="Q137815" s="39"/>
    </row>
    <row r="137816" spans="17:17">
      <c r="Q137816" s="39"/>
    </row>
    <row r="137817" spans="17:17">
      <c r="Q137817" s="39"/>
    </row>
    <row r="137818" spans="17:17">
      <c r="Q137818" s="39"/>
    </row>
    <row r="137819" spans="17:17">
      <c r="Q137819" s="39"/>
    </row>
    <row r="137820" spans="17:17">
      <c r="Q137820" s="39"/>
    </row>
    <row r="137821" spans="17:17">
      <c r="Q137821" s="39"/>
    </row>
    <row r="137822" spans="17:17">
      <c r="Q137822" s="39"/>
    </row>
    <row r="137823" spans="17:17">
      <c r="Q137823" s="39"/>
    </row>
    <row r="137824" spans="17:17">
      <c r="Q137824" s="39"/>
    </row>
    <row r="137825" spans="17:17">
      <c r="Q137825" s="39"/>
    </row>
    <row r="137826" spans="17:17">
      <c r="Q137826" s="39"/>
    </row>
    <row r="137827" spans="17:17">
      <c r="Q137827" s="39"/>
    </row>
    <row r="137828" spans="17:17">
      <c r="Q137828" s="39"/>
    </row>
    <row r="137829" spans="17:17">
      <c r="Q137829" s="39"/>
    </row>
    <row r="137830" spans="17:17">
      <c r="Q137830" s="39"/>
    </row>
    <row r="137831" spans="17:17">
      <c r="Q137831" s="39"/>
    </row>
    <row r="137832" spans="17:17">
      <c r="Q137832" s="39"/>
    </row>
    <row r="137833" spans="17:17">
      <c r="Q137833" s="39"/>
    </row>
    <row r="137834" spans="17:17">
      <c r="Q137834" s="39"/>
    </row>
    <row r="137835" spans="17:17">
      <c r="Q137835" s="39"/>
    </row>
    <row r="137836" spans="17:17">
      <c r="Q137836" s="39"/>
    </row>
    <row r="137837" spans="17:17">
      <c r="Q137837" s="39"/>
    </row>
    <row r="137838" spans="17:17">
      <c r="Q137838" s="39"/>
    </row>
    <row r="137839" spans="17:17">
      <c r="Q137839" s="39"/>
    </row>
    <row r="137840" spans="17:17">
      <c r="Q137840" s="39"/>
    </row>
    <row r="137841" spans="17:17">
      <c r="Q137841" s="39"/>
    </row>
    <row r="137842" spans="17:17">
      <c r="Q137842" s="39"/>
    </row>
    <row r="137843" spans="17:17">
      <c r="Q137843" s="39"/>
    </row>
    <row r="137844" spans="17:17">
      <c r="Q137844" s="39"/>
    </row>
    <row r="137845" spans="17:17">
      <c r="Q137845" s="39"/>
    </row>
    <row r="137846" spans="17:17">
      <c r="Q137846" s="39"/>
    </row>
    <row r="137847" spans="17:17">
      <c r="Q137847" s="39"/>
    </row>
    <row r="137848" spans="17:17">
      <c r="Q137848" s="39"/>
    </row>
    <row r="137849" spans="17:17">
      <c r="Q137849" s="39"/>
    </row>
    <row r="137850" spans="17:17">
      <c r="Q137850" s="39"/>
    </row>
    <row r="137851" spans="17:17">
      <c r="Q137851" s="39"/>
    </row>
    <row r="137852" spans="17:17">
      <c r="Q137852" s="39"/>
    </row>
    <row r="137853" spans="17:17">
      <c r="Q137853" s="39"/>
    </row>
    <row r="137854" spans="17:17">
      <c r="Q137854" s="39"/>
    </row>
    <row r="137855" spans="17:17">
      <c r="Q137855" s="39"/>
    </row>
    <row r="137856" spans="17:17">
      <c r="Q137856" s="39"/>
    </row>
    <row r="137857" spans="17:17">
      <c r="Q137857" s="39"/>
    </row>
    <row r="137858" spans="17:17">
      <c r="Q137858" s="39"/>
    </row>
    <row r="137859" spans="17:17">
      <c r="Q137859" s="39"/>
    </row>
    <row r="137860" spans="17:17">
      <c r="Q137860" s="39"/>
    </row>
    <row r="137861" spans="17:17">
      <c r="Q137861" s="39"/>
    </row>
    <row r="137862" spans="17:17">
      <c r="Q137862" s="39"/>
    </row>
    <row r="137863" spans="17:17">
      <c r="Q137863" s="39"/>
    </row>
    <row r="137864" spans="17:17">
      <c r="Q137864" s="39"/>
    </row>
    <row r="137865" spans="17:17">
      <c r="Q137865" s="39"/>
    </row>
    <row r="137866" spans="17:17">
      <c r="Q137866" s="39"/>
    </row>
    <row r="137867" spans="17:17">
      <c r="Q137867" s="39"/>
    </row>
    <row r="137868" spans="17:17">
      <c r="Q137868" s="39"/>
    </row>
    <row r="137869" spans="17:17">
      <c r="Q137869" s="39"/>
    </row>
    <row r="137870" spans="17:17">
      <c r="Q137870" s="39"/>
    </row>
    <row r="137871" spans="17:17">
      <c r="Q137871" s="39"/>
    </row>
    <row r="137872" spans="17:17">
      <c r="Q137872" s="39"/>
    </row>
    <row r="137873" spans="17:17">
      <c r="Q137873" s="39"/>
    </row>
    <row r="137874" spans="17:17">
      <c r="Q137874" s="39"/>
    </row>
    <row r="137875" spans="17:17">
      <c r="Q137875" s="39"/>
    </row>
    <row r="137876" spans="17:17">
      <c r="Q137876" s="39"/>
    </row>
    <row r="137877" spans="17:17">
      <c r="Q137877" s="39"/>
    </row>
    <row r="137878" spans="17:17">
      <c r="Q137878" s="39"/>
    </row>
    <row r="137879" spans="17:17">
      <c r="Q137879" s="39"/>
    </row>
    <row r="137880" spans="17:17">
      <c r="Q137880" s="39"/>
    </row>
    <row r="137881" spans="17:17">
      <c r="Q137881" s="39"/>
    </row>
    <row r="137882" spans="17:17">
      <c r="Q137882" s="39"/>
    </row>
    <row r="137883" spans="17:17">
      <c r="Q137883" s="39"/>
    </row>
    <row r="137884" spans="17:17">
      <c r="Q137884" s="39"/>
    </row>
    <row r="137885" spans="17:17">
      <c r="Q137885" s="39"/>
    </row>
    <row r="137886" spans="17:17">
      <c r="Q137886" s="39"/>
    </row>
    <row r="137887" spans="17:17">
      <c r="Q137887" s="39"/>
    </row>
    <row r="137888" spans="17:17">
      <c r="Q137888" s="39"/>
    </row>
    <row r="137889" spans="17:17">
      <c r="Q137889" s="39"/>
    </row>
    <row r="137890" spans="17:17">
      <c r="Q137890" s="39"/>
    </row>
    <row r="137891" spans="17:17">
      <c r="Q137891" s="39"/>
    </row>
    <row r="137892" spans="17:17">
      <c r="Q137892" s="39"/>
    </row>
    <row r="137893" spans="17:17">
      <c r="Q137893" s="39"/>
    </row>
    <row r="137894" spans="17:17">
      <c r="Q137894" s="39"/>
    </row>
    <row r="137895" spans="17:17">
      <c r="Q137895" s="39"/>
    </row>
    <row r="137896" spans="17:17">
      <c r="Q137896" s="39"/>
    </row>
    <row r="137897" spans="17:17">
      <c r="Q137897" s="39"/>
    </row>
    <row r="137898" spans="17:17">
      <c r="Q137898" s="39"/>
    </row>
    <row r="137899" spans="17:17">
      <c r="Q137899" s="39"/>
    </row>
    <row r="137900" spans="17:17">
      <c r="Q137900" s="39"/>
    </row>
    <row r="137901" spans="17:17">
      <c r="Q137901" s="39"/>
    </row>
    <row r="137902" spans="17:17">
      <c r="Q137902" s="39"/>
    </row>
    <row r="137903" spans="17:17">
      <c r="Q137903" s="39"/>
    </row>
    <row r="137904" spans="17:17">
      <c r="Q137904" s="39"/>
    </row>
    <row r="137905" spans="17:17">
      <c r="Q137905" s="39"/>
    </row>
    <row r="137906" spans="17:17">
      <c r="Q137906" s="39"/>
    </row>
    <row r="137907" spans="17:17">
      <c r="Q137907" s="39"/>
    </row>
    <row r="137908" spans="17:17">
      <c r="Q137908" s="39"/>
    </row>
    <row r="137909" spans="17:17">
      <c r="Q137909" s="39"/>
    </row>
    <row r="137910" spans="17:17">
      <c r="Q137910" s="39"/>
    </row>
    <row r="137911" spans="17:17">
      <c r="Q137911" s="39"/>
    </row>
    <row r="137912" spans="17:17">
      <c r="Q137912" s="39"/>
    </row>
    <row r="137913" spans="17:17">
      <c r="Q137913" s="39"/>
    </row>
    <row r="137914" spans="17:17">
      <c r="Q137914" s="39"/>
    </row>
    <row r="137915" spans="17:17">
      <c r="Q137915" s="39"/>
    </row>
    <row r="137916" spans="17:17">
      <c r="Q137916" s="39"/>
    </row>
    <row r="137917" spans="17:17">
      <c r="Q137917" s="39"/>
    </row>
    <row r="137918" spans="17:17">
      <c r="Q137918" s="39"/>
    </row>
    <row r="137919" spans="17:17">
      <c r="Q137919" s="39"/>
    </row>
    <row r="137920" spans="17:17">
      <c r="Q137920" s="39"/>
    </row>
    <row r="137921" spans="17:17">
      <c r="Q137921" s="39"/>
    </row>
    <row r="137922" spans="17:17">
      <c r="Q137922" s="39"/>
    </row>
    <row r="137923" spans="17:17">
      <c r="Q137923" s="39"/>
    </row>
    <row r="137924" spans="17:17">
      <c r="Q137924" s="39"/>
    </row>
    <row r="137925" spans="17:17">
      <c r="Q137925" s="39"/>
    </row>
    <row r="137926" spans="17:17">
      <c r="Q137926" s="39"/>
    </row>
    <row r="137927" spans="17:17">
      <c r="Q137927" s="39"/>
    </row>
    <row r="137928" spans="17:17">
      <c r="Q137928" s="39"/>
    </row>
    <row r="137929" spans="17:17">
      <c r="Q137929" s="39"/>
    </row>
    <row r="137930" spans="17:17">
      <c r="Q137930" s="39"/>
    </row>
    <row r="137931" spans="17:17">
      <c r="Q137931" s="39"/>
    </row>
    <row r="137932" spans="17:17">
      <c r="Q137932" s="39"/>
    </row>
    <row r="137933" spans="17:17">
      <c r="Q137933" s="39"/>
    </row>
    <row r="137934" spans="17:17">
      <c r="Q137934" s="39"/>
    </row>
    <row r="137935" spans="17:17">
      <c r="Q137935" s="39"/>
    </row>
    <row r="137936" spans="17:17">
      <c r="Q137936" s="39"/>
    </row>
    <row r="137937" spans="17:17">
      <c r="Q137937" s="39"/>
    </row>
    <row r="137938" spans="17:17">
      <c r="Q137938" s="39"/>
    </row>
    <row r="137939" spans="17:17">
      <c r="Q137939" s="39"/>
    </row>
    <row r="137940" spans="17:17">
      <c r="Q137940" s="39"/>
    </row>
    <row r="137941" spans="17:17">
      <c r="Q137941" s="39"/>
    </row>
    <row r="137942" spans="17:17">
      <c r="Q137942" s="39"/>
    </row>
    <row r="137943" spans="17:17">
      <c r="Q137943" s="39"/>
    </row>
    <row r="137944" spans="17:17">
      <c r="Q137944" s="39"/>
    </row>
    <row r="137945" spans="17:17">
      <c r="Q137945" s="39"/>
    </row>
    <row r="137946" spans="17:17">
      <c r="Q137946" s="39"/>
    </row>
    <row r="137947" spans="17:17">
      <c r="Q137947" s="39"/>
    </row>
    <row r="137948" spans="17:17">
      <c r="Q137948" s="39"/>
    </row>
    <row r="137949" spans="17:17">
      <c r="Q137949" s="39"/>
    </row>
    <row r="137950" spans="17:17">
      <c r="Q137950" s="39"/>
    </row>
    <row r="137951" spans="17:17">
      <c r="Q137951" s="39"/>
    </row>
    <row r="137952" spans="17:17">
      <c r="Q137952" s="39"/>
    </row>
    <row r="137953" spans="17:17">
      <c r="Q137953" s="39"/>
    </row>
    <row r="137954" spans="17:17">
      <c r="Q137954" s="39"/>
    </row>
    <row r="137955" spans="17:17">
      <c r="Q137955" s="39"/>
    </row>
    <row r="137956" spans="17:17">
      <c r="Q137956" s="39"/>
    </row>
    <row r="137957" spans="17:17">
      <c r="Q137957" s="39"/>
    </row>
    <row r="137958" spans="17:17">
      <c r="Q137958" s="39"/>
    </row>
    <row r="137959" spans="17:17">
      <c r="Q137959" s="39"/>
    </row>
    <row r="137960" spans="17:17">
      <c r="Q137960" s="39"/>
    </row>
    <row r="137961" spans="17:17">
      <c r="Q137961" s="39"/>
    </row>
    <row r="137962" spans="17:17">
      <c r="Q137962" s="39"/>
    </row>
    <row r="137963" spans="17:17">
      <c r="Q137963" s="39"/>
    </row>
    <row r="137964" spans="17:17">
      <c r="Q137964" s="39"/>
    </row>
    <row r="137965" spans="17:17">
      <c r="Q137965" s="39"/>
    </row>
    <row r="137966" spans="17:17">
      <c r="Q137966" s="39"/>
    </row>
    <row r="137967" spans="17:17">
      <c r="Q137967" s="39"/>
    </row>
    <row r="137968" spans="17:17">
      <c r="Q137968" s="39"/>
    </row>
    <row r="137969" spans="17:17">
      <c r="Q137969" s="39"/>
    </row>
    <row r="137970" spans="17:17">
      <c r="Q137970" s="39"/>
    </row>
    <row r="137971" spans="17:17">
      <c r="Q137971" s="39"/>
    </row>
    <row r="137972" spans="17:17">
      <c r="Q137972" s="39"/>
    </row>
    <row r="137973" spans="17:17">
      <c r="Q137973" s="39"/>
    </row>
    <row r="137974" spans="17:17">
      <c r="Q137974" s="39"/>
    </row>
    <row r="137975" spans="17:17">
      <c r="Q137975" s="39"/>
    </row>
    <row r="137976" spans="17:17">
      <c r="Q137976" s="39"/>
    </row>
    <row r="137977" spans="17:17">
      <c r="Q137977" s="39"/>
    </row>
    <row r="137978" spans="17:17">
      <c r="Q137978" s="39"/>
    </row>
    <row r="137979" spans="17:17">
      <c r="Q137979" s="39"/>
    </row>
    <row r="137980" spans="17:17">
      <c r="Q137980" s="39"/>
    </row>
    <row r="137981" spans="17:17">
      <c r="Q137981" s="39"/>
    </row>
    <row r="137982" spans="17:17">
      <c r="Q137982" s="39"/>
    </row>
    <row r="137983" spans="17:17">
      <c r="Q137983" s="39"/>
    </row>
    <row r="137984" spans="17:17">
      <c r="Q137984" s="39"/>
    </row>
    <row r="137985" spans="17:17">
      <c r="Q137985" s="39"/>
    </row>
    <row r="137986" spans="17:17">
      <c r="Q137986" s="39"/>
    </row>
    <row r="137987" spans="17:17">
      <c r="Q137987" s="39"/>
    </row>
    <row r="137988" spans="17:17">
      <c r="Q137988" s="39"/>
    </row>
    <row r="137989" spans="17:17">
      <c r="Q137989" s="39"/>
    </row>
    <row r="137990" spans="17:17">
      <c r="Q137990" s="39"/>
    </row>
    <row r="137991" spans="17:17">
      <c r="Q137991" s="39"/>
    </row>
    <row r="137992" spans="17:17">
      <c r="Q137992" s="39"/>
    </row>
    <row r="137993" spans="17:17">
      <c r="Q137993" s="39"/>
    </row>
    <row r="137994" spans="17:17">
      <c r="Q137994" s="39"/>
    </row>
    <row r="137995" spans="17:17">
      <c r="Q137995" s="39"/>
    </row>
    <row r="137996" spans="17:17">
      <c r="Q137996" s="39"/>
    </row>
    <row r="137997" spans="17:17">
      <c r="Q137997" s="39"/>
    </row>
    <row r="137998" spans="17:17">
      <c r="Q137998" s="39"/>
    </row>
    <row r="137999" spans="17:17">
      <c r="Q137999" s="39"/>
    </row>
    <row r="138000" spans="17:17">
      <c r="Q138000" s="39"/>
    </row>
    <row r="138001" spans="17:17">
      <c r="Q138001" s="39"/>
    </row>
    <row r="138002" spans="17:17">
      <c r="Q138002" s="39"/>
    </row>
    <row r="138003" spans="17:17">
      <c r="Q138003" s="39"/>
    </row>
    <row r="138004" spans="17:17">
      <c r="Q138004" s="39"/>
    </row>
    <row r="138005" spans="17:17">
      <c r="Q138005" s="39"/>
    </row>
    <row r="138006" spans="17:17">
      <c r="Q138006" s="39"/>
    </row>
    <row r="138007" spans="17:17">
      <c r="Q138007" s="39"/>
    </row>
    <row r="138008" spans="17:17">
      <c r="Q138008" s="39"/>
    </row>
    <row r="138009" spans="17:17">
      <c r="Q138009" s="39"/>
    </row>
    <row r="138010" spans="17:17">
      <c r="Q138010" s="39"/>
    </row>
    <row r="138011" spans="17:17">
      <c r="Q138011" s="39"/>
    </row>
    <row r="138012" spans="17:17">
      <c r="Q138012" s="39"/>
    </row>
    <row r="138013" spans="17:17">
      <c r="Q138013" s="39"/>
    </row>
    <row r="138014" spans="17:17">
      <c r="Q138014" s="39"/>
    </row>
    <row r="138015" spans="17:17">
      <c r="Q138015" s="39"/>
    </row>
    <row r="138016" spans="17:17">
      <c r="Q138016" s="39"/>
    </row>
    <row r="138017" spans="17:17">
      <c r="Q138017" s="39"/>
    </row>
    <row r="138018" spans="17:17">
      <c r="Q138018" s="39"/>
    </row>
    <row r="138019" spans="17:17">
      <c r="Q138019" s="39"/>
    </row>
    <row r="138020" spans="17:17">
      <c r="Q138020" s="39"/>
    </row>
    <row r="138021" spans="17:17">
      <c r="Q138021" s="39"/>
    </row>
    <row r="138022" spans="17:17">
      <c r="Q138022" s="39"/>
    </row>
    <row r="138023" spans="17:17">
      <c r="Q138023" s="39"/>
    </row>
    <row r="138024" spans="17:17">
      <c r="Q138024" s="39"/>
    </row>
    <row r="138025" spans="17:17">
      <c r="Q138025" s="39"/>
    </row>
    <row r="138026" spans="17:17">
      <c r="Q138026" s="39"/>
    </row>
    <row r="138027" spans="17:17">
      <c r="Q138027" s="39"/>
    </row>
    <row r="138028" spans="17:17">
      <c r="Q138028" s="39"/>
    </row>
    <row r="138029" spans="17:17">
      <c r="Q138029" s="39"/>
    </row>
    <row r="138030" spans="17:17">
      <c r="Q138030" s="39"/>
    </row>
    <row r="138031" spans="17:17">
      <c r="Q138031" s="39"/>
    </row>
    <row r="138032" spans="17:17">
      <c r="Q138032" s="39"/>
    </row>
    <row r="138033" spans="17:17">
      <c r="Q138033" s="39"/>
    </row>
    <row r="138034" spans="17:17">
      <c r="Q138034" s="39"/>
    </row>
    <row r="138035" spans="17:17">
      <c r="Q138035" s="39"/>
    </row>
    <row r="138036" spans="17:17">
      <c r="Q138036" s="39"/>
    </row>
    <row r="138037" spans="17:17">
      <c r="Q138037" s="39"/>
    </row>
    <row r="138038" spans="17:17">
      <c r="Q138038" s="39"/>
    </row>
    <row r="138039" spans="17:17">
      <c r="Q138039" s="39"/>
    </row>
    <row r="138040" spans="17:17">
      <c r="Q138040" s="39"/>
    </row>
    <row r="138041" spans="17:17">
      <c r="Q138041" s="39"/>
    </row>
    <row r="138042" spans="17:17">
      <c r="Q138042" s="39"/>
    </row>
    <row r="138043" spans="17:17">
      <c r="Q138043" s="39"/>
    </row>
    <row r="138044" spans="17:17">
      <c r="Q138044" s="39"/>
    </row>
    <row r="138045" spans="17:17">
      <c r="Q138045" s="39"/>
    </row>
    <row r="138046" spans="17:17">
      <c r="Q138046" s="39"/>
    </row>
    <row r="138047" spans="17:17">
      <c r="Q138047" s="39"/>
    </row>
    <row r="138048" spans="17:17">
      <c r="Q138048" s="39"/>
    </row>
    <row r="138049" spans="17:17">
      <c r="Q138049" s="39"/>
    </row>
    <row r="138050" spans="17:17">
      <c r="Q138050" s="39"/>
    </row>
    <row r="138051" spans="17:17">
      <c r="Q138051" s="39"/>
    </row>
    <row r="138052" spans="17:17">
      <c r="Q138052" s="39"/>
    </row>
    <row r="138053" spans="17:17">
      <c r="Q138053" s="39"/>
    </row>
    <row r="138054" spans="17:17">
      <c r="Q138054" s="39"/>
    </row>
    <row r="138055" spans="17:17">
      <c r="Q138055" s="39"/>
    </row>
    <row r="138056" spans="17:17">
      <c r="Q138056" s="39"/>
    </row>
    <row r="138057" spans="17:17">
      <c r="Q138057" s="39"/>
    </row>
    <row r="138058" spans="17:17">
      <c r="Q138058" s="39"/>
    </row>
    <row r="138059" spans="17:17">
      <c r="Q138059" s="39"/>
    </row>
    <row r="138060" spans="17:17">
      <c r="Q138060" s="39"/>
    </row>
    <row r="138061" spans="17:17">
      <c r="Q138061" s="39"/>
    </row>
    <row r="138062" spans="17:17">
      <c r="Q138062" s="39"/>
    </row>
    <row r="138063" spans="17:17">
      <c r="Q138063" s="39"/>
    </row>
    <row r="138064" spans="17:17">
      <c r="Q138064" s="39"/>
    </row>
    <row r="138065" spans="17:17">
      <c r="Q138065" s="39"/>
    </row>
    <row r="138066" spans="17:17">
      <c r="Q138066" s="39"/>
    </row>
    <row r="138067" spans="17:17">
      <c r="Q138067" s="39"/>
    </row>
    <row r="138068" spans="17:17">
      <c r="Q138068" s="39"/>
    </row>
    <row r="138069" spans="17:17">
      <c r="Q138069" s="39"/>
    </row>
    <row r="138070" spans="17:17">
      <c r="Q138070" s="39"/>
    </row>
    <row r="138071" spans="17:17">
      <c r="Q138071" s="39"/>
    </row>
    <row r="138072" spans="17:17">
      <c r="Q138072" s="39"/>
    </row>
    <row r="138073" spans="17:17">
      <c r="Q138073" s="39"/>
    </row>
    <row r="138074" spans="17:17">
      <c r="Q138074" s="39"/>
    </row>
    <row r="138075" spans="17:17">
      <c r="Q138075" s="39"/>
    </row>
    <row r="138076" spans="17:17">
      <c r="Q138076" s="39"/>
    </row>
    <row r="138077" spans="17:17">
      <c r="Q138077" s="39"/>
    </row>
    <row r="138078" spans="17:17">
      <c r="Q138078" s="39"/>
    </row>
    <row r="138079" spans="17:17">
      <c r="Q138079" s="39"/>
    </row>
    <row r="138080" spans="17:17">
      <c r="Q138080" s="39"/>
    </row>
    <row r="138081" spans="17:17">
      <c r="Q138081" s="39"/>
    </row>
    <row r="138082" spans="17:17">
      <c r="Q138082" s="39"/>
    </row>
    <row r="138083" spans="17:17">
      <c r="Q138083" s="39"/>
    </row>
    <row r="138084" spans="17:17">
      <c r="Q138084" s="39"/>
    </row>
    <row r="138085" spans="17:17">
      <c r="Q138085" s="39"/>
    </row>
    <row r="138086" spans="17:17">
      <c r="Q138086" s="39"/>
    </row>
    <row r="138087" spans="17:17">
      <c r="Q138087" s="39"/>
    </row>
    <row r="138088" spans="17:17">
      <c r="Q138088" s="39"/>
    </row>
    <row r="138089" spans="17:17">
      <c r="Q138089" s="39"/>
    </row>
    <row r="138090" spans="17:17">
      <c r="Q138090" s="39"/>
    </row>
    <row r="138091" spans="17:17">
      <c r="Q138091" s="39"/>
    </row>
    <row r="138092" spans="17:17">
      <c r="Q138092" s="39"/>
    </row>
    <row r="138093" spans="17:17">
      <c r="Q138093" s="39"/>
    </row>
    <row r="138094" spans="17:17">
      <c r="Q138094" s="39"/>
    </row>
    <row r="138095" spans="17:17">
      <c r="Q138095" s="39"/>
    </row>
    <row r="138096" spans="17:17">
      <c r="Q138096" s="39"/>
    </row>
    <row r="138097" spans="17:17">
      <c r="Q138097" s="39"/>
    </row>
    <row r="138098" spans="17:17">
      <c r="Q138098" s="39"/>
    </row>
    <row r="138099" spans="17:17">
      <c r="Q138099" s="39"/>
    </row>
    <row r="138100" spans="17:17">
      <c r="Q138100" s="39"/>
    </row>
    <row r="138101" spans="17:17">
      <c r="Q138101" s="39"/>
    </row>
    <row r="138102" spans="17:17">
      <c r="Q138102" s="39"/>
    </row>
    <row r="138103" spans="17:17">
      <c r="Q138103" s="39"/>
    </row>
    <row r="138104" spans="17:17">
      <c r="Q138104" s="39"/>
    </row>
    <row r="138105" spans="17:17">
      <c r="Q138105" s="39"/>
    </row>
    <row r="138106" spans="17:17">
      <c r="Q138106" s="39"/>
    </row>
    <row r="138107" spans="17:17">
      <c r="Q138107" s="39"/>
    </row>
    <row r="138108" spans="17:17">
      <c r="Q138108" s="39"/>
    </row>
    <row r="138109" spans="17:17">
      <c r="Q138109" s="39"/>
    </row>
    <row r="138110" spans="17:17">
      <c r="Q138110" s="39"/>
    </row>
    <row r="138111" spans="17:17">
      <c r="Q138111" s="39"/>
    </row>
    <row r="138112" spans="17:17">
      <c r="Q138112" s="39"/>
    </row>
    <row r="138113" spans="17:17">
      <c r="Q138113" s="39"/>
    </row>
    <row r="138114" spans="17:17">
      <c r="Q138114" s="39"/>
    </row>
    <row r="138115" spans="17:17">
      <c r="Q138115" s="39"/>
    </row>
    <row r="138116" spans="17:17">
      <c r="Q138116" s="39"/>
    </row>
    <row r="138117" spans="17:17">
      <c r="Q138117" s="39"/>
    </row>
    <row r="138118" spans="17:17">
      <c r="Q138118" s="39"/>
    </row>
    <row r="138119" spans="17:17">
      <c r="Q138119" s="39"/>
    </row>
    <row r="138120" spans="17:17">
      <c r="Q138120" s="39"/>
    </row>
    <row r="138121" spans="17:17">
      <c r="Q138121" s="39"/>
    </row>
    <row r="138122" spans="17:17">
      <c r="Q138122" s="39"/>
    </row>
    <row r="138123" spans="17:17">
      <c r="Q138123" s="39"/>
    </row>
    <row r="138124" spans="17:17">
      <c r="Q138124" s="39"/>
    </row>
    <row r="138125" spans="17:17">
      <c r="Q138125" s="39"/>
    </row>
    <row r="138126" spans="17:17">
      <c r="Q138126" s="39"/>
    </row>
    <row r="138127" spans="17:17">
      <c r="Q138127" s="39"/>
    </row>
    <row r="138128" spans="17:17">
      <c r="Q138128" s="39"/>
    </row>
    <row r="138129" spans="17:17">
      <c r="Q138129" s="39"/>
    </row>
    <row r="138130" spans="17:17">
      <c r="Q138130" s="39"/>
    </row>
    <row r="138131" spans="17:17">
      <c r="Q138131" s="39"/>
    </row>
    <row r="138132" spans="17:17">
      <c r="Q138132" s="39"/>
    </row>
    <row r="138133" spans="17:17">
      <c r="Q138133" s="39"/>
    </row>
    <row r="138134" spans="17:17">
      <c r="Q138134" s="39"/>
    </row>
    <row r="138135" spans="17:17">
      <c r="Q138135" s="39"/>
    </row>
    <row r="138136" spans="17:17">
      <c r="Q138136" s="39"/>
    </row>
    <row r="138137" spans="17:17">
      <c r="Q138137" s="39"/>
    </row>
    <row r="138138" spans="17:17">
      <c r="Q138138" s="39"/>
    </row>
    <row r="138139" spans="17:17">
      <c r="Q138139" s="39"/>
    </row>
    <row r="138140" spans="17:17">
      <c r="Q138140" s="39"/>
    </row>
    <row r="138141" spans="17:17">
      <c r="Q138141" s="39"/>
    </row>
    <row r="138142" spans="17:17">
      <c r="Q138142" s="39"/>
    </row>
    <row r="138143" spans="17:17">
      <c r="Q138143" s="39"/>
    </row>
    <row r="138144" spans="17:17">
      <c r="Q138144" s="39"/>
    </row>
    <row r="138145" spans="17:17">
      <c r="Q138145" s="39"/>
    </row>
    <row r="138146" spans="17:17">
      <c r="Q138146" s="39"/>
    </row>
    <row r="138147" spans="17:17">
      <c r="Q138147" s="39"/>
    </row>
    <row r="138148" spans="17:17">
      <c r="Q138148" s="39"/>
    </row>
    <row r="138149" spans="17:17">
      <c r="Q138149" s="39"/>
    </row>
    <row r="138150" spans="17:17">
      <c r="Q138150" s="39"/>
    </row>
    <row r="138151" spans="17:17">
      <c r="Q138151" s="39"/>
    </row>
    <row r="138152" spans="17:17">
      <c r="Q138152" s="39"/>
    </row>
    <row r="138153" spans="17:17">
      <c r="Q138153" s="39"/>
    </row>
    <row r="138154" spans="17:17">
      <c r="Q138154" s="39"/>
    </row>
    <row r="138155" spans="17:17">
      <c r="Q138155" s="39"/>
    </row>
    <row r="138156" spans="17:17">
      <c r="Q138156" s="39"/>
    </row>
    <row r="138157" spans="17:17">
      <c r="Q138157" s="39"/>
    </row>
    <row r="138158" spans="17:17">
      <c r="Q138158" s="39"/>
    </row>
    <row r="138159" spans="17:17">
      <c r="Q138159" s="39"/>
    </row>
    <row r="138160" spans="17:17">
      <c r="Q138160" s="39"/>
    </row>
    <row r="138161" spans="17:17">
      <c r="Q138161" s="39"/>
    </row>
    <row r="138162" spans="17:17">
      <c r="Q138162" s="39"/>
    </row>
    <row r="138163" spans="17:17">
      <c r="Q138163" s="39"/>
    </row>
    <row r="138164" spans="17:17">
      <c r="Q138164" s="39"/>
    </row>
    <row r="138165" spans="17:17">
      <c r="Q138165" s="39"/>
    </row>
    <row r="138166" spans="17:17">
      <c r="Q138166" s="39"/>
    </row>
    <row r="138167" spans="17:17">
      <c r="Q138167" s="39"/>
    </row>
    <row r="138168" spans="17:17">
      <c r="Q138168" s="39"/>
    </row>
    <row r="138169" spans="17:17">
      <c r="Q138169" s="39"/>
    </row>
    <row r="138170" spans="17:17">
      <c r="Q138170" s="39"/>
    </row>
    <row r="138171" spans="17:17">
      <c r="Q138171" s="39"/>
    </row>
    <row r="138172" spans="17:17">
      <c r="Q138172" s="39"/>
    </row>
    <row r="138173" spans="17:17">
      <c r="Q138173" s="39"/>
    </row>
    <row r="138174" spans="17:17">
      <c r="Q138174" s="39"/>
    </row>
    <row r="138175" spans="17:17">
      <c r="Q138175" s="39"/>
    </row>
    <row r="138176" spans="17:17">
      <c r="Q138176" s="39"/>
    </row>
    <row r="138177" spans="17:17">
      <c r="Q138177" s="39"/>
    </row>
    <row r="138178" spans="17:17">
      <c r="Q138178" s="39"/>
    </row>
    <row r="138179" spans="17:17">
      <c r="Q138179" s="39"/>
    </row>
    <row r="138180" spans="17:17">
      <c r="Q138180" s="39"/>
    </row>
    <row r="138181" spans="17:17">
      <c r="Q138181" s="39"/>
    </row>
    <row r="138182" spans="17:17">
      <c r="Q138182" s="39"/>
    </row>
    <row r="138183" spans="17:17">
      <c r="Q138183" s="39"/>
    </row>
    <row r="138184" spans="17:17">
      <c r="Q138184" s="39"/>
    </row>
    <row r="138185" spans="17:17">
      <c r="Q138185" s="39"/>
    </row>
    <row r="138186" spans="17:17">
      <c r="Q138186" s="39"/>
    </row>
    <row r="138187" spans="17:17">
      <c r="Q138187" s="39"/>
    </row>
    <row r="138188" spans="17:17">
      <c r="Q138188" s="39"/>
    </row>
    <row r="138189" spans="17:17">
      <c r="Q138189" s="39"/>
    </row>
    <row r="138190" spans="17:17">
      <c r="Q138190" s="39"/>
    </row>
    <row r="138191" spans="17:17">
      <c r="Q138191" s="39"/>
    </row>
    <row r="138192" spans="17:17">
      <c r="Q138192" s="39"/>
    </row>
    <row r="138193" spans="17:17">
      <c r="Q138193" s="39"/>
    </row>
    <row r="138194" spans="17:17">
      <c r="Q138194" s="39"/>
    </row>
    <row r="138195" spans="17:17">
      <c r="Q138195" s="39"/>
    </row>
    <row r="138196" spans="17:17">
      <c r="Q138196" s="39"/>
    </row>
    <row r="138197" spans="17:17">
      <c r="Q138197" s="39"/>
    </row>
    <row r="138198" spans="17:17">
      <c r="Q138198" s="39"/>
    </row>
    <row r="138199" spans="17:17">
      <c r="Q138199" s="39"/>
    </row>
    <row r="138200" spans="17:17">
      <c r="Q138200" s="39"/>
    </row>
    <row r="138201" spans="17:17">
      <c r="Q138201" s="39"/>
    </row>
    <row r="138202" spans="17:17">
      <c r="Q138202" s="39"/>
    </row>
    <row r="138203" spans="17:17">
      <c r="Q138203" s="39"/>
    </row>
    <row r="138204" spans="17:17">
      <c r="Q138204" s="39"/>
    </row>
    <row r="138205" spans="17:17">
      <c r="Q138205" s="39"/>
    </row>
    <row r="138206" spans="17:17">
      <c r="Q138206" s="39"/>
    </row>
    <row r="138207" spans="17:17">
      <c r="Q138207" s="39"/>
    </row>
    <row r="138208" spans="17:17">
      <c r="Q138208" s="39"/>
    </row>
    <row r="138209" spans="17:17">
      <c r="Q138209" s="39"/>
    </row>
    <row r="138210" spans="17:17">
      <c r="Q138210" s="39"/>
    </row>
    <row r="138211" spans="17:17">
      <c r="Q138211" s="39"/>
    </row>
    <row r="138212" spans="17:17">
      <c r="Q138212" s="39"/>
    </row>
    <row r="138213" spans="17:17">
      <c r="Q138213" s="39"/>
    </row>
    <row r="138214" spans="17:17">
      <c r="Q138214" s="39"/>
    </row>
    <row r="138215" spans="17:17">
      <c r="Q138215" s="39"/>
    </row>
    <row r="138216" spans="17:17">
      <c r="Q138216" s="39"/>
    </row>
    <row r="138217" spans="17:17">
      <c r="Q138217" s="39"/>
    </row>
    <row r="138218" spans="17:17">
      <c r="Q138218" s="39"/>
    </row>
    <row r="138219" spans="17:17">
      <c r="Q138219" s="39"/>
    </row>
    <row r="138220" spans="17:17">
      <c r="Q138220" s="39"/>
    </row>
    <row r="138221" spans="17:17">
      <c r="Q138221" s="39"/>
    </row>
    <row r="138222" spans="17:17">
      <c r="Q138222" s="39"/>
    </row>
    <row r="138223" spans="17:17">
      <c r="Q138223" s="39"/>
    </row>
    <row r="138224" spans="17:17">
      <c r="Q138224" s="39"/>
    </row>
    <row r="138225" spans="17:17">
      <c r="Q138225" s="39"/>
    </row>
    <row r="138226" spans="17:17">
      <c r="Q138226" s="39"/>
    </row>
    <row r="138227" spans="17:17">
      <c r="Q138227" s="39"/>
    </row>
    <row r="138228" spans="17:17">
      <c r="Q138228" s="39"/>
    </row>
    <row r="138229" spans="17:17">
      <c r="Q138229" s="39"/>
    </row>
    <row r="138230" spans="17:17">
      <c r="Q138230" s="39"/>
    </row>
    <row r="138231" spans="17:17">
      <c r="Q138231" s="39"/>
    </row>
    <row r="138232" spans="17:17">
      <c r="Q138232" s="39"/>
    </row>
    <row r="138233" spans="17:17">
      <c r="Q138233" s="39"/>
    </row>
    <row r="138234" spans="17:17">
      <c r="Q138234" s="39"/>
    </row>
    <row r="138235" spans="17:17">
      <c r="Q138235" s="39"/>
    </row>
    <row r="138236" spans="17:17">
      <c r="Q138236" s="39"/>
    </row>
    <row r="138237" spans="17:17">
      <c r="Q138237" s="39"/>
    </row>
    <row r="138238" spans="17:17">
      <c r="Q138238" s="39"/>
    </row>
    <row r="138239" spans="17:17">
      <c r="Q138239" s="39"/>
    </row>
    <row r="138240" spans="17:17">
      <c r="Q138240" s="39"/>
    </row>
    <row r="138241" spans="17:17">
      <c r="Q138241" s="39"/>
    </row>
    <row r="138242" spans="17:17">
      <c r="Q138242" s="39"/>
    </row>
    <row r="138243" spans="17:17">
      <c r="Q138243" s="39"/>
    </row>
    <row r="138244" spans="17:17">
      <c r="Q138244" s="39"/>
    </row>
    <row r="138245" spans="17:17">
      <c r="Q138245" s="39"/>
    </row>
    <row r="138246" spans="17:17">
      <c r="Q138246" s="39"/>
    </row>
    <row r="138247" spans="17:17">
      <c r="Q138247" s="39"/>
    </row>
    <row r="138248" spans="17:17">
      <c r="Q138248" s="39"/>
    </row>
    <row r="138249" spans="17:17">
      <c r="Q138249" s="39"/>
    </row>
    <row r="138250" spans="17:17">
      <c r="Q138250" s="39"/>
    </row>
    <row r="138251" spans="17:17">
      <c r="Q138251" s="39"/>
    </row>
    <row r="138252" spans="17:17">
      <c r="Q138252" s="39"/>
    </row>
    <row r="138253" spans="17:17">
      <c r="Q138253" s="39"/>
    </row>
    <row r="138254" spans="17:17">
      <c r="Q138254" s="39"/>
    </row>
    <row r="138255" spans="17:17">
      <c r="Q138255" s="39"/>
    </row>
    <row r="138256" spans="17:17">
      <c r="Q138256" s="39"/>
    </row>
    <row r="138257" spans="17:17">
      <c r="Q138257" s="39"/>
    </row>
    <row r="138258" spans="17:17">
      <c r="Q138258" s="39"/>
    </row>
    <row r="138259" spans="17:17">
      <c r="Q138259" s="39"/>
    </row>
    <row r="138260" spans="17:17">
      <c r="Q138260" s="39"/>
    </row>
    <row r="138261" spans="17:17">
      <c r="Q138261" s="39"/>
    </row>
    <row r="138262" spans="17:17">
      <c r="Q138262" s="39"/>
    </row>
    <row r="138263" spans="17:17">
      <c r="Q138263" s="39"/>
    </row>
    <row r="138264" spans="17:17">
      <c r="Q138264" s="39"/>
    </row>
    <row r="138265" spans="17:17">
      <c r="Q138265" s="39"/>
    </row>
    <row r="138266" spans="17:17">
      <c r="Q138266" s="39"/>
    </row>
    <row r="138267" spans="17:17">
      <c r="Q138267" s="39"/>
    </row>
    <row r="138268" spans="17:17">
      <c r="Q138268" s="39"/>
    </row>
    <row r="138269" spans="17:17">
      <c r="Q138269" s="39"/>
    </row>
    <row r="138270" spans="17:17">
      <c r="Q138270" s="39"/>
    </row>
    <row r="138271" spans="17:17">
      <c r="Q138271" s="39"/>
    </row>
    <row r="138272" spans="17:17">
      <c r="Q138272" s="39"/>
    </row>
    <row r="138273" spans="17:17">
      <c r="Q138273" s="39"/>
    </row>
    <row r="138274" spans="17:17">
      <c r="Q138274" s="39"/>
    </row>
    <row r="138275" spans="17:17">
      <c r="Q138275" s="39"/>
    </row>
    <row r="138276" spans="17:17">
      <c r="Q138276" s="39"/>
    </row>
    <row r="138277" spans="17:17">
      <c r="Q138277" s="39"/>
    </row>
    <row r="138278" spans="17:17">
      <c r="Q138278" s="39"/>
    </row>
    <row r="138279" spans="17:17">
      <c r="Q138279" s="39"/>
    </row>
    <row r="138280" spans="17:17">
      <c r="Q138280" s="39"/>
    </row>
    <row r="138281" spans="17:17">
      <c r="Q138281" s="39"/>
    </row>
    <row r="138282" spans="17:17">
      <c r="Q138282" s="39"/>
    </row>
    <row r="138283" spans="17:17">
      <c r="Q138283" s="39"/>
    </row>
    <row r="138284" spans="17:17">
      <c r="Q138284" s="39"/>
    </row>
    <row r="138285" spans="17:17">
      <c r="Q138285" s="39"/>
    </row>
    <row r="138286" spans="17:17">
      <c r="Q138286" s="39"/>
    </row>
    <row r="138287" spans="17:17">
      <c r="Q138287" s="39"/>
    </row>
    <row r="138288" spans="17:17">
      <c r="Q138288" s="39"/>
    </row>
    <row r="138289" spans="17:17">
      <c r="Q138289" s="39"/>
    </row>
    <row r="138290" spans="17:17">
      <c r="Q138290" s="39"/>
    </row>
    <row r="138291" spans="17:17">
      <c r="Q138291" s="39"/>
    </row>
    <row r="138292" spans="17:17">
      <c r="Q138292" s="39"/>
    </row>
    <row r="138293" spans="17:17">
      <c r="Q138293" s="39"/>
    </row>
    <row r="138294" spans="17:17">
      <c r="Q138294" s="39"/>
    </row>
    <row r="138295" spans="17:17">
      <c r="Q138295" s="39"/>
    </row>
    <row r="138296" spans="17:17">
      <c r="Q138296" s="39"/>
    </row>
    <row r="138297" spans="17:17">
      <c r="Q138297" s="39"/>
    </row>
    <row r="138298" spans="17:17">
      <c r="Q138298" s="39"/>
    </row>
    <row r="138299" spans="17:17">
      <c r="Q138299" s="39"/>
    </row>
    <row r="138300" spans="17:17">
      <c r="Q138300" s="39"/>
    </row>
    <row r="138301" spans="17:17">
      <c r="Q138301" s="39"/>
    </row>
    <row r="138302" spans="17:17">
      <c r="Q138302" s="39"/>
    </row>
    <row r="138303" spans="17:17">
      <c r="Q138303" s="39"/>
    </row>
    <row r="138304" spans="17:17">
      <c r="Q138304" s="39"/>
    </row>
    <row r="138305" spans="17:17">
      <c r="Q138305" s="39"/>
    </row>
    <row r="138306" spans="17:17">
      <c r="Q138306" s="39"/>
    </row>
    <row r="138307" spans="17:17">
      <c r="Q138307" s="39"/>
    </row>
    <row r="138308" spans="17:17">
      <c r="Q138308" s="39"/>
    </row>
    <row r="138309" spans="17:17">
      <c r="Q138309" s="39"/>
    </row>
    <row r="138310" spans="17:17">
      <c r="Q138310" s="39"/>
    </row>
    <row r="138311" spans="17:17">
      <c r="Q138311" s="39"/>
    </row>
    <row r="138312" spans="17:17">
      <c r="Q138312" s="39"/>
    </row>
    <row r="138313" spans="17:17">
      <c r="Q138313" s="39"/>
    </row>
    <row r="138314" spans="17:17">
      <c r="Q138314" s="39"/>
    </row>
    <row r="138315" spans="17:17">
      <c r="Q138315" s="39"/>
    </row>
    <row r="138316" spans="17:17">
      <c r="Q138316" s="39"/>
    </row>
    <row r="138317" spans="17:17">
      <c r="Q138317" s="39"/>
    </row>
    <row r="138318" spans="17:17">
      <c r="Q138318" s="39"/>
    </row>
    <row r="138319" spans="17:17">
      <c r="Q138319" s="39"/>
    </row>
    <row r="138320" spans="17:17">
      <c r="Q138320" s="39"/>
    </row>
    <row r="138321" spans="17:17">
      <c r="Q138321" s="39"/>
    </row>
    <row r="138322" spans="17:17">
      <c r="Q138322" s="39"/>
    </row>
    <row r="138323" spans="17:17">
      <c r="Q138323" s="39"/>
    </row>
    <row r="138324" spans="17:17">
      <c r="Q138324" s="39"/>
    </row>
    <row r="138325" spans="17:17">
      <c r="Q138325" s="39"/>
    </row>
    <row r="138326" spans="17:17">
      <c r="Q138326" s="39"/>
    </row>
    <row r="138327" spans="17:17">
      <c r="Q138327" s="39"/>
    </row>
    <row r="138328" spans="17:17">
      <c r="Q138328" s="39"/>
    </row>
    <row r="138329" spans="17:17">
      <c r="Q138329" s="39"/>
    </row>
    <row r="138330" spans="17:17">
      <c r="Q138330" s="39"/>
    </row>
    <row r="138331" spans="17:17">
      <c r="Q138331" s="39"/>
    </row>
    <row r="138332" spans="17:17">
      <c r="Q138332" s="39"/>
    </row>
    <row r="138333" spans="17:17">
      <c r="Q138333" s="39"/>
    </row>
    <row r="138334" spans="17:17">
      <c r="Q138334" s="39"/>
    </row>
    <row r="138335" spans="17:17">
      <c r="Q138335" s="39"/>
    </row>
    <row r="138336" spans="17:17">
      <c r="Q138336" s="39"/>
    </row>
    <row r="138337" spans="17:17">
      <c r="Q138337" s="39"/>
    </row>
    <row r="138338" spans="17:17">
      <c r="Q138338" s="39"/>
    </row>
    <row r="138339" spans="17:17">
      <c r="Q138339" s="39"/>
    </row>
    <row r="138340" spans="17:17">
      <c r="Q138340" s="39"/>
    </row>
    <row r="138341" spans="17:17">
      <c r="Q138341" s="39"/>
    </row>
    <row r="138342" spans="17:17">
      <c r="Q138342" s="39"/>
    </row>
    <row r="138343" spans="17:17">
      <c r="Q138343" s="39"/>
    </row>
    <row r="138344" spans="17:17">
      <c r="Q138344" s="39"/>
    </row>
    <row r="138345" spans="17:17">
      <c r="Q138345" s="39"/>
    </row>
    <row r="138346" spans="17:17">
      <c r="Q138346" s="39"/>
    </row>
    <row r="138347" spans="17:17">
      <c r="Q138347" s="39"/>
    </row>
    <row r="138348" spans="17:17">
      <c r="Q138348" s="39"/>
    </row>
    <row r="138349" spans="17:17">
      <c r="Q138349" s="39"/>
    </row>
    <row r="138350" spans="17:17">
      <c r="Q138350" s="39"/>
    </row>
    <row r="138351" spans="17:17">
      <c r="Q138351" s="39"/>
    </row>
    <row r="138352" spans="17:17">
      <c r="Q138352" s="39"/>
    </row>
    <row r="138353" spans="17:17">
      <c r="Q138353" s="39"/>
    </row>
    <row r="138354" spans="17:17">
      <c r="Q138354" s="39"/>
    </row>
    <row r="138355" spans="17:17">
      <c r="Q138355" s="39"/>
    </row>
    <row r="138356" spans="17:17">
      <c r="Q138356" s="39"/>
    </row>
    <row r="138357" spans="17:17">
      <c r="Q138357" s="39"/>
    </row>
    <row r="138358" spans="17:17">
      <c r="Q138358" s="39"/>
    </row>
    <row r="138359" spans="17:17">
      <c r="Q138359" s="39"/>
    </row>
    <row r="138360" spans="17:17">
      <c r="Q138360" s="39"/>
    </row>
    <row r="138361" spans="17:17">
      <c r="Q138361" s="39"/>
    </row>
    <row r="138362" spans="17:17">
      <c r="Q138362" s="39"/>
    </row>
    <row r="138363" spans="17:17">
      <c r="Q138363" s="39"/>
    </row>
    <row r="138364" spans="17:17">
      <c r="Q138364" s="39"/>
    </row>
    <row r="138365" spans="17:17">
      <c r="Q138365" s="39"/>
    </row>
    <row r="138366" spans="17:17">
      <c r="Q138366" s="39"/>
    </row>
    <row r="138367" spans="17:17">
      <c r="Q138367" s="39"/>
    </row>
    <row r="138368" spans="17:17">
      <c r="Q138368" s="39"/>
    </row>
    <row r="138369" spans="17:17">
      <c r="Q138369" s="39"/>
    </row>
    <row r="138370" spans="17:17">
      <c r="Q138370" s="39"/>
    </row>
    <row r="138371" spans="17:17">
      <c r="Q138371" s="39"/>
    </row>
    <row r="138372" spans="17:17">
      <c r="Q138372" s="39"/>
    </row>
    <row r="138373" spans="17:17">
      <c r="Q138373" s="39"/>
    </row>
    <row r="138374" spans="17:17">
      <c r="Q138374" s="39"/>
    </row>
    <row r="138375" spans="17:17">
      <c r="Q138375" s="39"/>
    </row>
    <row r="138376" spans="17:17">
      <c r="Q138376" s="39"/>
    </row>
    <row r="138377" spans="17:17">
      <c r="Q138377" s="39"/>
    </row>
    <row r="138378" spans="17:17">
      <c r="Q138378" s="39"/>
    </row>
    <row r="138379" spans="17:17">
      <c r="Q138379" s="39"/>
    </row>
    <row r="138380" spans="17:17">
      <c r="Q138380" s="39"/>
    </row>
    <row r="138381" spans="17:17">
      <c r="Q138381" s="39"/>
    </row>
    <row r="138382" spans="17:17">
      <c r="Q138382" s="39"/>
    </row>
    <row r="138383" spans="17:17">
      <c r="Q138383" s="39"/>
    </row>
    <row r="138384" spans="17:17">
      <c r="Q138384" s="39"/>
    </row>
    <row r="138385" spans="17:17">
      <c r="Q138385" s="39"/>
    </row>
    <row r="138386" spans="17:17">
      <c r="Q138386" s="39"/>
    </row>
    <row r="138387" spans="17:17">
      <c r="Q138387" s="39"/>
    </row>
    <row r="138388" spans="17:17">
      <c r="Q138388" s="39"/>
    </row>
    <row r="138389" spans="17:17">
      <c r="Q138389" s="39"/>
    </row>
    <row r="138390" spans="17:17">
      <c r="Q138390" s="39"/>
    </row>
    <row r="138391" spans="17:17">
      <c r="Q138391" s="39"/>
    </row>
    <row r="138392" spans="17:17">
      <c r="Q138392" s="39"/>
    </row>
    <row r="138393" spans="17:17">
      <c r="Q138393" s="39"/>
    </row>
    <row r="138394" spans="17:17">
      <c r="Q138394" s="39"/>
    </row>
    <row r="138395" spans="17:17">
      <c r="Q138395" s="39"/>
    </row>
    <row r="138396" spans="17:17">
      <c r="Q138396" s="39"/>
    </row>
    <row r="138397" spans="17:17">
      <c r="Q138397" s="39"/>
    </row>
    <row r="138398" spans="17:17">
      <c r="Q138398" s="39"/>
    </row>
    <row r="138399" spans="17:17">
      <c r="Q138399" s="39"/>
    </row>
    <row r="138400" spans="17:17">
      <c r="Q138400" s="39"/>
    </row>
    <row r="138401" spans="17:17">
      <c r="Q138401" s="39"/>
    </row>
    <row r="138402" spans="17:17">
      <c r="Q138402" s="39"/>
    </row>
    <row r="138403" spans="17:17">
      <c r="Q138403" s="39"/>
    </row>
    <row r="138404" spans="17:17">
      <c r="Q138404" s="39"/>
    </row>
    <row r="138405" spans="17:17">
      <c r="Q138405" s="39"/>
    </row>
    <row r="138406" spans="17:17">
      <c r="Q138406" s="39"/>
    </row>
    <row r="138407" spans="17:17">
      <c r="Q138407" s="39"/>
    </row>
    <row r="138408" spans="17:17">
      <c r="Q138408" s="39"/>
    </row>
    <row r="138409" spans="17:17">
      <c r="Q138409" s="39"/>
    </row>
    <row r="138410" spans="17:17">
      <c r="Q138410" s="39"/>
    </row>
    <row r="138411" spans="17:17">
      <c r="Q138411" s="39"/>
    </row>
    <row r="138412" spans="17:17">
      <c r="Q138412" s="39"/>
    </row>
    <row r="138413" spans="17:17">
      <c r="Q138413" s="39"/>
    </row>
    <row r="138414" spans="17:17">
      <c r="Q138414" s="39"/>
    </row>
    <row r="138415" spans="17:17">
      <c r="Q138415" s="39"/>
    </row>
    <row r="138416" spans="17:17">
      <c r="Q138416" s="39"/>
    </row>
    <row r="138417" spans="17:17">
      <c r="Q138417" s="39"/>
    </row>
    <row r="138418" spans="17:17">
      <c r="Q138418" s="39"/>
    </row>
    <row r="138419" spans="17:17">
      <c r="Q138419" s="39"/>
    </row>
    <row r="138420" spans="17:17">
      <c r="Q138420" s="39"/>
    </row>
    <row r="138421" spans="17:17">
      <c r="Q138421" s="39"/>
    </row>
    <row r="138422" spans="17:17">
      <c r="Q138422" s="39"/>
    </row>
    <row r="138423" spans="17:17">
      <c r="Q138423" s="39"/>
    </row>
    <row r="138424" spans="17:17">
      <c r="Q138424" s="39"/>
    </row>
    <row r="138425" spans="17:17">
      <c r="Q138425" s="39"/>
    </row>
    <row r="138426" spans="17:17">
      <c r="Q138426" s="39"/>
    </row>
    <row r="138427" spans="17:17">
      <c r="Q138427" s="39"/>
    </row>
    <row r="138428" spans="17:17">
      <c r="Q138428" s="39"/>
    </row>
    <row r="138429" spans="17:17">
      <c r="Q138429" s="39"/>
    </row>
    <row r="138430" spans="17:17">
      <c r="Q138430" s="39"/>
    </row>
    <row r="138431" spans="17:17">
      <c r="Q138431" s="39"/>
    </row>
    <row r="138432" spans="17:17">
      <c r="Q138432" s="39"/>
    </row>
    <row r="138433" spans="17:17">
      <c r="Q138433" s="39"/>
    </row>
    <row r="138434" spans="17:17">
      <c r="Q138434" s="39"/>
    </row>
    <row r="138435" spans="17:17">
      <c r="Q138435" s="39"/>
    </row>
    <row r="138436" spans="17:17">
      <c r="Q138436" s="39"/>
    </row>
    <row r="138437" spans="17:17">
      <c r="Q138437" s="39"/>
    </row>
    <row r="138438" spans="17:17">
      <c r="Q138438" s="39"/>
    </row>
    <row r="138439" spans="17:17">
      <c r="Q138439" s="39"/>
    </row>
    <row r="138440" spans="17:17">
      <c r="Q138440" s="39"/>
    </row>
    <row r="138441" spans="17:17">
      <c r="Q138441" s="39"/>
    </row>
    <row r="138442" spans="17:17">
      <c r="Q138442" s="39"/>
    </row>
    <row r="138443" spans="17:17">
      <c r="Q138443" s="39"/>
    </row>
    <row r="138444" spans="17:17">
      <c r="Q138444" s="39"/>
    </row>
    <row r="138445" spans="17:17">
      <c r="Q138445" s="39"/>
    </row>
    <row r="138446" spans="17:17">
      <c r="Q138446" s="39"/>
    </row>
    <row r="138447" spans="17:17">
      <c r="Q138447" s="39"/>
    </row>
    <row r="138448" spans="17:17">
      <c r="Q138448" s="39"/>
    </row>
    <row r="138449" spans="17:17">
      <c r="Q138449" s="39"/>
    </row>
    <row r="138450" spans="17:17">
      <c r="Q138450" s="39"/>
    </row>
    <row r="138451" spans="17:17">
      <c r="Q138451" s="39"/>
    </row>
    <row r="138452" spans="17:17">
      <c r="Q138452" s="39"/>
    </row>
    <row r="138453" spans="17:17">
      <c r="Q138453" s="39"/>
    </row>
    <row r="138454" spans="17:17">
      <c r="Q138454" s="39"/>
    </row>
    <row r="138455" spans="17:17">
      <c r="Q138455" s="39"/>
    </row>
    <row r="138456" spans="17:17">
      <c r="Q138456" s="39"/>
    </row>
    <row r="138457" spans="17:17">
      <c r="Q138457" s="39"/>
    </row>
    <row r="138458" spans="17:17">
      <c r="Q138458" s="39"/>
    </row>
    <row r="138459" spans="17:17">
      <c r="Q138459" s="39"/>
    </row>
    <row r="138460" spans="17:17">
      <c r="Q138460" s="39"/>
    </row>
    <row r="138461" spans="17:17">
      <c r="Q138461" s="39"/>
    </row>
    <row r="138462" spans="17:17">
      <c r="Q138462" s="39"/>
    </row>
    <row r="138463" spans="17:17">
      <c r="Q138463" s="39"/>
    </row>
    <row r="138464" spans="17:17">
      <c r="Q138464" s="39"/>
    </row>
    <row r="138465" spans="17:17">
      <c r="Q138465" s="39"/>
    </row>
    <row r="138466" spans="17:17">
      <c r="Q138466" s="39"/>
    </row>
    <row r="138467" spans="17:17">
      <c r="Q138467" s="39"/>
    </row>
    <row r="138468" spans="17:17">
      <c r="Q138468" s="39"/>
    </row>
    <row r="138469" spans="17:17">
      <c r="Q138469" s="39"/>
    </row>
    <row r="138470" spans="17:17">
      <c r="Q138470" s="39"/>
    </row>
    <row r="138471" spans="17:17">
      <c r="Q138471" s="39"/>
    </row>
    <row r="138472" spans="17:17">
      <c r="Q138472" s="39"/>
    </row>
    <row r="138473" spans="17:17">
      <c r="Q138473" s="39"/>
    </row>
    <row r="138474" spans="17:17">
      <c r="Q138474" s="39"/>
    </row>
    <row r="138475" spans="17:17">
      <c r="Q138475" s="39"/>
    </row>
    <row r="138476" spans="17:17">
      <c r="Q138476" s="39"/>
    </row>
    <row r="138477" spans="17:17">
      <c r="Q138477" s="39"/>
    </row>
    <row r="138478" spans="17:17">
      <c r="Q138478" s="39"/>
    </row>
    <row r="138479" spans="17:17">
      <c r="Q138479" s="39"/>
    </row>
    <row r="138480" spans="17:17">
      <c r="Q138480" s="39"/>
    </row>
    <row r="138481" spans="17:17">
      <c r="Q138481" s="39"/>
    </row>
    <row r="138482" spans="17:17">
      <c r="Q138482" s="39"/>
    </row>
    <row r="138483" spans="17:17">
      <c r="Q138483" s="39"/>
    </row>
    <row r="138484" spans="17:17">
      <c r="Q138484" s="39"/>
    </row>
    <row r="138485" spans="17:17">
      <c r="Q138485" s="39"/>
    </row>
    <row r="138486" spans="17:17">
      <c r="Q138486" s="39"/>
    </row>
    <row r="138487" spans="17:17">
      <c r="Q138487" s="39"/>
    </row>
    <row r="138488" spans="17:17">
      <c r="Q138488" s="39"/>
    </row>
    <row r="138489" spans="17:17">
      <c r="Q138489" s="39"/>
    </row>
    <row r="138490" spans="17:17">
      <c r="Q138490" s="39"/>
    </row>
    <row r="138491" spans="17:17">
      <c r="Q138491" s="39"/>
    </row>
    <row r="138492" spans="17:17">
      <c r="Q138492" s="39"/>
    </row>
    <row r="138493" spans="17:17">
      <c r="Q138493" s="39"/>
    </row>
    <row r="138494" spans="17:17">
      <c r="Q138494" s="39"/>
    </row>
    <row r="138495" spans="17:17">
      <c r="Q138495" s="39"/>
    </row>
    <row r="138496" spans="17:17">
      <c r="Q138496" s="39"/>
    </row>
    <row r="138497" spans="17:17">
      <c r="Q138497" s="39"/>
    </row>
    <row r="138498" spans="17:17">
      <c r="Q138498" s="39"/>
    </row>
    <row r="138499" spans="17:17">
      <c r="Q138499" s="39"/>
    </row>
    <row r="138500" spans="17:17">
      <c r="Q138500" s="39"/>
    </row>
    <row r="138501" spans="17:17">
      <c r="Q138501" s="39"/>
    </row>
    <row r="138502" spans="17:17">
      <c r="Q138502" s="39"/>
    </row>
    <row r="138503" spans="17:17">
      <c r="Q138503" s="39"/>
    </row>
    <row r="138504" spans="17:17">
      <c r="Q138504" s="39"/>
    </row>
    <row r="138505" spans="17:17">
      <c r="Q138505" s="39"/>
    </row>
    <row r="138506" spans="17:17">
      <c r="Q138506" s="39"/>
    </row>
    <row r="138507" spans="17:17">
      <c r="Q138507" s="39"/>
    </row>
    <row r="138508" spans="17:17">
      <c r="Q138508" s="39"/>
    </row>
    <row r="138509" spans="17:17">
      <c r="Q138509" s="39"/>
    </row>
    <row r="138510" spans="17:17">
      <c r="Q138510" s="39"/>
    </row>
    <row r="138511" spans="17:17">
      <c r="Q138511" s="39"/>
    </row>
    <row r="138512" spans="17:17">
      <c r="Q138512" s="39"/>
    </row>
    <row r="138513" spans="17:17">
      <c r="Q138513" s="39"/>
    </row>
    <row r="138514" spans="17:17">
      <c r="Q138514" s="39"/>
    </row>
    <row r="138515" spans="17:17">
      <c r="Q138515" s="39"/>
    </row>
    <row r="138516" spans="17:17">
      <c r="Q138516" s="39"/>
    </row>
    <row r="138517" spans="17:17">
      <c r="Q138517" s="39"/>
    </row>
    <row r="138518" spans="17:17">
      <c r="Q138518" s="39"/>
    </row>
    <row r="138519" spans="17:17">
      <c r="Q138519" s="39"/>
    </row>
    <row r="138520" spans="17:17">
      <c r="Q138520" s="39"/>
    </row>
    <row r="138521" spans="17:17">
      <c r="Q138521" s="39"/>
    </row>
    <row r="138522" spans="17:17">
      <c r="Q138522" s="39"/>
    </row>
    <row r="138523" spans="17:17">
      <c r="Q138523" s="39"/>
    </row>
    <row r="138524" spans="17:17">
      <c r="Q138524" s="39"/>
    </row>
    <row r="138525" spans="17:17">
      <c r="Q138525" s="39"/>
    </row>
    <row r="138526" spans="17:17">
      <c r="Q138526" s="39"/>
    </row>
    <row r="138527" spans="17:17">
      <c r="Q138527" s="39"/>
    </row>
    <row r="138528" spans="17:17">
      <c r="Q138528" s="39"/>
    </row>
    <row r="138529" spans="17:17">
      <c r="Q138529" s="39"/>
    </row>
    <row r="138530" spans="17:17">
      <c r="Q138530" s="39"/>
    </row>
    <row r="138531" spans="17:17">
      <c r="Q138531" s="39"/>
    </row>
    <row r="138532" spans="17:17">
      <c r="Q138532" s="39"/>
    </row>
    <row r="138533" spans="17:17">
      <c r="Q138533" s="39"/>
    </row>
    <row r="138534" spans="17:17">
      <c r="Q138534" s="39"/>
    </row>
    <row r="138535" spans="17:17">
      <c r="Q138535" s="39"/>
    </row>
    <row r="138536" spans="17:17">
      <c r="Q138536" s="39"/>
    </row>
    <row r="138537" spans="17:17">
      <c r="Q138537" s="39"/>
    </row>
    <row r="138538" spans="17:17">
      <c r="Q138538" s="39"/>
    </row>
    <row r="138539" spans="17:17">
      <c r="Q138539" s="39"/>
    </row>
    <row r="138540" spans="17:17">
      <c r="Q138540" s="39"/>
    </row>
    <row r="138541" spans="17:17">
      <c r="Q138541" s="39"/>
    </row>
    <row r="138542" spans="17:17">
      <c r="Q138542" s="39"/>
    </row>
    <row r="138543" spans="17:17">
      <c r="Q138543" s="39"/>
    </row>
    <row r="138544" spans="17:17">
      <c r="Q138544" s="39"/>
    </row>
    <row r="138545" spans="17:17">
      <c r="Q138545" s="39"/>
    </row>
    <row r="138546" spans="17:17">
      <c r="Q138546" s="39"/>
    </row>
    <row r="138547" spans="17:17">
      <c r="Q138547" s="39"/>
    </row>
    <row r="138548" spans="17:17">
      <c r="Q138548" s="39"/>
    </row>
    <row r="138549" spans="17:17">
      <c r="Q138549" s="39"/>
    </row>
    <row r="138550" spans="17:17">
      <c r="Q138550" s="39"/>
    </row>
    <row r="138551" spans="17:17">
      <c r="Q138551" s="39"/>
    </row>
    <row r="138552" spans="17:17">
      <c r="Q138552" s="39"/>
    </row>
    <row r="138553" spans="17:17">
      <c r="Q138553" s="39"/>
    </row>
    <row r="138554" spans="17:17">
      <c r="Q138554" s="39"/>
    </row>
    <row r="138555" spans="17:17">
      <c r="Q138555" s="39"/>
    </row>
    <row r="138556" spans="17:17">
      <c r="Q138556" s="39"/>
    </row>
    <row r="138557" spans="17:17">
      <c r="Q138557" s="39"/>
    </row>
    <row r="138558" spans="17:17">
      <c r="Q138558" s="39"/>
    </row>
    <row r="138559" spans="17:17">
      <c r="Q138559" s="39"/>
    </row>
    <row r="138560" spans="17:17">
      <c r="Q138560" s="39"/>
    </row>
    <row r="138561" spans="17:17">
      <c r="Q138561" s="39"/>
    </row>
    <row r="138562" spans="17:17">
      <c r="Q138562" s="39"/>
    </row>
    <row r="138563" spans="17:17">
      <c r="Q138563" s="39"/>
    </row>
    <row r="138564" spans="17:17">
      <c r="Q138564" s="39"/>
    </row>
    <row r="138565" spans="17:17">
      <c r="Q138565" s="39"/>
    </row>
    <row r="138566" spans="17:17">
      <c r="Q138566" s="39"/>
    </row>
    <row r="138567" spans="17:17">
      <c r="Q138567" s="39"/>
    </row>
    <row r="138568" spans="17:17">
      <c r="Q138568" s="39"/>
    </row>
    <row r="138569" spans="17:17">
      <c r="Q138569" s="39"/>
    </row>
    <row r="138570" spans="17:17">
      <c r="Q138570" s="39"/>
    </row>
    <row r="138571" spans="17:17">
      <c r="Q138571" s="39"/>
    </row>
    <row r="138572" spans="17:17">
      <c r="Q138572" s="39"/>
    </row>
    <row r="138573" spans="17:17">
      <c r="Q138573" s="39"/>
    </row>
    <row r="138574" spans="17:17">
      <c r="Q138574" s="39"/>
    </row>
    <row r="138575" spans="17:17">
      <c r="Q138575" s="39"/>
    </row>
    <row r="138576" spans="17:17">
      <c r="Q138576" s="39"/>
    </row>
    <row r="138577" spans="17:17">
      <c r="Q138577" s="39"/>
    </row>
    <row r="138578" spans="17:17">
      <c r="Q138578" s="39"/>
    </row>
    <row r="138579" spans="17:17">
      <c r="Q138579" s="39"/>
    </row>
    <row r="138580" spans="17:17">
      <c r="Q138580" s="39"/>
    </row>
    <row r="138581" spans="17:17">
      <c r="Q138581" s="39"/>
    </row>
    <row r="138582" spans="17:17">
      <c r="Q138582" s="39"/>
    </row>
    <row r="138583" spans="17:17">
      <c r="Q138583" s="39"/>
    </row>
    <row r="138584" spans="17:17">
      <c r="Q138584" s="39"/>
    </row>
    <row r="138585" spans="17:17">
      <c r="Q138585" s="39"/>
    </row>
    <row r="138586" spans="17:17">
      <c r="Q138586" s="39"/>
    </row>
    <row r="138587" spans="17:17">
      <c r="Q138587" s="39"/>
    </row>
    <row r="138588" spans="17:17">
      <c r="Q138588" s="39"/>
    </row>
    <row r="138589" spans="17:17">
      <c r="Q138589" s="39"/>
    </row>
    <row r="138590" spans="17:17">
      <c r="Q138590" s="39"/>
    </row>
    <row r="138591" spans="17:17">
      <c r="Q138591" s="39"/>
    </row>
    <row r="138592" spans="17:17">
      <c r="Q138592" s="39"/>
    </row>
    <row r="138593" spans="17:17">
      <c r="Q138593" s="39"/>
    </row>
    <row r="138594" spans="17:17">
      <c r="Q138594" s="39"/>
    </row>
    <row r="138595" spans="17:17">
      <c r="Q138595" s="39"/>
    </row>
    <row r="138596" spans="17:17">
      <c r="Q138596" s="39"/>
    </row>
    <row r="138597" spans="17:17">
      <c r="Q138597" s="39"/>
    </row>
    <row r="138598" spans="17:17">
      <c r="Q138598" s="39"/>
    </row>
    <row r="138599" spans="17:17">
      <c r="Q138599" s="39"/>
    </row>
    <row r="138600" spans="17:17">
      <c r="Q138600" s="39"/>
    </row>
    <row r="138601" spans="17:17">
      <c r="Q138601" s="39"/>
    </row>
    <row r="138602" spans="17:17">
      <c r="Q138602" s="39"/>
    </row>
    <row r="138603" spans="17:17">
      <c r="Q138603" s="39"/>
    </row>
    <row r="138604" spans="17:17">
      <c r="Q138604" s="39"/>
    </row>
    <row r="138605" spans="17:17">
      <c r="Q138605" s="39"/>
    </row>
    <row r="138606" spans="17:17">
      <c r="Q138606" s="39"/>
    </row>
    <row r="138607" spans="17:17">
      <c r="Q138607" s="39"/>
    </row>
    <row r="138608" spans="17:17">
      <c r="Q138608" s="39"/>
    </row>
    <row r="138609" spans="17:17">
      <c r="Q138609" s="39"/>
    </row>
    <row r="138610" spans="17:17">
      <c r="Q138610" s="39"/>
    </row>
    <row r="138611" spans="17:17">
      <c r="Q138611" s="39"/>
    </row>
    <row r="138612" spans="17:17">
      <c r="Q138612" s="39"/>
    </row>
    <row r="138613" spans="17:17">
      <c r="Q138613" s="39"/>
    </row>
    <row r="138614" spans="17:17">
      <c r="Q138614" s="39"/>
    </row>
    <row r="138615" spans="17:17">
      <c r="Q138615" s="39"/>
    </row>
    <row r="138616" spans="17:17">
      <c r="Q138616" s="39"/>
    </row>
    <row r="138617" spans="17:17">
      <c r="Q138617" s="39"/>
    </row>
    <row r="138618" spans="17:17">
      <c r="Q138618" s="39"/>
    </row>
    <row r="138619" spans="17:17">
      <c r="Q138619" s="39"/>
    </row>
    <row r="138620" spans="17:17">
      <c r="Q138620" s="39"/>
    </row>
    <row r="138621" spans="17:17">
      <c r="Q138621" s="39"/>
    </row>
    <row r="138622" spans="17:17">
      <c r="Q138622" s="39"/>
    </row>
    <row r="138623" spans="17:17">
      <c r="Q138623" s="39"/>
    </row>
    <row r="138624" spans="17:17">
      <c r="Q138624" s="39"/>
    </row>
    <row r="138625" spans="17:17">
      <c r="Q138625" s="39"/>
    </row>
    <row r="138626" spans="17:17">
      <c r="Q138626" s="39"/>
    </row>
    <row r="138627" spans="17:17">
      <c r="Q138627" s="39"/>
    </row>
    <row r="138628" spans="17:17">
      <c r="Q138628" s="39"/>
    </row>
    <row r="138629" spans="17:17">
      <c r="Q138629" s="39"/>
    </row>
    <row r="138630" spans="17:17">
      <c r="Q138630" s="39"/>
    </row>
    <row r="138631" spans="17:17">
      <c r="Q138631" s="39"/>
    </row>
    <row r="138632" spans="17:17">
      <c r="Q138632" s="39"/>
    </row>
    <row r="138633" spans="17:17">
      <c r="Q138633" s="39"/>
    </row>
    <row r="138634" spans="17:17">
      <c r="Q138634" s="39"/>
    </row>
    <row r="138635" spans="17:17">
      <c r="Q138635" s="39"/>
    </row>
    <row r="138636" spans="17:17">
      <c r="Q138636" s="39"/>
    </row>
    <row r="138637" spans="17:17">
      <c r="Q138637" s="39"/>
    </row>
    <row r="138638" spans="17:17">
      <c r="Q138638" s="39"/>
    </row>
    <row r="138639" spans="17:17">
      <c r="Q138639" s="39"/>
    </row>
    <row r="138640" spans="17:17">
      <c r="Q138640" s="39"/>
    </row>
    <row r="138641" spans="17:17">
      <c r="Q138641" s="39"/>
    </row>
    <row r="138642" spans="17:17">
      <c r="Q138642" s="39"/>
    </row>
    <row r="138643" spans="17:17">
      <c r="Q138643" s="39"/>
    </row>
    <row r="138644" spans="17:17">
      <c r="Q138644" s="39"/>
    </row>
    <row r="138645" spans="17:17">
      <c r="Q138645" s="39"/>
    </row>
    <row r="138646" spans="17:17">
      <c r="Q138646" s="39"/>
    </row>
    <row r="138647" spans="17:17">
      <c r="Q138647" s="39"/>
    </row>
    <row r="138648" spans="17:17">
      <c r="Q138648" s="39"/>
    </row>
    <row r="138649" spans="17:17">
      <c r="Q138649" s="39"/>
    </row>
    <row r="138650" spans="17:17">
      <c r="Q138650" s="39"/>
    </row>
    <row r="138651" spans="17:17">
      <c r="Q138651" s="39"/>
    </row>
    <row r="138652" spans="17:17">
      <c r="Q138652" s="39"/>
    </row>
    <row r="138653" spans="17:17">
      <c r="Q138653" s="39"/>
    </row>
    <row r="138654" spans="17:17">
      <c r="Q138654" s="39"/>
    </row>
    <row r="138655" spans="17:17">
      <c r="Q138655" s="39"/>
    </row>
    <row r="138656" spans="17:17">
      <c r="Q138656" s="39"/>
    </row>
    <row r="138657" spans="17:17">
      <c r="Q138657" s="39"/>
    </row>
    <row r="138658" spans="17:17">
      <c r="Q138658" s="39"/>
    </row>
    <row r="138659" spans="17:17">
      <c r="Q138659" s="39"/>
    </row>
    <row r="138660" spans="17:17">
      <c r="Q138660" s="39"/>
    </row>
    <row r="138661" spans="17:17">
      <c r="Q138661" s="39"/>
    </row>
    <row r="138662" spans="17:17">
      <c r="Q138662" s="39"/>
    </row>
    <row r="138663" spans="17:17">
      <c r="Q138663" s="39"/>
    </row>
    <row r="138664" spans="17:17">
      <c r="Q138664" s="39"/>
    </row>
    <row r="138665" spans="17:17">
      <c r="Q138665" s="39"/>
    </row>
    <row r="138666" spans="17:17">
      <c r="Q138666" s="39"/>
    </row>
    <row r="138667" spans="17:17">
      <c r="Q138667" s="39"/>
    </row>
    <row r="138668" spans="17:17">
      <c r="Q138668" s="39"/>
    </row>
    <row r="138669" spans="17:17">
      <c r="Q138669" s="39"/>
    </row>
    <row r="138670" spans="17:17">
      <c r="Q138670" s="39"/>
    </row>
    <row r="138671" spans="17:17">
      <c r="Q138671" s="39"/>
    </row>
    <row r="138672" spans="17:17">
      <c r="Q138672" s="39"/>
    </row>
    <row r="138673" spans="17:17">
      <c r="Q138673" s="39"/>
    </row>
    <row r="138674" spans="17:17">
      <c r="Q138674" s="39"/>
    </row>
    <row r="138675" spans="17:17">
      <c r="Q138675" s="39"/>
    </row>
    <row r="138676" spans="17:17">
      <c r="Q138676" s="39"/>
    </row>
    <row r="138677" spans="17:17">
      <c r="Q138677" s="39"/>
    </row>
    <row r="138678" spans="17:17">
      <c r="Q138678" s="39"/>
    </row>
    <row r="138679" spans="17:17">
      <c r="Q138679" s="39"/>
    </row>
    <row r="138680" spans="17:17">
      <c r="Q138680" s="39"/>
    </row>
    <row r="138681" spans="17:17">
      <c r="Q138681" s="39"/>
    </row>
    <row r="138682" spans="17:17">
      <c r="Q138682" s="39"/>
    </row>
    <row r="138683" spans="17:17">
      <c r="Q138683" s="39"/>
    </row>
    <row r="138684" spans="17:17">
      <c r="Q138684" s="39"/>
    </row>
    <row r="138685" spans="17:17">
      <c r="Q138685" s="39"/>
    </row>
    <row r="138686" spans="17:17">
      <c r="Q138686" s="39"/>
    </row>
    <row r="138687" spans="17:17">
      <c r="Q138687" s="39"/>
    </row>
    <row r="138688" spans="17:17">
      <c r="Q138688" s="39"/>
    </row>
    <row r="138689" spans="17:17">
      <c r="Q138689" s="39"/>
    </row>
    <row r="138690" spans="17:17">
      <c r="Q138690" s="39"/>
    </row>
    <row r="138691" spans="17:17">
      <c r="Q138691" s="39"/>
    </row>
    <row r="138692" spans="17:17">
      <c r="Q138692" s="39"/>
    </row>
    <row r="138693" spans="17:17">
      <c r="Q138693" s="39"/>
    </row>
    <row r="138694" spans="17:17">
      <c r="Q138694" s="39"/>
    </row>
    <row r="138695" spans="17:17">
      <c r="Q138695" s="39"/>
    </row>
    <row r="138696" spans="17:17">
      <c r="Q138696" s="39"/>
    </row>
    <row r="138697" spans="17:17">
      <c r="Q138697" s="39"/>
    </row>
    <row r="138698" spans="17:17">
      <c r="Q138698" s="39"/>
    </row>
    <row r="138699" spans="17:17">
      <c r="Q138699" s="39"/>
    </row>
    <row r="138700" spans="17:17">
      <c r="Q138700" s="39"/>
    </row>
    <row r="138701" spans="17:17">
      <c r="Q138701" s="39"/>
    </row>
    <row r="138702" spans="17:17">
      <c r="Q138702" s="39"/>
    </row>
    <row r="138703" spans="17:17">
      <c r="Q138703" s="39"/>
    </row>
    <row r="138704" spans="17:17">
      <c r="Q138704" s="39"/>
    </row>
    <row r="138705" spans="17:17">
      <c r="Q138705" s="39"/>
    </row>
    <row r="138706" spans="17:17">
      <c r="Q138706" s="39"/>
    </row>
    <row r="138707" spans="17:17">
      <c r="Q138707" s="39"/>
    </row>
    <row r="138708" spans="17:17">
      <c r="Q138708" s="39"/>
    </row>
    <row r="138709" spans="17:17">
      <c r="Q138709" s="39"/>
    </row>
    <row r="138710" spans="17:17">
      <c r="Q138710" s="39"/>
    </row>
    <row r="138711" spans="17:17">
      <c r="Q138711" s="39"/>
    </row>
    <row r="138712" spans="17:17">
      <c r="Q138712" s="39"/>
    </row>
    <row r="138713" spans="17:17">
      <c r="Q138713" s="39"/>
    </row>
    <row r="138714" spans="17:17">
      <c r="Q138714" s="39"/>
    </row>
    <row r="138715" spans="17:17">
      <c r="Q138715" s="39"/>
    </row>
    <row r="138716" spans="17:17">
      <c r="Q138716" s="39"/>
    </row>
    <row r="138717" spans="17:17">
      <c r="Q138717" s="39"/>
    </row>
    <row r="138718" spans="17:17">
      <c r="Q138718" s="39"/>
    </row>
    <row r="138719" spans="17:17">
      <c r="Q138719" s="39"/>
    </row>
    <row r="138720" spans="17:17">
      <c r="Q138720" s="39"/>
    </row>
    <row r="138721" spans="17:17">
      <c r="Q138721" s="39"/>
    </row>
    <row r="138722" spans="17:17">
      <c r="Q138722" s="39"/>
    </row>
    <row r="138723" spans="17:17">
      <c r="Q138723" s="39"/>
    </row>
    <row r="138724" spans="17:17">
      <c r="Q138724" s="39"/>
    </row>
    <row r="138725" spans="17:17">
      <c r="Q138725" s="39"/>
    </row>
    <row r="138726" spans="17:17">
      <c r="Q138726" s="39"/>
    </row>
    <row r="138727" spans="17:17">
      <c r="Q138727" s="39"/>
    </row>
    <row r="138728" spans="17:17">
      <c r="Q138728" s="39"/>
    </row>
    <row r="138729" spans="17:17">
      <c r="Q138729" s="39"/>
    </row>
    <row r="138730" spans="17:17">
      <c r="Q138730" s="39"/>
    </row>
    <row r="138731" spans="17:17">
      <c r="Q138731" s="39"/>
    </row>
    <row r="138732" spans="17:17">
      <c r="Q138732" s="39"/>
    </row>
    <row r="138733" spans="17:17">
      <c r="Q138733" s="39"/>
    </row>
    <row r="138734" spans="17:17">
      <c r="Q138734" s="39"/>
    </row>
    <row r="138735" spans="17:17">
      <c r="Q138735" s="39"/>
    </row>
    <row r="138736" spans="17:17">
      <c r="Q138736" s="39"/>
    </row>
    <row r="138737" spans="17:17">
      <c r="Q138737" s="39"/>
    </row>
    <row r="138738" spans="17:17">
      <c r="Q138738" s="39"/>
    </row>
    <row r="138739" spans="17:17">
      <c r="Q138739" s="39"/>
    </row>
    <row r="138740" spans="17:17">
      <c r="Q138740" s="39"/>
    </row>
    <row r="138741" spans="17:17">
      <c r="Q138741" s="39"/>
    </row>
    <row r="138742" spans="17:17">
      <c r="Q138742" s="39"/>
    </row>
    <row r="138743" spans="17:17">
      <c r="Q138743" s="39"/>
    </row>
    <row r="138744" spans="17:17">
      <c r="Q138744" s="39"/>
    </row>
    <row r="138745" spans="17:17">
      <c r="Q138745" s="39"/>
    </row>
    <row r="138746" spans="17:17">
      <c r="Q138746" s="39"/>
    </row>
    <row r="138747" spans="17:17">
      <c r="Q138747" s="39"/>
    </row>
    <row r="138748" spans="17:17">
      <c r="Q138748" s="39"/>
    </row>
    <row r="138749" spans="17:17">
      <c r="Q138749" s="39"/>
    </row>
    <row r="138750" spans="17:17">
      <c r="Q138750" s="39"/>
    </row>
    <row r="138751" spans="17:17">
      <c r="Q138751" s="39"/>
    </row>
    <row r="138752" spans="17:17">
      <c r="Q138752" s="39"/>
    </row>
    <row r="138753" spans="17:17">
      <c r="Q138753" s="39"/>
    </row>
    <row r="138754" spans="17:17">
      <c r="Q138754" s="39"/>
    </row>
    <row r="138755" spans="17:17">
      <c r="Q138755" s="39"/>
    </row>
    <row r="138756" spans="17:17">
      <c r="Q138756" s="39"/>
    </row>
    <row r="138757" spans="17:17">
      <c r="Q138757" s="39"/>
    </row>
    <row r="138758" spans="17:17">
      <c r="Q138758" s="39"/>
    </row>
    <row r="138759" spans="17:17">
      <c r="Q138759" s="39"/>
    </row>
    <row r="138760" spans="17:17">
      <c r="Q138760" s="39"/>
    </row>
    <row r="138761" spans="17:17">
      <c r="Q138761" s="39"/>
    </row>
    <row r="138762" spans="17:17">
      <c r="Q138762" s="39"/>
    </row>
    <row r="138763" spans="17:17">
      <c r="Q138763" s="39"/>
    </row>
    <row r="138764" spans="17:17">
      <c r="Q138764" s="39"/>
    </row>
    <row r="138765" spans="17:17">
      <c r="Q138765" s="39"/>
    </row>
    <row r="138766" spans="17:17">
      <c r="Q138766" s="39"/>
    </row>
    <row r="138767" spans="17:17">
      <c r="Q138767" s="39"/>
    </row>
    <row r="138768" spans="17:17">
      <c r="Q138768" s="39"/>
    </row>
    <row r="138769" spans="17:17">
      <c r="Q138769" s="39"/>
    </row>
    <row r="138770" spans="17:17">
      <c r="Q138770" s="39"/>
    </row>
    <row r="138771" spans="17:17">
      <c r="Q138771" s="39"/>
    </row>
    <row r="138772" spans="17:17">
      <c r="Q138772" s="39"/>
    </row>
    <row r="138773" spans="17:17">
      <c r="Q138773" s="39"/>
    </row>
    <row r="138774" spans="17:17">
      <c r="Q138774" s="39"/>
    </row>
    <row r="138775" spans="17:17">
      <c r="Q138775" s="39"/>
    </row>
    <row r="138776" spans="17:17">
      <c r="Q138776" s="39"/>
    </row>
    <row r="138777" spans="17:17">
      <c r="Q138777" s="39"/>
    </row>
    <row r="138778" spans="17:17">
      <c r="Q138778" s="39"/>
    </row>
    <row r="138779" spans="17:17">
      <c r="Q138779" s="39"/>
    </row>
    <row r="138780" spans="17:17">
      <c r="Q138780" s="39"/>
    </row>
    <row r="138781" spans="17:17">
      <c r="Q138781" s="39"/>
    </row>
    <row r="138782" spans="17:17">
      <c r="Q138782" s="39"/>
    </row>
    <row r="138783" spans="17:17">
      <c r="Q138783" s="39"/>
    </row>
    <row r="138784" spans="17:17">
      <c r="Q138784" s="39"/>
    </row>
    <row r="138785" spans="17:17">
      <c r="Q138785" s="39"/>
    </row>
    <row r="138786" spans="17:17">
      <c r="Q138786" s="39"/>
    </row>
    <row r="138787" spans="17:17">
      <c r="Q138787" s="39"/>
    </row>
    <row r="138788" spans="17:17">
      <c r="Q138788" s="39"/>
    </row>
    <row r="138789" spans="17:17">
      <c r="Q138789" s="39"/>
    </row>
    <row r="138790" spans="17:17">
      <c r="Q138790" s="39"/>
    </row>
    <row r="138791" spans="17:17">
      <c r="Q138791" s="39"/>
    </row>
    <row r="138792" spans="17:17">
      <c r="Q138792" s="39"/>
    </row>
    <row r="138793" spans="17:17">
      <c r="Q138793" s="39"/>
    </row>
    <row r="138794" spans="17:17">
      <c r="Q138794" s="39"/>
    </row>
    <row r="138795" spans="17:17">
      <c r="Q138795" s="39"/>
    </row>
    <row r="138796" spans="17:17">
      <c r="Q138796" s="39"/>
    </row>
    <row r="138797" spans="17:17">
      <c r="Q138797" s="39"/>
    </row>
    <row r="138798" spans="17:17">
      <c r="Q138798" s="39"/>
    </row>
    <row r="138799" spans="17:17">
      <c r="Q138799" s="39"/>
    </row>
    <row r="138800" spans="17:17">
      <c r="Q138800" s="39"/>
    </row>
    <row r="138801" spans="17:17">
      <c r="Q138801" s="39"/>
    </row>
    <row r="138802" spans="17:17">
      <c r="Q138802" s="39"/>
    </row>
    <row r="138803" spans="17:17">
      <c r="Q138803" s="39"/>
    </row>
    <row r="138804" spans="17:17">
      <c r="Q138804" s="39"/>
    </row>
    <row r="138805" spans="17:17">
      <c r="Q138805" s="39"/>
    </row>
    <row r="138806" spans="17:17">
      <c r="Q138806" s="39"/>
    </row>
    <row r="138807" spans="17:17">
      <c r="Q138807" s="39"/>
    </row>
    <row r="138808" spans="17:17">
      <c r="Q138808" s="39"/>
    </row>
    <row r="138809" spans="17:17">
      <c r="Q138809" s="39"/>
    </row>
    <row r="138810" spans="17:17">
      <c r="Q138810" s="39"/>
    </row>
    <row r="138811" spans="17:17">
      <c r="Q138811" s="39"/>
    </row>
    <row r="138812" spans="17:17">
      <c r="Q138812" s="39"/>
    </row>
    <row r="138813" spans="17:17">
      <c r="Q138813" s="39"/>
    </row>
    <row r="138814" spans="17:17">
      <c r="Q138814" s="39"/>
    </row>
    <row r="138815" spans="17:17">
      <c r="Q138815" s="39"/>
    </row>
    <row r="138816" spans="17:17">
      <c r="Q138816" s="39"/>
    </row>
    <row r="138817" spans="17:17">
      <c r="Q138817" s="39"/>
    </row>
    <row r="138818" spans="17:17">
      <c r="Q138818" s="39"/>
    </row>
    <row r="138819" spans="17:17">
      <c r="Q138819" s="39"/>
    </row>
    <row r="138820" spans="17:17">
      <c r="Q138820" s="39"/>
    </row>
    <row r="138821" spans="17:17">
      <c r="Q138821" s="39"/>
    </row>
    <row r="138822" spans="17:17">
      <c r="Q138822" s="39"/>
    </row>
    <row r="138823" spans="17:17">
      <c r="Q138823" s="39"/>
    </row>
    <row r="138824" spans="17:17">
      <c r="Q138824" s="39"/>
    </row>
    <row r="138825" spans="17:17">
      <c r="Q138825" s="39"/>
    </row>
    <row r="138826" spans="17:17">
      <c r="Q138826" s="39"/>
    </row>
    <row r="138827" spans="17:17">
      <c r="Q138827" s="39"/>
    </row>
    <row r="138828" spans="17:17">
      <c r="Q138828" s="39"/>
    </row>
    <row r="138829" spans="17:17">
      <c r="Q138829" s="39"/>
    </row>
    <row r="138830" spans="17:17">
      <c r="Q138830" s="39"/>
    </row>
    <row r="138831" spans="17:17">
      <c r="Q138831" s="39"/>
    </row>
    <row r="138832" spans="17:17">
      <c r="Q138832" s="39"/>
    </row>
    <row r="138833" spans="17:17">
      <c r="Q138833" s="39"/>
    </row>
    <row r="138834" spans="17:17">
      <c r="Q138834" s="39"/>
    </row>
    <row r="138835" spans="17:17">
      <c r="Q138835" s="39"/>
    </row>
    <row r="138836" spans="17:17">
      <c r="Q138836" s="39"/>
    </row>
    <row r="138837" spans="17:17">
      <c r="Q138837" s="39"/>
    </row>
    <row r="138838" spans="17:17">
      <c r="Q138838" s="39"/>
    </row>
    <row r="138839" spans="17:17">
      <c r="Q138839" s="39"/>
    </row>
    <row r="138840" spans="17:17">
      <c r="Q138840" s="39"/>
    </row>
    <row r="138841" spans="17:17">
      <c r="Q138841" s="39"/>
    </row>
    <row r="138842" spans="17:17">
      <c r="Q138842" s="39"/>
    </row>
    <row r="138843" spans="17:17">
      <c r="Q138843" s="39"/>
    </row>
    <row r="138844" spans="17:17">
      <c r="Q138844" s="39"/>
    </row>
    <row r="138845" spans="17:17">
      <c r="Q138845" s="39"/>
    </row>
    <row r="138846" spans="17:17">
      <c r="Q138846" s="39"/>
    </row>
    <row r="138847" spans="17:17">
      <c r="Q138847" s="39"/>
    </row>
    <row r="138848" spans="17:17">
      <c r="Q138848" s="39"/>
    </row>
    <row r="138849" spans="17:17">
      <c r="Q138849" s="39"/>
    </row>
    <row r="138850" spans="17:17">
      <c r="Q138850" s="39"/>
    </row>
    <row r="138851" spans="17:17">
      <c r="Q138851" s="39"/>
    </row>
    <row r="138852" spans="17:17">
      <c r="Q138852" s="39"/>
    </row>
    <row r="138853" spans="17:17">
      <c r="Q138853" s="39"/>
    </row>
    <row r="138854" spans="17:17">
      <c r="Q138854" s="39"/>
    </row>
    <row r="138855" spans="17:17">
      <c r="Q138855" s="39"/>
    </row>
    <row r="138856" spans="17:17">
      <c r="Q138856" s="39"/>
    </row>
    <row r="138857" spans="17:17">
      <c r="Q138857" s="39"/>
    </row>
    <row r="138858" spans="17:17">
      <c r="Q138858" s="39"/>
    </row>
    <row r="138859" spans="17:17">
      <c r="Q138859" s="39"/>
    </row>
    <row r="138860" spans="17:17">
      <c r="Q138860" s="39"/>
    </row>
    <row r="138861" spans="17:17">
      <c r="Q138861" s="39"/>
    </row>
    <row r="138862" spans="17:17">
      <c r="Q138862" s="39"/>
    </row>
    <row r="138863" spans="17:17">
      <c r="Q138863" s="39"/>
    </row>
    <row r="138864" spans="17:17">
      <c r="Q138864" s="39"/>
    </row>
    <row r="138865" spans="17:17">
      <c r="Q138865" s="39"/>
    </row>
    <row r="138866" spans="17:17">
      <c r="Q138866" s="39"/>
    </row>
    <row r="138867" spans="17:17">
      <c r="Q138867" s="39"/>
    </row>
    <row r="138868" spans="17:17">
      <c r="Q138868" s="39"/>
    </row>
    <row r="138869" spans="17:17">
      <c r="Q138869" s="39"/>
    </row>
    <row r="138870" spans="17:17">
      <c r="Q138870" s="39"/>
    </row>
    <row r="138871" spans="17:17">
      <c r="Q138871" s="39"/>
    </row>
    <row r="138872" spans="17:17">
      <c r="Q138872" s="39"/>
    </row>
    <row r="138873" spans="17:17">
      <c r="Q138873" s="39"/>
    </row>
    <row r="138874" spans="17:17">
      <c r="Q138874" s="39"/>
    </row>
    <row r="138875" spans="17:17">
      <c r="Q138875" s="39"/>
    </row>
    <row r="138876" spans="17:17">
      <c r="Q138876" s="39"/>
    </row>
    <row r="138877" spans="17:17">
      <c r="Q138877" s="39"/>
    </row>
    <row r="138878" spans="17:17">
      <c r="Q138878" s="39"/>
    </row>
    <row r="138879" spans="17:17">
      <c r="Q138879" s="39"/>
    </row>
    <row r="138880" spans="17:17">
      <c r="Q138880" s="39"/>
    </row>
    <row r="138881" spans="17:17">
      <c r="Q138881" s="39"/>
    </row>
    <row r="138882" spans="17:17">
      <c r="Q138882" s="39"/>
    </row>
    <row r="138883" spans="17:17">
      <c r="Q138883" s="39"/>
    </row>
    <row r="138884" spans="17:17">
      <c r="Q138884" s="39"/>
    </row>
    <row r="138885" spans="17:17">
      <c r="Q138885" s="39"/>
    </row>
    <row r="138886" spans="17:17">
      <c r="Q138886" s="39"/>
    </row>
    <row r="138887" spans="17:17">
      <c r="Q138887" s="39"/>
    </row>
    <row r="138888" spans="17:17">
      <c r="Q138888" s="39"/>
    </row>
    <row r="138889" spans="17:17">
      <c r="Q138889" s="39"/>
    </row>
    <row r="138890" spans="17:17">
      <c r="Q138890" s="39"/>
    </row>
    <row r="138891" spans="17:17">
      <c r="Q138891" s="39"/>
    </row>
    <row r="138892" spans="17:17">
      <c r="Q138892" s="39"/>
    </row>
    <row r="138893" spans="17:17">
      <c r="Q138893" s="39"/>
    </row>
    <row r="138894" spans="17:17">
      <c r="Q138894" s="39"/>
    </row>
    <row r="138895" spans="17:17">
      <c r="Q138895" s="39"/>
    </row>
    <row r="138896" spans="17:17">
      <c r="Q138896" s="39"/>
    </row>
    <row r="138897" spans="17:17">
      <c r="Q138897" s="39"/>
    </row>
    <row r="138898" spans="17:17">
      <c r="Q138898" s="39"/>
    </row>
    <row r="138899" spans="17:17">
      <c r="Q138899" s="39"/>
    </row>
    <row r="138900" spans="17:17">
      <c r="Q138900" s="39"/>
    </row>
    <row r="138901" spans="17:17">
      <c r="Q138901" s="39"/>
    </row>
    <row r="138902" spans="17:17">
      <c r="Q138902" s="39"/>
    </row>
    <row r="138903" spans="17:17">
      <c r="Q138903" s="39"/>
    </row>
    <row r="138904" spans="17:17">
      <c r="Q138904" s="39"/>
    </row>
    <row r="138905" spans="17:17">
      <c r="Q138905" s="39"/>
    </row>
    <row r="138906" spans="17:17">
      <c r="Q138906" s="39"/>
    </row>
    <row r="138907" spans="17:17">
      <c r="Q138907" s="39"/>
    </row>
    <row r="138908" spans="17:17">
      <c r="Q138908" s="39"/>
    </row>
    <row r="138909" spans="17:17">
      <c r="Q138909" s="39"/>
    </row>
    <row r="138910" spans="17:17">
      <c r="Q138910" s="39"/>
    </row>
    <row r="138911" spans="17:17">
      <c r="Q138911" s="39"/>
    </row>
    <row r="138912" spans="17:17">
      <c r="Q138912" s="39"/>
    </row>
    <row r="138913" spans="17:17">
      <c r="Q138913" s="39"/>
    </row>
    <row r="138914" spans="17:17">
      <c r="Q138914" s="39"/>
    </row>
    <row r="138915" spans="17:17">
      <c r="Q138915" s="39"/>
    </row>
    <row r="138916" spans="17:17">
      <c r="Q138916" s="39"/>
    </row>
    <row r="138917" spans="17:17">
      <c r="Q138917" s="39"/>
    </row>
    <row r="138918" spans="17:17">
      <c r="Q138918" s="39"/>
    </row>
    <row r="138919" spans="17:17">
      <c r="Q138919" s="39"/>
    </row>
    <row r="138920" spans="17:17">
      <c r="Q138920" s="39"/>
    </row>
    <row r="138921" spans="17:17">
      <c r="Q138921" s="39"/>
    </row>
    <row r="138922" spans="17:17">
      <c r="Q138922" s="39"/>
    </row>
    <row r="138923" spans="17:17">
      <c r="Q138923" s="39"/>
    </row>
    <row r="138924" spans="17:17">
      <c r="Q138924" s="39"/>
    </row>
    <row r="138925" spans="17:17">
      <c r="Q138925" s="39"/>
    </row>
    <row r="138926" spans="17:17">
      <c r="Q138926" s="39"/>
    </row>
    <row r="138927" spans="17:17">
      <c r="Q138927" s="39"/>
    </row>
    <row r="138928" spans="17:17">
      <c r="Q138928" s="39"/>
    </row>
    <row r="138929" spans="17:17">
      <c r="Q138929" s="39"/>
    </row>
    <row r="138930" spans="17:17">
      <c r="Q138930" s="39"/>
    </row>
    <row r="138931" spans="17:17">
      <c r="Q138931" s="39"/>
    </row>
    <row r="138932" spans="17:17">
      <c r="Q138932" s="39"/>
    </row>
    <row r="138933" spans="17:17">
      <c r="Q138933" s="39"/>
    </row>
    <row r="138934" spans="17:17">
      <c r="Q138934" s="39"/>
    </row>
    <row r="138935" spans="17:17">
      <c r="Q138935" s="39"/>
    </row>
    <row r="138936" spans="17:17">
      <c r="Q138936" s="39"/>
    </row>
    <row r="138937" spans="17:17">
      <c r="Q138937" s="39"/>
    </row>
    <row r="138938" spans="17:17">
      <c r="Q138938" s="39"/>
    </row>
    <row r="138939" spans="17:17">
      <c r="Q138939" s="39"/>
    </row>
    <row r="138940" spans="17:17">
      <c r="Q138940" s="39"/>
    </row>
    <row r="138941" spans="17:17">
      <c r="Q138941" s="39"/>
    </row>
    <row r="138942" spans="17:17">
      <c r="Q138942" s="39"/>
    </row>
    <row r="138943" spans="17:17">
      <c r="Q138943" s="39"/>
    </row>
    <row r="138944" spans="17:17">
      <c r="Q138944" s="39"/>
    </row>
    <row r="138945" spans="17:17">
      <c r="Q138945" s="39"/>
    </row>
    <row r="138946" spans="17:17">
      <c r="Q138946" s="39"/>
    </row>
    <row r="138947" spans="17:17">
      <c r="Q138947" s="39"/>
    </row>
    <row r="138948" spans="17:17">
      <c r="Q138948" s="39"/>
    </row>
    <row r="138949" spans="17:17">
      <c r="Q138949" s="39"/>
    </row>
    <row r="138950" spans="17:17">
      <c r="Q138950" s="39"/>
    </row>
    <row r="138951" spans="17:17">
      <c r="Q138951" s="39"/>
    </row>
    <row r="138952" spans="17:17">
      <c r="Q138952" s="39"/>
    </row>
    <row r="138953" spans="17:17">
      <c r="Q138953" s="39"/>
    </row>
    <row r="138954" spans="17:17">
      <c r="Q138954" s="39"/>
    </row>
    <row r="138955" spans="17:17">
      <c r="Q138955" s="39"/>
    </row>
    <row r="138956" spans="17:17">
      <c r="Q138956" s="39"/>
    </row>
    <row r="138957" spans="17:17">
      <c r="Q138957" s="39"/>
    </row>
    <row r="138958" spans="17:17">
      <c r="Q138958" s="39"/>
    </row>
    <row r="138959" spans="17:17">
      <c r="Q138959" s="39"/>
    </row>
    <row r="138960" spans="17:17">
      <c r="Q138960" s="39"/>
    </row>
    <row r="138961" spans="17:17">
      <c r="Q138961" s="39"/>
    </row>
    <row r="138962" spans="17:17">
      <c r="Q138962" s="39"/>
    </row>
    <row r="138963" spans="17:17">
      <c r="Q138963" s="39"/>
    </row>
    <row r="138964" spans="17:17">
      <c r="Q138964" s="39"/>
    </row>
    <row r="138965" spans="17:17">
      <c r="Q138965" s="39"/>
    </row>
    <row r="138966" spans="17:17">
      <c r="Q138966" s="39"/>
    </row>
    <row r="138967" spans="17:17">
      <c r="Q138967" s="39"/>
    </row>
    <row r="138968" spans="17:17">
      <c r="Q138968" s="39"/>
    </row>
    <row r="138969" spans="17:17">
      <c r="Q138969" s="39"/>
    </row>
    <row r="138970" spans="17:17">
      <c r="Q138970" s="39"/>
    </row>
    <row r="138971" spans="17:17">
      <c r="Q138971" s="39"/>
    </row>
    <row r="138972" spans="17:17">
      <c r="Q138972" s="39"/>
    </row>
    <row r="138973" spans="17:17">
      <c r="Q138973" s="39"/>
    </row>
    <row r="138974" spans="17:17">
      <c r="Q138974" s="39"/>
    </row>
    <row r="138975" spans="17:17">
      <c r="Q138975" s="39"/>
    </row>
    <row r="138976" spans="17:17">
      <c r="Q138976" s="39"/>
    </row>
    <row r="138977" spans="17:17">
      <c r="Q138977" s="39"/>
    </row>
    <row r="138978" spans="17:17">
      <c r="Q138978" s="39"/>
    </row>
    <row r="138979" spans="17:17">
      <c r="Q138979" s="39"/>
    </row>
    <row r="138980" spans="17:17">
      <c r="Q138980" s="39"/>
    </row>
    <row r="138981" spans="17:17">
      <c r="Q138981" s="39"/>
    </row>
    <row r="138982" spans="17:17">
      <c r="Q138982" s="39"/>
    </row>
    <row r="138983" spans="17:17">
      <c r="Q138983" s="39"/>
    </row>
    <row r="138984" spans="17:17">
      <c r="Q138984" s="39"/>
    </row>
    <row r="138985" spans="17:17">
      <c r="Q138985" s="39"/>
    </row>
    <row r="138986" spans="17:17">
      <c r="Q138986" s="39"/>
    </row>
    <row r="138987" spans="17:17">
      <c r="Q138987" s="39"/>
    </row>
    <row r="138988" spans="17:17">
      <c r="Q138988" s="39"/>
    </row>
    <row r="138989" spans="17:17">
      <c r="Q138989" s="39"/>
    </row>
    <row r="138990" spans="17:17">
      <c r="Q138990" s="39"/>
    </row>
    <row r="138991" spans="17:17">
      <c r="Q138991" s="39"/>
    </row>
    <row r="138992" spans="17:17">
      <c r="Q138992" s="39"/>
    </row>
    <row r="138993" spans="17:17">
      <c r="Q138993" s="39"/>
    </row>
    <row r="138994" spans="17:17">
      <c r="Q138994" s="39"/>
    </row>
    <row r="138995" spans="17:17">
      <c r="Q138995" s="39"/>
    </row>
    <row r="138996" spans="17:17">
      <c r="Q138996" s="39"/>
    </row>
    <row r="138997" spans="17:17">
      <c r="Q138997" s="39"/>
    </row>
    <row r="138998" spans="17:17">
      <c r="Q138998" s="39"/>
    </row>
    <row r="138999" spans="17:17">
      <c r="Q138999" s="39"/>
    </row>
    <row r="139000" spans="17:17">
      <c r="Q139000" s="39"/>
    </row>
    <row r="139001" spans="17:17">
      <c r="Q139001" s="39"/>
    </row>
    <row r="139002" spans="17:17">
      <c r="Q139002" s="39"/>
    </row>
    <row r="139003" spans="17:17">
      <c r="Q139003" s="39"/>
    </row>
    <row r="139004" spans="17:17">
      <c r="Q139004" s="39"/>
    </row>
    <row r="139005" spans="17:17">
      <c r="Q139005" s="39"/>
    </row>
    <row r="139006" spans="17:17">
      <c r="Q139006" s="39"/>
    </row>
    <row r="139007" spans="17:17">
      <c r="Q139007" s="39"/>
    </row>
    <row r="139008" spans="17:17">
      <c r="Q139008" s="39"/>
    </row>
    <row r="139009" spans="17:17">
      <c r="Q139009" s="39"/>
    </row>
    <row r="139010" spans="17:17">
      <c r="Q139010" s="39"/>
    </row>
    <row r="139011" spans="17:17">
      <c r="Q139011" s="39"/>
    </row>
    <row r="139012" spans="17:17">
      <c r="Q139012" s="39"/>
    </row>
    <row r="139013" spans="17:17">
      <c r="Q139013" s="39"/>
    </row>
    <row r="139014" spans="17:17">
      <c r="Q139014" s="39"/>
    </row>
    <row r="139015" spans="17:17">
      <c r="Q139015" s="39"/>
    </row>
    <row r="139016" spans="17:17">
      <c r="Q139016" s="39"/>
    </row>
    <row r="139017" spans="17:17">
      <c r="Q139017" s="39"/>
    </row>
    <row r="139018" spans="17:17">
      <c r="Q139018" s="39"/>
    </row>
    <row r="139019" spans="17:17">
      <c r="Q139019" s="39"/>
    </row>
    <row r="139020" spans="17:17">
      <c r="Q139020" s="39"/>
    </row>
    <row r="139021" spans="17:17">
      <c r="Q139021" s="39"/>
    </row>
    <row r="139022" spans="17:17">
      <c r="Q139022" s="39"/>
    </row>
    <row r="139023" spans="17:17">
      <c r="Q139023" s="39"/>
    </row>
    <row r="139024" spans="17:17">
      <c r="Q139024" s="39"/>
    </row>
    <row r="139025" spans="17:17">
      <c r="Q139025" s="39"/>
    </row>
    <row r="139026" spans="17:17">
      <c r="Q139026" s="39"/>
    </row>
    <row r="139027" spans="17:17">
      <c r="Q139027" s="39"/>
    </row>
    <row r="139028" spans="17:17">
      <c r="Q139028" s="39"/>
    </row>
    <row r="139029" spans="17:17">
      <c r="Q139029" s="39"/>
    </row>
    <row r="139030" spans="17:17">
      <c r="Q139030" s="39"/>
    </row>
    <row r="139031" spans="17:17">
      <c r="Q139031" s="39"/>
    </row>
    <row r="139032" spans="17:17">
      <c r="Q139032" s="39"/>
    </row>
    <row r="139033" spans="17:17">
      <c r="Q139033" s="39"/>
    </row>
    <row r="139034" spans="17:17">
      <c r="Q139034" s="39"/>
    </row>
    <row r="139035" spans="17:17">
      <c r="Q139035" s="39"/>
    </row>
    <row r="139036" spans="17:17">
      <c r="Q139036" s="39"/>
    </row>
    <row r="139037" spans="17:17">
      <c r="Q139037" s="39"/>
    </row>
    <row r="139038" spans="17:17">
      <c r="Q139038" s="39"/>
    </row>
    <row r="139039" spans="17:17">
      <c r="Q139039" s="39"/>
    </row>
    <row r="139040" spans="17:17">
      <c r="Q139040" s="39"/>
    </row>
    <row r="139041" spans="17:17">
      <c r="Q139041" s="39"/>
    </row>
    <row r="139042" spans="17:17">
      <c r="Q139042" s="39"/>
    </row>
    <row r="139043" spans="17:17">
      <c r="Q139043" s="39"/>
    </row>
    <row r="139044" spans="17:17">
      <c r="Q139044" s="39"/>
    </row>
    <row r="139045" spans="17:17">
      <c r="Q139045" s="39"/>
    </row>
    <row r="139046" spans="17:17">
      <c r="Q139046" s="39"/>
    </row>
    <row r="139047" spans="17:17">
      <c r="Q139047" s="39"/>
    </row>
    <row r="139048" spans="17:17">
      <c r="Q139048" s="39"/>
    </row>
    <row r="139049" spans="17:17">
      <c r="Q139049" s="39"/>
    </row>
    <row r="139050" spans="17:17">
      <c r="Q139050" s="39"/>
    </row>
    <row r="139051" spans="17:17">
      <c r="Q139051" s="39"/>
    </row>
    <row r="139052" spans="17:17">
      <c r="Q139052" s="39"/>
    </row>
    <row r="139053" spans="17:17">
      <c r="Q139053" s="39"/>
    </row>
    <row r="139054" spans="17:17">
      <c r="Q139054" s="39"/>
    </row>
    <row r="139055" spans="17:17">
      <c r="Q139055" s="39"/>
    </row>
    <row r="139056" spans="17:17">
      <c r="Q139056" s="39"/>
    </row>
    <row r="139057" spans="17:17">
      <c r="Q139057" s="39"/>
    </row>
    <row r="139058" spans="17:17">
      <c r="Q139058" s="39"/>
    </row>
    <row r="139059" spans="17:17">
      <c r="Q139059" s="39"/>
    </row>
    <row r="139060" spans="17:17">
      <c r="Q139060" s="39"/>
    </row>
    <row r="139061" spans="17:17">
      <c r="Q139061" s="39"/>
    </row>
    <row r="139062" spans="17:17">
      <c r="Q139062" s="39"/>
    </row>
    <row r="139063" spans="17:17">
      <c r="Q139063" s="39"/>
    </row>
    <row r="139064" spans="17:17">
      <c r="Q139064" s="39"/>
    </row>
    <row r="139065" spans="17:17">
      <c r="Q139065" s="39"/>
    </row>
    <row r="139066" spans="17:17">
      <c r="Q139066" s="39"/>
    </row>
    <row r="139067" spans="17:17">
      <c r="Q139067" s="39"/>
    </row>
    <row r="139068" spans="17:17">
      <c r="Q139068" s="39"/>
    </row>
    <row r="139069" spans="17:17">
      <c r="Q139069" s="39"/>
    </row>
    <row r="139070" spans="17:17">
      <c r="Q139070" s="39"/>
    </row>
    <row r="139071" spans="17:17">
      <c r="Q139071" s="39"/>
    </row>
    <row r="139072" spans="17:17">
      <c r="Q139072" s="39"/>
    </row>
    <row r="139073" spans="17:17">
      <c r="Q139073" s="39"/>
    </row>
    <row r="139074" spans="17:17">
      <c r="Q139074" s="39"/>
    </row>
    <row r="139075" spans="17:17">
      <c r="Q139075" s="39"/>
    </row>
    <row r="139076" spans="17:17">
      <c r="Q139076" s="39"/>
    </row>
    <row r="139077" spans="17:17">
      <c r="Q139077" s="39"/>
    </row>
    <row r="139078" spans="17:17">
      <c r="Q139078" s="39"/>
    </row>
    <row r="139079" spans="17:17">
      <c r="Q139079" s="39"/>
    </row>
    <row r="139080" spans="17:17">
      <c r="Q139080" s="39"/>
    </row>
    <row r="139081" spans="17:17">
      <c r="Q139081" s="39"/>
    </row>
    <row r="139082" spans="17:17">
      <c r="Q139082" s="39"/>
    </row>
    <row r="139083" spans="17:17">
      <c r="Q139083" s="39"/>
    </row>
    <row r="139084" spans="17:17">
      <c r="Q139084" s="39"/>
    </row>
    <row r="139085" spans="17:17">
      <c r="Q139085" s="39"/>
    </row>
    <row r="139086" spans="17:17">
      <c r="Q139086" s="39"/>
    </row>
    <row r="139087" spans="17:17">
      <c r="Q139087" s="39"/>
    </row>
    <row r="139088" spans="17:17">
      <c r="Q139088" s="39"/>
    </row>
    <row r="139089" spans="17:17">
      <c r="Q139089" s="39"/>
    </row>
    <row r="139090" spans="17:17">
      <c r="Q139090" s="39"/>
    </row>
    <row r="139091" spans="17:17">
      <c r="Q139091" s="39"/>
    </row>
    <row r="139092" spans="17:17">
      <c r="Q139092" s="39"/>
    </row>
    <row r="139093" spans="17:17">
      <c r="Q139093" s="39"/>
    </row>
    <row r="139094" spans="17:17">
      <c r="Q139094" s="39"/>
    </row>
    <row r="139095" spans="17:17">
      <c r="Q139095" s="39"/>
    </row>
    <row r="139096" spans="17:17">
      <c r="Q139096" s="39"/>
    </row>
    <row r="139097" spans="17:17">
      <c r="Q139097" s="39"/>
    </row>
    <row r="139098" spans="17:17">
      <c r="Q139098" s="39"/>
    </row>
    <row r="139099" spans="17:17">
      <c r="Q139099" s="39"/>
    </row>
    <row r="139100" spans="17:17">
      <c r="Q139100" s="39"/>
    </row>
    <row r="139101" spans="17:17">
      <c r="Q139101" s="39"/>
    </row>
    <row r="139102" spans="17:17">
      <c r="Q139102" s="39"/>
    </row>
    <row r="139103" spans="17:17">
      <c r="Q139103" s="39"/>
    </row>
    <row r="139104" spans="17:17">
      <c r="Q139104" s="39"/>
    </row>
    <row r="139105" spans="17:17">
      <c r="Q139105" s="39"/>
    </row>
    <row r="139106" spans="17:17">
      <c r="Q139106" s="39"/>
    </row>
    <row r="139107" spans="17:17">
      <c r="Q139107" s="39"/>
    </row>
    <row r="139108" spans="17:17">
      <c r="Q139108" s="39"/>
    </row>
    <row r="139109" spans="17:17">
      <c r="Q139109" s="39"/>
    </row>
    <row r="139110" spans="17:17">
      <c r="Q139110" s="39"/>
    </row>
    <row r="139111" spans="17:17">
      <c r="Q139111" s="39"/>
    </row>
    <row r="139112" spans="17:17">
      <c r="Q139112" s="39"/>
    </row>
    <row r="139113" spans="17:17">
      <c r="Q139113" s="39"/>
    </row>
    <row r="139114" spans="17:17">
      <c r="Q139114" s="39"/>
    </row>
    <row r="139115" spans="17:17">
      <c r="Q139115" s="39"/>
    </row>
    <row r="139116" spans="17:17">
      <c r="Q139116" s="39"/>
    </row>
    <row r="139117" spans="17:17">
      <c r="Q139117" s="39"/>
    </row>
    <row r="139118" spans="17:17">
      <c r="Q139118" s="39"/>
    </row>
    <row r="139119" spans="17:17">
      <c r="Q139119" s="39"/>
    </row>
    <row r="139120" spans="17:17">
      <c r="Q139120" s="39"/>
    </row>
    <row r="139121" spans="17:17">
      <c r="Q139121" s="39"/>
    </row>
    <row r="139122" spans="17:17">
      <c r="Q139122" s="39"/>
    </row>
    <row r="139123" spans="17:17">
      <c r="Q139123" s="39"/>
    </row>
    <row r="139124" spans="17:17">
      <c r="Q139124" s="39"/>
    </row>
    <row r="139125" spans="17:17">
      <c r="Q139125" s="39"/>
    </row>
    <row r="139126" spans="17:17">
      <c r="Q139126" s="39"/>
    </row>
    <row r="139127" spans="17:17">
      <c r="Q139127" s="39"/>
    </row>
    <row r="139128" spans="17:17">
      <c r="Q139128" s="39"/>
    </row>
    <row r="139129" spans="17:17">
      <c r="Q139129" s="39"/>
    </row>
    <row r="139130" spans="17:17">
      <c r="Q139130" s="39"/>
    </row>
    <row r="139131" spans="17:17">
      <c r="Q139131" s="39"/>
    </row>
    <row r="139132" spans="17:17">
      <c r="Q139132" s="39"/>
    </row>
    <row r="139133" spans="17:17">
      <c r="Q139133" s="39"/>
    </row>
    <row r="139134" spans="17:17">
      <c r="Q139134" s="39"/>
    </row>
    <row r="139135" spans="17:17">
      <c r="Q139135" s="39"/>
    </row>
    <row r="139136" spans="17:17">
      <c r="Q139136" s="39"/>
    </row>
    <row r="139137" spans="17:17">
      <c r="Q139137" s="39"/>
    </row>
    <row r="139138" spans="17:17">
      <c r="Q139138" s="39"/>
    </row>
    <row r="139139" spans="17:17">
      <c r="Q139139" s="39"/>
    </row>
    <row r="139140" spans="17:17">
      <c r="Q139140" s="39"/>
    </row>
    <row r="139141" spans="17:17">
      <c r="Q139141" s="39"/>
    </row>
    <row r="139142" spans="17:17">
      <c r="Q139142" s="39"/>
    </row>
    <row r="139143" spans="17:17">
      <c r="Q139143" s="39"/>
    </row>
    <row r="139144" spans="17:17">
      <c r="Q139144" s="39"/>
    </row>
    <row r="139145" spans="17:17">
      <c r="Q139145" s="39"/>
    </row>
    <row r="139146" spans="17:17">
      <c r="Q139146" s="39"/>
    </row>
    <row r="139147" spans="17:17">
      <c r="Q139147" s="39"/>
    </row>
    <row r="139148" spans="17:17">
      <c r="Q139148" s="39"/>
    </row>
    <row r="139149" spans="17:17">
      <c r="Q139149" s="39"/>
    </row>
    <row r="139150" spans="17:17">
      <c r="Q139150" s="39"/>
    </row>
    <row r="139151" spans="17:17">
      <c r="Q139151" s="39"/>
    </row>
    <row r="139152" spans="17:17">
      <c r="Q139152" s="39"/>
    </row>
    <row r="139153" spans="17:17">
      <c r="Q139153" s="39"/>
    </row>
    <row r="139154" spans="17:17">
      <c r="Q139154" s="39"/>
    </row>
    <row r="139155" spans="17:17">
      <c r="Q139155" s="39"/>
    </row>
    <row r="139156" spans="17:17">
      <c r="Q139156" s="39"/>
    </row>
    <row r="139157" spans="17:17">
      <c r="Q139157" s="39"/>
    </row>
    <row r="139158" spans="17:17">
      <c r="Q139158" s="39"/>
    </row>
    <row r="139159" spans="17:17">
      <c r="Q139159" s="39"/>
    </row>
    <row r="139160" spans="17:17">
      <c r="Q139160" s="39"/>
    </row>
    <row r="139161" spans="17:17">
      <c r="Q139161" s="39"/>
    </row>
    <row r="139162" spans="17:17">
      <c r="Q139162" s="39"/>
    </row>
    <row r="139163" spans="17:17">
      <c r="Q139163" s="39"/>
    </row>
    <row r="139164" spans="17:17">
      <c r="Q139164" s="39"/>
    </row>
    <row r="139165" spans="17:17">
      <c r="Q139165" s="39"/>
    </row>
    <row r="139166" spans="17:17">
      <c r="Q139166" s="39"/>
    </row>
    <row r="139167" spans="17:17">
      <c r="Q139167" s="39"/>
    </row>
    <row r="139168" spans="17:17">
      <c r="Q139168" s="39"/>
    </row>
    <row r="139169" spans="17:17">
      <c r="Q139169" s="39"/>
    </row>
    <row r="139170" spans="17:17">
      <c r="Q139170" s="39"/>
    </row>
    <row r="139171" spans="17:17">
      <c r="Q139171" s="39"/>
    </row>
    <row r="139172" spans="17:17">
      <c r="Q139172" s="39"/>
    </row>
    <row r="139173" spans="17:17">
      <c r="Q139173" s="39"/>
    </row>
    <row r="139174" spans="17:17">
      <c r="Q139174" s="39"/>
    </row>
    <row r="139175" spans="17:17">
      <c r="Q139175" s="39"/>
    </row>
    <row r="139176" spans="17:17">
      <c r="Q139176" s="39"/>
    </row>
    <row r="139177" spans="17:17">
      <c r="Q139177" s="39"/>
    </row>
    <row r="139178" spans="17:17">
      <c r="Q139178" s="39"/>
    </row>
    <row r="139179" spans="17:17">
      <c r="Q139179" s="39"/>
    </row>
    <row r="139180" spans="17:17">
      <c r="Q139180" s="39"/>
    </row>
    <row r="139181" spans="17:17">
      <c r="Q139181" s="39"/>
    </row>
    <row r="139182" spans="17:17">
      <c r="Q139182" s="39"/>
    </row>
    <row r="139183" spans="17:17">
      <c r="Q139183" s="39"/>
    </row>
    <row r="139184" spans="17:17">
      <c r="Q139184" s="39"/>
    </row>
    <row r="139185" spans="17:17">
      <c r="Q139185" s="39"/>
    </row>
    <row r="139186" spans="17:17">
      <c r="Q139186" s="39"/>
    </row>
    <row r="139187" spans="17:17">
      <c r="Q139187" s="39"/>
    </row>
    <row r="139188" spans="17:17">
      <c r="Q139188" s="39"/>
    </row>
    <row r="139189" spans="17:17">
      <c r="Q139189" s="39"/>
    </row>
    <row r="139190" spans="17:17">
      <c r="Q139190" s="39"/>
    </row>
    <row r="139191" spans="17:17">
      <c r="Q139191" s="39"/>
    </row>
    <row r="139192" spans="17:17">
      <c r="Q139192" s="39"/>
    </row>
    <row r="139193" spans="17:17">
      <c r="Q139193" s="39"/>
    </row>
    <row r="139194" spans="17:17">
      <c r="Q139194" s="39"/>
    </row>
    <row r="139195" spans="17:17">
      <c r="Q139195" s="39"/>
    </row>
    <row r="139196" spans="17:17">
      <c r="Q139196" s="39"/>
    </row>
    <row r="139197" spans="17:17">
      <c r="Q139197" s="39"/>
    </row>
    <row r="139198" spans="17:17">
      <c r="Q139198" s="39"/>
    </row>
    <row r="139199" spans="17:17">
      <c r="Q139199" s="39"/>
    </row>
    <row r="139200" spans="17:17">
      <c r="Q139200" s="39"/>
    </row>
    <row r="139201" spans="17:17">
      <c r="Q139201" s="39"/>
    </row>
    <row r="139202" spans="17:17">
      <c r="Q139202" s="39"/>
    </row>
    <row r="139203" spans="17:17">
      <c r="Q139203" s="39"/>
    </row>
    <row r="139204" spans="17:17">
      <c r="Q139204" s="39"/>
    </row>
    <row r="139205" spans="17:17">
      <c r="Q139205" s="39"/>
    </row>
    <row r="139206" spans="17:17">
      <c r="Q139206" s="39"/>
    </row>
    <row r="139207" spans="17:17">
      <c r="Q139207" s="39"/>
    </row>
    <row r="139208" spans="17:17">
      <c r="Q139208" s="39"/>
    </row>
    <row r="139209" spans="17:17">
      <c r="Q139209" s="39"/>
    </row>
    <row r="139210" spans="17:17">
      <c r="Q139210" s="39"/>
    </row>
    <row r="139211" spans="17:17">
      <c r="Q139211" s="39"/>
    </row>
    <row r="139212" spans="17:17">
      <c r="Q139212" s="39"/>
    </row>
    <row r="139213" spans="17:17">
      <c r="Q139213" s="39"/>
    </row>
    <row r="139214" spans="17:17">
      <c r="Q139214" s="39"/>
    </row>
    <row r="139215" spans="17:17">
      <c r="Q139215" s="39"/>
    </row>
    <row r="139216" spans="17:17">
      <c r="Q139216" s="39"/>
    </row>
    <row r="139217" spans="17:17">
      <c r="Q139217" s="39"/>
    </row>
    <row r="139218" spans="17:17">
      <c r="Q139218" s="39"/>
    </row>
    <row r="139219" spans="17:17">
      <c r="Q139219" s="39"/>
    </row>
    <row r="139220" spans="17:17">
      <c r="Q139220" s="39"/>
    </row>
    <row r="139221" spans="17:17">
      <c r="Q139221" s="39"/>
    </row>
    <row r="139222" spans="17:17">
      <c r="Q139222" s="39"/>
    </row>
    <row r="139223" spans="17:17">
      <c r="Q139223" s="39"/>
    </row>
    <row r="139224" spans="17:17">
      <c r="Q139224" s="39"/>
    </row>
    <row r="139225" spans="17:17">
      <c r="Q139225" s="39"/>
    </row>
    <row r="139226" spans="17:17">
      <c r="Q139226" s="39"/>
    </row>
    <row r="139227" spans="17:17">
      <c r="Q139227" s="39"/>
    </row>
    <row r="139228" spans="17:17">
      <c r="Q139228" s="39"/>
    </row>
    <row r="139229" spans="17:17">
      <c r="Q139229" s="39"/>
    </row>
    <row r="139230" spans="17:17">
      <c r="Q139230" s="39"/>
    </row>
    <row r="139231" spans="17:17">
      <c r="Q139231" s="39"/>
    </row>
    <row r="139232" spans="17:17">
      <c r="Q139232" s="39"/>
    </row>
    <row r="139233" spans="17:17">
      <c r="Q139233" s="39"/>
    </row>
    <row r="139234" spans="17:17">
      <c r="Q139234" s="39"/>
    </row>
    <row r="139235" spans="17:17">
      <c r="Q139235" s="39"/>
    </row>
    <row r="139236" spans="17:17">
      <c r="Q139236" s="39"/>
    </row>
    <row r="139237" spans="17:17">
      <c r="Q139237" s="39"/>
    </row>
    <row r="139238" spans="17:17">
      <c r="Q139238" s="39"/>
    </row>
    <row r="139239" spans="17:17">
      <c r="Q139239" s="39"/>
    </row>
    <row r="139240" spans="17:17">
      <c r="Q139240" s="39"/>
    </row>
    <row r="139241" spans="17:17">
      <c r="Q139241" s="39"/>
    </row>
    <row r="139242" spans="17:17">
      <c r="Q139242" s="39"/>
    </row>
    <row r="139243" spans="17:17">
      <c r="Q139243" s="39"/>
    </row>
    <row r="139244" spans="17:17">
      <c r="Q139244" s="39"/>
    </row>
    <row r="139245" spans="17:17">
      <c r="Q139245" s="39"/>
    </row>
    <row r="139246" spans="17:17">
      <c r="Q139246" s="39"/>
    </row>
    <row r="139247" spans="17:17">
      <c r="Q139247" s="39"/>
    </row>
    <row r="139248" spans="17:17">
      <c r="Q139248" s="39"/>
    </row>
    <row r="139249" spans="17:17">
      <c r="Q139249" s="39"/>
    </row>
    <row r="139250" spans="17:17">
      <c r="Q139250" s="39"/>
    </row>
    <row r="139251" spans="17:17">
      <c r="Q139251" s="39"/>
    </row>
    <row r="139252" spans="17:17">
      <c r="Q139252" s="39"/>
    </row>
    <row r="139253" spans="17:17">
      <c r="Q139253" s="39"/>
    </row>
    <row r="139254" spans="17:17">
      <c r="Q139254" s="39"/>
    </row>
    <row r="139255" spans="17:17">
      <c r="Q139255" s="39"/>
    </row>
    <row r="139256" spans="17:17">
      <c r="Q139256" s="39"/>
    </row>
    <row r="139257" spans="17:17">
      <c r="Q139257" s="39"/>
    </row>
    <row r="139258" spans="17:17">
      <c r="Q139258" s="39"/>
    </row>
    <row r="139259" spans="17:17">
      <c r="Q139259" s="39"/>
    </row>
    <row r="139260" spans="17:17">
      <c r="Q139260" s="39"/>
    </row>
    <row r="139261" spans="17:17">
      <c r="Q139261" s="39"/>
    </row>
    <row r="139262" spans="17:17">
      <c r="Q139262" s="39"/>
    </row>
    <row r="139263" spans="17:17">
      <c r="Q139263" s="39"/>
    </row>
    <row r="139264" spans="17:17">
      <c r="Q139264" s="39"/>
    </row>
    <row r="139265" spans="17:17">
      <c r="Q139265" s="39"/>
    </row>
    <row r="139266" spans="17:17">
      <c r="Q139266" s="39"/>
    </row>
    <row r="139267" spans="17:17">
      <c r="Q139267" s="39"/>
    </row>
    <row r="139268" spans="17:17">
      <c r="Q139268" s="39"/>
    </row>
    <row r="139269" spans="17:17">
      <c r="Q139269" s="39"/>
    </row>
    <row r="139270" spans="17:17">
      <c r="Q139270" s="39"/>
    </row>
    <row r="139271" spans="17:17">
      <c r="Q139271" s="39"/>
    </row>
    <row r="139272" spans="17:17">
      <c r="Q139272" s="39"/>
    </row>
    <row r="139273" spans="17:17">
      <c r="Q139273" s="39"/>
    </row>
    <row r="139274" spans="17:17">
      <c r="Q139274" s="39"/>
    </row>
    <row r="139275" spans="17:17">
      <c r="Q139275" s="39"/>
    </row>
    <row r="139276" spans="17:17">
      <c r="Q139276" s="39"/>
    </row>
    <row r="139277" spans="17:17">
      <c r="Q139277" s="39"/>
    </row>
    <row r="139278" spans="17:17">
      <c r="Q139278" s="39"/>
    </row>
    <row r="139279" spans="17:17">
      <c r="Q139279" s="39"/>
    </row>
    <row r="139280" spans="17:17">
      <c r="Q139280" s="39"/>
    </row>
    <row r="139281" spans="17:17">
      <c r="Q139281" s="39"/>
    </row>
    <row r="139282" spans="17:17">
      <c r="Q139282" s="39"/>
    </row>
    <row r="139283" spans="17:17">
      <c r="Q139283" s="39"/>
    </row>
    <row r="139284" spans="17:17">
      <c r="Q139284" s="39"/>
    </row>
    <row r="139285" spans="17:17">
      <c r="Q139285" s="39"/>
    </row>
    <row r="139286" spans="17:17">
      <c r="Q139286" s="39"/>
    </row>
    <row r="139287" spans="17:17">
      <c r="Q139287" s="39"/>
    </row>
    <row r="139288" spans="17:17">
      <c r="Q139288" s="39"/>
    </row>
    <row r="139289" spans="17:17">
      <c r="Q139289" s="39"/>
    </row>
    <row r="139290" spans="17:17">
      <c r="Q139290" s="39"/>
    </row>
    <row r="139291" spans="17:17">
      <c r="Q139291" s="39"/>
    </row>
    <row r="139292" spans="17:17">
      <c r="Q139292" s="39"/>
    </row>
    <row r="139293" spans="17:17">
      <c r="Q139293" s="39"/>
    </row>
    <row r="139294" spans="17:17">
      <c r="Q139294" s="39"/>
    </row>
    <row r="139295" spans="17:17">
      <c r="Q139295" s="39"/>
    </row>
    <row r="139296" spans="17:17">
      <c r="Q139296" s="39"/>
    </row>
    <row r="139297" spans="17:17">
      <c r="Q139297" s="39"/>
    </row>
    <row r="139298" spans="17:17">
      <c r="Q139298" s="39"/>
    </row>
    <row r="139299" spans="17:17">
      <c r="Q139299" s="39"/>
    </row>
    <row r="139300" spans="17:17">
      <c r="Q139300" s="39"/>
    </row>
    <row r="139301" spans="17:17">
      <c r="Q139301" s="39"/>
    </row>
    <row r="139302" spans="17:17">
      <c r="Q139302" s="39"/>
    </row>
    <row r="139303" spans="17:17">
      <c r="Q139303" s="39"/>
    </row>
    <row r="139304" spans="17:17">
      <c r="Q139304" s="39"/>
    </row>
    <row r="139305" spans="17:17">
      <c r="Q139305" s="39"/>
    </row>
    <row r="139306" spans="17:17">
      <c r="Q139306" s="39"/>
    </row>
    <row r="139307" spans="17:17">
      <c r="Q139307" s="39"/>
    </row>
    <row r="139308" spans="17:17">
      <c r="Q139308" s="39"/>
    </row>
    <row r="139309" spans="17:17">
      <c r="Q139309" s="39"/>
    </row>
    <row r="139310" spans="17:17">
      <c r="Q139310" s="39"/>
    </row>
    <row r="139311" spans="17:17">
      <c r="Q139311" s="39"/>
    </row>
    <row r="139312" spans="17:17">
      <c r="Q139312" s="39"/>
    </row>
    <row r="139313" spans="17:17">
      <c r="Q139313" s="39"/>
    </row>
    <row r="139314" spans="17:17">
      <c r="Q139314" s="39"/>
    </row>
    <row r="139315" spans="17:17">
      <c r="Q139315" s="39"/>
    </row>
    <row r="139316" spans="17:17">
      <c r="Q139316" s="39"/>
    </row>
    <row r="139317" spans="17:17">
      <c r="Q139317" s="39"/>
    </row>
    <row r="139318" spans="17:17">
      <c r="Q139318" s="39"/>
    </row>
    <row r="139319" spans="17:17">
      <c r="Q139319" s="39"/>
    </row>
    <row r="139320" spans="17:17">
      <c r="Q139320" s="39"/>
    </row>
    <row r="139321" spans="17:17">
      <c r="Q139321" s="39"/>
    </row>
    <row r="139322" spans="17:17">
      <c r="Q139322" s="39"/>
    </row>
    <row r="139323" spans="17:17">
      <c r="Q139323" s="39"/>
    </row>
    <row r="139324" spans="17:17">
      <c r="Q139324" s="39"/>
    </row>
    <row r="139325" spans="17:17">
      <c r="Q139325" s="39"/>
    </row>
    <row r="139326" spans="17:17">
      <c r="Q139326" s="39"/>
    </row>
    <row r="139327" spans="17:17">
      <c r="Q139327" s="39"/>
    </row>
    <row r="139328" spans="17:17">
      <c r="Q139328" s="39"/>
    </row>
    <row r="139329" spans="17:17">
      <c r="Q139329" s="39"/>
    </row>
    <row r="139330" spans="17:17">
      <c r="Q139330" s="39"/>
    </row>
    <row r="139331" spans="17:17">
      <c r="Q139331" s="39"/>
    </row>
    <row r="139332" spans="17:17">
      <c r="Q139332" s="39"/>
    </row>
    <row r="139333" spans="17:17">
      <c r="Q139333" s="39"/>
    </row>
    <row r="139334" spans="17:17">
      <c r="Q139334" s="39"/>
    </row>
    <row r="139335" spans="17:17">
      <c r="Q139335" s="39"/>
    </row>
    <row r="139336" spans="17:17">
      <c r="Q139336" s="39"/>
    </row>
    <row r="139337" spans="17:17">
      <c r="Q139337" s="39"/>
    </row>
    <row r="139338" spans="17:17">
      <c r="Q139338" s="39"/>
    </row>
    <row r="139339" spans="17:17">
      <c r="Q139339" s="39"/>
    </row>
    <row r="139340" spans="17:17">
      <c r="Q139340" s="39"/>
    </row>
    <row r="139341" spans="17:17">
      <c r="Q139341" s="39"/>
    </row>
    <row r="139342" spans="17:17">
      <c r="Q139342" s="39"/>
    </row>
    <row r="139343" spans="17:17">
      <c r="Q139343" s="39"/>
    </row>
    <row r="139344" spans="17:17">
      <c r="Q139344" s="39"/>
    </row>
    <row r="139345" spans="17:17">
      <c r="Q139345" s="39"/>
    </row>
    <row r="139346" spans="17:17">
      <c r="Q139346" s="39"/>
    </row>
    <row r="139347" spans="17:17">
      <c r="Q139347" s="39"/>
    </row>
    <row r="139348" spans="17:17">
      <c r="Q139348" s="39"/>
    </row>
    <row r="139349" spans="17:17">
      <c r="Q139349" s="39"/>
    </row>
    <row r="139350" spans="17:17">
      <c r="Q139350" s="39"/>
    </row>
    <row r="139351" spans="17:17">
      <c r="Q139351" s="39"/>
    </row>
    <row r="139352" spans="17:17">
      <c r="Q139352" s="39"/>
    </row>
    <row r="139353" spans="17:17">
      <c r="Q139353" s="39"/>
    </row>
    <row r="139354" spans="17:17">
      <c r="Q139354" s="39"/>
    </row>
    <row r="139355" spans="17:17">
      <c r="Q139355" s="39"/>
    </row>
    <row r="139356" spans="17:17">
      <c r="Q139356" s="39"/>
    </row>
    <row r="139357" spans="17:17">
      <c r="Q139357" s="39"/>
    </row>
    <row r="139358" spans="17:17">
      <c r="Q139358" s="39"/>
    </row>
    <row r="139359" spans="17:17">
      <c r="Q139359" s="39"/>
    </row>
    <row r="139360" spans="17:17">
      <c r="Q139360" s="39"/>
    </row>
    <row r="139361" spans="17:17">
      <c r="Q139361" s="39"/>
    </row>
    <row r="139362" spans="17:17">
      <c r="Q139362" s="39"/>
    </row>
    <row r="139363" spans="17:17">
      <c r="Q139363" s="39"/>
    </row>
    <row r="139364" spans="17:17">
      <c r="Q139364" s="39"/>
    </row>
    <row r="139365" spans="17:17">
      <c r="Q139365" s="39"/>
    </row>
    <row r="139366" spans="17:17">
      <c r="Q139366" s="39"/>
    </row>
    <row r="139367" spans="17:17">
      <c r="Q139367" s="39"/>
    </row>
    <row r="139368" spans="17:17">
      <c r="Q139368" s="39"/>
    </row>
    <row r="139369" spans="17:17">
      <c r="Q139369" s="39"/>
    </row>
    <row r="139370" spans="17:17">
      <c r="Q139370" s="39"/>
    </row>
    <row r="139371" spans="17:17">
      <c r="Q139371" s="39"/>
    </row>
    <row r="139372" spans="17:17">
      <c r="Q139372" s="39"/>
    </row>
    <row r="139373" spans="17:17">
      <c r="Q139373" s="39"/>
    </row>
    <row r="139374" spans="17:17">
      <c r="Q139374" s="39"/>
    </row>
    <row r="139375" spans="17:17">
      <c r="Q139375" s="39"/>
    </row>
    <row r="139376" spans="17:17">
      <c r="Q139376" s="39"/>
    </row>
    <row r="139377" spans="17:17">
      <c r="Q139377" s="39"/>
    </row>
    <row r="139378" spans="17:17">
      <c r="Q139378" s="39"/>
    </row>
    <row r="139379" spans="17:17">
      <c r="Q139379" s="39"/>
    </row>
    <row r="139380" spans="17:17">
      <c r="Q139380" s="39"/>
    </row>
    <row r="139381" spans="17:17">
      <c r="Q139381" s="39"/>
    </row>
    <row r="139382" spans="17:17">
      <c r="Q139382" s="39"/>
    </row>
    <row r="139383" spans="17:17">
      <c r="Q139383" s="39"/>
    </row>
    <row r="139384" spans="17:17">
      <c r="Q139384" s="39"/>
    </row>
    <row r="139385" spans="17:17">
      <c r="Q139385" s="39"/>
    </row>
    <row r="139386" spans="17:17">
      <c r="Q139386" s="39"/>
    </row>
    <row r="139387" spans="17:17">
      <c r="Q139387" s="39"/>
    </row>
    <row r="139388" spans="17:17">
      <c r="Q139388" s="39"/>
    </row>
    <row r="139389" spans="17:17">
      <c r="Q139389" s="39"/>
    </row>
    <row r="139390" spans="17:17">
      <c r="Q139390" s="39"/>
    </row>
    <row r="139391" spans="17:17">
      <c r="Q139391" s="39"/>
    </row>
    <row r="139392" spans="17:17">
      <c r="Q139392" s="39"/>
    </row>
    <row r="139393" spans="17:17">
      <c r="Q139393" s="39"/>
    </row>
    <row r="139394" spans="17:17">
      <c r="Q139394" s="39"/>
    </row>
    <row r="139395" spans="17:17">
      <c r="Q139395" s="39"/>
    </row>
    <row r="139396" spans="17:17">
      <c r="Q139396" s="39"/>
    </row>
    <row r="139397" spans="17:17">
      <c r="Q139397" s="39"/>
    </row>
    <row r="139398" spans="17:17">
      <c r="Q139398" s="39"/>
    </row>
    <row r="139399" spans="17:17">
      <c r="Q139399" s="39"/>
    </row>
    <row r="139400" spans="17:17">
      <c r="Q139400" s="39"/>
    </row>
    <row r="139401" spans="17:17">
      <c r="Q139401" s="39"/>
    </row>
    <row r="139402" spans="17:17">
      <c r="Q139402" s="39"/>
    </row>
    <row r="139403" spans="17:17">
      <c r="Q139403" s="39"/>
    </row>
    <row r="139404" spans="17:17">
      <c r="Q139404" s="39"/>
    </row>
    <row r="139405" spans="17:17">
      <c r="Q139405" s="39"/>
    </row>
    <row r="139406" spans="17:17">
      <c r="Q139406" s="39"/>
    </row>
    <row r="139407" spans="17:17">
      <c r="Q139407" s="39"/>
    </row>
    <row r="139408" spans="17:17">
      <c r="Q139408" s="39"/>
    </row>
    <row r="139409" spans="17:17">
      <c r="Q139409" s="39"/>
    </row>
    <row r="139410" spans="17:17">
      <c r="Q139410" s="39"/>
    </row>
    <row r="139411" spans="17:17">
      <c r="Q139411" s="39"/>
    </row>
    <row r="139412" spans="17:17">
      <c r="Q139412" s="39"/>
    </row>
    <row r="139413" spans="17:17">
      <c r="Q139413" s="39"/>
    </row>
    <row r="139414" spans="17:17">
      <c r="Q139414" s="39"/>
    </row>
    <row r="139415" spans="17:17">
      <c r="Q139415" s="39"/>
    </row>
    <row r="139416" spans="17:17">
      <c r="Q139416" s="39"/>
    </row>
    <row r="139417" spans="17:17">
      <c r="Q139417" s="39"/>
    </row>
    <row r="139418" spans="17:17">
      <c r="Q139418" s="39"/>
    </row>
    <row r="139419" spans="17:17">
      <c r="Q139419" s="39"/>
    </row>
    <row r="139420" spans="17:17">
      <c r="Q139420" s="39"/>
    </row>
    <row r="139421" spans="17:17">
      <c r="Q139421" s="39"/>
    </row>
    <row r="139422" spans="17:17">
      <c r="Q139422" s="39"/>
    </row>
    <row r="139423" spans="17:17">
      <c r="Q139423" s="39"/>
    </row>
    <row r="139424" spans="17:17">
      <c r="Q139424" s="39"/>
    </row>
    <row r="139425" spans="17:17">
      <c r="Q139425" s="39"/>
    </row>
    <row r="139426" spans="17:17">
      <c r="Q139426" s="39"/>
    </row>
    <row r="139427" spans="17:17">
      <c r="Q139427" s="39"/>
    </row>
    <row r="139428" spans="17:17">
      <c r="Q139428" s="39"/>
    </row>
    <row r="139429" spans="17:17">
      <c r="Q139429" s="39"/>
    </row>
    <row r="139430" spans="17:17">
      <c r="Q139430" s="39"/>
    </row>
    <row r="139431" spans="17:17">
      <c r="Q139431" s="39"/>
    </row>
    <row r="139432" spans="17:17">
      <c r="Q139432" s="39"/>
    </row>
    <row r="139433" spans="17:17">
      <c r="Q139433" s="39"/>
    </row>
    <row r="139434" spans="17:17">
      <c r="Q139434" s="39"/>
    </row>
    <row r="139435" spans="17:17">
      <c r="Q139435" s="39"/>
    </row>
    <row r="139436" spans="17:17">
      <c r="Q139436" s="39"/>
    </row>
    <row r="139437" spans="17:17">
      <c r="Q139437" s="39"/>
    </row>
    <row r="139438" spans="17:17">
      <c r="Q139438" s="39"/>
    </row>
    <row r="139439" spans="17:17">
      <c r="Q139439" s="39"/>
    </row>
    <row r="139440" spans="17:17">
      <c r="Q139440" s="39"/>
    </row>
    <row r="139441" spans="17:17">
      <c r="Q139441" s="39"/>
    </row>
    <row r="139442" spans="17:17">
      <c r="Q139442" s="39"/>
    </row>
    <row r="139443" spans="17:17">
      <c r="Q139443" s="39"/>
    </row>
    <row r="139444" spans="17:17">
      <c r="Q139444" s="39"/>
    </row>
    <row r="139445" spans="17:17">
      <c r="Q139445" s="39"/>
    </row>
    <row r="139446" spans="17:17">
      <c r="Q139446" s="39"/>
    </row>
    <row r="139447" spans="17:17">
      <c r="Q139447" s="39"/>
    </row>
    <row r="139448" spans="17:17">
      <c r="Q139448" s="39"/>
    </row>
    <row r="139449" spans="17:17">
      <c r="Q139449" s="39"/>
    </row>
    <row r="139450" spans="17:17">
      <c r="Q139450" s="39"/>
    </row>
    <row r="139451" spans="17:17">
      <c r="Q139451" s="39"/>
    </row>
    <row r="139452" spans="17:17">
      <c r="Q139452" s="39"/>
    </row>
    <row r="139453" spans="17:17">
      <c r="Q139453" s="39"/>
    </row>
    <row r="139454" spans="17:17">
      <c r="Q139454" s="39"/>
    </row>
    <row r="139455" spans="17:17">
      <c r="Q139455" s="39"/>
    </row>
    <row r="139456" spans="17:17">
      <c r="Q139456" s="39"/>
    </row>
    <row r="139457" spans="17:17">
      <c r="Q139457" s="39"/>
    </row>
    <row r="139458" spans="17:17">
      <c r="Q139458" s="39"/>
    </row>
    <row r="139459" spans="17:17">
      <c r="Q139459" s="39"/>
    </row>
    <row r="139460" spans="17:17">
      <c r="Q139460" s="39"/>
    </row>
    <row r="139461" spans="17:17">
      <c r="Q139461" s="39"/>
    </row>
    <row r="139462" spans="17:17">
      <c r="Q139462" s="39"/>
    </row>
    <row r="139463" spans="17:17">
      <c r="Q139463" s="39"/>
    </row>
    <row r="139464" spans="17:17">
      <c r="Q139464" s="39"/>
    </row>
    <row r="139465" spans="17:17">
      <c r="Q139465" s="39"/>
    </row>
    <row r="139466" spans="17:17">
      <c r="Q139466" s="39"/>
    </row>
    <row r="139467" spans="17:17">
      <c r="Q139467" s="39"/>
    </row>
    <row r="139468" spans="17:17">
      <c r="Q139468" s="39"/>
    </row>
    <row r="139469" spans="17:17">
      <c r="Q139469" s="39"/>
    </row>
    <row r="139470" spans="17:17">
      <c r="Q139470" s="39"/>
    </row>
    <row r="139471" spans="17:17">
      <c r="Q139471" s="39"/>
    </row>
    <row r="139472" spans="17:17">
      <c r="Q139472" s="39"/>
    </row>
    <row r="139473" spans="17:17">
      <c r="Q139473" s="39"/>
    </row>
    <row r="139474" spans="17:17">
      <c r="Q139474" s="39"/>
    </row>
    <row r="139475" spans="17:17">
      <c r="Q139475" s="39"/>
    </row>
    <row r="139476" spans="17:17">
      <c r="Q139476" s="39"/>
    </row>
    <row r="139477" spans="17:17">
      <c r="Q139477" s="39"/>
    </row>
    <row r="139478" spans="17:17">
      <c r="Q139478" s="39"/>
    </row>
    <row r="139479" spans="17:17">
      <c r="Q139479" s="39"/>
    </row>
    <row r="139480" spans="17:17">
      <c r="Q139480" s="39"/>
    </row>
    <row r="139481" spans="17:17">
      <c r="Q139481" s="39"/>
    </row>
    <row r="139482" spans="17:17">
      <c r="Q139482" s="39"/>
    </row>
    <row r="139483" spans="17:17">
      <c r="Q139483" s="39"/>
    </row>
    <row r="139484" spans="17:17">
      <c r="Q139484" s="39"/>
    </row>
    <row r="139485" spans="17:17">
      <c r="Q139485" s="39"/>
    </row>
    <row r="139486" spans="17:17">
      <c r="Q139486" s="39"/>
    </row>
    <row r="139487" spans="17:17">
      <c r="Q139487" s="39"/>
    </row>
    <row r="139488" spans="17:17">
      <c r="Q139488" s="39"/>
    </row>
    <row r="139489" spans="17:17">
      <c r="Q139489" s="39"/>
    </row>
    <row r="139490" spans="17:17">
      <c r="Q139490" s="39"/>
    </row>
    <row r="139491" spans="17:17">
      <c r="Q139491" s="39"/>
    </row>
    <row r="139492" spans="17:17">
      <c r="Q139492" s="39"/>
    </row>
    <row r="139493" spans="17:17">
      <c r="Q139493" s="39"/>
    </row>
    <row r="139494" spans="17:17">
      <c r="Q139494" s="39"/>
    </row>
    <row r="139495" spans="17:17">
      <c r="Q139495" s="39"/>
    </row>
    <row r="139496" spans="17:17">
      <c r="Q139496" s="39"/>
    </row>
    <row r="139497" spans="17:17">
      <c r="Q139497" s="39"/>
    </row>
    <row r="139498" spans="17:17">
      <c r="Q139498" s="39"/>
    </row>
    <row r="139499" spans="17:17">
      <c r="Q139499" s="39"/>
    </row>
    <row r="139500" spans="17:17">
      <c r="Q139500" s="39"/>
    </row>
    <row r="139501" spans="17:17">
      <c r="Q139501" s="39"/>
    </row>
    <row r="139502" spans="17:17">
      <c r="Q139502" s="39"/>
    </row>
    <row r="139503" spans="17:17">
      <c r="Q139503" s="39"/>
    </row>
    <row r="139504" spans="17:17">
      <c r="Q139504" s="39"/>
    </row>
    <row r="139505" spans="17:17">
      <c r="Q139505" s="39"/>
    </row>
    <row r="139506" spans="17:17">
      <c r="Q139506" s="39"/>
    </row>
    <row r="139507" spans="17:17">
      <c r="Q139507" s="39"/>
    </row>
    <row r="139508" spans="17:17">
      <c r="Q139508" s="39"/>
    </row>
    <row r="139509" spans="17:17">
      <c r="Q139509" s="39"/>
    </row>
    <row r="139510" spans="17:17">
      <c r="Q139510" s="39"/>
    </row>
    <row r="139511" spans="17:17">
      <c r="Q139511" s="39"/>
    </row>
    <row r="139512" spans="17:17">
      <c r="Q139512" s="39"/>
    </row>
    <row r="139513" spans="17:17">
      <c r="Q139513" s="39"/>
    </row>
    <row r="139514" spans="17:17">
      <c r="Q139514" s="39"/>
    </row>
    <row r="139515" spans="17:17">
      <c r="Q139515" s="39"/>
    </row>
    <row r="139516" spans="17:17">
      <c r="Q139516" s="39"/>
    </row>
    <row r="139517" spans="17:17">
      <c r="Q139517" s="39"/>
    </row>
    <row r="139518" spans="17:17">
      <c r="Q139518" s="39"/>
    </row>
    <row r="139519" spans="17:17">
      <c r="Q139519" s="39"/>
    </row>
    <row r="139520" spans="17:17">
      <c r="Q139520" s="39"/>
    </row>
    <row r="139521" spans="17:17">
      <c r="Q139521" s="39"/>
    </row>
    <row r="139522" spans="17:17">
      <c r="Q139522" s="39"/>
    </row>
    <row r="139523" spans="17:17">
      <c r="Q139523" s="39"/>
    </row>
    <row r="139524" spans="17:17">
      <c r="Q139524" s="39"/>
    </row>
    <row r="139525" spans="17:17">
      <c r="Q139525" s="39"/>
    </row>
    <row r="139526" spans="17:17">
      <c r="Q139526" s="39"/>
    </row>
    <row r="139527" spans="17:17">
      <c r="Q139527" s="39"/>
    </row>
    <row r="139528" spans="17:17">
      <c r="Q139528" s="39"/>
    </row>
    <row r="139529" spans="17:17">
      <c r="Q139529" s="39"/>
    </row>
    <row r="139530" spans="17:17">
      <c r="Q139530" s="39"/>
    </row>
    <row r="139531" spans="17:17">
      <c r="Q139531" s="39"/>
    </row>
    <row r="139532" spans="17:17">
      <c r="Q139532" s="39"/>
    </row>
    <row r="139533" spans="17:17">
      <c r="Q139533" s="39"/>
    </row>
    <row r="139534" spans="17:17">
      <c r="Q139534" s="39"/>
    </row>
    <row r="139535" spans="17:17">
      <c r="Q139535" s="39"/>
    </row>
    <row r="139536" spans="17:17">
      <c r="Q139536" s="39"/>
    </row>
    <row r="139537" spans="17:17">
      <c r="Q139537" s="39"/>
    </row>
    <row r="139538" spans="17:17">
      <c r="Q139538" s="39"/>
    </row>
    <row r="139539" spans="17:17">
      <c r="Q139539" s="39"/>
    </row>
    <row r="139540" spans="17:17">
      <c r="Q139540" s="39"/>
    </row>
    <row r="139541" spans="17:17">
      <c r="Q139541" s="39"/>
    </row>
    <row r="139542" spans="17:17">
      <c r="Q139542" s="39"/>
    </row>
    <row r="139543" spans="17:17">
      <c r="Q139543" s="39"/>
    </row>
    <row r="139544" spans="17:17">
      <c r="Q139544" s="39"/>
    </row>
    <row r="139545" spans="17:17">
      <c r="Q139545" s="39"/>
    </row>
    <row r="139546" spans="17:17">
      <c r="Q139546" s="39"/>
    </row>
    <row r="139547" spans="17:17">
      <c r="Q139547" s="39"/>
    </row>
    <row r="139548" spans="17:17">
      <c r="Q139548" s="39"/>
    </row>
    <row r="139549" spans="17:17">
      <c r="Q139549" s="39"/>
    </row>
    <row r="139550" spans="17:17">
      <c r="Q139550" s="39"/>
    </row>
    <row r="139551" spans="17:17">
      <c r="Q139551" s="39"/>
    </row>
    <row r="139552" spans="17:17">
      <c r="Q139552" s="39"/>
    </row>
    <row r="139553" spans="17:17">
      <c r="Q139553" s="39"/>
    </row>
    <row r="139554" spans="17:17">
      <c r="Q139554" s="39"/>
    </row>
    <row r="139555" spans="17:17">
      <c r="Q139555" s="39"/>
    </row>
    <row r="139556" spans="17:17">
      <c r="Q139556" s="39"/>
    </row>
    <row r="139557" spans="17:17">
      <c r="Q139557" s="39"/>
    </row>
    <row r="139558" spans="17:17">
      <c r="Q139558" s="39"/>
    </row>
    <row r="139559" spans="17:17">
      <c r="Q139559" s="39"/>
    </row>
    <row r="139560" spans="17:17">
      <c r="Q139560" s="39"/>
    </row>
    <row r="139561" spans="17:17">
      <c r="Q139561" s="39"/>
    </row>
    <row r="139562" spans="17:17">
      <c r="Q139562" s="39"/>
    </row>
    <row r="139563" spans="17:17">
      <c r="Q139563" s="39"/>
    </row>
    <row r="139564" spans="17:17">
      <c r="Q139564" s="39"/>
    </row>
    <row r="139565" spans="17:17">
      <c r="Q139565" s="39"/>
    </row>
    <row r="139566" spans="17:17">
      <c r="Q139566" s="39"/>
    </row>
    <row r="139567" spans="17:17">
      <c r="Q139567" s="39"/>
    </row>
    <row r="139568" spans="17:17">
      <c r="Q139568" s="39"/>
    </row>
    <row r="139569" spans="17:17">
      <c r="Q139569" s="39"/>
    </row>
    <row r="139570" spans="17:17">
      <c r="Q139570" s="39"/>
    </row>
    <row r="139571" spans="17:17">
      <c r="Q139571" s="39"/>
    </row>
    <row r="139572" spans="17:17">
      <c r="Q139572" s="39"/>
    </row>
    <row r="139573" spans="17:17">
      <c r="Q139573" s="39"/>
    </row>
    <row r="139574" spans="17:17">
      <c r="Q139574" s="39"/>
    </row>
    <row r="139575" spans="17:17">
      <c r="Q139575" s="39"/>
    </row>
    <row r="139576" spans="17:17">
      <c r="Q139576" s="39"/>
    </row>
    <row r="139577" spans="17:17">
      <c r="Q139577" s="39"/>
    </row>
    <row r="139578" spans="17:17">
      <c r="Q139578" s="39"/>
    </row>
    <row r="139579" spans="17:17">
      <c r="Q139579" s="39"/>
    </row>
    <row r="139580" spans="17:17">
      <c r="Q139580" s="39"/>
    </row>
    <row r="139581" spans="17:17">
      <c r="Q139581" s="39"/>
    </row>
    <row r="139582" spans="17:17">
      <c r="Q139582" s="39"/>
    </row>
    <row r="139583" spans="17:17">
      <c r="Q139583" s="39"/>
    </row>
    <row r="139584" spans="17:17">
      <c r="Q139584" s="39"/>
    </row>
    <row r="139585" spans="17:17">
      <c r="Q139585" s="39"/>
    </row>
    <row r="139586" spans="17:17">
      <c r="Q139586" s="39"/>
    </row>
    <row r="139587" spans="17:17">
      <c r="Q139587" s="39"/>
    </row>
    <row r="139588" spans="17:17">
      <c r="Q139588" s="39"/>
    </row>
    <row r="139589" spans="17:17">
      <c r="Q139589" s="39"/>
    </row>
    <row r="139590" spans="17:17">
      <c r="Q139590" s="39"/>
    </row>
    <row r="139591" spans="17:17">
      <c r="Q139591" s="39"/>
    </row>
    <row r="139592" spans="17:17">
      <c r="Q139592" s="39"/>
    </row>
    <row r="139593" spans="17:17">
      <c r="Q139593" s="39"/>
    </row>
    <row r="139594" spans="17:17">
      <c r="Q139594" s="39"/>
    </row>
    <row r="139595" spans="17:17">
      <c r="Q139595" s="39"/>
    </row>
    <row r="139596" spans="17:17">
      <c r="Q139596" s="39"/>
    </row>
    <row r="139597" spans="17:17">
      <c r="Q139597" s="39"/>
    </row>
    <row r="139598" spans="17:17">
      <c r="Q139598" s="39"/>
    </row>
    <row r="139599" spans="17:17">
      <c r="Q139599" s="39"/>
    </row>
    <row r="139600" spans="17:17">
      <c r="Q139600" s="39"/>
    </row>
    <row r="139601" spans="17:17">
      <c r="Q139601" s="39"/>
    </row>
    <row r="139602" spans="17:17">
      <c r="Q139602" s="39"/>
    </row>
    <row r="139603" spans="17:17">
      <c r="Q139603" s="39"/>
    </row>
    <row r="139604" spans="17:17">
      <c r="Q139604" s="39"/>
    </row>
    <row r="139605" spans="17:17">
      <c r="Q139605" s="39"/>
    </row>
    <row r="139606" spans="17:17">
      <c r="Q139606" s="39"/>
    </row>
    <row r="139607" spans="17:17">
      <c r="Q139607" s="39"/>
    </row>
    <row r="139608" spans="17:17">
      <c r="Q139608" s="39"/>
    </row>
    <row r="139609" spans="17:17">
      <c r="Q139609" s="39"/>
    </row>
    <row r="139610" spans="17:17">
      <c r="Q139610" s="39"/>
    </row>
    <row r="139611" spans="17:17">
      <c r="Q139611" s="39"/>
    </row>
    <row r="139612" spans="17:17">
      <c r="Q139612" s="39"/>
    </row>
    <row r="139613" spans="17:17">
      <c r="Q139613" s="39"/>
    </row>
    <row r="139614" spans="17:17">
      <c r="Q139614" s="39"/>
    </row>
    <row r="139615" spans="17:17">
      <c r="Q139615" s="39"/>
    </row>
    <row r="139616" spans="17:17">
      <c r="Q139616" s="39"/>
    </row>
    <row r="139617" spans="17:17">
      <c r="Q139617" s="39"/>
    </row>
    <row r="139618" spans="17:17">
      <c r="Q139618" s="39"/>
    </row>
    <row r="139619" spans="17:17">
      <c r="Q139619" s="39"/>
    </row>
    <row r="139620" spans="17:17">
      <c r="Q139620" s="39"/>
    </row>
    <row r="139621" spans="17:17">
      <c r="Q139621" s="39"/>
    </row>
    <row r="139622" spans="17:17">
      <c r="Q139622" s="39"/>
    </row>
    <row r="139623" spans="17:17">
      <c r="Q139623" s="39"/>
    </row>
    <row r="139624" spans="17:17">
      <c r="Q139624" s="39"/>
    </row>
    <row r="139625" spans="17:17">
      <c r="Q139625" s="39"/>
    </row>
    <row r="139626" spans="17:17">
      <c r="Q139626" s="39"/>
    </row>
    <row r="139627" spans="17:17">
      <c r="Q139627" s="39"/>
    </row>
    <row r="139628" spans="17:17">
      <c r="Q139628" s="39"/>
    </row>
    <row r="139629" spans="17:17">
      <c r="Q139629" s="39"/>
    </row>
    <row r="139630" spans="17:17">
      <c r="Q139630" s="39"/>
    </row>
    <row r="139631" spans="17:17">
      <c r="Q139631" s="39"/>
    </row>
    <row r="139632" spans="17:17">
      <c r="Q139632" s="39"/>
    </row>
    <row r="139633" spans="17:17">
      <c r="Q139633" s="39"/>
    </row>
    <row r="139634" spans="17:17">
      <c r="Q139634" s="39"/>
    </row>
    <row r="139635" spans="17:17">
      <c r="Q139635" s="39"/>
    </row>
    <row r="139636" spans="17:17">
      <c r="Q139636" s="39"/>
    </row>
    <row r="139637" spans="17:17">
      <c r="Q139637" s="39"/>
    </row>
    <row r="139638" spans="17:17">
      <c r="Q139638" s="39"/>
    </row>
    <row r="139639" spans="17:17">
      <c r="Q139639" s="39"/>
    </row>
    <row r="139640" spans="17:17">
      <c r="Q139640" s="39"/>
    </row>
    <row r="139641" spans="17:17">
      <c r="Q139641" s="39"/>
    </row>
    <row r="139642" spans="17:17">
      <c r="Q139642" s="39"/>
    </row>
    <row r="139643" spans="17:17">
      <c r="Q139643" s="39"/>
    </row>
    <row r="139644" spans="17:17">
      <c r="Q139644" s="39"/>
    </row>
    <row r="139645" spans="17:17">
      <c r="Q139645" s="39"/>
    </row>
    <row r="139646" spans="17:17">
      <c r="Q139646" s="39"/>
    </row>
    <row r="139647" spans="17:17">
      <c r="Q139647" s="39"/>
    </row>
    <row r="139648" spans="17:17">
      <c r="Q139648" s="39"/>
    </row>
    <row r="139649" spans="17:17">
      <c r="Q139649" s="39"/>
    </row>
    <row r="139650" spans="17:17">
      <c r="Q139650" s="39"/>
    </row>
    <row r="139651" spans="17:17">
      <c r="Q139651" s="39"/>
    </row>
    <row r="139652" spans="17:17">
      <c r="Q139652" s="39"/>
    </row>
    <row r="139653" spans="17:17">
      <c r="Q139653" s="39"/>
    </row>
    <row r="139654" spans="17:17">
      <c r="Q139654" s="39"/>
    </row>
    <row r="139655" spans="17:17">
      <c r="Q139655" s="39"/>
    </row>
    <row r="139656" spans="17:17">
      <c r="Q139656" s="39"/>
    </row>
    <row r="139657" spans="17:17">
      <c r="Q139657" s="39"/>
    </row>
    <row r="139658" spans="17:17">
      <c r="Q139658" s="39"/>
    </row>
    <row r="139659" spans="17:17">
      <c r="Q139659" s="39"/>
    </row>
    <row r="139660" spans="17:17">
      <c r="Q139660" s="39"/>
    </row>
    <row r="139661" spans="17:17">
      <c r="Q139661" s="39"/>
    </row>
    <row r="139662" spans="17:17">
      <c r="Q139662" s="39"/>
    </row>
    <row r="139663" spans="17:17">
      <c r="Q139663" s="39"/>
    </row>
    <row r="139664" spans="17:17">
      <c r="Q139664" s="39"/>
    </row>
    <row r="139665" spans="17:17">
      <c r="Q139665" s="39"/>
    </row>
    <row r="139666" spans="17:17">
      <c r="Q139666" s="39"/>
    </row>
    <row r="139667" spans="17:17">
      <c r="Q139667" s="39"/>
    </row>
    <row r="139668" spans="17:17">
      <c r="Q139668" s="39"/>
    </row>
    <row r="139669" spans="17:17">
      <c r="Q139669" s="39"/>
    </row>
    <row r="139670" spans="17:17">
      <c r="Q139670" s="39"/>
    </row>
    <row r="139671" spans="17:17">
      <c r="Q139671" s="39"/>
    </row>
    <row r="139672" spans="17:17">
      <c r="Q139672" s="39"/>
    </row>
    <row r="139673" spans="17:17">
      <c r="Q139673" s="39"/>
    </row>
    <row r="139674" spans="17:17">
      <c r="Q139674" s="39"/>
    </row>
    <row r="139675" spans="17:17">
      <c r="Q139675" s="39"/>
    </row>
    <row r="139676" spans="17:17">
      <c r="Q139676" s="39"/>
    </row>
    <row r="139677" spans="17:17">
      <c r="Q139677" s="39"/>
    </row>
    <row r="139678" spans="17:17">
      <c r="Q139678" s="39"/>
    </row>
    <row r="139679" spans="17:17">
      <c r="Q139679" s="39"/>
    </row>
    <row r="139680" spans="17:17">
      <c r="Q139680" s="39"/>
    </row>
    <row r="139681" spans="17:17">
      <c r="Q139681" s="39"/>
    </row>
    <row r="139682" spans="17:17">
      <c r="Q139682" s="39"/>
    </row>
    <row r="139683" spans="17:17">
      <c r="Q139683" s="39"/>
    </row>
    <row r="139684" spans="17:17">
      <c r="Q139684" s="39"/>
    </row>
    <row r="139685" spans="17:17">
      <c r="Q139685" s="39"/>
    </row>
    <row r="139686" spans="17:17">
      <c r="Q139686" s="39"/>
    </row>
    <row r="139687" spans="17:17">
      <c r="Q139687" s="39"/>
    </row>
    <row r="139688" spans="17:17">
      <c r="Q139688" s="39"/>
    </row>
    <row r="139689" spans="17:17">
      <c r="Q139689" s="39"/>
    </row>
    <row r="139690" spans="17:17">
      <c r="Q139690" s="39"/>
    </row>
    <row r="139691" spans="17:17">
      <c r="Q139691" s="39"/>
    </row>
    <row r="139692" spans="17:17">
      <c r="Q139692" s="39"/>
    </row>
    <row r="139693" spans="17:17">
      <c r="Q139693" s="39"/>
    </row>
    <row r="139694" spans="17:17">
      <c r="Q139694" s="39"/>
    </row>
    <row r="139695" spans="17:17">
      <c r="Q139695" s="39"/>
    </row>
    <row r="139696" spans="17:17">
      <c r="Q139696" s="39"/>
    </row>
    <row r="139697" spans="17:17">
      <c r="Q139697" s="39"/>
    </row>
    <row r="139698" spans="17:17">
      <c r="Q139698" s="39"/>
    </row>
    <row r="139699" spans="17:17">
      <c r="Q139699" s="39"/>
    </row>
    <row r="139700" spans="17:17">
      <c r="Q139700" s="39"/>
    </row>
    <row r="139701" spans="17:17">
      <c r="Q139701" s="39"/>
    </row>
    <row r="139702" spans="17:17">
      <c r="Q139702" s="39"/>
    </row>
    <row r="139703" spans="17:17">
      <c r="Q139703" s="39"/>
    </row>
    <row r="139704" spans="17:17">
      <c r="Q139704" s="39"/>
    </row>
    <row r="139705" spans="17:17">
      <c r="Q139705" s="39"/>
    </row>
    <row r="139706" spans="17:17">
      <c r="Q139706" s="39"/>
    </row>
    <row r="139707" spans="17:17">
      <c r="Q139707" s="39"/>
    </row>
    <row r="139708" spans="17:17">
      <c r="Q139708" s="39"/>
    </row>
    <row r="139709" spans="17:17">
      <c r="Q139709" s="39"/>
    </row>
    <row r="139710" spans="17:17">
      <c r="Q139710" s="39"/>
    </row>
    <row r="139711" spans="17:17">
      <c r="Q139711" s="39"/>
    </row>
    <row r="139712" spans="17:17">
      <c r="Q139712" s="39"/>
    </row>
    <row r="139713" spans="17:17">
      <c r="Q139713" s="39"/>
    </row>
    <row r="139714" spans="17:17">
      <c r="Q139714" s="39"/>
    </row>
    <row r="139715" spans="17:17">
      <c r="Q139715" s="39"/>
    </row>
    <row r="139716" spans="17:17">
      <c r="Q139716" s="39"/>
    </row>
    <row r="139717" spans="17:17">
      <c r="Q139717" s="39"/>
    </row>
    <row r="139718" spans="17:17">
      <c r="Q139718" s="39"/>
    </row>
    <row r="139719" spans="17:17">
      <c r="Q139719" s="39"/>
    </row>
    <row r="139720" spans="17:17">
      <c r="Q139720" s="39"/>
    </row>
    <row r="139721" spans="17:17">
      <c r="Q139721" s="39"/>
    </row>
    <row r="139722" spans="17:17">
      <c r="Q139722" s="39"/>
    </row>
    <row r="139723" spans="17:17">
      <c r="Q139723" s="39"/>
    </row>
    <row r="139724" spans="17:17">
      <c r="Q139724" s="39"/>
    </row>
    <row r="139725" spans="17:17">
      <c r="Q139725" s="39"/>
    </row>
    <row r="139726" spans="17:17">
      <c r="Q139726" s="39"/>
    </row>
    <row r="139727" spans="17:17">
      <c r="Q139727" s="39"/>
    </row>
    <row r="139728" spans="17:17">
      <c r="Q139728" s="39"/>
    </row>
    <row r="139729" spans="17:17">
      <c r="Q139729" s="39"/>
    </row>
    <row r="139730" spans="17:17">
      <c r="Q139730" s="39"/>
    </row>
    <row r="139731" spans="17:17">
      <c r="Q139731" s="39"/>
    </row>
    <row r="139732" spans="17:17">
      <c r="Q139732" s="39"/>
    </row>
    <row r="139733" spans="17:17">
      <c r="Q139733" s="39"/>
    </row>
    <row r="139734" spans="17:17">
      <c r="Q139734" s="39"/>
    </row>
    <row r="139735" spans="17:17">
      <c r="Q139735" s="39"/>
    </row>
    <row r="139736" spans="17:17">
      <c r="Q139736" s="39"/>
    </row>
    <row r="139737" spans="17:17">
      <c r="Q139737" s="39"/>
    </row>
    <row r="139738" spans="17:17">
      <c r="Q139738" s="39"/>
    </row>
    <row r="139739" spans="17:17">
      <c r="Q139739" s="39"/>
    </row>
    <row r="139740" spans="17:17">
      <c r="Q139740" s="39"/>
    </row>
    <row r="139741" spans="17:17">
      <c r="Q139741" s="39"/>
    </row>
    <row r="139742" spans="17:17">
      <c r="Q139742" s="39"/>
    </row>
    <row r="139743" spans="17:17">
      <c r="Q139743" s="39"/>
    </row>
    <row r="139744" spans="17:17">
      <c r="Q139744" s="39"/>
    </row>
    <row r="139745" spans="17:17">
      <c r="Q139745" s="39"/>
    </row>
    <row r="139746" spans="17:17">
      <c r="Q139746" s="39"/>
    </row>
    <row r="139747" spans="17:17">
      <c r="Q139747" s="39"/>
    </row>
    <row r="139748" spans="17:17">
      <c r="Q139748" s="39"/>
    </row>
    <row r="139749" spans="17:17">
      <c r="Q139749" s="39"/>
    </row>
    <row r="139750" spans="17:17">
      <c r="Q139750" s="39"/>
    </row>
    <row r="139751" spans="17:17">
      <c r="Q139751" s="39"/>
    </row>
    <row r="139752" spans="17:17">
      <c r="Q139752" s="39"/>
    </row>
    <row r="139753" spans="17:17">
      <c r="Q139753" s="39"/>
    </row>
    <row r="139754" spans="17:17">
      <c r="Q139754" s="39"/>
    </row>
    <row r="139755" spans="17:17">
      <c r="Q139755" s="39"/>
    </row>
    <row r="139756" spans="17:17">
      <c r="Q139756" s="39"/>
    </row>
    <row r="139757" spans="17:17">
      <c r="Q139757" s="39"/>
    </row>
    <row r="139758" spans="17:17">
      <c r="Q139758" s="39"/>
    </row>
    <row r="139759" spans="17:17">
      <c r="Q139759" s="39"/>
    </row>
    <row r="139760" spans="17:17">
      <c r="Q139760" s="39"/>
    </row>
    <row r="139761" spans="17:17">
      <c r="Q139761" s="39"/>
    </row>
    <row r="139762" spans="17:17">
      <c r="Q139762" s="39"/>
    </row>
    <row r="139763" spans="17:17">
      <c r="Q139763" s="39"/>
    </row>
    <row r="139764" spans="17:17">
      <c r="Q139764" s="39"/>
    </row>
    <row r="139765" spans="17:17">
      <c r="Q139765" s="39"/>
    </row>
    <row r="139766" spans="17:17">
      <c r="Q139766" s="39"/>
    </row>
    <row r="139767" spans="17:17">
      <c r="Q139767" s="39"/>
    </row>
    <row r="139768" spans="17:17">
      <c r="Q139768" s="39"/>
    </row>
    <row r="139769" spans="17:17">
      <c r="Q139769" s="39"/>
    </row>
    <row r="139770" spans="17:17">
      <c r="Q139770" s="39"/>
    </row>
    <row r="139771" spans="17:17">
      <c r="Q139771" s="39"/>
    </row>
    <row r="139772" spans="17:17">
      <c r="Q139772" s="39"/>
    </row>
    <row r="139773" spans="17:17">
      <c r="Q139773" s="39"/>
    </row>
    <row r="139774" spans="17:17">
      <c r="Q139774" s="39"/>
    </row>
    <row r="139775" spans="17:17">
      <c r="Q139775" s="39"/>
    </row>
    <row r="139776" spans="17:17">
      <c r="Q139776" s="39"/>
    </row>
    <row r="139777" spans="17:17">
      <c r="Q139777" s="39"/>
    </row>
    <row r="139778" spans="17:17">
      <c r="Q139778" s="39"/>
    </row>
    <row r="139779" spans="17:17">
      <c r="Q139779" s="39"/>
    </row>
    <row r="139780" spans="17:17">
      <c r="Q139780" s="39"/>
    </row>
    <row r="139781" spans="17:17">
      <c r="Q139781" s="39"/>
    </row>
    <row r="139782" spans="17:17">
      <c r="Q139782" s="39"/>
    </row>
    <row r="139783" spans="17:17">
      <c r="Q139783" s="39"/>
    </row>
    <row r="139784" spans="17:17">
      <c r="Q139784" s="39"/>
    </row>
    <row r="139785" spans="17:17">
      <c r="Q139785" s="39"/>
    </row>
    <row r="139786" spans="17:17">
      <c r="Q139786" s="39"/>
    </row>
    <row r="139787" spans="17:17">
      <c r="Q139787" s="39"/>
    </row>
    <row r="139788" spans="17:17">
      <c r="Q139788" s="39"/>
    </row>
    <row r="139789" spans="17:17">
      <c r="Q139789" s="39"/>
    </row>
    <row r="139790" spans="17:17">
      <c r="Q139790" s="39"/>
    </row>
    <row r="139791" spans="17:17">
      <c r="Q139791" s="39"/>
    </row>
    <row r="139792" spans="17:17">
      <c r="Q139792" s="39"/>
    </row>
    <row r="139793" spans="17:17">
      <c r="Q139793" s="39"/>
    </row>
    <row r="139794" spans="17:17">
      <c r="Q139794" s="39"/>
    </row>
    <row r="139795" spans="17:17">
      <c r="Q139795" s="39"/>
    </row>
    <row r="139796" spans="17:17">
      <c r="Q139796" s="39"/>
    </row>
    <row r="139797" spans="17:17">
      <c r="Q139797" s="39"/>
    </row>
    <row r="139798" spans="17:17">
      <c r="Q139798" s="39"/>
    </row>
    <row r="139799" spans="17:17">
      <c r="Q139799" s="39"/>
    </row>
    <row r="139800" spans="17:17">
      <c r="Q139800" s="39"/>
    </row>
    <row r="139801" spans="17:17">
      <c r="Q139801" s="39"/>
    </row>
    <row r="139802" spans="17:17">
      <c r="Q139802" s="39"/>
    </row>
    <row r="139803" spans="17:17">
      <c r="Q139803" s="39"/>
    </row>
    <row r="139804" spans="17:17">
      <c r="Q139804" s="39"/>
    </row>
    <row r="139805" spans="17:17">
      <c r="Q139805" s="39"/>
    </row>
    <row r="139806" spans="17:17">
      <c r="Q139806" s="39"/>
    </row>
    <row r="139807" spans="17:17">
      <c r="Q139807" s="39"/>
    </row>
    <row r="139808" spans="17:17">
      <c r="Q139808" s="39"/>
    </row>
    <row r="139809" spans="17:17">
      <c r="Q139809" s="39"/>
    </row>
    <row r="139810" spans="17:17">
      <c r="Q139810" s="39"/>
    </row>
    <row r="139811" spans="17:17">
      <c r="Q139811" s="39"/>
    </row>
    <row r="139812" spans="17:17">
      <c r="Q139812" s="39"/>
    </row>
    <row r="139813" spans="17:17">
      <c r="Q139813" s="39"/>
    </row>
    <row r="139814" spans="17:17">
      <c r="Q139814" s="39"/>
    </row>
    <row r="139815" spans="17:17">
      <c r="Q139815" s="39"/>
    </row>
    <row r="139816" spans="17:17">
      <c r="Q139816" s="39"/>
    </row>
    <row r="139817" spans="17:17">
      <c r="Q139817" s="39"/>
    </row>
    <row r="139818" spans="17:17">
      <c r="Q139818" s="39"/>
    </row>
    <row r="139819" spans="17:17">
      <c r="Q139819" s="39"/>
    </row>
    <row r="139820" spans="17:17">
      <c r="Q139820" s="39"/>
    </row>
    <row r="139821" spans="17:17">
      <c r="Q139821" s="39"/>
    </row>
    <row r="139822" spans="17:17">
      <c r="Q139822" s="39"/>
    </row>
    <row r="139823" spans="17:17">
      <c r="Q139823" s="39"/>
    </row>
    <row r="139824" spans="17:17">
      <c r="Q139824" s="39"/>
    </row>
    <row r="139825" spans="17:17">
      <c r="Q139825" s="39"/>
    </row>
    <row r="139826" spans="17:17">
      <c r="Q139826" s="39"/>
    </row>
    <row r="139827" spans="17:17">
      <c r="Q139827" s="39"/>
    </row>
    <row r="139828" spans="17:17">
      <c r="Q139828" s="39"/>
    </row>
    <row r="139829" spans="17:17">
      <c r="Q139829" s="39"/>
    </row>
    <row r="139830" spans="17:17">
      <c r="Q139830" s="39"/>
    </row>
    <row r="139831" spans="17:17">
      <c r="Q139831" s="39"/>
    </row>
    <row r="139832" spans="17:17">
      <c r="Q139832" s="39"/>
    </row>
    <row r="139833" spans="17:17">
      <c r="Q139833" s="39"/>
    </row>
    <row r="139834" spans="17:17">
      <c r="Q139834" s="39"/>
    </row>
    <row r="139835" spans="17:17">
      <c r="Q139835" s="39"/>
    </row>
    <row r="139836" spans="17:17">
      <c r="Q139836" s="39"/>
    </row>
    <row r="139837" spans="17:17">
      <c r="Q139837" s="39"/>
    </row>
    <row r="139838" spans="17:17">
      <c r="Q139838" s="39"/>
    </row>
    <row r="139839" spans="17:17">
      <c r="Q139839" s="39"/>
    </row>
    <row r="139840" spans="17:17">
      <c r="Q139840" s="39"/>
    </row>
    <row r="139841" spans="17:17">
      <c r="Q139841" s="39"/>
    </row>
    <row r="139842" spans="17:17">
      <c r="Q139842" s="39"/>
    </row>
    <row r="139843" spans="17:17">
      <c r="Q139843" s="39"/>
    </row>
    <row r="139844" spans="17:17">
      <c r="Q139844" s="39"/>
    </row>
    <row r="139845" spans="17:17">
      <c r="Q139845" s="39"/>
    </row>
    <row r="139846" spans="17:17">
      <c r="Q139846" s="39"/>
    </row>
    <row r="139847" spans="17:17">
      <c r="Q139847" s="39"/>
    </row>
    <row r="139848" spans="17:17">
      <c r="Q139848" s="39"/>
    </row>
    <row r="139849" spans="17:17">
      <c r="Q139849" s="39"/>
    </row>
    <row r="139850" spans="17:17">
      <c r="Q139850" s="39"/>
    </row>
    <row r="139851" spans="17:17">
      <c r="Q139851" s="39"/>
    </row>
    <row r="139852" spans="17:17">
      <c r="Q139852" s="39"/>
    </row>
    <row r="139853" spans="17:17">
      <c r="Q139853" s="39"/>
    </row>
    <row r="139854" spans="17:17">
      <c r="Q139854" s="39"/>
    </row>
    <row r="139855" spans="17:17">
      <c r="Q139855" s="39"/>
    </row>
    <row r="139856" spans="17:17">
      <c r="Q139856" s="39"/>
    </row>
    <row r="139857" spans="17:17">
      <c r="Q139857" s="39"/>
    </row>
    <row r="139858" spans="17:17">
      <c r="Q139858" s="39"/>
    </row>
    <row r="139859" spans="17:17">
      <c r="Q139859" s="39"/>
    </row>
    <row r="139860" spans="17:17">
      <c r="Q139860" s="39"/>
    </row>
    <row r="139861" spans="17:17">
      <c r="Q139861" s="39"/>
    </row>
    <row r="139862" spans="17:17">
      <c r="Q139862" s="39"/>
    </row>
    <row r="139863" spans="17:17">
      <c r="Q139863" s="39"/>
    </row>
    <row r="139864" spans="17:17">
      <c r="Q139864" s="39"/>
    </row>
    <row r="139865" spans="17:17">
      <c r="Q139865" s="39"/>
    </row>
    <row r="139866" spans="17:17">
      <c r="Q139866" s="39"/>
    </row>
    <row r="139867" spans="17:17">
      <c r="Q139867" s="39"/>
    </row>
    <row r="139868" spans="17:17">
      <c r="Q139868" s="39"/>
    </row>
    <row r="139869" spans="17:17">
      <c r="Q139869" s="39"/>
    </row>
    <row r="139870" spans="17:17">
      <c r="Q139870" s="39"/>
    </row>
    <row r="139871" spans="17:17">
      <c r="Q139871" s="39"/>
    </row>
    <row r="139872" spans="17:17">
      <c r="Q139872" s="39"/>
    </row>
    <row r="139873" spans="17:17">
      <c r="Q139873" s="39"/>
    </row>
    <row r="139874" spans="17:17">
      <c r="Q139874" s="39"/>
    </row>
    <row r="139875" spans="17:17">
      <c r="Q139875" s="39"/>
    </row>
    <row r="139876" spans="17:17">
      <c r="Q139876" s="39"/>
    </row>
    <row r="139877" spans="17:17">
      <c r="Q139877" s="39"/>
    </row>
    <row r="139878" spans="17:17">
      <c r="Q139878" s="39"/>
    </row>
    <row r="139879" spans="17:17">
      <c r="Q139879" s="39"/>
    </row>
    <row r="139880" spans="17:17">
      <c r="Q139880" s="39"/>
    </row>
    <row r="139881" spans="17:17">
      <c r="Q139881" s="39"/>
    </row>
    <row r="139882" spans="17:17">
      <c r="Q139882" s="39"/>
    </row>
    <row r="139883" spans="17:17">
      <c r="Q139883" s="39"/>
    </row>
    <row r="139884" spans="17:17">
      <c r="Q139884" s="39"/>
    </row>
    <row r="139885" spans="17:17">
      <c r="Q139885" s="39"/>
    </row>
    <row r="139886" spans="17:17">
      <c r="Q139886" s="39"/>
    </row>
    <row r="139887" spans="17:17">
      <c r="Q139887" s="39"/>
    </row>
    <row r="139888" spans="17:17">
      <c r="Q139888" s="39"/>
    </row>
    <row r="139889" spans="17:17">
      <c r="Q139889" s="39"/>
    </row>
    <row r="139890" spans="17:17">
      <c r="Q139890" s="39"/>
    </row>
    <row r="139891" spans="17:17">
      <c r="Q139891" s="39"/>
    </row>
    <row r="139892" spans="17:17">
      <c r="Q139892" s="39"/>
    </row>
    <row r="139893" spans="17:17">
      <c r="Q139893" s="39"/>
    </row>
    <row r="139894" spans="17:17">
      <c r="Q139894" s="39"/>
    </row>
    <row r="139895" spans="17:17">
      <c r="Q139895" s="39"/>
    </row>
    <row r="139896" spans="17:17">
      <c r="Q139896" s="39"/>
    </row>
    <row r="139897" spans="17:17">
      <c r="Q139897" s="39"/>
    </row>
    <row r="139898" spans="17:17">
      <c r="Q139898" s="39"/>
    </row>
    <row r="139899" spans="17:17">
      <c r="Q139899" s="39"/>
    </row>
    <row r="139900" spans="17:17">
      <c r="Q139900" s="39"/>
    </row>
    <row r="139901" spans="17:17">
      <c r="Q139901" s="39"/>
    </row>
    <row r="139902" spans="17:17">
      <c r="Q139902" s="39"/>
    </row>
    <row r="139903" spans="17:17">
      <c r="Q139903" s="39"/>
    </row>
    <row r="139904" spans="17:17">
      <c r="Q139904" s="39"/>
    </row>
    <row r="139905" spans="17:17">
      <c r="Q139905" s="39"/>
    </row>
    <row r="139906" spans="17:17">
      <c r="Q139906" s="39"/>
    </row>
    <row r="139907" spans="17:17">
      <c r="Q139907" s="39"/>
    </row>
    <row r="139908" spans="17:17">
      <c r="Q139908" s="39"/>
    </row>
    <row r="139909" spans="17:17">
      <c r="Q139909" s="39"/>
    </row>
    <row r="139910" spans="17:17">
      <c r="Q139910" s="39"/>
    </row>
    <row r="139911" spans="17:17">
      <c r="Q139911" s="39"/>
    </row>
    <row r="139912" spans="17:17">
      <c r="Q139912" s="39"/>
    </row>
    <row r="139913" spans="17:17">
      <c r="Q139913" s="39"/>
    </row>
    <row r="139914" spans="17:17">
      <c r="Q139914" s="39"/>
    </row>
    <row r="139915" spans="17:17">
      <c r="Q139915" s="39"/>
    </row>
    <row r="139916" spans="17:17">
      <c r="Q139916" s="39"/>
    </row>
    <row r="139917" spans="17:17">
      <c r="Q139917" s="39"/>
    </row>
    <row r="139918" spans="17:17">
      <c r="Q139918" s="39"/>
    </row>
    <row r="139919" spans="17:17">
      <c r="Q139919" s="39"/>
    </row>
    <row r="139920" spans="17:17">
      <c r="Q139920" s="39"/>
    </row>
    <row r="139921" spans="17:17">
      <c r="Q139921" s="39"/>
    </row>
    <row r="139922" spans="17:17">
      <c r="Q139922" s="39"/>
    </row>
    <row r="139923" spans="17:17">
      <c r="Q139923" s="39"/>
    </row>
    <row r="139924" spans="17:17">
      <c r="Q139924" s="39"/>
    </row>
    <row r="139925" spans="17:17">
      <c r="Q139925" s="39"/>
    </row>
    <row r="139926" spans="17:17">
      <c r="Q139926" s="39"/>
    </row>
    <row r="139927" spans="17:17">
      <c r="Q139927" s="39"/>
    </row>
    <row r="139928" spans="17:17">
      <c r="Q139928" s="39"/>
    </row>
    <row r="139929" spans="17:17">
      <c r="Q139929" s="39"/>
    </row>
    <row r="139930" spans="17:17">
      <c r="Q139930" s="39"/>
    </row>
    <row r="139931" spans="17:17">
      <c r="Q139931" s="39"/>
    </row>
    <row r="139932" spans="17:17">
      <c r="Q139932" s="39"/>
    </row>
    <row r="139933" spans="17:17">
      <c r="Q139933" s="39"/>
    </row>
    <row r="139934" spans="17:17">
      <c r="Q139934" s="39"/>
    </row>
    <row r="139935" spans="17:17">
      <c r="Q139935" s="39"/>
    </row>
    <row r="139936" spans="17:17">
      <c r="Q139936" s="39"/>
    </row>
    <row r="139937" spans="17:17">
      <c r="Q139937" s="39"/>
    </row>
    <row r="139938" spans="17:17">
      <c r="Q139938" s="39"/>
    </row>
    <row r="139939" spans="17:17">
      <c r="Q139939" s="39"/>
    </row>
    <row r="139940" spans="17:17">
      <c r="Q139940" s="39"/>
    </row>
    <row r="139941" spans="17:17">
      <c r="Q139941" s="39"/>
    </row>
    <row r="139942" spans="17:17">
      <c r="Q139942" s="39"/>
    </row>
    <row r="139943" spans="17:17">
      <c r="Q139943" s="39"/>
    </row>
    <row r="139944" spans="17:17">
      <c r="Q139944" s="39"/>
    </row>
    <row r="139945" spans="17:17">
      <c r="Q139945" s="39"/>
    </row>
    <row r="139946" spans="17:17">
      <c r="Q139946" s="39"/>
    </row>
    <row r="139947" spans="17:17">
      <c r="Q139947" s="39"/>
    </row>
    <row r="139948" spans="17:17">
      <c r="Q139948" s="39"/>
    </row>
    <row r="139949" spans="17:17">
      <c r="Q139949" s="39"/>
    </row>
    <row r="139950" spans="17:17">
      <c r="Q139950" s="39"/>
    </row>
    <row r="139951" spans="17:17">
      <c r="Q139951" s="39"/>
    </row>
    <row r="139952" spans="17:17">
      <c r="Q139952" s="39"/>
    </row>
    <row r="139953" spans="17:17">
      <c r="Q139953" s="39"/>
    </row>
    <row r="139954" spans="17:17">
      <c r="Q139954" s="39"/>
    </row>
    <row r="139955" spans="17:17">
      <c r="Q139955" s="39"/>
    </row>
    <row r="139956" spans="17:17">
      <c r="Q139956" s="39"/>
    </row>
    <row r="139957" spans="17:17">
      <c r="Q139957" s="39"/>
    </row>
    <row r="139958" spans="17:17">
      <c r="Q139958" s="39"/>
    </row>
    <row r="139959" spans="17:17">
      <c r="Q139959" s="39"/>
    </row>
    <row r="139960" spans="17:17">
      <c r="Q139960" s="39"/>
    </row>
    <row r="139961" spans="17:17">
      <c r="Q139961" s="39"/>
    </row>
    <row r="139962" spans="17:17">
      <c r="Q139962" s="39"/>
    </row>
    <row r="139963" spans="17:17">
      <c r="Q139963" s="39"/>
    </row>
    <row r="139964" spans="17:17">
      <c r="Q139964" s="39"/>
    </row>
    <row r="139965" spans="17:17">
      <c r="Q139965" s="39"/>
    </row>
    <row r="139966" spans="17:17">
      <c r="Q139966" s="39"/>
    </row>
    <row r="139967" spans="17:17">
      <c r="Q139967" s="39"/>
    </row>
    <row r="139968" spans="17:17">
      <c r="Q139968" s="39"/>
    </row>
    <row r="139969" spans="17:17">
      <c r="Q139969" s="39"/>
    </row>
    <row r="139970" spans="17:17">
      <c r="Q139970" s="39"/>
    </row>
    <row r="139971" spans="17:17">
      <c r="Q139971" s="39"/>
    </row>
    <row r="139972" spans="17:17">
      <c r="Q139972" s="39"/>
    </row>
    <row r="139973" spans="17:17">
      <c r="Q139973" s="39"/>
    </row>
    <row r="139974" spans="17:17">
      <c r="Q139974" s="39"/>
    </row>
    <row r="139975" spans="17:17">
      <c r="Q139975" s="39"/>
    </row>
    <row r="139976" spans="17:17">
      <c r="Q139976" s="39"/>
    </row>
    <row r="139977" spans="17:17">
      <c r="Q139977" s="39"/>
    </row>
    <row r="139978" spans="17:17">
      <c r="Q139978" s="39"/>
    </row>
    <row r="139979" spans="17:17">
      <c r="Q139979" s="39"/>
    </row>
    <row r="139980" spans="17:17">
      <c r="Q139980" s="39"/>
    </row>
    <row r="139981" spans="17:17">
      <c r="Q139981" s="39"/>
    </row>
    <row r="139982" spans="17:17">
      <c r="Q139982" s="39"/>
    </row>
    <row r="139983" spans="17:17">
      <c r="Q139983" s="39"/>
    </row>
    <row r="139984" spans="17:17">
      <c r="Q139984" s="39"/>
    </row>
    <row r="139985" spans="17:17">
      <c r="Q139985" s="39"/>
    </row>
    <row r="139986" spans="17:17">
      <c r="Q139986" s="39"/>
    </row>
    <row r="139987" spans="17:17">
      <c r="Q139987" s="39"/>
    </row>
    <row r="139988" spans="17:17">
      <c r="Q139988" s="39"/>
    </row>
    <row r="139989" spans="17:17">
      <c r="Q139989" s="39"/>
    </row>
    <row r="139990" spans="17:17">
      <c r="Q139990" s="39"/>
    </row>
    <row r="139991" spans="17:17">
      <c r="Q139991" s="39"/>
    </row>
    <row r="139992" spans="17:17">
      <c r="Q139992" s="39"/>
    </row>
    <row r="139993" spans="17:17">
      <c r="Q139993" s="39"/>
    </row>
    <row r="139994" spans="17:17">
      <c r="Q139994" s="39"/>
    </row>
    <row r="139995" spans="17:17">
      <c r="Q139995" s="39"/>
    </row>
    <row r="139996" spans="17:17">
      <c r="Q139996" s="39"/>
    </row>
    <row r="139997" spans="17:17">
      <c r="Q139997" s="39"/>
    </row>
    <row r="139998" spans="17:17">
      <c r="Q139998" s="39"/>
    </row>
    <row r="139999" spans="17:17">
      <c r="Q139999" s="39"/>
    </row>
    <row r="140000" spans="17:17">
      <c r="Q140000" s="39"/>
    </row>
    <row r="140001" spans="17:17">
      <c r="Q140001" s="39"/>
    </row>
    <row r="140002" spans="17:17">
      <c r="Q140002" s="39"/>
    </row>
    <row r="140003" spans="17:17">
      <c r="Q140003" s="39"/>
    </row>
    <row r="140004" spans="17:17">
      <c r="Q140004" s="39"/>
    </row>
    <row r="140005" spans="17:17">
      <c r="Q140005" s="39"/>
    </row>
    <row r="140006" spans="17:17">
      <c r="Q140006" s="39"/>
    </row>
    <row r="140007" spans="17:17">
      <c r="Q140007" s="39"/>
    </row>
    <row r="140008" spans="17:17">
      <c r="Q140008" s="39"/>
    </row>
    <row r="140009" spans="17:17">
      <c r="Q140009" s="39"/>
    </row>
    <row r="140010" spans="17:17">
      <c r="Q140010" s="39"/>
    </row>
    <row r="140011" spans="17:17">
      <c r="Q140011" s="39"/>
    </row>
    <row r="140012" spans="17:17">
      <c r="Q140012" s="39"/>
    </row>
    <row r="140013" spans="17:17">
      <c r="Q140013" s="39"/>
    </row>
    <row r="140014" spans="17:17">
      <c r="Q140014" s="39"/>
    </row>
    <row r="140015" spans="17:17">
      <c r="Q140015" s="39"/>
    </row>
    <row r="140016" spans="17:17">
      <c r="Q140016" s="39"/>
    </row>
    <row r="140017" spans="17:17">
      <c r="Q140017" s="39"/>
    </row>
    <row r="140018" spans="17:17">
      <c r="Q140018" s="39"/>
    </row>
    <row r="140019" spans="17:17">
      <c r="Q140019" s="39"/>
    </row>
    <row r="140020" spans="17:17">
      <c r="Q140020" s="39"/>
    </row>
    <row r="140021" spans="17:17">
      <c r="Q140021" s="39"/>
    </row>
    <row r="140022" spans="17:17">
      <c r="Q140022" s="39"/>
    </row>
    <row r="140023" spans="17:17">
      <c r="Q140023" s="39"/>
    </row>
    <row r="140024" spans="17:17">
      <c r="Q140024" s="39"/>
    </row>
    <row r="140025" spans="17:17">
      <c r="Q140025" s="39"/>
    </row>
    <row r="140026" spans="17:17">
      <c r="Q140026" s="39"/>
    </row>
    <row r="140027" spans="17:17">
      <c r="Q140027" s="39"/>
    </row>
    <row r="140028" spans="17:17">
      <c r="Q140028" s="39"/>
    </row>
    <row r="140029" spans="17:17">
      <c r="Q140029" s="39"/>
    </row>
    <row r="140030" spans="17:17">
      <c r="Q140030" s="39"/>
    </row>
    <row r="140031" spans="17:17">
      <c r="Q140031" s="39"/>
    </row>
    <row r="140032" spans="17:17">
      <c r="Q140032" s="39"/>
    </row>
    <row r="140033" spans="17:17">
      <c r="Q140033" s="39"/>
    </row>
    <row r="140034" spans="17:17">
      <c r="Q140034" s="39"/>
    </row>
    <row r="140035" spans="17:17">
      <c r="Q140035" s="39"/>
    </row>
    <row r="140036" spans="17:17">
      <c r="Q140036" s="39"/>
    </row>
    <row r="140037" spans="17:17">
      <c r="Q140037" s="39"/>
    </row>
    <row r="140038" spans="17:17">
      <c r="Q140038" s="39"/>
    </row>
    <row r="140039" spans="17:17">
      <c r="Q140039" s="39"/>
    </row>
    <row r="140040" spans="17:17">
      <c r="Q140040" s="39"/>
    </row>
    <row r="140041" spans="17:17">
      <c r="Q140041" s="39"/>
    </row>
    <row r="140042" spans="17:17">
      <c r="Q140042" s="39"/>
    </row>
    <row r="140043" spans="17:17">
      <c r="Q140043" s="39"/>
    </row>
    <row r="140044" spans="17:17">
      <c r="Q140044" s="39"/>
    </row>
    <row r="140045" spans="17:17">
      <c r="Q140045" s="39"/>
    </row>
    <row r="140046" spans="17:17">
      <c r="Q140046" s="39"/>
    </row>
    <row r="140047" spans="17:17">
      <c r="Q140047" s="39"/>
    </row>
    <row r="140048" spans="17:17">
      <c r="Q140048" s="39"/>
    </row>
    <row r="140049" spans="17:17">
      <c r="Q140049" s="39"/>
    </row>
    <row r="140050" spans="17:17">
      <c r="Q140050" s="39"/>
    </row>
    <row r="140051" spans="17:17">
      <c r="Q140051" s="39"/>
    </row>
    <row r="140052" spans="17:17">
      <c r="Q140052" s="39"/>
    </row>
    <row r="140053" spans="17:17">
      <c r="Q140053" s="39"/>
    </row>
    <row r="140054" spans="17:17">
      <c r="Q140054" s="39"/>
    </row>
    <row r="140055" spans="17:17">
      <c r="Q140055" s="39"/>
    </row>
    <row r="140056" spans="17:17">
      <c r="Q140056" s="39"/>
    </row>
    <row r="140057" spans="17:17">
      <c r="Q140057" s="39"/>
    </row>
    <row r="140058" spans="17:17">
      <c r="Q140058" s="39"/>
    </row>
    <row r="140059" spans="17:17">
      <c r="Q140059" s="39"/>
    </row>
    <row r="140060" spans="17:17">
      <c r="Q140060" s="39"/>
    </row>
    <row r="140061" spans="17:17">
      <c r="Q140061" s="39"/>
    </row>
    <row r="140062" spans="17:17">
      <c r="Q140062" s="39"/>
    </row>
    <row r="140063" spans="17:17">
      <c r="Q140063" s="39"/>
    </row>
    <row r="140064" spans="17:17">
      <c r="Q140064" s="39"/>
    </row>
    <row r="140065" spans="17:17">
      <c r="Q140065" s="39"/>
    </row>
    <row r="140066" spans="17:17">
      <c r="Q140066" s="39"/>
    </row>
    <row r="140067" spans="17:17">
      <c r="Q140067" s="39"/>
    </row>
    <row r="140068" spans="17:17">
      <c r="Q140068" s="39"/>
    </row>
    <row r="140069" spans="17:17">
      <c r="Q140069" s="39"/>
    </row>
    <row r="140070" spans="17:17">
      <c r="Q140070" s="39"/>
    </row>
    <row r="140071" spans="17:17">
      <c r="Q140071" s="39"/>
    </row>
    <row r="140072" spans="17:17">
      <c r="Q140072" s="39"/>
    </row>
    <row r="140073" spans="17:17">
      <c r="Q140073" s="39"/>
    </row>
    <row r="140074" spans="17:17">
      <c r="Q140074" s="39"/>
    </row>
    <row r="140075" spans="17:17">
      <c r="Q140075" s="39"/>
    </row>
    <row r="140076" spans="17:17">
      <c r="Q140076" s="39"/>
    </row>
    <row r="140077" spans="17:17">
      <c r="Q140077" s="39"/>
    </row>
    <row r="140078" spans="17:17">
      <c r="Q140078" s="39"/>
    </row>
    <row r="140079" spans="17:17">
      <c r="Q140079" s="39"/>
    </row>
    <row r="140080" spans="17:17">
      <c r="Q140080" s="39"/>
    </row>
    <row r="140081" spans="17:17">
      <c r="Q140081" s="39"/>
    </row>
    <row r="140082" spans="17:17">
      <c r="Q140082" s="39"/>
    </row>
    <row r="140083" spans="17:17">
      <c r="Q140083" s="39"/>
    </row>
    <row r="140084" spans="17:17">
      <c r="Q140084" s="39"/>
    </row>
    <row r="140085" spans="17:17">
      <c r="Q140085" s="39"/>
    </row>
    <row r="140086" spans="17:17">
      <c r="Q140086" s="39"/>
    </row>
    <row r="140087" spans="17:17">
      <c r="Q140087" s="39"/>
    </row>
    <row r="140088" spans="17:17">
      <c r="Q140088" s="39"/>
    </row>
    <row r="140089" spans="17:17">
      <c r="Q140089" s="39"/>
    </row>
    <row r="140090" spans="17:17">
      <c r="Q140090" s="39"/>
    </row>
    <row r="140091" spans="17:17">
      <c r="Q140091" s="39"/>
    </row>
    <row r="140092" spans="17:17">
      <c r="Q140092" s="39"/>
    </row>
    <row r="140093" spans="17:17">
      <c r="Q140093" s="39"/>
    </row>
    <row r="140094" spans="17:17">
      <c r="Q140094" s="39"/>
    </row>
    <row r="140095" spans="17:17">
      <c r="Q140095" s="39"/>
    </row>
    <row r="140096" spans="17:17">
      <c r="Q140096" s="39"/>
    </row>
    <row r="140097" spans="17:17">
      <c r="Q140097" s="39"/>
    </row>
    <row r="140098" spans="17:17">
      <c r="Q140098" s="39"/>
    </row>
    <row r="140099" spans="17:17">
      <c r="Q140099" s="39"/>
    </row>
    <row r="140100" spans="17:17">
      <c r="Q140100" s="39"/>
    </row>
    <row r="140101" spans="17:17">
      <c r="Q140101" s="39"/>
    </row>
    <row r="140102" spans="17:17">
      <c r="Q140102" s="39"/>
    </row>
    <row r="140103" spans="17:17">
      <c r="Q140103" s="39"/>
    </row>
    <row r="140104" spans="17:17">
      <c r="Q140104" s="39"/>
    </row>
    <row r="140105" spans="17:17">
      <c r="Q140105" s="39"/>
    </row>
    <row r="140106" spans="17:17">
      <c r="Q140106" s="39"/>
    </row>
    <row r="140107" spans="17:17">
      <c r="Q140107" s="39"/>
    </row>
    <row r="140108" spans="17:17">
      <c r="Q140108" s="39"/>
    </row>
    <row r="140109" spans="17:17">
      <c r="Q140109" s="39"/>
    </row>
    <row r="140110" spans="17:17">
      <c r="Q140110" s="39"/>
    </row>
    <row r="140111" spans="17:17">
      <c r="Q140111" s="39"/>
    </row>
    <row r="140112" spans="17:17">
      <c r="Q140112" s="39"/>
    </row>
    <row r="140113" spans="17:17">
      <c r="Q140113" s="39"/>
    </row>
    <row r="140114" spans="17:17">
      <c r="Q140114" s="39"/>
    </row>
    <row r="140115" spans="17:17">
      <c r="Q140115" s="39"/>
    </row>
    <row r="140116" spans="17:17">
      <c r="Q140116" s="39"/>
    </row>
    <row r="140117" spans="17:17">
      <c r="Q140117" s="39"/>
    </row>
    <row r="140118" spans="17:17">
      <c r="Q140118" s="39"/>
    </row>
    <row r="140119" spans="17:17">
      <c r="Q140119" s="39"/>
    </row>
    <row r="140120" spans="17:17">
      <c r="Q140120" s="39"/>
    </row>
    <row r="140121" spans="17:17">
      <c r="Q140121" s="39"/>
    </row>
    <row r="140122" spans="17:17">
      <c r="Q140122" s="39"/>
    </row>
    <row r="140123" spans="17:17">
      <c r="Q140123" s="39"/>
    </row>
    <row r="140124" spans="17:17">
      <c r="Q140124" s="39"/>
    </row>
    <row r="140125" spans="17:17">
      <c r="Q140125" s="39"/>
    </row>
    <row r="140126" spans="17:17">
      <c r="Q140126" s="39"/>
    </row>
    <row r="140127" spans="17:17">
      <c r="Q140127" s="39"/>
    </row>
    <row r="140128" spans="17:17">
      <c r="Q140128" s="39"/>
    </row>
    <row r="140129" spans="17:17">
      <c r="Q140129" s="39"/>
    </row>
    <row r="140130" spans="17:17">
      <c r="Q140130" s="39"/>
    </row>
    <row r="140131" spans="17:17">
      <c r="Q140131" s="39"/>
    </row>
    <row r="140132" spans="17:17">
      <c r="Q140132" s="39"/>
    </row>
    <row r="140133" spans="17:17">
      <c r="Q140133" s="39"/>
    </row>
    <row r="140134" spans="17:17">
      <c r="Q140134" s="39"/>
    </row>
    <row r="140135" spans="17:17">
      <c r="Q140135" s="39"/>
    </row>
    <row r="140136" spans="17:17">
      <c r="Q140136" s="39"/>
    </row>
    <row r="140137" spans="17:17">
      <c r="Q140137" s="39"/>
    </row>
    <row r="140138" spans="17:17">
      <c r="Q140138" s="39"/>
    </row>
    <row r="140139" spans="17:17">
      <c r="Q140139" s="39"/>
    </row>
    <row r="140140" spans="17:17">
      <c r="Q140140" s="39"/>
    </row>
    <row r="140141" spans="17:17">
      <c r="Q140141" s="39"/>
    </row>
    <row r="140142" spans="17:17">
      <c r="Q140142" s="39"/>
    </row>
    <row r="140143" spans="17:17">
      <c r="Q140143" s="39"/>
    </row>
    <row r="140144" spans="17:17">
      <c r="Q140144" s="39"/>
    </row>
    <row r="140145" spans="17:17">
      <c r="Q140145" s="39"/>
    </row>
    <row r="140146" spans="17:17">
      <c r="Q140146" s="39"/>
    </row>
    <row r="140147" spans="17:17">
      <c r="Q140147" s="39"/>
    </row>
    <row r="140148" spans="17:17">
      <c r="Q140148" s="39"/>
    </row>
    <row r="140149" spans="17:17">
      <c r="Q140149" s="39"/>
    </row>
    <row r="140150" spans="17:17">
      <c r="Q140150" s="39"/>
    </row>
    <row r="140151" spans="17:17">
      <c r="Q140151" s="39"/>
    </row>
    <row r="140152" spans="17:17">
      <c r="Q140152" s="39"/>
    </row>
    <row r="140153" spans="17:17">
      <c r="Q140153" s="39"/>
    </row>
    <row r="140154" spans="17:17">
      <c r="Q140154" s="39"/>
    </row>
    <row r="140155" spans="17:17">
      <c r="Q140155" s="39"/>
    </row>
    <row r="140156" spans="17:17">
      <c r="Q140156" s="39"/>
    </row>
    <row r="140157" spans="17:17">
      <c r="Q140157" s="39"/>
    </row>
    <row r="140158" spans="17:17">
      <c r="Q140158" s="39"/>
    </row>
    <row r="140159" spans="17:17">
      <c r="Q140159" s="39"/>
    </row>
    <row r="140160" spans="17:17">
      <c r="Q140160" s="39"/>
    </row>
    <row r="140161" spans="17:17">
      <c r="Q140161" s="39"/>
    </row>
    <row r="140162" spans="17:17">
      <c r="Q140162" s="39"/>
    </row>
    <row r="140163" spans="17:17">
      <c r="Q140163" s="39"/>
    </row>
    <row r="140164" spans="17:17">
      <c r="Q140164" s="39"/>
    </row>
    <row r="140165" spans="17:17">
      <c r="Q140165" s="39"/>
    </row>
    <row r="140166" spans="17:17">
      <c r="Q140166" s="39"/>
    </row>
    <row r="140167" spans="17:17">
      <c r="Q140167" s="39"/>
    </row>
    <row r="140168" spans="17:17">
      <c r="Q140168" s="39"/>
    </row>
    <row r="140169" spans="17:17">
      <c r="Q140169" s="39"/>
    </row>
    <row r="140170" spans="17:17">
      <c r="Q140170" s="39"/>
    </row>
    <row r="140171" spans="17:17">
      <c r="Q140171" s="39"/>
    </row>
    <row r="140172" spans="17:17">
      <c r="Q140172" s="39"/>
    </row>
    <row r="140173" spans="17:17">
      <c r="Q140173" s="39"/>
    </row>
    <row r="140174" spans="17:17">
      <c r="Q140174" s="39"/>
    </row>
    <row r="140175" spans="17:17">
      <c r="Q140175" s="39"/>
    </row>
    <row r="140176" spans="17:17">
      <c r="Q140176" s="39"/>
    </row>
    <row r="140177" spans="17:17">
      <c r="Q140177" s="39"/>
    </row>
    <row r="140178" spans="17:17">
      <c r="Q140178" s="39"/>
    </row>
    <row r="140179" spans="17:17">
      <c r="Q140179" s="39"/>
    </row>
    <row r="140180" spans="17:17">
      <c r="Q140180" s="39"/>
    </row>
    <row r="140181" spans="17:17">
      <c r="Q140181" s="39"/>
    </row>
    <row r="140182" spans="17:17">
      <c r="Q140182" s="39"/>
    </row>
    <row r="140183" spans="17:17">
      <c r="Q140183" s="39"/>
    </row>
    <row r="140184" spans="17:17">
      <c r="Q140184" s="39"/>
    </row>
    <row r="140185" spans="17:17">
      <c r="Q140185" s="39"/>
    </row>
    <row r="140186" spans="17:17">
      <c r="Q140186" s="39"/>
    </row>
    <row r="140187" spans="17:17">
      <c r="Q140187" s="39"/>
    </row>
    <row r="140188" spans="17:17">
      <c r="Q140188" s="39"/>
    </row>
    <row r="140189" spans="17:17">
      <c r="Q140189" s="39"/>
    </row>
    <row r="140190" spans="17:17">
      <c r="Q140190" s="39"/>
    </row>
    <row r="140191" spans="17:17">
      <c r="Q140191" s="39"/>
    </row>
    <row r="140192" spans="17:17">
      <c r="Q140192" s="39"/>
    </row>
    <row r="140193" spans="17:17">
      <c r="Q140193" s="39"/>
    </row>
    <row r="140194" spans="17:17">
      <c r="Q140194" s="39"/>
    </row>
    <row r="140195" spans="17:17">
      <c r="Q140195" s="39"/>
    </row>
    <row r="140196" spans="17:17">
      <c r="Q140196" s="39"/>
    </row>
    <row r="140197" spans="17:17">
      <c r="Q140197" s="39"/>
    </row>
    <row r="140198" spans="17:17">
      <c r="Q140198" s="39"/>
    </row>
    <row r="140199" spans="17:17">
      <c r="Q140199" s="39"/>
    </row>
    <row r="140200" spans="17:17">
      <c r="Q140200" s="39"/>
    </row>
    <row r="140201" spans="17:17">
      <c r="Q140201" s="39"/>
    </row>
    <row r="140202" spans="17:17">
      <c r="Q140202" s="39"/>
    </row>
    <row r="140203" spans="17:17">
      <c r="Q140203" s="39"/>
    </row>
    <row r="140204" spans="17:17">
      <c r="Q140204" s="39"/>
    </row>
    <row r="140205" spans="17:17">
      <c r="Q140205" s="39"/>
    </row>
    <row r="140206" spans="17:17">
      <c r="Q140206" s="39"/>
    </row>
    <row r="140207" spans="17:17">
      <c r="Q140207" s="39"/>
    </row>
    <row r="140208" spans="17:17">
      <c r="Q140208" s="39"/>
    </row>
    <row r="140209" spans="17:17">
      <c r="Q140209" s="39"/>
    </row>
    <row r="140210" spans="17:17">
      <c r="Q140210" s="39"/>
    </row>
    <row r="140211" spans="17:17">
      <c r="Q140211" s="39"/>
    </row>
    <row r="140212" spans="17:17">
      <c r="Q140212" s="39"/>
    </row>
    <row r="140213" spans="17:17">
      <c r="Q140213" s="39"/>
    </row>
    <row r="140214" spans="17:17">
      <c r="Q140214" s="39"/>
    </row>
    <row r="140215" spans="17:17">
      <c r="Q140215" s="39"/>
    </row>
    <row r="140216" spans="17:17">
      <c r="Q140216" s="39"/>
    </row>
    <row r="140217" spans="17:17">
      <c r="Q140217" s="39"/>
    </row>
    <row r="140218" spans="17:17">
      <c r="Q140218" s="39"/>
    </row>
    <row r="140219" spans="17:17">
      <c r="Q140219" s="39"/>
    </row>
    <row r="140220" spans="17:17">
      <c r="Q140220" s="39"/>
    </row>
    <row r="140221" spans="17:17">
      <c r="Q140221" s="39"/>
    </row>
    <row r="140222" spans="17:17">
      <c r="Q140222" s="39"/>
    </row>
    <row r="140223" spans="17:17">
      <c r="Q140223" s="39"/>
    </row>
    <row r="140224" spans="17:17">
      <c r="Q140224" s="39"/>
    </row>
    <row r="140225" spans="17:17">
      <c r="Q140225" s="39"/>
    </row>
    <row r="140226" spans="17:17">
      <c r="Q140226" s="39"/>
    </row>
    <row r="140227" spans="17:17">
      <c r="Q140227" s="39"/>
    </row>
    <row r="140228" spans="17:17">
      <c r="Q140228" s="39"/>
    </row>
    <row r="140229" spans="17:17">
      <c r="Q140229" s="39"/>
    </row>
    <row r="140230" spans="17:17">
      <c r="Q140230" s="39"/>
    </row>
    <row r="140231" spans="17:17">
      <c r="Q140231" s="39"/>
    </row>
    <row r="140232" spans="17:17">
      <c r="Q140232" s="39"/>
    </row>
    <row r="140233" spans="17:17">
      <c r="Q140233" s="39"/>
    </row>
    <row r="140234" spans="17:17">
      <c r="Q140234" s="39"/>
    </row>
    <row r="140235" spans="17:17">
      <c r="Q140235" s="39"/>
    </row>
    <row r="140236" spans="17:17">
      <c r="Q140236" s="39"/>
    </row>
    <row r="140237" spans="17:17">
      <c r="Q140237" s="39"/>
    </row>
    <row r="140238" spans="17:17">
      <c r="Q140238" s="39"/>
    </row>
    <row r="140239" spans="17:17">
      <c r="Q140239" s="39"/>
    </row>
    <row r="140240" spans="17:17">
      <c r="Q140240" s="39"/>
    </row>
    <row r="140241" spans="17:17">
      <c r="Q140241" s="39"/>
    </row>
    <row r="140242" spans="17:17">
      <c r="Q140242" s="39"/>
    </row>
    <row r="140243" spans="17:17">
      <c r="Q140243" s="39"/>
    </row>
    <row r="140244" spans="17:17">
      <c r="Q140244" s="39"/>
    </row>
    <row r="140245" spans="17:17">
      <c r="Q140245" s="39"/>
    </row>
    <row r="140246" spans="17:17">
      <c r="Q140246" s="39"/>
    </row>
    <row r="140247" spans="17:17">
      <c r="Q140247" s="39"/>
    </row>
    <row r="140248" spans="17:17">
      <c r="Q140248" s="39"/>
    </row>
    <row r="140249" spans="17:17">
      <c r="Q140249" s="39"/>
    </row>
    <row r="140250" spans="17:17">
      <c r="Q140250" s="39"/>
    </row>
    <row r="140251" spans="17:17">
      <c r="Q140251" s="39"/>
    </row>
    <row r="140252" spans="17:17">
      <c r="Q140252" s="39"/>
    </row>
    <row r="140253" spans="17:17">
      <c r="Q140253" s="39"/>
    </row>
    <row r="140254" spans="17:17">
      <c r="Q140254" s="39"/>
    </row>
    <row r="140255" spans="17:17">
      <c r="Q140255" s="39"/>
    </row>
    <row r="140256" spans="17:17">
      <c r="Q140256" s="39"/>
    </row>
    <row r="140257" spans="17:17">
      <c r="Q140257" s="39"/>
    </row>
    <row r="140258" spans="17:17">
      <c r="Q140258" s="39"/>
    </row>
    <row r="140259" spans="17:17">
      <c r="Q140259" s="39"/>
    </row>
    <row r="140260" spans="17:17">
      <c r="Q140260" s="39"/>
    </row>
    <row r="140261" spans="17:17">
      <c r="Q140261" s="39"/>
    </row>
    <row r="140262" spans="17:17">
      <c r="Q140262" s="39"/>
    </row>
    <row r="140263" spans="17:17">
      <c r="Q140263" s="39"/>
    </row>
    <row r="140264" spans="17:17">
      <c r="Q140264" s="39"/>
    </row>
    <row r="140265" spans="17:17">
      <c r="Q140265" s="39"/>
    </row>
    <row r="140266" spans="17:17">
      <c r="Q140266" s="39"/>
    </row>
    <row r="140267" spans="17:17">
      <c r="Q140267" s="39"/>
    </row>
    <row r="140268" spans="17:17">
      <c r="Q140268" s="39"/>
    </row>
    <row r="140269" spans="17:17">
      <c r="Q140269" s="39"/>
    </row>
    <row r="140270" spans="17:17">
      <c r="Q140270" s="39"/>
    </row>
    <row r="140271" spans="17:17">
      <c r="Q140271" s="39"/>
    </row>
    <row r="140272" spans="17:17">
      <c r="Q140272" s="39"/>
    </row>
    <row r="140273" spans="17:17">
      <c r="Q140273" s="39"/>
    </row>
    <row r="140274" spans="17:17">
      <c r="Q140274" s="39"/>
    </row>
    <row r="140275" spans="17:17">
      <c r="Q140275" s="39"/>
    </row>
    <row r="140276" spans="17:17">
      <c r="Q140276" s="39"/>
    </row>
    <row r="140277" spans="17:17">
      <c r="Q140277" s="39"/>
    </row>
    <row r="140278" spans="17:17">
      <c r="Q140278" s="39"/>
    </row>
    <row r="140279" spans="17:17">
      <c r="Q140279" s="39"/>
    </row>
    <row r="140280" spans="17:17">
      <c r="Q140280" s="39"/>
    </row>
    <row r="140281" spans="17:17">
      <c r="Q140281" s="39"/>
    </row>
    <row r="140282" spans="17:17">
      <c r="Q140282" s="39"/>
    </row>
    <row r="140283" spans="17:17">
      <c r="Q140283" s="39"/>
    </row>
    <row r="140284" spans="17:17">
      <c r="Q140284" s="39"/>
    </row>
    <row r="140285" spans="17:17">
      <c r="Q140285" s="39"/>
    </row>
    <row r="140286" spans="17:17">
      <c r="Q140286" s="39"/>
    </row>
    <row r="140287" spans="17:17">
      <c r="Q140287" s="39"/>
    </row>
    <row r="140288" spans="17:17">
      <c r="Q140288" s="39"/>
    </row>
    <row r="140289" spans="17:17">
      <c r="Q140289" s="39"/>
    </row>
    <row r="140290" spans="17:17">
      <c r="Q140290" s="39"/>
    </row>
    <row r="140291" spans="17:17">
      <c r="Q140291" s="39"/>
    </row>
    <row r="140292" spans="17:17">
      <c r="Q140292" s="39"/>
    </row>
    <row r="140293" spans="17:17">
      <c r="Q140293" s="39"/>
    </row>
    <row r="140294" spans="17:17">
      <c r="Q140294" s="39"/>
    </row>
    <row r="140295" spans="17:17">
      <c r="Q140295" s="39"/>
    </row>
    <row r="140296" spans="17:17">
      <c r="Q140296" s="39"/>
    </row>
    <row r="140297" spans="17:17">
      <c r="Q140297" s="39"/>
    </row>
    <row r="140298" spans="17:17">
      <c r="Q140298" s="39"/>
    </row>
    <row r="140299" spans="17:17">
      <c r="Q140299" s="39"/>
    </row>
    <row r="140300" spans="17:17">
      <c r="Q140300" s="39"/>
    </row>
    <row r="140301" spans="17:17">
      <c r="Q140301" s="39"/>
    </row>
    <row r="140302" spans="17:17">
      <c r="Q140302" s="39"/>
    </row>
    <row r="140303" spans="17:17">
      <c r="Q140303" s="39"/>
    </row>
    <row r="140304" spans="17:17">
      <c r="Q140304" s="39"/>
    </row>
    <row r="140305" spans="17:17">
      <c r="Q140305" s="39"/>
    </row>
    <row r="140306" spans="17:17">
      <c r="Q140306" s="39"/>
    </row>
    <row r="140307" spans="17:17">
      <c r="Q140307" s="39"/>
    </row>
    <row r="140308" spans="17:17">
      <c r="Q140308" s="39"/>
    </row>
    <row r="140309" spans="17:17">
      <c r="Q140309" s="39"/>
    </row>
    <row r="140310" spans="17:17">
      <c r="Q140310" s="39"/>
    </row>
    <row r="140311" spans="17:17">
      <c r="Q140311" s="39"/>
    </row>
    <row r="140312" spans="17:17">
      <c r="Q140312" s="39"/>
    </row>
    <row r="140313" spans="17:17">
      <c r="Q140313" s="39"/>
    </row>
    <row r="140314" spans="17:17">
      <c r="Q140314" s="39"/>
    </row>
    <row r="140315" spans="17:17">
      <c r="Q140315" s="39"/>
    </row>
    <row r="140316" spans="17:17">
      <c r="Q140316" s="39"/>
    </row>
    <row r="140317" spans="17:17">
      <c r="Q140317" s="39"/>
    </row>
    <row r="140318" spans="17:17">
      <c r="Q140318" s="39"/>
    </row>
    <row r="140319" spans="17:17">
      <c r="Q140319" s="39"/>
    </row>
    <row r="140320" spans="17:17">
      <c r="Q140320" s="39"/>
    </row>
    <row r="140321" spans="17:17">
      <c r="Q140321" s="39"/>
    </row>
    <row r="140322" spans="17:17">
      <c r="Q140322" s="39"/>
    </row>
    <row r="140323" spans="17:17">
      <c r="Q140323" s="39"/>
    </row>
    <row r="140324" spans="17:17">
      <c r="Q140324" s="39"/>
    </row>
    <row r="140325" spans="17:17">
      <c r="Q140325" s="39"/>
    </row>
    <row r="140326" spans="17:17">
      <c r="Q140326" s="39"/>
    </row>
    <row r="140327" spans="17:17">
      <c r="Q140327" s="39"/>
    </row>
    <row r="140328" spans="17:17">
      <c r="Q140328" s="39"/>
    </row>
    <row r="140329" spans="17:17">
      <c r="Q140329" s="39"/>
    </row>
    <row r="140330" spans="17:17">
      <c r="Q140330" s="39"/>
    </row>
    <row r="140331" spans="17:17">
      <c r="Q140331" s="39"/>
    </row>
    <row r="140332" spans="17:17">
      <c r="Q140332" s="39"/>
    </row>
    <row r="140333" spans="17:17">
      <c r="Q140333" s="39"/>
    </row>
    <row r="140334" spans="17:17">
      <c r="Q140334" s="39"/>
    </row>
    <row r="140335" spans="17:17">
      <c r="Q140335" s="39"/>
    </row>
    <row r="140336" spans="17:17">
      <c r="Q140336" s="39"/>
    </row>
    <row r="140337" spans="17:17">
      <c r="Q140337" s="39"/>
    </row>
    <row r="140338" spans="17:17">
      <c r="Q140338" s="39"/>
    </row>
    <row r="140339" spans="17:17">
      <c r="Q140339" s="39"/>
    </row>
    <row r="140340" spans="17:17">
      <c r="Q140340" s="39"/>
    </row>
    <row r="140341" spans="17:17">
      <c r="Q140341" s="39"/>
    </row>
    <row r="140342" spans="17:17">
      <c r="Q140342" s="39"/>
    </row>
    <row r="140343" spans="17:17">
      <c r="Q140343" s="39"/>
    </row>
    <row r="140344" spans="17:17">
      <c r="Q140344" s="39"/>
    </row>
    <row r="140345" spans="17:17">
      <c r="Q140345" s="39"/>
    </row>
    <row r="140346" spans="17:17">
      <c r="Q140346" s="39"/>
    </row>
    <row r="140347" spans="17:17">
      <c r="Q140347" s="39"/>
    </row>
    <row r="140348" spans="17:17">
      <c r="Q140348" s="39"/>
    </row>
    <row r="140349" spans="17:17">
      <c r="Q140349" s="39"/>
    </row>
    <row r="140350" spans="17:17">
      <c r="Q140350" s="39"/>
    </row>
    <row r="140351" spans="17:17">
      <c r="Q140351" s="39"/>
    </row>
    <row r="140352" spans="17:17">
      <c r="Q140352" s="39"/>
    </row>
    <row r="140353" spans="17:17">
      <c r="Q140353" s="39"/>
    </row>
    <row r="140354" spans="17:17">
      <c r="Q140354" s="39"/>
    </row>
    <row r="140355" spans="17:17">
      <c r="Q140355" s="39"/>
    </row>
    <row r="140356" spans="17:17">
      <c r="Q140356" s="39"/>
    </row>
    <row r="140357" spans="17:17">
      <c r="Q140357" s="39"/>
    </row>
    <row r="140358" spans="17:17">
      <c r="Q140358" s="39"/>
    </row>
    <row r="140359" spans="17:17">
      <c r="Q140359" s="39"/>
    </row>
    <row r="140360" spans="17:17">
      <c r="Q140360" s="39"/>
    </row>
    <row r="140361" spans="17:17">
      <c r="Q140361" s="39"/>
    </row>
    <row r="140362" spans="17:17">
      <c r="Q140362" s="39"/>
    </row>
    <row r="140363" spans="17:17">
      <c r="Q140363" s="39"/>
    </row>
    <row r="140364" spans="17:17">
      <c r="Q140364" s="39"/>
    </row>
    <row r="140365" spans="17:17">
      <c r="Q140365" s="39"/>
    </row>
    <row r="140366" spans="17:17">
      <c r="Q140366" s="39"/>
    </row>
    <row r="140367" spans="17:17">
      <c r="Q140367" s="39"/>
    </row>
    <row r="140368" spans="17:17">
      <c r="Q140368" s="39"/>
    </row>
    <row r="140369" spans="17:17">
      <c r="Q140369" s="39"/>
    </row>
    <row r="140370" spans="17:17">
      <c r="Q140370" s="39"/>
    </row>
    <row r="140371" spans="17:17">
      <c r="Q140371" s="39"/>
    </row>
    <row r="140372" spans="17:17">
      <c r="Q140372" s="39"/>
    </row>
    <row r="140373" spans="17:17">
      <c r="Q140373" s="39"/>
    </row>
    <row r="140374" spans="17:17">
      <c r="Q140374" s="39"/>
    </row>
    <row r="140375" spans="17:17">
      <c r="Q140375" s="39"/>
    </row>
    <row r="140376" spans="17:17">
      <c r="Q140376" s="39"/>
    </row>
    <row r="140377" spans="17:17">
      <c r="Q140377" s="39"/>
    </row>
    <row r="140378" spans="17:17">
      <c r="Q140378" s="39"/>
    </row>
    <row r="140379" spans="17:17">
      <c r="Q140379" s="39"/>
    </row>
    <row r="140380" spans="17:17">
      <c r="Q140380" s="39"/>
    </row>
    <row r="140381" spans="17:17">
      <c r="Q140381" s="39"/>
    </row>
    <row r="140382" spans="17:17">
      <c r="Q140382" s="39"/>
    </row>
    <row r="140383" spans="17:17">
      <c r="Q140383" s="39"/>
    </row>
    <row r="140384" spans="17:17">
      <c r="Q140384" s="39"/>
    </row>
    <row r="140385" spans="17:17">
      <c r="Q140385" s="39"/>
    </row>
    <row r="140386" spans="17:17">
      <c r="Q140386" s="39"/>
    </row>
    <row r="140387" spans="17:17">
      <c r="Q140387" s="39"/>
    </row>
    <row r="140388" spans="17:17">
      <c r="Q140388" s="39"/>
    </row>
    <row r="140389" spans="17:17">
      <c r="Q140389" s="39"/>
    </row>
    <row r="140390" spans="17:17">
      <c r="Q140390" s="39"/>
    </row>
    <row r="140391" spans="17:17">
      <c r="Q140391" s="39"/>
    </row>
    <row r="140392" spans="17:17">
      <c r="Q140392" s="39"/>
    </row>
    <row r="140393" spans="17:17">
      <c r="Q140393" s="39"/>
    </row>
    <row r="140394" spans="17:17">
      <c r="Q140394" s="39"/>
    </row>
    <row r="140395" spans="17:17">
      <c r="Q140395" s="39"/>
    </row>
    <row r="140396" spans="17:17">
      <c r="Q140396" s="39"/>
    </row>
    <row r="140397" spans="17:17">
      <c r="Q140397" s="39"/>
    </row>
    <row r="140398" spans="17:17">
      <c r="Q140398" s="39"/>
    </row>
    <row r="140399" spans="17:17">
      <c r="Q140399" s="39"/>
    </row>
    <row r="140400" spans="17:17">
      <c r="Q140400" s="39"/>
    </row>
    <row r="140401" spans="17:17">
      <c r="Q140401" s="39"/>
    </row>
    <row r="140402" spans="17:17">
      <c r="Q140402" s="39"/>
    </row>
    <row r="140403" spans="17:17">
      <c r="Q140403" s="39"/>
    </row>
    <row r="140404" spans="17:17">
      <c r="Q140404" s="39"/>
    </row>
    <row r="140405" spans="17:17">
      <c r="Q140405" s="39"/>
    </row>
    <row r="140406" spans="17:17">
      <c r="Q140406" s="39"/>
    </row>
    <row r="140407" spans="17:17">
      <c r="Q140407" s="39"/>
    </row>
    <row r="140408" spans="17:17">
      <c r="Q140408" s="39"/>
    </row>
    <row r="140409" spans="17:17">
      <c r="Q140409" s="39"/>
    </row>
    <row r="140410" spans="17:17">
      <c r="Q140410" s="39"/>
    </row>
    <row r="140411" spans="17:17">
      <c r="Q140411" s="39"/>
    </row>
    <row r="140412" spans="17:17">
      <c r="Q140412" s="39"/>
    </row>
    <row r="140413" spans="17:17">
      <c r="Q140413" s="39"/>
    </row>
    <row r="140414" spans="17:17">
      <c r="Q140414" s="39"/>
    </row>
    <row r="140415" spans="17:17">
      <c r="Q140415" s="39"/>
    </row>
    <row r="140416" spans="17:17">
      <c r="Q140416" s="39"/>
    </row>
    <row r="140417" spans="17:17">
      <c r="Q140417" s="39"/>
    </row>
    <row r="140418" spans="17:17">
      <c r="Q140418" s="39"/>
    </row>
    <row r="140419" spans="17:17">
      <c r="Q140419" s="39"/>
    </row>
    <row r="140420" spans="17:17">
      <c r="Q140420" s="39"/>
    </row>
    <row r="140421" spans="17:17">
      <c r="Q140421" s="39"/>
    </row>
    <row r="140422" spans="17:17">
      <c r="Q140422" s="39"/>
    </row>
    <row r="140423" spans="17:17">
      <c r="Q140423" s="39"/>
    </row>
    <row r="140424" spans="17:17">
      <c r="Q140424" s="39"/>
    </row>
    <row r="140425" spans="17:17">
      <c r="Q140425" s="39"/>
    </row>
    <row r="140426" spans="17:17">
      <c r="Q140426" s="39"/>
    </row>
    <row r="140427" spans="17:17">
      <c r="Q140427" s="39"/>
    </row>
    <row r="140428" spans="17:17">
      <c r="Q140428" s="39"/>
    </row>
    <row r="140429" spans="17:17">
      <c r="Q140429" s="39"/>
    </row>
    <row r="140430" spans="17:17">
      <c r="Q140430" s="39"/>
    </row>
    <row r="140431" spans="17:17">
      <c r="Q140431" s="39"/>
    </row>
    <row r="140432" spans="17:17">
      <c r="Q140432" s="39"/>
    </row>
    <row r="140433" spans="17:17">
      <c r="Q140433" s="39"/>
    </row>
    <row r="140434" spans="17:17">
      <c r="Q140434" s="39"/>
    </row>
    <row r="140435" spans="17:17">
      <c r="Q140435" s="39"/>
    </row>
    <row r="140436" spans="17:17">
      <c r="Q140436" s="39"/>
    </row>
    <row r="140437" spans="17:17">
      <c r="Q140437" s="39"/>
    </row>
    <row r="140438" spans="17:17">
      <c r="Q140438" s="39"/>
    </row>
    <row r="140439" spans="17:17">
      <c r="Q140439" s="39"/>
    </row>
    <row r="140440" spans="17:17">
      <c r="Q140440" s="39"/>
    </row>
    <row r="140441" spans="17:17">
      <c r="Q140441" s="39"/>
    </row>
    <row r="140442" spans="17:17">
      <c r="Q140442" s="39"/>
    </row>
    <row r="140443" spans="17:17">
      <c r="Q140443" s="39"/>
    </row>
    <row r="140444" spans="17:17">
      <c r="Q140444" s="39"/>
    </row>
    <row r="140445" spans="17:17">
      <c r="Q140445" s="39"/>
    </row>
    <row r="140446" spans="17:17">
      <c r="Q140446" s="39"/>
    </row>
    <row r="140447" spans="17:17">
      <c r="Q140447" s="39"/>
    </row>
    <row r="140448" spans="17:17">
      <c r="Q140448" s="39"/>
    </row>
    <row r="140449" spans="17:17">
      <c r="Q140449" s="39"/>
    </row>
    <row r="140450" spans="17:17">
      <c r="Q140450" s="39"/>
    </row>
    <row r="140451" spans="17:17">
      <c r="Q140451" s="39"/>
    </row>
    <row r="140452" spans="17:17">
      <c r="Q140452" s="39"/>
    </row>
    <row r="140453" spans="17:17">
      <c r="Q140453" s="39"/>
    </row>
    <row r="140454" spans="17:17">
      <c r="Q140454" s="39"/>
    </row>
    <row r="140455" spans="17:17">
      <c r="Q140455" s="39"/>
    </row>
    <row r="140456" spans="17:17">
      <c r="Q140456" s="39"/>
    </row>
    <row r="140457" spans="17:17">
      <c r="Q140457" s="39"/>
    </row>
    <row r="140458" spans="17:17">
      <c r="Q140458" s="39"/>
    </row>
    <row r="140459" spans="17:17">
      <c r="Q140459" s="39"/>
    </row>
    <row r="140460" spans="17:17">
      <c r="Q140460" s="39"/>
    </row>
    <row r="140461" spans="17:17">
      <c r="Q140461" s="39"/>
    </row>
    <row r="140462" spans="17:17">
      <c r="Q140462" s="39"/>
    </row>
    <row r="140463" spans="17:17">
      <c r="Q140463" s="39"/>
    </row>
    <row r="140464" spans="17:17">
      <c r="Q140464" s="39"/>
    </row>
    <row r="140465" spans="17:17">
      <c r="Q140465" s="39"/>
    </row>
    <row r="140466" spans="17:17">
      <c r="Q140466" s="39"/>
    </row>
    <row r="140467" spans="17:17">
      <c r="Q140467" s="39"/>
    </row>
    <row r="140468" spans="17:17">
      <c r="Q140468" s="39"/>
    </row>
    <row r="140469" spans="17:17">
      <c r="Q140469" s="39"/>
    </row>
    <row r="140470" spans="17:17">
      <c r="Q140470" s="39"/>
    </row>
    <row r="140471" spans="17:17">
      <c r="Q140471" s="39"/>
    </row>
    <row r="140472" spans="17:17">
      <c r="Q140472" s="39"/>
    </row>
    <row r="140473" spans="17:17">
      <c r="Q140473" s="39"/>
    </row>
    <row r="140474" spans="17:17">
      <c r="Q140474" s="39"/>
    </row>
    <row r="140475" spans="17:17">
      <c r="Q140475" s="39"/>
    </row>
    <row r="140476" spans="17:17">
      <c r="Q140476" s="39"/>
    </row>
    <row r="140477" spans="17:17">
      <c r="Q140477" s="39"/>
    </row>
    <row r="140478" spans="17:17">
      <c r="Q140478" s="39"/>
    </row>
    <row r="140479" spans="17:17">
      <c r="Q140479" s="39"/>
    </row>
    <row r="140480" spans="17:17">
      <c r="Q140480" s="39"/>
    </row>
    <row r="140481" spans="17:17">
      <c r="Q140481" s="39"/>
    </row>
    <row r="140482" spans="17:17">
      <c r="Q140482" s="39"/>
    </row>
    <row r="140483" spans="17:17">
      <c r="Q140483" s="39"/>
    </row>
    <row r="140484" spans="17:17">
      <c r="Q140484" s="39"/>
    </row>
    <row r="140485" spans="17:17">
      <c r="Q140485" s="39"/>
    </row>
    <row r="140486" spans="17:17">
      <c r="Q140486" s="39"/>
    </row>
    <row r="140487" spans="17:17">
      <c r="Q140487" s="39"/>
    </row>
    <row r="140488" spans="17:17">
      <c r="Q140488" s="39"/>
    </row>
    <row r="140489" spans="17:17">
      <c r="Q140489" s="39"/>
    </row>
    <row r="140490" spans="17:17">
      <c r="Q140490" s="39"/>
    </row>
    <row r="140491" spans="17:17">
      <c r="Q140491" s="39"/>
    </row>
    <row r="140492" spans="17:17">
      <c r="Q140492" s="39"/>
    </row>
    <row r="140493" spans="17:17">
      <c r="Q140493" s="39"/>
    </row>
    <row r="140494" spans="17:17">
      <c r="Q140494" s="39"/>
    </row>
    <row r="140495" spans="17:17">
      <c r="Q140495" s="39"/>
    </row>
    <row r="140496" spans="17:17">
      <c r="Q140496" s="39"/>
    </row>
    <row r="140497" spans="17:17">
      <c r="Q140497" s="39"/>
    </row>
    <row r="140498" spans="17:17">
      <c r="Q140498" s="39"/>
    </row>
    <row r="140499" spans="17:17">
      <c r="Q140499" s="39"/>
    </row>
    <row r="140500" spans="17:17">
      <c r="Q140500" s="39"/>
    </row>
    <row r="140501" spans="17:17">
      <c r="Q140501" s="39"/>
    </row>
    <row r="140502" spans="17:17">
      <c r="Q140502" s="39"/>
    </row>
    <row r="140503" spans="17:17">
      <c r="Q140503" s="39"/>
    </row>
    <row r="140504" spans="17:17">
      <c r="Q140504" s="39"/>
    </row>
    <row r="140505" spans="17:17">
      <c r="Q140505" s="39"/>
    </row>
    <row r="140506" spans="17:17">
      <c r="Q140506" s="39"/>
    </row>
    <row r="140507" spans="17:17">
      <c r="Q140507" s="39"/>
    </row>
    <row r="140508" spans="17:17">
      <c r="Q140508" s="39"/>
    </row>
    <row r="140509" spans="17:17">
      <c r="Q140509" s="39"/>
    </row>
    <row r="140510" spans="17:17">
      <c r="Q140510" s="39"/>
    </row>
    <row r="140511" spans="17:17">
      <c r="Q140511" s="39"/>
    </row>
    <row r="140512" spans="17:17">
      <c r="Q140512" s="39"/>
    </row>
    <row r="140513" spans="17:17">
      <c r="Q140513" s="39"/>
    </row>
    <row r="140514" spans="17:17">
      <c r="Q140514" s="39"/>
    </row>
    <row r="140515" spans="17:17">
      <c r="Q140515" s="39"/>
    </row>
    <row r="140516" spans="17:17">
      <c r="Q140516" s="39"/>
    </row>
    <row r="140517" spans="17:17">
      <c r="Q140517" s="39"/>
    </row>
    <row r="140518" spans="17:17">
      <c r="Q140518" s="39"/>
    </row>
    <row r="140519" spans="17:17">
      <c r="Q140519" s="39"/>
    </row>
    <row r="140520" spans="17:17">
      <c r="Q140520" s="39"/>
    </row>
    <row r="140521" spans="17:17">
      <c r="Q140521" s="39"/>
    </row>
    <row r="140522" spans="17:17">
      <c r="Q140522" s="39"/>
    </row>
    <row r="140523" spans="17:17">
      <c r="Q140523" s="39"/>
    </row>
    <row r="140524" spans="17:17">
      <c r="Q140524" s="39"/>
    </row>
    <row r="140525" spans="17:17">
      <c r="Q140525" s="39"/>
    </row>
    <row r="140526" spans="17:17">
      <c r="Q140526" s="39"/>
    </row>
    <row r="140527" spans="17:17">
      <c r="Q140527" s="39"/>
    </row>
    <row r="140528" spans="17:17">
      <c r="Q140528" s="39"/>
    </row>
    <row r="140529" spans="17:17">
      <c r="Q140529" s="39"/>
    </row>
    <row r="140530" spans="17:17">
      <c r="Q140530" s="39"/>
    </row>
    <row r="140531" spans="17:17">
      <c r="Q140531" s="39"/>
    </row>
    <row r="140532" spans="17:17">
      <c r="Q140532" s="39"/>
    </row>
    <row r="140533" spans="17:17">
      <c r="Q140533" s="39"/>
    </row>
    <row r="140534" spans="17:17">
      <c r="Q140534" s="39"/>
    </row>
    <row r="140535" spans="17:17">
      <c r="Q140535" s="39"/>
    </row>
    <row r="140536" spans="17:17">
      <c r="Q140536" s="39"/>
    </row>
    <row r="140537" spans="17:17">
      <c r="Q140537" s="39"/>
    </row>
    <row r="140538" spans="17:17">
      <c r="Q140538" s="39"/>
    </row>
    <row r="140539" spans="17:17">
      <c r="Q140539" s="39"/>
    </row>
    <row r="140540" spans="17:17">
      <c r="Q140540" s="39"/>
    </row>
    <row r="140541" spans="17:17">
      <c r="Q140541" s="39"/>
    </row>
    <row r="140542" spans="17:17">
      <c r="Q140542" s="39"/>
    </row>
    <row r="140543" spans="17:17">
      <c r="Q140543" s="39"/>
    </row>
    <row r="140544" spans="17:17">
      <c r="Q140544" s="39"/>
    </row>
    <row r="140545" spans="17:17">
      <c r="Q140545" s="39"/>
    </row>
    <row r="140546" spans="17:17">
      <c r="Q140546" s="39"/>
    </row>
    <row r="140547" spans="17:17">
      <c r="Q140547" s="39"/>
    </row>
    <row r="140548" spans="17:17">
      <c r="Q140548" s="39"/>
    </row>
    <row r="140549" spans="17:17">
      <c r="Q140549" s="39"/>
    </row>
    <row r="140550" spans="17:17">
      <c r="Q140550" s="39"/>
    </row>
    <row r="140551" spans="17:17">
      <c r="Q140551" s="39"/>
    </row>
    <row r="140552" spans="17:17">
      <c r="Q140552" s="39"/>
    </row>
    <row r="140553" spans="17:17">
      <c r="Q140553" s="39"/>
    </row>
    <row r="140554" spans="17:17">
      <c r="Q140554" s="39"/>
    </row>
    <row r="140555" spans="17:17">
      <c r="Q140555" s="39"/>
    </row>
    <row r="140556" spans="17:17">
      <c r="Q140556" s="39"/>
    </row>
    <row r="140557" spans="17:17">
      <c r="Q140557" s="39"/>
    </row>
    <row r="140558" spans="17:17">
      <c r="Q140558" s="39"/>
    </row>
    <row r="140559" spans="17:17">
      <c r="Q140559" s="39"/>
    </row>
    <row r="140560" spans="17:17">
      <c r="Q140560" s="39"/>
    </row>
    <row r="140561" spans="17:17">
      <c r="Q140561" s="39"/>
    </row>
    <row r="140562" spans="17:17">
      <c r="Q140562" s="39"/>
    </row>
    <row r="140563" spans="17:17">
      <c r="Q140563" s="39"/>
    </row>
    <row r="140564" spans="17:17">
      <c r="Q140564" s="39"/>
    </row>
    <row r="140565" spans="17:17">
      <c r="Q140565" s="39"/>
    </row>
    <row r="140566" spans="17:17">
      <c r="Q140566" s="39"/>
    </row>
    <row r="140567" spans="17:17">
      <c r="Q140567" s="39"/>
    </row>
    <row r="140568" spans="17:17">
      <c r="Q140568" s="39"/>
    </row>
    <row r="140569" spans="17:17">
      <c r="Q140569" s="39"/>
    </row>
    <row r="140570" spans="17:17">
      <c r="Q140570" s="39"/>
    </row>
    <row r="140571" spans="17:17">
      <c r="Q140571" s="39"/>
    </row>
    <row r="140572" spans="17:17">
      <c r="Q140572" s="39"/>
    </row>
    <row r="140573" spans="17:17">
      <c r="Q140573" s="39"/>
    </row>
    <row r="140574" spans="17:17">
      <c r="Q140574" s="39"/>
    </row>
    <row r="140575" spans="17:17">
      <c r="Q140575" s="39"/>
    </row>
    <row r="140576" spans="17:17">
      <c r="Q140576" s="39"/>
    </row>
    <row r="140577" spans="17:17">
      <c r="Q140577" s="39"/>
    </row>
    <row r="140578" spans="17:17">
      <c r="Q140578" s="39"/>
    </row>
    <row r="140579" spans="17:17">
      <c r="Q140579" s="39"/>
    </row>
    <row r="140580" spans="17:17">
      <c r="Q140580" s="39"/>
    </row>
    <row r="140581" spans="17:17">
      <c r="Q140581" s="39"/>
    </row>
    <row r="140582" spans="17:17">
      <c r="Q140582" s="39"/>
    </row>
    <row r="140583" spans="17:17">
      <c r="Q140583" s="39"/>
    </row>
    <row r="140584" spans="17:17">
      <c r="Q140584" s="39"/>
    </row>
    <row r="140585" spans="17:17">
      <c r="Q140585" s="39"/>
    </row>
    <row r="140586" spans="17:17">
      <c r="Q140586" s="39"/>
    </row>
    <row r="140587" spans="17:17">
      <c r="Q140587" s="39"/>
    </row>
    <row r="140588" spans="17:17">
      <c r="Q140588" s="39"/>
    </row>
    <row r="140589" spans="17:17">
      <c r="Q140589" s="39"/>
    </row>
    <row r="140590" spans="17:17">
      <c r="Q140590" s="39"/>
    </row>
    <row r="140591" spans="17:17">
      <c r="Q140591" s="39"/>
    </row>
    <row r="140592" spans="17:17">
      <c r="Q140592" s="39"/>
    </row>
    <row r="140593" spans="17:17">
      <c r="Q140593" s="39"/>
    </row>
    <row r="140594" spans="17:17">
      <c r="Q140594" s="39"/>
    </row>
    <row r="140595" spans="17:17">
      <c r="Q140595" s="39"/>
    </row>
    <row r="140596" spans="17:17">
      <c r="Q140596" s="39"/>
    </row>
    <row r="140597" spans="17:17">
      <c r="Q140597" s="39"/>
    </row>
    <row r="140598" spans="17:17">
      <c r="Q140598" s="39"/>
    </row>
    <row r="140599" spans="17:17">
      <c r="Q140599" s="39"/>
    </row>
    <row r="140600" spans="17:17">
      <c r="Q140600" s="39"/>
    </row>
    <row r="140601" spans="17:17">
      <c r="Q140601" s="39"/>
    </row>
    <row r="140602" spans="17:17">
      <c r="Q140602" s="39"/>
    </row>
    <row r="140603" spans="17:17">
      <c r="Q140603" s="39"/>
    </row>
    <row r="140604" spans="17:17">
      <c r="Q140604" s="39"/>
    </row>
    <row r="140605" spans="17:17">
      <c r="Q140605" s="39"/>
    </row>
    <row r="140606" spans="17:17">
      <c r="Q140606" s="39"/>
    </row>
    <row r="140607" spans="17:17">
      <c r="Q140607" s="39"/>
    </row>
    <row r="140608" spans="17:17">
      <c r="Q140608" s="39"/>
    </row>
    <row r="140609" spans="17:17">
      <c r="Q140609" s="39"/>
    </row>
    <row r="140610" spans="17:17">
      <c r="Q140610" s="39"/>
    </row>
    <row r="140611" spans="17:17">
      <c r="Q140611" s="39"/>
    </row>
    <row r="140612" spans="17:17">
      <c r="Q140612" s="39"/>
    </row>
    <row r="140613" spans="17:17">
      <c r="Q140613" s="39"/>
    </row>
    <row r="140614" spans="17:17">
      <c r="Q140614" s="39"/>
    </row>
    <row r="140615" spans="17:17">
      <c r="Q140615" s="39"/>
    </row>
    <row r="140616" spans="17:17">
      <c r="Q140616" s="39"/>
    </row>
    <row r="140617" spans="17:17">
      <c r="Q140617" s="39"/>
    </row>
    <row r="140618" spans="17:17">
      <c r="Q140618" s="39"/>
    </row>
    <row r="140619" spans="17:17">
      <c r="Q140619" s="39"/>
    </row>
    <row r="140620" spans="17:17">
      <c r="Q140620" s="39"/>
    </row>
    <row r="140621" spans="17:17">
      <c r="Q140621" s="39"/>
    </row>
    <row r="140622" spans="17:17">
      <c r="Q140622" s="39"/>
    </row>
    <row r="140623" spans="17:17">
      <c r="Q140623" s="39"/>
    </row>
    <row r="140624" spans="17:17">
      <c r="Q140624" s="39"/>
    </row>
    <row r="140625" spans="17:17">
      <c r="Q140625" s="39"/>
    </row>
    <row r="140626" spans="17:17">
      <c r="Q140626" s="39"/>
    </row>
    <row r="140627" spans="17:17">
      <c r="Q140627" s="39"/>
    </row>
    <row r="140628" spans="17:17">
      <c r="Q140628" s="39"/>
    </row>
    <row r="140629" spans="17:17">
      <c r="Q140629" s="39"/>
    </row>
    <row r="140630" spans="17:17">
      <c r="Q140630" s="39"/>
    </row>
    <row r="140631" spans="17:17">
      <c r="Q140631" s="39"/>
    </row>
    <row r="140632" spans="17:17">
      <c r="Q140632" s="39"/>
    </row>
    <row r="140633" spans="17:17">
      <c r="Q140633" s="39"/>
    </row>
    <row r="140634" spans="17:17">
      <c r="Q140634" s="39"/>
    </row>
    <row r="140635" spans="17:17">
      <c r="Q140635" s="39"/>
    </row>
    <row r="140636" spans="17:17">
      <c r="Q140636" s="39"/>
    </row>
    <row r="140637" spans="17:17">
      <c r="Q140637" s="39"/>
    </row>
    <row r="140638" spans="17:17">
      <c r="Q140638" s="39"/>
    </row>
    <row r="140639" spans="17:17">
      <c r="Q140639" s="39"/>
    </row>
    <row r="140640" spans="17:17">
      <c r="Q140640" s="39"/>
    </row>
    <row r="140641" spans="17:17">
      <c r="Q140641" s="39"/>
    </row>
    <row r="140642" spans="17:17">
      <c r="Q140642" s="39"/>
    </row>
    <row r="140643" spans="17:17">
      <c r="Q140643" s="39"/>
    </row>
    <row r="140644" spans="17:17">
      <c r="Q140644" s="39"/>
    </row>
    <row r="140645" spans="17:17">
      <c r="Q140645" s="39"/>
    </row>
    <row r="140646" spans="17:17">
      <c r="Q140646" s="39"/>
    </row>
    <row r="140647" spans="17:17">
      <c r="Q140647" s="39"/>
    </row>
    <row r="140648" spans="17:17">
      <c r="Q140648" s="39"/>
    </row>
    <row r="140649" spans="17:17">
      <c r="Q140649" s="39"/>
    </row>
    <row r="140650" spans="17:17">
      <c r="Q140650" s="39"/>
    </row>
    <row r="140651" spans="17:17">
      <c r="Q140651" s="39"/>
    </row>
    <row r="140652" spans="17:17">
      <c r="Q140652" s="39"/>
    </row>
    <row r="140653" spans="17:17">
      <c r="Q140653" s="39"/>
    </row>
    <row r="140654" spans="17:17">
      <c r="Q140654" s="39"/>
    </row>
    <row r="140655" spans="17:17">
      <c r="Q140655" s="39"/>
    </row>
    <row r="140656" spans="17:17">
      <c r="Q140656" s="39"/>
    </row>
    <row r="140657" spans="17:17">
      <c r="Q140657" s="39"/>
    </row>
    <row r="140658" spans="17:17">
      <c r="Q140658" s="39"/>
    </row>
    <row r="140659" spans="17:17">
      <c r="Q140659" s="39"/>
    </row>
    <row r="140660" spans="17:17">
      <c r="Q140660" s="39"/>
    </row>
    <row r="140661" spans="17:17">
      <c r="Q140661" s="39"/>
    </row>
    <row r="140662" spans="17:17">
      <c r="Q140662" s="39"/>
    </row>
    <row r="140663" spans="17:17">
      <c r="Q140663" s="39"/>
    </row>
    <row r="140664" spans="17:17">
      <c r="Q140664" s="39"/>
    </row>
    <row r="140665" spans="17:17">
      <c r="Q140665" s="39"/>
    </row>
    <row r="140666" spans="17:17">
      <c r="Q140666" s="39"/>
    </row>
    <row r="140667" spans="17:17">
      <c r="Q140667" s="39"/>
    </row>
    <row r="140668" spans="17:17">
      <c r="Q140668" s="39"/>
    </row>
    <row r="140669" spans="17:17">
      <c r="Q140669" s="39"/>
    </row>
    <row r="140670" spans="17:17">
      <c r="Q140670" s="39"/>
    </row>
    <row r="140671" spans="17:17">
      <c r="Q140671" s="39"/>
    </row>
    <row r="140672" spans="17:17">
      <c r="Q140672" s="39"/>
    </row>
    <row r="140673" spans="17:17">
      <c r="Q140673" s="39"/>
    </row>
    <row r="140674" spans="17:17">
      <c r="Q140674" s="39"/>
    </row>
    <row r="140675" spans="17:17">
      <c r="Q140675" s="39"/>
    </row>
    <row r="140676" spans="17:17">
      <c r="Q140676" s="39"/>
    </row>
    <row r="140677" spans="17:17">
      <c r="Q140677" s="39"/>
    </row>
    <row r="140678" spans="17:17">
      <c r="Q140678" s="39"/>
    </row>
    <row r="140679" spans="17:17">
      <c r="Q140679" s="39"/>
    </row>
    <row r="140680" spans="17:17">
      <c r="Q140680" s="39"/>
    </row>
    <row r="140681" spans="17:17">
      <c r="Q140681" s="39"/>
    </row>
    <row r="140682" spans="17:17">
      <c r="Q140682" s="39"/>
    </row>
    <row r="140683" spans="17:17">
      <c r="Q140683" s="39"/>
    </row>
    <row r="140684" spans="17:17">
      <c r="Q140684" s="39"/>
    </row>
    <row r="140685" spans="17:17">
      <c r="Q140685" s="39"/>
    </row>
    <row r="140686" spans="17:17">
      <c r="Q140686" s="39"/>
    </row>
    <row r="140687" spans="17:17">
      <c r="Q140687" s="39"/>
    </row>
    <row r="140688" spans="17:17">
      <c r="Q140688" s="39"/>
    </row>
    <row r="140689" spans="17:17">
      <c r="Q140689" s="39"/>
    </row>
    <row r="140690" spans="17:17">
      <c r="Q140690" s="39"/>
    </row>
    <row r="140691" spans="17:17">
      <c r="Q140691" s="39"/>
    </row>
    <row r="140692" spans="17:17">
      <c r="Q140692" s="39"/>
    </row>
    <row r="140693" spans="17:17">
      <c r="Q140693" s="39"/>
    </row>
    <row r="140694" spans="17:17">
      <c r="Q140694" s="39"/>
    </row>
    <row r="140695" spans="17:17">
      <c r="Q140695" s="39"/>
    </row>
    <row r="140696" spans="17:17">
      <c r="Q140696" s="39"/>
    </row>
    <row r="140697" spans="17:17">
      <c r="Q140697" s="39"/>
    </row>
    <row r="140698" spans="17:17">
      <c r="Q140698" s="39"/>
    </row>
    <row r="140699" spans="17:17">
      <c r="Q140699" s="39"/>
    </row>
    <row r="140700" spans="17:17">
      <c r="Q140700" s="39"/>
    </row>
    <row r="140701" spans="17:17">
      <c r="Q140701" s="39"/>
    </row>
    <row r="140702" spans="17:17">
      <c r="Q140702" s="39"/>
    </row>
    <row r="140703" spans="17:17">
      <c r="Q140703" s="39"/>
    </row>
    <row r="140704" spans="17:17">
      <c r="Q140704" s="39"/>
    </row>
    <row r="140705" spans="17:17">
      <c r="Q140705" s="39"/>
    </row>
    <row r="140706" spans="17:17">
      <c r="Q140706" s="39"/>
    </row>
    <row r="140707" spans="17:17">
      <c r="Q140707" s="39"/>
    </row>
    <row r="140708" spans="17:17">
      <c r="Q140708" s="39"/>
    </row>
    <row r="140709" spans="17:17">
      <c r="Q140709" s="39"/>
    </row>
    <row r="140710" spans="17:17">
      <c r="Q140710" s="39"/>
    </row>
    <row r="140711" spans="17:17">
      <c r="Q140711" s="39"/>
    </row>
    <row r="140712" spans="17:17">
      <c r="Q140712" s="39"/>
    </row>
    <row r="140713" spans="17:17">
      <c r="Q140713" s="39"/>
    </row>
    <row r="140714" spans="17:17">
      <c r="Q140714" s="39"/>
    </row>
    <row r="140715" spans="17:17">
      <c r="Q140715" s="39"/>
    </row>
    <row r="140716" spans="17:17">
      <c r="Q140716" s="39"/>
    </row>
    <row r="140717" spans="17:17">
      <c r="Q140717" s="39"/>
    </row>
    <row r="140718" spans="17:17">
      <c r="Q140718" s="39"/>
    </row>
    <row r="140719" spans="17:17">
      <c r="Q140719" s="39"/>
    </row>
    <row r="140720" spans="17:17">
      <c r="Q140720" s="39"/>
    </row>
    <row r="140721" spans="17:17">
      <c r="Q140721" s="39"/>
    </row>
    <row r="140722" spans="17:17">
      <c r="Q140722" s="39"/>
    </row>
    <row r="140723" spans="17:17">
      <c r="Q140723" s="39"/>
    </row>
    <row r="140724" spans="17:17">
      <c r="Q140724" s="39"/>
    </row>
    <row r="140725" spans="17:17">
      <c r="Q140725" s="39"/>
    </row>
    <row r="140726" spans="17:17">
      <c r="Q140726" s="39"/>
    </row>
    <row r="140727" spans="17:17">
      <c r="Q140727" s="39"/>
    </row>
    <row r="140728" spans="17:17">
      <c r="Q140728" s="39"/>
    </row>
    <row r="140729" spans="17:17">
      <c r="Q140729" s="39"/>
    </row>
    <row r="140730" spans="17:17">
      <c r="Q140730" s="39"/>
    </row>
    <row r="140731" spans="17:17">
      <c r="Q140731" s="39"/>
    </row>
    <row r="140732" spans="17:17">
      <c r="Q140732" s="39"/>
    </row>
    <row r="140733" spans="17:17">
      <c r="Q140733" s="39"/>
    </row>
    <row r="140734" spans="17:17">
      <c r="Q140734" s="39"/>
    </row>
    <row r="140735" spans="17:17">
      <c r="Q140735" s="39"/>
    </row>
    <row r="140736" spans="17:17">
      <c r="Q140736" s="39"/>
    </row>
    <row r="140737" spans="17:17">
      <c r="Q140737" s="39"/>
    </row>
    <row r="140738" spans="17:17">
      <c r="Q140738" s="39"/>
    </row>
    <row r="140739" spans="17:17">
      <c r="Q140739" s="39"/>
    </row>
    <row r="140740" spans="17:17">
      <c r="Q140740" s="39"/>
    </row>
    <row r="140741" spans="17:17">
      <c r="Q140741" s="39"/>
    </row>
    <row r="140742" spans="17:17">
      <c r="Q140742" s="39"/>
    </row>
    <row r="140743" spans="17:17">
      <c r="Q140743" s="39"/>
    </row>
    <row r="140744" spans="17:17">
      <c r="Q140744" s="39"/>
    </row>
    <row r="140745" spans="17:17">
      <c r="Q140745" s="39"/>
    </row>
    <row r="140746" spans="17:17">
      <c r="Q140746" s="39"/>
    </row>
    <row r="140747" spans="17:17">
      <c r="Q140747" s="39"/>
    </row>
    <row r="140748" spans="17:17">
      <c r="Q140748" s="39"/>
    </row>
    <row r="140749" spans="17:17">
      <c r="Q140749" s="39"/>
    </row>
    <row r="140750" spans="17:17">
      <c r="Q140750" s="39"/>
    </row>
    <row r="140751" spans="17:17">
      <c r="Q140751" s="39"/>
    </row>
    <row r="140752" spans="17:17">
      <c r="Q140752" s="39"/>
    </row>
    <row r="140753" spans="17:17">
      <c r="Q140753" s="39"/>
    </row>
    <row r="140754" spans="17:17">
      <c r="Q140754" s="39"/>
    </row>
    <row r="140755" spans="17:17">
      <c r="Q140755" s="39"/>
    </row>
    <row r="140756" spans="17:17">
      <c r="Q140756" s="39"/>
    </row>
    <row r="140757" spans="17:17">
      <c r="Q140757" s="39"/>
    </row>
    <row r="140758" spans="17:17">
      <c r="Q140758" s="39"/>
    </row>
    <row r="140759" spans="17:17">
      <c r="Q140759" s="39"/>
    </row>
    <row r="140760" spans="17:17">
      <c r="Q140760" s="39"/>
    </row>
    <row r="140761" spans="17:17">
      <c r="Q140761" s="39"/>
    </row>
    <row r="140762" spans="17:17">
      <c r="Q140762" s="39"/>
    </row>
    <row r="140763" spans="17:17">
      <c r="Q140763" s="39"/>
    </row>
    <row r="140764" spans="17:17">
      <c r="Q140764" s="39"/>
    </row>
    <row r="140765" spans="17:17">
      <c r="Q140765" s="39"/>
    </row>
    <row r="140766" spans="17:17">
      <c r="Q140766" s="39"/>
    </row>
    <row r="140767" spans="17:17">
      <c r="Q140767" s="39"/>
    </row>
    <row r="140768" spans="17:17">
      <c r="Q140768" s="39"/>
    </row>
    <row r="140769" spans="17:17">
      <c r="Q140769" s="39"/>
    </row>
    <row r="140770" spans="17:17">
      <c r="Q140770" s="39"/>
    </row>
    <row r="140771" spans="17:17">
      <c r="Q140771" s="39"/>
    </row>
    <row r="140772" spans="17:17">
      <c r="Q140772" s="39"/>
    </row>
    <row r="140773" spans="17:17">
      <c r="Q140773" s="39"/>
    </row>
    <row r="140774" spans="17:17">
      <c r="Q140774" s="39"/>
    </row>
    <row r="140775" spans="17:17">
      <c r="Q140775" s="39"/>
    </row>
    <row r="140776" spans="17:17">
      <c r="Q140776" s="39"/>
    </row>
    <row r="140777" spans="17:17">
      <c r="Q140777" s="39"/>
    </row>
    <row r="140778" spans="17:17">
      <c r="Q140778" s="39"/>
    </row>
    <row r="140779" spans="17:17">
      <c r="Q140779" s="39"/>
    </row>
    <row r="140780" spans="17:17">
      <c r="Q140780" s="39"/>
    </row>
    <row r="140781" spans="17:17">
      <c r="Q140781" s="39"/>
    </row>
    <row r="140782" spans="17:17">
      <c r="Q140782" s="39"/>
    </row>
    <row r="140783" spans="17:17">
      <c r="Q140783" s="39"/>
    </row>
    <row r="140784" spans="17:17">
      <c r="Q140784" s="39"/>
    </row>
    <row r="140785" spans="17:17">
      <c r="Q140785" s="39"/>
    </row>
    <row r="140786" spans="17:17">
      <c r="Q140786" s="39"/>
    </row>
    <row r="140787" spans="17:17">
      <c r="Q140787" s="39"/>
    </row>
    <row r="140788" spans="17:17">
      <c r="Q140788" s="39"/>
    </row>
    <row r="140789" spans="17:17">
      <c r="Q140789" s="39"/>
    </row>
    <row r="140790" spans="17:17">
      <c r="Q140790" s="39"/>
    </row>
    <row r="140791" spans="17:17">
      <c r="Q140791" s="39"/>
    </row>
    <row r="140792" spans="17:17">
      <c r="Q140792" s="39"/>
    </row>
    <row r="140793" spans="17:17">
      <c r="Q140793" s="39"/>
    </row>
    <row r="140794" spans="17:17">
      <c r="Q140794" s="39"/>
    </row>
    <row r="140795" spans="17:17">
      <c r="Q140795" s="39"/>
    </row>
    <row r="140796" spans="17:17">
      <c r="Q140796" s="39"/>
    </row>
    <row r="140797" spans="17:17">
      <c r="Q140797" s="39"/>
    </row>
    <row r="140798" spans="17:17">
      <c r="Q140798" s="39"/>
    </row>
    <row r="140799" spans="17:17">
      <c r="Q140799" s="39"/>
    </row>
    <row r="140800" spans="17:17">
      <c r="Q140800" s="39"/>
    </row>
    <row r="140801" spans="17:17">
      <c r="Q140801" s="39"/>
    </row>
    <row r="140802" spans="17:17">
      <c r="Q140802" s="39"/>
    </row>
    <row r="140803" spans="17:17">
      <c r="Q140803" s="39"/>
    </row>
    <row r="140804" spans="17:17">
      <c r="Q140804" s="39"/>
    </row>
    <row r="140805" spans="17:17">
      <c r="Q140805" s="39"/>
    </row>
    <row r="140806" spans="17:17">
      <c r="Q140806" s="39"/>
    </row>
    <row r="140807" spans="17:17">
      <c r="Q140807" s="39"/>
    </row>
    <row r="140808" spans="17:17">
      <c r="Q140808" s="39"/>
    </row>
    <row r="140809" spans="17:17">
      <c r="Q140809" s="39"/>
    </row>
    <row r="140810" spans="17:17">
      <c r="Q140810" s="39"/>
    </row>
    <row r="140811" spans="17:17">
      <c r="Q140811" s="39"/>
    </row>
    <row r="140812" spans="17:17">
      <c r="Q140812" s="39"/>
    </row>
    <row r="140813" spans="17:17">
      <c r="Q140813" s="39"/>
    </row>
    <row r="140814" spans="17:17">
      <c r="Q140814" s="39"/>
    </row>
    <row r="140815" spans="17:17">
      <c r="Q140815" s="39"/>
    </row>
    <row r="140816" spans="17:17">
      <c r="Q140816" s="39"/>
    </row>
    <row r="140817" spans="17:17">
      <c r="Q140817" s="39"/>
    </row>
    <row r="140818" spans="17:17">
      <c r="Q140818" s="39"/>
    </row>
    <row r="140819" spans="17:17">
      <c r="Q140819" s="39"/>
    </row>
    <row r="140820" spans="17:17">
      <c r="Q140820" s="39"/>
    </row>
    <row r="140821" spans="17:17">
      <c r="Q140821" s="39"/>
    </row>
    <row r="140822" spans="17:17">
      <c r="Q140822" s="39"/>
    </row>
    <row r="140823" spans="17:17">
      <c r="Q140823" s="39"/>
    </row>
    <row r="140824" spans="17:17">
      <c r="Q140824" s="39"/>
    </row>
    <row r="140825" spans="17:17">
      <c r="Q140825" s="39"/>
    </row>
    <row r="140826" spans="17:17">
      <c r="Q140826" s="39"/>
    </row>
    <row r="140827" spans="17:17">
      <c r="Q140827" s="39"/>
    </row>
    <row r="140828" spans="17:17">
      <c r="Q140828" s="39"/>
    </row>
    <row r="140829" spans="17:17">
      <c r="Q140829" s="39"/>
    </row>
    <row r="140830" spans="17:17">
      <c r="Q140830" s="39"/>
    </row>
    <row r="140831" spans="17:17">
      <c r="Q140831" s="39"/>
    </row>
    <row r="140832" spans="17:17">
      <c r="Q140832" s="39"/>
    </row>
    <row r="140833" spans="17:17">
      <c r="Q140833" s="39"/>
    </row>
    <row r="140834" spans="17:17">
      <c r="Q140834" s="39"/>
    </row>
    <row r="140835" spans="17:17">
      <c r="Q140835" s="39"/>
    </row>
    <row r="140836" spans="17:17">
      <c r="Q140836" s="39"/>
    </row>
    <row r="140837" spans="17:17">
      <c r="Q140837" s="39"/>
    </row>
    <row r="140838" spans="17:17">
      <c r="Q140838" s="39"/>
    </row>
    <row r="140839" spans="17:17">
      <c r="Q140839" s="39"/>
    </row>
    <row r="140840" spans="17:17">
      <c r="Q140840" s="39"/>
    </row>
    <row r="140841" spans="17:17">
      <c r="Q140841" s="39"/>
    </row>
    <row r="140842" spans="17:17">
      <c r="Q140842" s="39"/>
    </row>
    <row r="140843" spans="17:17">
      <c r="Q140843" s="39"/>
    </row>
    <row r="140844" spans="17:17">
      <c r="Q140844" s="39"/>
    </row>
    <row r="140845" spans="17:17">
      <c r="Q140845" s="39"/>
    </row>
    <row r="140846" spans="17:17">
      <c r="Q140846" s="39"/>
    </row>
    <row r="140847" spans="17:17">
      <c r="Q140847" s="39"/>
    </row>
    <row r="140848" spans="17:17">
      <c r="Q140848" s="39"/>
    </row>
    <row r="140849" spans="17:17">
      <c r="Q140849" s="39"/>
    </row>
    <row r="140850" spans="17:17">
      <c r="Q140850" s="39"/>
    </row>
    <row r="140851" spans="17:17">
      <c r="Q140851" s="39"/>
    </row>
    <row r="140852" spans="17:17">
      <c r="Q140852" s="39"/>
    </row>
    <row r="140853" spans="17:17">
      <c r="Q140853" s="39"/>
    </row>
    <row r="140854" spans="17:17">
      <c r="Q140854" s="39"/>
    </row>
    <row r="140855" spans="17:17">
      <c r="Q140855" s="39"/>
    </row>
    <row r="140856" spans="17:17">
      <c r="Q140856" s="39"/>
    </row>
    <row r="140857" spans="17:17">
      <c r="Q140857" s="39"/>
    </row>
    <row r="140858" spans="17:17">
      <c r="Q140858" s="39"/>
    </row>
    <row r="140859" spans="17:17">
      <c r="Q140859" s="39"/>
    </row>
    <row r="140860" spans="17:17">
      <c r="Q140860" s="39"/>
    </row>
    <row r="140861" spans="17:17">
      <c r="Q140861" s="39"/>
    </row>
    <row r="140862" spans="17:17">
      <c r="Q140862" s="39"/>
    </row>
    <row r="140863" spans="17:17">
      <c r="Q140863" s="39"/>
    </row>
    <row r="140864" spans="17:17">
      <c r="Q140864" s="39"/>
    </row>
    <row r="140865" spans="17:17">
      <c r="Q140865" s="39"/>
    </row>
    <row r="140866" spans="17:17">
      <c r="Q140866" s="39"/>
    </row>
    <row r="140867" spans="17:17">
      <c r="Q140867" s="39"/>
    </row>
    <row r="140868" spans="17:17">
      <c r="Q140868" s="39"/>
    </row>
    <row r="140869" spans="17:17">
      <c r="Q140869" s="39"/>
    </row>
    <row r="140870" spans="17:17">
      <c r="Q140870" s="39"/>
    </row>
    <row r="140871" spans="17:17">
      <c r="Q140871" s="39"/>
    </row>
    <row r="140872" spans="17:17">
      <c r="Q140872" s="39"/>
    </row>
    <row r="140873" spans="17:17">
      <c r="Q140873" s="39"/>
    </row>
    <row r="140874" spans="17:17">
      <c r="Q140874" s="39"/>
    </row>
    <row r="140875" spans="17:17">
      <c r="Q140875" s="39"/>
    </row>
    <row r="140876" spans="17:17">
      <c r="Q140876" s="39"/>
    </row>
    <row r="140877" spans="17:17">
      <c r="Q140877" s="39"/>
    </row>
    <row r="140878" spans="17:17">
      <c r="Q140878" s="39"/>
    </row>
    <row r="140879" spans="17:17">
      <c r="Q140879" s="39"/>
    </row>
    <row r="140880" spans="17:17">
      <c r="Q140880" s="39"/>
    </row>
    <row r="140881" spans="17:17">
      <c r="Q140881" s="39"/>
    </row>
    <row r="140882" spans="17:17">
      <c r="Q140882" s="39"/>
    </row>
    <row r="140883" spans="17:17">
      <c r="Q140883" s="39"/>
    </row>
    <row r="140884" spans="17:17">
      <c r="Q140884" s="39"/>
    </row>
    <row r="140885" spans="17:17">
      <c r="Q140885" s="39"/>
    </row>
    <row r="140886" spans="17:17">
      <c r="Q140886" s="39"/>
    </row>
    <row r="140887" spans="17:17">
      <c r="Q140887" s="39"/>
    </row>
    <row r="140888" spans="17:17">
      <c r="Q140888" s="39"/>
    </row>
    <row r="140889" spans="17:17">
      <c r="Q140889" s="39"/>
    </row>
    <row r="140890" spans="17:17">
      <c r="Q140890" s="39"/>
    </row>
    <row r="140891" spans="17:17">
      <c r="Q140891" s="39"/>
    </row>
    <row r="140892" spans="17:17">
      <c r="Q140892" s="39"/>
    </row>
    <row r="140893" spans="17:17">
      <c r="Q140893" s="39"/>
    </row>
    <row r="140894" spans="17:17">
      <c r="Q140894" s="39"/>
    </row>
    <row r="140895" spans="17:17">
      <c r="Q140895" s="39"/>
    </row>
    <row r="140896" spans="17:17">
      <c r="Q140896" s="39"/>
    </row>
    <row r="140897" spans="17:17">
      <c r="Q140897" s="39"/>
    </row>
    <row r="140898" spans="17:17">
      <c r="Q140898" s="39"/>
    </row>
    <row r="140899" spans="17:17">
      <c r="Q140899" s="39"/>
    </row>
    <row r="140900" spans="17:17">
      <c r="Q140900" s="39"/>
    </row>
    <row r="140901" spans="17:17">
      <c r="Q140901" s="39"/>
    </row>
    <row r="140902" spans="17:17">
      <c r="Q140902" s="39"/>
    </row>
    <row r="140903" spans="17:17">
      <c r="Q140903" s="39"/>
    </row>
    <row r="140904" spans="17:17">
      <c r="Q140904" s="39"/>
    </row>
    <row r="140905" spans="17:17">
      <c r="Q140905" s="39"/>
    </row>
    <row r="140906" spans="17:17">
      <c r="Q140906" s="39"/>
    </row>
    <row r="140907" spans="17:17">
      <c r="Q140907" s="39"/>
    </row>
    <row r="140908" spans="17:17">
      <c r="Q140908" s="39"/>
    </row>
    <row r="140909" spans="17:17">
      <c r="Q140909" s="39"/>
    </row>
    <row r="140910" spans="17:17">
      <c r="Q140910" s="39"/>
    </row>
    <row r="140911" spans="17:17">
      <c r="Q140911" s="39"/>
    </row>
    <row r="140912" spans="17:17">
      <c r="Q140912" s="39"/>
    </row>
    <row r="140913" spans="17:17">
      <c r="Q140913" s="39"/>
    </row>
    <row r="140914" spans="17:17">
      <c r="Q140914" s="39"/>
    </row>
    <row r="140915" spans="17:17">
      <c r="Q140915" s="39"/>
    </row>
    <row r="140916" spans="17:17">
      <c r="Q140916" s="39"/>
    </row>
    <row r="140917" spans="17:17">
      <c r="Q140917" s="39"/>
    </row>
    <row r="140918" spans="17:17">
      <c r="Q140918" s="39"/>
    </row>
    <row r="140919" spans="17:17">
      <c r="Q140919" s="39"/>
    </row>
    <row r="140920" spans="17:17">
      <c r="Q140920" s="39"/>
    </row>
    <row r="140921" spans="17:17">
      <c r="Q140921" s="39"/>
    </row>
    <row r="140922" spans="17:17">
      <c r="Q140922" s="39"/>
    </row>
    <row r="140923" spans="17:17">
      <c r="Q140923" s="39"/>
    </row>
    <row r="140924" spans="17:17">
      <c r="Q140924" s="39"/>
    </row>
    <row r="140925" spans="17:17">
      <c r="Q140925" s="39"/>
    </row>
    <row r="140926" spans="17:17">
      <c r="Q140926" s="39"/>
    </row>
    <row r="140927" spans="17:17">
      <c r="Q140927" s="39"/>
    </row>
    <row r="140928" spans="17:17">
      <c r="Q140928" s="39"/>
    </row>
    <row r="140929" spans="17:17">
      <c r="Q140929" s="39"/>
    </row>
    <row r="140930" spans="17:17">
      <c r="Q140930" s="39"/>
    </row>
    <row r="140931" spans="17:17">
      <c r="Q140931" s="39"/>
    </row>
    <row r="140932" spans="17:17">
      <c r="Q140932" s="39"/>
    </row>
    <row r="140933" spans="17:17">
      <c r="Q140933" s="39"/>
    </row>
    <row r="140934" spans="17:17">
      <c r="Q140934" s="39"/>
    </row>
    <row r="140935" spans="17:17">
      <c r="Q140935" s="39"/>
    </row>
    <row r="140936" spans="17:17">
      <c r="Q140936" s="39"/>
    </row>
    <row r="140937" spans="17:17">
      <c r="Q140937" s="39"/>
    </row>
    <row r="140938" spans="17:17">
      <c r="Q140938" s="39"/>
    </row>
    <row r="140939" spans="17:17">
      <c r="Q140939" s="39"/>
    </row>
    <row r="140940" spans="17:17">
      <c r="Q140940" s="39"/>
    </row>
    <row r="140941" spans="17:17">
      <c r="Q140941" s="39"/>
    </row>
    <row r="140942" spans="17:17">
      <c r="Q140942" s="39"/>
    </row>
    <row r="140943" spans="17:17">
      <c r="Q140943" s="39"/>
    </row>
    <row r="140944" spans="17:17">
      <c r="Q140944" s="39"/>
    </row>
    <row r="140945" spans="17:17">
      <c r="Q140945" s="39"/>
    </row>
    <row r="140946" spans="17:17">
      <c r="Q140946" s="39"/>
    </row>
    <row r="140947" spans="17:17">
      <c r="Q140947" s="39"/>
    </row>
    <row r="140948" spans="17:17">
      <c r="Q140948" s="39"/>
    </row>
    <row r="140949" spans="17:17">
      <c r="Q140949" s="39"/>
    </row>
    <row r="140950" spans="17:17">
      <c r="Q140950" s="39"/>
    </row>
    <row r="140951" spans="17:17">
      <c r="Q140951" s="39"/>
    </row>
    <row r="140952" spans="17:17">
      <c r="Q140952" s="39"/>
    </row>
    <row r="140953" spans="17:17">
      <c r="Q140953" s="39"/>
    </row>
    <row r="140954" spans="17:17">
      <c r="Q140954" s="39"/>
    </row>
    <row r="140955" spans="17:17">
      <c r="Q140955" s="39"/>
    </row>
    <row r="140956" spans="17:17">
      <c r="Q140956" s="39"/>
    </row>
    <row r="140957" spans="17:17">
      <c r="Q140957" s="39"/>
    </row>
    <row r="140958" spans="17:17">
      <c r="Q140958" s="39"/>
    </row>
    <row r="140959" spans="17:17">
      <c r="Q140959" s="39"/>
    </row>
    <row r="140960" spans="17:17">
      <c r="Q140960" s="39"/>
    </row>
    <row r="140961" spans="17:17">
      <c r="Q140961" s="39"/>
    </row>
    <row r="140962" spans="17:17">
      <c r="Q140962" s="39"/>
    </row>
    <row r="140963" spans="17:17">
      <c r="Q140963" s="39"/>
    </row>
    <row r="140964" spans="17:17">
      <c r="Q140964" s="39"/>
    </row>
    <row r="140965" spans="17:17">
      <c r="Q140965" s="39"/>
    </row>
    <row r="140966" spans="17:17">
      <c r="Q140966" s="39"/>
    </row>
    <row r="140967" spans="17:17">
      <c r="Q140967" s="39"/>
    </row>
    <row r="140968" spans="17:17">
      <c r="Q140968" s="39"/>
    </row>
    <row r="140969" spans="17:17">
      <c r="Q140969" s="39"/>
    </row>
    <row r="140970" spans="17:17">
      <c r="Q140970" s="39"/>
    </row>
    <row r="140971" spans="17:17">
      <c r="Q140971" s="39"/>
    </row>
    <row r="140972" spans="17:17">
      <c r="Q140972" s="39"/>
    </row>
    <row r="140973" spans="17:17">
      <c r="Q140973" s="39"/>
    </row>
    <row r="140974" spans="17:17">
      <c r="Q140974" s="39"/>
    </row>
    <row r="140975" spans="17:17">
      <c r="Q140975" s="39"/>
    </row>
    <row r="140976" spans="17:17">
      <c r="Q140976" s="39"/>
    </row>
    <row r="140977" spans="17:17">
      <c r="Q140977" s="39"/>
    </row>
    <row r="140978" spans="17:17">
      <c r="Q140978" s="39"/>
    </row>
    <row r="140979" spans="17:17">
      <c r="Q140979" s="39"/>
    </row>
    <row r="140980" spans="17:17">
      <c r="Q140980" s="39"/>
    </row>
    <row r="140981" spans="17:17">
      <c r="Q140981" s="39"/>
    </row>
    <row r="140982" spans="17:17">
      <c r="Q140982" s="39"/>
    </row>
    <row r="140983" spans="17:17">
      <c r="Q140983" s="39"/>
    </row>
    <row r="140984" spans="17:17">
      <c r="Q140984" s="39"/>
    </row>
    <row r="140985" spans="17:17">
      <c r="Q140985" s="39"/>
    </row>
    <row r="140986" spans="17:17">
      <c r="Q140986" s="39"/>
    </row>
    <row r="140987" spans="17:17">
      <c r="Q140987" s="39"/>
    </row>
    <row r="140988" spans="17:17">
      <c r="Q140988" s="39"/>
    </row>
    <row r="140989" spans="17:17">
      <c r="Q140989" s="39"/>
    </row>
    <row r="140990" spans="17:17">
      <c r="Q140990" s="39"/>
    </row>
    <row r="140991" spans="17:17">
      <c r="Q140991" s="39"/>
    </row>
    <row r="140992" spans="17:17">
      <c r="Q140992" s="39"/>
    </row>
    <row r="140993" spans="17:17">
      <c r="Q140993" s="39"/>
    </row>
    <row r="140994" spans="17:17">
      <c r="Q140994" s="39"/>
    </row>
    <row r="140995" spans="17:17">
      <c r="Q140995" s="39"/>
    </row>
    <row r="140996" spans="17:17">
      <c r="Q140996" s="39"/>
    </row>
    <row r="140997" spans="17:17">
      <c r="Q140997" s="39"/>
    </row>
    <row r="140998" spans="17:17">
      <c r="Q140998" s="39"/>
    </row>
    <row r="140999" spans="17:17">
      <c r="Q140999" s="39"/>
    </row>
    <row r="141000" spans="17:17">
      <c r="Q141000" s="39"/>
    </row>
    <row r="141001" spans="17:17">
      <c r="Q141001" s="39"/>
    </row>
    <row r="141002" spans="17:17">
      <c r="Q141002" s="39"/>
    </row>
    <row r="141003" spans="17:17">
      <c r="Q141003" s="39"/>
    </row>
    <row r="141004" spans="17:17">
      <c r="Q141004" s="39"/>
    </row>
    <row r="141005" spans="17:17">
      <c r="Q141005" s="39"/>
    </row>
    <row r="141006" spans="17:17">
      <c r="Q141006" s="39"/>
    </row>
    <row r="141007" spans="17:17">
      <c r="Q141007" s="39"/>
    </row>
    <row r="141008" spans="17:17">
      <c r="Q141008" s="39"/>
    </row>
    <row r="141009" spans="17:17">
      <c r="Q141009" s="39"/>
    </row>
    <row r="141010" spans="17:17">
      <c r="Q141010" s="39"/>
    </row>
    <row r="141011" spans="17:17">
      <c r="Q141011" s="39"/>
    </row>
    <row r="141012" spans="17:17">
      <c r="Q141012" s="39"/>
    </row>
    <row r="141013" spans="17:17">
      <c r="Q141013" s="39"/>
    </row>
    <row r="141014" spans="17:17">
      <c r="Q141014" s="39"/>
    </row>
    <row r="141015" spans="17:17">
      <c r="Q141015" s="39"/>
    </row>
    <row r="141016" spans="17:17">
      <c r="Q141016" s="39"/>
    </row>
    <row r="141017" spans="17:17">
      <c r="Q141017" s="39"/>
    </row>
    <row r="141018" spans="17:17">
      <c r="Q141018" s="39"/>
    </row>
    <row r="141019" spans="17:17">
      <c r="Q141019" s="39"/>
    </row>
    <row r="141020" spans="17:17">
      <c r="Q141020" s="39"/>
    </row>
    <row r="141021" spans="17:17">
      <c r="Q141021" s="39"/>
    </row>
    <row r="141022" spans="17:17">
      <c r="Q141022" s="39"/>
    </row>
    <row r="141023" spans="17:17">
      <c r="Q141023" s="39"/>
    </row>
    <row r="141024" spans="17:17">
      <c r="Q141024" s="39"/>
    </row>
    <row r="141025" spans="17:17">
      <c r="Q141025" s="39"/>
    </row>
    <row r="141026" spans="17:17">
      <c r="Q141026" s="39"/>
    </row>
    <row r="141027" spans="17:17">
      <c r="Q141027" s="39"/>
    </row>
    <row r="141028" spans="17:17">
      <c r="Q141028" s="39"/>
    </row>
    <row r="141029" spans="17:17">
      <c r="Q141029" s="39"/>
    </row>
    <row r="141030" spans="17:17">
      <c r="Q141030" s="39"/>
    </row>
    <row r="141031" spans="17:17">
      <c r="Q141031" s="39"/>
    </row>
    <row r="141032" spans="17:17">
      <c r="Q141032" s="39"/>
    </row>
    <row r="141033" spans="17:17">
      <c r="Q141033" s="39"/>
    </row>
    <row r="141034" spans="17:17">
      <c r="Q141034" s="39"/>
    </row>
    <row r="141035" spans="17:17">
      <c r="Q141035" s="39"/>
    </row>
    <row r="141036" spans="17:17">
      <c r="Q141036" s="39"/>
    </row>
    <row r="141037" spans="17:17">
      <c r="Q141037" s="39"/>
    </row>
    <row r="141038" spans="17:17">
      <c r="Q141038" s="39"/>
    </row>
    <row r="141039" spans="17:17">
      <c r="Q141039" s="39"/>
    </row>
    <row r="141040" spans="17:17">
      <c r="Q141040" s="39"/>
    </row>
    <row r="141041" spans="17:17">
      <c r="Q141041" s="39"/>
    </row>
    <row r="141042" spans="17:17">
      <c r="Q141042" s="39"/>
    </row>
    <row r="141043" spans="17:17">
      <c r="Q141043" s="39"/>
    </row>
    <row r="141044" spans="17:17">
      <c r="Q141044" s="39"/>
    </row>
    <row r="141045" spans="17:17">
      <c r="Q141045" s="39"/>
    </row>
    <row r="141046" spans="17:17">
      <c r="Q141046" s="39"/>
    </row>
    <row r="141047" spans="17:17">
      <c r="Q141047" s="39"/>
    </row>
    <row r="141048" spans="17:17">
      <c r="Q141048" s="39"/>
    </row>
    <row r="141049" spans="17:17">
      <c r="Q141049" s="39"/>
    </row>
    <row r="141050" spans="17:17">
      <c r="Q141050" s="39"/>
    </row>
    <row r="141051" spans="17:17">
      <c r="Q141051" s="39"/>
    </row>
    <row r="141052" spans="17:17">
      <c r="Q141052" s="39"/>
    </row>
    <row r="141053" spans="17:17">
      <c r="Q141053" s="39"/>
    </row>
    <row r="141054" spans="17:17">
      <c r="Q141054" s="39"/>
    </row>
    <row r="141055" spans="17:17">
      <c r="Q141055" s="39"/>
    </row>
    <row r="141056" spans="17:17">
      <c r="Q141056" s="39"/>
    </row>
    <row r="141057" spans="17:17">
      <c r="Q141057" s="39"/>
    </row>
    <row r="141058" spans="17:17">
      <c r="Q141058" s="39"/>
    </row>
    <row r="141059" spans="17:17">
      <c r="Q141059" s="39"/>
    </row>
    <row r="141060" spans="17:17">
      <c r="Q141060" s="39"/>
    </row>
    <row r="141061" spans="17:17">
      <c r="Q141061" s="39"/>
    </row>
    <row r="141062" spans="17:17">
      <c r="Q141062" s="39"/>
    </row>
    <row r="141063" spans="17:17">
      <c r="Q141063" s="39"/>
    </row>
    <row r="141064" spans="17:17">
      <c r="Q141064" s="39"/>
    </row>
    <row r="141065" spans="17:17">
      <c r="Q141065" s="39"/>
    </row>
    <row r="141066" spans="17:17">
      <c r="Q141066" s="39"/>
    </row>
    <row r="141067" spans="17:17">
      <c r="Q141067" s="39"/>
    </row>
    <row r="141068" spans="17:17">
      <c r="Q141068" s="39"/>
    </row>
    <row r="141069" spans="17:17">
      <c r="Q141069" s="39"/>
    </row>
    <row r="141070" spans="17:17">
      <c r="Q141070" s="39"/>
    </row>
    <row r="141071" spans="17:17">
      <c r="Q141071" s="39"/>
    </row>
    <row r="141072" spans="17:17">
      <c r="Q141072" s="39"/>
    </row>
    <row r="141073" spans="17:17">
      <c r="Q141073" s="39"/>
    </row>
    <row r="141074" spans="17:17">
      <c r="Q141074" s="39"/>
    </row>
    <row r="141075" spans="17:17">
      <c r="Q141075" s="39"/>
    </row>
    <row r="141076" spans="17:17">
      <c r="Q141076" s="39"/>
    </row>
    <row r="141077" spans="17:17">
      <c r="Q141077" s="39"/>
    </row>
    <row r="141078" spans="17:17">
      <c r="Q141078" s="39"/>
    </row>
    <row r="141079" spans="17:17">
      <c r="Q141079" s="39"/>
    </row>
    <row r="141080" spans="17:17">
      <c r="Q141080" s="39"/>
    </row>
    <row r="141081" spans="17:17">
      <c r="Q141081" s="39"/>
    </row>
    <row r="141082" spans="17:17">
      <c r="Q141082" s="39"/>
    </row>
    <row r="141083" spans="17:17">
      <c r="Q141083" s="39"/>
    </row>
    <row r="141084" spans="17:17">
      <c r="Q141084" s="39"/>
    </row>
    <row r="141085" spans="17:17">
      <c r="Q141085" s="39"/>
    </row>
    <row r="141086" spans="17:17">
      <c r="Q141086" s="39"/>
    </row>
    <row r="141087" spans="17:17">
      <c r="Q141087" s="39"/>
    </row>
    <row r="141088" spans="17:17">
      <c r="Q141088" s="39"/>
    </row>
    <row r="141089" spans="17:17">
      <c r="Q141089" s="39"/>
    </row>
    <row r="141090" spans="17:17">
      <c r="Q141090" s="39"/>
    </row>
    <row r="141091" spans="17:17">
      <c r="Q141091" s="39"/>
    </row>
    <row r="141092" spans="17:17">
      <c r="Q141092" s="39"/>
    </row>
    <row r="141093" spans="17:17">
      <c r="Q141093" s="39"/>
    </row>
    <row r="141094" spans="17:17">
      <c r="Q141094" s="39"/>
    </row>
    <row r="141095" spans="17:17">
      <c r="Q141095" s="39"/>
    </row>
    <row r="141096" spans="17:17">
      <c r="Q141096" s="39"/>
    </row>
    <row r="141097" spans="17:17">
      <c r="Q141097" s="39"/>
    </row>
    <row r="141098" spans="17:17">
      <c r="Q141098" s="39"/>
    </row>
    <row r="141099" spans="17:17">
      <c r="Q141099" s="39"/>
    </row>
    <row r="141100" spans="17:17">
      <c r="Q141100" s="39"/>
    </row>
    <row r="141101" spans="17:17">
      <c r="Q141101" s="39"/>
    </row>
    <row r="141102" spans="17:17">
      <c r="Q141102" s="39"/>
    </row>
    <row r="141103" spans="17:17">
      <c r="Q141103" s="39"/>
    </row>
    <row r="141104" spans="17:17">
      <c r="Q141104" s="39"/>
    </row>
    <row r="141105" spans="17:17">
      <c r="Q141105" s="39"/>
    </row>
    <row r="141106" spans="17:17">
      <c r="Q141106" s="39"/>
    </row>
    <row r="141107" spans="17:17">
      <c r="Q141107" s="39"/>
    </row>
    <row r="141108" spans="17:17">
      <c r="Q141108" s="39"/>
    </row>
    <row r="141109" spans="17:17">
      <c r="Q141109" s="39"/>
    </row>
    <row r="141110" spans="17:17">
      <c r="Q141110" s="39"/>
    </row>
    <row r="141111" spans="17:17">
      <c r="Q141111" s="39"/>
    </row>
    <row r="141112" spans="17:17">
      <c r="Q141112" s="39"/>
    </row>
    <row r="141113" spans="17:17">
      <c r="Q141113" s="39"/>
    </row>
    <row r="141114" spans="17:17">
      <c r="Q141114" s="39"/>
    </row>
    <row r="141115" spans="17:17">
      <c r="Q141115" s="39"/>
    </row>
    <row r="141116" spans="17:17">
      <c r="Q141116" s="39"/>
    </row>
    <row r="141117" spans="17:17">
      <c r="Q141117" s="39"/>
    </row>
    <row r="141118" spans="17:17">
      <c r="Q141118" s="39"/>
    </row>
    <row r="141119" spans="17:17">
      <c r="Q141119" s="39"/>
    </row>
    <row r="141120" spans="17:17">
      <c r="Q141120" s="39"/>
    </row>
    <row r="141121" spans="17:17">
      <c r="Q141121" s="39"/>
    </row>
    <row r="141122" spans="17:17">
      <c r="Q141122" s="39"/>
    </row>
    <row r="141123" spans="17:17">
      <c r="Q141123" s="39"/>
    </row>
    <row r="141124" spans="17:17">
      <c r="Q141124" s="39"/>
    </row>
    <row r="141125" spans="17:17">
      <c r="Q141125" s="39"/>
    </row>
    <row r="141126" spans="17:17">
      <c r="Q141126" s="39"/>
    </row>
    <row r="141127" spans="17:17">
      <c r="Q141127" s="39"/>
    </row>
    <row r="141128" spans="17:17">
      <c r="Q141128" s="39"/>
    </row>
    <row r="141129" spans="17:17">
      <c r="Q141129" s="39"/>
    </row>
    <row r="141130" spans="17:17">
      <c r="Q141130" s="39"/>
    </row>
    <row r="141131" spans="17:17">
      <c r="Q141131" s="39"/>
    </row>
    <row r="141132" spans="17:17">
      <c r="Q141132" s="39"/>
    </row>
    <row r="141133" spans="17:17">
      <c r="Q141133" s="39"/>
    </row>
    <row r="141134" spans="17:17">
      <c r="Q141134" s="39"/>
    </row>
    <row r="141135" spans="17:17">
      <c r="Q141135" s="39"/>
    </row>
    <row r="141136" spans="17:17">
      <c r="Q141136" s="39"/>
    </row>
    <row r="141137" spans="17:17">
      <c r="Q141137" s="39"/>
    </row>
    <row r="141138" spans="17:17">
      <c r="Q141138" s="39"/>
    </row>
    <row r="141139" spans="17:17">
      <c r="Q141139" s="39"/>
    </row>
    <row r="141140" spans="17:17">
      <c r="Q141140" s="39"/>
    </row>
    <row r="141141" spans="17:17">
      <c r="Q141141" s="39"/>
    </row>
    <row r="141142" spans="17:17">
      <c r="Q141142" s="39"/>
    </row>
    <row r="141143" spans="17:17">
      <c r="Q141143" s="39"/>
    </row>
    <row r="141144" spans="17:17">
      <c r="Q141144" s="39"/>
    </row>
    <row r="141145" spans="17:17">
      <c r="Q141145" s="39"/>
    </row>
    <row r="141146" spans="17:17">
      <c r="Q141146" s="39"/>
    </row>
    <row r="141147" spans="17:17">
      <c r="Q141147" s="39"/>
    </row>
    <row r="141148" spans="17:17">
      <c r="Q141148" s="39"/>
    </row>
    <row r="141149" spans="17:17">
      <c r="Q141149" s="39"/>
    </row>
    <row r="141150" spans="17:17">
      <c r="Q141150" s="39"/>
    </row>
    <row r="141151" spans="17:17">
      <c r="Q141151" s="39"/>
    </row>
    <row r="141152" spans="17:17">
      <c r="Q141152" s="39"/>
    </row>
    <row r="141153" spans="17:17">
      <c r="Q141153" s="39"/>
    </row>
    <row r="141154" spans="17:17">
      <c r="Q141154" s="39"/>
    </row>
    <row r="141155" spans="17:17">
      <c r="Q141155" s="39"/>
    </row>
    <row r="141156" spans="17:17">
      <c r="Q141156" s="39"/>
    </row>
    <row r="141157" spans="17:17">
      <c r="Q141157" s="39"/>
    </row>
    <row r="141158" spans="17:17">
      <c r="Q141158" s="39"/>
    </row>
    <row r="141159" spans="17:17">
      <c r="Q141159" s="39"/>
    </row>
    <row r="141160" spans="17:17">
      <c r="Q141160" s="39"/>
    </row>
    <row r="141161" spans="17:17">
      <c r="Q141161" s="39"/>
    </row>
    <row r="141162" spans="17:17">
      <c r="Q141162" s="39"/>
    </row>
    <row r="141163" spans="17:17">
      <c r="Q141163" s="39"/>
    </row>
    <row r="141164" spans="17:17">
      <c r="Q141164" s="39"/>
    </row>
    <row r="141165" spans="17:17">
      <c r="Q141165" s="39"/>
    </row>
    <row r="141166" spans="17:17">
      <c r="Q141166" s="39"/>
    </row>
    <row r="141167" spans="17:17">
      <c r="Q141167" s="39"/>
    </row>
    <row r="141168" spans="17:17">
      <c r="Q141168" s="39"/>
    </row>
    <row r="141169" spans="17:17">
      <c r="Q141169" s="39"/>
    </row>
    <row r="141170" spans="17:17">
      <c r="Q141170" s="39"/>
    </row>
    <row r="141171" spans="17:17">
      <c r="Q141171" s="39"/>
    </row>
    <row r="141172" spans="17:17">
      <c r="Q141172" s="39"/>
    </row>
    <row r="141173" spans="17:17">
      <c r="Q141173" s="39"/>
    </row>
    <row r="141174" spans="17:17">
      <c r="Q141174" s="39"/>
    </row>
    <row r="141175" spans="17:17">
      <c r="Q141175" s="39"/>
    </row>
    <row r="141176" spans="17:17">
      <c r="Q141176" s="39"/>
    </row>
    <row r="141177" spans="17:17">
      <c r="Q141177" s="39"/>
    </row>
    <row r="141178" spans="17:17">
      <c r="Q141178" s="39"/>
    </row>
    <row r="141179" spans="17:17">
      <c r="Q141179" s="39"/>
    </row>
    <row r="141180" spans="17:17">
      <c r="Q141180" s="39"/>
    </row>
    <row r="141181" spans="17:17">
      <c r="Q141181" s="39"/>
    </row>
    <row r="141182" spans="17:17">
      <c r="Q141182" s="39"/>
    </row>
    <row r="141183" spans="17:17">
      <c r="Q141183" s="39"/>
    </row>
    <row r="141184" spans="17:17">
      <c r="Q141184" s="39"/>
    </row>
    <row r="141185" spans="17:17">
      <c r="Q141185" s="39"/>
    </row>
    <row r="141186" spans="17:17">
      <c r="Q141186" s="39"/>
    </row>
    <row r="141187" spans="17:17">
      <c r="Q141187" s="39"/>
    </row>
    <row r="141188" spans="17:17">
      <c r="Q141188" s="39"/>
    </row>
    <row r="141189" spans="17:17">
      <c r="Q141189" s="39"/>
    </row>
    <row r="141190" spans="17:17">
      <c r="Q141190" s="39"/>
    </row>
    <row r="141191" spans="17:17">
      <c r="Q141191" s="39"/>
    </row>
    <row r="141192" spans="17:17">
      <c r="Q141192" s="39"/>
    </row>
    <row r="141193" spans="17:17">
      <c r="Q141193" s="39"/>
    </row>
    <row r="141194" spans="17:17">
      <c r="Q141194" s="39"/>
    </row>
    <row r="141195" spans="17:17">
      <c r="Q141195" s="39"/>
    </row>
    <row r="141196" spans="17:17">
      <c r="Q141196" s="39"/>
    </row>
    <row r="141197" spans="17:17">
      <c r="Q141197" s="39"/>
    </row>
    <row r="141198" spans="17:17">
      <c r="Q141198" s="39"/>
    </row>
    <row r="141199" spans="17:17">
      <c r="Q141199" s="39"/>
    </row>
    <row r="141200" spans="17:17">
      <c r="Q141200" s="39"/>
    </row>
    <row r="141201" spans="17:17">
      <c r="Q141201" s="39"/>
    </row>
    <row r="141202" spans="17:17">
      <c r="Q141202" s="39"/>
    </row>
    <row r="141203" spans="17:17">
      <c r="Q141203" s="39"/>
    </row>
    <row r="141204" spans="17:17">
      <c r="Q141204" s="39"/>
    </row>
    <row r="141205" spans="17:17">
      <c r="Q141205" s="39"/>
    </row>
    <row r="141206" spans="17:17">
      <c r="Q141206" s="39"/>
    </row>
    <row r="141207" spans="17:17">
      <c r="Q141207" s="39"/>
    </row>
    <row r="141208" spans="17:17">
      <c r="Q141208" s="39"/>
    </row>
    <row r="141209" spans="17:17">
      <c r="Q141209" s="39"/>
    </row>
    <row r="141210" spans="17:17">
      <c r="Q141210" s="39"/>
    </row>
    <row r="141211" spans="17:17">
      <c r="Q141211" s="39"/>
    </row>
    <row r="141212" spans="17:17">
      <c r="Q141212" s="39"/>
    </row>
    <row r="141213" spans="17:17">
      <c r="Q141213" s="39"/>
    </row>
    <row r="141214" spans="17:17">
      <c r="Q141214" s="39"/>
    </row>
    <row r="141215" spans="17:17">
      <c r="Q141215" s="39"/>
    </row>
    <row r="141216" spans="17:17">
      <c r="Q141216" s="39"/>
    </row>
    <row r="141217" spans="17:17">
      <c r="Q141217" s="39"/>
    </row>
    <row r="141218" spans="17:17">
      <c r="Q141218" s="39"/>
    </row>
    <row r="141219" spans="17:17">
      <c r="Q141219" s="39"/>
    </row>
    <row r="141220" spans="17:17">
      <c r="Q141220" s="39"/>
    </row>
    <row r="141221" spans="17:17">
      <c r="Q141221" s="39"/>
    </row>
    <row r="141222" spans="17:17">
      <c r="Q141222" s="39"/>
    </row>
    <row r="141223" spans="17:17">
      <c r="Q141223" s="39"/>
    </row>
    <row r="141224" spans="17:17">
      <c r="Q141224" s="39"/>
    </row>
    <row r="141225" spans="17:17">
      <c r="Q141225" s="39"/>
    </row>
    <row r="141226" spans="17:17">
      <c r="Q141226" s="39"/>
    </row>
    <row r="141227" spans="17:17">
      <c r="Q141227" s="39"/>
    </row>
    <row r="141228" spans="17:17">
      <c r="Q141228" s="39"/>
    </row>
    <row r="141229" spans="17:17">
      <c r="Q141229" s="39"/>
    </row>
    <row r="141230" spans="17:17">
      <c r="Q141230" s="39"/>
    </row>
    <row r="141231" spans="17:17">
      <c r="Q141231" s="39"/>
    </row>
    <row r="141232" spans="17:17">
      <c r="Q141232" s="39"/>
    </row>
    <row r="141233" spans="17:17">
      <c r="Q141233" s="39"/>
    </row>
    <row r="141234" spans="17:17">
      <c r="Q141234" s="39"/>
    </row>
    <row r="141235" spans="17:17">
      <c r="Q141235" s="39"/>
    </row>
    <row r="141236" spans="17:17">
      <c r="Q141236" s="39"/>
    </row>
    <row r="141237" spans="17:17">
      <c r="Q141237" s="39"/>
    </row>
    <row r="141238" spans="17:17">
      <c r="Q141238" s="39"/>
    </row>
    <row r="141239" spans="17:17">
      <c r="Q141239" s="39"/>
    </row>
    <row r="141240" spans="17:17">
      <c r="Q141240" s="39"/>
    </row>
    <row r="141241" spans="17:17">
      <c r="Q141241" s="39"/>
    </row>
    <row r="141242" spans="17:17">
      <c r="Q141242" s="39"/>
    </row>
    <row r="141243" spans="17:17">
      <c r="Q141243" s="39"/>
    </row>
    <row r="141244" spans="17:17">
      <c r="Q141244" s="39"/>
    </row>
    <row r="141245" spans="17:17">
      <c r="Q141245" s="39"/>
    </row>
    <row r="141246" spans="17:17">
      <c r="Q141246" s="39"/>
    </row>
    <row r="141247" spans="17:17">
      <c r="Q141247" s="39"/>
    </row>
    <row r="141248" spans="17:17">
      <c r="Q141248" s="39"/>
    </row>
    <row r="141249" spans="17:17">
      <c r="Q141249" s="39"/>
    </row>
    <row r="141250" spans="17:17">
      <c r="Q141250" s="39"/>
    </row>
    <row r="141251" spans="17:17">
      <c r="Q141251" s="39"/>
    </row>
    <row r="141252" spans="17:17">
      <c r="Q141252" s="39"/>
    </row>
    <row r="141253" spans="17:17">
      <c r="Q141253" s="39"/>
    </row>
    <row r="141254" spans="17:17">
      <c r="Q141254" s="39"/>
    </row>
    <row r="141255" spans="17:17">
      <c r="Q141255" s="39"/>
    </row>
    <row r="141256" spans="17:17">
      <c r="Q141256" s="39"/>
    </row>
    <row r="141257" spans="17:17">
      <c r="Q141257" s="39"/>
    </row>
    <row r="141258" spans="17:17">
      <c r="Q141258" s="39"/>
    </row>
    <row r="141259" spans="17:17">
      <c r="Q141259" s="39"/>
    </row>
    <row r="141260" spans="17:17">
      <c r="Q141260" s="39"/>
    </row>
    <row r="141261" spans="17:17">
      <c r="Q141261" s="39"/>
    </row>
    <row r="141262" spans="17:17">
      <c r="Q141262" s="39"/>
    </row>
    <row r="141263" spans="17:17">
      <c r="Q141263" s="39"/>
    </row>
    <row r="141264" spans="17:17">
      <c r="Q141264" s="39"/>
    </row>
    <row r="141265" spans="17:17">
      <c r="Q141265" s="39"/>
    </row>
    <row r="141266" spans="17:17">
      <c r="Q141266" s="39"/>
    </row>
    <row r="141267" spans="17:17">
      <c r="Q141267" s="39"/>
    </row>
    <row r="141268" spans="17:17">
      <c r="Q141268" s="39"/>
    </row>
    <row r="141269" spans="17:17">
      <c r="Q141269" s="39"/>
    </row>
    <row r="141270" spans="17:17">
      <c r="Q141270" s="39"/>
    </row>
    <row r="141271" spans="17:17">
      <c r="Q141271" s="39"/>
    </row>
    <row r="141272" spans="17:17">
      <c r="Q141272" s="39"/>
    </row>
    <row r="141273" spans="17:17">
      <c r="Q141273" s="39"/>
    </row>
    <row r="141274" spans="17:17">
      <c r="Q141274" s="39"/>
    </row>
    <row r="141275" spans="17:17">
      <c r="Q141275" s="39"/>
    </row>
    <row r="141276" spans="17:17">
      <c r="Q141276" s="39"/>
    </row>
    <row r="141277" spans="17:17">
      <c r="Q141277" s="39"/>
    </row>
    <row r="141278" spans="17:17">
      <c r="Q141278" s="39"/>
    </row>
    <row r="141279" spans="17:17">
      <c r="Q141279" s="39"/>
    </row>
    <row r="141280" spans="17:17">
      <c r="Q141280" s="39"/>
    </row>
    <row r="141281" spans="17:17">
      <c r="Q141281" s="39"/>
    </row>
    <row r="141282" spans="17:17">
      <c r="Q141282" s="39"/>
    </row>
    <row r="141283" spans="17:17">
      <c r="Q141283" s="39"/>
    </row>
    <row r="141284" spans="17:17">
      <c r="Q141284" s="39"/>
    </row>
    <row r="141285" spans="17:17">
      <c r="Q141285" s="39"/>
    </row>
    <row r="141286" spans="17:17">
      <c r="Q141286" s="39"/>
    </row>
    <row r="141287" spans="17:17">
      <c r="Q141287" s="39"/>
    </row>
    <row r="141288" spans="17:17">
      <c r="Q141288" s="39"/>
    </row>
    <row r="141289" spans="17:17">
      <c r="Q141289" s="39"/>
    </row>
    <row r="141290" spans="17:17">
      <c r="Q141290" s="39"/>
    </row>
    <row r="141291" spans="17:17">
      <c r="Q141291" s="39"/>
    </row>
    <row r="141292" spans="17:17">
      <c r="Q141292" s="39"/>
    </row>
    <row r="141293" spans="17:17">
      <c r="Q141293" s="39"/>
    </row>
    <row r="141294" spans="17:17">
      <c r="Q141294" s="39"/>
    </row>
    <row r="141295" spans="17:17">
      <c r="Q141295" s="39"/>
    </row>
    <row r="141296" spans="17:17">
      <c r="Q141296" s="39"/>
    </row>
    <row r="141297" spans="17:17">
      <c r="Q141297" s="39"/>
    </row>
    <row r="141298" spans="17:17">
      <c r="Q141298" s="39"/>
    </row>
    <row r="141299" spans="17:17">
      <c r="Q141299" s="39"/>
    </row>
    <row r="141300" spans="17:17">
      <c r="Q141300" s="39"/>
    </row>
    <row r="141301" spans="17:17">
      <c r="Q141301" s="39"/>
    </row>
    <row r="141302" spans="17:17">
      <c r="Q141302" s="39"/>
    </row>
    <row r="141303" spans="17:17">
      <c r="Q141303" s="39"/>
    </row>
    <row r="141304" spans="17:17">
      <c r="Q141304" s="39"/>
    </row>
    <row r="141305" spans="17:17">
      <c r="Q141305" s="39"/>
    </row>
    <row r="141306" spans="17:17">
      <c r="Q141306" s="39"/>
    </row>
    <row r="141307" spans="17:17">
      <c r="Q141307" s="39"/>
    </row>
    <row r="141308" spans="17:17">
      <c r="Q141308" s="39"/>
    </row>
    <row r="141309" spans="17:17">
      <c r="Q141309" s="39"/>
    </row>
    <row r="141310" spans="17:17">
      <c r="Q141310" s="39"/>
    </row>
    <row r="141311" spans="17:17">
      <c r="Q141311" s="39"/>
    </row>
    <row r="141312" spans="17:17">
      <c r="Q141312" s="39"/>
    </row>
    <row r="141313" spans="17:17">
      <c r="Q141313" s="39"/>
    </row>
    <row r="141314" spans="17:17">
      <c r="Q141314" s="39"/>
    </row>
    <row r="141315" spans="17:17">
      <c r="Q141315" s="39"/>
    </row>
    <row r="141316" spans="17:17">
      <c r="Q141316" s="39"/>
    </row>
    <row r="141317" spans="17:17">
      <c r="Q141317" s="39"/>
    </row>
    <row r="141318" spans="17:17">
      <c r="Q141318" s="39"/>
    </row>
    <row r="141319" spans="17:17">
      <c r="Q141319" s="39"/>
    </row>
    <row r="141320" spans="17:17">
      <c r="Q141320" s="39"/>
    </row>
    <row r="141321" spans="17:17">
      <c r="Q141321" s="39"/>
    </row>
    <row r="141322" spans="17:17">
      <c r="Q141322" s="39"/>
    </row>
    <row r="141323" spans="17:17">
      <c r="Q141323" s="39"/>
    </row>
    <row r="141324" spans="17:17">
      <c r="Q141324" s="39"/>
    </row>
    <row r="141325" spans="17:17">
      <c r="Q141325" s="39"/>
    </row>
    <row r="141326" spans="17:17">
      <c r="Q141326" s="39"/>
    </row>
    <row r="141327" spans="17:17">
      <c r="Q141327" s="39"/>
    </row>
    <row r="141328" spans="17:17">
      <c r="Q141328" s="39"/>
    </row>
    <row r="141329" spans="17:17">
      <c r="Q141329" s="39"/>
    </row>
    <row r="141330" spans="17:17">
      <c r="Q141330" s="39"/>
    </row>
    <row r="141331" spans="17:17">
      <c r="Q141331" s="39"/>
    </row>
    <row r="141332" spans="17:17">
      <c r="Q141332" s="39"/>
    </row>
    <row r="141333" spans="17:17">
      <c r="Q141333" s="39"/>
    </row>
    <row r="141334" spans="17:17">
      <c r="Q141334" s="39"/>
    </row>
    <row r="141335" spans="17:17">
      <c r="Q141335" s="39"/>
    </row>
    <row r="141336" spans="17:17">
      <c r="Q141336" s="39"/>
    </row>
    <row r="141337" spans="17:17">
      <c r="Q141337" s="39"/>
    </row>
    <row r="141338" spans="17:17">
      <c r="Q141338" s="39"/>
    </row>
    <row r="141339" spans="17:17">
      <c r="Q141339" s="39"/>
    </row>
    <row r="141340" spans="17:17">
      <c r="Q141340" s="39"/>
    </row>
    <row r="141341" spans="17:17">
      <c r="Q141341" s="39"/>
    </row>
    <row r="141342" spans="17:17">
      <c r="Q141342" s="39"/>
    </row>
    <row r="141343" spans="17:17">
      <c r="Q141343" s="39"/>
    </row>
    <row r="141344" spans="17:17">
      <c r="Q141344" s="39"/>
    </row>
    <row r="141345" spans="17:17">
      <c r="Q141345" s="39"/>
    </row>
    <row r="141346" spans="17:17">
      <c r="Q141346" s="39"/>
    </row>
    <row r="141347" spans="17:17">
      <c r="Q141347" s="39"/>
    </row>
    <row r="141348" spans="17:17">
      <c r="Q141348" s="39"/>
    </row>
    <row r="141349" spans="17:17">
      <c r="Q141349" s="39"/>
    </row>
    <row r="141350" spans="17:17">
      <c r="Q141350" s="39"/>
    </row>
    <row r="141351" spans="17:17">
      <c r="Q141351" s="39"/>
    </row>
    <row r="141352" spans="17:17">
      <c r="Q141352" s="39"/>
    </row>
    <row r="141353" spans="17:17">
      <c r="Q141353" s="39"/>
    </row>
    <row r="141354" spans="17:17">
      <c r="Q141354" s="39"/>
    </row>
    <row r="141355" spans="17:17">
      <c r="Q141355" s="39"/>
    </row>
    <row r="141356" spans="17:17">
      <c r="Q141356" s="39"/>
    </row>
    <row r="141357" spans="17:17">
      <c r="Q141357" s="39"/>
    </row>
    <row r="141358" spans="17:17">
      <c r="Q141358" s="39"/>
    </row>
    <row r="141359" spans="17:17">
      <c r="Q141359" s="39"/>
    </row>
    <row r="141360" spans="17:17">
      <c r="Q141360" s="39"/>
    </row>
    <row r="141361" spans="17:17">
      <c r="Q141361" s="39"/>
    </row>
    <row r="141362" spans="17:17">
      <c r="Q141362" s="39"/>
    </row>
    <row r="141363" spans="17:17">
      <c r="Q141363" s="39"/>
    </row>
    <row r="141364" spans="17:17">
      <c r="Q141364" s="39"/>
    </row>
    <row r="141365" spans="17:17">
      <c r="Q141365" s="39"/>
    </row>
    <row r="141366" spans="17:17">
      <c r="Q141366" s="39"/>
    </row>
    <row r="141367" spans="17:17">
      <c r="Q141367" s="39"/>
    </row>
    <row r="141368" spans="17:17">
      <c r="Q141368" s="39"/>
    </row>
    <row r="141369" spans="17:17">
      <c r="Q141369" s="39"/>
    </row>
    <row r="141370" spans="17:17">
      <c r="Q141370" s="39"/>
    </row>
    <row r="141371" spans="17:17">
      <c r="Q141371" s="39"/>
    </row>
    <row r="141372" spans="17:17">
      <c r="Q141372" s="39"/>
    </row>
    <row r="141373" spans="17:17">
      <c r="Q141373" s="39"/>
    </row>
    <row r="141374" spans="17:17">
      <c r="Q141374" s="39"/>
    </row>
    <row r="141375" spans="17:17">
      <c r="Q141375" s="39"/>
    </row>
    <row r="141376" spans="17:17">
      <c r="Q141376" s="39"/>
    </row>
    <row r="141377" spans="17:17">
      <c r="Q141377" s="39"/>
    </row>
    <row r="141378" spans="17:17">
      <c r="Q141378" s="39"/>
    </row>
    <row r="141379" spans="17:17">
      <c r="Q141379" s="39"/>
    </row>
    <row r="141380" spans="17:17">
      <c r="Q141380" s="39"/>
    </row>
    <row r="141381" spans="17:17">
      <c r="Q141381" s="39"/>
    </row>
    <row r="141382" spans="17:17">
      <c r="Q141382" s="39"/>
    </row>
    <row r="141383" spans="17:17">
      <c r="Q141383" s="39"/>
    </row>
    <row r="141384" spans="17:17">
      <c r="Q141384" s="39"/>
    </row>
    <row r="141385" spans="17:17">
      <c r="Q141385" s="39"/>
    </row>
    <row r="141386" spans="17:17">
      <c r="Q141386" s="39"/>
    </row>
    <row r="141387" spans="17:17">
      <c r="Q141387" s="39"/>
    </row>
    <row r="141388" spans="17:17">
      <c r="Q141388" s="39"/>
    </row>
    <row r="141389" spans="17:17">
      <c r="Q141389" s="39"/>
    </row>
    <row r="141390" spans="17:17">
      <c r="Q141390" s="39"/>
    </row>
    <row r="141391" spans="17:17">
      <c r="Q141391" s="39"/>
    </row>
    <row r="141392" spans="17:17">
      <c r="Q141392" s="39"/>
    </row>
    <row r="141393" spans="17:17">
      <c r="Q141393" s="39"/>
    </row>
    <row r="141394" spans="17:17">
      <c r="Q141394" s="39"/>
    </row>
    <row r="141395" spans="17:17">
      <c r="Q141395" s="39"/>
    </row>
    <row r="141396" spans="17:17">
      <c r="Q141396" s="39"/>
    </row>
    <row r="141397" spans="17:17">
      <c r="Q141397" s="39"/>
    </row>
    <row r="141398" spans="17:17">
      <c r="Q141398" s="39"/>
    </row>
    <row r="141399" spans="17:17">
      <c r="Q141399" s="39"/>
    </row>
    <row r="141400" spans="17:17">
      <c r="Q141400" s="39"/>
    </row>
    <row r="141401" spans="17:17">
      <c r="Q141401" s="39"/>
    </row>
    <row r="141402" spans="17:17">
      <c r="Q141402" s="39"/>
    </row>
    <row r="141403" spans="17:17">
      <c r="Q141403" s="39"/>
    </row>
    <row r="141404" spans="17:17">
      <c r="Q141404" s="39"/>
    </row>
    <row r="141405" spans="17:17">
      <c r="Q141405" s="39"/>
    </row>
    <row r="141406" spans="17:17">
      <c r="Q141406" s="39"/>
    </row>
    <row r="141407" spans="17:17">
      <c r="Q141407" s="39"/>
    </row>
    <row r="141408" spans="17:17">
      <c r="Q141408" s="39"/>
    </row>
    <row r="141409" spans="17:17">
      <c r="Q141409" s="39"/>
    </row>
    <row r="141410" spans="17:17">
      <c r="Q141410" s="39"/>
    </row>
    <row r="141411" spans="17:17">
      <c r="Q141411" s="39"/>
    </row>
    <row r="141412" spans="17:17">
      <c r="Q141412" s="39"/>
    </row>
    <row r="141413" spans="17:17">
      <c r="Q141413" s="39"/>
    </row>
    <row r="141414" spans="17:17">
      <c r="Q141414" s="39"/>
    </row>
    <row r="141415" spans="17:17">
      <c r="Q141415" s="39"/>
    </row>
    <row r="141416" spans="17:17">
      <c r="Q141416" s="39"/>
    </row>
    <row r="141417" spans="17:17">
      <c r="Q141417" s="39"/>
    </row>
    <row r="141418" spans="17:17">
      <c r="Q141418" s="39"/>
    </row>
    <row r="141419" spans="17:17">
      <c r="Q141419" s="39"/>
    </row>
    <row r="141420" spans="17:17">
      <c r="Q141420" s="39"/>
    </row>
    <row r="141421" spans="17:17">
      <c r="Q141421" s="39"/>
    </row>
    <row r="141422" spans="17:17">
      <c r="Q141422" s="39"/>
    </row>
    <row r="141423" spans="17:17">
      <c r="Q141423" s="39"/>
    </row>
    <row r="141424" spans="17:17">
      <c r="Q141424" s="39"/>
    </row>
    <row r="141425" spans="17:17">
      <c r="Q141425" s="39"/>
    </row>
    <row r="141426" spans="17:17">
      <c r="Q141426" s="39"/>
    </row>
    <row r="141427" spans="17:17">
      <c r="Q141427" s="39"/>
    </row>
    <row r="141428" spans="17:17">
      <c r="Q141428" s="39"/>
    </row>
    <row r="141429" spans="17:17">
      <c r="Q141429" s="39"/>
    </row>
    <row r="141430" spans="17:17">
      <c r="Q141430" s="39"/>
    </row>
    <row r="141431" spans="17:17">
      <c r="Q141431" s="39"/>
    </row>
    <row r="141432" spans="17:17">
      <c r="Q141432" s="39"/>
    </row>
    <row r="141433" spans="17:17">
      <c r="Q141433" s="39"/>
    </row>
    <row r="141434" spans="17:17">
      <c r="Q141434" s="39"/>
    </row>
    <row r="141435" spans="17:17">
      <c r="Q141435" s="39"/>
    </row>
    <row r="141436" spans="17:17">
      <c r="Q141436" s="39"/>
    </row>
    <row r="141437" spans="17:17">
      <c r="Q141437" s="39"/>
    </row>
    <row r="141438" spans="17:17">
      <c r="Q141438" s="39"/>
    </row>
    <row r="141439" spans="17:17">
      <c r="Q141439" s="39"/>
    </row>
    <row r="141440" spans="17:17">
      <c r="Q141440" s="39"/>
    </row>
    <row r="141441" spans="17:17">
      <c r="Q141441" s="39"/>
    </row>
    <row r="141442" spans="17:17">
      <c r="Q141442" s="39"/>
    </row>
    <row r="141443" spans="17:17">
      <c r="Q141443" s="39"/>
    </row>
    <row r="141444" spans="17:17">
      <c r="Q141444" s="39"/>
    </row>
    <row r="141445" spans="17:17">
      <c r="Q141445" s="39"/>
    </row>
    <row r="141446" spans="17:17">
      <c r="Q141446" s="39"/>
    </row>
    <row r="141447" spans="17:17">
      <c r="Q141447" s="39"/>
    </row>
    <row r="141448" spans="17:17">
      <c r="Q141448" s="39"/>
    </row>
    <row r="141449" spans="17:17">
      <c r="Q141449" s="39"/>
    </row>
    <row r="141450" spans="17:17">
      <c r="Q141450" s="39"/>
    </row>
    <row r="141451" spans="17:17">
      <c r="Q141451" s="39"/>
    </row>
    <row r="141452" spans="17:17">
      <c r="Q141452" s="39"/>
    </row>
    <row r="141453" spans="17:17">
      <c r="Q141453" s="39"/>
    </row>
    <row r="141454" spans="17:17">
      <c r="Q141454" s="39"/>
    </row>
    <row r="141455" spans="17:17">
      <c r="Q141455" s="39"/>
    </row>
    <row r="141456" spans="17:17">
      <c r="Q141456" s="39"/>
    </row>
    <row r="141457" spans="17:17">
      <c r="Q141457" s="39"/>
    </row>
    <row r="141458" spans="17:17">
      <c r="Q141458" s="39"/>
    </row>
    <row r="141459" spans="17:17">
      <c r="Q141459" s="39"/>
    </row>
    <row r="141460" spans="17:17">
      <c r="Q141460" s="39"/>
    </row>
    <row r="141461" spans="17:17">
      <c r="Q141461" s="39"/>
    </row>
    <row r="141462" spans="17:17">
      <c r="Q141462" s="39"/>
    </row>
    <row r="141463" spans="17:17">
      <c r="Q141463" s="39"/>
    </row>
    <row r="141464" spans="17:17">
      <c r="Q141464" s="39"/>
    </row>
    <row r="141465" spans="17:17">
      <c r="Q141465" s="39"/>
    </row>
    <row r="141466" spans="17:17">
      <c r="Q141466" s="39"/>
    </row>
    <row r="141467" spans="17:17">
      <c r="Q141467" s="39"/>
    </row>
    <row r="141468" spans="17:17">
      <c r="Q141468" s="39"/>
    </row>
    <row r="141469" spans="17:17">
      <c r="Q141469" s="39"/>
    </row>
    <row r="141470" spans="17:17">
      <c r="Q141470" s="39"/>
    </row>
    <row r="141471" spans="17:17">
      <c r="Q141471" s="39"/>
    </row>
    <row r="141472" spans="17:17">
      <c r="Q141472" s="39"/>
    </row>
    <row r="141473" spans="17:17">
      <c r="Q141473" s="39"/>
    </row>
    <row r="141474" spans="17:17">
      <c r="Q141474" s="39"/>
    </row>
    <row r="141475" spans="17:17">
      <c r="Q141475" s="39"/>
    </row>
    <row r="141476" spans="17:17">
      <c r="Q141476" s="39"/>
    </row>
    <row r="141477" spans="17:17">
      <c r="Q141477" s="39"/>
    </row>
    <row r="141478" spans="17:17">
      <c r="Q141478" s="39"/>
    </row>
    <row r="141479" spans="17:17">
      <c r="Q141479" s="39"/>
    </row>
    <row r="141480" spans="17:17">
      <c r="Q141480" s="39"/>
    </row>
    <row r="141481" spans="17:17">
      <c r="Q141481" s="39"/>
    </row>
    <row r="141482" spans="17:17">
      <c r="Q141482" s="39"/>
    </row>
    <row r="141483" spans="17:17">
      <c r="Q141483" s="39"/>
    </row>
    <row r="141484" spans="17:17">
      <c r="Q141484" s="39"/>
    </row>
    <row r="141485" spans="17:17">
      <c r="Q141485" s="39"/>
    </row>
    <row r="141486" spans="17:17">
      <c r="Q141486" s="39"/>
    </row>
    <row r="141487" spans="17:17">
      <c r="Q141487" s="39"/>
    </row>
    <row r="141488" spans="17:17">
      <c r="Q141488" s="39"/>
    </row>
    <row r="141489" spans="17:17">
      <c r="Q141489" s="39"/>
    </row>
    <row r="141490" spans="17:17">
      <c r="Q141490" s="39"/>
    </row>
    <row r="141491" spans="17:17">
      <c r="Q141491" s="39"/>
    </row>
    <row r="141492" spans="17:17">
      <c r="Q141492" s="39"/>
    </row>
    <row r="141493" spans="17:17">
      <c r="Q141493" s="39"/>
    </row>
    <row r="141494" spans="17:17">
      <c r="Q141494" s="39"/>
    </row>
    <row r="141495" spans="17:17">
      <c r="Q141495" s="39"/>
    </row>
    <row r="141496" spans="17:17">
      <c r="Q141496" s="39"/>
    </row>
    <row r="141497" spans="17:17">
      <c r="Q141497" s="39"/>
    </row>
    <row r="141498" spans="17:17">
      <c r="Q141498" s="39"/>
    </row>
    <row r="141499" spans="17:17">
      <c r="Q141499" s="39"/>
    </row>
    <row r="141500" spans="17:17">
      <c r="Q141500" s="39"/>
    </row>
    <row r="141501" spans="17:17">
      <c r="Q141501" s="39"/>
    </row>
    <row r="141502" spans="17:17">
      <c r="Q141502" s="39"/>
    </row>
    <row r="141503" spans="17:17">
      <c r="Q141503" s="39"/>
    </row>
    <row r="141504" spans="17:17">
      <c r="Q141504" s="39"/>
    </row>
    <row r="141505" spans="17:17">
      <c r="Q141505" s="39"/>
    </row>
    <row r="141506" spans="17:17">
      <c r="Q141506" s="39"/>
    </row>
    <row r="141507" spans="17:17">
      <c r="Q141507" s="39"/>
    </row>
    <row r="141508" spans="17:17">
      <c r="Q141508" s="39"/>
    </row>
    <row r="141509" spans="17:17">
      <c r="Q141509" s="39"/>
    </row>
    <row r="141510" spans="17:17">
      <c r="Q141510" s="39"/>
    </row>
    <row r="141511" spans="17:17">
      <c r="Q141511" s="39"/>
    </row>
    <row r="141512" spans="17:17">
      <c r="Q141512" s="39"/>
    </row>
    <row r="141513" spans="17:17">
      <c r="Q141513" s="39"/>
    </row>
    <row r="141514" spans="17:17">
      <c r="Q141514" s="39"/>
    </row>
    <row r="141515" spans="17:17">
      <c r="Q141515" s="39"/>
    </row>
    <row r="141516" spans="17:17">
      <c r="Q141516" s="39"/>
    </row>
    <row r="141517" spans="17:17">
      <c r="Q141517" s="39"/>
    </row>
    <row r="141518" spans="17:17">
      <c r="Q141518" s="39"/>
    </row>
    <row r="141519" spans="17:17">
      <c r="Q141519" s="39"/>
    </row>
    <row r="141520" spans="17:17">
      <c r="Q141520" s="39"/>
    </row>
    <row r="141521" spans="17:17">
      <c r="Q141521" s="39"/>
    </row>
    <row r="141522" spans="17:17">
      <c r="Q141522" s="39"/>
    </row>
    <row r="141523" spans="17:17">
      <c r="Q141523" s="39"/>
    </row>
    <row r="141524" spans="17:17">
      <c r="Q141524" s="39"/>
    </row>
    <row r="141525" spans="17:17">
      <c r="Q141525" s="39"/>
    </row>
    <row r="141526" spans="17:17">
      <c r="Q141526" s="39"/>
    </row>
    <row r="141527" spans="17:17">
      <c r="Q141527" s="39"/>
    </row>
    <row r="141528" spans="17:17">
      <c r="Q141528" s="39"/>
    </row>
    <row r="141529" spans="17:17">
      <c r="Q141529" s="39"/>
    </row>
    <row r="141530" spans="17:17">
      <c r="Q141530" s="39"/>
    </row>
    <row r="141531" spans="17:17">
      <c r="Q141531" s="39"/>
    </row>
    <row r="141532" spans="17:17">
      <c r="Q141532" s="39"/>
    </row>
    <row r="141533" spans="17:17">
      <c r="Q141533" s="39"/>
    </row>
    <row r="141534" spans="17:17">
      <c r="Q141534" s="39"/>
    </row>
    <row r="141535" spans="17:17">
      <c r="Q141535" s="39"/>
    </row>
    <row r="141536" spans="17:17">
      <c r="Q141536" s="39"/>
    </row>
    <row r="141537" spans="17:17">
      <c r="Q141537" s="39"/>
    </row>
    <row r="141538" spans="17:17">
      <c r="Q141538" s="39"/>
    </row>
    <row r="141539" spans="17:17">
      <c r="Q141539" s="39"/>
    </row>
    <row r="141540" spans="17:17">
      <c r="Q141540" s="39"/>
    </row>
    <row r="141541" spans="17:17">
      <c r="Q141541" s="39"/>
    </row>
    <row r="141542" spans="17:17">
      <c r="Q141542" s="39"/>
    </row>
    <row r="141543" spans="17:17">
      <c r="Q141543" s="39"/>
    </row>
    <row r="141544" spans="17:17">
      <c r="Q141544" s="39"/>
    </row>
    <row r="141545" spans="17:17">
      <c r="Q141545" s="39"/>
    </row>
    <row r="141546" spans="17:17">
      <c r="Q141546" s="39"/>
    </row>
    <row r="141547" spans="17:17">
      <c r="Q141547" s="39"/>
    </row>
    <row r="141548" spans="17:17">
      <c r="Q141548" s="39"/>
    </row>
    <row r="141549" spans="17:17">
      <c r="Q141549" s="39"/>
    </row>
    <row r="141550" spans="17:17">
      <c r="Q141550" s="39"/>
    </row>
    <row r="141551" spans="17:17">
      <c r="Q141551" s="39"/>
    </row>
    <row r="141552" spans="17:17">
      <c r="Q141552" s="39"/>
    </row>
    <row r="141553" spans="17:17">
      <c r="Q141553" s="39"/>
    </row>
    <row r="141554" spans="17:17">
      <c r="Q141554" s="39"/>
    </row>
    <row r="141555" spans="17:17">
      <c r="Q141555" s="39"/>
    </row>
    <row r="141556" spans="17:17">
      <c r="Q141556" s="39"/>
    </row>
    <row r="141557" spans="17:17">
      <c r="Q141557" s="39"/>
    </row>
    <row r="141558" spans="17:17">
      <c r="Q141558" s="39"/>
    </row>
    <row r="141559" spans="17:17">
      <c r="Q141559" s="39"/>
    </row>
    <row r="141560" spans="17:17">
      <c r="Q141560" s="39"/>
    </row>
    <row r="141561" spans="17:17">
      <c r="Q141561" s="39"/>
    </row>
    <row r="141562" spans="17:17">
      <c r="Q141562" s="39"/>
    </row>
    <row r="141563" spans="17:17">
      <c r="Q141563" s="39"/>
    </row>
    <row r="141564" spans="17:17">
      <c r="Q141564" s="39"/>
    </row>
    <row r="141565" spans="17:17">
      <c r="Q141565" s="39"/>
    </row>
    <row r="141566" spans="17:17">
      <c r="Q141566" s="39"/>
    </row>
    <row r="141567" spans="17:17">
      <c r="Q141567" s="39"/>
    </row>
    <row r="141568" spans="17:17">
      <c r="Q141568" s="39"/>
    </row>
    <row r="141569" spans="17:17">
      <c r="Q141569" s="39"/>
    </row>
    <row r="141570" spans="17:17">
      <c r="Q141570" s="39"/>
    </row>
    <row r="141571" spans="17:17">
      <c r="Q141571" s="39"/>
    </row>
    <row r="141572" spans="17:17">
      <c r="Q141572" s="39"/>
    </row>
    <row r="141573" spans="17:17">
      <c r="Q141573" s="39"/>
    </row>
    <row r="141574" spans="17:17">
      <c r="Q141574" s="39"/>
    </row>
    <row r="141575" spans="17:17">
      <c r="Q141575" s="39"/>
    </row>
    <row r="141576" spans="17:17">
      <c r="Q141576" s="39"/>
    </row>
    <row r="141577" spans="17:17">
      <c r="Q141577" s="39"/>
    </row>
    <row r="141578" spans="17:17">
      <c r="Q141578" s="39"/>
    </row>
    <row r="141579" spans="17:17">
      <c r="Q141579" s="39"/>
    </row>
    <row r="141580" spans="17:17">
      <c r="Q141580" s="39"/>
    </row>
    <row r="141581" spans="17:17">
      <c r="Q141581" s="39"/>
    </row>
    <row r="141582" spans="17:17">
      <c r="Q141582" s="39"/>
    </row>
    <row r="141583" spans="17:17">
      <c r="Q141583" s="39"/>
    </row>
    <row r="141584" spans="17:17">
      <c r="Q141584" s="39"/>
    </row>
    <row r="141585" spans="17:17">
      <c r="Q141585" s="39"/>
    </row>
    <row r="141586" spans="17:17">
      <c r="Q141586" s="39"/>
    </row>
    <row r="141587" spans="17:17">
      <c r="Q141587" s="39"/>
    </row>
    <row r="141588" spans="17:17">
      <c r="Q141588" s="39"/>
    </row>
    <row r="141589" spans="17:17">
      <c r="Q141589" s="39"/>
    </row>
    <row r="141590" spans="17:17">
      <c r="Q141590" s="39"/>
    </row>
    <row r="141591" spans="17:17">
      <c r="Q141591" s="39"/>
    </row>
    <row r="141592" spans="17:17">
      <c r="Q141592" s="39"/>
    </row>
    <row r="141593" spans="17:17">
      <c r="Q141593" s="39"/>
    </row>
    <row r="141594" spans="17:17">
      <c r="Q141594" s="39"/>
    </row>
    <row r="141595" spans="17:17">
      <c r="Q141595" s="39"/>
    </row>
    <row r="141596" spans="17:17">
      <c r="Q141596" s="39"/>
    </row>
    <row r="141597" spans="17:17">
      <c r="Q141597" s="39"/>
    </row>
    <row r="141598" spans="17:17">
      <c r="Q141598" s="39"/>
    </row>
    <row r="141599" spans="17:17">
      <c r="Q141599" s="39"/>
    </row>
    <row r="141600" spans="17:17">
      <c r="Q141600" s="39"/>
    </row>
    <row r="141601" spans="17:17">
      <c r="Q141601" s="39"/>
    </row>
    <row r="141602" spans="17:17">
      <c r="Q141602" s="39"/>
    </row>
    <row r="141603" spans="17:17">
      <c r="Q141603" s="39"/>
    </row>
    <row r="141604" spans="17:17">
      <c r="Q141604" s="39"/>
    </row>
    <row r="141605" spans="17:17">
      <c r="Q141605" s="39"/>
    </row>
    <row r="141606" spans="17:17">
      <c r="Q141606" s="39"/>
    </row>
    <row r="141607" spans="17:17">
      <c r="Q141607" s="39"/>
    </row>
    <row r="141608" spans="17:17">
      <c r="Q141608" s="39"/>
    </row>
    <row r="141609" spans="17:17">
      <c r="Q141609" s="39"/>
    </row>
    <row r="141610" spans="17:17">
      <c r="Q141610" s="39"/>
    </row>
    <row r="141611" spans="17:17">
      <c r="Q141611" s="39"/>
    </row>
    <row r="141612" spans="17:17">
      <c r="Q141612" s="39"/>
    </row>
    <row r="141613" spans="17:17">
      <c r="Q141613" s="39"/>
    </row>
    <row r="141614" spans="17:17">
      <c r="Q141614" s="39"/>
    </row>
    <row r="141615" spans="17:17">
      <c r="Q141615" s="39"/>
    </row>
    <row r="141616" spans="17:17">
      <c r="Q141616" s="39"/>
    </row>
    <row r="141617" spans="17:17">
      <c r="Q141617" s="39"/>
    </row>
    <row r="141618" spans="17:17">
      <c r="Q141618" s="39"/>
    </row>
    <row r="141619" spans="17:17">
      <c r="Q141619" s="39"/>
    </row>
    <row r="141620" spans="17:17">
      <c r="Q141620" s="39"/>
    </row>
    <row r="141621" spans="17:17">
      <c r="Q141621" s="39"/>
    </row>
    <row r="141622" spans="17:17">
      <c r="Q141622" s="39"/>
    </row>
    <row r="141623" spans="17:17">
      <c r="Q141623" s="39"/>
    </row>
    <row r="141624" spans="17:17">
      <c r="Q141624" s="39"/>
    </row>
    <row r="141625" spans="17:17">
      <c r="Q141625" s="39"/>
    </row>
    <row r="141626" spans="17:17">
      <c r="Q141626" s="39"/>
    </row>
    <row r="141627" spans="17:17">
      <c r="Q141627" s="39"/>
    </row>
    <row r="141628" spans="17:17">
      <c r="Q141628" s="39"/>
    </row>
    <row r="141629" spans="17:17">
      <c r="Q141629" s="39"/>
    </row>
    <row r="141630" spans="17:17">
      <c r="Q141630" s="39"/>
    </row>
    <row r="141631" spans="17:17">
      <c r="Q141631" s="39"/>
    </row>
    <row r="141632" spans="17:17">
      <c r="Q141632" s="39"/>
    </row>
    <row r="141633" spans="17:17">
      <c r="Q141633" s="39"/>
    </row>
    <row r="141634" spans="17:17">
      <c r="Q141634" s="39"/>
    </row>
    <row r="141635" spans="17:17">
      <c r="Q141635" s="39"/>
    </row>
    <row r="141636" spans="17:17">
      <c r="Q141636" s="39"/>
    </row>
    <row r="141637" spans="17:17">
      <c r="Q141637" s="39"/>
    </row>
    <row r="141638" spans="17:17">
      <c r="Q141638" s="39"/>
    </row>
    <row r="141639" spans="17:17">
      <c r="Q141639" s="39"/>
    </row>
    <row r="141640" spans="17:17">
      <c r="Q141640" s="39"/>
    </row>
    <row r="141641" spans="17:17">
      <c r="Q141641" s="39"/>
    </row>
    <row r="141642" spans="17:17">
      <c r="Q141642" s="39"/>
    </row>
    <row r="141643" spans="17:17">
      <c r="Q141643" s="39"/>
    </row>
    <row r="141644" spans="17:17">
      <c r="Q141644" s="39"/>
    </row>
    <row r="141645" spans="17:17">
      <c r="Q141645" s="39"/>
    </row>
    <row r="141646" spans="17:17">
      <c r="Q141646" s="39"/>
    </row>
    <row r="141647" spans="17:17">
      <c r="Q141647" s="39"/>
    </row>
    <row r="141648" spans="17:17">
      <c r="Q141648" s="39"/>
    </row>
    <row r="141649" spans="17:17">
      <c r="Q141649" s="39"/>
    </row>
    <row r="141650" spans="17:17">
      <c r="Q141650" s="39"/>
    </row>
    <row r="141651" spans="17:17">
      <c r="Q141651" s="39"/>
    </row>
    <row r="141652" spans="17:17">
      <c r="Q141652" s="39"/>
    </row>
    <row r="141653" spans="17:17">
      <c r="Q141653" s="39"/>
    </row>
    <row r="141654" spans="17:17">
      <c r="Q141654" s="39"/>
    </row>
    <row r="141655" spans="17:17">
      <c r="Q141655" s="39"/>
    </row>
    <row r="141656" spans="17:17">
      <c r="Q141656" s="39"/>
    </row>
    <row r="141657" spans="17:17">
      <c r="Q141657" s="39"/>
    </row>
    <row r="141658" spans="17:17">
      <c r="Q141658" s="39"/>
    </row>
    <row r="141659" spans="17:17">
      <c r="Q141659" s="39"/>
    </row>
    <row r="141660" spans="17:17">
      <c r="Q141660" s="39"/>
    </row>
    <row r="141661" spans="17:17">
      <c r="Q141661" s="39"/>
    </row>
    <row r="141662" spans="17:17">
      <c r="Q141662" s="39"/>
    </row>
    <row r="141663" spans="17:17">
      <c r="Q141663" s="39"/>
    </row>
    <row r="141664" spans="17:17">
      <c r="Q141664" s="39"/>
    </row>
    <row r="141665" spans="17:17">
      <c r="Q141665" s="39"/>
    </row>
    <row r="141666" spans="17:17">
      <c r="Q141666" s="39"/>
    </row>
    <row r="141667" spans="17:17">
      <c r="Q141667" s="39"/>
    </row>
    <row r="141668" spans="17:17">
      <c r="Q141668" s="39"/>
    </row>
    <row r="141669" spans="17:17">
      <c r="Q141669" s="39"/>
    </row>
    <row r="141670" spans="17:17">
      <c r="Q141670" s="39"/>
    </row>
    <row r="141671" spans="17:17">
      <c r="Q141671" s="39"/>
    </row>
    <row r="141672" spans="17:17">
      <c r="Q141672" s="39"/>
    </row>
    <row r="141673" spans="17:17">
      <c r="Q141673" s="39"/>
    </row>
    <row r="141674" spans="17:17">
      <c r="Q141674" s="39"/>
    </row>
    <row r="141675" spans="17:17">
      <c r="Q141675" s="39"/>
    </row>
    <row r="141676" spans="17:17">
      <c r="Q141676" s="39"/>
    </row>
    <row r="141677" spans="17:17">
      <c r="Q141677" s="39"/>
    </row>
    <row r="141678" spans="17:17">
      <c r="Q141678" s="39"/>
    </row>
    <row r="141679" spans="17:17">
      <c r="Q141679" s="39"/>
    </row>
    <row r="141680" spans="17:17">
      <c r="Q141680" s="39"/>
    </row>
    <row r="141681" spans="17:17">
      <c r="Q141681" s="39"/>
    </row>
    <row r="141682" spans="17:17">
      <c r="Q141682" s="39"/>
    </row>
    <row r="141683" spans="17:17">
      <c r="Q141683" s="39"/>
    </row>
    <row r="141684" spans="17:17">
      <c r="Q141684" s="39"/>
    </row>
    <row r="141685" spans="17:17">
      <c r="Q141685" s="39"/>
    </row>
    <row r="141686" spans="17:17">
      <c r="Q141686" s="39"/>
    </row>
    <row r="141687" spans="17:17">
      <c r="Q141687" s="39"/>
    </row>
    <row r="141688" spans="17:17">
      <c r="Q141688" s="39"/>
    </row>
    <row r="141689" spans="17:17">
      <c r="Q141689" s="39"/>
    </row>
    <row r="141690" spans="17:17">
      <c r="Q141690" s="39"/>
    </row>
    <row r="141691" spans="17:17">
      <c r="Q141691" s="39"/>
    </row>
    <row r="141692" spans="17:17">
      <c r="Q141692" s="39"/>
    </row>
    <row r="141693" spans="17:17">
      <c r="Q141693" s="39"/>
    </row>
    <row r="141694" spans="17:17">
      <c r="Q141694" s="39"/>
    </row>
    <row r="141695" spans="17:17">
      <c r="Q141695" s="39"/>
    </row>
    <row r="141696" spans="17:17">
      <c r="Q141696" s="39"/>
    </row>
    <row r="141697" spans="17:17">
      <c r="Q141697" s="39"/>
    </row>
    <row r="141698" spans="17:17">
      <c r="Q141698" s="39"/>
    </row>
    <row r="141699" spans="17:17">
      <c r="Q141699" s="39"/>
    </row>
    <row r="141700" spans="17:17">
      <c r="Q141700" s="39"/>
    </row>
    <row r="141701" spans="17:17">
      <c r="Q141701" s="39"/>
    </row>
    <row r="141702" spans="17:17">
      <c r="Q141702" s="39"/>
    </row>
    <row r="141703" spans="17:17">
      <c r="Q141703" s="39"/>
    </row>
    <row r="141704" spans="17:17">
      <c r="Q141704" s="39"/>
    </row>
    <row r="141705" spans="17:17">
      <c r="Q141705" s="39"/>
    </row>
    <row r="141706" spans="17:17">
      <c r="Q141706" s="39"/>
    </row>
    <row r="141707" spans="17:17">
      <c r="Q141707" s="39"/>
    </row>
    <row r="141708" spans="17:17">
      <c r="Q141708" s="39"/>
    </row>
    <row r="141709" spans="17:17">
      <c r="Q141709" s="39"/>
    </row>
    <row r="141710" spans="17:17">
      <c r="Q141710" s="39"/>
    </row>
    <row r="141711" spans="17:17">
      <c r="Q141711" s="39"/>
    </row>
    <row r="141712" spans="17:17">
      <c r="Q141712" s="39"/>
    </row>
    <row r="141713" spans="17:17">
      <c r="Q141713" s="39"/>
    </row>
    <row r="141714" spans="17:17">
      <c r="Q141714" s="39"/>
    </row>
    <row r="141715" spans="17:17">
      <c r="Q141715" s="39"/>
    </row>
    <row r="141716" spans="17:17">
      <c r="Q141716" s="39"/>
    </row>
    <row r="141717" spans="17:17">
      <c r="Q141717" s="39"/>
    </row>
    <row r="141718" spans="17:17">
      <c r="Q141718" s="39"/>
    </row>
    <row r="141719" spans="17:17">
      <c r="Q141719" s="39"/>
    </row>
    <row r="141720" spans="17:17">
      <c r="Q141720" s="39"/>
    </row>
    <row r="141721" spans="17:17">
      <c r="Q141721" s="39"/>
    </row>
    <row r="141722" spans="17:17">
      <c r="Q141722" s="39"/>
    </row>
    <row r="141723" spans="17:17">
      <c r="Q141723" s="39"/>
    </row>
    <row r="141724" spans="17:17">
      <c r="Q141724" s="39"/>
    </row>
    <row r="141725" spans="17:17">
      <c r="Q141725" s="39"/>
    </row>
    <row r="141726" spans="17:17">
      <c r="Q141726" s="39"/>
    </row>
    <row r="141727" spans="17:17">
      <c r="Q141727" s="39"/>
    </row>
    <row r="141728" spans="17:17">
      <c r="Q141728" s="39"/>
    </row>
    <row r="141729" spans="17:17">
      <c r="Q141729" s="39"/>
    </row>
    <row r="141730" spans="17:17">
      <c r="Q141730" s="39"/>
    </row>
    <row r="141731" spans="17:17">
      <c r="Q141731" s="39"/>
    </row>
    <row r="141732" spans="17:17">
      <c r="Q141732" s="39"/>
    </row>
    <row r="141733" spans="17:17">
      <c r="Q141733" s="39"/>
    </row>
    <row r="141734" spans="17:17">
      <c r="Q141734" s="39"/>
    </row>
    <row r="141735" spans="17:17">
      <c r="Q141735" s="39"/>
    </row>
    <row r="141736" spans="17:17">
      <c r="Q141736" s="39"/>
    </row>
    <row r="141737" spans="17:17">
      <c r="Q141737" s="39"/>
    </row>
    <row r="141738" spans="17:17">
      <c r="Q141738" s="39"/>
    </row>
    <row r="141739" spans="17:17">
      <c r="Q141739" s="39"/>
    </row>
    <row r="141740" spans="17:17">
      <c r="Q141740" s="39"/>
    </row>
    <row r="141741" spans="17:17">
      <c r="Q141741" s="39"/>
    </row>
    <row r="141742" spans="17:17">
      <c r="Q141742" s="39"/>
    </row>
    <row r="141743" spans="17:17">
      <c r="Q141743" s="39"/>
    </row>
    <row r="141744" spans="17:17">
      <c r="Q141744" s="39"/>
    </row>
    <row r="141745" spans="17:17">
      <c r="Q141745" s="39"/>
    </row>
    <row r="141746" spans="17:17">
      <c r="Q141746" s="39"/>
    </row>
    <row r="141747" spans="17:17">
      <c r="Q141747" s="39"/>
    </row>
    <row r="141748" spans="17:17">
      <c r="Q141748" s="39"/>
    </row>
    <row r="141749" spans="17:17">
      <c r="Q141749" s="39"/>
    </row>
    <row r="141750" spans="17:17">
      <c r="Q141750" s="39"/>
    </row>
    <row r="141751" spans="17:17">
      <c r="Q141751" s="39"/>
    </row>
    <row r="141752" spans="17:17">
      <c r="Q141752" s="39"/>
    </row>
    <row r="141753" spans="17:17">
      <c r="Q141753" s="39"/>
    </row>
    <row r="141754" spans="17:17">
      <c r="Q141754" s="39"/>
    </row>
    <row r="141755" spans="17:17">
      <c r="Q141755" s="39"/>
    </row>
    <row r="141756" spans="17:17">
      <c r="Q141756" s="39"/>
    </row>
    <row r="141757" spans="17:17">
      <c r="Q141757" s="39"/>
    </row>
    <row r="141758" spans="17:17">
      <c r="Q141758" s="39"/>
    </row>
    <row r="141759" spans="17:17">
      <c r="Q141759" s="39"/>
    </row>
    <row r="141760" spans="17:17">
      <c r="Q141760" s="39"/>
    </row>
    <row r="141761" spans="17:17">
      <c r="Q141761" s="39"/>
    </row>
    <row r="141762" spans="17:17">
      <c r="Q141762" s="39"/>
    </row>
    <row r="141763" spans="17:17">
      <c r="Q141763" s="39"/>
    </row>
    <row r="141764" spans="17:17">
      <c r="Q141764" s="39"/>
    </row>
    <row r="141765" spans="17:17">
      <c r="Q141765" s="39"/>
    </row>
    <row r="141766" spans="17:17">
      <c r="Q141766" s="39"/>
    </row>
    <row r="141767" spans="17:17">
      <c r="Q141767" s="39"/>
    </row>
    <row r="141768" spans="17:17">
      <c r="Q141768" s="39"/>
    </row>
    <row r="141769" spans="17:17">
      <c r="Q141769" s="39"/>
    </row>
    <row r="141770" spans="17:17">
      <c r="Q141770" s="39"/>
    </row>
    <row r="141771" spans="17:17">
      <c r="Q141771" s="39"/>
    </row>
    <row r="141772" spans="17:17">
      <c r="Q141772" s="39"/>
    </row>
    <row r="141773" spans="17:17">
      <c r="Q141773" s="39"/>
    </row>
    <row r="141774" spans="17:17">
      <c r="Q141774" s="39"/>
    </row>
    <row r="141775" spans="17:17">
      <c r="Q141775" s="39"/>
    </row>
    <row r="141776" spans="17:17">
      <c r="Q141776" s="39"/>
    </row>
    <row r="141777" spans="17:17">
      <c r="Q141777" s="39"/>
    </row>
    <row r="141778" spans="17:17">
      <c r="Q141778" s="39"/>
    </row>
    <row r="141779" spans="17:17">
      <c r="Q141779" s="39"/>
    </row>
    <row r="141780" spans="17:17">
      <c r="Q141780" s="39"/>
    </row>
    <row r="141781" spans="17:17">
      <c r="Q141781" s="39"/>
    </row>
    <row r="141782" spans="17:17">
      <c r="Q141782" s="39"/>
    </row>
    <row r="141783" spans="17:17">
      <c r="Q141783" s="39"/>
    </row>
    <row r="141784" spans="17:17">
      <c r="Q141784" s="39"/>
    </row>
    <row r="141785" spans="17:17">
      <c r="Q141785" s="39"/>
    </row>
    <row r="141786" spans="17:17">
      <c r="Q141786" s="39"/>
    </row>
    <row r="141787" spans="17:17">
      <c r="Q141787" s="39"/>
    </row>
    <row r="141788" spans="17:17">
      <c r="Q141788" s="39"/>
    </row>
    <row r="141789" spans="17:17">
      <c r="Q141789" s="39"/>
    </row>
    <row r="141790" spans="17:17">
      <c r="Q141790" s="39"/>
    </row>
    <row r="141791" spans="17:17">
      <c r="Q141791" s="39"/>
    </row>
    <row r="141792" spans="17:17">
      <c r="Q141792" s="39"/>
    </row>
    <row r="141793" spans="17:17">
      <c r="Q141793" s="39"/>
    </row>
    <row r="141794" spans="17:17">
      <c r="Q141794" s="39"/>
    </row>
    <row r="141795" spans="17:17">
      <c r="Q141795" s="39"/>
    </row>
    <row r="141796" spans="17:17">
      <c r="Q141796" s="39"/>
    </row>
    <row r="141797" spans="17:17">
      <c r="Q141797" s="39"/>
    </row>
    <row r="141798" spans="17:17">
      <c r="Q141798" s="39"/>
    </row>
    <row r="141799" spans="17:17">
      <c r="Q141799" s="39"/>
    </row>
    <row r="141800" spans="17:17">
      <c r="Q141800" s="39"/>
    </row>
    <row r="141801" spans="17:17">
      <c r="Q141801" s="39"/>
    </row>
    <row r="141802" spans="17:17">
      <c r="Q141802" s="39"/>
    </row>
    <row r="141803" spans="17:17">
      <c r="Q141803" s="39"/>
    </row>
    <row r="141804" spans="17:17">
      <c r="Q141804" s="39"/>
    </row>
    <row r="141805" spans="17:17">
      <c r="Q141805" s="39"/>
    </row>
    <row r="141806" spans="17:17">
      <c r="Q141806" s="39"/>
    </row>
    <row r="141807" spans="17:17">
      <c r="Q141807" s="39"/>
    </row>
    <row r="141808" spans="17:17">
      <c r="Q141808" s="39"/>
    </row>
    <row r="141809" spans="17:17">
      <c r="Q141809" s="39"/>
    </row>
    <row r="141810" spans="17:17">
      <c r="Q141810" s="39"/>
    </row>
    <row r="141811" spans="17:17">
      <c r="Q141811" s="39"/>
    </row>
    <row r="141812" spans="17:17">
      <c r="Q141812" s="39"/>
    </row>
    <row r="141813" spans="17:17">
      <c r="Q141813" s="39"/>
    </row>
    <row r="141814" spans="17:17">
      <c r="Q141814" s="39"/>
    </row>
    <row r="141815" spans="17:17">
      <c r="Q141815" s="39"/>
    </row>
    <row r="141816" spans="17:17">
      <c r="Q141816" s="39"/>
    </row>
    <row r="141817" spans="17:17">
      <c r="Q141817" s="39"/>
    </row>
    <row r="141818" spans="17:17">
      <c r="Q141818" s="39"/>
    </row>
    <row r="141819" spans="17:17">
      <c r="Q141819" s="39"/>
    </row>
    <row r="141820" spans="17:17">
      <c r="Q141820" s="39"/>
    </row>
    <row r="141821" spans="17:17">
      <c r="Q141821" s="39"/>
    </row>
    <row r="141822" spans="17:17">
      <c r="Q141822" s="39"/>
    </row>
    <row r="141823" spans="17:17">
      <c r="Q141823" s="39"/>
    </row>
    <row r="141824" spans="17:17">
      <c r="Q141824" s="39"/>
    </row>
    <row r="141825" spans="17:17">
      <c r="Q141825" s="39"/>
    </row>
    <row r="141826" spans="17:17">
      <c r="Q141826" s="39"/>
    </row>
    <row r="141827" spans="17:17">
      <c r="Q141827" s="39"/>
    </row>
    <row r="141828" spans="17:17">
      <c r="Q141828" s="39"/>
    </row>
    <row r="141829" spans="17:17">
      <c r="Q141829" s="39"/>
    </row>
    <row r="141830" spans="17:17">
      <c r="Q141830" s="39"/>
    </row>
    <row r="141831" spans="17:17">
      <c r="Q141831" s="39"/>
    </row>
    <row r="141832" spans="17:17">
      <c r="Q141832" s="39"/>
    </row>
    <row r="141833" spans="17:17">
      <c r="Q141833" s="39"/>
    </row>
    <row r="141834" spans="17:17">
      <c r="Q141834" s="39"/>
    </row>
    <row r="141835" spans="17:17">
      <c r="Q141835" s="39"/>
    </row>
    <row r="141836" spans="17:17">
      <c r="Q141836" s="39"/>
    </row>
    <row r="141837" spans="17:17">
      <c r="Q141837" s="39"/>
    </row>
    <row r="141838" spans="17:17">
      <c r="Q141838" s="39"/>
    </row>
    <row r="141839" spans="17:17">
      <c r="Q141839" s="39"/>
    </row>
    <row r="141840" spans="17:17">
      <c r="Q141840" s="39"/>
    </row>
    <row r="141841" spans="17:17">
      <c r="Q141841" s="39"/>
    </row>
    <row r="141842" spans="17:17">
      <c r="Q141842" s="39"/>
    </row>
    <row r="141843" spans="17:17">
      <c r="Q141843" s="39"/>
    </row>
    <row r="141844" spans="17:17">
      <c r="Q141844" s="39"/>
    </row>
    <row r="141845" spans="17:17">
      <c r="Q141845" s="39"/>
    </row>
    <row r="141846" spans="17:17">
      <c r="Q141846" s="39"/>
    </row>
    <row r="141847" spans="17:17">
      <c r="Q141847" s="39"/>
    </row>
    <row r="141848" spans="17:17">
      <c r="Q141848" s="39"/>
    </row>
    <row r="141849" spans="17:17">
      <c r="Q141849" s="39"/>
    </row>
    <row r="141850" spans="17:17">
      <c r="Q141850" s="39"/>
    </row>
    <row r="141851" spans="17:17">
      <c r="Q141851" s="39"/>
    </row>
    <row r="141852" spans="17:17">
      <c r="Q141852" s="39"/>
    </row>
    <row r="141853" spans="17:17">
      <c r="Q141853" s="39"/>
    </row>
    <row r="141854" spans="17:17">
      <c r="Q141854" s="39"/>
    </row>
    <row r="141855" spans="17:17">
      <c r="Q141855" s="39"/>
    </row>
    <row r="141856" spans="17:17">
      <c r="Q141856" s="39"/>
    </row>
    <row r="141857" spans="17:17">
      <c r="Q141857" s="39"/>
    </row>
    <row r="141858" spans="17:17">
      <c r="Q141858" s="39"/>
    </row>
    <row r="141859" spans="17:17">
      <c r="Q141859" s="39"/>
    </row>
    <row r="141860" spans="17:17">
      <c r="Q141860" s="39"/>
    </row>
    <row r="141861" spans="17:17">
      <c r="Q141861" s="39"/>
    </row>
    <row r="141862" spans="17:17">
      <c r="Q141862" s="39"/>
    </row>
    <row r="141863" spans="17:17">
      <c r="Q141863" s="39"/>
    </row>
    <row r="141864" spans="17:17">
      <c r="Q141864" s="39"/>
    </row>
    <row r="141865" spans="17:17">
      <c r="Q141865" s="39"/>
    </row>
    <row r="141866" spans="17:17">
      <c r="Q141866" s="39"/>
    </row>
    <row r="141867" spans="17:17">
      <c r="Q141867" s="39"/>
    </row>
    <row r="141868" spans="17:17">
      <c r="Q141868" s="39"/>
    </row>
    <row r="141869" spans="17:17">
      <c r="Q141869" s="39"/>
    </row>
    <row r="141870" spans="17:17">
      <c r="Q141870" s="39"/>
    </row>
    <row r="141871" spans="17:17">
      <c r="Q141871" s="39"/>
    </row>
    <row r="141872" spans="17:17">
      <c r="Q141872" s="39"/>
    </row>
    <row r="141873" spans="17:17">
      <c r="Q141873" s="39"/>
    </row>
    <row r="141874" spans="17:17">
      <c r="Q141874" s="39"/>
    </row>
    <row r="141875" spans="17:17">
      <c r="Q141875" s="39"/>
    </row>
    <row r="141876" spans="17:17">
      <c r="Q141876" s="39"/>
    </row>
    <row r="141877" spans="17:17">
      <c r="Q141877" s="39"/>
    </row>
    <row r="141878" spans="17:17">
      <c r="Q141878" s="39"/>
    </row>
    <row r="141879" spans="17:17">
      <c r="Q141879" s="39"/>
    </row>
    <row r="141880" spans="17:17">
      <c r="Q141880" s="39"/>
    </row>
    <row r="141881" spans="17:17">
      <c r="Q141881" s="39"/>
    </row>
    <row r="141882" spans="17:17">
      <c r="Q141882" s="39"/>
    </row>
    <row r="141883" spans="17:17">
      <c r="Q141883" s="39"/>
    </row>
    <row r="141884" spans="17:17">
      <c r="Q141884" s="39"/>
    </row>
    <row r="141885" spans="17:17">
      <c r="Q141885" s="39"/>
    </row>
    <row r="141886" spans="17:17">
      <c r="Q141886" s="39"/>
    </row>
    <row r="141887" spans="17:17">
      <c r="Q141887" s="39"/>
    </row>
    <row r="141888" spans="17:17">
      <c r="Q141888" s="39"/>
    </row>
    <row r="141889" spans="17:17">
      <c r="Q141889" s="39"/>
    </row>
    <row r="141890" spans="17:17">
      <c r="Q141890" s="39"/>
    </row>
    <row r="141891" spans="17:17">
      <c r="Q141891" s="39"/>
    </row>
    <row r="141892" spans="17:17">
      <c r="Q141892" s="39"/>
    </row>
    <row r="141893" spans="17:17">
      <c r="Q141893" s="39"/>
    </row>
    <row r="141894" spans="17:17">
      <c r="Q141894" s="39"/>
    </row>
    <row r="141895" spans="17:17">
      <c r="Q141895" s="39"/>
    </row>
    <row r="141896" spans="17:17">
      <c r="Q141896" s="39"/>
    </row>
    <row r="141897" spans="17:17">
      <c r="Q141897" s="39"/>
    </row>
    <row r="141898" spans="17:17">
      <c r="Q141898" s="39"/>
    </row>
    <row r="141899" spans="17:17">
      <c r="Q141899" s="39"/>
    </row>
    <row r="141900" spans="17:17">
      <c r="Q141900" s="39"/>
    </row>
    <row r="141901" spans="17:17">
      <c r="Q141901" s="39"/>
    </row>
    <row r="141902" spans="17:17">
      <c r="Q141902" s="39"/>
    </row>
    <row r="141903" spans="17:17">
      <c r="Q141903" s="39"/>
    </row>
    <row r="141904" spans="17:17">
      <c r="Q141904" s="39"/>
    </row>
    <row r="141905" spans="17:17">
      <c r="Q141905" s="39"/>
    </row>
    <row r="141906" spans="17:17">
      <c r="Q141906" s="39"/>
    </row>
    <row r="141907" spans="17:17">
      <c r="Q141907" s="39"/>
    </row>
    <row r="141908" spans="17:17">
      <c r="Q141908" s="39"/>
    </row>
    <row r="141909" spans="17:17">
      <c r="Q141909" s="39"/>
    </row>
    <row r="141910" spans="17:17">
      <c r="Q141910" s="39"/>
    </row>
    <row r="141911" spans="17:17">
      <c r="Q141911" s="39"/>
    </row>
    <row r="141912" spans="17:17">
      <c r="Q141912" s="39"/>
    </row>
    <row r="141913" spans="17:17">
      <c r="Q141913" s="39"/>
    </row>
    <row r="141914" spans="17:17">
      <c r="Q141914" s="39"/>
    </row>
    <row r="141915" spans="17:17">
      <c r="Q141915" s="39"/>
    </row>
    <row r="141916" spans="17:17">
      <c r="Q141916" s="39"/>
    </row>
    <row r="141917" spans="17:17">
      <c r="Q141917" s="39"/>
    </row>
    <row r="141918" spans="17:17">
      <c r="Q141918" s="39"/>
    </row>
    <row r="141919" spans="17:17">
      <c r="Q141919" s="39"/>
    </row>
    <row r="141920" spans="17:17">
      <c r="Q141920" s="39"/>
    </row>
    <row r="141921" spans="17:17">
      <c r="Q141921" s="39"/>
    </row>
    <row r="141922" spans="17:17">
      <c r="Q141922" s="39"/>
    </row>
    <row r="141923" spans="17:17">
      <c r="Q141923" s="39"/>
    </row>
    <row r="141924" spans="17:17">
      <c r="Q141924" s="39"/>
    </row>
    <row r="141925" spans="17:17">
      <c r="Q141925" s="39"/>
    </row>
    <row r="141926" spans="17:17">
      <c r="Q141926" s="39"/>
    </row>
    <row r="141927" spans="17:17">
      <c r="Q141927" s="39"/>
    </row>
    <row r="141928" spans="17:17">
      <c r="Q141928" s="39"/>
    </row>
    <row r="141929" spans="17:17">
      <c r="Q141929" s="39"/>
    </row>
    <row r="141930" spans="17:17">
      <c r="Q141930" s="39"/>
    </row>
    <row r="141931" spans="17:17">
      <c r="Q141931" s="39"/>
    </row>
    <row r="141932" spans="17:17">
      <c r="Q141932" s="39"/>
    </row>
    <row r="141933" spans="17:17">
      <c r="Q141933" s="39"/>
    </row>
    <row r="141934" spans="17:17">
      <c r="Q141934" s="39"/>
    </row>
    <row r="141935" spans="17:17">
      <c r="Q141935" s="39"/>
    </row>
    <row r="141936" spans="17:17">
      <c r="Q141936" s="39"/>
    </row>
    <row r="141937" spans="17:17">
      <c r="Q141937" s="39"/>
    </row>
    <row r="141938" spans="17:17">
      <c r="Q141938" s="39"/>
    </row>
    <row r="141939" spans="17:17">
      <c r="Q141939" s="39"/>
    </row>
    <row r="141940" spans="17:17">
      <c r="Q141940" s="39"/>
    </row>
    <row r="141941" spans="17:17">
      <c r="Q141941" s="39"/>
    </row>
    <row r="141942" spans="17:17">
      <c r="Q141942" s="39"/>
    </row>
    <row r="141943" spans="17:17">
      <c r="Q141943" s="39"/>
    </row>
    <row r="141944" spans="17:17">
      <c r="Q141944" s="39"/>
    </row>
    <row r="141945" spans="17:17">
      <c r="Q141945" s="39"/>
    </row>
    <row r="141946" spans="17:17">
      <c r="Q141946" s="39"/>
    </row>
    <row r="141947" spans="17:17">
      <c r="Q141947" s="39"/>
    </row>
    <row r="141948" spans="17:17">
      <c r="Q141948" s="39"/>
    </row>
    <row r="141949" spans="17:17">
      <c r="Q141949" s="39"/>
    </row>
    <row r="141950" spans="17:17">
      <c r="Q141950" s="39"/>
    </row>
    <row r="141951" spans="17:17">
      <c r="Q141951" s="39"/>
    </row>
    <row r="141952" spans="17:17">
      <c r="Q141952" s="39"/>
    </row>
    <row r="141953" spans="17:17">
      <c r="Q141953" s="39"/>
    </row>
    <row r="141954" spans="17:17">
      <c r="Q141954" s="39"/>
    </row>
    <row r="141955" spans="17:17">
      <c r="Q141955" s="39"/>
    </row>
    <row r="141956" spans="17:17">
      <c r="Q141956" s="39"/>
    </row>
    <row r="141957" spans="17:17">
      <c r="Q141957" s="39"/>
    </row>
    <row r="141958" spans="17:17">
      <c r="Q141958" s="39"/>
    </row>
    <row r="141959" spans="17:17">
      <c r="Q141959" s="39"/>
    </row>
    <row r="141960" spans="17:17">
      <c r="Q141960" s="39"/>
    </row>
    <row r="141961" spans="17:17">
      <c r="Q141961" s="39"/>
    </row>
    <row r="141962" spans="17:17">
      <c r="Q141962" s="39"/>
    </row>
    <row r="141963" spans="17:17">
      <c r="Q141963" s="39"/>
    </row>
    <row r="141964" spans="17:17">
      <c r="Q141964" s="39"/>
    </row>
    <row r="141965" spans="17:17">
      <c r="Q141965" s="39"/>
    </row>
    <row r="141966" spans="17:17">
      <c r="Q141966" s="39"/>
    </row>
    <row r="141967" spans="17:17">
      <c r="Q141967" s="39"/>
    </row>
    <row r="141968" spans="17:17">
      <c r="Q141968" s="39"/>
    </row>
    <row r="141969" spans="17:17">
      <c r="Q141969" s="39"/>
    </row>
    <row r="141970" spans="17:17">
      <c r="Q141970" s="39"/>
    </row>
    <row r="141971" spans="17:17">
      <c r="Q141971" s="39"/>
    </row>
    <row r="141972" spans="17:17">
      <c r="Q141972" s="39"/>
    </row>
    <row r="141973" spans="17:17">
      <c r="Q141973" s="39"/>
    </row>
    <row r="141974" spans="17:17">
      <c r="Q141974" s="39"/>
    </row>
    <row r="141975" spans="17:17">
      <c r="Q141975" s="39"/>
    </row>
    <row r="141976" spans="17:17">
      <c r="Q141976" s="39"/>
    </row>
    <row r="141977" spans="17:17">
      <c r="Q141977" s="39"/>
    </row>
    <row r="141978" spans="17:17">
      <c r="Q141978" s="39"/>
    </row>
    <row r="141979" spans="17:17">
      <c r="Q141979" s="39"/>
    </row>
    <row r="141980" spans="17:17">
      <c r="Q141980" s="39"/>
    </row>
    <row r="141981" spans="17:17">
      <c r="Q141981" s="39"/>
    </row>
    <row r="141982" spans="17:17">
      <c r="Q141982" s="39"/>
    </row>
    <row r="141983" spans="17:17">
      <c r="Q141983" s="39"/>
    </row>
    <row r="141984" spans="17:17">
      <c r="Q141984" s="39"/>
    </row>
    <row r="141985" spans="17:17">
      <c r="Q141985" s="39"/>
    </row>
    <row r="141986" spans="17:17">
      <c r="Q141986" s="39"/>
    </row>
    <row r="141987" spans="17:17">
      <c r="Q141987" s="39"/>
    </row>
    <row r="141988" spans="17:17">
      <c r="Q141988" s="39"/>
    </row>
    <row r="141989" spans="17:17">
      <c r="Q141989" s="39"/>
    </row>
    <row r="141990" spans="17:17">
      <c r="Q141990" s="39"/>
    </row>
    <row r="141991" spans="17:17">
      <c r="Q141991" s="39"/>
    </row>
    <row r="141992" spans="17:17">
      <c r="Q141992" s="39"/>
    </row>
    <row r="141993" spans="17:17">
      <c r="Q141993" s="39"/>
    </row>
    <row r="141994" spans="17:17">
      <c r="Q141994" s="39"/>
    </row>
    <row r="141995" spans="17:17">
      <c r="Q141995" s="39"/>
    </row>
    <row r="141996" spans="17:17">
      <c r="Q141996" s="39"/>
    </row>
    <row r="141997" spans="17:17">
      <c r="Q141997" s="39"/>
    </row>
    <row r="141998" spans="17:17">
      <c r="Q141998" s="39"/>
    </row>
    <row r="141999" spans="17:17">
      <c r="Q141999" s="39"/>
    </row>
    <row r="142000" spans="17:17">
      <c r="Q142000" s="39"/>
    </row>
    <row r="142001" spans="17:17">
      <c r="Q142001" s="39"/>
    </row>
    <row r="142002" spans="17:17">
      <c r="Q142002" s="39"/>
    </row>
    <row r="142003" spans="17:17">
      <c r="Q142003" s="39"/>
    </row>
    <row r="142004" spans="17:17">
      <c r="Q142004" s="39"/>
    </row>
    <row r="142005" spans="17:17">
      <c r="Q142005" s="39"/>
    </row>
    <row r="142006" spans="17:17">
      <c r="Q142006" s="39"/>
    </row>
    <row r="142007" spans="17:17">
      <c r="Q142007" s="39"/>
    </row>
    <row r="142008" spans="17:17">
      <c r="Q142008" s="39"/>
    </row>
    <row r="142009" spans="17:17">
      <c r="Q142009" s="39"/>
    </row>
    <row r="142010" spans="17:17">
      <c r="Q142010" s="39"/>
    </row>
    <row r="142011" spans="17:17">
      <c r="Q142011" s="39"/>
    </row>
    <row r="142012" spans="17:17">
      <c r="Q142012" s="39"/>
    </row>
    <row r="142013" spans="17:17">
      <c r="Q142013" s="39"/>
    </row>
    <row r="142014" spans="17:17">
      <c r="Q142014" s="39"/>
    </row>
    <row r="142015" spans="17:17">
      <c r="Q142015" s="39"/>
    </row>
    <row r="142016" spans="17:17">
      <c r="Q142016" s="39"/>
    </row>
    <row r="142017" spans="17:17">
      <c r="Q142017" s="39"/>
    </row>
    <row r="142018" spans="17:17">
      <c r="Q142018" s="39"/>
    </row>
    <row r="142019" spans="17:17">
      <c r="Q142019" s="39"/>
    </row>
    <row r="142020" spans="17:17">
      <c r="Q142020" s="39"/>
    </row>
    <row r="142021" spans="17:17">
      <c r="Q142021" s="39"/>
    </row>
    <row r="142022" spans="17:17">
      <c r="Q142022" s="39"/>
    </row>
    <row r="142023" spans="17:17">
      <c r="Q142023" s="39"/>
    </row>
    <row r="142024" spans="17:17">
      <c r="Q142024" s="39"/>
    </row>
    <row r="142025" spans="17:17">
      <c r="Q142025" s="39"/>
    </row>
    <row r="142026" spans="17:17">
      <c r="Q142026" s="39"/>
    </row>
    <row r="142027" spans="17:17">
      <c r="Q142027" s="39"/>
    </row>
    <row r="142028" spans="17:17">
      <c r="Q142028" s="39"/>
    </row>
    <row r="142029" spans="17:17">
      <c r="Q142029" s="39"/>
    </row>
    <row r="142030" spans="17:17">
      <c r="Q142030" s="39"/>
    </row>
    <row r="142031" spans="17:17">
      <c r="Q142031" s="39"/>
    </row>
    <row r="142032" spans="17:17">
      <c r="Q142032" s="39"/>
    </row>
    <row r="142033" spans="17:17">
      <c r="Q142033" s="39"/>
    </row>
    <row r="142034" spans="17:17">
      <c r="Q142034" s="39"/>
    </row>
    <row r="142035" spans="17:17">
      <c r="Q142035" s="39"/>
    </row>
    <row r="142036" spans="17:17">
      <c r="Q142036" s="39"/>
    </row>
    <row r="142037" spans="17:17">
      <c r="Q142037" s="39"/>
    </row>
    <row r="142038" spans="17:17">
      <c r="Q142038" s="39"/>
    </row>
    <row r="142039" spans="17:17">
      <c r="Q142039" s="39"/>
    </row>
    <row r="142040" spans="17:17">
      <c r="Q142040" s="39"/>
    </row>
    <row r="142041" spans="17:17">
      <c r="Q142041" s="39"/>
    </row>
    <row r="142042" spans="17:17">
      <c r="Q142042" s="39"/>
    </row>
    <row r="142043" spans="17:17">
      <c r="Q142043" s="39"/>
    </row>
    <row r="142044" spans="17:17">
      <c r="Q142044" s="39"/>
    </row>
    <row r="142045" spans="17:17">
      <c r="Q142045" s="39"/>
    </row>
    <row r="142046" spans="17:17">
      <c r="Q142046" s="39"/>
    </row>
    <row r="142047" spans="17:17">
      <c r="Q142047" s="39"/>
    </row>
    <row r="142048" spans="17:17">
      <c r="Q142048" s="39"/>
    </row>
    <row r="142049" spans="17:17">
      <c r="Q142049" s="39"/>
    </row>
    <row r="142050" spans="17:17">
      <c r="Q142050" s="39"/>
    </row>
    <row r="142051" spans="17:17">
      <c r="Q142051" s="39"/>
    </row>
    <row r="142052" spans="17:17">
      <c r="Q142052" s="39"/>
    </row>
    <row r="142053" spans="17:17">
      <c r="Q142053" s="39"/>
    </row>
    <row r="142054" spans="17:17">
      <c r="Q142054" s="39"/>
    </row>
    <row r="142055" spans="17:17">
      <c r="Q142055" s="39"/>
    </row>
    <row r="142056" spans="17:17">
      <c r="Q142056" s="39"/>
    </row>
    <row r="142057" spans="17:17">
      <c r="Q142057" s="39"/>
    </row>
    <row r="142058" spans="17:17">
      <c r="Q142058" s="39"/>
    </row>
    <row r="142059" spans="17:17">
      <c r="Q142059" s="39"/>
    </row>
    <row r="142060" spans="17:17">
      <c r="Q142060" s="39"/>
    </row>
    <row r="142061" spans="17:17">
      <c r="Q142061" s="39"/>
    </row>
    <row r="142062" spans="17:17">
      <c r="Q142062" s="39"/>
    </row>
    <row r="142063" spans="17:17">
      <c r="Q142063" s="39"/>
    </row>
    <row r="142064" spans="17:17">
      <c r="Q142064" s="39"/>
    </row>
    <row r="142065" spans="17:17">
      <c r="Q142065" s="39"/>
    </row>
    <row r="142066" spans="17:17">
      <c r="Q142066" s="39"/>
    </row>
    <row r="142067" spans="17:17">
      <c r="Q142067" s="39"/>
    </row>
    <row r="142068" spans="17:17">
      <c r="Q142068" s="39"/>
    </row>
    <row r="142069" spans="17:17">
      <c r="Q142069" s="39"/>
    </row>
    <row r="142070" spans="17:17">
      <c r="Q142070" s="39"/>
    </row>
    <row r="142071" spans="17:17">
      <c r="Q142071" s="39"/>
    </row>
    <row r="142072" spans="17:17">
      <c r="Q142072" s="39"/>
    </row>
    <row r="142073" spans="17:17">
      <c r="Q142073" s="39"/>
    </row>
    <row r="142074" spans="17:17">
      <c r="Q142074" s="39"/>
    </row>
    <row r="142075" spans="17:17">
      <c r="Q142075" s="39"/>
    </row>
    <row r="142076" spans="17:17">
      <c r="Q142076" s="39"/>
    </row>
    <row r="142077" spans="17:17">
      <c r="Q142077" s="39"/>
    </row>
    <row r="142078" spans="17:17">
      <c r="Q142078" s="39"/>
    </row>
    <row r="142079" spans="17:17">
      <c r="Q142079" s="39"/>
    </row>
    <row r="142080" spans="17:17">
      <c r="Q142080" s="39"/>
    </row>
    <row r="142081" spans="17:17">
      <c r="Q142081" s="39"/>
    </row>
    <row r="142082" spans="17:17">
      <c r="Q142082" s="39"/>
    </row>
    <row r="142083" spans="17:17">
      <c r="Q142083" s="39"/>
    </row>
    <row r="142084" spans="17:17">
      <c r="Q142084" s="39"/>
    </row>
    <row r="142085" spans="17:17">
      <c r="Q142085" s="39"/>
    </row>
    <row r="142086" spans="17:17">
      <c r="Q142086" s="39"/>
    </row>
    <row r="142087" spans="17:17">
      <c r="Q142087" s="39"/>
    </row>
    <row r="142088" spans="17:17">
      <c r="Q142088" s="39"/>
    </row>
    <row r="142089" spans="17:17">
      <c r="Q142089" s="39"/>
    </row>
    <row r="142090" spans="17:17">
      <c r="Q142090" s="39"/>
    </row>
    <row r="142091" spans="17:17">
      <c r="Q142091" s="39"/>
    </row>
    <row r="142092" spans="17:17">
      <c r="Q142092" s="39"/>
    </row>
    <row r="142093" spans="17:17">
      <c r="Q142093" s="39"/>
    </row>
    <row r="142094" spans="17:17">
      <c r="Q142094" s="39"/>
    </row>
    <row r="142095" spans="17:17">
      <c r="Q142095" s="39"/>
    </row>
    <row r="142096" spans="17:17">
      <c r="Q142096" s="39"/>
    </row>
    <row r="142097" spans="17:17">
      <c r="Q142097" s="39"/>
    </row>
    <row r="142098" spans="17:17">
      <c r="Q142098" s="39"/>
    </row>
    <row r="142099" spans="17:17">
      <c r="Q142099" s="39"/>
    </row>
    <row r="142100" spans="17:17">
      <c r="Q142100" s="39"/>
    </row>
    <row r="142101" spans="17:17">
      <c r="Q142101" s="39"/>
    </row>
    <row r="142102" spans="17:17">
      <c r="Q142102" s="39"/>
    </row>
    <row r="142103" spans="17:17">
      <c r="Q142103" s="39"/>
    </row>
    <row r="142104" spans="17:17">
      <c r="Q142104" s="39"/>
    </row>
    <row r="142105" spans="17:17">
      <c r="Q142105" s="39"/>
    </row>
    <row r="142106" spans="17:17">
      <c r="Q142106" s="39"/>
    </row>
    <row r="142107" spans="17:17">
      <c r="Q142107" s="39"/>
    </row>
    <row r="142108" spans="17:17">
      <c r="Q142108" s="39"/>
    </row>
    <row r="142109" spans="17:17">
      <c r="Q142109" s="39"/>
    </row>
    <row r="142110" spans="17:17">
      <c r="Q142110" s="39"/>
    </row>
    <row r="142111" spans="17:17">
      <c r="Q142111" s="39"/>
    </row>
    <row r="142112" spans="17:17">
      <c r="Q142112" s="39"/>
    </row>
    <row r="142113" spans="17:17">
      <c r="Q142113" s="39"/>
    </row>
    <row r="142114" spans="17:17">
      <c r="Q142114" s="39"/>
    </row>
    <row r="142115" spans="17:17">
      <c r="Q142115" s="39"/>
    </row>
    <row r="142116" spans="17:17">
      <c r="Q142116" s="39"/>
    </row>
    <row r="142117" spans="17:17">
      <c r="Q142117" s="39"/>
    </row>
    <row r="142118" spans="17:17">
      <c r="Q142118" s="39"/>
    </row>
    <row r="142119" spans="17:17">
      <c r="Q142119" s="39"/>
    </row>
    <row r="142120" spans="17:17">
      <c r="Q142120" s="39"/>
    </row>
    <row r="142121" spans="17:17">
      <c r="Q142121" s="39"/>
    </row>
    <row r="142122" spans="17:17">
      <c r="Q142122" s="39"/>
    </row>
    <row r="142123" spans="17:17">
      <c r="Q142123" s="39"/>
    </row>
    <row r="142124" spans="17:17">
      <c r="Q142124" s="39"/>
    </row>
    <row r="142125" spans="17:17">
      <c r="Q142125" s="39"/>
    </row>
    <row r="142126" spans="17:17">
      <c r="Q142126" s="39"/>
    </row>
    <row r="142127" spans="17:17">
      <c r="Q142127" s="39"/>
    </row>
    <row r="142128" spans="17:17">
      <c r="Q142128" s="39"/>
    </row>
    <row r="142129" spans="17:17">
      <c r="Q142129" s="39"/>
    </row>
    <row r="142130" spans="17:17">
      <c r="Q142130" s="39"/>
    </row>
    <row r="142131" spans="17:17">
      <c r="Q142131" s="39"/>
    </row>
    <row r="142132" spans="17:17">
      <c r="Q142132" s="39"/>
    </row>
    <row r="142133" spans="17:17">
      <c r="Q142133" s="39"/>
    </row>
    <row r="142134" spans="17:17">
      <c r="Q142134" s="39"/>
    </row>
    <row r="142135" spans="17:17">
      <c r="Q142135" s="39"/>
    </row>
    <row r="142136" spans="17:17">
      <c r="Q142136" s="39"/>
    </row>
    <row r="142137" spans="17:17">
      <c r="Q142137" s="39"/>
    </row>
    <row r="142138" spans="17:17">
      <c r="Q142138" s="39"/>
    </row>
    <row r="142139" spans="17:17">
      <c r="Q142139" s="39"/>
    </row>
    <row r="142140" spans="17:17">
      <c r="Q142140" s="39"/>
    </row>
    <row r="142141" spans="17:17">
      <c r="Q142141" s="39"/>
    </row>
    <row r="142142" spans="17:17">
      <c r="Q142142" s="39"/>
    </row>
    <row r="142143" spans="17:17">
      <c r="Q142143" s="39"/>
    </row>
    <row r="142144" spans="17:17">
      <c r="Q142144" s="39"/>
    </row>
    <row r="142145" spans="17:17">
      <c r="Q142145" s="39"/>
    </row>
    <row r="142146" spans="17:17">
      <c r="Q142146" s="39"/>
    </row>
    <row r="142147" spans="17:17">
      <c r="Q142147" s="39"/>
    </row>
    <row r="142148" spans="17:17">
      <c r="Q142148" s="39"/>
    </row>
    <row r="142149" spans="17:17">
      <c r="Q142149" s="39"/>
    </row>
    <row r="142150" spans="17:17">
      <c r="Q142150" s="39"/>
    </row>
    <row r="142151" spans="17:17">
      <c r="Q142151" s="39"/>
    </row>
    <row r="142152" spans="17:17">
      <c r="Q142152" s="39"/>
    </row>
    <row r="142153" spans="17:17">
      <c r="Q142153" s="39"/>
    </row>
    <row r="142154" spans="17:17">
      <c r="Q142154" s="39"/>
    </row>
    <row r="142155" spans="17:17">
      <c r="Q142155" s="39"/>
    </row>
    <row r="142156" spans="17:17">
      <c r="Q142156" s="39"/>
    </row>
    <row r="142157" spans="17:17">
      <c r="Q142157" s="39"/>
    </row>
    <row r="142158" spans="17:17">
      <c r="Q142158" s="39"/>
    </row>
    <row r="142159" spans="17:17">
      <c r="Q142159" s="39"/>
    </row>
    <row r="142160" spans="17:17">
      <c r="Q142160" s="39"/>
    </row>
    <row r="142161" spans="17:17">
      <c r="Q142161" s="39"/>
    </row>
    <row r="142162" spans="17:17">
      <c r="Q142162" s="39"/>
    </row>
    <row r="142163" spans="17:17">
      <c r="Q142163" s="39"/>
    </row>
    <row r="142164" spans="17:17">
      <c r="Q142164" s="39"/>
    </row>
    <row r="142165" spans="17:17">
      <c r="Q142165" s="39"/>
    </row>
    <row r="142166" spans="17:17">
      <c r="Q142166" s="39"/>
    </row>
    <row r="142167" spans="17:17">
      <c r="Q142167" s="39"/>
    </row>
    <row r="142168" spans="17:17">
      <c r="Q142168" s="39"/>
    </row>
    <row r="142169" spans="17:17">
      <c r="Q142169" s="39"/>
    </row>
    <row r="142170" spans="17:17">
      <c r="Q142170" s="39"/>
    </row>
    <row r="142171" spans="17:17">
      <c r="Q142171" s="39"/>
    </row>
    <row r="142172" spans="17:17">
      <c r="Q142172" s="39"/>
    </row>
    <row r="142173" spans="17:17">
      <c r="Q142173" s="39"/>
    </row>
    <row r="142174" spans="17:17">
      <c r="Q142174" s="39"/>
    </row>
    <row r="142175" spans="17:17">
      <c r="Q142175" s="39"/>
    </row>
    <row r="142176" spans="17:17">
      <c r="Q142176" s="39"/>
    </row>
    <row r="142177" spans="17:17">
      <c r="Q142177" s="39"/>
    </row>
    <row r="142178" spans="17:17">
      <c r="Q142178" s="39"/>
    </row>
    <row r="142179" spans="17:17">
      <c r="Q142179" s="39"/>
    </row>
    <row r="142180" spans="17:17">
      <c r="Q142180" s="39"/>
    </row>
    <row r="142181" spans="17:17">
      <c r="Q142181" s="39"/>
    </row>
    <row r="142182" spans="17:17">
      <c r="Q142182" s="39"/>
    </row>
    <row r="142183" spans="17:17">
      <c r="Q142183" s="39"/>
    </row>
    <row r="142184" spans="17:17">
      <c r="Q142184" s="39"/>
    </row>
    <row r="142185" spans="17:17">
      <c r="Q142185" s="39"/>
    </row>
    <row r="142186" spans="17:17">
      <c r="Q142186" s="39"/>
    </row>
    <row r="142187" spans="17:17">
      <c r="Q142187" s="39"/>
    </row>
    <row r="142188" spans="17:17">
      <c r="Q142188" s="39"/>
    </row>
    <row r="142189" spans="17:17">
      <c r="Q142189" s="39"/>
    </row>
    <row r="142190" spans="17:17">
      <c r="Q142190" s="39"/>
    </row>
    <row r="142191" spans="17:17">
      <c r="Q142191" s="39"/>
    </row>
    <row r="142192" spans="17:17">
      <c r="Q142192" s="39"/>
    </row>
    <row r="142193" spans="17:17">
      <c r="Q142193" s="39"/>
    </row>
    <row r="142194" spans="17:17">
      <c r="Q142194" s="39"/>
    </row>
    <row r="142195" spans="17:17">
      <c r="Q142195" s="39"/>
    </row>
    <row r="142196" spans="17:17">
      <c r="Q142196" s="39"/>
    </row>
    <row r="142197" spans="17:17">
      <c r="Q142197" s="39"/>
    </row>
    <row r="142198" spans="17:17">
      <c r="Q142198" s="39"/>
    </row>
    <row r="142199" spans="17:17">
      <c r="Q142199" s="39"/>
    </row>
    <row r="142200" spans="17:17">
      <c r="Q142200" s="39"/>
    </row>
    <row r="142201" spans="17:17">
      <c r="Q142201" s="39"/>
    </row>
    <row r="142202" spans="17:17">
      <c r="Q142202" s="39"/>
    </row>
    <row r="142203" spans="17:17">
      <c r="Q142203" s="39"/>
    </row>
    <row r="142204" spans="17:17">
      <c r="Q142204" s="39"/>
    </row>
    <row r="142205" spans="17:17">
      <c r="Q142205" s="39"/>
    </row>
    <row r="142206" spans="17:17">
      <c r="Q142206" s="39"/>
    </row>
    <row r="142207" spans="17:17">
      <c r="Q142207" s="39"/>
    </row>
    <row r="142208" spans="17:17">
      <c r="Q142208" s="39"/>
    </row>
    <row r="142209" spans="17:17">
      <c r="Q142209" s="39"/>
    </row>
    <row r="142210" spans="17:17">
      <c r="Q142210" s="39"/>
    </row>
    <row r="142211" spans="17:17">
      <c r="Q142211" s="39"/>
    </row>
    <row r="142212" spans="17:17">
      <c r="Q142212" s="39"/>
    </row>
    <row r="142213" spans="17:17">
      <c r="Q142213" s="39"/>
    </row>
    <row r="142214" spans="17:17">
      <c r="Q142214" s="39"/>
    </row>
    <row r="142215" spans="17:17">
      <c r="Q142215" s="39"/>
    </row>
    <row r="142216" spans="17:17">
      <c r="Q142216" s="39"/>
    </row>
    <row r="142217" spans="17:17">
      <c r="Q142217" s="39"/>
    </row>
    <row r="142218" spans="17:17">
      <c r="Q142218" s="39"/>
    </row>
    <row r="142219" spans="17:17">
      <c r="Q142219" s="39"/>
    </row>
    <row r="142220" spans="17:17">
      <c r="Q142220" s="39"/>
    </row>
    <row r="142221" spans="17:17">
      <c r="Q142221" s="39"/>
    </row>
    <row r="142222" spans="17:17">
      <c r="Q142222" s="39"/>
    </row>
    <row r="142223" spans="17:17">
      <c r="Q142223" s="39"/>
    </row>
    <row r="142224" spans="17:17">
      <c r="Q142224" s="39"/>
    </row>
    <row r="142225" spans="17:17">
      <c r="Q142225" s="39"/>
    </row>
    <row r="142226" spans="17:17">
      <c r="Q142226" s="39"/>
    </row>
    <row r="142227" spans="17:17">
      <c r="Q142227" s="39"/>
    </row>
    <row r="142228" spans="17:17">
      <c r="Q142228" s="39"/>
    </row>
    <row r="142229" spans="17:17">
      <c r="Q142229" s="39"/>
    </row>
    <row r="142230" spans="17:17">
      <c r="Q142230" s="39"/>
    </row>
    <row r="142231" spans="17:17">
      <c r="Q142231" s="39"/>
    </row>
    <row r="142232" spans="17:17">
      <c r="Q142232" s="39"/>
    </row>
    <row r="142233" spans="17:17">
      <c r="Q142233" s="39"/>
    </row>
    <row r="142234" spans="17:17">
      <c r="Q142234" s="39"/>
    </row>
    <row r="142235" spans="17:17">
      <c r="Q142235" s="39"/>
    </row>
    <row r="142236" spans="17:17">
      <c r="Q142236" s="39"/>
    </row>
    <row r="142237" spans="17:17">
      <c r="Q142237" s="39"/>
    </row>
    <row r="142238" spans="17:17">
      <c r="Q142238" s="39"/>
    </row>
    <row r="142239" spans="17:17">
      <c r="Q142239" s="39"/>
    </row>
    <row r="142240" spans="17:17">
      <c r="Q142240" s="39"/>
    </row>
    <row r="142241" spans="17:17">
      <c r="Q142241" s="39"/>
    </row>
    <row r="142242" spans="17:17">
      <c r="Q142242" s="39"/>
    </row>
    <row r="142243" spans="17:17">
      <c r="Q142243" s="39"/>
    </row>
    <row r="142244" spans="17:17">
      <c r="Q142244" s="39"/>
    </row>
    <row r="142245" spans="17:17">
      <c r="Q142245" s="39"/>
    </row>
    <row r="142246" spans="17:17">
      <c r="Q142246" s="39"/>
    </row>
    <row r="142247" spans="17:17">
      <c r="Q142247" s="39"/>
    </row>
    <row r="142248" spans="17:17">
      <c r="Q142248" s="39"/>
    </row>
    <row r="142249" spans="17:17">
      <c r="Q142249" s="39"/>
    </row>
    <row r="142250" spans="17:17">
      <c r="Q142250" s="39"/>
    </row>
    <row r="142251" spans="17:17">
      <c r="Q142251" s="39"/>
    </row>
    <row r="142252" spans="17:17">
      <c r="Q142252" s="39"/>
    </row>
    <row r="142253" spans="17:17">
      <c r="Q142253" s="39"/>
    </row>
    <row r="142254" spans="17:17">
      <c r="Q142254" s="39"/>
    </row>
    <row r="142255" spans="17:17">
      <c r="Q142255" s="39"/>
    </row>
    <row r="142256" spans="17:17">
      <c r="Q142256" s="39"/>
    </row>
    <row r="142257" spans="17:17">
      <c r="Q142257" s="39"/>
    </row>
    <row r="142258" spans="17:17">
      <c r="Q142258" s="39"/>
    </row>
    <row r="142259" spans="17:17">
      <c r="Q142259" s="39"/>
    </row>
    <row r="142260" spans="17:17">
      <c r="Q142260" s="39"/>
    </row>
    <row r="142261" spans="17:17">
      <c r="Q142261" s="39"/>
    </row>
    <row r="142262" spans="17:17">
      <c r="Q142262" s="39"/>
    </row>
    <row r="142263" spans="17:17">
      <c r="Q142263" s="39"/>
    </row>
    <row r="142264" spans="17:17">
      <c r="Q142264" s="39"/>
    </row>
    <row r="142265" spans="17:17">
      <c r="Q142265" s="39"/>
    </row>
    <row r="142266" spans="17:17">
      <c r="Q142266" s="39"/>
    </row>
    <row r="142267" spans="17:17">
      <c r="Q142267" s="39"/>
    </row>
    <row r="142268" spans="17:17">
      <c r="Q142268" s="39"/>
    </row>
    <row r="142269" spans="17:17">
      <c r="Q142269" s="39"/>
    </row>
    <row r="142270" spans="17:17">
      <c r="Q142270" s="39"/>
    </row>
    <row r="142271" spans="17:17">
      <c r="Q142271" s="39"/>
    </row>
    <row r="142272" spans="17:17">
      <c r="Q142272" s="39"/>
    </row>
    <row r="142273" spans="17:17">
      <c r="Q142273" s="39"/>
    </row>
    <row r="142274" spans="17:17">
      <c r="Q142274" s="39"/>
    </row>
    <row r="142275" spans="17:17">
      <c r="Q142275" s="39"/>
    </row>
    <row r="142276" spans="17:17">
      <c r="Q142276" s="39"/>
    </row>
    <row r="142277" spans="17:17">
      <c r="Q142277" s="39"/>
    </row>
    <row r="142278" spans="17:17">
      <c r="Q142278" s="39"/>
    </row>
    <row r="142279" spans="17:17">
      <c r="Q142279" s="39"/>
    </row>
    <row r="142280" spans="17:17">
      <c r="Q142280" s="39"/>
    </row>
    <row r="142281" spans="17:17">
      <c r="Q142281" s="39"/>
    </row>
    <row r="142282" spans="17:17">
      <c r="Q142282" s="39"/>
    </row>
    <row r="142283" spans="17:17">
      <c r="Q142283" s="39"/>
    </row>
    <row r="142284" spans="17:17">
      <c r="Q142284" s="39"/>
    </row>
    <row r="142285" spans="17:17">
      <c r="Q142285" s="39"/>
    </row>
    <row r="142286" spans="17:17">
      <c r="Q142286" s="39"/>
    </row>
    <row r="142287" spans="17:17">
      <c r="Q142287" s="39"/>
    </row>
    <row r="142288" spans="17:17">
      <c r="Q142288" s="39"/>
    </row>
    <row r="142289" spans="17:17">
      <c r="Q142289" s="39"/>
    </row>
    <row r="142290" spans="17:17">
      <c r="Q142290" s="39"/>
    </row>
    <row r="142291" spans="17:17">
      <c r="Q142291" s="39"/>
    </row>
    <row r="142292" spans="17:17">
      <c r="Q142292" s="39"/>
    </row>
    <row r="142293" spans="17:17">
      <c r="Q142293" s="39"/>
    </row>
    <row r="142294" spans="17:17">
      <c r="Q142294" s="39"/>
    </row>
    <row r="142295" spans="17:17">
      <c r="Q142295" s="39"/>
    </row>
    <row r="142296" spans="17:17">
      <c r="Q142296" s="39"/>
    </row>
    <row r="142297" spans="17:17">
      <c r="Q142297" s="39"/>
    </row>
    <row r="142298" spans="17:17">
      <c r="Q142298" s="39"/>
    </row>
    <row r="142299" spans="17:17">
      <c r="Q142299" s="39"/>
    </row>
    <row r="142300" spans="17:17">
      <c r="Q142300" s="39"/>
    </row>
    <row r="142301" spans="17:17">
      <c r="Q142301" s="39"/>
    </row>
    <row r="142302" spans="17:17">
      <c r="Q142302" s="39"/>
    </row>
    <row r="142303" spans="17:17">
      <c r="Q142303" s="39"/>
    </row>
    <row r="142304" spans="17:17">
      <c r="Q142304" s="39"/>
    </row>
    <row r="142305" spans="17:17">
      <c r="Q142305" s="39"/>
    </row>
    <row r="142306" spans="17:17">
      <c r="Q142306" s="39"/>
    </row>
    <row r="142307" spans="17:17">
      <c r="Q142307" s="39"/>
    </row>
    <row r="142308" spans="17:17">
      <c r="Q142308" s="39"/>
    </row>
    <row r="142309" spans="17:17">
      <c r="Q142309" s="39"/>
    </row>
    <row r="142310" spans="17:17">
      <c r="Q142310" s="39"/>
    </row>
    <row r="142311" spans="17:17">
      <c r="Q142311" s="39"/>
    </row>
    <row r="142312" spans="17:17">
      <c r="Q142312" s="39"/>
    </row>
    <row r="142313" spans="17:17">
      <c r="Q142313" s="39"/>
    </row>
    <row r="142314" spans="17:17">
      <c r="Q142314" s="39"/>
    </row>
    <row r="142315" spans="17:17">
      <c r="Q142315" s="39"/>
    </row>
    <row r="142316" spans="17:17">
      <c r="Q142316" s="39"/>
    </row>
    <row r="142317" spans="17:17">
      <c r="Q142317" s="39"/>
    </row>
    <row r="142318" spans="17:17">
      <c r="Q142318" s="39"/>
    </row>
    <row r="142319" spans="17:17">
      <c r="Q142319" s="39"/>
    </row>
    <row r="142320" spans="17:17">
      <c r="Q142320" s="39"/>
    </row>
    <row r="142321" spans="17:17">
      <c r="Q142321" s="39"/>
    </row>
    <row r="142322" spans="17:17">
      <c r="Q142322" s="39"/>
    </row>
    <row r="142323" spans="17:17">
      <c r="Q142323" s="39"/>
    </row>
    <row r="142324" spans="17:17">
      <c r="Q142324" s="39"/>
    </row>
    <row r="142325" spans="17:17">
      <c r="Q142325" s="39"/>
    </row>
    <row r="142326" spans="17:17">
      <c r="Q142326" s="39"/>
    </row>
    <row r="142327" spans="17:17">
      <c r="Q142327" s="39"/>
    </row>
    <row r="142328" spans="17:17">
      <c r="Q142328" s="39"/>
    </row>
    <row r="142329" spans="17:17">
      <c r="Q142329" s="39"/>
    </row>
    <row r="142330" spans="17:17">
      <c r="Q142330" s="39"/>
    </row>
    <row r="142331" spans="17:17">
      <c r="Q142331" s="39"/>
    </row>
    <row r="142332" spans="17:17">
      <c r="Q142332" s="39"/>
    </row>
    <row r="142333" spans="17:17">
      <c r="Q142333" s="39"/>
    </row>
    <row r="142334" spans="17:17">
      <c r="Q142334" s="39"/>
    </row>
    <row r="142335" spans="17:17">
      <c r="Q142335" s="39"/>
    </row>
    <row r="142336" spans="17:17">
      <c r="Q142336" s="39"/>
    </row>
    <row r="142337" spans="17:17">
      <c r="Q142337" s="39"/>
    </row>
    <row r="142338" spans="17:17">
      <c r="Q142338" s="39"/>
    </row>
    <row r="142339" spans="17:17">
      <c r="Q142339" s="39"/>
    </row>
    <row r="142340" spans="17:17">
      <c r="Q142340" s="39"/>
    </row>
    <row r="142341" spans="17:17">
      <c r="Q142341" s="39"/>
    </row>
    <row r="142342" spans="17:17">
      <c r="Q142342" s="39"/>
    </row>
    <row r="142343" spans="17:17">
      <c r="Q142343" s="39"/>
    </row>
    <row r="142344" spans="17:17">
      <c r="Q142344" s="39"/>
    </row>
    <row r="142345" spans="17:17">
      <c r="Q142345" s="39"/>
    </row>
    <row r="142346" spans="17:17">
      <c r="Q142346" s="39"/>
    </row>
    <row r="142347" spans="17:17">
      <c r="Q142347" s="39"/>
    </row>
    <row r="142348" spans="17:17">
      <c r="Q142348" s="39"/>
    </row>
    <row r="142349" spans="17:17">
      <c r="Q142349" s="39"/>
    </row>
    <row r="142350" spans="17:17">
      <c r="Q142350" s="39"/>
    </row>
    <row r="142351" spans="17:17">
      <c r="Q142351" s="39"/>
    </row>
    <row r="142352" spans="17:17">
      <c r="Q142352" s="39"/>
    </row>
    <row r="142353" spans="17:17">
      <c r="Q142353" s="39"/>
    </row>
    <row r="142354" spans="17:17">
      <c r="Q142354" s="39"/>
    </row>
    <row r="142355" spans="17:17">
      <c r="Q142355" s="39"/>
    </row>
    <row r="142356" spans="17:17">
      <c r="Q142356" s="39"/>
    </row>
    <row r="142357" spans="17:17">
      <c r="Q142357" s="39"/>
    </row>
    <row r="142358" spans="17:17">
      <c r="Q142358" s="39"/>
    </row>
    <row r="142359" spans="17:17">
      <c r="Q142359" s="39"/>
    </row>
    <row r="142360" spans="17:17">
      <c r="Q142360" s="39"/>
    </row>
    <row r="142361" spans="17:17">
      <c r="Q142361" s="39"/>
    </row>
    <row r="142362" spans="17:17">
      <c r="Q142362" s="39"/>
    </row>
    <row r="142363" spans="17:17">
      <c r="Q142363" s="39"/>
    </row>
    <row r="142364" spans="17:17">
      <c r="Q142364" s="39"/>
    </row>
    <row r="142365" spans="17:17">
      <c r="Q142365" s="39"/>
    </row>
    <row r="142366" spans="17:17">
      <c r="Q142366" s="39"/>
    </row>
    <row r="142367" spans="17:17">
      <c r="Q142367" s="39"/>
    </row>
    <row r="142368" spans="17:17">
      <c r="Q142368" s="39"/>
    </row>
    <row r="142369" spans="17:17">
      <c r="Q142369" s="39"/>
    </row>
    <row r="142370" spans="17:17">
      <c r="Q142370" s="39"/>
    </row>
    <row r="142371" spans="17:17">
      <c r="Q142371" s="39"/>
    </row>
    <row r="142372" spans="17:17">
      <c r="Q142372" s="39"/>
    </row>
    <row r="142373" spans="17:17">
      <c r="Q142373" s="39"/>
    </row>
    <row r="142374" spans="17:17">
      <c r="Q142374" s="39"/>
    </row>
    <row r="142375" spans="17:17">
      <c r="Q142375" s="39"/>
    </row>
    <row r="142376" spans="17:17">
      <c r="Q142376" s="39"/>
    </row>
    <row r="142377" spans="17:17">
      <c r="Q142377" s="39"/>
    </row>
    <row r="142378" spans="17:17">
      <c r="Q142378" s="39"/>
    </row>
    <row r="142379" spans="17:17">
      <c r="Q142379" s="39"/>
    </row>
    <row r="142380" spans="17:17">
      <c r="Q142380" s="39"/>
    </row>
    <row r="142381" spans="17:17">
      <c r="Q142381" s="39"/>
    </row>
    <row r="142382" spans="17:17">
      <c r="Q142382" s="39"/>
    </row>
    <row r="142383" spans="17:17">
      <c r="Q142383" s="39"/>
    </row>
    <row r="142384" spans="17:17">
      <c r="Q142384" s="39"/>
    </row>
    <row r="142385" spans="17:17">
      <c r="Q142385" s="39"/>
    </row>
    <row r="142386" spans="17:17">
      <c r="Q142386" s="39"/>
    </row>
    <row r="142387" spans="17:17">
      <c r="Q142387" s="39"/>
    </row>
    <row r="142388" spans="17:17">
      <c r="Q142388" s="39"/>
    </row>
    <row r="142389" spans="17:17">
      <c r="Q142389" s="39"/>
    </row>
    <row r="142390" spans="17:17">
      <c r="Q142390" s="39"/>
    </row>
    <row r="142391" spans="17:17">
      <c r="Q142391" s="39"/>
    </row>
    <row r="142392" spans="17:17">
      <c r="Q142392" s="39"/>
    </row>
    <row r="142393" spans="17:17">
      <c r="Q142393" s="39"/>
    </row>
    <row r="142394" spans="17:17">
      <c r="Q142394" s="39"/>
    </row>
    <row r="142395" spans="17:17">
      <c r="Q142395" s="39"/>
    </row>
    <row r="142396" spans="17:17">
      <c r="Q142396" s="39"/>
    </row>
    <row r="142397" spans="17:17">
      <c r="Q142397" s="39"/>
    </row>
    <row r="142398" spans="17:17">
      <c r="Q142398" s="39"/>
    </row>
    <row r="142399" spans="17:17">
      <c r="Q142399" s="39"/>
    </row>
    <row r="142400" spans="17:17">
      <c r="Q142400" s="39"/>
    </row>
    <row r="142401" spans="17:17">
      <c r="Q142401" s="39"/>
    </row>
    <row r="142402" spans="17:17">
      <c r="Q142402" s="39"/>
    </row>
    <row r="142403" spans="17:17">
      <c r="Q142403" s="39"/>
    </row>
    <row r="142404" spans="17:17">
      <c r="Q142404" s="39"/>
    </row>
    <row r="142405" spans="17:17">
      <c r="Q142405" s="39"/>
    </row>
    <row r="142406" spans="17:17">
      <c r="Q142406" s="39"/>
    </row>
    <row r="142407" spans="17:17">
      <c r="Q142407" s="39"/>
    </row>
    <row r="142408" spans="17:17">
      <c r="Q142408" s="39"/>
    </row>
    <row r="142409" spans="17:17">
      <c r="Q142409" s="39"/>
    </row>
    <row r="142410" spans="17:17">
      <c r="Q142410" s="39"/>
    </row>
    <row r="142411" spans="17:17">
      <c r="Q142411" s="39"/>
    </row>
    <row r="142412" spans="17:17">
      <c r="Q142412" s="39"/>
    </row>
    <row r="142413" spans="17:17">
      <c r="Q142413" s="39"/>
    </row>
    <row r="142414" spans="17:17">
      <c r="Q142414" s="39"/>
    </row>
    <row r="142415" spans="17:17">
      <c r="Q142415" s="39"/>
    </row>
    <row r="142416" spans="17:17">
      <c r="Q142416" s="39"/>
    </row>
    <row r="142417" spans="17:17">
      <c r="Q142417" s="39"/>
    </row>
    <row r="142418" spans="17:17">
      <c r="Q142418" s="39"/>
    </row>
    <row r="142419" spans="17:17">
      <c r="Q142419" s="39"/>
    </row>
    <row r="142420" spans="17:17">
      <c r="Q142420" s="39"/>
    </row>
    <row r="142421" spans="17:17">
      <c r="Q142421" s="39"/>
    </row>
    <row r="142422" spans="17:17">
      <c r="Q142422" s="39"/>
    </row>
    <row r="142423" spans="17:17">
      <c r="Q142423" s="39"/>
    </row>
    <row r="142424" spans="17:17">
      <c r="Q142424" s="39"/>
    </row>
    <row r="142425" spans="17:17">
      <c r="Q142425" s="39"/>
    </row>
    <row r="142426" spans="17:17">
      <c r="Q142426" s="39"/>
    </row>
    <row r="142427" spans="17:17">
      <c r="Q142427" s="39"/>
    </row>
    <row r="142428" spans="17:17">
      <c r="Q142428" s="39"/>
    </row>
    <row r="142429" spans="17:17">
      <c r="Q142429" s="39"/>
    </row>
    <row r="142430" spans="17:17">
      <c r="Q142430" s="39"/>
    </row>
    <row r="142431" spans="17:17">
      <c r="Q142431" s="39"/>
    </row>
    <row r="142432" spans="17:17">
      <c r="Q142432" s="39"/>
    </row>
    <row r="142433" spans="17:17">
      <c r="Q142433" s="39"/>
    </row>
    <row r="142434" spans="17:17">
      <c r="Q142434" s="39"/>
    </row>
    <row r="142435" spans="17:17">
      <c r="Q142435" s="39"/>
    </row>
    <row r="142436" spans="17:17">
      <c r="Q142436" s="39"/>
    </row>
    <row r="142437" spans="17:17">
      <c r="Q142437" s="39"/>
    </row>
    <row r="142438" spans="17:17">
      <c r="Q142438" s="39"/>
    </row>
    <row r="142439" spans="17:17">
      <c r="Q142439" s="39"/>
    </row>
    <row r="142440" spans="17:17">
      <c r="Q142440" s="39"/>
    </row>
    <row r="142441" spans="17:17">
      <c r="Q142441" s="39"/>
    </row>
    <row r="142442" spans="17:17">
      <c r="Q142442" s="39"/>
    </row>
    <row r="142443" spans="17:17">
      <c r="Q142443" s="39"/>
    </row>
    <row r="142444" spans="17:17">
      <c r="Q142444" s="39"/>
    </row>
    <row r="142445" spans="17:17">
      <c r="Q142445" s="39"/>
    </row>
    <row r="142446" spans="17:17">
      <c r="Q142446" s="39"/>
    </row>
    <row r="142447" spans="17:17">
      <c r="Q142447" s="39"/>
    </row>
    <row r="142448" spans="17:17">
      <c r="Q142448" s="39"/>
    </row>
    <row r="142449" spans="17:17">
      <c r="Q142449" s="39"/>
    </row>
    <row r="142450" spans="17:17">
      <c r="Q142450" s="39"/>
    </row>
    <row r="142451" spans="17:17">
      <c r="Q142451" s="39"/>
    </row>
    <row r="142452" spans="17:17">
      <c r="Q142452" s="39"/>
    </row>
    <row r="142453" spans="17:17">
      <c r="Q142453" s="39"/>
    </row>
    <row r="142454" spans="17:17">
      <c r="Q142454" s="39"/>
    </row>
    <row r="142455" spans="17:17">
      <c r="Q142455" s="39"/>
    </row>
    <row r="142456" spans="17:17">
      <c r="Q142456" s="39"/>
    </row>
    <row r="142457" spans="17:17">
      <c r="Q142457" s="39"/>
    </row>
    <row r="142458" spans="17:17">
      <c r="Q142458" s="39"/>
    </row>
    <row r="142459" spans="17:17">
      <c r="Q142459" s="39"/>
    </row>
    <row r="142460" spans="17:17">
      <c r="Q142460" s="39"/>
    </row>
    <row r="142461" spans="17:17">
      <c r="Q142461" s="39"/>
    </row>
    <row r="142462" spans="17:17">
      <c r="Q142462" s="39"/>
    </row>
    <row r="142463" spans="17:17">
      <c r="Q142463" s="39"/>
    </row>
    <row r="142464" spans="17:17">
      <c r="Q142464" s="39"/>
    </row>
    <row r="142465" spans="17:17">
      <c r="Q142465" s="39"/>
    </row>
    <row r="142466" spans="17:17">
      <c r="Q142466" s="39"/>
    </row>
    <row r="142467" spans="17:17">
      <c r="Q142467" s="39"/>
    </row>
    <row r="142468" spans="17:17">
      <c r="Q142468" s="39"/>
    </row>
    <row r="142469" spans="17:17">
      <c r="Q142469" s="39"/>
    </row>
    <row r="142470" spans="17:17">
      <c r="Q142470" s="39"/>
    </row>
    <row r="142471" spans="17:17">
      <c r="Q142471" s="39"/>
    </row>
    <row r="142472" spans="17:17">
      <c r="Q142472" s="39"/>
    </row>
    <row r="142473" spans="17:17">
      <c r="Q142473" s="39"/>
    </row>
    <row r="142474" spans="17:17">
      <c r="Q142474" s="39"/>
    </row>
    <row r="142475" spans="17:17">
      <c r="Q142475" s="39"/>
    </row>
    <row r="142476" spans="17:17">
      <c r="Q142476" s="39"/>
    </row>
    <row r="142477" spans="17:17">
      <c r="Q142477" s="39"/>
    </row>
    <row r="142478" spans="17:17">
      <c r="Q142478" s="39"/>
    </row>
    <row r="142479" spans="17:17">
      <c r="Q142479" s="39"/>
    </row>
    <row r="142480" spans="17:17">
      <c r="Q142480" s="39"/>
    </row>
    <row r="142481" spans="17:17">
      <c r="Q142481" s="39"/>
    </row>
    <row r="142482" spans="17:17">
      <c r="Q142482" s="39"/>
    </row>
    <row r="142483" spans="17:17">
      <c r="Q142483" s="39"/>
    </row>
    <row r="142484" spans="17:17">
      <c r="Q142484" s="39"/>
    </row>
    <row r="142485" spans="17:17">
      <c r="Q142485" s="39"/>
    </row>
    <row r="142486" spans="17:17">
      <c r="Q142486" s="39"/>
    </row>
    <row r="142487" spans="17:17">
      <c r="Q142487" s="39"/>
    </row>
    <row r="142488" spans="17:17">
      <c r="Q142488" s="39"/>
    </row>
    <row r="142489" spans="17:17">
      <c r="Q142489" s="39"/>
    </row>
    <row r="142490" spans="17:17">
      <c r="Q142490" s="39"/>
    </row>
    <row r="142491" spans="17:17">
      <c r="Q142491" s="39"/>
    </row>
    <row r="142492" spans="17:17">
      <c r="Q142492" s="39"/>
    </row>
    <row r="142493" spans="17:17">
      <c r="Q142493" s="39"/>
    </row>
    <row r="142494" spans="17:17">
      <c r="Q142494" s="39"/>
    </row>
    <row r="142495" spans="17:17">
      <c r="Q142495" s="39"/>
    </row>
    <row r="142496" spans="17:17">
      <c r="Q142496" s="39"/>
    </row>
    <row r="142497" spans="17:17">
      <c r="Q142497" s="39"/>
    </row>
    <row r="142498" spans="17:17">
      <c r="Q142498" s="39"/>
    </row>
    <row r="142499" spans="17:17">
      <c r="Q142499" s="39"/>
    </row>
    <row r="142500" spans="17:17">
      <c r="Q142500" s="39"/>
    </row>
    <row r="142501" spans="17:17">
      <c r="Q142501" s="39"/>
    </row>
    <row r="142502" spans="17:17">
      <c r="Q142502" s="39"/>
    </row>
    <row r="142503" spans="17:17">
      <c r="Q142503" s="39"/>
    </row>
    <row r="142504" spans="17:17">
      <c r="Q142504" s="39"/>
    </row>
    <row r="142505" spans="17:17">
      <c r="Q142505" s="39"/>
    </row>
    <row r="142506" spans="17:17">
      <c r="Q142506" s="39"/>
    </row>
    <row r="142507" spans="17:17">
      <c r="Q142507" s="39"/>
    </row>
    <row r="142508" spans="17:17">
      <c r="Q142508" s="39"/>
    </row>
    <row r="142509" spans="17:17">
      <c r="Q142509" s="39"/>
    </row>
    <row r="142510" spans="17:17">
      <c r="Q142510" s="39"/>
    </row>
    <row r="142511" spans="17:17">
      <c r="Q142511" s="39"/>
    </row>
    <row r="142512" spans="17:17">
      <c r="Q142512" s="39"/>
    </row>
    <row r="142513" spans="17:17">
      <c r="Q142513" s="39"/>
    </row>
    <row r="142514" spans="17:17">
      <c r="Q142514" s="39"/>
    </row>
    <row r="142515" spans="17:17">
      <c r="Q142515" s="39"/>
    </row>
    <row r="142516" spans="17:17">
      <c r="Q142516" s="39"/>
    </row>
    <row r="142517" spans="17:17">
      <c r="Q142517" s="39"/>
    </row>
    <row r="142518" spans="17:17">
      <c r="Q142518" s="39"/>
    </row>
    <row r="142519" spans="17:17">
      <c r="Q142519" s="39"/>
    </row>
    <row r="142520" spans="17:17">
      <c r="Q142520" s="39"/>
    </row>
    <row r="142521" spans="17:17">
      <c r="Q142521" s="39"/>
    </row>
    <row r="142522" spans="17:17">
      <c r="Q142522" s="39"/>
    </row>
    <row r="142523" spans="17:17">
      <c r="Q142523" s="39"/>
    </row>
    <row r="142524" spans="17:17">
      <c r="Q142524" s="39"/>
    </row>
    <row r="142525" spans="17:17">
      <c r="Q142525" s="39"/>
    </row>
    <row r="142526" spans="17:17">
      <c r="Q142526" s="39"/>
    </row>
    <row r="142527" spans="17:17">
      <c r="Q142527" s="39"/>
    </row>
    <row r="142528" spans="17:17">
      <c r="Q142528" s="39"/>
    </row>
    <row r="142529" spans="17:17">
      <c r="Q142529" s="39"/>
    </row>
    <row r="142530" spans="17:17">
      <c r="Q142530" s="39"/>
    </row>
    <row r="142531" spans="17:17">
      <c r="Q142531" s="39"/>
    </row>
    <row r="142532" spans="17:17">
      <c r="Q142532" s="39"/>
    </row>
    <row r="142533" spans="17:17">
      <c r="Q142533" s="39"/>
    </row>
    <row r="142534" spans="17:17">
      <c r="Q142534" s="39"/>
    </row>
    <row r="142535" spans="17:17">
      <c r="Q142535" s="39"/>
    </row>
    <row r="142536" spans="17:17">
      <c r="Q142536" s="39"/>
    </row>
    <row r="142537" spans="17:17">
      <c r="Q142537" s="39"/>
    </row>
    <row r="142538" spans="17:17">
      <c r="Q142538" s="39"/>
    </row>
    <row r="142539" spans="17:17">
      <c r="Q142539" s="39"/>
    </row>
    <row r="142540" spans="17:17">
      <c r="Q142540" s="39"/>
    </row>
    <row r="142541" spans="17:17">
      <c r="Q142541" s="39"/>
    </row>
    <row r="142542" spans="17:17">
      <c r="Q142542" s="39"/>
    </row>
    <row r="142543" spans="17:17">
      <c r="Q142543" s="39"/>
    </row>
    <row r="142544" spans="17:17">
      <c r="Q142544" s="39"/>
    </row>
    <row r="142545" spans="17:17">
      <c r="Q142545" s="39"/>
    </row>
    <row r="142546" spans="17:17">
      <c r="Q142546" s="39"/>
    </row>
    <row r="142547" spans="17:17">
      <c r="Q142547" s="39"/>
    </row>
    <row r="142548" spans="17:17">
      <c r="Q142548" s="39"/>
    </row>
    <row r="142549" spans="17:17">
      <c r="Q142549" s="39"/>
    </row>
    <row r="142550" spans="17:17">
      <c r="Q142550" s="39"/>
    </row>
    <row r="142551" spans="17:17">
      <c r="Q142551" s="39"/>
    </row>
    <row r="142552" spans="17:17">
      <c r="Q142552" s="39"/>
    </row>
    <row r="142553" spans="17:17">
      <c r="Q142553" s="39"/>
    </row>
    <row r="142554" spans="17:17">
      <c r="Q142554" s="39"/>
    </row>
    <row r="142555" spans="17:17">
      <c r="Q142555" s="39"/>
    </row>
    <row r="142556" spans="17:17">
      <c r="Q142556" s="39"/>
    </row>
    <row r="142557" spans="17:17">
      <c r="Q142557" s="39"/>
    </row>
    <row r="142558" spans="17:17">
      <c r="Q142558" s="39"/>
    </row>
    <row r="142559" spans="17:17">
      <c r="Q142559" s="39"/>
    </row>
    <row r="142560" spans="17:17">
      <c r="Q142560" s="39"/>
    </row>
    <row r="142561" spans="17:17">
      <c r="Q142561" s="39"/>
    </row>
    <row r="142562" spans="17:17">
      <c r="Q142562" s="39"/>
    </row>
    <row r="142563" spans="17:17">
      <c r="Q142563" s="39"/>
    </row>
    <row r="142564" spans="17:17">
      <c r="Q142564" s="39"/>
    </row>
    <row r="142565" spans="17:17">
      <c r="Q142565" s="39"/>
    </row>
    <row r="142566" spans="17:17">
      <c r="Q142566" s="39"/>
    </row>
    <row r="142567" spans="17:17">
      <c r="Q142567" s="39"/>
    </row>
    <row r="142568" spans="17:17">
      <c r="Q142568" s="39"/>
    </row>
    <row r="142569" spans="17:17">
      <c r="Q142569" s="39"/>
    </row>
    <row r="142570" spans="17:17">
      <c r="Q142570" s="39"/>
    </row>
    <row r="142571" spans="17:17">
      <c r="Q142571" s="39"/>
    </row>
    <row r="142572" spans="17:17">
      <c r="Q142572" s="39"/>
    </row>
    <row r="142573" spans="17:17">
      <c r="Q142573" s="39"/>
    </row>
    <row r="142574" spans="17:17">
      <c r="Q142574" s="39"/>
    </row>
    <row r="142575" spans="17:17">
      <c r="Q142575" s="39"/>
    </row>
    <row r="142576" spans="17:17">
      <c r="Q142576" s="39"/>
    </row>
    <row r="142577" spans="17:17">
      <c r="Q142577" s="39"/>
    </row>
    <row r="142578" spans="17:17">
      <c r="Q142578" s="39"/>
    </row>
    <row r="142579" spans="17:17">
      <c r="Q142579" s="39"/>
    </row>
    <row r="142580" spans="17:17">
      <c r="Q142580" s="39"/>
    </row>
    <row r="142581" spans="17:17">
      <c r="Q142581" s="39"/>
    </row>
    <row r="142582" spans="17:17">
      <c r="Q142582" s="39"/>
    </row>
    <row r="142583" spans="17:17">
      <c r="Q142583" s="39"/>
    </row>
    <row r="142584" spans="17:17">
      <c r="Q142584" s="39"/>
    </row>
    <row r="142585" spans="17:17">
      <c r="Q142585" s="39"/>
    </row>
    <row r="142586" spans="17:17">
      <c r="Q142586" s="39"/>
    </row>
    <row r="142587" spans="17:17">
      <c r="Q142587" s="39"/>
    </row>
    <row r="142588" spans="17:17">
      <c r="Q142588" s="39"/>
    </row>
    <row r="142589" spans="17:17">
      <c r="Q142589" s="39"/>
    </row>
    <row r="142590" spans="17:17">
      <c r="Q142590" s="39"/>
    </row>
    <row r="142591" spans="17:17">
      <c r="Q142591" s="39"/>
    </row>
    <row r="142592" spans="17:17">
      <c r="Q142592" s="39"/>
    </row>
    <row r="142593" spans="17:17">
      <c r="Q142593" s="39"/>
    </row>
    <row r="142594" spans="17:17">
      <c r="Q142594" s="39"/>
    </row>
    <row r="142595" spans="17:17">
      <c r="Q142595" s="39"/>
    </row>
    <row r="142596" spans="17:17">
      <c r="Q142596" s="39"/>
    </row>
    <row r="142597" spans="17:17">
      <c r="Q142597" s="39"/>
    </row>
    <row r="142598" spans="17:17">
      <c r="Q142598" s="39"/>
    </row>
    <row r="142599" spans="17:17">
      <c r="Q142599" s="39"/>
    </row>
    <row r="142600" spans="17:17">
      <c r="Q142600" s="39"/>
    </row>
    <row r="142601" spans="17:17">
      <c r="Q142601" s="39"/>
    </row>
    <row r="142602" spans="17:17">
      <c r="Q142602" s="39"/>
    </row>
    <row r="142603" spans="17:17">
      <c r="Q142603" s="39"/>
    </row>
    <row r="142604" spans="17:17">
      <c r="Q142604" s="39"/>
    </row>
    <row r="142605" spans="17:17">
      <c r="Q142605" s="39"/>
    </row>
    <row r="142606" spans="17:17">
      <c r="Q142606" s="39"/>
    </row>
    <row r="142607" spans="17:17">
      <c r="Q142607" s="39"/>
    </row>
    <row r="142608" spans="17:17">
      <c r="Q142608" s="39"/>
    </row>
    <row r="142609" spans="17:17">
      <c r="Q142609" s="39"/>
    </row>
    <row r="142610" spans="17:17">
      <c r="Q142610" s="39"/>
    </row>
    <row r="142611" spans="17:17">
      <c r="Q142611" s="39"/>
    </row>
    <row r="142612" spans="17:17">
      <c r="Q142612" s="39"/>
    </row>
    <row r="142613" spans="17:17">
      <c r="Q142613" s="39"/>
    </row>
    <row r="142614" spans="17:17">
      <c r="Q142614" s="39"/>
    </row>
    <row r="142615" spans="17:17">
      <c r="Q142615" s="39"/>
    </row>
    <row r="142616" spans="17:17">
      <c r="Q142616" s="39"/>
    </row>
    <row r="142617" spans="17:17">
      <c r="Q142617" s="39"/>
    </row>
    <row r="142618" spans="17:17">
      <c r="Q142618" s="39"/>
    </row>
    <row r="142619" spans="17:17">
      <c r="Q142619" s="39"/>
    </row>
    <row r="142620" spans="17:17">
      <c r="Q142620" s="39"/>
    </row>
    <row r="142621" spans="17:17">
      <c r="Q142621" s="39"/>
    </row>
    <row r="142622" spans="17:17">
      <c r="Q142622" s="39"/>
    </row>
    <row r="142623" spans="17:17">
      <c r="Q142623" s="39"/>
    </row>
    <row r="142624" spans="17:17">
      <c r="Q142624" s="39"/>
    </row>
    <row r="142625" spans="17:17">
      <c r="Q142625" s="39"/>
    </row>
    <row r="142626" spans="17:17">
      <c r="Q142626" s="39"/>
    </row>
    <row r="142627" spans="17:17">
      <c r="Q142627" s="39"/>
    </row>
    <row r="142628" spans="17:17">
      <c r="Q142628" s="39"/>
    </row>
    <row r="142629" spans="17:17">
      <c r="Q142629" s="39"/>
    </row>
    <row r="142630" spans="17:17">
      <c r="Q142630" s="39"/>
    </row>
    <row r="142631" spans="17:17">
      <c r="Q142631" s="39"/>
    </row>
    <row r="142632" spans="17:17">
      <c r="Q142632" s="39"/>
    </row>
    <row r="142633" spans="17:17">
      <c r="Q142633" s="39"/>
    </row>
    <row r="142634" spans="17:17">
      <c r="Q142634" s="39"/>
    </row>
    <row r="142635" spans="17:17">
      <c r="Q142635" s="39"/>
    </row>
    <row r="142636" spans="17:17">
      <c r="Q142636" s="39"/>
    </row>
    <row r="142637" spans="17:17">
      <c r="Q142637" s="39"/>
    </row>
    <row r="142638" spans="17:17">
      <c r="Q142638" s="39"/>
    </row>
    <row r="142639" spans="17:17">
      <c r="Q142639" s="39"/>
    </row>
    <row r="142640" spans="17:17">
      <c r="Q142640" s="39"/>
    </row>
    <row r="142641" spans="17:17">
      <c r="Q142641" s="39"/>
    </row>
    <row r="142642" spans="17:17">
      <c r="Q142642" s="39"/>
    </row>
    <row r="142643" spans="17:17">
      <c r="Q142643" s="39"/>
    </row>
    <row r="142644" spans="17:17">
      <c r="Q142644" s="39"/>
    </row>
    <row r="142645" spans="17:17">
      <c r="Q142645" s="39"/>
    </row>
    <row r="142646" spans="17:17">
      <c r="Q142646" s="39"/>
    </row>
    <row r="142647" spans="17:17">
      <c r="Q142647" s="39"/>
    </row>
    <row r="142648" spans="17:17">
      <c r="Q142648" s="39"/>
    </row>
    <row r="142649" spans="17:17">
      <c r="Q142649" s="39"/>
    </row>
    <row r="142650" spans="17:17">
      <c r="Q142650" s="39"/>
    </row>
    <row r="142651" spans="17:17">
      <c r="Q142651" s="39"/>
    </row>
    <row r="142652" spans="17:17">
      <c r="Q142652" s="39"/>
    </row>
    <row r="142653" spans="17:17">
      <c r="Q142653" s="39"/>
    </row>
    <row r="142654" spans="17:17">
      <c r="Q142654" s="39"/>
    </row>
    <row r="142655" spans="17:17">
      <c r="Q142655" s="39"/>
    </row>
    <row r="142656" spans="17:17">
      <c r="Q142656" s="39"/>
    </row>
    <row r="142657" spans="17:17">
      <c r="Q142657" s="39"/>
    </row>
    <row r="142658" spans="17:17">
      <c r="Q142658" s="39"/>
    </row>
    <row r="142659" spans="17:17">
      <c r="Q142659" s="39"/>
    </row>
    <row r="142660" spans="17:17">
      <c r="Q142660" s="39"/>
    </row>
    <row r="142661" spans="17:17">
      <c r="Q142661" s="39"/>
    </row>
    <row r="142662" spans="17:17">
      <c r="Q142662" s="39"/>
    </row>
    <row r="142663" spans="17:17">
      <c r="Q142663" s="39"/>
    </row>
    <row r="142664" spans="17:17">
      <c r="Q142664" s="39"/>
    </row>
    <row r="142665" spans="17:17">
      <c r="Q142665" s="39"/>
    </row>
    <row r="142666" spans="17:17">
      <c r="Q142666" s="39"/>
    </row>
    <row r="142667" spans="17:17">
      <c r="Q142667" s="39"/>
    </row>
    <row r="142668" spans="17:17">
      <c r="Q142668" s="39"/>
    </row>
    <row r="142669" spans="17:17">
      <c r="Q142669" s="39"/>
    </row>
    <row r="142670" spans="17:17">
      <c r="Q142670" s="39"/>
    </row>
    <row r="142671" spans="17:17">
      <c r="Q142671" s="39"/>
    </row>
    <row r="142672" spans="17:17">
      <c r="Q142672" s="39"/>
    </row>
    <row r="142673" spans="17:17">
      <c r="Q142673" s="39"/>
    </row>
    <row r="142674" spans="17:17">
      <c r="Q142674" s="39"/>
    </row>
    <row r="142675" spans="17:17">
      <c r="Q142675" s="39"/>
    </row>
    <row r="142676" spans="17:17">
      <c r="Q142676" s="39"/>
    </row>
    <row r="142677" spans="17:17">
      <c r="Q142677" s="39"/>
    </row>
    <row r="142678" spans="17:17">
      <c r="Q142678" s="39"/>
    </row>
    <row r="142679" spans="17:17">
      <c r="Q142679" s="39"/>
    </row>
    <row r="142680" spans="17:17">
      <c r="Q142680" s="39"/>
    </row>
    <row r="142681" spans="17:17">
      <c r="Q142681" s="39"/>
    </row>
    <row r="142682" spans="17:17">
      <c r="Q142682" s="39"/>
    </row>
    <row r="142683" spans="17:17">
      <c r="Q142683" s="39"/>
    </row>
    <row r="142684" spans="17:17">
      <c r="Q142684" s="39"/>
    </row>
    <row r="142685" spans="17:17">
      <c r="Q142685" s="39"/>
    </row>
    <row r="142686" spans="17:17">
      <c r="Q142686" s="39"/>
    </row>
    <row r="142687" spans="17:17">
      <c r="Q142687" s="39"/>
    </row>
    <row r="142688" spans="17:17">
      <c r="Q142688" s="39"/>
    </row>
    <row r="142689" spans="17:17">
      <c r="Q142689" s="39"/>
    </row>
    <row r="142690" spans="17:17">
      <c r="Q142690" s="39"/>
    </row>
    <row r="142691" spans="17:17">
      <c r="Q142691" s="39"/>
    </row>
    <row r="142692" spans="17:17">
      <c r="Q142692" s="39"/>
    </row>
    <row r="142693" spans="17:17">
      <c r="Q142693" s="39"/>
    </row>
    <row r="142694" spans="17:17">
      <c r="Q142694" s="39"/>
    </row>
    <row r="142695" spans="17:17">
      <c r="Q142695" s="39"/>
    </row>
    <row r="142696" spans="17:17">
      <c r="Q142696" s="39"/>
    </row>
    <row r="142697" spans="17:17">
      <c r="Q142697" s="39"/>
    </row>
    <row r="142698" spans="17:17">
      <c r="Q142698" s="39"/>
    </row>
    <row r="142699" spans="17:17">
      <c r="Q142699" s="39"/>
    </row>
    <row r="142700" spans="17:17">
      <c r="Q142700" s="39"/>
    </row>
    <row r="142701" spans="17:17">
      <c r="Q142701" s="39"/>
    </row>
    <row r="142702" spans="17:17">
      <c r="Q142702" s="39"/>
    </row>
    <row r="142703" spans="17:17">
      <c r="Q142703" s="39"/>
    </row>
    <row r="142704" spans="17:17">
      <c r="Q142704" s="39"/>
    </row>
    <row r="142705" spans="17:17">
      <c r="Q142705" s="39"/>
    </row>
    <row r="142706" spans="17:17">
      <c r="Q142706" s="39"/>
    </row>
    <row r="142707" spans="17:17">
      <c r="Q142707" s="39"/>
    </row>
    <row r="142708" spans="17:17">
      <c r="Q142708" s="39"/>
    </row>
    <row r="142709" spans="17:17">
      <c r="Q142709" s="39"/>
    </row>
    <row r="142710" spans="17:17">
      <c r="Q142710" s="39"/>
    </row>
    <row r="142711" spans="17:17">
      <c r="Q142711" s="39"/>
    </row>
    <row r="142712" spans="17:17">
      <c r="Q142712" s="39"/>
    </row>
    <row r="142713" spans="17:17">
      <c r="Q142713" s="39"/>
    </row>
    <row r="142714" spans="17:17">
      <c r="Q142714" s="39"/>
    </row>
    <row r="142715" spans="17:17">
      <c r="Q142715" s="39"/>
    </row>
    <row r="142716" spans="17:17">
      <c r="Q142716" s="39"/>
    </row>
    <row r="142717" spans="17:17">
      <c r="Q142717" s="39"/>
    </row>
    <row r="142718" spans="17:17">
      <c r="Q142718" s="39"/>
    </row>
    <row r="142719" spans="17:17">
      <c r="Q142719" s="39"/>
    </row>
    <row r="142720" spans="17:17">
      <c r="Q142720" s="39"/>
    </row>
    <row r="142721" spans="17:17">
      <c r="Q142721" s="39"/>
    </row>
    <row r="142722" spans="17:17">
      <c r="Q142722" s="39"/>
    </row>
    <row r="142723" spans="17:17">
      <c r="Q142723" s="39"/>
    </row>
    <row r="142724" spans="17:17">
      <c r="Q142724" s="39"/>
    </row>
    <row r="142725" spans="17:17">
      <c r="Q142725" s="39"/>
    </row>
    <row r="142726" spans="17:17">
      <c r="Q142726" s="39"/>
    </row>
    <row r="142727" spans="17:17">
      <c r="Q142727" s="39"/>
    </row>
    <row r="142728" spans="17:17">
      <c r="Q142728" s="39"/>
    </row>
    <row r="142729" spans="17:17">
      <c r="Q142729" s="39"/>
    </row>
    <row r="142730" spans="17:17">
      <c r="Q142730" s="39"/>
    </row>
    <row r="142731" spans="17:17">
      <c r="Q142731" s="39"/>
    </row>
    <row r="142732" spans="17:17">
      <c r="Q142732" s="39"/>
    </row>
    <row r="142733" spans="17:17">
      <c r="Q142733" s="39"/>
    </row>
    <row r="142734" spans="17:17">
      <c r="Q142734" s="39"/>
    </row>
    <row r="142735" spans="17:17">
      <c r="Q142735" s="39"/>
    </row>
    <row r="142736" spans="17:17">
      <c r="Q142736" s="39"/>
    </row>
    <row r="142737" spans="17:17">
      <c r="Q142737" s="39"/>
    </row>
    <row r="142738" spans="17:17">
      <c r="Q142738" s="39"/>
    </row>
    <row r="142739" spans="17:17">
      <c r="Q142739" s="39"/>
    </row>
    <row r="142740" spans="17:17">
      <c r="Q142740" s="39"/>
    </row>
    <row r="142741" spans="17:17">
      <c r="Q142741" s="39"/>
    </row>
    <row r="142742" spans="17:17">
      <c r="Q142742" s="39"/>
    </row>
    <row r="142743" spans="17:17">
      <c r="Q142743" s="39"/>
    </row>
    <row r="142744" spans="17:17">
      <c r="Q142744" s="39"/>
    </row>
    <row r="142745" spans="17:17">
      <c r="Q142745" s="39"/>
    </row>
    <row r="142746" spans="17:17">
      <c r="Q142746" s="39"/>
    </row>
    <row r="142747" spans="17:17">
      <c r="Q142747" s="39"/>
    </row>
    <row r="142748" spans="17:17">
      <c r="Q142748" s="39"/>
    </row>
    <row r="142749" spans="17:17">
      <c r="Q142749" s="39"/>
    </row>
    <row r="142750" spans="17:17">
      <c r="Q142750" s="39"/>
    </row>
    <row r="142751" spans="17:17">
      <c r="Q142751" s="39"/>
    </row>
    <row r="142752" spans="17:17">
      <c r="Q142752" s="39"/>
    </row>
    <row r="142753" spans="17:17">
      <c r="Q142753" s="39"/>
    </row>
    <row r="142754" spans="17:17">
      <c r="Q142754" s="39"/>
    </row>
    <row r="142755" spans="17:17">
      <c r="Q142755" s="39"/>
    </row>
    <row r="142756" spans="17:17">
      <c r="Q142756" s="39"/>
    </row>
    <row r="142757" spans="17:17">
      <c r="Q142757" s="39"/>
    </row>
    <row r="142758" spans="17:17">
      <c r="Q142758" s="39"/>
    </row>
    <row r="142759" spans="17:17">
      <c r="Q142759" s="39"/>
    </row>
    <row r="142760" spans="17:17">
      <c r="Q142760" s="39"/>
    </row>
    <row r="142761" spans="17:17">
      <c r="Q142761" s="39"/>
    </row>
    <row r="142762" spans="17:17">
      <c r="Q142762" s="39"/>
    </row>
    <row r="142763" spans="17:17">
      <c r="Q142763" s="39"/>
    </row>
    <row r="142764" spans="17:17">
      <c r="Q142764" s="39"/>
    </row>
    <row r="142765" spans="17:17">
      <c r="Q142765" s="39"/>
    </row>
    <row r="142766" spans="17:17">
      <c r="Q142766" s="39"/>
    </row>
    <row r="142767" spans="17:17">
      <c r="Q142767" s="39"/>
    </row>
    <row r="142768" spans="17:17">
      <c r="Q142768" s="39"/>
    </row>
    <row r="142769" spans="17:17">
      <c r="Q142769" s="39"/>
    </row>
    <row r="142770" spans="17:17">
      <c r="Q142770" s="39"/>
    </row>
    <row r="142771" spans="17:17">
      <c r="Q142771" s="39"/>
    </row>
    <row r="142772" spans="17:17">
      <c r="Q142772" s="39"/>
    </row>
    <row r="142773" spans="17:17">
      <c r="Q142773" s="39"/>
    </row>
    <row r="142774" spans="17:17">
      <c r="Q142774" s="39"/>
    </row>
    <row r="142775" spans="17:17">
      <c r="Q142775" s="39"/>
    </row>
    <row r="142776" spans="17:17">
      <c r="Q142776" s="39"/>
    </row>
    <row r="142777" spans="17:17">
      <c r="Q142777" s="39"/>
    </row>
    <row r="142778" spans="17:17">
      <c r="Q142778" s="39"/>
    </row>
    <row r="142779" spans="17:17">
      <c r="Q142779" s="39"/>
    </row>
    <row r="142780" spans="17:17">
      <c r="Q142780" s="39"/>
    </row>
    <row r="142781" spans="17:17">
      <c r="Q142781" s="39"/>
    </row>
    <row r="142782" spans="17:17">
      <c r="Q142782" s="39"/>
    </row>
    <row r="142783" spans="17:17">
      <c r="Q142783" s="39"/>
    </row>
    <row r="142784" spans="17:17">
      <c r="Q142784" s="39"/>
    </row>
    <row r="142785" spans="17:17">
      <c r="Q142785" s="39"/>
    </row>
    <row r="142786" spans="17:17">
      <c r="Q142786" s="39"/>
    </row>
    <row r="142787" spans="17:17">
      <c r="Q142787" s="39"/>
    </row>
    <row r="142788" spans="17:17">
      <c r="Q142788" s="39"/>
    </row>
    <row r="142789" spans="17:17">
      <c r="Q142789" s="39"/>
    </row>
    <row r="142790" spans="17:17">
      <c r="Q142790" s="39"/>
    </row>
    <row r="142791" spans="17:17">
      <c r="Q142791" s="39"/>
    </row>
    <row r="142792" spans="17:17">
      <c r="Q142792" s="39"/>
    </row>
    <row r="142793" spans="17:17">
      <c r="Q142793" s="39"/>
    </row>
    <row r="142794" spans="17:17">
      <c r="Q142794" s="39"/>
    </row>
    <row r="142795" spans="17:17">
      <c r="Q142795" s="39"/>
    </row>
    <row r="142796" spans="17:17">
      <c r="Q142796" s="39"/>
    </row>
    <row r="142797" spans="17:17">
      <c r="Q142797" s="39"/>
    </row>
    <row r="142798" spans="17:17">
      <c r="Q142798" s="39"/>
    </row>
    <row r="142799" spans="17:17">
      <c r="Q142799" s="39"/>
    </row>
    <row r="142800" spans="17:17">
      <c r="Q142800" s="39"/>
    </row>
    <row r="142801" spans="17:17">
      <c r="Q142801" s="39"/>
    </row>
    <row r="142802" spans="17:17">
      <c r="Q142802" s="39"/>
    </row>
    <row r="142803" spans="17:17">
      <c r="Q142803" s="39"/>
    </row>
    <row r="142804" spans="17:17">
      <c r="Q142804" s="39"/>
    </row>
    <row r="142805" spans="17:17">
      <c r="Q142805" s="39"/>
    </row>
    <row r="142806" spans="17:17">
      <c r="Q142806" s="39"/>
    </row>
    <row r="142807" spans="17:17">
      <c r="Q142807" s="39"/>
    </row>
    <row r="142808" spans="17:17">
      <c r="Q142808" s="39"/>
    </row>
    <row r="142809" spans="17:17">
      <c r="Q142809" s="39"/>
    </row>
    <row r="142810" spans="17:17">
      <c r="Q142810" s="39"/>
    </row>
    <row r="142811" spans="17:17">
      <c r="Q142811" s="39"/>
    </row>
    <row r="142812" spans="17:17">
      <c r="Q142812" s="39"/>
    </row>
    <row r="142813" spans="17:17">
      <c r="Q142813" s="39"/>
    </row>
    <row r="142814" spans="17:17">
      <c r="Q142814" s="39"/>
    </row>
    <row r="142815" spans="17:17">
      <c r="Q142815" s="39"/>
    </row>
    <row r="142816" spans="17:17">
      <c r="Q142816" s="39"/>
    </row>
    <row r="142817" spans="17:17">
      <c r="Q142817" s="39"/>
    </row>
    <row r="142818" spans="17:17">
      <c r="Q142818" s="39"/>
    </row>
    <row r="142819" spans="17:17">
      <c r="Q142819" s="39"/>
    </row>
    <row r="142820" spans="17:17">
      <c r="Q142820" s="39"/>
    </row>
    <row r="142821" spans="17:17">
      <c r="Q142821" s="39"/>
    </row>
    <row r="142822" spans="17:17">
      <c r="Q142822" s="39"/>
    </row>
    <row r="142823" spans="17:17">
      <c r="Q142823" s="39"/>
    </row>
    <row r="142824" spans="17:17">
      <c r="Q142824" s="39"/>
    </row>
    <row r="142825" spans="17:17">
      <c r="Q142825" s="39"/>
    </row>
    <row r="142826" spans="17:17">
      <c r="Q142826" s="39"/>
    </row>
    <row r="142827" spans="17:17">
      <c r="Q142827" s="39"/>
    </row>
    <row r="142828" spans="17:17">
      <c r="Q142828" s="39"/>
    </row>
    <row r="142829" spans="17:17">
      <c r="Q142829" s="39"/>
    </row>
    <row r="142830" spans="17:17">
      <c r="Q142830" s="39"/>
    </row>
    <row r="142831" spans="17:17">
      <c r="Q142831" s="39"/>
    </row>
    <row r="142832" spans="17:17">
      <c r="Q142832" s="39"/>
    </row>
    <row r="142833" spans="17:17">
      <c r="Q142833" s="39"/>
    </row>
    <row r="142834" spans="17:17">
      <c r="Q142834" s="39"/>
    </row>
    <row r="142835" spans="17:17">
      <c r="Q142835" s="39"/>
    </row>
    <row r="142836" spans="17:17">
      <c r="Q142836" s="39"/>
    </row>
    <row r="142837" spans="17:17">
      <c r="Q142837" s="39"/>
    </row>
    <row r="142838" spans="17:17">
      <c r="Q142838" s="39"/>
    </row>
    <row r="142839" spans="17:17">
      <c r="Q142839" s="39"/>
    </row>
    <row r="142840" spans="17:17">
      <c r="Q142840" s="39"/>
    </row>
    <row r="142841" spans="17:17">
      <c r="Q142841" s="39"/>
    </row>
    <row r="142842" spans="17:17">
      <c r="Q142842" s="39"/>
    </row>
    <row r="142843" spans="17:17">
      <c r="Q142843" s="39"/>
    </row>
    <row r="142844" spans="17:17">
      <c r="Q142844" s="39"/>
    </row>
    <row r="142845" spans="17:17">
      <c r="Q142845" s="39"/>
    </row>
    <row r="142846" spans="17:17">
      <c r="Q142846" s="39"/>
    </row>
    <row r="142847" spans="17:17">
      <c r="Q142847" s="39"/>
    </row>
    <row r="142848" spans="17:17">
      <c r="Q142848" s="39"/>
    </row>
    <row r="142849" spans="17:17">
      <c r="Q142849" s="39"/>
    </row>
    <row r="142850" spans="17:17">
      <c r="Q142850" s="39"/>
    </row>
    <row r="142851" spans="17:17">
      <c r="Q142851" s="39"/>
    </row>
    <row r="142852" spans="17:17">
      <c r="Q142852" s="39"/>
    </row>
    <row r="142853" spans="17:17">
      <c r="Q142853" s="39"/>
    </row>
    <row r="142854" spans="17:17">
      <c r="Q142854" s="39"/>
    </row>
    <row r="142855" spans="17:17">
      <c r="Q142855" s="39"/>
    </row>
    <row r="142856" spans="17:17">
      <c r="Q142856" s="39"/>
    </row>
    <row r="142857" spans="17:17">
      <c r="Q142857" s="39"/>
    </row>
    <row r="142858" spans="17:17">
      <c r="Q142858" s="39"/>
    </row>
    <row r="142859" spans="17:17">
      <c r="Q142859" s="39"/>
    </row>
    <row r="142860" spans="17:17">
      <c r="Q142860" s="39"/>
    </row>
    <row r="142861" spans="17:17">
      <c r="Q142861" s="39"/>
    </row>
    <row r="142862" spans="17:17">
      <c r="Q142862" s="39"/>
    </row>
    <row r="142863" spans="17:17">
      <c r="Q142863" s="39"/>
    </row>
    <row r="142864" spans="17:17">
      <c r="Q142864" s="39"/>
    </row>
    <row r="142865" spans="17:17">
      <c r="Q142865" s="39"/>
    </row>
    <row r="142866" spans="17:17">
      <c r="Q142866" s="39"/>
    </row>
    <row r="142867" spans="17:17">
      <c r="Q142867" s="39"/>
    </row>
    <row r="142868" spans="17:17">
      <c r="Q142868" s="39"/>
    </row>
    <row r="142869" spans="17:17">
      <c r="Q142869" s="39"/>
    </row>
    <row r="142870" spans="17:17">
      <c r="Q142870" s="39"/>
    </row>
    <row r="142871" spans="17:17">
      <c r="Q142871" s="39"/>
    </row>
    <row r="142872" spans="17:17">
      <c r="Q142872" s="39"/>
    </row>
    <row r="142873" spans="17:17">
      <c r="Q142873" s="39"/>
    </row>
    <row r="142874" spans="17:17">
      <c r="Q142874" s="39"/>
    </row>
    <row r="142875" spans="17:17">
      <c r="Q142875" s="39"/>
    </row>
    <row r="142876" spans="17:17">
      <c r="Q142876" s="39"/>
    </row>
    <row r="142877" spans="17:17">
      <c r="Q142877" s="39"/>
    </row>
    <row r="142878" spans="17:17">
      <c r="Q142878" s="39"/>
    </row>
    <row r="142879" spans="17:17">
      <c r="Q142879" s="39"/>
    </row>
    <row r="142880" spans="17:17">
      <c r="Q142880" s="39"/>
    </row>
    <row r="142881" spans="17:17">
      <c r="Q142881" s="39"/>
    </row>
    <row r="142882" spans="17:17">
      <c r="Q142882" s="39"/>
    </row>
    <row r="142883" spans="17:17">
      <c r="Q142883" s="39"/>
    </row>
    <row r="142884" spans="17:17">
      <c r="Q142884" s="39"/>
    </row>
    <row r="142885" spans="17:17">
      <c r="Q142885" s="39"/>
    </row>
    <row r="142886" spans="17:17">
      <c r="Q142886" s="39"/>
    </row>
    <row r="142887" spans="17:17">
      <c r="Q142887" s="39"/>
    </row>
    <row r="142888" spans="17:17">
      <c r="Q142888" s="39"/>
    </row>
    <row r="142889" spans="17:17">
      <c r="Q142889" s="39"/>
    </row>
    <row r="142890" spans="17:17">
      <c r="Q142890" s="39"/>
    </row>
    <row r="142891" spans="17:17">
      <c r="Q142891" s="39"/>
    </row>
    <row r="142892" spans="17:17">
      <c r="Q142892" s="39"/>
    </row>
    <row r="142893" spans="17:17">
      <c r="Q142893" s="39"/>
    </row>
    <row r="142894" spans="17:17">
      <c r="Q142894" s="39"/>
    </row>
    <row r="142895" spans="17:17">
      <c r="Q142895" s="39"/>
    </row>
    <row r="142896" spans="17:17">
      <c r="Q142896" s="39"/>
    </row>
    <row r="142897" spans="17:17">
      <c r="Q142897" s="39"/>
    </row>
    <row r="142898" spans="17:17">
      <c r="Q142898" s="39"/>
    </row>
    <row r="142899" spans="17:17">
      <c r="Q142899" s="39"/>
    </row>
    <row r="142900" spans="17:17">
      <c r="Q142900" s="39"/>
    </row>
    <row r="142901" spans="17:17">
      <c r="Q142901" s="39"/>
    </row>
    <row r="142902" spans="17:17">
      <c r="Q142902" s="39"/>
    </row>
    <row r="142903" spans="17:17">
      <c r="Q142903" s="39"/>
    </row>
    <row r="142904" spans="17:17">
      <c r="Q142904" s="39"/>
    </row>
    <row r="142905" spans="17:17">
      <c r="Q142905" s="39"/>
    </row>
    <row r="142906" spans="17:17">
      <c r="Q142906" s="39"/>
    </row>
    <row r="142907" spans="17:17">
      <c r="Q142907" s="39"/>
    </row>
    <row r="142908" spans="17:17">
      <c r="Q142908" s="39"/>
    </row>
    <row r="142909" spans="17:17">
      <c r="Q142909" s="39"/>
    </row>
    <row r="142910" spans="17:17">
      <c r="Q142910" s="39"/>
    </row>
    <row r="142911" spans="17:17">
      <c r="Q142911" s="39"/>
    </row>
    <row r="142912" spans="17:17">
      <c r="Q142912" s="39"/>
    </row>
    <row r="142913" spans="17:17">
      <c r="Q142913" s="39"/>
    </row>
    <row r="142914" spans="17:17">
      <c r="Q142914" s="39"/>
    </row>
    <row r="142915" spans="17:17">
      <c r="Q142915" s="39"/>
    </row>
    <row r="142916" spans="17:17">
      <c r="Q142916" s="39"/>
    </row>
    <row r="142917" spans="17:17">
      <c r="Q142917" s="39"/>
    </row>
    <row r="142918" spans="17:17">
      <c r="Q142918" s="39"/>
    </row>
    <row r="142919" spans="17:17">
      <c r="Q142919" s="39"/>
    </row>
    <row r="142920" spans="17:17">
      <c r="Q142920" s="39"/>
    </row>
    <row r="142921" spans="17:17">
      <c r="Q142921" s="39"/>
    </row>
    <row r="142922" spans="17:17">
      <c r="Q142922" s="39"/>
    </row>
    <row r="142923" spans="17:17">
      <c r="Q142923" s="39"/>
    </row>
    <row r="142924" spans="17:17">
      <c r="Q142924" s="39"/>
    </row>
    <row r="142925" spans="17:17">
      <c r="Q142925" s="39"/>
    </row>
    <row r="142926" spans="17:17">
      <c r="Q142926" s="39"/>
    </row>
    <row r="142927" spans="17:17">
      <c r="Q142927" s="39"/>
    </row>
    <row r="142928" spans="17:17">
      <c r="Q142928" s="39"/>
    </row>
    <row r="142929" spans="17:17">
      <c r="Q142929" s="39"/>
    </row>
    <row r="142930" spans="17:17">
      <c r="Q142930" s="39"/>
    </row>
    <row r="142931" spans="17:17">
      <c r="Q142931" s="39"/>
    </row>
    <row r="142932" spans="17:17">
      <c r="Q142932" s="39"/>
    </row>
    <row r="142933" spans="17:17">
      <c r="Q142933" s="39"/>
    </row>
    <row r="142934" spans="17:17">
      <c r="Q142934" s="39"/>
    </row>
    <row r="142935" spans="17:17">
      <c r="Q142935" s="39"/>
    </row>
    <row r="142936" spans="17:17">
      <c r="Q142936" s="39"/>
    </row>
    <row r="142937" spans="17:17">
      <c r="Q142937" s="39"/>
    </row>
    <row r="142938" spans="17:17">
      <c r="Q142938" s="39"/>
    </row>
    <row r="142939" spans="17:17">
      <c r="Q142939" s="39"/>
    </row>
    <row r="142940" spans="17:17">
      <c r="Q142940" s="39"/>
    </row>
    <row r="142941" spans="17:17">
      <c r="Q142941" s="39"/>
    </row>
    <row r="142942" spans="17:17">
      <c r="Q142942" s="39"/>
    </row>
    <row r="142943" spans="17:17">
      <c r="Q142943" s="39"/>
    </row>
    <row r="142944" spans="17:17">
      <c r="Q142944" s="39"/>
    </row>
    <row r="142945" spans="17:17">
      <c r="Q142945" s="39"/>
    </row>
    <row r="142946" spans="17:17">
      <c r="Q142946" s="39"/>
    </row>
    <row r="142947" spans="17:17">
      <c r="Q142947" s="39"/>
    </row>
    <row r="142948" spans="17:17">
      <c r="Q142948" s="39"/>
    </row>
    <row r="142949" spans="17:17">
      <c r="Q142949" s="39"/>
    </row>
    <row r="142950" spans="17:17">
      <c r="Q142950" s="39"/>
    </row>
    <row r="142951" spans="17:17">
      <c r="Q142951" s="39"/>
    </row>
    <row r="142952" spans="17:17">
      <c r="Q142952" s="39"/>
    </row>
    <row r="142953" spans="17:17">
      <c r="Q142953" s="39"/>
    </row>
    <row r="142954" spans="17:17">
      <c r="Q142954" s="39"/>
    </row>
    <row r="142955" spans="17:17">
      <c r="Q142955" s="39"/>
    </row>
    <row r="142956" spans="17:17">
      <c r="Q142956" s="39"/>
    </row>
    <row r="142957" spans="17:17">
      <c r="Q142957" s="39"/>
    </row>
    <row r="142958" spans="17:17">
      <c r="Q142958" s="39"/>
    </row>
    <row r="142959" spans="17:17">
      <c r="Q142959" s="39"/>
    </row>
    <row r="142960" spans="17:17">
      <c r="Q142960" s="39"/>
    </row>
    <row r="142961" spans="17:17">
      <c r="Q142961" s="39"/>
    </row>
    <row r="142962" spans="17:17">
      <c r="Q142962" s="39"/>
    </row>
    <row r="142963" spans="17:17">
      <c r="Q142963" s="39"/>
    </row>
    <row r="142964" spans="17:17">
      <c r="Q142964" s="39"/>
    </row>
    <row r="142965" spans="17:17">
      <c r="Q142965" s="39"/>
    </row>
    <row r="142966" spans="17:17">
      <c r="Q142966" s="39"/>
    </row>
    <row r="142967" spans="17:17">
      <c r="Q142967" s="39"/>
    </row>
    <row r="142968" spans="17:17">
      <c r="Q142968" s="39"/>
    </row>
    <row r="142969" spans="17:17">
      <c r="Q142969" s="39"/>
    </row>
    <row r="142970" spans="17:17">
      <c r="Q142970" s="39"/>
    </row>
    <row r="142971" spans="17:17">
      <c r="Q142971" s="39"/>
    </row>
    <row r="142972" spans="17:17">
      <c r="Q142972" s="39"/>
    </row>
    <row r="142973" spans="17:17">
      <c r="Q142973" s="39"/>
    </row>
    <row r="142974" spans="17:17">
      <c r="Q142974" s="39"/>
    </row>
    <row r="142975" spans="17:17">
      <c r="Q142975" s="39"/>
    </row>
    <row r="142976" spans="17:17">
      <c r="Q142976" s="39"/>
    </row>
    <row r="142977" spans="17:17">
      <c r="Q142977" s="39"/>
    </row>
    <row r="142978" spans="17:17">
      <c r="Q142978" s="39"/>
    </row>
    <row r="142979" spans="17:17">
      <c r="Q142979" s="39"/>
    </row>
    <row r="142980" spans="17:17">
      <c r="Q142980" s="39"/>
    </row>
    <row r="142981" spans="17:17">
      <c r="Q142981" s="39"/>
    </row>
    <row r="142982" spans="17:17">
      <c r="Q142982" s="39"/>
    </row>
    <row r="142983" spans="17:17">
      <c r="Q142983" s="39"/>
    </row>
    <row r="142984" spans="17:17">
      <c r="Q142984" s="39"/>
    </row>
    <row r="142985" spans="17:17">
      <c r="Q142985" s="39"/>
    </row>
    <row r="142986" spans="17:17">
      <c r="Q142986" s="39"/>
    </row>
    <row r="142987" spans="17:17">
      <c r="Q142987" s="39"/>
    </row>
    <row r="142988" spans="17:17">
      <c r="Q142988" s="39"/>
    </row>
    <row r="142989" spans="17:17">
      <c r="Q142989" s="39"/>
    </row>
    <row r="142990" spans="17:17">
      <c r="Q142990" s="39"/>
    </row>
    <row r="142991" spans="17:17">
      <c r="Q142991" s="39"/>
    </row>
    <row r="142992" spans="17:17">
      <c r="Q142992" s="39"/>
    </row>
    <row r="142993" spans="17:17">
      <c r="Q142993" s="39"/>
    </row>
    <row r="142994" spans="17:17">
      <c r="Q142994" s="39"/>
    </row>
    <row r="142995" spans="17:17">
      <c r="Q142995" s="39"/>
    </row>
    <row r="142996" spans="17:17">
      <c r="Q142996" s="39"/>
    </row>
    <row r="142997" spans="17:17">
      <c r="Q142997" s="39"/>
    </row>
    <row r="142998" spans="17:17">
      <c r="Q142998" s="39"/>
    </row>
    <row r="142999" spans="17:17">
      <c r="Q142999" s="39"/>
    </row>
    <row r="143000" spans="17:17">
      <c r="Q143000" s="39"/>
    </row>
    <row r="143001" spans="17:17">
      <c r="Q143001" s="39"/>
    </row>
    <row r="143002" spans="17:17">
      <c r="Q143002" s="39"/>
    </row>
    <row r="143003" spans="17:17">
      <c r="Q143003" s="39"/>
    </row>
    <row r="143004" spans="17:17">
      <c r="Q143004" s="39"/>
    </row>
    <row r="143005" spans="17:17">
      <c r="Q143005" s="39"/>
    </row>
    <row r="143006" spans="17:17">
      <c r="Q143006" s="39"/>
    </row>
    <row r="143007" spans="17:17">
      <c r="Q143007" s="39"/>
    </row>
    <row r="143008" spans="17:17">
      <c r="Q143008" s="39"/>
    </row>
    <row r="143009" spans="17:17">
      <c r="Q143009" s="39"/>
    </row>
    <row r="143010" spans="17:17">
      <c r="Q143010" s="39"/>
    </row>
    <row r="143011" spans="17:17">
      <c r="Q143011" s="39"/>
    </row>
    <row r="143012" spans="17:17">
      <c r="Q143012" s="39"/>
    </row>
    <row r="143013" spans="17:17">
      <c r="Q143013" s="39"/>
    </row>
    <row r="143014" spans="17:17">
      <c r="Q143014" s="39"/>
    </row>
    <row r="143015" spans="17:17">
      <c r="Q143015" s="39"/>
    </row>
    <row r="143016" spans="17:17">
      <c r="Q143016" s="39"/>
    </row>
    <row r="143017" spans="17:17">
      <c r="Q143017" s="39"/>
    </row>
    <row r="143018" spans="17:17">
      <c r="Q143018" s="39"/>
    </row>
    <row r="143019" spans="17:17">
      <c r="Q143019" s="39"/>
    </row>
    <row r="143020" spans="17:17">
      <c r="Q143020" s="39"/>
    </row>
    <row r="143021" spans="17:17">
      <c r="Q143021" s="39"/>
    </row>
    <row r="143022" spans="17:17">
      <c r="Q143022" s="39"/>
    </row>
    <row r="143023" spans="17:17">
      <c r="Q143023" s="39"/>
    </row>
    <row r="143024" spans="17:17">
      <c r="Q143024" s="39"/>
    </row>
    <row r="143025" spans="17:17">
      <c r="Q143025" s="39"/>
    </row>
    <row r="143026" spans="17:17">
      <c r="Q143026" s="39"/>
    </row>
    <row r="143027" spans="17:17">
      <c r="Q143027" s="39"/>
    </row>
    <row r="143028" spans="17:17">
      <c r="Q143028" s="39"/>
    </row>
    <row r="143029" spans="17:17">
      <c r="Q143029" s="39"/>
    </row>
    <row r="143030" spans="17:17">
      <c r="Q143030" s="39"/>
    </row>
    <row r="143031" spans="17:17">
      <c r="Q143031" s="39"/>
    </row>
    <row r="143032" spans="17:17">
      <c r="Q143032" s="39"/>
    </row>
    <row r="143033" spans="17:17">
      <c r="Q143033" s="39"/>
    </row>
    <row r="143034" spans="17:17">
      <c r="Q143034" s="39"/>
    </row>
    <row r="143035" spans="17:17">
      <c r="Q143035" s="39"/>
    </row>
    <row r="143036" spans="17:17">
      <c r="Q143036" s="39"/>
    </row>
    <row r="143037" spans="17:17">
      <c r="Q143037" s="39"/>
    </row>
    <row r="143038" spans="17:17">
      <c r="Q143038" s="39"/>
    </row>
    <row r="143039" spans="17:17">
      <c r="Q143039" s="39"/>
    </row>
    <row r="143040" spans="17:17">
      <c r="Q143040" s="39"/>
    </row>
    <row r="143041" spans="17:17">
      <c r="Q143041" s="39"/>
    </row>
    <row r="143042" spans="17:17">
      <c r="Q143042" s="39"/>
    </row>
    <row r="143043" spans="17:17">
      <c r="Q143043" s="39"/>
    </row>
    <row r="143044" spans="17:17">
      <c r="Q143044" s="39"/>
    </row>
    <row r="143045" spans="17:17">
      <c r="Q143045" s="39"/>
    </row>
    <row r="143046" spans="17:17">
      <c r="Q143046" s="39"/>
    </row>
    <row r="143047" spans="17:17">
      <c r="Q143047" s="39"/>
    </row>
    <row r="143048" spans="17:17">
      <c r="Q143048" s="39"/>
    </row>
    <row r="143049" spans="17:17">
      <c r="Q143049" s="39"/>
    </row>
    <row r="143050" spans="17:17">
      <c r="Q143050" s="39"/>
    </row>
    <row r="143051" spans="17:17">
      <c r="Q143051" s="39"/>
    </row>
    <row r="143052" spans="17:17">
      <c r="Q143052" s="39"/>
    </row>
    <row r="143053" spans="17:17">
      <c r="Q143053" s="39"/>
    </row>
    <row r="143054" spans="17:17">
      <c r="Q143054" s="39"/>
    </row>
    <row r="143055" spans="17:17">
      <c r="Q143055" s="39"/>
    </row>
    <row r="143056" spans="17:17">
      <c r="Q143056" s="39"/>
    </row>
    <row r="143057" spans="17:17">
      <c r="Q143057" s="39"/>
    </row>
    <row r="143058" spans="17:17">
      <c r="Q143058" s="39"/>
    </row>
    <row r="143059" spans="17:17">
      <c r="Q143059" s="39"/>
    </row>
    <row r="143060" spans="17:17">
      <c r="Q143060" s="39"/>
    </row>
    <row r="143061" spans="17:17">
      <c r="Q143061" s="39"/>
    </row>
    <row r="143062" spans="17:17">
      <c r="Q143062" s="39"/>
    </row>
    <row r="143063" spans="17:17">
      <c r="Q143063" s="39"/>
    </row>
    <row r="143064" spans="17:17">
      <c r="Q143064" s="39"/>
    </row>
    <row r="143065" spans="17:17">
      <c r="Q143065" s="39"/>
    </row>
    <row r="143066" spans="17:17">
      <c r="Q143066" s="39"/>
    </row>
    <row r="143067" spans="17:17">
      <c r="Q143067" s="39"/>
    </row>
    <row r="143068" spans="17:17">
      <c r="Q143068" s="39"/>
    </row>
    <row r="143069" spans="17:17">
      <c r="Q143069" s="39"/>
    </row>
    <row r="143070" spans="17:17">
      <c r="Q143070" s="39"/>
    </row>
    <row r="143071" spans="17:17">
      <c r="Q143071" s="39"/>
    </row>
    <row r="143072" spans="17:17">
      <c r="Q143072" s="39"/>
    </row>
    <row r="143073" spans="17:17">
      <c r="Q143073" s="39"/>
    </row>
    <row r="143074" spans="17:17">
      <c r="Q143074" s="39"/>
    </row>
    <row r="143075" spans="17:17">
      <c r="Q143075" s="39"/>
    </row>
    <row r="143076" spans="17:17">
      <c r="Q143076" s="39"/>
    </row>
    <row r="143077" spans="17:17">
      <c r="Q143077" s="39"/>
    </row>
    <row r="143078" spans="17:17">
      <c r="Q143078" s="39"/>
    </row>
    <row r="143079" spans="17:17">
      <c r="Q143079" s="39"/>
    </row>
    <row r="143080" spans="17:17">
      <c r="Q143080" s="39"/>
    </row>
    <row r="143081" spans="17:17">
      <c r="Q143081" s="39"/>
    </row>
    <row r="143082" spans="17:17">
      <c r="Q143082" s="39"/>
    </row>
    <row r="143083" spans="17:17">
      <c r="Q143083" s="39"/>
    </row>
    <row r="143084" spans="17:17">
      <c r="Q143084" s="39"/>
    </row>
    <row r="143085" spans="17:17">
      <c r="Q143085" s="39"/>
    </row>
    <row r="143086" spans="17:17">
      <c r="Q143086" s="39"/>
    </row>
    <row r="143087" spans="17:17">
      <c r="Q143087" s="39"/>
    </row>
    <row r="143088" spans="17:17">
      <c r="Q143088" s="39"/>
    </row>
    <row r="143089" spans="17:17">
      <c r="Q143089" s="39"/>
    </row>
    <row r="143090" spans="17:17">
      <c r="Q143090" s="39"/>
    </row>
    <row r="143091" spans="17:17">
      <c r="Q143091" s="39"/>
    </row>
    <row r="143092" spans="17:17">
      <c r="Q143092" s="39"/>
    </row>
    <row r="143093" spans="17:17">
      <c r="Q143093" s="39"/>
    </row>
    <row r="143094" spans="17:17">
      <c r="Q143094" s="39"/>
    </row>
    <row r="143095" spans="17:17">
      <c r="Q143095" s="39"/>
    </row>
    <row r="143096" spans="17:17">
      <c r="Q143096" s="39"/>
    </row>
    <row r="143097" spans="17:17">
      <c r="Q143097" s="39"/>
    </row>
    <row r="143098" spans="17:17">
      <c r="Q143098" s="39"/>
    </row>
    <row r="143099" spans="17:17">
      <c r="Q143099" s="39"/>
    </row>
    <row r="143100" spans="17:17">
      <c r="Q143100" s="39"/>
    </row>
    <row r="143101" spans="17:17">
      <c r="Q143101" s="39"/>
    </row>
    <row r="143102" spans="17:17">
      <c r="Q143102" s="39"/>
    </row>
    <row r="143103" spans="17:17">
      <c r="Q143103" s="39"/>
    </row>
    <row r="143104" spans="17:17">
      <c r="Q143104" s="39"/>
    </row>
    <row r="143105" spans="17:17">
      <c r="Q143105" s="39"/>
    </row>
    <row r="143106" spans="17:17">
      <c r="Q143106" s="39"/>
    </row>
    <row r="143107" spans="17:17">
      <c r="Q143107" s="39"/>
    </row>
    <row r="143108" spans="17:17">
      <c r="Q143108" s="39"/>
    </row>
    <row r="143109" spans="17:17">
      <c r="Q143109" s="39"/>
    </row>
    <row r="143110" spans="17:17">
      <c r="Q143110" s="39"/>
    </row>
    <row r="143111" spans="17:17">
      <c r="Q143111" s="39"/>
    </row>
    <row r="143112" spans="17:17">
      <c r="Q143112" s="39"/>
    </row>
    <row r="143113" spans="17:17">
      <c r="Q143113" s="39"/>
    </row>
    <row r="143114" spans="17:17">
      <c r="Q143114" s="39"/>
    </row>
    <row r="143115" spans="17:17">
      <c r="Q143115" s="39"/>
    </row>
    <row r="143116" spans="17:17">
      <c r="Q143116" s="39"/>
    </row>
    <row r="143117" spans="17:17">
      <c r="Q143117" s="39"/>
    </row>
    <row r="143118" spans="17:17">
      <c r="Q143118" s="39"/>
    </row>
    <row r="143119" spans="17:17">
      <c r="Q143119" s="39"/>
    </row>
    <row r="143120" spans="17:17">
      <c r="Q143120" s="39"/>
    </row>
    <row r="143121" spans="17:17">
      <c r="Q143121" s="39"/>
    </row>
    <row r="143122" spans="17:17">
      <c r="Q143122" s="39"/>
    </row>
    <row r="143123" spans="17:17">
      <c r="Q143123" s="39"/>
    </row>
    <row r="143124" spans="17:17">
      <c r="Q143124" s="39"/>
    </row>
    <row r="143125" spans="17:17">
      <c r="Q143125" s="39"/>
    </row>
    <row r="143126" spans="17:17">
      <c r="Q143126" s="39"/>
    </row>
    <row r="143127" spans="17:17">
      <c r="Q143127" s="39"/>
    </row>
    <row r="143128" spans="17:17">
      <c r="Q143128" s="39"/>
    </row>
    <row r="143129" spans="17:17">
      <c r="Q143129" s="39"/>
    </row>
    <row r="143130" spans="17:17">
      <c r="Q143130" s="39"/>
    </row>
    <row r="143131" spans="17:17">
      <c r="Q143131" s="39"/>
    </row>
    <row r="143132" spans="17:17">
      <c r="Q143132" s="39"/>
    </row>
    <row r="143133" spans="17:17">
      <c r="Q143133" s="39"/>
    </row>
    <row r="143134" spans="17:17">
      <c r="Q143134" s="39"/>
    </row>
    <row r="143135" spans="17:17">
      <c r="Q143135" s="39"/>
    </row>
    <row r="143136" spans="17:17">
      <c r="Q143136" s="39"/>
    </row>
    <row r="143137" spans="17:17">
      <c r="Q143137" s="39"/>
    </row>
    <row r="143138" spans="17:17">
      <c r="Q143138" s="39"/>
    </row>
    <row r="143139" spans="17:17">
      <c r="Q143139" s="39"/>
    </row>
    <row r="143140" spans="17:17">
      <c r="Q143140" s="39"/>
    </row>
    <row r="143141" spans="17:17">
      <c r="Q143141" s="39"/>
    </row>
    <row r="143142" spans="17:17">
      <c r="Q143142" s="39"/>
    </row>
    <row r="143143" spans="17:17">
      <c r="Q143143" s="39"/>
    </row>
    <row r="143144" spans="17:17">
      <c r="Q143144" s="39"/>
    </row>
    <row r="143145" spans="17:17">
      <c r="Q143145" s="39"/>
    </row>
    <row r="143146" spans="17:17">
      <c r="Q143146" s="39"/>
    </row>
    <row r="143147" spans="17:17">
      <c r="Q143147" s="39"/>
    </row>
    <row r="143148" spans="17:17">
      <c r="Q143148" s="39"/>
    </row>
    <row r="143149" spans="17:17">
      <c r="Q143149" s="39"/>
    </row>
    <row r="143150" spans="17:17">
      <c r="Q143150" s="39"/>
    </row>
    <row r="143151" spans="17:17">
      <c r="Q143151" s="39"/>
    </row>
    <row r="143152" spans="17:17">
      <c r="Q143152" s="39"/>
    </row>
    <row r="143153" spans="17:17">
      <c r="Q143153" s="39"/>
    </row>
    <row r="143154" spans="17:17">
      <c r="Q143154" s="39"/>
    </row>
    <row r="143155" spans="17:17">
      <c r="Q143155" s="39"/>
    </row>
    <row r="143156" spans="17:17">
      <c r="Q143156" s="39"/>
    </row>
    <row r="143157" spans="17:17">
      <c r="Q143157" s="39"/>
    </row>
    <row r="143158" spans="17:17">
      <c r="Q143158" s="39"/>
    </row>
    <row r="143159" spans="17:17">
      <c r="Q143159" s="39"/>
    </row>
    <row r="143160" spans="17:17">
      <c r="Q143160" s="39"/>
    </row>
    <row r="143161" spans="17:17">
      <c r="Q143161" s="39"/>
    </row>
    <row r="143162" spans="17:17">
      <c r="Q143162" s="39"/>
    </row>
    <row r="143163" spans="17:17">
      <c r="Q143163" s="39"/>
    </row>
    <row r="143164" spans="17:17">
      <c r="Q143164" s="39"/>
    </row>
    <row r="143165" spans="17:17">
      <c r="Q143165" s="39"/>
    </row>
    <row r="143166" spans="17:17">
      <c r="Q143166" s="39"/>
    </row>
    <row r="143167" spans="17:17">
      <c r="Q143167" s="39"/>
    </row>
    <row r="143168" spans="17:17">
      <c r="Q143168" s="39"/>
    </row>
    <row r="143169" spans="17:17">
      <c r="Q143169" s="39"/>
    </row>
    <row r="143170" spans="17:17">
      <c r="Q143170" s="39"/>
    </row>
    <row r="143171" spans="17:17">
      <c r="Q143171" s="39"/>
    </row>
    <row r="143172" spans="17:17">
      <c r="Q143172" s="39"/>
    </row>
    <row r="143173" spans="17:17">
      <c r="Q143173" s="39"/>
    </row>
    <row r="143174" spans="17:17">
      <c r="Q143174" s="39"/>
    </row>
    <row r="143175" spans="17:17">
      <c r="Q143175" s="39"/>
    </row>
    <row r="143176" spans="17:17">
      <c r="Q143176" s="39"/>
    </row>
    <row r="143177" spans="17:17">
      <c r="Q143177" s="39"/>
    </row>
    <row r="143178" spans="17:17">
      <c r="Q143178" s="39"/>
    </row>
    <row r="143179" spans="17:17">
      <c r="Q143179" s="39"/>
    </row>
    <row r="143180" spans="17:17">
      <c r="Q143180" s="39"/>
    </row>
    <row r="143181" spans="17:17">
      <c r="Q143181" s="39"/>
    </row>
    <row r="143182" spans="17:17">
      <c r="Q143182" s="39"/>
    </row>
    <row r="143183" spans="17:17">
      <c r="Q143183" s="39"/>
    </row>
    <row r="143184" spans="17:17">
      <c r="Q143184" s="39"/>
    </row>
    <row r="143185" spans="17:17">
      <c r="Q143185" s="39"/>
    </row>
    <row r="143186" spans="17:17">
      <c r="Q143186" s="39"/>
    </row>
    <row r="143187" spans="17:17">
      <c r="Q143187" s="39"/>
    </row>
    <row r="143188" spans="17:17">
      <c r="Q143188" s="39"/>
    </row>
    <row r="143189" spans="17:17">
      <c r="Q143189" s="39"/>
    </row>
    <row r="143190" spans="17:17">
      <c r="Q143190" s="39"/>
    </row>
    <row r="143191" spans="17:17">
      <c r="Q143191" s="39"/>
    </row>
    <row r="143192" spans="17:17">
      <c r="Q143192" s="39"/>
    </row>
    <row r="143193" spans="17:17">
      <c r="Q143193" s="39"/>
    </row>
    <row r="143194" spans="17:17">
      <c r="Q143194" s="39"/>
    </row>
    <row r="143195" spans="17:17">
      <c r="Q143195" s="39"/>
    </row>
    <row r="143196" spans="17:17">
      <c r="Q143196" s="39"/>
    </row>
    <row r="143197" spans="17:17">
      <c r="Q143197" s="39"/>
    </row>
    <row r="143198" spans="17:17">
      <c r="Q143198" s="39"/>
    </row>
    <row r="143199" spans="17:17">
      <c r="Q143199" s="39"/>
    </row>
    <row r="143200" spans="17:17">
      <c r="Q143200" s="39"/>
    </row>
    <row r="143201" spans="17:17">
      <c r="Q143201" s="39"/>
    </row>
    <row r="143202" spans="17:17">
      <c r="Q143202" s="39"/>
    </row>
    <row r="143203" spans="17:17">
      <c r="Q143203" s="39"/>
    </row>
    <row r="143204" spans="17:17">
      <c r="Q143204" s="39"/>
    </row>
    <row r="143205" spans="17:17">
      <c r="Q143205" s="39"/>
    </row>
    <row r="143206" spans="17:17">
      <c r="Q143206" s="39"/>
    </row>
    <row r="143207" spans="17:17">
      <c r="Q143207" s="39"/>
    </row>
    <row r="143208" spans="17:17">
      <c r="Q143208" s="39"/>
    </row>
    <row r="143209" spans="17:17">
      <c r="Q143209" s="39"/>
    </row>
    <row r="143210" spans="17:17">
      <c r="Q143210" s="39"/>
    </row>
    <row r="143211" spans="17:17">
      <c r="Q143211" s="39"/>
    </row>
    <row r="143212" spans="17:17">
      <c r="Q143212" s="39"/>
    </row>
    <row r="143213" spans="17:17">
      <c r="Q143213" s="39"/>
    </row>
    <row r="143214" spans="17:17">
      <c r="Q143214" s="39"/>
    </row>
    <row r="143215" spans="17:17">
      <c r="Q143215" s="39"/>
    </row>
    <row r="143216" spans="17:17">
      <c r="Q143216" s="39"/>
    </row>
    <row r="143217" spans="17:17">
      <c r="Q143217" s="39"/>
    </row>
    <row r="143218" spans="17:17">
      <c r="Q143218" s="39"/>
    </row>
    <row r="143219" spans="17:17">
      <c r="Q143219" s="39"/>
    </row>
    <row r="143220" spans="17:17">
      <c r="Q143220" s="39"/>
    </row>
    <row r="143221" spans="17:17">
      <c r="Q143221" s="39"/>
    </row>
    <row r="143222" spans="17:17">
      <c r="Q143222" s="39"/>
    </row>
    <row r="143223" spans="17:17">
      <c r="Q143223" s="39"/>
    </row>
    <row r="143224" spans="17:17">
      <c r="Q143224" s="39"/>
    </row>
    <row r="143225" spans="17:17">
      <c r="Q143225" s="39"/>
    </row>
    <row r="143226" spans="17:17">
      <c r="Q143226" s="39"/>
    </row>
    <row r="143227" spans="17:17">
      <c r="Q143227" s="39"/>
    </row>
    <row r="143228" spans="17:17">
      <c r="Q143228" s="39"/>
    </row>
    <row r="143229" spans="17:17">
      <c r="Q143229" s="39"/>
    </row>
    <row r="143230" spans="17:17">
      <c r="Q143230" s="39"/>
    </row>
    <row r="143231" spans="17:17">
      <c r="Q143231" s="39"/>
    </row>
    <row r="143232" spans="17:17">
      <c r="Q143232" s="39"/>
    </row>
    <row r="143233" spans="17:17">
      <c r="Q143233" s="39"/>
    </row>
    <row r="143234" spans="17:17">
      <c r="Q143234" s="39"/>
    </row>
    <row r="143235" spans="17:17">
      <c r="Q143235" s="39"/>
    </row>
    <row r="143236" spans="17:17">
      <c r="Q143236" s="39"/>
    </row>
    <row r="143237" spans="17:17">
      <c r="Q143237" s="39"/>
    </row>
    <row r="143238" spans="17:17">
      <c r="Q143238" s="39"/>
    </row>
    <row r="143239" spans="17:17">
      <c r="Q143239" s="39"/>
    </row>
    <row r="143240" spans="17:17">
      <c r="Q143240" s="39"/>
    </row>
    <row r="143241" spans="17:17">
      <c r="Q143241" s="39"/>
    </row>
    <row r="143242" spans="17:17">
      <c r="Q143242" s="39"/>
    </row>
    <row r="143243" spans="17:17">
      <c r="Q143243" s="39"/>
    </row>
    <row r="143244" spans="17:17">
      <c r="Q143244" s="39"/>
    </row>
    <row r="143245" spans="17:17">
      <c r="Q143245" s="39"/>
    </row>
    <row r="143246" spans="17:17">
      <c r="Q143246" s="39"/>
    </row>
    <row r="143247" spans="17:17">
      <c r="Q143247" s="39"/>
    </row>
    <row r="143248" spans="17:17">
      <c r="Q143248" s="39"/>
    </row>
    <row r="143249" spans="17:17">
      <c r="Q143249" s="39"/>
    </row>
    <row r="143250" spans="17:17">
      <c r="Q143250" s="39"/>
    </row>
    <row r="143251" spans="17:17">
      <c r="Q143251" s="39"/>
    </row>
    <row r="143252" spans="17:17">
      <c r="Q143252" s="39"/>
    </row>
    <row r="143253" spans="17:17">
      <c r="Q143253" s="39"/>
    </row>
    <row r="143254" spans="17:17">
      <c r="Q143254" s="39"/>
    </row>
    <row r="143255" spans="17:17">
      <c r="Q143255" s="39"/>
    </row>
    <row r="143256" spans="17:17">
      <c r="Q143256" s="39"/>
    </row>
    <row r="143257" spans="17:17">
      <c r="Q143257" s="39"/>
    </row>
    <row r="143258" spans="17:17">
      <c r="Q143258" s="39"/>
    </row>
    <row r="143259" spans="17:17">
      <c r="Q143259" s="39"/>
    </row>
    <row r="143260" spans="17:17">
      <c r="Q143260" s="39"/>
    </row>
    <row r="143261" spans="17:17">
      <c r="Q143261" s="39"/>
    </row>
    <row r="143262" spans="17:17">
      <c r="Q143262" s="39"/>
    </row>
    <row r="143263" spans="17:17">
      <c r="Q143263" s="39"/>
    </row>
    <row r="143264" spans="17:17">
      <c r="Q143264" s="39"/>
    </row>
    <row r="143265" spans="17:17">
      <c r="Q143265" s="39"/>
    </row>
    <row r="143266" spans="17:17">
      <c r="Q143266" s="39"/>
    </row>
    <row r="143267" spans="17:17">
      <c r="Q143267" s="39"/>
    </row>
    <row r="143268" spans="17:17">
      <c r="Q143268" s="39"/>
    </row>
    <row r="143269" spans="17:17">
      <c r="Q143269" s="39"/>
    </row>
    <row r="143270" spans="17:17">
      <c r="Q143270" s="39"/>
    </row>
    <row r="143271" spans="17:17">
      <c r="Q143271" s="39"/>
    </row>
    <row r="143272" spans="17:17">
      <c r="Q143272" s="39"/>
    </row>
    <row r="143273" spans="17:17">
      <c r="Q143273" s="39"/>
    </row>
    <row r="143274" spans="17:17">
      <c r="Q143274" s="39"/>
    </row>
    <row r="143275" spans="17:17">
      <c r="Q143275" s="39"/>
    </row>
    <row r="143276" spans="17:17">
      <c r="Q143276" s="39"/>
    </row>
    <row r="143277" spans="17:17">
      <c r="Q143277" s="39"/>
    </row>
    <row r="143278" spans="17:17">
      <c r="Q143278" s="39"/>
    </row>
    <row r="143279" spans="17:17">
      <c r="Q143279" s="39"/>
    </row>
    <row r="143280" spans="17:17">
      <c r="Q143280" s="39"/>
    </row>
    <row r="143281" spans="17:17">
      <c r="Q143281" s="39"/>
    </row>
    <row r="143282" spans="17:17">
      <c r="Q143282" s="39"/>
    </row>
    <row r="143283" spans="17:17">
      <c r="Q143283" s="39"/>
    </row>
    <row r="143284" spans="17:17">
      <c r="Q143284" s="39"/>
    </row>
    <row r="143285" spans="17:17">
      <c r="Q143285" s="39"/>
    </row>
    <row r="143286" spans="17:17">
      <c r="Q143286" s="39"/>
    </row>
    <row r="143287" spans="17:17">
      <c r="Q143287" s="39"/>
    </row>
    <row r="143288" spans="17:17">
      <c r="Q143288" s="39"/>
    </row>
    <row r="143289" spans="17:17">
      <c r="Q143289" s="39"/>
    </row>
    <row r="143290" spans="17:17">
      <c r="Q143290" s="39"/>
    </row>
    <row r="143291" spans="17:17">
      <c r="Q143291" s="39"/>
    </row>
    <row r="143292" spans="17:17">
      <c r="Q143292" s="39"/>
    </row>
    <row r="143293" spans="17:17">
      <c r="Q143293" s="39"/>
    </row>
    <row r="143294" spans="17:17">
      <c r="Q143294" s="39"/>
    </row>
    <row r="143295" spans="17:17">
      <c r="Q143295" s="39"/>
    </row>
    <row r="143296" spans="17:17">
      <c r="Q143296" s="39"/>
    </row>
    <row r="143297" spans="17:17">
      <c r="Q143297" s="39"/>
    </row>
    <row r="143298" spans="17:17">
      <c r="Q143298" s="39"/>
    </row>
    <row r="143299" spans="17:17">
      <c r="Q143299" s="39"/>
    </row>
    <row r="143300" spans="17:17">
      <c r="Q143300" s="39"/>
    </row>
    <row r="143301" spans="17:17">
      <c r="Q143301" s="39"/>
    </row>
    <row r="143302" spans="17:17">
      <c r="Q143302" s="39"/>
    </row>
    <row r="143303" spans="17:17">
      <c r="Q143303" s="39"/>
    </row>
    <row r="143304" spans="17:17">
      <c r="Q143304" s="39"/>
    </row>
    <row r="143305" spans="17:17">
      <c r="Q143305" s="39"/>
    </row>
    <row r="143306" spans="17:17">
      <c r="Q143306" s="39"/>
    </row>
    <row r="143307" spans="17:17">
      <c r="Q143307" s="39"/>
    </row>
    <row r="143308" spans="17:17">
      <c r="Q143308" s="39"/>
    </row>
    <row r="143309" spans="17:17">
      <c r="Q143309" s="39"/>
    </row>
    <row r="143310" spans="17:17">
      <c r="Q143310" s="39"/>
    </row>
    <row r="143311" spans="17:17">
      <c r="Q143311" s="39"/>
    </row>
    <row r="143312" spans="17:17">
      <c r="Q143312" s="39"/>
    </row>
    <row r="143313" spans="17:17">
      <c r="Q143313" s="39"/>
    </row>
    <row r="143314" spans="17:17">
      <c r="Q143314" s="39"/>
    </row>
    <row r="143315" spans="17:17">
      <c r="Q143315" s="39"/>
    </row>
    <row r="143316" spans="17:17">
      <c r="Q143316" s="39"/>
    </row>
    <row r="143317" spans="17:17">
      <c r="Q143317" s="39"/>
    </row>
    <row r="143318" spans="17:17">
      <c r="Q143318" s="39"/>
    </row>
    <row r="143319" spans="17:17">
      <c r="Q143319" s="39"/>
    </row>
    <row r="143320" spans="17:17">
      <c r="Q143320" s="39"/>
    </row>
    <row r="143321" spans="17:17">
      <c r="Q143321" s="39"/>
    </row>
    <row r="143322" spans="17:17">
      <c r="Q143322" s="39"/>
    </row>
    <row r="143323" spans="17:17">
      <c r="Q143323" s="39"/>
    </row>
    <row r="143324" spans="17:17">
      <c r="Q143324" s="39"/>
    </row>
    <row r="143325" spans="17:17">
      <c r="Q143325" s="39"/>
    </row>
    <row r="143326" spans="17:17">
      <c r="Q143326" s="39"/>
    </row>
    <row r="143327" spans="17:17">
      <c r="Q143327" s="39"/>
    </row>
    <row r="143328" spans="17:17">
      <c r="Q143328" s="39"/>
    </row>
    <row r="143329" spans="17:17">
      <c r="Q143329" s="39"/>
    </row>
    <row r="143330" spans="17:17">
      <c r="Q143330" s="39"/>
    </row>
    <row r="143331" spans="17:17">
      <c r="Q143331" s="39"/>
    </row>
    <row r="143332" spans="17:17">
      <c r="Q143332" s="39"/>
    </row>
    <row r="143333" spans="17:17">
      <c r="Q143333" s="39"/>
    </row>
    <row r="143334" spans="17:17">
      <c r="Q143334" s="39"/>
    </row>
    <row r="143335" spans="17:17">
      <c r="Q143335" s="39"/>
    </row>
    <row r="143336" spans="17:17">
      <c r="Q143336" s="39"/>
    </row>
    <row r="143337" spans="17:17">
      <c r="Q143337" s="39"/>
    </row>
    <row r="143338" spans="17:17">
      <c r="Q143338" s="39"/>
    </row>
    <row r="143339" spans="17:17">
      <c r="Q143339" s="39"/>
    </row>
    <row r="143340" spans="17:17">
      <c r="Q143340" s="39"/>
    </row>
    <row r="143341" spans="17:17">
      <c r="Q143341" s="39"/>
    </row>
    <row r="143342" spans="17:17">
      <c r="Q143342" s="39"/>
    </row>
    <row r="143343" spans="17:17">
      <c r="Q143343" s="39"/>
    </row>
    <row r="143344" spans="17:17">
      <c r="Q143344" s="39"/>
    </row>
    <row r="143345" spans="17:17">
      <c r="Q143345" s="39"/>
    </row>
    <row r="143346" spans="17:17">
      <c r="Q143346" s="39"/>
    </row>
    <row r="143347" spans="17:17">
      <c r="Q143347" s="39"/>
    </row>
    <row r="143348" spans="17:17">
      <c r="Q143348" s="39"/>
    </row>
    <row r="143349" spans="17:17">
      <c r="Q143349" s="39"/>
    </row>
    <row r="143350" spans="17:17">
      <c r="Q143350" s="39"/>
    </row>
    <row r="143351" spans="17:17">
      <c r="Q143351" s="39"/>
    </row>
    <row r="143352" spans="17:17">
      <c r="Q143352" s="39"/>
    </row>
    <row r="143353" spans="17:17">
      <c r="Q143353" s="39"/>
    </row>
    <row r="143354" spans="17:17">
      <c r="Q143354" s="39"/>
    </row>
    <row r="143355" spans="17:17">
      <c r="Q143355" s="39"/>
    </row>
    <row r="143356" spans="17:17">
      <c r="Q143356" s="39"/>
    </row>
    <row r="143357" spans="17:17">
      <c r="Q143357" s="39"/>
    </row>
    <row r="143358" spans="17:17">
      <c r="Q143358" s="39"/>
    </row>
    <row r="143359" spans="17:17">
      <c r="Q143359" s="39"/>
    </row>
    <row r="143360" spans="17:17">
      <c r="Q143360" s="39"/>
    </row>
    <row r="143361" spans="17:17">
      <c r="Q143361" s="39"/>
    </row>
    <row r="143362" spans="17:17">
      <c r="Q143362" s="39"/>
    </row>
    <row r="143363" spans="17:17">
      <c r="Q143363" s="39"/>
    </row>
    <row r="143364" spans="17:17">
      <c r="Q143364" s="39"/>
    </row>
    <row r="143365" spans="17:17">
      <c r="Q143365" s="39"/>
    </row>
    <row r="143366" spans="17:17">
      <c r="Q143366" s="39"/>
    </row>
    <row r="143367" spans="17:17">
      <c r="Q143367" s="39"/>
    </row>
    <row r="143368" spans="17:17">
      <c r="Q143368" s="39"/>
    </row>
    <row r="143369" spans="17:17">
      <c r="Q143369" s="39"/>
    </row>
    <row r="143370" spans="17:17">
      <c r="Q143370" s="39"/>
    </row>
    <row r="143371" spans="17:17">
      <c r="Q143371" s="39"/>
    </row>
    <row r="143372" spans="17:17">
      <c r="Q143372" s="39"/>
    </row>
    <row r="143373" spans="17:17">
      <c r="Q143373" s="39"/>
    </row>
    <row r="143374" spans="17:17">
      <c r="Q143374" s="39"/>
    </row>
    <row r="143375" spans="17:17">
      <c r="Q143375" s="39"/>
    </row>
    <row r="143376" spans="17:17">
      <c r="Q143376" s="39"/>
    </row>
    <row r="143377" spans="17:17">
      <c r="Q143377" s="39"/>
    </row>
    <row r="143378" spans="17:17">
      <c r="Q143378" s="39"/>
    </row>
    <row r="143379" spans="17:17">
      <c r="Q143379" s="39"/>
    </row>
    <row r="143380" spans="17:17">
      <c r="Q143380" s="39"/>
    </row>
    <row r="143381" spans="17:17">
      <c r="Q143381" s="39"/>
    </row>
    <row r="143382" spans="17:17">
      <c r="Q143382" s="39"/>
    </row>
    <row r="143383" spans="17:17">
      <c r="Q143383" s="39"/>
    </row>
    <row r="143384" spans="17:17">
      <c r="Q143384" s="39"/>
    </row>
    <row r="143385" spans="17:17">
      <c r="Q143385" s="39"/>
    </row>
    <row r="143386" spans="17:17">
      <c r="Q143386" s="39"/>
    </row>
    <row r="143387" spans="17:17">
      <c r="Q143387" s="39"/>
    </row>
    <row r="143388" spans="17:17">
      <c r="Q143388" s="39"/>
    </row>
    <row r="143389" spans="17:17">
      <c r="Q143389" s="39"/>
    </row>
    <row r="143390" spans="17:17">
      <c r="Q143390" s="39"/>
    </row>
    <row r="143391" spans="17:17">
      <c r="Q143391" s="39"/>
    </row>
    <row r="143392" spans="17:17">
      <c r="Q143392" s="39"/>
    </row>
    <row r="143393" spans="17:17">
      <c r="Q143393" s="39"/>
    </row>
    <row r="143394" spans="17:17">
      <c r="Q143394" s="39"/>
    </row>
    <row r="143395" spans="17:17">
      <c r="Q143395" s="39"/>
    </row>
    <row r="143396" spans="17:17">
      <c r="Q143396" s="39"/>
    </row>
    <row r="143397" spans="17:17">
      <c r="Q143397" s="39"/>
    </row>
    <row r="143398" spans="17:17">
      <c r="Q143398" s="39"/>
    </row>
    <row r="143399" spans="17:17">
      <c r="Q143399" s="39"/>
    </row>
    <row r="143400" spans="17:17">
      <c r="Q143400" s="39"/>
    </row>
    <row r="143401" spans="17:17">
      <c r="Q143401" s="39"/>
    </row>
    <row r="143402" spans="17:17">
      <c r="Q143402" s="39"/>
    </row>
    <row r="143403" spans="17:17">
      <c r="Q143403" s="39"/>
    </row>
    <row r="143404" spans="17:17">
      <c r="Q143404" s="39"/>
    </row>
    <row r="143405" spans="17:17">
      <c r="Q143405" s="39"/>
    </row>
    <row r="143406" spans="17:17">
      <c r="Q143406" s="39"/>
    </row>
    <row r="143407" spans="17:17">
      <c r="Q143407" s="39"/>
    </row>
    <row r="143408" spans="17:17">
      <c r="Q143408" s="39"/>
    </row>
    <row r="143409" spans="17:17">
      <c r="Q143409" s="39"/>
    </row>
    <row r="143410" spans="17:17">
      <c r="Q143410" s="39"/>
    </row>
    <row r="143411" spans="17:17">
      <c r="Q143411" s="39"/>
    </row>
    <row r="143412" spans="17:17">
      <c r="Q143412" s="39"/>
    </row>
    <row r="143413" spans="17:17">
      <c r="Q143413" s="39"/>
    </row>
    <row r="143414" spans="17:17">
      <c r="Q143414" s="39"/>
    </row>
    <row r="143415" spans="17:17">
      <c r="Q143415" s="39"/>
    </row>
    <row r="143416" spans="17:17">
      <c r="Q143416" s="39"/>
    </row>
    <row r="143417" spans="17:17">
      <c r="Q143417" s="39"/>
    </row>
    <row r="143418" spans="17:17">
      <c r="Q143418" s="39"/>
    </row>
    <row r="143419" spans="17:17">
      <c r="Q143419" s="39"/>
    </row>
    <row r="143420" spans="17:17">
      <c r="Q143420" s="39"/>
    </row>
    <row r="143421" spans="17:17">
      <c r="Q143421" s="39"/>
    </row>
    <row r="143422" spans="17:17">
      <c r="Q143422" s="39"/>
    </row>
    <row r="143423" spans="17:17">
      <c r="Q143423" s="39"/>
    </row>
    <row r="143424" spans="17:17">
      <c r="Q143424" s="39"/>
    </row>
    <row r="143425" spans="17:17">
      <c r="Q143425" s="39"/>
    </row>
    <row r="143426" spans="17:17">
      <c r="Q143426" s="39"/>
    </row>
    <row r="143427" spans="17:17">
      <c r="Q143427" s="39"/>
    </row>
    <row r="143428" spans="17:17">
      <c r="Q143428" s="39"/>
    </row>
    <row r="143429" spans="17:17">
      <c r="Q143429" s="39"/>
    </row>
    <row r="143430" spans="17:17">
      <c r="Q143430" s="39"/>
    </row>
    <row r="143431" spans="17:17">
      <c r="Q143431" s="39"/>
    </row>
    <row r="143432" spans="17:17">
      <c r="Q143432" s="39"/>
    </row>
    <row r="143433" spans="17:17">
      <c r="Q143433" s="39"/>
    </row>
    <row r="143434" spans="17:17">
      <c r="Q143434" s="39"/>
    </row>
    <row r="143435" spans="17:17">
      <c r="Q143435" s="39"/>
    </row>
    <row r="143436" spans="17:17">
      <c r="Q143436" s="39"/>
    </row>
    <row r="143437" spans="17:17">
      <c r="Q143437" s="39"/>
    </row>
    <row r="143438" spans="17:17">
      <c r="Q143438" s="39"/>
    </row>
    <row r="143439" spans="17:17">
      <c r="Q143439" s="39"/>
    </row>
    <row r="143440" spans="17:17">
      <c r="Q143440" s="39"/>
    </row>
    <row r="143441" spans="17:17">
      <c r="Q143441" s="39"/>
    </row>
    <row r="143442" spans="17:17">
      <c r="Q143442" s="39"/>
    </row>
    <row r="143443" spans="17:17">
      <c r="Q143443" s="39"/>
    </row>
    <row r="143444" spans="17:17">
      <c r="Q143444" s="39"/>
    </row>
    <row r="143445" spans="17:17">
      <c r="Q143445" s="39"/>
    </row>
    <row r="143446" spans="17:17">
      <c r="Q143446" s="39"/>
    </row>
    <row r="143447" spans="17:17">
      <c r="Q143447" s="39"/>
    </row>
    <row r="143448" spans="17:17">
      <c r="Q143448" s="39"/>
    </row>
    <row r="143449" spans="17:17">
      <c r="Q143449" s="39"/>
    </row>
    <row r="143450" spans="17:17">
      <c r="Q143450" s="39"/>
    </row>
    <row r="143451" spans="17:17">
      <c r="Q143451" s="39"/>
    </row>
    <row r="143452" spans="17:17">
      <c r="Q143452" s="39"/>
    </row>
    <row r="143453" spans="17:17">
      <c r="Q143453" s="39"/>
    </row>
    <row r="143454" spans="17:17">
      <c r="Q143454" s="39"/>
    </row>
    <row r="143455" spans="17:17">
      <c r="Q143455" s="39"/>
    </row>
    <row r="143456" spans="17:17">
      <c r="Q143456" s="39"/>
    </row>
    <row r="143457" spans="17:17">
      <c r="Q143457" s="39"/>
    </row>
    <row r="143458" spans="17:17">
      <c r="Q143458" s="39"/>
    </row>
    <row r="143459" spans="17:17">
      <c r="Q143459" s="39"/>
    </row>
    <row r="143460" spans="17:17">
      <c r="Q143460" s="39"/>
    </row>
    <row r="143461" spans="17:17">
      <c r="Q143461" s="39"/>
    </row>
    <row r="143462" spans="17:17">
      <c r="Q143462" s="39"/>
    </row>
    <row r="143463" spans="17:17">
      <c r="Q143463" s="39"/>
    </row>
    <row r="143464" spans="17:17">
      <c r="Q143464" s="39"/>
    </row>
    <row r="143465" spans="17:17">
      <c r="Q143465" s="39"/>
    </row>
    <row r="143466" spans="17:17">
      <c r="Q143466" s="39"/>
    </row>
    <row r="143467" spans="17:17">
      <c r="Q143467" s="39"/>
    </row>
    <row r="143468" spans="17:17">
      <c r="Q143468" s="39"/>
    </row>
    <row r="143469" spans="17:17">
      <c r="Q143469" s="39"/>
    </row>
    <row r="143470" spans="17:17">
      <c r="Q143470" s="39"/>
    </row>
    <row r="143471" spans="17:17">
      <c r="Q143471" s="39"/>
    </row>
    <row r="143472" spans="17:17">
      <c r="Q143472" s="39"/>
    </row>
    <row r="143473" spans="17:17">
      <c r="Q143473" s="39"/>
    </row>
    <row r="143474" spans="17:17">
      <c r="Q143474" s="39"/>
    </row>
    <row r="143475" spans="17:17">
      <c r="Q143475" s="39"/>
    </row>
    <row r="143476" spans="17:17">
      <c r="Q143476" s="39"/>
    </row>
    <row r="143477" spans="17:17">
      <c r="Q143477" s="39"/>
    </row>
    <row r="143478" spans="17:17">
      <c r="Q143478" s="39"/>
    </row>
    <row r="143479" spans="17:17">
      <c r="Q143479" s="39"/>
    </row>
    <row r="143480" spans="17:17">
      <c r="Q143480" s="39"/>
    </row>
    <row r="143481" spans="17:17">
      <c r="Q143481" s="39"/>
    </row>
    <row r="143482" spans="17:17">
      <c r="Q143482" s="39"/>
    </row>
    <row r="143483" spans="17:17">
      <c r="Q143483" s="39"/>
    </row>
    <row r="143484" spans="17:17">
      <c r="Q143484" s="39"/>
    </row>
    <row r="143485" spans="17:17">
      <c r="Q143485" s="39"/>
    </row>
    <row r="143486" spans="17:17">
      <c r="Q143486" s="39"/>
    </row>
    <row r="143487" spans="17:17">
      <c r="Q143487" s="39"/>
    </row>
    <row r="143488" spans="17:17">
      <c r="Q143488" s="39"/>
    </row>
    <row r="143489" spans="17:17">
      <c r="Q143489" s="39"/>
    </row>
    <row r="143490" spans="17:17">
      <c r="Q143490" s="39"/>
    </row>
    <row r="143491" spans="17:17">
      <c r="Q143491" s="39"/>
    </row>
    <row r="143492" spans="17:17">
      <c r="Q143492" s="39"/>
    </row>
    <row r="143493" spans="17:17">
      <c r="Q143493" s="39"/>
    </row>
    <row r="143494" spans="17:17">
      <c r="Q143494" s="39"/>
    </row>
    <row r="143495" spans="17:17">
      <c r="Q143495" s="39"/>
    </row>
    <row r="143496" spans="17:17">
      <c r="Q143496" s="39"/>
    </row>
    <row r="143497" spans="17:17">
      <c r="Q143497" s="39"/>
    </row>
    <row r="143498" spans="17:17">
      <c r="Q143498" s="39"/>
    </row>
    <row r="143499" spans="17:17">
      <c r="Q143499" s="39"/>
    </row>
    <row r="143500" spans="17:17">
      <c r="Q143500" s="39"/>
    </row>
    <row r="143501" spans="17:17">
      <c r="Q143501" s="39"/>
    </row>
    <row r="143502" spans="17:17">
      <c r="Q143502" s="39"/>
    </row>
    <row r="143503" spans="17:17">
      <c r="Q143503" s="39"/>
    </row>
    <row r="143504" spans="17:17">
      <c r="Q143504" s="39"/>
    </row>
    <row r="143505" spans="17:17">
      <c r="Q143505" s="39"/>
    </row>
    <row r="143506" spans="17:17">
      <c r="Q143506" s="39"/>
    </row>
    <row r="143507" spans="17:17">
      <c r="Q143507" s="39"/>
    </row>
    <row r="143508" spans="17:17">
      <c r="Q143508" s="39"/>
    </row>
    <row r="143509" spans="17:17">
      <c r="Q143509" s="39"/>
    </row>
    <row r="143510" spans="17:17">
      <c r="Q143510" s="39"/>
    </row>
    <row r="143511" spans="17:17">
      <c r="Q143511" s="39"/>
    </row>
    <row r="143512" spans="17:17">
      <c r="Q143512" s="39"/>
    </row>
    <row r="143513" spans="17:17">
      <c r="Q143513" s="39"/>
    </row>
    <row r="143514" spans="17:17">
      <c r="Q143514" s="39"/>
    </row>
    <row r="143515" spans="17:17">
      <c r="Q143515" s="39"/>
    </row>
    <row r="143516" spans="17:17">
      <c r="Q143516" s="39"/>
    </row>
    <row r="143517" spans="17:17">
      <c r="Q143517" s="39"/>
    </row>
    <row r="143518" spans="17:17">
      <c r="Q143518" s="39"/>
    </row>
    <row r="143519" spans="17:17">
      <c r="Q143519" s="39"/>
    </row>
    <row r="143520" spans="17:17">
      <c r="Q143520" s="39"/>
    </row>
    <row r="143521" spans="17:17">
      <c r="Q143521" s="39"/>
    </row>
    <row r="143522" spans="17:17">
      <c r="Q143522" s="39"/>
    </row>
    <row r="143523" spans="17:17">
      <c r="Q143523" s="39"/>
    </row>
    <row r="143524" spans="17:17">
      <c r="Q143524" s="39"/>
    </row>
    <row r="143525" spans="17:17">
      <c r="Q143525" s="39"/>
    </row>
    <row r="143526" spans="17:17">
      <c r="Q143526" s="39"/>
    </row>
    <row r="143527" spans="17:17">
      <c r="Q143527" s="39"/>
    </row>
    <row r="143528" spans="17:17">
      <c r="Q143528" s="39"/>
    </row>
    <row r="143529" spans="17:17">
      <c r="Q143529" s="39"/>
    </row>
    <row r="143530" spans="17:17">
      <c r="Q143530" s="39"/>
    </row>
    <row r="143531" spans="17:17">
      <c r="Q143531" s="39"/>
    </row>
    <row r="143532" spans="17:17">
      <c r="Q143532" s="39"/>
    </row>
    <row r="143533" spans="17:17">
      <c r="Q143533" s="39"/>
    </row>
    <row r="143534" spans="17:17">
      <c r="Q143534" s="39"/>
    </row>
    <row r="143535" spans="17:17">
      <c r="Q143535" s="39"/>
    </row>
    <row r="143536" spans="17:17">
      <c r="Q143536" s="39"/>
    </row>
    <row r="143537" spans="17:17">
      <c r="Q143537" s="39"/>
    </row>
    <row r="143538" spans="17:17">
      <c r="Q143538" s="39"/>
    </row>
    <row r="143539" spans="17:17">
      <c r="Q143539" s="39"/>
    </row>
    <row r="143540" spans="17:17">
      <c r="Q143540" s="39"/>
    </row>
    <row r="143541" spans="17:17">
      <c r="Q143541" s="39"/>
    </row>
    <row r="143542" spans="17:17">
      <c r="Q143542" s="39"/>
    </row>
    <row r="143543" spans="17:17">
      <c r="Q143543" s="39"/>
    </row>
    <row r="143544" spans="17:17">
      <c r="Q143544" s="39"/>
    </row>
    <row r="143545" spans="17:17">
      <c r="Q143545" s="39"/>
    </row>
    <row r="143546" spans="17:17">
      <c r="Q143546" s="39"/>
    </row>
    <row r="143547" spans="17:17">
      <c r="Q143547" s="39"/>
    </row>
    <row r="143548" spans="17:17">
      <c r="Q143548" s="39"/>
    </row>
    <row r="143549" spans="17:17">
      <c r="Q143549" s="39"/>
    </row>
    <row r="143550" spans="17:17">
      <c r="Q143550" s="39"/>
    </row>
    <row r="143551" spans="17:17">
      <c r="Q143551" s="39"/>
    </row>
    <row r="143552" spans="17:17">
      <c r="Q143552" s="39"/>
    </row>
    <row r="143553" spans="17:17">
      <c r="Q143553" s="39"/>
    </row>
    <row r="143554" spans="17:17">
      <c r="Q143554" s="39"/>
    </row>
    <row r="143555" spans="17:17">
      <c r="Q143555" s="39"/>
    </row>
    <row r="143556" spans="17:17">
      <c r="Q143556" s="39"/>
    </row>
    <row r="143557" spans="17:17">
      <c r="Q143557" s="39"/>
    </row>
    <row r="143558" spans="17:17">
      <c r="Q143558" s="39"/>
    </row>
    <row r="143559" spans="17:17">
      <c r="Q143559" s="39"/>
    </row>
    <row r="143560" spans="17:17">
      <c r="Q143560" s="39"/>
    </row>
    <row r="143561" spans="17:17">
      <c r="Q143561" s="39"/>
    </row>
    <row r="143562" spans="17:17">
      <c r="Q143562" s="39"/>
    </row>
    <row r="143563" spans="17:17">
      <c r="Q143563" s="39"/>
    </row>
    <row r="143564" spans="17:17">
      <c r="Q143564" s="39"/>
    </row>
    <row r="143565" spans="17:17">
      <c r="Q143565" s="39"/>
    </row>
    <row r="143566" spans="17:17">
      <c r="Q143566" s="39"/>
    </row>
    <row r="143567" spans="17:17">
      <c r="Q143567" s="39"/>
    </row>
    <row r="143568" spans="17:17">
      <c r="Q143568" s="39"/>
    </row>
    <row r="143569" spans="17:17">
      <c r="Q143569" s="39"/>
    </row>
    <row r="143570" spans="17:17">
      <c r="Q143570" s="39"/>
    </row>
    <row r="143571" spans="17:17">
      <c r="Q143571" s="39"/>
    </row>
    <row r="143572" spans="17:17">
      <c r="Q143572" s="39"/>
    </row>
    <row r="143573" spans="17:17">
      <c r="Q143573" s="39"/>
    </row>
    <row r="143574" spans="17:17">
      <c r="Q143574" s="39"/>
    </row>
    <row r="143575" spans="17:17">
      <c r="Q143575" s="39"/>
    </row>
    <row r="143576" spans="17:17">
      <c r="Q143576" s="39"/>
    </row>
    <row r="143577" spans="17:17">
      <c r="Q143577" s="39"/>
    </row>
    <row r="143578" spans="17:17">
      <c r="Q143578" s="39"/>
    </row>
    <row r="143579" spans="17:17">
      <c r="Q143579" s="39"/>
    </row>
    <row r="143580" spans="17:17">
      <c r="Q143580" s="39"/>
    </row>
    <row r="143581" spans="17:17">
      <c r="Q143581" s="39"/>
    </row>
    <row r="143582" spans="17:17">
      <c r="Q143582" s="39"/>
    </row>
    <row r="143583" spans="17:17">
      <c r="Q143583" s="39"/>
    </row>
    <row r="143584" spans="17:17">
      <c r="Q143584" s="39"/>
    </row>
    <row r="143585" spans="17:17">
      <c r="Q143585" s="39"/>
    </row>
    <row r="143586" spans="17:17">
      <c r="Q143586" s="39"/>
    </row>
    <row r="143587" spans="17:17">
      <c r="Q143587" s="39"/>
    </row>
    <row r="143588" spans="17:17">
      <c r="Q143588" s="39"/>
    </row>
    <row r="143589" spans="17:17">
      <c r="Q143589" s="39"/>
    </row>
    <row r="143590" spans="17:17">
      <c r="Q143590" s="39"/>
    </row>
    <row r="143591" spans="17:17">
      <c r="Q143591" s="39"/>
    </row>
    <row r="143592" spans="17:17">
      <c r="Q143592" s="39"/>
    </row>
    <row r="143593" spans="17:17">
      <c r="Q143593" s="39"/>
    </row>
    <row r="143594" spans="17:17">
      <c r="Q143594" s="39"/>
    </row>
    <row r="143595" spans="17:17">
      <c r="Q143595" s="39"/>
    </row>
    <row r="143596" spans="17:17">
      <c r="Q143596" s="39"/>
    </row>
    <row r="143597" spans="17:17">
      <c r="Q143597" s="39"/>
    </row>
    <row r="143598" spans="17:17">
      <c r="Q143598" s="39"/>
    </row>
    <row r="143599" spans="17:17">
      <c r="Q143599" s="39"/>
    </row>
    <row r="143600" spans="17:17">
      <c r="Q143600" s="39"/>
    </row>
    <row r="143601" spans="17:17">
      <c r="Q143601" s="39"/>
    </row>
    <row r="143602" spans="17:17">
      <c r="Q143602" s="39"/>
    </row>
    <row r="143603" spans="17:17">
      <c r="Q143603" s="39"/>
    </row>
    <row r="143604" spans="17:17">
      <c r="Q143604" s="39"/>
    </row>
    <row r="143605" spans="17:17">
      <c r="Q143605" s="39"/>
    </row>
    <row r="143606" spans="17:17">
      <c r="Q143606" s="39"/>
    </row>
    <row r="143607" spans="17:17">
      <c r="Q143607" s="39"/>
    </row>
    <row r="143608" spans="17:17">
      <c r="Q143608" s="39"/>
    </row>
    <row r="143609" spans="17:17">
      <c r="Q143609" s="39"/>
    </row>
    <row r="143610" spans="17:17">
      <c r="Q143610" s="39"/>
    </row>
    <row r="143611" spans="17:17">
      <c r="Q143611" s="39"/>
    </row>
    <row r="143612" spans="17:17">
      <c r="Q143612" s="39"/>
    </row>
    <row r="143613" spans="17:17">
      <c r="Q143613" s="39"/>
    </row>
    <row r="143614" spans="17:17">
      <c r="Q143614" s="39"/>
    </row>
    <row r="143615" spans="17:17">
      <c r="Q143615" s="39"/>
    </row>
    <row r="143616" spans="17:17">
      <c r="Q143616" s="39"/>
    </row>
    <row r="143617" spans="17:17">
      <c r="Q143617" s="39"/>
    </row>
    <row r="143618" spans="17:17">
      <c r="Q143618" s="39"/>
    </row>
    <row r="143619" spans="17:17">
      <c r="Q143619" s="39"/>
    </row>
    <row r="143620" spans="17:17">
      <c r="Q143620" s="39"/>
    </row>
    <row r="143621" spans="17:17">
      <c r="Q143621" s="39"/>
    </row>
    <row r="143622" spans="17:17">
      <c r="Q143622" s="39"/>
    </row>
    <row r="143623" spans="17:17">
      <c r="Q143623" s="39"/>
    </row>
    <row r="143624" spans="17:17">
      <c r="Q143624" s="39"/>
    </row>
    <row r="143625" spans="17:17">
      <c r="Q143625" s="39"/>
    </row>
    <row r="143626" spans="17:17">
      <c r="Q143626" s="39"/>
    </row>
    <row r="143627" spans="17:17">
      <c r="Q143627" s="39"/>
    </row>
    <row r="143628" spans="17:17">
      <c r="Q143628" s="39"/>
    </row>
    <row r="143629" spans="17:17">
      <c r="Q143629" s="39"/>
    </row>
    <row r="143630" spans="17:17">
      <c r="Q143630" s="39"/>
    </row>
    <row r="143631" spans="17:17">
      <c r="Q143631" s="39"/>
    </row>
    <row r="143632" spans="17:17">
      <c r="Q143632" s="39"/>
    </row>
    <row r="143633" spans="17:17">
      <c r="Q143633" s="39"/>
    </row>
    <row r="143634" spans="17:17">
      <c r="Q143634" s="39"/>
    </row>
    <row r="143635" spans="17:17">
      <c r="Q143635" s="39"/>
    </row>
    <row r="143636" spans="17:17">
      <c r="Q143636" s="39"/>
    </row>
    <row r="143637" spans="17:17">
      <c r="Q143637" s="39"/>
    </row>
    <row r="143638" spans="17:17">
      <c r="Q143638" s="39"/>
    </row>
    <row r="143639" spans="17:17">
      <c r="Q143639" s="39"/>
    </row>
    <row r="143640" spans="17:17">
      <c r="Q143640" s="39"/>
    </row>
    <row r="143641" spans="17:17">
      <c r="Q143641" s="39"/>
    </row>
    <row r="143642" spans="17:17">
      <c r="Q143642" s="39"/>
    </row>
    <row r="143643" spans="17:17">
      <c r="Q143643" s="39"/>
    </row>
    <row r="143644" spans="17:17">
      <c r="Q143644" s="39"/>
    </row>
    <row r="143645" spans="17:17">
      <c r="Q143645" s="39"/>
    </row>
    <row r="143646" spans="17:17">
      <c r="Q143646" s="39"/>
    </row>
    <row r="143647" spans="17:17">
      <c r="Q143647" s="39"/>
    </row>
    <row r="143648" spans="17:17">
      <c r="Q143648" s="39"/>
    </row>
    <row r="143649" spans="17:17">
      <c r="Q143649" s="39"/>
    </row>
    <row r="143650" spans="17:17">
      <c r="Q143650" s="39"/>
    </row>
    <row r="143651" spans="17:17">
      <c r="Q143651" s="39"/>
    </row>
    <row r="143652" spans="17:17">
      <c r="Q143652" s="39"/>
    </row>
    <row r="143653" spans="17:17">
      <c r="Q143653" s="39"/>
    </row>
    <row r="143654" spans="17:17">
      <c r="Q143654" s="39"/>
    </row>
    <row r="143655" spans="17:17">
      <c r="Q143655" s="39"/>
    </row>
    <row r="143656" spans="17:17">
      <c r="Q143656" s="39"/>
    </row>
    <row r="143657" spans="17:17">
      <c r="Q143657" s="39"/>
    </row>
    <row r="143658" spans="17:17">
      <c r="Q143658" s="39"/>
    </row>
    <row r="143659" spans="17:17">
      <c r="Q143659" s="39"/>
    </row>
    <row r="143660" spans="17:17">
      <c r="Q143660" s="39"/>
    </row>
    <row r="143661" spans="17:17">
      <c r="Q143661" s="39"/>
    </row>
    <row r="143662" spans="17:17">
      <c r="Q143662" s="39"/>
    </row>
    <row r="143663" spans="17:17">
      <c r="Q143663" s="39"/>
    </row>
    <row r="143664" spans="17:17">
      <c r="Q143664" s="39"/>
    </row>
    <row r="143665" spans="17:17">
      <c r="Q143665" s="39"/>
    </row>
    <row r="143666" spans="17:17">
      <c r="Q143666" s="39"/>
    </row>
    <row r="143667" spans="17:17">
      <c r="Q143667" s="39"/>
    </row>
    <row r="143668" spans="17:17">
      <c r="Q143668" s="39"/>
    </row>
    <row r="143669" spans="17:17">
      <c r="Q143669" s="39"/>
    </row>
    <row r="143670" spans="17:17">
      <c r="Q143670" s="39"/>
    </row>
    <row r="143671" spans="17:17">
      <c r="Q143671" s="39"/>
    </row>
    <row r="143672" spans="17:17">
      <c r="Q143672" s="39"/>
    </row>
    <row r="143673" spans="17:17">
      <c r="Q143673" s="39"/>
    </row>
    <row r="143674" spans="17:17">
      <c r="Q143674" s="39"/>
    </row>
    <row r="143675" spans="17:17">
      <c r="Q143675" s="39"/>
    </row>
    <row r="143676" spans="17:17">
      <c r="Q143676" s="39"/>
    </row>
    <row r="143677" spans="17:17">
      <c r="Q143677" s="39"/>
    </row>
    <row r="143678" spans="17:17">
      <c r="Q143678" s="39"/>
    </row>
    <row r="143679" spans="17:17">
      <c r="Q143679" s="39"/>
    </row>
    <row r="143680" spans="17:17">
      <c r="Q143680" s="39"/>
    </row>
    <row r="143681" spans="17:17">
      <c r="Q143681" s="39"/>
    </row>
    <row r="143682" spans="17:17">
      <c r="Q143682" s="39"/>
    </row>
    <row r="143683" spans="17:17">
      <c r="Q143683" s="39"/>
    </row>
    <row r="143684" spans="17:17">
      <c r="Q143684" s="39"/>
    </row>
    <row r="143685" spans="17:17">
      <c r="Q143685" s="39"/>
    </row>
    <row r="143686" spans="17:17">
      <c r="Q143686" s="39"/>
    </row>
    <row r="143687" spans="17:17">
      <c r="Q143687" s="39"/>
    </row>
    <row r="143688" spans="17:17">
      <c r="Q143688" s="39"/>
    </row>
    <row r="143689" spans="17:17">
      <c r="Q143689" s="39"/>
    </row>
    <row r="143690" spans="17:17">
      <c r="Q143690" s="39"/>
    </row>
    <row r="143691" spans="17:17">
      <c r="Q143691" s="39"/>
    </row>
    <row r="143692" spans="17:17">
      <c r="Q143692" s="39"/>
    </row>
    <row r="143693" spans="17:17">
      <c r="Q143693" s="39"/>
    </row>
    <row r="143694" spans="17:17">
      <c r="Q143694" s="39"/>
    </row>
    <row r="143695" spans="17:17">
      <c r="Q143695" s="39"/>
    </row>
    <row r="143696" spans="17:17">
      <c r="Q143696" s="39"/>
    </row>
    <row r="143697" spans="17:17">
      <c r="Q143697" s="39"/>
    </row>
    <row r="143698" spans="17:17">
      <c r="Q143698" s="39"/>
    </row>
    <row r="143699" spans="17:17">
      <c r="Q143699" s="39"/>
    </row>
    <row r="143700" spans="17:17">
      <c r="Q143700" s="39"/>
    </row>
    <row r="143701" spans="17:17">
      <c r="Q143701" s="39"/>
    </row>
    <row r="143702" spans="17:17">
      <c r="Q143702" s="39"/>
    </row>
    <row r="143703" spans="17:17">
      <c r="Q143703" s="39"/>
    </row>
    <row r="143704" spans="17:17">
      <c r="Q143704" s="39"/>
    </row>
    <row r="143705" spans="17:17">
      <c r="Q143705" s="39"/>
    </row>
    <row r="143706" spans="17:17">
      <c r="Q143706" s="39"/>
    </row>
    <row r="143707" spans="17:17">
      <c r="Q143707" s="39"/>
    </row>
    <row r="143708" spans="17:17">
      <c r="Q143708" s="39"/>
    </row>
    <row r="143709" spans="17:17">
      <c r="Q143709" s="39"/>
    </row>
    <row r="143710" spans="17:17">
      <c r="Q143710" s="39"/>
    </row>
    <row r="143711" spans="17:17">
      <c r="Q143711" s="39"/>
    </row>
    <row r="143712" spans="17:17">
      <c r="Q143712" s="39"/>
    </row>
    <row r="143713" spans="17:17">
      <c r="Q143713" s="39"/>
    </row>
    <row r="143714" spans="17:17">
      <c r="Q143714" s="39"/>
    </row>
    <row r="143715" spans="17:17">
      <c r="Q143715" s="39"/>
    </row>
    <row r="143716" spans="17:17">
      <c r="Q143716" s="39"/>
    </row>
    <row r="143717" spans="17:17">
      <c r="Q143717" s="39"/>
    </row>
    <row r="143718" spans="17:17">
      <c r="Q143718" s="39"/>
    </row>
    <row r="143719" spans="17:17">
      <c r="Q143719" s="39"/>
    </row>
    <row r="143720" spans="17:17">
      <c r="Q143720" s="39"/>
    </row>
    <row r="143721" spans="17:17">
      <c r="Q143721" s="39"/>
    </row>
    <row r="143722" spans="17:17">
      <c r="Q143722" s="39"/>
    </row>
    <row r="143723" spans="17:17">
      <c r="Q143723" s="39"/>
    </row>
    <row r="143724" spans="17:17">
      <c r="Q143724" s="39"/>
    </row>
    <row r="143725" spans="17:17">
      <c r="Q143725" s="39"/>
    </row>
    <row r="143726" spans="17:17">
      <c r="Q143726" s="39"/>
    </row>
    <row r="143727" spans="17:17">
      <c r="Q143727" s="39"/>
    </row>
    <row r="143728" spans="17:17">
      <c r="Q143728" s="39"/>
    </row>
    <row r="143729" spans="17:17">
      <c r="Q143729" s="39"/>
    </row>
    <row r="143730" spans="17:17">
      <c r="Q143730" s="39"/>
    </row>
    <row r="143731" spans="17:17">
      <c r="Q143731" s="39"/>
    </row>
    <row r="143732" spans="17:17">
      <c r="Q143732" s="39"/>
    </row>
    <row r="143733" spans="17:17">
      <c r="Q143733" s="39"/>
    </row>
    <row r="143734" spans="17:17">
      <c r="Q143734" s="39"/>
    </row>
    <row r="143735" spans="17:17">
      <c r="Q143735" s="39"/>
    </row>
    <row r="143736" spans="17:17">
      <c r="Q143736" s="39"/>
    </row>
    <row r="143737" spans="17:17">
      <c r="Q143737" s="39"/>
    </row>
    <row r="143738" spans="17:17">
      <c r="Q143738" s="39"/>
    </row>
    <row r="143739" spans="17:17">
      <c r="Q143739" s="39"/>
    </row>
    <row r="143740" spans="17:17">
      <c r="Q143740" s="39"/>
    </row>
    <row r="143741" spans="17:17">
      <c r="Q143741" s="39"/>
    </row>
    <row r="143742" spans="17:17">
      <c r="Q143742" s="39"/>
    </row>
    <row r="143743" spans="17:17">
      <c r="Q143743" s="39"/>
    </row>
    <row r="143744" spans="17:17">
      <c r="Q143744" s="39"/>
    </row>
    <row r="143745" spans="17:17">
      <c r="Q143745" s="39"/>
    </row>
    <row r="143746" spans="17:17">
      <c r="Q143746" s="39"/>
    </row>
    <row r="143747" spans="17:17">
      <c r="Q143747" s="39"/>
    </row>
    <row r="143748" spans="17:17">
      <c r="Q143748" s="39"/>
    </row>
    <row r="143749" spans="17:17">
      <c r="Q143749" s="39"/>
    </row>
    <row r="143750" spans="17:17">
      <c r="Q143750" s="39"/>
    </row>
    <row r="143751" spans="17:17">
      <c r="Q143751" s="39"/>
    </row>
    <row r="143752" spans="17:17">
      <c r="Q143752" s="39"/>
    </row>
    <row r="143753" spans="17:17">
      <c r="Q143753" s="39"/>
    </row>
    <row r="143754" spans="17:17">
      <c r="Q143754" s="39"/>
    </row>
    <row r="143755" spans="17:17">
      <c r="Q143755" s="39"/>
    </row>
    <row r="143756" spans="17:17">
      <c r="Q143756" s="39"/>
    </row>
    <row r="143757" spans="17:17">
      <c r="Q143757" s="39"/>
    </row>
    <row r="143758" spans="17:17">
      <c r="Q143758" s="39"/>
    </row>
    <row r="143759" spans="17:17">
      <c r="Q143759" s="39"/>
    </row>
    <row r="143760" spans="17:17">
      <c r="Q143760" s="39"/>
    </row>
    <row r="143761" spans="17:17">
      <c r="Q143761" s="39"/>
    </row>
    <row r="143762" spans="17:17">
      <c r="Q143762" s="39"/>
    </row>
    <row r="143763" spans="17:17">
      <c r="Q143763" s="39"/>
    </row>
    <row r="143764" spans="17:17">
      <c r="Q143764" s="39"/>
    </row>
    <row r="143765" spans="17:17">
      <c r="Q143765" s="39"/>
    </row>
    <row r="143766" spans="17:17">
      <c r="Q143766" s="39"/>
    </row>
    <row r="143767" spans="17:17">
      <c r="Q143767" s="39"/>
    </row>
    <row r="143768" spans="17:17">
      <c r="Q143768" s="39"/>
    </row>
    <row r="143769" spans="17:17">
      <c r="Q143769" s="39"/>
    </row>
    <row r="143770" spans="17:17">
      <c r="Q143770" s="39"/>
    </row>
    <row r="143771" spans="17:17">
      <c r="Q143771" s="39"/>
    </row>
    <row r="143772" spans="17:17">
      <c r="Q143772" s="39"/>
    </row>
    <row r="143773" spans="17:17">
      <c r="Q143773" s="39"/>
    </row>
    <row r="143774" spans="17:17">
      <c r="Q143774" s="39"/>
    </row>
    <row r="143775" spans="17:17">
      <c r="Q143775" s="39"/>
    </row>
    <row r="143776" spans="17:17">
      <c r="Q143776" s="39"/>
    </row>
    <row r="143777" spans="17:17">
      <c r="Q143777" s="39"/>
    </row>
    <row r="143778" spans="17:17">
      <c r="Q143778" s="39"/>
    </row>
    <row r="143779" spans="17:17">
      <c r="Q143779" s="39"/>
    </row>
    <row r="143780" spans="17:17">
      <c r="Q143780" s="39"/>
    </row>
    <row r="143781" spans="17:17">
      <c r="Q143781" s="39"/>
    </row>
    <row r="143782" spans="17:17">
      <c r="Q143782" s="39"/>
    </row>
    <row r="143783" spans="17:17">
      <c r="Q143783" s="39"/>
    </row>
    <row r="143784" spans="17:17">
      <c r="Q143784" s="39"/>
    </row>
    <row r="143785" spans="17:17">
      <c r="Q143785" s="39"/>
    </row>
    <row r="143786" spans="17:17">
      <c r="Q143786" s="39"/>
    </row>
    <row r="143787" spans="17:17">
      <c r="Q143787" s="39"/>
    </row>
    <row r="143788" spans="17:17">
      <c r="Q143788" s="39"/>
    </row>
    <row r="143789" spans="17:17">
      <c r="Q143789" s="39"/>
    </row>
    <row r="143790" spans="17:17">
      <c r="Q143790" s="39"/>
    </row>
    <row r="143791" spans="17:17">
      <c r="Q143791" s="39"/>
    </row>
    <row r="143792" spans="17:17">
      <c r="Q143792" s="39"/>
    </row>
    <row r="143793" spans="17:17">
      <c r="Q143793" s="39"/>
    </row>
    <row r="143794" spans="17:17">
      <c r="Q143794" s="39"/>
    </row>
    <row r="143795" spans="17:17">
      <c r="Q143795" s="39"/>
    </row>
    <row r="143796" spans="17:17">
      <c r="Q143796" s="39"/>
    </row>
    <row r="143797" spans="17:17">
      <c r="Q143797" s="39"/>
    </row>
    <row r="143798" spans="17:17">
      <c r="Q143798" s="39"/>
    </row>
    <row r="143799" spans="17:17">
      <c r="Q143799" s="39"/>
    </row>
    <row r="143800" spans="17:17">
      <c r="Q143800" s="39"/>
    </row>
    <row r="143801" spans="17:17">
      <c r="Q143801" s="39"/>
    </row>
    <row r="143802" spans="17:17">
      <c r="Q143802" s="39"/>
    </row>
    <row r="143803" spans="17:17">
      <c r="Q143803" s="39"/>
    </row>
    <row r="143804" spans="17:17">
      <c r="Q143804" s="39"/>
    </row>
    <row r="143805" spans="17:17">
      <c r="Q143805" s="39"/>
    </row>
    <row r="143806" spans="17:17">
      <c r="Q143806" s="39"/>
    </row>
    <row r="143807" spans="17:17">
      <c r="Q143807" s="39"/>
    </row>
    <row r="143808" spans="17:17">
      <c r="Q143808" s="39"/>
    </row>
    <row r="143809" spans="17:17">
      <c r="Q143809" s="39"/>
    </row>
    <row r="143810" spans="17:17">
      <c r="Q143810" s="39"/>
    </row>
    <row r="143811" spans="17:17">
      <c r="Q143811" s="39"/>
    </row>
    <row r="143812" spans="17:17">
      <c r="Q143812" s="39"/>
    </row>
    <row r="143813" spans="17:17">
      <c r="Q143813" s="39"/>
    </row>
    <row r="143814" spans="17:17">
      <c r="Q143814" s="39"/>
    </row>
    <row r="143815" spans="17:17">
      <c r="Q143815" s="39"/>
    </row>
    <row r="143816" spans="17:17">
      <c r="Q143816" s="39"/>
    </row>
    <row r="143817" spans="17:17">
      <c r="Q143817" s="39"/>
    </row>
    <row r="143818" spans="17:17">
      <c r="Q143818" s="39"/>
    </row>
    <row r="143819" spans="17:17">
      <c r="Q143819" s="39"/>
    </row>
    <row r="143820" spans="17:17">
      <c r="Q143820" s="39"/>
    </row>
    <row r="143821" spans="17:17">
      <c r="Q143821" s="39"/>
    </row>
    <row r="143822" spans="17:17">
      <c r="Q143822" s="39"/>
    </row>
    <row r="143823" spans="17:17">
      <c r="Q143823" s="39"/>
    </row>
    <row r="143824" spans="17:17">
      <c r="Q143824" s="39"/>
    </row>
    <row r="143825" spans="17:17">
      <c r="Q143825" s="39"/>
    </row>
    <row r="143826" spans="17:17">
      <c r="Q143826" s="39"/>
    </row>
    <row r="143827" spans="17:17">
      <c r="Q143827" s="39"/>
    </row>
    <row r="143828" spans="17:17">
      <c r="Q143828" s="39"/>
    </row>
    <row r="143829" spans="17:17">
      <c r="Q143829" s="39"/>
    </row>
    <row r="143830" spans="17:17">
      <c r="Q143830" s="39"/>
    </row>
    <row r="143831" spans="17:17">
      <c r="Q143831" s="39"/>
    </row>
    <row r="143832" spans="17:17">
      <c r="Q143832" s="39"/>
    </row>
    <row r="143833" spans="17:17">
      <c r="Q143833" s="39"/>
    </row>
    <row r="143834" spans="17:17">
      <c r="Q143834" s="39"/>
    </row>
    <row r="143835" spans="17:17">
      <c r="Q143835" s="39"/>
    </row>
    <row r="143836" spans="17:17">
      <c r="Q143836" s="39"/>
    </row>
    <row r="143837" spans="17:17">
      <c r="Q143837" s="39"/>
    </row>
    <row r="143838" spans="17:17">
      <c r="Q143838" s="39"/>
    </row>
    <row r="143839" spans="17:17">
      <c r="Q143839" s="39"/>
    </row>
    <row r="143840" spans="17:17">
      <c r="Q143840" s="39"/>
    </row>
    <row r="143841" spans="17:17">
      <c r="Q143841" s="39"/>
    </row>
    <row r="143842" spans="17:17">
      <c r="Q143842" s="39"/>
    </row>
    <row r="143843" spans="17:17">
      <c r="Q143843" s="39"/>
    </row>
    <row r="143844" spans="17:17">
      <c r="Q143844" s="39"/>
    </row>
    <row r="143845" spans="17:17">
      <c r="Q143845" s="39"/>
    </row>
    <row r="143846" spans="17:17">
      <c r="Q143846" s="39"/>
    </row>
    <row r="143847" spans="17:17">
      <c r="Q143847" s="39"/>
    </row>
    <row r="143848" spans="17:17">
      <c r="Q143848" s="39"/>
    </row>
    <row r="143849" spans="17:17">
      <c r="Q143849" s="39"/>
    </row>
    <row r="143850" spans="17:17">
      <c r="Q143850" s="39"/>
    </row>
    <row r="143851" spans="17:17">
      <c r="Q143851" s="39"/>
    </row>
    <row r="143852" spans="17:17">
      <c r="Q143852" s="39"/>
    </row>
    <row r="143853" spans="17:17">
      <c r="Q143853" s="39"/>
    </row>
    <row r="143854" spans="17:17">
      <c r="Q143854" s="39"/>
    </row>
    <row r="143855" spans="17:17">
      <c r="Q143855" s="39"/>
    </row>
    <row r="143856" spans="17:17">
      <c r="Q143856" s="39"/>
    </row>
    <row r="143857" spans="17:17">
      <c r="Q143857" s="39"/>
    </row>
    <row r="143858" spans="17:17">
      <c r="Q143858" s="39"/>
    </row>
    <row r="143859" spans="17:17">
      <c r="Q143859" s="39"/>
    </row>
    <row r="143860" spans="17:17">
      <c r="Q143860" s="39"/>
    </row>
    <row r="143861" spans="17:17">
      <c r="Q143861" s="39"/>
    </row>
    <row r="143862" spans="17:17">
      <c r="Q143862" s="39"/>
    </row>
    <row r="143863" spans="17:17">
      <c r="Q143863" s="39"/>
    </row>
    <row r="143864" spans="17:17">
      <c r="Q143864" s="39"/>
    </row>
    <row r="143865" spans="17:17">
      <c r="Q143865" s="39"/>
    </row>
    <row r="143866" spans="17:17">
      <c r="Q143866" s="39"/>
    </row>
    <row r="143867" spans="17:17">
      <c r="Q143867" s="39"/>
    </row>
    <row r="143868" spans="17:17">
      <c r="Q143868" s="39"/>
    </row>
    <row r="143869" spans="17:17">
      <c r="Q143869" s="39"/>
    </row>
    <row r="143870" spans="17:17">
      <c r="Q143870" s="39"/>
    </row>
    <row r="143871" spans="17:17">
      <c r="Q143871" s="39"/>
    </row>
    <row r="143872" spans="17:17">
      <c r="Q143872" s="39"/>
    </row>
    <row r="143873" spans="17:17">
      <c r="Q143873" s="39"/>
    </row>
    <row r="143874" spans="17:17">
      <c r="Q143874" s="39"/>
    </row>
    <row r="143875" spans="17:17">
      <c r="Q143875" s="39"/>
    </row>
    <row r="143876" spans="17:17">
      <c r="Q143876" s="39"/>
    </row>
    <row r="143877" spans="17:17">
      <c r="Q143877" s="39"/>
    </row>
    <row r="143878" spans="17:17">
      <c r="Q143878" s="39"/>
    </row>
    <row r="143879" spans="17:17">
      <c r="Q143879" s="39"/>
    </row>
    <row r="143880" spans="17:17">
      <c r="Q143880" s="39"/>
    </row>
    <row r="143881" spans="17:17">
      <c r="Q143881" s="39"/>
    </row>
    <row r="143882" spans="17:17">
      <c r="Q143882" s="39"/>
    </row>
    <row r="143883" spans="17:17">
      <c r="Q143883" s="39"/>
    </row>
    <row r="143884" spans="17:17">
      <c r="Q143884" s="39"/>
    </row>
    <row r="143885" spans="17:17">
      <c r="Q143885" s="39"/>
    </row>
    <row r="143886" spans="17:17">
      <c r="Q143886" s="39"/>
    </row>
    <row r="143887" spans="17:17">
      <c r="Q143887" s="39"/>
    </row>
    <row r="143888" spans="17:17">
      <c r="Q143888" s="39"/>
    </row>
    <row r="143889" spans="17:17">
      <c r="Q143889" s="39"/>
    </row>
    <row r="143890" spans="17:17">
      <c r="Q143890" s="39"/>
    </row>
    <row r="143891" spans="17:17">
      <c r="Q143891" s="39"/>
    </row>
    <row r="143892" spans="17:17">
      <c r="Q143892" s="39"/>
    </row>
    <row r="143893" spans="17:17">
      <c r="Q143893" s="39"/>
    </row>
    <row r="143894" spans="17:17">
      <c r="Q143894" s="39"/>
    </row>
    <row r="143895" spans="17:17">
      <c r="Q143895" s="39"/>
    </row>
    <row r="143896" spans="17:17">
      <c r="Q143896" s="39"/>
    </row>
    <row r="143897" spans="17:17">
      <c r="Q143897" s="39"/>
    </row>
    <row r="143898" spans="17:17">
      <c r="Q143898" s="39"/>
    </row>
    <row r="143899" spans="17:17">
      <c r="Q143899" s="39"/>
    </row>
    <row r="143900" spans="17:17">
      <c r="Q143900" s="39"/>
    </row>
    <row r="143901" spans="17:17">
      <c r="Q143901" s="39"/>
    </row>
    <row r="143902" spans="17:17">
      <c r="Q143902" s="39"/>
    </row>
    <row r="143903" spans="17:17">
      <c r="Q143903" s="39"/>
    </row>
    <row r="143904" spans="17:17">
      <c r="Q143904" s="39"/>
    </row>
    <row r="143905" spans="17:17">
      <c r="Q143905" s="39"/>
    </row>
    <row r="143906" spans="17:17">
      <c r="Q143906" s="39"/>
    </row>
    <row r="143907" spans="17:17">
      <c r="Q143907" s="39"/>
    </row>
    <row r="143908" spans="17:17">
      <c r="Q143908" s="39"/>
    </row>
    <row r="143909" spans="17:17">
      <c r="Q143909" s="39"/>
    </row>
    <row r="143910" spans="17:17">
      <c r="Q143910" s="39"/>
    </row>
    <row r="143911" spans="17:17">
      <c r="Q143911" s="39"/>
    </row>
    <row r="143912" spans="17:17">
      <c r="Q143912" s="39"/>
    </row>
    <row r="143913" spans="17:17">
      <c r="Q143913" s="39"/>
    </row>
    <row r="143914" spans="17:17">
      <c r="Q143914" s="39"/>
    </row>
    <row r="143915" spans="17:17">
      <c r="Q143915" s="39"/>
    </row>
    <row r="143916" spans="17:17">
      <c r="Q143916" s="39"/>
    </row>
    <row r="143917" spans="17:17">
      <c r="Q143917" s="39"/>
    </row>
    <row r="143918" spans="17:17">
      <c r="Q143918" s="39"/>
    </row>
    <row r="143919" spans="17:17">
      <c r="Q143919" s="39"/>
    </row>
    <row r="143920" spans="17:17">
      <c r="Q143920" s="39"/>
    </row>
    <row r="143921" spans="17:17">
      <c r="Q143921" s="39"/>
    </row>
    <row r="143922" spans="17:17">
      <c r="Q143922" s="39"/>
    </row>
    <row r="143923" spans="17:17">
      <c r="Q143923" s="39"/>
    </row>
    <row r="143924" spans="17:17">
      <c r="Q143924" s="39"/>
    </row>
    <row r="143925" spans="17:17">
      <c r="Q143925" s="39"/>
    </row>
    <row r="143926" spans="17:17">
      <c r="Q143926" s="39"/>
    </row>
    <row r="143927" spans="17:17">
      <c r="Q143927" s="39"/>
    </row>
    <row r="143928" spans="17:17">
      <c r="Q143928" s="39"/>
    </row>
    <row r="143929" spans="17:17">
      <c r="Q143929" s="39"/>
    </row>
    <row r="143930" spans="17:17">
      <c r="Q143930" s="39"/>
    </row>
    <row r="143931" spans="17:17">
      <c r="Q143931" s="39"/>
    </row>
    <row r="143932" spans="17:17">
      <c r="Q143932" s="39"/>
    </row>
    <row r="143933" spans="17:17">
      <c r="Q143933" s="39"/>
    </row>
    <row r="143934" spans="17:17">
      <c r="Q143934" s="39"/>
    </row>
    <row r="143935" spans="17:17">
      <c r="Q143935" s="39"/>
    </row>
    <row r="143936" spans="17:17">
      <c r="Q143936" s="39"/>
    </row>
    <row r="143937" spans="17:17">
      <c r="Q143937" s="39"/>
    </row>
    <row r="143938" spans="17:17">
      <c r="Q143938" s="39"/>
    </row>
    <row r="143939" spans="17:17">
      <c r="Q143939" s="39"/>
    </row>
    <row r="143940" spans="17:17">
      <c r="Q143940" s="39"/>
    </row>
    <row r="143941" spans="17:17">
      <c r="Q143941" s="39"/>
    </row>
    <row r="143942" spans="17:17">
      <c r="Q143942" s="39"/>
    </row>
    <row r="143943" spans="17:17">
      <c r="Q143943" s="39"/>
    </row>
    <row r="143944" spans="17:17">
      <c r="Q143944" s="39"/>
    </row>
    <row r="143945" spans="17:17">
      <c r="Q143945" s="39"/>
    </row>
    <row r="143946" spans="17:17">
      <c r="Q143946" s="39"/>
    </row>
    <row r="143947" spans="17:17">
      <c r="Q143947" s="39"/>
    </row>
    <row r="143948" spans="17:17">
      <c r="Q143948" s="39"/>
    </row>
    <row r="143949" spans="17:17">
      <c r="Q143949" s="39"/>
    </row>
    <row r="143950" spans="17:17">
      <c r="Q143950" s="39"/>
    </row>
    <row r="143951" spans="17:17">
      <c r="Q143951" s="39"/>
    </row>
    <row r="143952" spans="17:17">
      <c r="Q143952" s="39"/>
    </row>
    <row r="143953" spans="17:17">
      <c r="Q143953" s="39"/>
    </row>
    <row r="143954" spans="17:17">
      <c r="Q143954" s="39"/>
    </row>
    <row r="143955" spans="17:17">
      <c r="Q143955" s="39"/>
    </row>
    <row r="143956" spans="17:17">
      <c r="Q143956" s="39"/>
    </row>
    <row r="143957" spans="17:17">
      <c r="Q143957" s="39"/>
    </row>
    <row r="143958" spans="17:17">
      <c r="Q143958" s="39"/>
    </row>
    <row r="143959" spans="17:17">
      <c r="Q143959" s="39"/>
    </row>
    <row r="143960" spans="17:17">
      <c r="Q143960" s="39"/>
    </row>
    <row r="143961" spans="17:17">
      <c r="Q143961" s="39"/>
    </row>
    <row r="143962" spans="17:17">
      <c r="Q143962" s="39"/>
    </row>
    <row r="143963" spans="17:17">
      <c r="Q143963" s="39"/>
    </row>
    <row r="143964" spans="17:17">
      <c r="Q143964" s="39"/>
    </row>
    <row r="143965" spans="17:17">
      <c r="Q143965" s="39"/>
    </row>
    <row r="143966" spans="17:17">
      <c r="Q143966" s="39"/>
    </row>
    <row r="143967" spans="17:17">
      <c r="Q143967" s="39"/>
    </row>
    <row r="143968" spans="17:17">
      <c r="Q143968" s="39"/>
    </row>
    <row r="143969" spans="17:17">
      <c r="Q143969" s="39"/>
    </row>
    <row r="143970" spans="17:17">
      <c r="Q143970" s="39"/>
    </row>
    <row r="143971" spans="17:17">
      <c r="Q143971" s="39"/>
    </row>
    <row r="143972" spans="17:17">
      <c r="Q143972" s="39"/>
    </row>
    <row r="143973" spans="17:17">
      <c r="Q143973" s="39"/>
    </row>
    <row r="143974" spans="17:17">
      <c r="Q143974" s="39"/>
    </row>
    <row r="143975" spans="17:17">
      <c r="Q143975" s="39"/>
    </row>
    <row r="143976" spans="17:17">
      <c r="Q143976" s="39"/>
    </row>
    <row r="143977" spans="17:17">
      <c r="Q143977" s="39"/>
    </row>
    <row r="143978" spans="17:17">
      <c r="Q143978" s="39"/>
    </row>
    <row r="143979" spans="17:17">
      <c r="Q143979" s="39"/>
    </row>
    <row r="143980" spans="17:17">
      <c r="Q143980" s="39"/>
    </row>
    <row r="143981" spans="17:17">
      <c r="Q143981" s="39"/>
    </row>
    <row r="143982" spans="17:17">
      <c r="Q143982" s="39"/>
    </row>
    <row r="143983" spans="17:17">
      <c r="Q143983" s="39"/>
    </row>
    <row r="143984" spans="17:17">
      <c r="Q143984" s="39"/>
    </row>
    <row r="143985" spans="17:17">
      <c r="Q143985" s="39"/>
    </row>
    <row r="143986" spans="17:17">
      <c r="Q143986" s="39"/>
    </row>
    <row r="143987" spans="17:17">
      <c r="Q143987" s="39"/>
    </row>
    <row r="143988" spans="17:17">
      <c r="Q143988" s="39"/>
    </row>
    <row r="143989" spans="17:17">
      <c r="Q143989" s="39"/>
    </row>
    <row r="143990" spans="17:17">
      <c r="Q143990" s="39"/>
    </row>
    <row r="143991" spans="17:17">
      <c r="Q143991" s="39"/>
    </row>
    <row r="143992" spans="17:17">
      <c r="Q143992" s="39"/>
    </row>
    <row r="143993" spans="17:17">
      <c r="Q143993" s="39"/>
    </row>
    <row r="143994" spans="17:17">
      <c r="Q143994" s="39"/>
    </row>
    <row r="143995" spans="17:17">
      <c r="Q143995" s="39"/>
    </row>
    <row r="143996" spans="17:17">
      <c r="Q143996" s="39"/>
    </row>
    <row r="143997" spans="17:17">
      <c r="Q143997" s="39"/>
    </row>
    <row r="143998" spans="17:17">
      <c r="Q143998" s="39"/>
    </row>
    <row r="143999" spans="17:17">
      <c r="Q143999" s="39"/>
    </row>
    <row r="144000" spans="17:17">
      <c r="Q144000" s="39"/>
    </row>
    <row r="144001" spans="17:17">
      <c r="Q144001" s="39"/>
    </row>
    <row r="144002" spans="17:17">
      <c r="Q144002" s="39"/>
    </row>
    <row r="144003" spans="17:17">
      <c r="Q144003" s="39"/>
    </row>
    <row r="144004" spans="17:17">
      <c r="Q144004" s="39"/>
    </row>
    <row r="144005" spans="17:17">
      <c r="Q144005" s="39"/>
    </row>
    <row r="144006" spans="17:17">
      <c r="Q144006" s="39"/>
    </row>
    <row r="144007" spans="17:17">
      <c r="Q144007" s="39"/>
    </row>
    <row r="144008" spans="17:17">
      <c r="Q144008" s="39"/>
    </row>
    <row r="144009" spans="17:17">
      <c r="Q144009" s="39"/>
    </row>
    <row r="144010" spans="17:17">
      <c r="Q144010" s="39"/>
    </row>
    <row r="144011" spans="17:17">
      <c r="Q144011" s="39"/>
    </row>
    <row r="144012" spans="17:17">
      <c r="Q144012" s="39"/>
    </row>
    <row r="144013" spans="17:17">
      <c r="Q144013" s="39"/>
    </row>
    <row r="144014" spans="17:17">
      <c r="Q144014" s="39"/>
    </row>
    <row r="144015" spans="17:17">
      <c r="Q144015" s="39"/>
    </row>
    <row r="144016" spans="17:17">
      <c r="Q144016" s="39"/>
    </row>
    <row r="144017" spans="17:17">
      <c r="Q144017" s="39"/>
    </row>
    <row r="144018" spans="17:17">
      <c r="Q144018" s="39"/>
    </row>
    <row r="144019" spans="17:17">
      <c r="Q144019" s="39"/>
    </row>
    <row r="144020" spans="17:17">
      <c r="Q144020" s="39"/>
    </row>
    <row r="144021" spans="17:17">
      <c r="Q144021" s="39"/>
    </row>
    <row r="144022" spans="17:17">
      <c r="Q144022" s="39"/>
    </row>
    <row r="144023" spans="17:17">
      <c r="Q144023" s="39"/>
    </row>
    <row r="144024" spans="17:17">
      <c r="Q144024" s="39"/>
    </row>
    <row r="144025" spans="17:17">
      <c r="Q144025" s="39"/>
    </row>
    <row r="144026" spans="17:17">
      <c r="Q144026" s="39"/>
    </row>
    <row r="144027" spans="17:17">
      <c r="Q144027" s="39"/>
    </row>
    <row r="144028" spans="17:17">
      <c r="Q144028" s="39"/>
    </row>
    <row r="144029" spans="17:17">
      <c r="Q144029" s="39"/>
    </row>
    <row r="144030" spans="17:17">
      <c r="Q144030" s="39"/>
    </row>
    <row r="144031" spans="17:17">
      <c r="Q144031" s="39"/>
    </row>
    <row r="144032" spans="17:17">
      <c r="Q144032" s="39"/>
    </row>
    <row r="144033" spans="17:17">
      <c r="Q144033" s="39"/>
    </row>
    <row r="144034" spans="17:17">
      <c r="Q144034" s="39"/>
    </row>
    <row r="144035" spans="17:17">
      <c r="Q144035" s="39"/>
    </row>
    <row r="144036" spans="17:17">
      <c r="Q144036" s="39"/>
    </row>
    <row r="144037" spans="17:17">
      <c r="Q144037" s="39"/>
    </row>
    <row r="144038" spans="17:17">
      <c r="Q144038" s="39"/>
    </row>
    <row r="144039" spans="17:17">
      <c r="Q144039" s="39"/>
    </row>
    <row r="144040" spans="17:17">
      <c r="Q144040" s="39"/>
    </row>
    <row r="144041" spans="17:17">
      <c r="Q144041" s="39"/>
    </row>
    <row r="144042" spans="17:17">
      <c r="Q144042" s="39"/>
    </row>
    <row r="144043" spans="17:17">
      <c r="Q144043" s="39"/>
    </row>
    <row r="144044" spans="17:17">
      <c r="Q144044" s="39"/>
    </row>
    <row r="144045" spans="17:17">
      <c r="Q144045" s="39"/>
    </row>
    <row r="144046" spans="17:17">
      <c r="Q144046" s="39"/>
    </row>
    <row r="144047" spans="17:17">
      <c r="Q144047" s="39"/>
    </row>
    <row r="144048" spans="17:17">
      <c r="Q144048" s="39"/>
    </row>
    <row r="144049" spans="17:17">
      <c r="Q144049" s="39"/>
    </row>
    <row r="144050" spans="17:17">
      <c r="Q144050" s="39"/>
    </row>
    <row r="144051" spans="17:17">
      <c r="Q144051" s="39"/>
    </row>
    <row r="144052" spans="17:17">
      <c r="Q144052" s="39"/>
    </row>
    <row r="144053" spans="17:17">
      <c r="Q144053" s="39"/>
    </row>
    <row r="144054" spans="17:17">
      <c r="Q144054" s="39"/>
    </row>
    <row r="144055" spans="17:17">
      <c r="Q144055" s="39"/>
    </row>
    <row r="144056" spans="17:17">
      <c r="Q144056" s="39"/>
    </row>
    <row r="144057" spans="17:17">
      <c r="Q144057" s="39"/>
    </row>
    <row r="144058" spans="17:17">
      <c r="Q144058" s="39"/>
    </row>
    <row r="144059" spans="17:17">
      <c r="Q144059" s="39"/>
    </row>
    <row r="144060" spans="17:17">
      <c r="Q144060" s="39"/>
    </row>
    <row r="144061" spans="17:17">
      <c r="Q144061" s="39"/>
    </row>
    <row r="144062" spans="17:17">
      <c r="Q144062" s="39"/>
    </row>
    <row r="144063" spans="17:17">
      <c r="Q144063" s="39"/>
    </row>
    <row r="144064" spans="17:17">
      <c r="Q144064" s="39"/>
    </row>
    <row r="144065" spans="17:17">
      <c r="Q144065" s="39"/>
    </row>
    <row r="144066" spans="17:17">
      <c r="Q144066" s="39"/>
    </row>
    <row r="144067" spans="17:17">
      <c r="Q144067" s="39"/>
    </row>
    <row r="144068" spans="17:17">
      <c r="Q144068" s="39"/>
    </row>
    <row r="144069" spans="17:17">
      <c r="Q144069" s="39"/>
    </row>
    <row r="144070" spans="17:17">
      <c r="Q144070" s="39"/>
    </row>
    <row r="144071" spans="17:17">
      <c r="Q144071" s="39"/>
    </row>
    <row r="144072" spans="17:17">
      <c r="Q144072" s="39"/>
    </row>
    <row r="144073" spans="17:17">
      <c r="Q144073" s="39"/>
    </row>
    <row r="144074" spans="17:17">
      <c r="Q144074" s="39"/>
    </row>
    <row r="144075" spans="17:17">
      <c r="Q144075" s="39"/>
    </row>
    <row r="144076" spans="17:17">
      <c r="Q144076" s="39"/>
    </row>
    <row r="144077" spans="17:17">
      <c r="Q144077" s="39"/>
    </row>
    <row r="144078" spans="17:17">
      <c r="Q144078" s="39"/>
    </row>
    <row r="144079" spans="17:17">
      <c r="Q144079" s="39"/>
    </row>
    <row r="144080" spans="17:17">
      <c r="Q144080" s="39"/>
    </row>
    <row r="144081" spans="17:17">
      <c r="Q144081" s="39"/>
    </row>
    <row r="144082" spans="17:17">
      <c r="Q144082" s="39"/>
    </row>
    <row r="144083" spans="17:17">
      <c r="Q144083" s="39"/>
    </row>
    <row r="144084" spans="17:17">
      <c r="Q144084" s="39"/>
    </row>
    <row r="144085" spans="17:17">
      <c r="Q144085" s="39"/>
    </row>
    <row r="144086" spans="17:17">
      <c r="Q144086" s="39"/>
    </row>
    <row r="144087" spans="17:17">
      <c r="Q144087" s="39"/>
    </row>
    <row r="144088" spans="17:17">
      <c r="Q144088" s="39"/>
    </row>
    <row r="144089" spans="17:17">
      <c r="Q144089" s="39"/>
    </row>
    <row r="144090" spans="17:17">
      <c r="Q144090" s="39"/>
    </row>
    <row r="144091" spans="17:17">
      <c r="Q144091" s="39"/>
    </row>
    <row r="144092" spans="17:17">
      <c r="Q144092" s="39"/>
    </row>
    <row r="144093" spans="17:17">
      <c r="Q144093" s="39"/>
    </row>
    <row r="144094" spans="17:17">
      <c r="Q144094" s="39"/>
    </row>
    <row r="144095" spans="17:17">
      <c r="Q144095" s="39"/>
    </row>
    <row r="144096" spans="17:17">
      <c r="Q144096" s="39"/>
    </row>
    <row r="144097" spans="17:17">
      <c r="Q144097" s="39"/>
    </row>
    <row r="144098" spans="17:17">
      <c r="Q144098" s="39"/>
    </row>
    <row r="144099" spans="17:17">
      <c r="Q144099" s="39"/>
    </row>
    <row r="144100" spans="17:17">
      <c r="Q144100" s="39"/>
    </row>
    <row r="144101" spans="17:17">
      <c r="Q144101" s="39"/>
    </row>
    <row r="144102" spans="17:17">
      <c r="Q144102" s="39"/>
    </row>
    <row r="144103" spans="17:17">
      <c r="Q144103" s="39"/>
    </row>
    <row r="144104" spans="17:17">
      <c r="Q144104" s="39"/>
    </row>
    <row r="144105" spans="17:17">
      <c r="Q144105" s="39"/>
    </row>
    <row r="144106" spans="17:17">
      <c r="Q144106" s="39"/>
    </row>
    <row r="144107" spans="17:17">
      <c r="Q144107" s="39"/>
    </row>
    <row r="144108" spans="17:17">
      <c r="Q144108" s="39"/>
    </row>
    <row r="144109" spans="17:17">
      <c r="Q144109" s="39"/>
    </row>
    <row r="144110" spans="17:17">
      <c r="Q144110" s="39"/>
    </row>
    <row r="144111" spans="17:17">
      <c r="Q144111" s="39"/>
    </row>
    <row r="144112" spans="17:17">
      <c r="Q144112" s="39"/>
    </row>
    <row r="144113" spans="17:17">
      <c r="Q144113" s="39"/>
    </row>
    <row r="144114" spans="17:17">
      <c r="Q144114" s="39"/>
    </row>
    <row r="144115" spans="17:17">
      <c r="Q144115" s="39"/>
    </row>
    <row r="144116" spans="17:17">
      <c r="Q144116" s="39"/>
    </row>
    <row r="144117" spans="17:17">
      <c r="Q144117" s="39"/>
    </row>
    <row r="144118" spans="17:17">
      <c r="Q144118" s="39"/>
    </row>
    <row r="144119" spans="17:17">
      <c r="Q144119" s="39"/>
    </row>
    <row r="144120" spans="17:17">
      <c r="Q144120" s="39"/>
    </row>
    <row r="144121" spans="17:17">
      <c r="Q144121" s="39"/>
    </row>
    <row r="144122" spans="17:17">
      <c r="Q144122" s="39"/>
    </row>
    <row r="144123" spans="17:17">
      <c r="Q144123" s="39"/>
    </row>
    <row r="144124" spans="17:17">
      <c r="Q144124" s="39"/>
    </row>
    <row r="144125" spans="17:17">
      <c r="Q144125" s="39"/>
    </row>
    <row r="144126" spans="17:17">
      <c r="Q144126" s="39"/>
    </row>
    <row r="144127" spans="17:17">
      <c r="Q144127" s="39"/>
    </row>
    <row r="144128" spans="17:17">
      <c r="Q144128" s="39"/>
    </row>
    <row r="144129" spans="17:17">
      <c r="Q144129" s="39"/>
    </row>
    <row r="144130" spans="17:17">
      <c r="Q144130" s="39"/>
    </row>
    <row r="144131" spans="17:17">
      <c r="Q144131" s="39"/>
    </row>
    <row r="144132" spans="17:17">
      <c r="Q144132" s="39"/>
    </row>
    <row r="144133" spans="17:17">
      <c r="Q144133" s="39"/>
    </row>
    <row r="144134" spans="17:17">
      <c r="Q144134" s="39"/>
    </row>
    <row r="144135" spans="17:17">
      <c r="Q144135" s="39"/>
    </row>
    <row r="144136" spans="17:17">
      <c r="Q144136" s="39"/>
    </row>
    <row r="144137" spans="17:17">
      <c r="Q144137" s="39"/>
    </row>
    <row r="144138" spans="17:17">
      <c r="Q144138" s="39"/>
    </row>
    <row r="144139" spans="17:17">
      <c r="Q144139" s="39"/>
    </row>
    <row r="144140" spans="17:17">
      <c r="Q144140" s="39"/>
    </row>
    <row r="144141" spans="17:17">
      <c r="Q144141" s="39"/>
    </row>
    <row r="144142" spans="17:17">
      <c r="Q144142" s="39"/>
    </row>
    <row r="144143" spans="17:17">
      <c r="Q144143" s="39"/>
    </row>
    <row r="144144" spans="17:17">
      <c r="Q144144" s="39"/>
    </row>
    <row r="144145" spans="17:17">
      <c r="Q144145" s="39"/>
    </row>
    <row r="144146" spans="17:17">
      <c r="Q144146" s="39"/>
    </row>
    <row r="144147" spans="17:17">
      <c r="Q144147" s="39"/>
    </row>
    <row r="144148" spans="17:17">
      <c r="Q144148" s="39"/>
    </row>
    <row r="144149" spans="17:17">
      <c r="Q144149" s="39"/>
    </row>
    <row r="144150" spans="17:17">
      <c r="Q144150" s="39"/>
    </row>
    <row r="144151" spans="17:17">
      <c r="Q144151" s="39"/>
    </row>
    <row r="144152" spans="17:17">
      <c r="Q144152" s="39"/>
    </row>
    <row r="144153" spans="17:17">
      <c r="Q144153" s="39"/>
    </row>
    <row r="144154" spans="17:17">
      <c r="Q144154" s="39"/>
    </row>
    <row r="144155" spans="17:17">
      <c r="Q144155" s="39"/>
    </row>
    <row r="144156" spans="17:17">
      <c r="Q144156" s="39"/>
    </row>
    <row r="144157" spans="17:17">
      <c r="Q144157" s="39"/>
    </row>
    <row r="144158" spans="17:17">
      <c r="Q144158" s="39"/>
    </row>
    <row r="144159" spans="17:17">
      <c r="Q144159" s="39"/>
    </row>
    <row r="144160" spans="17:17">
      <c r="Q144160" s="39"/>
    </row>
    <row r="144161" spans="17:17">
      <c r="Q144161" s="39"/>
    </row>
    <row r="144162" spans="17:17">
      <c r="Q144162" s="39"/>
    </row>
    <row r="144163" spans="17:17">
      <c r="Q144163" s="39"/>
    </row>
    <row r="144164" spans="17:17">
      <c r="Q144164" s="39"/>
    </row>
    <row r="144165" spans="17:17">
      <c r="Q144165" s="39"/>
    </row>
    <row r="144166" spans="17:17">
      <c r="Q144166" s="39"/>
    </row>
    <row r="144167" spans="17:17">
      <c r="Q144167" s="39"/>
    </row>
    <row r="144168" spans="17:17">
      <c r="Q144168" s="39"/>
    </row>
    <row r="144169" spans="17:17">
      <c r="Q144169" s="39"/>
    </row>
    <row r="144170" spans="17:17">
      <c r="Q144170" s="39"/>
    </row>
    <row r="144171" spans="17:17">
      <c r="Q144171" s="39"/>
    </row>
    <row r="144172" spans="17:17">
      <c r="Q144172" s="39"/>
    </row>
    <row r="144173" spans="17:17">
      <c r="Q144173" s="39"/>
    </row>
    <row r="144174" spans="17:17">
      <c r="Q144174" s="39"/>
    </row>
    <row r="144175" spans="17:17">
      <c r="Q144175" s="39"/>
    </row>
    <row r="144176" spans="17:17">
      <c r="Q144176" s="39"/>
    </row>
    <row r="144177" spans="17:17">
      <c r="Q144177" s="39"/>
    </row>
    <row r="144178" spans="17:17">
      <c r="Q144178" s="39"/>
    </row>
    <row r="144179" spans="17:17">
      <c r="Q144179" s="39"/>
    </row>
    <row r="144180" spans="17:17">
      <c r="Q144180" s="39"/>
    </row>
    <row r="144181" spans="17:17">
      <c r="Q144181" s="39"/>
    </row>
    <row r="144182" spans="17:17">
      <c r="Q144182" s="39"/>
    </row>
    <row r="144183" spans="17:17">
      <c r="Q144183" s="39"/>
    </row>
    <row r="144184" spans="17:17">
      <c r="Q144184" s="39"/>
    </row>
    <row r="144185" spans="17:17">
      <c r="Q144185" s="39"/>
    </row>
    <row r="144186" spans="17:17">
      <c r="Q144186" s="39"/>
    </row>
    <row r="144187" spans="17:17">
      <c r="Q144187" s="39"/>
    </row>
    <row r="144188" spans="17:17">
      <c r="Q144188" s="39"/>
    </row>
    <row r="144189" spans="17:17">
      <c r="Q144189" s="39"/>
    </row>
    <row r="144190" spans="17:17">
      <c r="Q144190" s="39"/>
    </row>
    <row r="144191" spans="17:17">
      <c r="Q144191" s="39"/>
    </row>
    <row r="144192" spans="17:17">
      <c r="Q144192" s="39"/>
    </row>
    <row r="144193" spans="17:17">
      <c r="Q144193" s="39"/>
    </row>
    <row r="144194" spans="17:17">
      <c r="Q144194" s="39"/>
    </row>
    <row r="144195" spans="17:17">
      <c r="Q144195" s="39"/>
    </row>
    <row r="144196" spans="17:17">
      <c r="Q144196" s="39"/>
    </row>
    <row r="144197" spans="17:17">
      <c r="Q144197" s="39"/>
    </row>
    <row r="144198" spans="17:17">
      <c r="Q144198" s="39"/>
    </row>
    <row r="144199" spans="17:17">
      <c r="Q144199" s="39"/>
    </row>
    <row r="144200" spans="17:17">
      <c r="Q144200" s="39"/>
    </row>
    <row r="144201" spans="17:17">
      <c r="Q144201" s="39"/>
    </row>
    <row r="144202" spans="17:17">
      <c r="Q144202" s="39"/>
    </row>
    <row r="144203" spans="17:17">
      <c r="Q144203" s="39"/>
    </row>
    <row r="144204" spans="17:17">
      <c r="Q144204" s="39"/>
    </row>
    <row r="144205" spans="17:17">
      <c r="Q144205" s="39"/>
    </row>
    <row r="144206" spans="17:17">
      <c r="Q144206" s="39"/>
    </row>
    <row r="144207" spans="17:17">
      <c r="Q144207" s="39"/>
    </row>
    <row r="144208" spans="17:17">
      <c r="Q144208" s="39"/>
    </row>
    <row r="144209" spans="17:17">
      <c r="Q144209" s="39"/>
    </row>
    <row r="144210" spans="17:17">
      <c r="Q144210" s="39"/>
    </row>
    <row r="144211" spans="17:17">
      <c r="Q144211" s="39"/>
    </row>
    <row r="144212" spans="17:17">
      <c r="Q144212" s="39"/>
    </row>
    <row r="144213" spans="17:17">
      <c r="Q144213" s="39"/>
    </row>
    <row r="144214" spans="17:17">
      <c r="Q144214" s="39"/>
    </row>
    <row r="144215" spans="17:17">
      <c r="Q144215" s="39"/>
    </row>
    <row r="144216" spans="17:17">
      <c r="Q144216" s="39"/>
    </row>
    <row r="144217" spans="17:17">
      <c r="Q144217" s="39"/>
    </row>
    <row r="144218" spans="17:17">
      <c r="Q144218" s="39"/>
    </row>
    <row r="144219" spans="17:17">
      <c r="Q144219" s="39"/>
    </row>
    <row r="144220" spans="17:17">
      <c r="Q144220" s="39"/>
    </row>
    <row r="144221" spans="17:17">
      <c r="Q144221" s="39"/>
    </row>
    <row r="144222" spans="17:17">
      <c r="Q144222" s="39"/>
    </row>
    <row r="144223" spans="17:17">
      <c r="Q144223" s="39"/>
    </row>
    <row r="144224" spans="17:17">
      <c r="Q144224" s="39"/>
    </row>
    <row r="144225" spans="17:17">
      <c r="Q144225" s="39"/>
    </row>
    <row r="144226" spans="17:17">
      <c r="Q144226" s="39"/>
    </row>
    <row r="144227" spans="17:17">
      <c r="Q144227" s="39"/>
    </row>
    <row r="144228" spans="17:17">
      <c r="Q144228" s="39"/>
    </row>
    <row r="144229" spans="17:17">
      <c r="Q144229" s="39"/>
    </row>
    <row r="144230" spans="17:17">
      <c r="Q144230" s="39"/>
    </row>
    <row r="144231" spans="17:17">
      <c r="Q144231" s="39"/>
    </row>
    <row r="144232" spans="17:17">
      <c r="Q144232" s="39"/>
    </row>
    <row r="144233" spans="17:17">
      <c r="Q144233" s="39"/>
    </row>
    <row r="144234" spans="17:17">
      <c r="Q144234" s="39"/>
    </row>
    <row r="144235" spans="17:17">
      <c r="Q144235" s="39"/>
    </row>
    <row r="144236" spans="17:17">
      <c r="Q144236" s="39"/>
    </row>
    <row r="144237" spans="17:17">
      <c r="Q144237" s="39"/>
    </row>
    <row r="144238" spans="17:17">
      <c r="Q144238" s="39"/>
    </row>
    <row r="144239" spans="17:17">
      <c r="Q144239" s="39"/>
    </row>
    <row r="144240" spans="17:17">
      <c r="Q144240" s="39"/>
    </row>
    <row r="144241" spans="17:17">
      <c r="Q144241" s="39"/>
    </row>
    <row r="144242" spans="17:17">
      <c r="Q144242" s="39"/>
    </row>
    <row r="144243" spans="17:17">
      <c r="Q144243" s="39"/>
    </row>
    <row r="144244" spans="17:17">
      <c r="Q144244" s="39"/>
    </row>
    <row r="144245" spans="17:17">
      <c r="Q144245" s="39"/>
    </row>
    <row r="144246" spans="17:17">
      <c r="Q144246" s="39"/>
    </row>
    <row r="144247" spans="17:17">
      <c r="Q144247" s="39"/>
    </row>
    <row r="144248" spans="17:17">
      <c r="Q144248" s="39"/>
    </row>
    <row r="144249" spans="17:17">
      <c r="Q144249" s="39"/>
    </row>
    <row r="144250" spans="17:17">
      <c r="Q144250" s="39"/>
    </row>
    <row r="144251" spans="17:17">
      <c r="Q144251" s="39"/>
    </row>
    <row r="144252" spans="17:17">
      <c r="Q144252" s="39"/>
    </row>
    <row r="144253" spans="17:17">
      <c r="Q144253" s="39"/>
    </row>
    <row r="144254" spans="17:17">
      <c r="Q144254" s="39"/>
    </row>
    <row r="144255" spans="17:17">
      <c r="Q144255" s="39"/>
    </row>
    <row r="144256" spans="17:17">
      <c r="Q144256" s="39"/>
    </row>
    <row r="144257" spans="17:17">
      <c r="Q144257" s="39"/>
    </row>
    <row r="144258" spans="17:17">
      <c r="Q144258" s="39"/>
    </row>
    <row r="144259" spans="17:17">
      <c r="Q144259" s="39"/>
    </row>
    <row r="144260" spans="17:17">
      <c r="Q144260" s="39"/>
    </row>
    <row r="144261" spans="17:17">
      <c r="Q144261" s="39"/>
    </row>
    <row r="144262" spans="17:17">
      <c r="Q144262" s="39"/>
    </row>
    <row r="144263" spans="17:17">
      <c r="Q144263" s="39"/>
    </row>
    <row r="144264" spans="17:17">
      <c r="Q144264" s="39"/>
    </row>
    <row r="144265" spans="17:17">
      <c r="Q144265" s="39"/>
    </row>
    <row r="144266" spans="17:17">
      <c r="Q144266" s="39"/>
    </row>
    <row r="144267" spans="17:17">
      <c r="Q144267" s="39"/>
    </row>
    <row r="144268" spans="17:17">
      <c r="Q144268" s="39"/>
    </row>
    <row r="144269" spans="17:17">
      <c r="Q144269" s="39"/>
    </row>
    <row r="144270" spans="17:17">
      <c r="Q144270" s="39"/>
    </row>
    <row r="144271" spans="17:17">
      <c r="Q144271" s="39"/>
    </row>
    <row r="144272" spans="17:17">
      <c r="Q144272" s="39"/>
    </row>
    <row r="144273" spans="17:17">
      <c r="Q144273" s="39"/>
    </row>
    <row r="144274" spans="17:17">
      <c r="Q144274" s="39"/>
    </row>
    <row r="144275" spans="17:17">
      <c r="Q144275" s="39"/>
    </row>
    <row r="144276" spans="17:17">
      <c r="Q144276" s="39"/>
    </row>
    <row r="144277" spans="17:17">
      <c r="Q144277" s="39"/>
    </row>
    <row r="144278" spans="17:17">
      <c r="Q144278" s="39"/>
    </row>
    <row r="144279" spans="17:17">
      <c r="Q144279" s="39"/>
    </row>
    <row r="144280" spans="17:17">
      <c r="Q144280" s="39"/>
    </row>
    <row r="144281" spans="17:17">
      <c r="Q144281" s="39"/>
    </row>
    <row r="144282" spans="17:17">
      <c r="Q144282" s="39"/>
    </row>
    <row r="144283" spans="17:17">
      <c r="Q144283" s="39"/>
    </row>
    <row r="144284" spans="17:17">
      <c r="Q144284" s="39"/>
    </row>
    <row r="144285" spans="17:17">
      <c r="Q144285" s="39"/>
    </row>
    <row r="144286" spans="17:17">
      <c r="Q144286" s="39"/>
    </row>
    <row r="144287" spans="17:17">
      <c r="Q144287" s="39"/>
    </row>
    <row r="144288" spans="17:17">
      <c r="Q144288" s="39"/>
    </row>
    <row r="144289" spans="17:17">
      <c r="Q144289" s="39"/>
    </row>
    <row r="144290" spans="17:17">
      <c r="Q144290" s="39"/>
    </row>
    <row r="144291" spans="17:17">
      <c r="Q144291" s="39"/>
    </row>
    <row r="144292" spans="17:17">
      <c r="Q144292" s="39"/>
    </row>
    <row r="144293" spans="17:17">
      <c r="Q144293" s="39"/>
    </row>
    <row r="144294" spans="17:17">
      <c r="Q144294" s="39"/>
    </row>
    <row r="144295" spans="17:17">
      <c r="Q144295" s="39"/>
    </row>
    <row r="144296" spans="17:17">
      <c r="Q144296" s="39"/>
    </row>
    <row r="144297" spans="17:17">
      <c r="Q144297" s="39"/>
    </row>
    <row r="144298" spans="17:17">
      <c r="Q144298" s="39"/>
    </row>
    <row r="144299" spans="17:17">
      <c r="Q144299" s="39"/>
    </row>
    <row r="144300" spans="17:17">
      <c r="Q144300" s="39"/>
    </row>
    <row r="144301" spans="17:17">
      <c r="Q144301" s="39"/>
    </row>
    <row r="144302" spans="17:17">
      <c r="Q144302" s="39"/>
    </row>
    <row r="144303" spans="17:17">
      <c r="Q144303" s="39"/>
    </row>
    <row r="144304" spans="17:17">
      <c r="Q144304" s="39"/>
    </row>
    <row r="144305" spans="17:17">
      <c r="Q144305" s="39"/>
    </row>
    <row r="144306" spans="17:17">
      <c r="Q144306" s="39"/>
    </row>
    <row r="144307" spans="17:17">
      <c r="Q144307" s="39"/>
    </row>
    <row r="144308" spans="17:17">
      <c r="Q144308" s="39"/>
    </row>
    <row r="144309" spans="17:17">
      <c r="Q144309" s="39"/>
    </row>
    <row r="144310" spans="17:17">
      <c r="Q144310" s="39"/>
    </row>
    <row r="144311" spans="17:17">
      <c r="Q144311" s="39"/>
    </row>
    <row r="144312" spans="17:17">
      <c r="Q144312" s="39"/>
    </row>
    <row r="144313" spans="17:17">
      <c r="Q144313" s="39"/>
    </row>
    <row r="144314" spans="17:17">
      <c r="Q144314" s="39"/>
    </row>
    <row r="144315" spans="17:17">
      <c r="Q144315" s="39"/>
    </row>
    <row r="144316" spans="17:17">
      <c r="Q144316" s="39"/>
    </row>
    <row r="144317" spans="17:17">
      <c r="Q144317" s="39"/>
    </row>
    <row r="144318" spans="17:17">
      <c r="Q144318" s="39"/>
    </row>
    <row r="144319" spans="17:17">
      <c r="Q144319" s="39"/>
    </row>
    <row r="144320" spans="17:17">
      <c r="Q144320" s="39"/>
    </row>
    <row r="144321" spans="17:17">
      <c r="Q144321" s="39"/>
    </row>
    <row r="144322" spans="17:17">
      <c r="Q144322" s="39"/>
    </row>
    <row r="144323" spans="17:17">
      <c r="Q144323" s="39"/>
    </row>
    <row r="144324" spans="17:17">
      <c r="Q144324" s="39"/>
    </row>
    <row r="144325" spans="17:17">
      <c r="Q144325" s="39"/>
    </row>
    <row r="144326" spans="17:17">
      <c r="Q144326" s="39"/>
    </row>
    <row r="144327" spans="17:17">
      <c r="Q144327" s="39"/>
    </row>
    <row r="144328" spans="17:17">
      <c r="Q144328" s="39"/>
    </row>
    <row r="144329" spans="17:17">
      <c r="Q144329" s="39"/>
    </row>
    <row r="144330" spans="17:17">
      <c r="Q144330" s="39"/>
    </row>
    <row r="144331" spans="17:17">
      <c r="Q144331" s="39"/>
    </row>
    <row r="144332" spans="17:17">
      <c r="Q144332" s="39"/>
    </row>
    <row r="144333" spans="17:17">
      <c r="Q144333" s="39"/>
    </row>
    <row r="144334" spans="17:17">
      <c r="Q144334" s="39"/>
    </row>
    <row r="144335" spans="17:17">
      <c r="Q144335" s="39"/>
    </row>
    <row r="144336" spans="17:17">
      <c r="Q144336" s="39"/>
    </row>
    <row r="144337" spans="17:17">
      <c r="Q144337" s="39"/>
    </row>
    <row r="144338" spans="17:17">
      <c r="Q144338" s="39"/>
    </row>
    <row r="144339" spans="17:17">
      <c r="Q144339" s="39"/>
    </row>
    <row r="144340" spans="17:17">
      <c r="Q144340" s="39"/>
    </row>
    <row r="144341" spans="17:17">
      <c r="Q144341" s="39"/>
    </row>
    <row r="144342" spans="17:17">
      <c r="Q144342" s="39"/>
    </row>
    <row r="144343" spans="17:17">
      <c r="Q144343" s="39"/>
    </row>
    <row r="144344" spans="17:17">
      <c r="Q144344" s="39"/>
    </row>
    <row r="144345" spans="17:17">
      <c r="Q144345" s="39"/>
    </row>
    <row r="144346" spans="17:17">
      <c r="Q144346" s="39"/>
    </row>
    <row r="144347" spans="17:17">
      <c r="Q144347" s="39"/>
    </row>
    <row r="144348" spans="17:17">
      <c r="Q144348" s="39"/>
    </row>
    <row r="144349" spans="17:17">
      <c r="Q144349" s="39"/>
    </row>
    <row r="144350" spans="17:17">
      <c r="Q144350" s="39"/>
    </row>
    <row r="144351" spans="17:17">
      <c r="Q144351" s="39"/>
    </row>
    <row r="144352" spans="17:17">
      <c r="Q144352" s="39"/>
    </row>
    <row r="144353" spans="17:17">
      <c r="Q144353" s="39"/>
    </row>
    <row r="144354" spans="17:17">
      <c r="Q144354" s="39"/>
    </row>
    <row r="144355" spans="17:17">
      <c r="Q144355" s="39"/>
    </row>
    <row r="144356" spans="17:17">
      <c r="Q144356" s="39"/>
    </row>
    <row r="144357" spans="17:17">
      <c r="Q144357" s="39"/>
    </row>
    <row r="144358" spans="17:17">
      <c r="Q144358" s="39"/>
    </row>
    <row r="144359" spans="17:17">
      <c r="Q144359" s="39"/>
    </row>
    <row r="144360" spans="17:17">
      <c r="Q144360" s="39"/>
    </row>
    <row r="144361" spans="17:17">
      <c r="Q144361" s="39"/>
    </row>
    <row r="144362" spans="17:17">
      <c r="Q144362" s="39"/>
    </row>
    <row r="144363" spans="17:17">
      <c r="Q144363" s="39"/>
    </row>
    <row r="144364" spans="17:17">
      <c r="Q144364" s="39"/>
    </row>
    <row r="144365" spans="17:17">
      <c r="Q144365" s="39"/>
    </row>
    <row r="144366" spans="17:17">
      <c r="Q144366" s="39"/>
    </row>
    <row r="144367" spans="17:17">
      <c r="Q144367" s="39"/>
    </row>
    <row r="144368" spans="17:17">
      <c r="Q144368" s="39"/>
    </row>
    <row r="144369" spans="17:17">
      <c r="Q144369" s="39"/>
    </row>
    <row r="144370" spans="17:17">
      <c r="Q144370" s="39"/>
    </row>
    <row r="144371" spans="17:17">
      <c r="Q144371" s="39"/>
    </row>
    <row r="144372" spans="17:17">
      <c r="Q144372" s="39"/>
    </row>
    <row r="144373" spans="17:17">
      <c r="Q144373" s="39"/>
    </row>
    <row r="144374" spans="17:17">
      <c r="Q144374" s="39"/>
    </row>
    <row r="144375" spans="17:17">
      <c r="Q144375" s="39"/>
    </row>
    <row r="144376" spans="17:17">
      <c r="Q144376" s="39"/>
    </row>
    <row r="144377" spans="17:17">
      <c r="Q144377" s="39"/>
    </row>
    <row r="144378" spans="17:17">
      <c r="Q144378" s="39"/>
    </row>
    <row r="144379" spans="17:17">
      <c r="Q144379" s="39"/>
    </row>
    <row r="144380" spans="17:17">
      <c r="Q144380" s="39"/>
    </row>
    <row r="144381" spans="17:17">
      <c r="Q144381" s="39"/>
    </row>
    <row r="144382" spans="17:17">
      <c r="Q144382" s="39"/>
    </row>
    <row r="144383" spans="17:17">
      <c r="Q144383" s="39"/>
    </row>
    <row r="144384" spans="17:17">
      <c r="Q144384" s="39"/>
    </row>
    <row r="144385" spans="17:17">
      <c r="Q144385" s="39"/>
    </row>
    <row r="144386" spans="17:17">
      <c r="Q144386" s="39"/>
    </row>
    <row r="144387" spans="17:17">
      <c r="Q144387" s="39"/>
    </row>
    <row r="144388" spans="17:17">
      <c r="Q144388" s="39"/>
    </row>
    <row r="144389" spans="17:17">
      <c r="Q144389" s="39"/>
    </row>
    <row r="144390" spans="17:17">
      <c r="Q144390" s="39"/>
    </row>
    <row r="144391" spans="17:17">
      <c r="Q144391" s="39"/>
    </row>
    <row r="144392" spans="17:17">
      <c r="Q144392" s="39"/>
    </row>
    <row r="144393" spans="17:17">
      <c r="Q144393" s="39"/>
    </row>
    <row r="144394" spans="17:17">
      <c r="Q144394" s="39"/>
    </row>
    <row r="144395" spans="17:17">
      <c r="Q144395" s="39"/>
    </row>
    <row r="144396" spans="17:17">
      <c r="Q144396" s="39"/>
    </row>
    <row r="144397" spans="17:17">
      <c r="Q144397" s="39"/>
    </row>
    <row r="144398" spans="17:17">
      <c r="Q144398" s="39"/>
    </row>
    <row r="144399" spans="17:17">
      <c r="Q144399" s="39"/>
    </row>
    <row r="144400" spans="17:17">
      <c r="Q144400" s="39"/>
    </row>
    <row r="144401" spans="17:17">
      <c r="Q144401" s="39"/>
    </row>
    <row r="144402" spans="17:17">
      <c r="Q144402" s="39"/>
    </row>
    <row r="144403" spans="17:17">
      <c r="Q144403" s="39"/>
    </row>
    <row r="144404" spans="17:17">
      <c r="Q144404" s="39"/>
    </row>
    <row r="144405" spans="17:17">
      <c r="Q144405" s="39"/>
    </row>
    <row r="144406" spans="17:17">
      <c r="Q144406" s="39"/>
    </row>
    <row r="144407" spans="17:17">
      <c r="Q144407" s="39"/>
    </row>
    <row r="144408" spans="17:17">
      <c r="Q144408" s="39"/>
    </row>
    <row r="144409" spans="17:17">
      <c r="Q144409" s="39"/>
    </row>
    <row r="144410" spans="17:17">
      <c r="Q144410" s="39"/>
    </row>
    <row r="144411" spans="17:17">
      <c r="Q144411" s="39"/>
    </row>
    <row r="144412" spans="17:17">
      <c r="Q144412" s="39"/>
    </row>
    <row r="144413" spans="17:17">
      <c r="Q144413" s="39"/>
    </row>
    <row r="144414" spans="17:17">
      <c r="Q144414" s="39"/>
    </row>
    <row r="144415" spans="17:17">
      <c r="Q144415" s="39"/>
    </row>
    <row r="144416" spans="17:17">
      <c r="Q144416" s="39"/>
    </row>
    <row r="144417" spans="17:17">
      <c r="Q144417" s="39"/>
    </row>
    <row r="144418" spans="17:17">
      <c r="Q144418" s="39"/>
    </row>
    <row r="144419" spans="17:17">
      <c r="Q144419" s="39"/>
    </row>
    <row r="144420" spans="17:17">
      <c r="Q144420" s="39"/>
    </row>
    <row r="144421" spans="17:17">
      <c r="Q144421" s="39"/>
    </row>
    <row r="144422" spans="17:17">
      <c r="Q144422" s="39"/>
    </row>
    <row r="144423" spans="17:17">
      <c r="Q144423" s="39"/>
    </row>
    <row r="144424" spans="17:17">
      <c r="Q144424" s="39"/>
    </row>
    <row r="144425" spans="17:17">
      <c r="Q144425" s="39"/>
    </row>
    <row r="144426" spans="17:17">
      <c r="Q144426" s="39"/>
    </row>
    <row r="144427" spans="17:17">
      <c r="Q144427" s="39"/>
    </row>
    <row r="144428" spans="17:17">
      <c r="Q144428" s="39"/>
    </row>
    <row r="144429" spans="17:17">
      <c r="Q144429" s="39"/>
    </row>
    <row r="144430" spans="17:17">
      <c r="Q144430" s="39"/>
    </row>
    <row r="144431" spans="17:17">
      <c r="Q144431" s="39"/>
    </row>
    <row r="144432" spans="17:17">
      <c r="Q144432" s="39"/>
    </row>
    <row r="144433" spans="17:17">
      <c r="Q144433" s="39"/>
    </row>
    <row r="144434" spans="17:17">
      <c r="Q144434" s="39"/>
    </row>
    <row r="144435" spans="17:17">
      <c r="Q144435" s="39"/>
    </row>
    <row r="144436" spans="17:17">
      <c r="Q144436" s="39"/>
    </row>
    <row r="144437" spans="17:17">
      <c r="Q144437" s="39"/>
    </row>
    <row r="144438" spans="17:17">
      <c r="Q144438" s="39"/>
    </row>
    <row r="144439" spans="17:17">
      <c r="Q144439" s="39"/>
    </row>
    <row r="144440" spans="17:17">
      <c r="Q144440" s="39"/>
    </row>
    <row r="144441" spans="17:17">
      <c r="Q144441" s="39"/>
    </row>
    <row r="144442" spans="17:17">
      <c r="Q144442" s="39"/>
    </row>
    <row r="144443" spans="17:17">
      <c r="Q144443" s="39"/>
    </row>
    <row r="144444" spans="17:17">
      <c r="Q144444" s="39"/>
    </row>
    <row r="144445" spans="17:17">
      <c r="Q144445" s="39"/>
    </row>
    <row r="144446" spans="17:17">
      <c r="Q144446" s="39"/>
    </row>
    <row r="144447" spans="17:17">
      <c r="Q144447" s="39"/>
    </row>
    <row r="144448" spans="17:17">
      <c r="Q144448" s="39"/>
    </row>
    <row r="144449" spans="17:17">
      <c r="Q144449" s="39"/>
    </row>
    <row r="144450" spans="17:17">
      <c r="Q144450" s="39"/>
    </row>
    <row r="144451" spans="17:17">
      <c r="Q144451" s="39"/>
    </row>
    <row r="144452" spans="17:17">
      <c r="Q144452" s="39"/>
    </row>
    <row r="144453" spans="17:17">
      <c r="Q144453" s="39"/>
    </row>
    <row r="144454" spans="17:17">
      <c r="Q144454" s="39"/>
    </row>
    <row r="144455" spans="17:17">
      <c r="Q144455" s="39"/>
    </row>
    <row r="144456" spans="17:17">
      <c r="Q144456" s="39"/>
    </row>
    <row r="144457" spans="17:17">
      <c r="Q144457" s="39"/>
    </row>
    <row r="144458" spans="17:17">
      <c r="Q144458" s="39"/>
    </row>
    <row r="144459" spans="17:17">
      <c r="Q144459" s="39"/>
    </row>
    <row r="144460" spans="17:17">
      <c r="Q144460" s="39"/>
    </row>
    <row r="144461" spans="17:17">
      <c r="Q144461" s="39"/>
    </row>
    <row r="144462" spans="17:17">
      <c r="Q144462" s="39"/>
    </row>
    <row r="144463" spans="17:17">
      <c r="Q144463" s="39"/>
    </row>
    <row r="144464" spans="17:17">
      <c r="Q144464" s="39"/>
    </row>
    <row r="144465" spans="17:17">
      <c r="Q144465" s="39"/>
    </row>
    <row r="144466" spans="17:17">
      <c r="Q144466" s="39"/>
    </row>
    <row r="144467" spans="17:17">
      <c r="Q144467" s="39"/>
    </row>
    <row r="144468" spans="17:17">
      <c r="Q144468" s="39"/>
    </row>
    <row r="144469" spans="17:17">
      <c r="Q144469" s="39"/>
    </row>
    <row r="144470" spans="17:17">
      <c r="Q144470" s="39"/>
    </row>
    <row r="144471" spans="17:17">
      <c r="Q144471" s="39"/>
    </row>
    <row r="144472" spans="17:17">
      <c r="Q144472" s="39"/>
    </row>
    <row r="144473" spans="17:17">
      <c r="Q144473" s="39"/>
    </row>
    <row r="144474" spans="17:17">
      <c r="Q144474" s="39"/>
    </row>
    <row r="144475" spans="17:17">
      <c r="Q144475" s="39"/>
    </row>
    <row r="144476" spans="17:17">
      <c r="Q144476" s="39"/>
    </row>
    <row r="144477" spans="17:17">
      <c r="Q144477" s="39"/>
    </row>
    <row r="144478" spans="17:17">
      <c r="Q144478" s="39"/>
    </row>
    <row r="144479" spans="17:17">
      <c r="Q144479" s="39"/>
    </row>
    <row r="144480" spans="17:17">
      <c r="Q144480" s="39"/>
    </row>
    <row r="144481" spans="17:17">
      <c r="Q144481" s="39"/>
    </row>
    <row r="144482" spans="17:17">
      <c r="Q144482" s="39"/>
    </row>
    <row r="144483" spans="17:17">
      <c r="Q144483" s="39"/>
    </row>
    <row r="144484" spans="17:17">
      <c r="Q144484" s="39"/>
    </row>
    <row r="144485" spans="17:17">
      <c r="Q144485" s="39"/>
    </row>
    <row r="144486" spans="17:17">
      <c r="Q144486" s="39"/>
    </row>
    <row r="144487" spans="17:17">
      <c r="Q144487" s="39"/>
    </row>
    <row r="144488" spans="17:17">
      <c r="Q144488" s="39"/>
    </row>
    <row r="144489" spans="17:17">
      <c r="Q144489" s="39"/>
    </row>
    <row r="144490" spans="17:17">
      <c r="Q144490" s="39"/>
    </row>
    <row r="144491" spans="17:17">
      <c r="Q144491" s="39"/>
    </row>
    <row r="144492" spans="17:17">
      <c r="Q144492" s="39"/>
    </row>
    <row r="144493" spans="17:17">
      <c r="Q144493" s="39"/>
    </row>
    <row r="144494" spans="17:17">
      <c r="Q144494" s="39"/>
    </row>
    <row r="144495" spans="17:17">
      <c r="Q144495" s="39"/>
    </row>
    <row r="144496" spans="17:17">
      <c r="Q144496" s="39"/>
    </row>
    <row r="144497" spans="17:17">
      <c r="Q144497" s="39"/>
    </row>
    <row r="144498" spans="17:17">
      <c r="Q144498" s="39"/>
    </row>
    <row r="144499" spans="17:17">
      <c r="Q144499" s="39"/>
    </row>
    <row r="144500" spans="17:17">
      <c r="Q144500" s="39"/>
    </row>
    <row r="144501" spans="17:17">
      <c r="Q144501" s="39"/>
    </row>
    <row r="144502" spans="17:17">
      <c r="Q144502" s="39"/>
    </row>
    <row r="144503" spans="17:17">
      <c r="Q144503" s="39"/>
    </row>
    <row r="144504" spans="17:17">
      <c r="Q144504" s="39"/>
    </row>
    <row r="144505" spans="17:17">
      <c r="Q144505" s="39"/>
    </row>
    <row r="144506" spans="17:17">
      <c r="Q144506" s="39"/>
    </row>
    <row r="144507" spans="17:17">
      <c r="Q144507" s="39"/>
    </row>
    <row r="144508" spans="17:17">
      <c r="Q144508" s="39"/>
    </row>
    <row r="144509" spans="17:17">
      <c r="Q144509" s="39"/>
    </row>
    <row r="144510" spans="17:17">
      <c r="Q144510" s="39"/>
    </row>
    <row r="144511" spans="17:17">
      <c r="Q144511" s="39"/>
    </row>
    <row r="144512" spans="17:17">
      <c r="Q144512" s="39"/>
    </row>
    <row r="144513" spans="17:17">
      <c r="Q144513" s="39"/>
    </row>
    <row r="144514" spans="17:17">
      <c r="Q144514" s="39"/>
    </row>
    <row r="144515" spans="17:17">
      <c r="Q144515" s="39"/>
    </row>
    <row r="144516" spans="17:17">
      <c r="Q144516" s="39"/>
    </row>
    <row r="144517" spans="17:17">
      <c r="Q144517" s="39"/>
    </row>
    <row r="144518" spans="17:17">
      <c r="Q144518" s="39"/>
    </row>
    <row r="144519" spans="17:17">
      <c r="Q144519" s="39"/>
    </row>
    <row r="144520" spans="17:17">
      <c r="Q144520" s="39"/>
    </row>
    <row r="144521" spans="17:17">
      <c r="Q144521" s="39"/>
    </row>
    <row r="144522" spans="17:17">
      <c r="Q144522" s="39"/>
    </row>
    <row r="144523" spans="17:17">
      <c r="Q144523" s="39"/>
    </row>
    <row r="144524" spans="17:17">
      <c r="Q144524" s="39"/>
    </row>
    <row r="144525" spans="17:17">
      <c r="Q144525" s="39"/>
    </row>
    <row r="144526" spans="17:17">
      <c r="Q144526" s="39"/>
    </row>
    <row r="144527" spans="17:17">
      <c r="Q144527" s="39"/>
    </row>
    <row r="144528" spans="17:17">
      <c r="Q144528" s="39"/>
    </row>
    <row r="144529" spans="17:17">
      <c r="Q144529" s="39"/>
    </row>
    <row r="144530" spans="17:17">
      <c r="Q144530" s="39"/>
    </row>
    <row r="144531" spans="17:17">
      <c r="Q144531" s="39"/>
    </row>
    <row r="144532" spans="17:17">
      <c r="Q144532" s="39"/>
    </row>
    <row r="144533" spans="17:17">
      <c r="Q144533" s="39"/>
    </row>
    <row r="144534" spans="17:17">
      <c r="Q144534" s="39"/>
    </row>
    <row r="144535" spans="17:17">
      <c r="Q144535" s="39"/>
    </row>
    <row r="144536" spans="17:17">
      <c r="Q144536" s="39"/>
    </row>
    <row r="144537" spans="17:17">
      <c r="Q144537" s="39"/>
    </row>
    <row r="144538" spans="17:17">
      <c r="Q144538" s="39"/>
    </row>
    <row r="144539" spans="17:17">
      <c r="Q144539" s="39"/>
    </row>
    <row r="144540" spans="17:17">
      <c r="Q144540" s="39"/>
    </row>
    <row r="144541" spans="17:17">
      <c r="Q144541" s="39"/>
    </row>
    <row r="144542" spans="17:17">
      <c r="Q144542" s="39"/>
    </row>
    <row r="144543" spans="17:17">
      <c r="Q144543" s="39"/>
    </row>
    <row r="144544" spans="17:17">
      <c r="Q144544" s="39"/>
    </row>
    <row r="144545" spans="17:17">
      <c r="Q144545" s="39"/>
    </row>
    <row r="144546" spans="17:17">
      <c r="Q144546" s="39"/>
    </row>
    <row r="144547" spans="17:17">
      <c r="Q144547" s="39"/>
    </row>
    <row r="144548" spans="17:17">
      <c r="Q144548" s="39"/>
    </row>
    <row r="144549" spans="17:17">
      <c r="Q144549" s="39"/>
    </row>
    <row r="144550" spans="17:17">
      <c r="Q144550" s="39"/>
    </row>
    <row r="144551" spans="17:17">
      <c r="Q144551" s="39"/>
    </row>
    <row r="144552" spans="17:17">
      <c r="Q144552" s="39"/>
    </row>
    <row r="144553" spans="17:17">
      <c r="Q144553" s="39"/>
    </row>
    <row r="144554" spans="17:17">
      <c r="Q144554" s="39"/>
    </row>
    <row r="144555" spans="17:17">
      <c r="Q144555" s="39"/>
    </row>
    <row r="144556" spans="17:17">
      <c r="Q144556" s="39"/>
    </row>
    <row r="144557" spans="17:17">
      <c r="Q144557" s="39"/>
    </row>
    <row r="144558" spans="17:17">
      <c r="Q144558" s="39"/>
    </row>
    <row r="144559" spans="17:17">
      <c r="Q144559" s="39"/>
    </row>
    <row r="144560" spans="17:17">
      <c r="Q144560" s="39"/>
    </row>
    <row r="144561" spans="17:17">
      <c r="Q144561" s="39"/>
    </row>
    <row r="144562" spans="17:17">
      <c r="Q144562" s="39"/>
    </row>
    <row r="144563" spans="17:17">
      <c r="Q144563" s="39"/>
    </row>
    <row r="144564" spans="17:17">
      <c r="Q144564" s="39"/>
    </row>
    <row r="144565" spans="17:17">
      <c r="Q144565" s="39"/>
    </row>
    <row r="144566" spans="17:17">
      <c r="Q144566" s="39"/>
    </row>
    <row r="144567" spans="17:17">
      <c r="Q144567" s="39"/>
    </row>
    <row r="144568" spans="17:17">
      <c r="Q144568" s="39"/>
    </row>
    <row r="144569" spans="17:17">
      <c r="Q144569" s="39"/>
    </row>
    <row r="144570" spans="17:17">
      <c r="Q144570" s="39"/>
    </row>
    <row r="144571" spans="17:17">
      <c r="Q144571" s="39"/>
    </row>
    <row r="144572" spans="17:17">
      <c r="Q144572" s="39"/>
    </row>
    <row r="144573" spans="17:17">
      <c r="Q144573" s="39"/>
    </row>
    <row r="144574" spans="17:17">
      <c r="Q144574" s="39"/>
    </row>
    <row r="144575" spans="17:17">
      <c r="Q144575" s="39"/>
    </row>
    <row r="144576" spans="17:17">
      <c r="Q144576" s="39"/>
    </row>
    <row r="144577" spans="17:17">
      <c r="Q144577" s="39"/>
    </row>
    <row r="144578" spans="17:17">
      <c r="Q144578" s="39"/>
    </row>
    <row r="144579" spans="17:17">
      <c r="Q144579" s="39"/>
    </row>
    <row r="144580" spans="17:17">
      <c r="Q144580" s="39"/>
    </row>
    <row r="144581" spans="17:17">
      <c r="Q144581" s="39"/>
    </row>
    <row r="144582" spans="17:17">
      <c r="Q144582" s="39"/>
    </row>
    <row r="144583" spans="17:17">
      <c r="Q144583" s="39"/>
    </row>
    <row r="144584" spans="17:17">
      <c r="Q144584" s="39"/>
    </row>
    <row r="144585" spans="17:17">
      <c r="Q144585" s="39"/>
    </row>
    <row r="144586" spans="17:17">
      <c r="Q144586" s="39"/>
    </row>
    <row r="144587" spans="17:17">
      <c r="Q144587" s="39"/>
    </row>
    <row r="144588" spans="17:17">
      <c r="Q144588" s="39"/>
    </row>
    <row r="144589" spans="17:17">
      <c r="Q144589" s="39"/>
    </row>
    <row r="144590" spans="17:17">
      <c r="Q144590" s="39"/>
    </row>
    <row r="144591" spans="17:17">
      <c r="Q144591" s="39"/>
    </row>
    <row r="144592" spans="17:17">
      <c r="Q144592" s="39"/>
    </row>
    <row r="144593" spans="17:17">
      <c r="Q144593" s="39"/>
    </row>
    <row r="144594" spans="17:17">
      <c r="Q144594" s="39"/>
    </row>
    <row r="144595" spans="17:17">
      <c r="Q144595" s="39"/>
    </row>
    <row r="144596" spans="17:17">
      <c r="Q144596" s="39"/>
    </row>
    <row r="144597" spans="17:17">
      <c r="Q144597" s="39"/>
    </row>
    <row r="144598" spans="17:17">
      <c r="Q144598" s="39"/>
    </row>
    <row r="144599" spans="17:17">
      <c r="Q144599" s="39"/>
    </row>
    <row r="144600" spans="17:17">
      <c r="Q144600" s="39"/>
    </row>
    <row r="144601" spans="17:17">
      <c r="Q144601" s="39"/>
    </row>
    <row r="144602" spans="17:17">
      <c r="Q144602" s="39"/>
    </row>
    <row r="144603" spans="17:17">
      <c r="Q144603" s="39"/>
    </row>
    <row r="144604" spans="17:17">
      <c r="Q144604" s="39"/>
    </row>
    <row r="144605" spans="17:17">
      <c r="Q144605" s="39"/>
    </row>
    <row r="144606" spans="17:17">
      <c r="Q144606" s="39"/>
    </row>
    <row r="144607" spans="17:17">
      <c r="Q144607" s="39"/>
    </row>
    <row r="144608" spans="17:17">
      <c r="Q144608" s="39"/>
    </row>
    <row r="144609" spans="17:17">
      <c r="Q144609" s="39"/>
    </row>
    <row r="144610" spans="17:17">
      <c r="Q144610" s="39"/>
    </row>
    <row r="144611" spans="17:17">
      <c r="Q144611" s="39"/>
    </row>
    <row r="144612" spans="17:17">
      <c r="Q144612" s="39"/>
    </row>
    <row r="144613" spans="17:17">
      <c r="Q144613" s="39"/>
    </row>
    <row r="144614" spans="17:17">
      <c r="Q144614" s="39"/>
    </row>
    <row r="144615" spans="17:17">
      <c r="Q144615" s="39"/>
    </row>
    <row r="144616" spans="17:17">
      <c r="Q144616" s="39"/>
    </row>
    <row r="144617" spans="17:17">
      <c r="Q144617" s="39"/>
    </row>
    <row r="144618" spans="17:17">
      <c r="Q144618" s="39"/>
    </row>
    <row r="144619" spans="17:17">
      <c r="Q144619" s="39"/>
    </row>
    <row r="144620" spans="17:17">
      <c r="Q144620" s="39"/>
    </row>
    <row r="144621" spans="17:17">
      <c r="Q144621" s="39"/>
    </row>
    <row r="144622" spans="17:17">
      <c r="Q144622" s="39"/>
    </row>
    <row r="144623" spans="17:17">
      <c r="Q144623" s="39"/>
    </row>
    <row r="144624" spans="17:17">
      <c r="Q144624" s="39"/>
    </row>
    <row r="144625" spans="17:17">
      <c r="Q144625" s="39"/>
    </row>
    <row r="144626" spans="17:17">
      <c r="Q144626" s="39"/>
    </row>
    <row r="144627" spans="17:17">
      <c r="Q144627" s="39"/>
    </row>
    <row r="144628" spans="17:17">
      <c r="Q144628" s="39"/>
    </row>
    <row r="144629" spans="17:17">
      <c r="Q144629" s="39"/>
    </row>
    <row r="144630" spans="17:17">
      <c r="Q144630" s="39"/>
    </row>
    <row r="144631" spans="17:17">
      <c r="Q144631" s="39"/>
    </row>
    <row r="144632" spans="17:17">
      <c r="Q144632" s="39"/>
    </row>
    <row r="144633" spans="17:17">
      <c r="Q144633" s="39"/>
    </row>
    <row r="144634" spans="17:17">
      <c r="Q144634" s="39"/>
    </row>
    <row r="144635" spans="17:17">
      <c r="Q144635" s="39"/>
    </row>
    <row r="144636" spans="17:17">
      <c r="Q144636" s="39"/>
    </row>
    <row r="144637" spans="17:17">
      <c r="Q144637" s="39"/>
    </row>
    <row r="144638" spans="17:17">
      <c r="Q144638" s="39"/>
    </row>
    <row r="144639" spans="17:17">
      <c r="Q144639" s="39"/>
    </row>
    <row r="144640" spans="17:17">
      <c r="Q144640" s="39"/>
    </row>
    <row r="144641" spans="17:17">
      <c r="Q144641" s="39"/>
    </row>
    <row r="144642" spans="17:17">
      <c r="Q144642" s="39"/>
    </row>
    <row r="144643" spans="17:17">
      <c r="Q144643" s="39"/>
    </row>
    <row r="144644" spans="17:17">
      <c r="Q144644" s="39"/>
    </row>
    <row r="144645" spans="17:17">
      <c r="Q144645" s="39"/>
    </row>
    <row r="144646" spans="17:17">
      <c r="Q144646" s="39"/>
    </row>
    <row r="144647" spans="17:17">
      <c r="Q144647" s="39"/>
    </row>
    <row r="144648" spans="17:17">
      <c r="Q144648" s="39"/>
    </row>
    <row r="144649" spans="17:17">
      <c r="Q144649" s="39"/>
    </row>
    <row r="144650" spans="17:17">
      <c r="Q144650" s="39"/>
    </row>
    <row r="144651" spans="17:17">
      <c r="Q144651" s="39"/>
    </row>
    <row r="144652" spans="17:17">
      <c r="Q144652" s="39"/>
    </row>
    <row r="144653" spans="17:17">
      <c r="Q144653" s="39"/>
    </row>
    <row r="144654" spans="17:17">
      <c r="Q144654" s="39"/>
    </row>
    <row r="144655" spans="17:17">
      <c r="Q144655" s="39"/>
    </row>
    <row r="144656" spans="17:17">
      <c r="Q144656" s="39"/>
    </row>
    <row r="144657" spans="17:17">
      <c r="Q144657" s="39"/>
    </row>
    <row r="144658" spans="17:17">
      <c r="Q144658" s="39"/>
    </row>
    <row r="144659" spans="17:17">
      <c r="Q144659" s="39"/>
    </row>
    <row r="144660" spans="17:17">
      <c r="Q144660" s="39"/>
    </row>
    <row r="144661" spans="17:17">
      <c r="Q144661" s="39"/>
    </row>
    <row r="144662" spans="17:17">
      <c r="Q144662" s="39"/>
    </row>
    <row r="144663" spans="17:17">
      <c r="Q144663" s="39"/>
    </row>
    <row r="144664" spans="17:17">
      <c r="Q144664" s="39"/>
    </row>
    <row r="144665" spans="17:17">
      <c r="Q144665" s="39"/>
    </row>
    <row r="144666" spans="17:17">
      <c r="Q144666" s="39"/>
    </row>
    <row r="144667" spans="17:17">
      <c r="Q144667" s="39"/>
    </row>
    <row r="144668" spans="17:17">
      <c r="Q144668" s="39"/>
    </row>
    <row r="144669" spans="17:17">
      <c r="Q144669" s="39"/>
    </row>
    <row r="144670" spans="17:17">
      <c r="Q144670" s="39"/>
    </row>
    <row r="144671" spans="17:17">
      <c r="Q144671" s="39"/>
    </row>
    <row r="144672" spans="17:17">
      <c r="Q144672" s="39"/>
    </row>
    <row r="144673" spans="17:17">
      <c r="Q144673" s="39"/>
    </row>
    <row r="144674" spans="17:17">
      <c r="Q144674" s="39"/>
    </row>
    <row r="144675" spans="17:17">
      <c r="Q144675" s="39"/>
    </row>
    <row r="144676" spans="17:17">
      <c r="Q144676" s="39"/>
    </row>
    <row r="144677" spans="17:17">
      <c r="Q144677" s="39"/>
    </row>
    <row r="144678" spans="17:17">
      <c r="Q144678" s="39"/>
    </row>
    <row r="144679" spans="17:17">
      <c r="Q144679" s="39"/>
    </row>
    <row r="144680" spans="17:17">
      <c r="Q144680" s="39"/>
    </row>
    <row r="144681" spans="17:17">
      <c r="Q144681" s="39"/>
    </row>
    <row r="144682" spans="17:17">
      <c r="Q144682" s="39"/>
    </row>
    <row r="144683" spans="17:17">
      <c r="Q144683" s="39"/>
    </row>
    <row r="144684" spans="17:17">
      <c r="Q144684" s="39"/>
    </row>
    <row r="144685" spans="17:17">
      <c r="Q144685" s="39"/>
    </row>
    <row r="144686" spans="17:17">
      <c r="Q144686" s="39"/>
    </row>
    <row r="144687" spans="17:17">
      <c r="Q144687" s="39"/>
    </row>
    <row r="144688" spans="17:17">
      <c r="Q144688" s="39"/>
    </row>
    <row r="144689" spans="17:17">
      <c r="Q144689" s="39"/>
    </row>
    <row r="144690" spans="17:17">
      <c r="Q144690" s="39"/>
    </row>
    <row r="144691" spans="17:17">
      <c r="Q144691" s="39"/>
    </row>
    <row r="144692" spans="17:17">
      <c r="Q144692" s="39"/>
    </row>
    <row r="144693" spans="17:17">
      <c r="Q144693" s="39"/>
    </row>
    <row r="144694" spans="17:17">
      <c r="Q144694" s="39"/>
    </row>
    <row r="144695" spans="17:17">
      <c r="Q144695" s="39"/>
    </row>
    <row r="144696" spans="17:17">
      <c r="Q144696" s="39"/>
    </row>
    <row r="144697" spans="17:17">
      <c r="Q144697" s="39"/>
    </row>
    <row r="144698" spans="17:17">
      <c r="Q144698" s="39"/>
    </row>
    <row r="144699" spans="17:17">
      <c r="Q144699" s="39"/>
    </row>
    <row r="144700" spans="17:17">
      <c r="Q144700" s="39"/>
    </row>
    <row r="144701" spans="17:17">
      <c r="Q144701" s="39"/>
    </row>
    <row r="144702" spans="17:17">
      <c r="Q144702" s="39"/>
    </row>
    <row r="144703" spans="17:17">
      <c r="Q144703" s="39"/>
    </row>
    <row r="144704" spans="17:17">
      <c r="Q144704" s="39"/>
    </row>
    <row r="144705" spans="17:17">
      <c r="Q144705" s="39"/>
    </row>
    <row r="144706" spans="17:17">
      <c r="Q144706" s="39"/>
    </row>
    <row r="144707" spans="17:17">
      <c r="Q144707" s="39"/>
    </row>
    <row r="144708" spans="17:17">
      <c r="Q144708" s="39"/>
    </row>
    <row r="144709" spans="17:17">
      <c r="Q144709" s="39"/>
    </row>
    <row r="144710" spans="17:17">
      <c r="Q144710" s="39"/>
    </row>
    <row r="144711" spans="17:17">
      <c r="Q144711" s="39"/>
    </row>
    <row r="144712" spans="17:17">
      <c r="Q144712" s="39"/>
    </row>
    <row r="144713" spans="17:17">
      <c r="Q144713" s="39"/>
    </row>
    <row r="144714" spans="17:17">
      <c r="Q144714" s="39"/>
    </row>
    <row r="144715" spans="17:17">
      <c r="Q144715" s="39"/>
    </row>
    <row r="144716" spans="17:17">
      <c r="Q144716" s="39"/>
    </row>
    <row r="144717" spans="17:17">
      <c r="Q144717" s="39"/>
    </row>
    <row r="144718" spans="17:17">
      <c r="Q144718" s="39"/>
    </row>
    <row r="144719" spans="17:17">
      <c r="Q144719" s="39"/>
    </row>
    <row r="144720" spans="17:17">
      <c r="Q144720" s="39"/>
    </row>
    <row r="144721" spans="17:17">
      <c r="Q144721" s="39"/>
    </row>
    <row r="144722" spans="17:17">
      <c r="Q144722" s="39"/>
    </row>
    <row r="144723" spans="17:17">
      <c r="Q144723" s="39"/>
    </row>
    <row r="144724" spans="17:17">
      <c r="Q144724" s="39"/>
    </row>
    <row r="144725" spans="17:17">
      <c r="Q144725" s="39"/>
    </row>
    <row r="144726" spans="17:17">
      <c r="Q144726" s="39"/>
    </row>
    <row r="144727" spans="17:17">
      <c r="Q144727" s="39"/>
    </row>
    <row r="144728" spans="17:17">
      <c r="Q144728" s="39"/>
    </row>
    <row r="144729" spans="17:17">
      <c r="Q144729" s="39"/>
    </row>
    <row r="144730" spans="17:17">
      <c r="Q144730" s="39"/>
    </row>
    <row r="144731" spans="17:17">
      <c r="Q144731" s="39"/>
    </row>
    <row r="144732" spans="17:17">
      <c r="Q144732" s="39"/>
    </row>
    <row r="144733" spans="17:17">
      <c r="Q144733" s="39"/>
    </row>
    <row r="144734" spans="17:17">
      <c r="Q144734" s="39"/>
    </row>
    <row r="144735" spans="17:17">
      <c r="Q144735" s="39"/>
    </row>
    <row r="144736" spans="17:17">
      <c r="Q144736" s="39"/>
    </row>
    <row r="144737" spans="17:17">
      <c r="Q144737" s="39"/>
    </row>
    <row r="144738" spans="17:17">
      <c r="Q144738" s="39"/>
    </row>
    <row r="144739" spans="17:17">
      <c r="Q144739" s="39"/>
    </row>
    <row r="144740" spans="17:17">
      <c r="Q144740" s="39"/>
    </row>
    <row r="144741" spans="17:17">
      <c r="Q144741" s="39"/>
    </row>
    <row r="144742" spans="17:17">
      <c r="Q144742" s="39"/>
    </row>
    <row r="144743" spans="17:17">
      <c r="Q144743" s="39"/>
    </row>
    <row r="144744" spans="17:17">
      <c r="Q144744" s="39"/>
    </row>
    <row r="144745" spans="17:17">
      <c r="Q144745" s="39"/>
    </row>
    <row r="144746" spans="17:17">
      <c r="Q144746" s="39"/>
    </row>
    <row r="144747" spans="17:17">
      <c r="Q144747" s="39"/>
    </row>
    <row r="144748" spans="17:17">
      <c r="Q144748" s="39"/>
    </row>
    <row r="144749" spans="17:17">
      <c r="Q144749" s="39"/>
    </row>
    <row r="144750" spans="17:17">
      <c r="Q144750" s="39"/>
    </row>
    <row r="144751" spans="17:17">
      <c r="Q144751" s="39"/>
    </row>
    <row r="144752" spans="17:17">
      <c r="Q144752" s="39"/>
    </row>
    <row r="144753" spans="17:17">
      <c r="Q144753" s="39"/>
    </row>
    <row r="144754" spans="17:17">
      <c r="Q144754" s="39"/>
    </row>
    <row r="144755" spans="17:17">
      <c r="Q144755" s="39"/>
    </row>
    <row r="144756" spans="17:17">
      <c r="Q144756" s="39"/>
    </row>
    <row r="144757" spans="17:17">
      <c r="Q144757" s="39"/>
    </row>
    <row r="144758" spans="17:17">
      <c r="Q144758" s="39"/>
    </row>
    <row r="144759" spans="17:17">
      <c r="Q144759" s="39"/>
    </row>
    <row r="144760" spans="17:17">
      <c r="Q144760" s="39"/>
    </row>
    <row r="144761" spans="17:17">
      <c r="Q144761" s="39"/>
    </row>
    <row r="144762" spans="17:17">
      <c r="Q144762" s="39"/>
    </row>
    <row r="144763" spans="17:17">
      <c r="Q144763" s="39"/>
    </row>
    <row r="144764" spans="17:17">
      <c r="Q144764" s="39"/>
    </row>
    <row r="144765" spans="17:17">
      <c r="Q144765" s="39"/>
    </row>
    <row r="144766" spans="17:17">
      <c r="Q144766" s="39"/>
    </row>
    <row r="144767" spans="17:17">
      <c r="Q144767" s="39"/>
    </row>
    <row r="144768" spans="17:17">
      <c r="Q144768" s="39"/>
    </row>
    <row r="144769" spans="17:17">
      <c r="Q144769" s="39"/>
    </row>
    <row r="144770" spans="17:17">
      <c r="Q144770" s="39"/>
    </row>
    <row r="144771" spans="17:17">
      <c r="Q144771" s="39"/>
    </row>
    <row r="144772" spans="17:17">
      <c r="Q144772" s="39"/>
    </row>
    <row r="144773" spans="17:17">
      <c r="Q144773" s="39"/>
    </row>
    <row r="144774" spans="17:17">
      <c r="Q144774" s="39"/>
    </row>
    <row r="144775" spans="17:17">
      <c r="Q144775" s="39"/>
    </row>
    <row r="144776" spans="17:17">
      <c r="Q144776" s="39"/>
    </row>
    <row r="144777" spans="17:17">
      <c r="Q144777" s="39"/>
    </row>
    <row r="144778" spans="17:17">
      <c r="Q144778" s="39"/>
    </row>
    <row r="144779" spans="17:17">
      <c r="Q144779" s="39"/>
    </row>
    <row r="144780" spans="17:17">
      <c r="Q144780" s="39"/>
    </row>
    <row r="144781" spans="17:17">
      <c r="Q144781" s="39"/>
    </row>
    <row r="144782" spans="17:17">
      <c r="Q144782" s="39"/>
    </row>
    <row r="144783" spans="17:17">
      <c r="Q144783" s="39"/>
    </row>
    <row r="144784" spans="17:17">
      <c r="Q144784" s="39"/>
    </row>
    <row r="144785" spans="17:17">
      <c r="Q144785" s="39"/>
    </row>
    <row r="144786" spans="17:17">
      <c r="Q144786" s="39"/>
    </row>
    <row r="144787" spans="17:17">
      <c r="Q144787" s="39"/>
    </row>
    <row r="144788" spans="17:17">
      <c r="Q144788" s="39"/>
    </row>
    <row r="144789" spans="17:17">
      <c r="Q144789" s="39"/>
    </row>
    <row r="144790" spans="17:17">
      <c r="Q144790" s="39"/>
    </row>
    <row r="144791" spans="17:17">
      <c r="Q144791" s="39"/>
    </row>
    <row r="144792" spans="17:17">
      <c r="Q144792" s="39"/>
    </row>
    <row r="144793" spans="17:17">
      <c r="Q144793" s="39"/>
    </row>
    <row r="144794" spans="17:17">
      <c r="Q144794" s="39"/>
    </row>
    <row r="144795" spans="17:17">
      <c r="Q144795" s="39"/>
    </row>
    <row r="144796" spans="17:17">
      <c r="Q144796" s="39"/>
    </row>
    <row r="144797" spans="17:17">
      <c r="Q144797" s="39"/>
    </row>
    <row r="144798" spans="17:17">
      <c r="Q144798" s="39"/>
    </row>
    <row r="144799" spans="17:17">
      <c r="Q144799" s="39"/>
    </row>
    <row r="144800" spans="17:17">
      <c r="Q144800" s="39"/>
    </row>
    <row r="144801" spans="17:17">
      <c r="Q144801" s="39"/>
    </row>
    <row r="144802" spans="17:17">
      <c r="Q144802" s="39"/>
    </row>
    <row r="144803" spans="17:17">
      <c r="Q144803" s="39"/>
    </row>
    <row r="144804" spans="17:17">
      <c r="Q144804" s="39"/>
    </row>
    <row r="144805" spans="17:17">
      <c r="Q144805" s="39"/>
    </row>
    <row r="144806" spans="17:17">
      <c r="Q144806" s="39"/>
    </row>
    <row r="144807" spans="17:17">
      <c r="Q144807" s="39"/>
    </row>
    <row r="144808" spans="17:17">
      <c r="Q144808" s="39"/>
    </row>
    <row r="144809" spans="17:17">
      <c r="Q144809" s="39"/>
    </row>
    <row r="144810" spans="17:17">
      <c r="Q144810" s="39"/>
    </row>
    <row r="144811" spans="17:17">
      <c r="Q144811" s="39"/>
    </row>
    <row r="144812" spans="17:17">
      <c r="Q144812" s="39"/>
    </row>
    <row r="144813" spans="17:17">
      <c r="Q144813" s="39"/>
    </row>
    <row r="144814" spans="17:17">
      <c r="Q144814" s="39"/>
    </row>
    <row r="144815" spans="17:17">
      <c r="Q144815" s="39"/>
    </row>
    <row r="144816" spans="17:17">
      <c r="Q144816" s="39"/>
    </row>
    <row r="144817" spans="17:17">
      <c r="Q144817" s="39"/>
    </row>
    <row r="144818" spans="17:17">
      <c r="Q144818" s="39"/>
    </row>
    <row r="144819" spans="17:17">
      <c r="Q144819" s="39"/>
    </row>
    <row r="144820" spans="17:17">
      <c r="Q144820" s="39"/>
    </row>
    <row r="144821" spans="17:17">
      <c r="Q144821" s="39"/>
    </row>
    <row r="144822" spans="17:17">
      <c r="Q144822" s="39"/>
    </row>
    <row r="144823" spans="17:17">
      <c r="Q144823" s="39"/>
    </row>
    <row r="144824" spans="17:17">
      <c r="Q144824" s="39"/>
    </row>
    <row r="144825" spans="17:17">
      <c r="Q144825" s="39"/>
    </row>
    <row r="144826" spans="17:17">
      <c r="Q144826" s="39"/>
    </row>
    <row r="144827" spans="17:17">
      <c r="Q144827" s="39"/>
    </row>
    <row r="144828" spans="17:17">
      <c r="Q144828" s="39"/>
    </row>
    <row r="144829" spans="17:17">
      <c r="Q144829" s="39"/>
    </row>
    <row r="144830" spans="17:17">
      <c r="Q144830" s="39"/>
    </row>
    <row r="144831" spans="17:17">
      <c r="Q144831" s="39"/>
    </row>
    <row r="144832" spans="17:17">
      <c r="Q144832" s="39"/>
    </row>
    <row r="144833" spans="17:17">
      <c r="Q144833" s="39"/>
    </row>
    <row r="144834" spans="17:17">
      <c r="Q144834" s="39"/>
    </row>
    <row r="144835" spans="17:17">
      <c r="Q144835" s="39"/>
    </row>
    <row r="144836" spans="17:17">
      <c r="Q144836" s="39"/>
    </row>
    <row r="144837" spans="17:17">
      <c r="Q144837" s="39"/>
    </row>
    <row r="144838" spans="17:17">
      <c r="Q144838" s="39"/>
    </row>
    <row r="144839" spans="17:17">
      <c r="Q144839" s="39"/>
    </row>
    <row r="144840" spans="17:17">
      <c r="Q144840" s="39"/>
    </row>
    <row r="144841" spans="17:17">
      <c r="Q144841" s="39"/>
    </row>
    <row r="144842" spans="17:17">
      <c r="Q144842" s="39"/>
    </row>
    <row r="144843" spans="17:17">
      <c r="Q144843" s="39"/>
    </row>
    <row r="144844" spans="17:17">
      <c r="Q144844" s="39"/>
    </row>
    <row r="144845" spans="17:17">
      <c r="Q144845" s="39"/>
    </row>
    <row r="144846" spans="17:17">
      <c r="Q144846" s="39"/>
    </row>
    <row r="144847" spans="17:17">
      <c r="Q144847" s="39"/>
    </row>
    <row r="144848" spans="17:17">
      <c r="Q144848" s="39"/>
    </row>
    <row r="144849" spans="17:17">
      <c r="Q144849" s="39"/>
    </row>
    <row r="144850" spans="17:17">
      <c r="Q144850" s="39"/>
    </row>
    <row r="144851" spans="17:17">
      <c r="Q144851" s="39"/>
    </row>
    <row r="144852" spans="17:17">
      <c r="Q144852" s="39"/>
    </row>
    <row r="144853" spans="17:17">
      <c r="Q144853" s="39"/>
    </row>
    <row r="144854" spans="17:17">
      <c r="Q144854" s="39"/>
    </row>
    <row r="144855" spans="17:17">
      <c r="Q144855" s="39"/>
    </row>
    <row r="144856" spans="17:17">
      <c r="Q144856" s="39"/>
    </row>
    <row r="144857" spans="17:17">
      <c r="Q144857" s="39"/>
    </row>
    <row r="144858" spans="17:17">
      <c r="Q144858" s="39"/>
    </row>
    <row r="144859" spans="17:17">
      <c r="Q144859" s="39"/>
    </row>
    <row r="144860" spans="17:17">
      <c r="Q144860" s="39"/>
    </row>
    <row r="144861" spans="17:17">
      <c r="Q144861" s="39"/>
    </row>
    <row r="144862" spans="17:17">
      <c r="Q144862" s="39"/>
    </row>
    <row r="144863" spans="17:17">
      <c r="Q144863" s="39"/>
    </row>
    <row r="144864" spans="17:17">
      <c r="Q144864" s="39"/>
    </row>
    <row r="144865" spans="17:17">
      <c r="Q144865" s="39"/>
    </row>
    <row r="144866" spans="17:17">
      <c r="Q144866" s="39"/>
    </row>
    <row r="144867" spans="17:17">
      <c r="Q144867" s="39"/>
    </row>
    <row r="144868" spans="17:17">
      <c r="Q144868" s="39"/>
    </row>
    <row r="144869" spans="17:17">
      <c r="Q144869" s="39"/>
    </row>
    <row r="144870" spans="17:17">
      <c r="Q144870" s="39"/>
    </row>
    <row r="144871" spans="17:17">
      <c r="Q144871" s="39"/>
    </row>
    <row r="144872" spans="17:17">
      <c r="Q144872" s="39"/>
    </row>
    <row r="144873" spans="17:17">
      <c r="Q144873" s="39"/>
    </row>
    <row r="144874" spans="17:17">
      <c r="Q144874" s="39"/>
    </row>
    <row r="144875" spans="17:17">
      <c r="Q144875" s="39"/>
    </row>
    <row r="144876" spans="17:17">
      <c r="Q144876" s="39"/>
    </row>
    <row r="144877" spans="17:17">
      <c r="Q144877" s="39"/>
    </row>
    <row r="144878" spans="17:17">
      <c r="Q144878" s="39"/>
    </row>
    <row r="144879" spans="17:17">
      <c r="Q144879" s="39"/>
    </row>
    <row r="144880" spans="17:17">
      <c r="Q144880" s="39"/>
    </row>
    <row r="144881" spans="17:17">
      <c r="Q144881" s="39"/>
    </row>
    <row r="144882" spans="17:17">
      <c r="Q144882" s="39"/>
    </row>
    <row r="144883" spans="17:17">
      <c r="Q144883" s="39"/>
    </row>
    <row r="144884" spans="17:17">
      <c r="Q144884" s="39"/>
    </row>
    <row r="144885" spans="17:17">
      <c r="Q144885" s="39"/>
    </row>
    <row r="144886" spans="17:17">
      <c r="Q144886" s="39"/>
    </row>
    <row r="144887" spans="17:17">
      <c r="Q144887" s="39"/>
    </row>
    <row r="144888" spans="17:17">
      <c r="Q144888" s="39"/>
    </row>
    <row r="144889" spans="17:17">
      <c r="Q144889" s="39"/>
    </row>
    <row r="144890" spans="17:17">
      <c r="Q144890" s="39"/>
    </row>
    <row r="144891" spans="17:17">
      <c r="Q144891" s="39"/>
    </row>
    <row r="144892" spans="17:17">
      <c r="Q144892" s="39"/>
    </row>
    <row r="144893" spans="17:17">
      <c r="Q144893" s="39"/>
    </row>
    <row r="144894" spans="17:17">
      <c r="Q144894" s="39"/>
    </row>
    <row r="144895" spans="17:17">
      <c r="Q144895" s="39"/>
    </row>
    <row r="144896" spans="17:17">
      <c r="Q144896" s="39"/>
    </row>
    <row r="144897" spans="17:17">
      <c r="Q144897" s="39"/>
    </row>
    <row r="144898" spans="17:17">
      <c r="Q144898" s="39"/>
    </row>
    <row r="144899" spans="17:17">
      <c r="Q144899" s="39"/>
    </row>
    <row r="144900" spans="17:17">
      <c r="Q144900" s="39"/>
    </row>
    <row r="144901" spans="17:17">
      <c r="Q144901" s="39"/>
    </row>
    <row r="144902" spans="17:17">
      <c r="Q144902" s="39"/>
    </row>
    <row r="144903" spans="17:17">
      <c r="Q144903" s="39"/>
    </row>
    <row r="144904" spans="17:17">
      <c r="Q144904" s="39"/>
    </row>
    <row r="144905" spans="17:17">
      <c r="Q144905" s="39"/>
    </row>
    <row r="144906" spans="17:17">
      <c r="Q144906" s="39"/>
    </row>
    <row r="144907" spans="17:17">
      <c r="Q144907" s="39"/>
    </row>
    <row r="144908" spans="17:17">
      <c r="Q144908" s="39"/>
    </row>
    <row r="144909" spans="17:17">
      <c r="Q144909" s="39"/>
    </row>
    <row r="144910" spans="17:17">
      <c r="Q144910" s="39"/>
    </row>
    <row r="144911" spans="17:17">
      <c r="Q144911" s="39"/>
    </row>
    <row r="144912" spans="17:17">
      <c r="Q144912" s="39"/>
    </row>
    <row r="144913" spans="17:17">
      <c r="Q144913" s="39"/>
    </row>
    <row r="144914" spans="17:17">
      <c r="Q144914" s="39"/>
    </row>
    <row r="144915" spans="17:17">
      <c r="Q144915" s="39"/>
    </row>
    <row r="144916" spans="17:17">
      <c r="Q144916" s="39"/>
    </row>
    <row r="144917" spans="17:17">
      <c r="Q144917" s="39"/>
    </row>
    <row r="144918" spans="17:17">
      <c r="Q144918" s="39"/>
    </row>
    <row r="144919" spans="17:17">
      <c r="Q144919" s="39"/>
    </row>
    <row r="144920" spans="17:17">
      <c r="Q144920" s="39"/>
    </row>
    <row r="144921" spans="17:17">
      <c r="Q144921" s="39"/>
    </row>
    <row r="144922" spans="17:17">
      <c r="Q144922" s="39"/>
    </row>
    <row r="144923" spans="17:17">
      <c r="Q144923" s="39"/>
    </row>
    <row r="144924" spans="17:17">
      <c r="Q144924" s="39"/>
    </row>
    <row r="144925" spans="17:17">
      <c r="Q144925" s="39"/>
    </row>
    <row r="144926" spans="17:17">
      <c r="Q144926" s="39"/>
    </row>
    <row r="144927" spans="17:17">
      <c r="Q144927" s="39"/>
    </row>
    <row r="144928" spans="17:17">
      <c r="Q144928" s="39"/>
    </row>
    <row r="144929" spans="17:17">
      <c r="Q144929" s="39"/>
    </row>
    <row r="144930" spans="17:17">
      <c r="Q144930" s="39"/>
    </row>
    <row r="144931" spans="17:17">
      <c r="Q144931" s="39"/>
    </row>
    <row r="144932" spans="17:17">
      <c r="Q144932" s="39"/>
    </row>
    <row r="144933" spans="17:17">
      <c r="Q144933" s="39"/>
    </row>
    <row r="144934" spans="17:17">
      <c r="Q144934" s="39"/>
    </row>
    <row r="144935" spans="17:17">
      <c r="Q144935" s="39"/>
    </row>
    <row r="144936" spans="17:17">
      <c r="Q144936" s="39"/>
    </row>
    <row r="144937" spans="17:17">
      <c r="Q144937" s="39"/>
    </row>
    <row r="144938" spans="17:17">
      <c r="Q144938" s="39"/>
    </row>
    <row r="144939" spans="17:17">
      <c r="Q144939" s="39"/>
    </row>
    <row r="144940" spans="17:17">
      <c r="Q144940" s="39"/>
    </row>
    <row r="144941" spans="17:17">
      <c r="Q144941" s="39"/>
    </row>
    <row r="144942" spans="17:17">
      <c r="Q144942" s="39"/>
    </row>
    <row r="144943" spans="17:17">
      <c r="Q144943" s="39"/>
    </row>
    <row r="144944" spans="17:17">
      <c r="Q144944" s="39"/>
    </row>
    <row r="144945" spans="17:17">
      <c r="Q144945" s="39"/>
    </row>
    <row r="144946" spans="17:17">
      <c r="Q144946" s="39"/>
    </row>
    <row r="144947" spans="17:17">
      <c r="Q144947" s="39"/>
    </row>
    <row r="144948" spans="17:17">
      <c r="Q144948" s="39"/>
    </row>
    <row r="144949" spans="17:17">
      <c r="Q144949" s="39"/>
    </row>
    <row r="144950" spans="17:17">
      <c r="Q144950" s="39"/>
    </row>
    <row r="144951" spans="17:17">
      <c r="Q144951" s="39"/>
    </row>
    <row r="144952" spans="17:17">
      <c r="Q144952" s="39"/>
    </row>
    <row r="144953" spans="17:17">
      <c r="Q144953" s="39"/>
    </row>
    <row r="144954" spans="17:17">
      <c r="Q144954" s="39"/>
    </row>
    <row r="144955" spans="17:17">
      <c r="Q144955" s="39"/>
    </row>
    <row r="144956" spans="17:17">
      <c r="Q144956" s="39"/>
    </row>
    <row r="144957" spans="17:17">
      <c r="Q144957" s="39"/>
    </row>
    <row r="144958" spans="17:17">
      <c r="Q144958" s="39"/>
    </row>
    <row r="144959" spans="17:17">
      <c r="Q144959" s="39"/>
    </row>
    <row r="144960" spans="17:17">
      <c r="Q144960" s="39"/>
    </row>
    <row r="144961" spans="17:17">
      <c r="Q144961" s="39"/>
    </row>
    <row r="144962" spans="17:17">
      <c r="Q144962" s="39"/>
    </row>
    <row r="144963" spans="17:17">
      <c r="Q144963" s="39"/>
    </row>
    <row r="144964" spans="17:17">
      <c r="Q144964" s="39"/>
    </row>
    <row r="144965" spans="17:17">
      <c r="Q144965" s="39"/>
    </row>
    <row r="144966" spans="17:17">
      <c r="Q144966" s="39"/>
    </row>
    <row r="144967" spans="17:17">
      <c r="Q144967" s="39"/>
    </row>
    <row r="144968" spans="17:17">
      <c r="Q144968" s="39"/>
    </row>
    <row r="144969" spans="17:17">
      <c r="Q144969" s="39"/>
    </row>
    <row r="144970" spans="17:17">
      <c r="Q144970" s="39"/>
    </row>
    <row r="144971" spans="17:17">
      <c r="Q144971" s="39"/>
    </row>
    <row r="144972" spans="17:17">
      <c r="Q144972" s="39"/>
    </row>
    <row r="144973" spans="17:17">
      <c r="Q144973" s="39"/>
    </row>
    <row r="144974" spans="17:17">
      <c r="Q144974" s="39"/>
    </row>
    <row r="144975" spans="17:17">
      <c r="Q144975" s="39"/>
    </row>
    <row r="144976" spans="17:17">
      <c r="Q144976" s="39"/>
    </row>
    <row r="144977" spans="17:17">
      <c r="Q144977" s="39"/>
    </row>
    <row r="144978" spans="17:17">
      <c r="Q144978" s="39"/>
    </row>
    <row r="144979" spans="17:17">
      <c r="Q144979" s="39"/>
    </row>
    <row r="144980" spans="17:17">
      <c r="Q144980" s="39"/>
    </row>
    <row r="144981" spans="17:17">
      <c r="Q144981" s="39"/>
    </row>
    <row r="144982" spans="17:17">
      <c r="Q144982" s="39"/>
    </row>
    <row r="144983" spans="17:17">
      <c r="Q144983" s="39"/>
    </row>
    <row r="144984" spans="17:17">
      <c r="Q144984" s="39"/>
    </row>
    <row r="144985" spans="17:17">
      <c r="Q144985" s="39"/>
    </row>
    <row r="144986" spans="17:17">
      <c r="Q144986" s="39"/>
    </row>
    <row r="144987" spans="17:17">
      <c r="Q144987" s="39"/>
    </row>
    <row r="144988" spans="17:17">
      <c r="Q144988" s="39"/>
    </row>
    <row r="144989" spans="17:17">
      <c r="Q144989" s="39"/>
    </row>
    <row r="144990" spans="17:17">
      <c r="Q144990" s="39"/>
    </row>
    <row r="144991" spans="17:17">
      <c r="Q144991" s="39"/>
    </row>
    <row r="144992" spans="17:17">
      <c r="Q144992" s="39"/>
    </row>
    <row r="144993" spans="17:17">
      <c r="Q144993" s="39"/>
    </row>
    <row r="144994" spans="17:17">
      <c r="Q144994" s="39"/>
    </row>
    <row r="144995" spans="17:17">
      <c r="Q144995" s="39"/>
    </row>
    <row r="144996" spans="17:17">
      <c r="Q144996" s="39"/>
    </row>
    <row r="144997" spans="17:17">
      <c r="Q144997" s="39"/>
    </row>
    <row r="144998" spans="17:17">
      <c r="Q144998" s="39"/>
    </row>
    <row r="144999" spans="17:17">
      <c r="Q144999" s="39"/>
    </row>
    <row r="145000" spans="17:17">
      <c r="Q145000" s="39"/>
    </row>
    <row r="145001" spans="17:17">
      <c r="Q145001" s="39"/>
    </row>
    <row r="145002" spans="17:17">
      <c r="Q145002" s="39"/>
    </row>
    <row r="145003" spans="17:17">
      <c r="Q145003" s="39"/>
    </row>
    <row r="145004" spans="17:17">
      <c r="Q145004" s="39"/>
    </row>
    <row r="145005" spans="17:17">
      <c r="Q145005" s="39"/>
    </row>
    <row r="145006" spans="17:17">
      <c r="Q145006" s="39"/>
    </row>
    <row r="145007" spans="17:17">
      <c r="Q145007" s="39"/>
    </row>
    <row r="145008" spans="17:17">
      <c r="Q145008" s="39"/>
    </row>
    <row r="145009" spans="17:17">
      <c r="Q145009" s="39"/>
    </row>
    <row r="145010" spans="17:17">
      <c r="Q145010" s="39"/>
    </row>
    <row r="145011" spans="17:17">
      <c r="Q145011" s="39"/>
    </row>
    <row r="145012" spans="17:17">
      <c r="Q145012" s="39"/>
    </row>
    <row r="145013" spans="17:17">
      <c r="Q145013" s="39"/>
    </row>
    <row r="145014" spans="17:17">
      <c r="Q145014" s="39"/>
    </row>
    <row r="145015" spans="17:17">
      <c r="Q145015" s="39"/>
    </row>
    <row r="145016" spans="17:17">
      <c r="Q145016" s="39"/>
    </row>
    <row r="145017" spans="17:17">
      <c r="Q145017" s="39"/>
    </row>
    <row r="145018" spans="17:17">
      <c r="Q145018" s="39"/>
    </row>
    <row r="145019" spans="17:17">
      <c r="Q145019" s="39"/>
    </row>
    <row r="145020" spans="17:17">
      <c r="Q145020" s="39"/>
    </row>
    <row r="145021" spans="17:17">
      <c r="Q145021" s="39"/>
    </row>
    <row r="145022" spans="17:17">
      <c r="Q145022" s="39"/>
    </row>
    <row r="145023" spans="17:17">
      <c r="Q145023" s="39"/>
    </row>
    <row r="145024" spans="17:17">
      <c r="Q145024" s="39"/>
    </row>
    <row r="145025" spans="17:17">
      <c r="Q145025" s="39"/>
    </row>
    <row r="145026" spans="17:17">
      <c r="Q145026" s="39"/>
    </row>
    <row r="145027" spans="17:17">
      <c r="Q145027" s="39"/>
    </row>
    <row r="145028" spans="17:17">
      <c r="Q145028" s="39"/>
    </row>
    <row r="145029" spans="17:17">
      <c r="Q145029" s="39"/>
    </row>
    <row r="145030" spans="17:17">
      <c r="Q145030" s="39"/>
    </row>
    <row r="145031" spans="17:17">
      <c r="Q145031" s="39"/>
    </row>
    <row r="145032" spans="17:17">
      <c r="Q145032" s="39"/>
    </row>
    <row r="145033" spans="17:17">
      <c r="Q145033" s="39"/>
    </row>
    <row r="145034" spans="17:17">
      <c r="Q145034" s="39"/>
    </row>
    <row r="145035" spans="17:17">
      <c r="Q145035" s="39"/>
    </row>
    <row r="145036" spans="17:17">
      <c r="Q145036" s="39"/>
    </row>
    <row r="145037" spans="17:17">
      <c r="Q145037" s="39"/>
    </row>
    <row r="145038" spans="17:17">
      <c r="Q145038" s="39"/>
    </row>
    <row r="145039" spans="17:17">
      <c r="Q145039" s="39"/>
    </row>
    <row r="145040" spans="17:17">
      <c r="Q145040" s="39"/>
    </row>
    <row r="145041" spans="17:17">
      <c r="Q145041" s="39"/>
    </row>
    <row r="145042" spans="17:17">
      <c r="Q145042" s="39"/>
    </row>
    <row r="145043" spans="17:17">
      <c r="Q145043" s="39"/>
    </row>
    <row r="145044" spans="17:17">
      <c r="Q145044" s="39"/>
    </row>
    <row r="145045" spans="17:17">
      <c r="Q145045" s="39"/>
    </row>
    <row r="145046" spans="17:17">
      <c r="Q145046" s="39"/>
    </row>
    <row r="145047" spans="17:17">
      <c r="Q145047" s="39"/>
    </row>
    <row r="145048" spans="17:17">
      <c r="Q145048" s="39"/>
    </row>
    <row r="145049" spans="17:17">
      <c r="Q145049" s="39"/>
    </row>
    <row r="145050" spans="17:17">
      <c r="Q145050" s="39"/>
    </row>
    <row r="145051" spans="17:17">
      <c r="Q145051" s="39"/>
    </row>
    <row r="145052" spans="17:17">
      <c r="Q145052" s="39"/>
    </row>
    <row r="145053" spans="17:17">
      <c r="Q145053" s="39"/>
    </row>
    <row r="145054" spans="17:17">
      <c r="Q145054" s="39"/>
    </row>
    <row r="145055" spans="17:17">
      <c r="Q145055" s="39"/>
    </row>
    <row r="145056" spans="17:17">
      <c r="Q145056" s="39"/>
    </row>
    <row r="145057" spans="17:17">
      <c r="Q145057" s="39"/>
    </row>
    <row r="145058" spans="17:17">
      <c r="Q145058" s="39"/>
    </row>
    <row r="145059" spans="17:17">
      <c r="Q145059" s="39"/>
    </row>
    <row r="145060" spans="17:17">
      <c r="Q145060" s="39"/>
    </row>
    <row r="145061" spans="17:17">
      <c r="Q145061" s="39"/>
    </row>
    <row r="145062" spans="17:17">
      <c r="Q145062" s="39"/>
    </row>
    <row r="145063" spans="17:17">
      <c r="Q145063" s="39"/>
    </row>
    <row r="145064" spans="17:17">
      <c r="Q145064" s="39"/>
    </row>
    <row r="145065" spans="17:17">
      <c r="Q145065" s="39"/>
    </row>
    <row r="145066" spans="17:17">
      <c r="Q145066" s="39"/>
    </row>
    <row r="145067" spans="17:17">
      <c r="Q145067" s="39"/>
    </row>
    <row r="145068" spans="17:17">
      <c r="Q145068" s="39"/>
    </row>
    <row r="145069" spans="17:17">
      <c r="Q145069" s="39"/>
    </row>
    <row r="145070" spans="17:17">
      <c r="Q145070" s="39"/>
    </row>
    <row r="145071" spans="17:17">
      <c r="Q145071" s="39"/>
    </row>
    <row r="145072" spans="17:17">
      <c r="Q145072" s="39"/>
    </row>
    <row r="145073" spans="17:17">
      <c r="Q145073" s="39"/>
    </row>
    <row r="145074" spans="17:17">
      <c r="Q145074" s="39"/>
    </row>
    <row r="145075" spans="17:17">
      <c r="Q145075" s="39"/>
    </row>
    <row r="145076" spans="17:17">
      <c r="Q145076" s="39"/>
    </row>
    <row r="145077" spans="17:17">
      <c r="Q145077" s="39"/>
    </row>
    <row r="145078" spans="17:17">
      <c r="Q145078" s="39"/>
    </row>
    <row r="145079" spans="17:17">
      <c r="Q145079" s="39"/>
    </row>
    <row r="145080" spans="17:17">
      <c r="Q145080" s="39"/>
    </row>
    <row r="145081" spans="17:17">
      <c r="Q145081" s="39"/>
    </row>
    <row r="145082" spans="17:17">
      <c r="Q145082" s="39"/>
    </row>
    <row r="145083" spans="17:17">
      <c r="Q145083" s="39"/>
    </row>
    <row r="145084" spans="17:17">
      <c r="Q145084" s="39"/>
    </row>
    <row r="145085" spans="17:17">
      <c r="Q145085" s="39"/>
    </row>
    <row r="145086" spans="17:17">
      <c r="Q145086" s="39"/>
    </row>
    <row r="145087" spans="17:17">
      <c r="Q145087" s="39"/>
    </row>
    <row r="145088" spans="17:17">
      <c r="Q145088" s="39"/>
    </row>
    <row r="145089" spans="17:17">
      <c r="Q145089" s="39"/>
    </row>
    <row r="145090" spans="17:17">
      <c r="Q145090" s="39"/>
    </row>
    <row r="145091" spans="17:17">
      <c r="Q145091" s="39"/>
    </row>
    <row r="145092" spans="17:17">
      <c r="Q145092" s="39"/>
    </row>
    <row r="145093" spans="17:17">
      <c r="Q145093" s="39"/>
    </row>
    <row r="145094" spans="17:17">
      <c r="Q145094" s="39"/>
    </row>
    <row r="145095" spans="17:17">
      <c r="Q145095" s="39"/>
    </row>
    <row r="145096" spans="17:17">
      <c r="Q145096" s="39"/>
    </row>
    <row r="145097" spans="17:17">
      <c r="Q145097" s="39"/>
    </row>
    <row r="145098" spans="17:17">
      <c r="Q145098" s="39"/>
    </row>
    <row r="145099" spans="17:17">
      <c r="Q145099" s="39"/>
    </row>
    <row r="145100" spans="17:17">
      <c r="Q145100" s="39"/>
    </row>
    <row r="145101" spans="17:17">
      <c r="Q145101" s="39"/>
    </row>
    <row r="145102" spans="17:17">
      <c r="Q145102" s="39"/>
    </row>
    <row r="145103" spans="17:17">
      <c r="Q145103" s="39"/>
    </row>
    <row r="145104" spans="17:17">
      <c r="Q145104" s="39"/>
    </row>
    <row r="145105" spans="17:17">
      <c r="Q145105" s="39"/>
    </row>
    <row r="145106" spans="17:17">
      <c r="Q145106" s="39"/>
    </row>
    <row r="145107" spans="17:17">
      <c r="Q145107" s="39"/>
    </row>
    <row r="145108" spans="17:17">
      <c r="Q145108" s="39"/>
    </row>
    <row r="145109" spans="17:17">
      <c r="Q145109" s="39"/>
    </row>
    <row r="145110" spans="17:17">
      <c r="Q145110" s="39"/>
    </row>
    <row r="145111" spans="17:17">
      <c r="Q145111" s="39"/>
    </row>
    <row r="145112" spans="17:17">
      <c r="Q145112" s="39"/>
    </row>
    <row r="145113" spans="17:17">
      <c r="Q145113" s="39"/>
    </row>
    <row r="145114" spans="17:17">
      <c r="Q145114" s="39"/>
    </row>
    <row r="145115" spans="17:17">
      <c r="Q145115" s="39"/>
    </row>
    <row r="145116" spans="17:17">
      <c r="Q145116" s="39"/>
    </row>
    <row r="145117" spans="17:17">
      <c r="Q145117" s="39"/>
    </row>
    <row r="145118" spans="17:17">
      <c r="Q145118" s="39"/>
    </row>
    <row r="145119" spans="17:17">
      <c r="Q145119" s="39"/>
    </row>
    <row r="145120" spans="17:17">
      <c r="Q145120" s="39"/>
    </row>
    <row r="145121" spans="17:17">
      <c r="Q145121" s="39"/>
    </row>
    <row r="145122" spans="17:17">
      <c r="Q145122" s="39"/>
    </row>
    <row r="145123" spans="17:17">
      <c r="Q145123" s="39"/>
    </row>
    <row r="145124" spans="17:17">
      <c r="Q145124" s="39"/>
    </row>
    <row r="145125" spans="17:17">
      <c r="Q145125" s="39"/>
    </row>
    <row r="145126" spans="17:17">
      <c r="Q145126" s="39"/>
    </row>
    <row r="145127" spans="17:17">
      <c r="Q145127" s="39"/>
    </row>
    <row r="145128" spans="17:17">
      <c r="Q145128" s="39"/>
    </row>
    <row r="145129" spans="17:17">
      <c r="Q145129" s="39"/>
    </row>
    <row r="145130" spans="17:17">
      <c r="Q145130" s="39"/>
    </row>
    <row r="145131" spans="17:17">
      <c r="Q145131" s="39"/>
    </row>
    <row r="145132" spans="17:17">
      <c r="Q145132" s="39"/>
    </row>
    <row r="145133" spans="17:17">
      <c r="Q145133" s="39"/>
    </row>
    <row r="145134" spans="17:17">
      <c r="Q145134" s="39"/>
    </row>
    <row r="145135" spans="17:17">
      <c r="Q145135" s="39"/>
    </row>
    <row r="145136" spans="17:17">
      <c r="Q145136" s="39"/>
    </row>
    <row r="145137" spans="17:17">
      <c r="Q145137" s="39"/>
    </row>
    <row r="145138" spans="17:17">
      <c r="Q145138" s="39"/>
    </row>
    <row r="145139" spans="17:17">
      <c r="Q145139" s="39"/>
    </row>
    <row r="145140" spans="17:17">
      <c r="Q145140" s="39"/>
    </row>
    <row r="145141" spans="17:17">
      <c r="Q145141" s="39"/>
    </row>
    <row r="145142" spans="17:17">
      <c r="Q145142" s="39"/>
    </row>
    <row r="145143" spans="17:17">
      <c r="Q145143" s="39"/>
    </row>
    <row r="145144" spans="17:17">
      <c r="Q145144" s="39"/>
    </row>
    <row r="145145" spans="17:17">
      <c r="Q145145" s="39"/>
    </row>
    <row r="145146" spans="17:17">
      <c r="Q145146" s="39"/>
    </row>
    <row r="145147" spans="17:17">
      <c r="Q145147" s="39"/>
    </row>
    <row r="145148" spans="17:17">
      <c r="Q145148" s="39"/>
    </row>
    <row r="145149" spans="17:17">
      <c r="Q145149" s="39"/>
    </row>
    <row r="145150" spans="17:17">
      <c r="Q145150" s="39"/>
    </row>
    <row r="145151" spans="17:17">
      <c r="Q145151" s="39"/>
    </row>
    <row r="145152" spans="17:17">
      <c r="Q145152" s="39"/>
    </row>
    <row r="145153" spans="17:17">
      <c r="Q145153" s="39"/>
    </row>
    <row r="145154" spans="17:17">
      <c r="Q145154" s="39"/>
    </row>
    <row r="145155" spans="17:17">
      <c r="Q145155" s="39"/>
    </row>
    <row r="145156" spans="17:17">
      <c r="Q145156" s="39"/>
    </row>
    <row r="145157" spans="17:17">
      <c r="Q145157" s="39"/>
    </row>
    <row r="145158" spans="17:17">
      <c r="Q145158" s="39"/>
    </row>
    <row r="145159" spans="17:17">
      <c r="Q145159" s="39"/>
    </row>
    <row r="145160" spans="17:17">
      <c r="Q145160" s="39"/>
    </row>
    <row r="145161" spans="17:17">
      <c r="Q145161" s="39"/>
    </row>
    <row r="145162" spans="17:17">
      <c r="Q145162" s="39"/>
    </row>
    <row r="145163" spans="17:17">
      <c r="Q145163" s="39"/>
    </row>
    <row r="145164" spans="17:17">
      <c r="Q145164" s="39"/>
    </row>
    <row r="145165" spans="17:17">
      <c r="Q145165" s="39"/>
    </row>
    <row r="145166" spans="17:17">
      <c r="Q145166" s="39"/>
    </row>
    <row r="145167" spans="17:17">
      <c r="Q145167" s="39"/>
    </row>
    <row r="145168" spans="17:17">
      <c r="Q145168" s="39"/>
    </row>
    <row r="145169" spans="17:17">
      <c r="Q145169" s="39"/>
    </row>
    <row r="145170" spans="17:17">
      <c r="Q145170" s="39"/>
    </row>
    <row r="145171" spans="17:17">
      <c r="Q145171" s="39"/>
    </row>
    <row r="145172" spans="17:17">
      <c r="Q145172" s="39"/>
    </row>
    <row r="145173" spans="17:17">
      <c r="Q145173" s="39"/>
    </row>
    <row r="145174" spans="17:17">
      <c r="Q145174" s="39"/>
    </row>
    <row r="145175" spans="17:17">
      <c r="Q145175" s="39"/>
    </row>
    <row r="145176" spans="17:17">
      <c r="Q145176" s="39"/>
    </row>
    <row r="145177" spans="17:17">
      <c r="Q145177" s="39"/>
    </row>
    <row r="145178" spans="17:17">
      <c r="Q145178" s="39"/>
    </row>
    <row r="145179" spans="17:17">
      <c r="Q145179" s="39"/>
    </row>
    <row r="145180" spans="17:17">
      <c r="Q145180" s="39"/>
    </row>
    <row r="145181" spans="17:17">
      <c r="Q145181" s="39"/>
    </row>
    <row r="145182" spans="17:17">
      <c r="Q145182" s="39"/>
    </row>
    <row r="145183" spans="17:17">
      <c r="Q145183" s="39"/>
    </row>
    <row r="145184" spans="17:17">
      <c r="Q145184" s="39"/>
    </row>
    <row r="145185" spans="17:17">
      <c r="Q145185" s="39"/>
    </row>
    <row r="145186" spans="17:17">
      <c r="Q145186" s="39"/>
    </row>
    <row r="145187" spans="17:17">
      <c r="Q145187" s="39"/>
    </row>
    <row r="145188" spans="17:17">
      <c r="Q145188" s="39"/>
    </row>
    <row r="145189" spans="17:17">
      <c r="Q145189" s="39"/>
    </row>
    <row r="145190" spans="17:17">
      <c r="Q145190" s="39"/>
    </row>
    <row r="145191" spans="17:17">
      <c r="Q145191" s="39"/>
    </row>
    <row r="145192" spans="17:17">
      <c r="Q145192" s="39"/>
    </row>
    <row r="145193" spans="17:17">
      <c r="Q145193" s="39"/>
    </row>
    <row r="145194" spans="17:17">
      <c r="Q145194" s="39"/>
    </row>
    <row r="145195" spans="17:17">
      <c r="Q145195" s="39"/>
    </row>
    <row r="145196" spans="17:17">
      <c r="Q145196" s="39"/>
    </row>
    <row r="145197" spans="17:17">
      <c r="Q145197" s="39"/>
    </row>
    <row r="145198" spans="17:17">
      <c r="Q145198" s="39"/>
    </row>
    <row r="145199" spans="17:17">
      <c r="Q145199" s="39"/>
    </row>
    <row r="145200" spans="17:17">
      <c r="Q145200" s="39"/>
    </row>
    <row r="145201" spans="17:17">
      <c r="Q145201" s="39"/>
    </row>
    <row r="145202" spans="17:17">
      <c r="Q145202" s="39"/>
    </row>
    <row r="145203" spans="17:17">
      <c r="Q145203" s="39"/>
    </row>
    <row r="145204" spans="17:17">
      <c r="Q145204" s="39"/>
    </row>
    <row r="145205" spans="17:17">
      <c r="Q145205" s="39"/>
    </row>
    <row r="145206" spans="17:17">
      <c r="Q145206" s="39"/>
    </row>
    <row r="145207" spans="17:17">
      <c r="Q145207" s="39"/>
    </row>
    <row r="145208" spans="17:17">
      <c r="Q145208" s="39"/>
    </row>
    <row r="145209" spans="17:17">
      <c r="Q145209" s="39"/>
    </row>
    <row r="145210" spans="17:17">
      <c r="Q145210" s="39"/>
    </row>
    <row r="145211" spans="17:17">
      <c r="Q145211" s="39"/>
    </row>
    <row r="145212" spans="17:17">
      <c r="Q145212" s="39"/>
    </row>
    <row r="145213" spans="17:17">
      <c r="Q145213" s="39"/>
    </row>
    <row r="145214" spans="17:17">
      <c r="Q145214" s="39"/>
    </row>
    <row r="145215" spans="17:17">
      <c r="Q145215" s="39"/>
    </row>
    <row r="145216" spans="17:17">
      <c r="Q145216" s="39"/>
    </row>
    <row r="145217" spans="17:17">
      <c r="Q145217" s="39"/>
    </row>
    <row r="145218" spans="17:17">
      <c r="Q145218" s="39"/>
    </row>
    <row r="145219" spans="17:17">
      <c r="Q145219" s="39"/>
    </row>
    <row r="145220" spans="17:17">
      <c r="Q145220" s="39"/>
    </row>
    <row r="145221" spans="17:17">
      <c r="Q145221" s="39"/>
    </row>
    <row r="145222" spans="17:17">
      <c r="Q145222" s="39"/>
    </row>
    <row r="145223" spans="17:17">
      <c r="Q145223" s="39"/>
    </row>
    <row r="145224" spans="17:17">
      <c r="Q145224" s="39"/>
    </row>
    <row r="145225" spans="17:17">
      <c r="Q145225" s="39"/>
    </row>
    <row r="145226" spans="17:17">
      <c r="Q145226" s="39"/>
    </row>
    <row r="145227" spans="17:17">
      <c r="Q145227" s="39"/>
    </row>
    <row r="145228" spans="17:17">
      <c r="Q145228" s="39"/>
    </row>
    <row r="145229" spans="17:17">
      <c r="Q145229" s="39"/>
    </row>
    <row r="145230" spans="17:17">
      <c r="Q145230" s="39"/>
    </row>
    <row r="145231" spans="17:17">
      <c r="Q145231" s="39"/>
    </row>
    <row r="145232" spans="17:17">
      <c r="Q145232" s="39"/>
    </row>
  </sheetData>
  <mergeCells count="46">
    <mergeCell ref="A111:C111"/>
    <mergeCell ref="A112:C112"/>
    <mergeCell ref="A125:C125"/>
    <mergeCell ref="A114:C114"/>
    <mergeCell ref="A115:C115"/>
    <mergeCell ref="A116:C116"/>
    <mergeCell ref="A117:C117"/>
    <mergeCell ref="A118:C118"/>
    <mergeCell ref="A119:C119"/>
    <mergeCell ref="A120:C120"/>
    <mergeCell ref="A121:C121"/>
    <mergeCell ref="A122:C122"/>
    <mergeCell ref="A123:C123"/>
    <mergeCell ref="A124:C124"/>
    <mergeCell ref="L12:L14"/>
    <mergeCell ref="E11:I11"/>
    <mergeCell ref="A113:C113"/>
    <mergeCell ref="M12:N12"/>
    <mergeCell ref="O12:O14"/>
    <mergeCell ref="G13:G14"/>
    <mergeCell ref="H13:H14"/>
    <mergeCell ref="M13:M14"/>
    <mergeCell ref="N13:N14"/>
    <mergeCell ref="A11:A14"/>
    <mergeCell ref="B11:B14"/>
    <mergeCell ref="C11:C14"/>
    <mergeCell ref="D11:D14"/>
    <mergeCell ref="A106:C106"/>
    <mergeCell ref="A109:C109"/>
    <mergeCell ref="A110:C110"/>
    <mergeCell ref="D131:E131"/>
    <mergeCell ref="S38:V38"/>
    <mergeCell ref="L1:P3"/>
    <mergeCell ref="M4:P4"/>
    <mergeCell ref="A6:P6"/>
    <mergeCell ref="A8:P8"/>
    <mergeCell ref="A9:P9"/>
    <mergeCell ref="J11:O11"/>
    <mergeCell ref="P11:P14"/>
    <mergeCell ref="Q11:Q14"/>
    <mergeCell ref="E12:E14"/>
    <mergeCell ref="F12:F14"/>
    <mergeCell ref="G12:H12"/>
    <mergeCell ref="I12:I14"/>
    <mergeCell ref="J12:J14"/>
    <mergeCell ref="K12:K14"/>
  </mergeCells>
  <pageMargins left="0.19685039370078741" right="0.19685039370078741" top="0.78740157480314965" bottom="0.23622047244094491" header="0" footer="0.19685039370078741"/>
  <pageSetup paperSize="9" scale="70" fitToHeight="500"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9"/>
  <sheetViews>
    <sheetView view="pageBreakPreview" topLeftCell="A94" zoomScale="85" zoomScaleNormal="100" zoomScaleSheetLayoutView="85" workbookViewId="0">
      <selection activeCell="F19" sqref="F19"/>
    </sheetView>
  </sheetViews>
  <sheetFormatPr defaultColWidth="8.88671875" defaultRowHeight="15.6"/>
  <cols>
    <col min="1" max="1" width="9.88671875" style="39" customWidth="1"/>
    <col min="2" max="2" width="6.88671875" style="39" customWidth="1"/>
    <col min="3" max="3" width="6.6640625" style="39" customWidth="1"/>
    <col min="4" max="4" width="33.109375" style="39" customWidth="1"/>
    <col min="5" max="5" width="16" style="39" customWidth="1"/>
    <col min="6" max="6" width="15.88671875" style="39" customWidth="1"/>
    <col min="7" max="7" width="15.109375" style="39" customWidth="1"/>
    <col min="8" max="8" width="14.33203125" style="39" customWidth="1"/>
    <col min="9" max="9" width="15.109375" style="39" customWidth="1"/>
    <col min="10" max="10" width="14.77734375" style="39" customWidth="1"/>
    <col min="11" max="11" width="15.33203125" style="39" customWidth="1"/>
    <col min="12" max="12" width="14" style="39" customWidth="1"/>
    <col min="13" max="13" width="9.77734375" style="39" customWidth="1"/>
    <col min="14" max="14" width="11.33203125" style="39" customWidth="1"/>
    <col min="15" max="15" width="15.21875" style="39" customWidth="1"/>
    <col min="16" max="16" width="15.33203125" style="39" customWidth="1"/>
    <col min="17" max="17" width="16.6640625" style="175" customWidth="1"/>
    <col min="18" max="18" width="11" style="479" customWidth="1"/>
    <col min="19" max="19" width="11.88671875" style="479" customWidth="1"/>
    <col min="20" max="26" width="8.88671875" style="479"/>
    <col min="27" max="16384" width="8.88671875" style="39"/>
  </cols>
  <sheetData>
    <row r="1" spans="1:17">
      <c r="M1" s="582" t="s">
        <v>603</v>
      </c>
      <c r="N1" s="583"/>
      <c r="O1" s="583"/>
      <c r="P1" s="583"/>
    </row>
    <row r="2" spans="1:17">
      <c r="M2" s="583"/>
      <c r="N2" s="583"/>
      <c r="O2" s="583"/>
      <c r="P2" s="583"/>
    </row>
    <row r="3" spans="1:17" ht="38.85" customHeight="1">
      <c r="M3" s="583"/>
      <c r="N3" s="583"/>
      <c r="O3" s="583"/>
      <c r="P3" s="583"/>
    </row>
    <row r="4" spans="1:17" ht="18.600000000000001" customHeight="1"/>
    <row r="5" spans="1:17" ht="19.95" customHeight="1">
      <c r="A5" s="621" t="s">
        <v>583</v>
      </c>
      <c r="B5" s="621"/>
      <c r="C5" s="621"/>
      <c r="D5" s="621"/>
      <c r="E5" s="621"/>
      <c r="F5" s="621"/>
      <c r="G5" s="621"/>
      <c r="H5" s="621"/>
      <c r="I5" s="621"/>
      <c r="J5" s="621"/>
      <c r="K5" s="621"/>
      <c r="L5" s="621"/>
      <c r="M5" s="621"/>
      <c r="N5" s="621"/>
      <c r="O5" s="621"/>
      <c r="P5" s="621"/>
    </row>
    <row r="6" spans="1:17" ht="18.600000000000001" customHeight="1">
      <c r="A6" s="431"/>
      <c r="B6" s="622" t="s">
        <v>584</v>
      </c>
      <c r="C6" s="622"/>
      <c r="D6" s="622"/>
      <c r="E6" s="622"/>
      <c r="F6" s="622"/>
      <c r="G6" s="622"/>
      <c r="H6" s="622"/>
      <c r="I6" s="622"/>
      <c r="J6" s="622"/>
      <c r="K6" s="622"/>
      <c r="L6" s="622"/>
      <c r="M6" s="622"/>
      <c r="N6" s="622"/>
      <c r="O6" s="622"/>
      <c r="P6" s="536"/>
    </row>
    <row r="7" spans="1:17" ht="19.649999999999999" customHeight="1">
      <c r="A7" s="585" t="s">
        <v>54</v>
      </c>
      <c r="B7" s="585"/>
      <c r="C7" s="585"/>
      <c r="D7" s="585"/>
      <c r="E7" s="585"/>
      <c r="F7" s="585"/>
      <c r="G7" s="585"/>
      <c r="H7" s="585"/>
      <c r="I7" s="585"/>
      <c r="J7" s="585"/>
      <c r="K7" s="585"/>
      <c r="L7" s="585"/>
      <c r="M7" s="585"/>
      <c r="N7" s="585"/>
      <c r="O7" s="585"/>
      <c r="P7" s="585"/>
    </row>
    <row r="8" spans="1:17">
      <c r="A8" s="586" t="s">
        <v>55</v>
      </c>
      <c r="B8" s="586"/>
      <c r="C8" s="586"/>
      <c r="D8" s="586"/>
      <c r="E8" s="586"/>
      <c r="F8" s="586"/>
      <c r="G8" s="586"/>
      <c r="H8" s="586"/>
      <c r="I8" s="586"/>
      <c r="J8" s="586"/>
      <c r="K8" s="586"/>
      <c r="L8" s="586"/>
      <c r="M8" s="586"/>
      <c r="N8" s="586"/>
      <c r="O8" s="586"/>
      <c r="P8" s="586"/>
    </row>
    <row r="9" spans="1:17" ht="13.2" customHeight="1">
      <c r="A9" s="618"/>
      <c r="B9" s="618"/>
      <c r="C9" s="618"/>
      <c r="D9" s="618"/>
      <c r="E9" s="618"/>
      <c r="F9" s="618"/>
      <c r="G9" s="618"/>
      <c r="H9" s="618"/>
      <c r="I9" s="618"/>
      <c r="J9" s="618"/>
      <c r="K9" s="618"/>
      <c r="L9" s="618"/>
      <c r="M9" s="618"/>
      <c r="N9" s="618"/>
      <c r="O9" s="618"/>
      <c r="P9" s="195" t="s">
        <v>61</v>
      </c>
    </row>
    <row r="10" spans="1:17" ht="26.4" customHeight="1">
      <c r="A10" s="619" t="s">
        <v>0</v>
      </c>
      <c r="B10" s="620" t="s">
        <v>1</v>
      </c>
      <c r="C10" s="620" t="s">
        <v>2</v>
      </c>
      <c r="D10" s="588" t="s">
        <v>3</v>
      </c>
      <c r="E10" s="626" t="s">
        <v>4</v>
      </c>
      <c r="F10" s="627"/>
      <c r="G10" s="627"/>
      <c r="H10" s="627"/>
      <c r="I10" s="628"/>
      <c r="J10" s="589" t="s">
        <v>10</v>
      </c>
      <c r="K10" s="589"/>
      <c r="L10" s="589"/>
      <c r="M10" s="589"/>
      <c r="N10" s="589"/>
      <c r="O10" s="589"/>
      <c r="P10" s="589" t="s">
        <v>12</v>
      </c>
      <c r="Q10" s="623" t="s">
        <v>63</v>
      </c>
    </row>
    <row r="11" spans="1:17" ht="23.55" customHeight="1">
      <c r="A11" s="619"/>
      <c r="B11" s="620"/>
      <c r="C11" s="620"/>
      <c r="D11" s="588"/>
      <c r="E11" s="589" t="s">
        <v>5</v>
      </c>
      <c r="F11" s="589" t="s">
        <v>6</v>
      </c>
      <c r="G11" s="589" t="s">
        <v>7</v>
      </c>
      <c r="H11" s="589"/>
      <c r="I11" s="589" t="s">
        <v>9</v>
      </c>
      <c r="J11" s="589" t="s">
        <v>5</v>
      </c>
      <c r="K11" s="589" t="s">
        <v>75</v>
      </c>
      <c r="L11" s="589" t="s">
        <v>6</v>
      </c>
      <c r="M11" s="589" t="s">
        <v>7</v>
      </c>
      <c r="N11" s="589"/>
      <c r="O11" s="589" t="s">
        <v>76</v>
      </c>
      <c r="P11" s="589"/>
      <c r="Q11" s="624"/>
    </row>
    <row r="12" spans="1:17" ht="13.95" customHeight="1">
      <c r="A12" s="619"/>
      <c r="B12" s="620"/>
      <c r="C12" s="620"/>
      <c r="D12" s="588"/>
      <c r="E12" s="589"/>
      <c r="F12" s="589"/>
      <c r="G12" s="589" t="s">
        <v>90</v>
      </c>
      <c r="H12" s="589" t="s">
        <v>8</v>
      </c>
      <c r="I12" s="589"/>
      <c r="J12" s="589"/>
      <c r="K12" s="589"/>
      <c r="L12" s="589"/>
      <c r="M12" s="589" t="s">
        <v>77</v>
      </c>
      <c r="N12" s="589" t="s">
        <v>8</v>
      </c>
      <c r="O12" s="589"/>
      <c r="P12" s="589"/>
      <c r="Q12" s="624"/>
    </row>
    <row r="13" spans="1:17" ht="58.35" customHeight="1">
      <c r="A13" s="619"/>
      <c r="B13" s="620"/>
      <c r="C13" s="620"/>
      <c r="D13" s="588"/>
      <c r="E13" s="589"/>
      <c r="F13" s="589"/>
      <c r="G13" s="589"/>
      <c r="H13" s="589"/>
      <c r="I13" s="589"/>
      <c r="J13" s="589"/>
      <c r="K13" s="589"/>
      <c r="L13" s="589"/>
      <c r="M13" s="589"/>
      <c r="N13" s="589"/>
      <c r="O13" s="589"/>
      <c r="P13" s="589"/>
      <c r="Q13" s="625"/>
    </row>
    <row r="14" spans="1:17" ht="16.95" customHeight="1">
      <c r="A14" s="196">
        <v>1</v>
      </c>
      <c r="B14" s="196">
        <v>2</v>
      </c>
      <c r="C14" s="196">
        <v>3</v>
      </c>
      <c r="D14" s="196">
        <v>4</v>
      </c>
      <c r="E14" s="196">
        <v>5</v>
      </c>
      <c r="F14" s="196">
        <v>6</v>
      </c>
      <c r="G14" s="196">
        <v>7</v>
      </c>
      <c r="H14" s="196">
        <v>8</v>
      </c>
      <c r="I14" s="196">
        <v>9</v>
      </c>
      <c r="J14" s="196">
        <v>10</v>
      </c>
      <c r="K14" s="196">
        <v>11</v>
      </c>
      <c r="L14" s="196">
        <v>12</v>
      </c>
      <c r="M14" s="196">
        <v>13</v>
      </c>
      <c r="N14" s="196">
        <v>14</v>
      </c>
      <c r="O14" s="196">
        <v>15</v>
      </c>
      <c r="P14" s="196">
        <v>16</v>
      </c>
      <c r="Q14" s="197"/>
    </row>
    <row r="15" spans="1:17" ht="16.95" customHeight="1">
      <c r="A15" s="605" t="s">
        <v>239</v>
      </c>
      <c r="B15" s="606"/>
      <c r="C15" s="606"/>
      <c r="D15" s="606"/>
      <c r="E15" s="606"/>
      <c r="F15" s="606"/>
      <c r="G15" s="606"/>
      <c r="H15" s="606"/>
      <c r="I15" s="606"/>
      <c r="J15" s="606"/>
      <c r="K15" s="606"/>
      <c r="L15" s="606"/>
      <c r="M15" s="606"/>
      <c r="N15" s="606"/>
      <c r="O15" s="606"/>
      <c r="P15" s="607"/>
      <c r="Q15" s="198"/>
    </row>
    <row r="16" spans="1:17">
      <c r="A16" s="608" t="s">
        <v>346</v>
      </c>
      <c r="B16" s="609"/>
      <c r="C16" s="609"/>
      <c r="D16" s="610"/>
      <c r="E16" s="199">
        <f>E17+E21+E25</f>
        <v>27652888</v>
      </c>
      <c r="F16" s="199">
        <f t="shared" ref="F16:Q16" si="0">F17+F21+F25</f>
        <v>24522594</v>
      </c>
      <c r="G16" s="199">
        <f t="shared" si="0"/>
        <v>15482775</v>
      </c>
      <c r="H16" s="199">
        <f t="shared" si="0"/>
        <v>60000</v>
      </c>
      <c r="I16" s="199">
        <f t="shared" si="0"/>
        <v>2930294</v>
      </c>
      <c r="J16" s="199">
        <f t="shared" si="0"/>
        <v>5487000</v>
      </c>
      <c r="K16" s="199">
        <f t="shared" si="0"/>
        <v>5487000</v>
      </c>
      <c r="L16" s="199">
        <f t="shared" si="0"/>
        <v>0</v>
      </c>
      <c r="M16" s="199">
        <f t="shared" si="0"/>
        <v>0</v>
      </c>
      <c r="N16" s="199">
        <f t="shared" si="0"/>
        <v>0</v>
      </c>
      <c r="O16" s="199">
        <f t="shared" si="0"/>
        <v>5487000</v>
      </c>
      <c r="P16" s="199">
        <f t="shared" si="0"/>
        <v>33139888</v>
      </c>
      <c r="Q16" s="199">
        <f t="shared" si="0"/>
        <v>5487000</v>
      </c>
    </row>
    <row r="17" spans="1:26" s="396" customFormat="1" ht="37.799999999999997" customHeight="1">
      <c r="A17" s="615" t="s">
        <v>537</v>
      </c>
      <c r="B17" s="616"/>
      <c r="C17" s="616"/>
      <c r="D17" s="617"/>
      <c r="E17" s="395">
        <f t="shared" ref="E17:Q17" si="1">E20</f>
        <v>18180700</v>
      </c>
      <c r="F17" s="395">
        <f t="shared" si="1"/>
        <v>18180700</v>
      </c>
      <c r="G17" s="395">
        <f t="shared" si="1"/>
        <v>14902200</v>
      </c>
      <c r="H17" s="395">
        <f t="shared" si="1"/>
        <v>0</v>
      </c>
      <c r="I17" s="395">
        <f t="shared" si="1"/>
        <v>0</v>
      </c>
      <c r="J17" s="395">
        <f t="shared" si="1"/>
        <v>0</v>
      </c>
      <c r="K17" s="395">
        <f t="shared" si="1"/>
        <v>0</v>
      </c>
      <c r="L17" s="395">
        <f t="shared" si="1"/>
        <v>0</v>
      </c>
      <c r="M17" s="395">
        <f t="shared" si="1"/>
        <v>0</v>
      </c>
      <c r="N17" s="395">
        <f t="shared" si="1"/>
        <v>0</v>
      </c>
      <c r="O17" s="395">
        <f t="shared" si="1"/>
        <v>0</v>
      </c>
      <c r="P17" s="395">
        <f t="shared" si="1"/>
        <v>18180700</v>
      </c>
      <c r="Q17" s="395">
        <f t="shared" si="1"/>
        <v>0</v>
      </c>
      <c r="R17" s="480"/>
      <c r="S17" s="480"/>
      <c r="T17" s="480"/>
      <c r="U17" s="480"/>
      <c r="V17" s="480"/>
      <c r="W17" s="480"/>
      <c r="X17" s="480"/>
      <c r="Y17" s="480"/>
      <c r="Z17" s="480"/>
    </row>
    <row r="18" spans="1:26" s="320" customFormat="1" ht="43.2">
      <c r="A18" s="397" t="s">
        <v>29</v>
      </c>
      <c r="B18" s="398"/>
      <c r="C18" s="399"/>
      <c r="D18" s="476" t="s">
        <v>30</v>
      </c>
      <c r="E18" s="400">
        <f>E19</f>
        <v>18180700</v>
      </c>
      <c r="F18" s="400">
        <f t="shared" ref="F18:Q19" si="2">F19</f>
        <v>18180700</v>
      </c>
      <c r="G18" s="400">
        <f t="shared" si="2"/>
        <v>14902200</v>
      </c>
      <c r="H18" s="400">
        <f t="shared" si="2"/>
        <v>0</v>
      </c>
      <c r="I18" s="400">
        <f t="shared" si="2"/>
        <v>0</v>
      </c>
      <c r="J18" s="400">
        <f t="shared" si="2"/>
        <v>0</v>
      </c>
      <c r="K18" s="400">
        <f t="shared" si="2"/>
        <v>0</v>
      </c>
      <c r="L18" s="400">
        <f t="shared" si="2"/>
        <v>0</v>
      </c>
      <c r="M18" s="400">
        <f t="shared" si="2"/>
        <v>0</v>
      </c>
      <c r="N18" s="400">
        <f t="shared" si="2"/>
        <v>0</v>
      </c>
      <c r="O18" s="400">
        <f t="shared" si="2"/>
        <v>0</v>
      </c>
      <c r="P18" s="400">
        <f t="shared" si="2"/>
        <v>18180700</v>
      </c>
      <c r="Q18" s="401">
        <f>SUM(Q20:Q20)</f>
        <v>0</v>
      </c>
      <c r="R18" s="481"/>
      <c r="S18" s="481"/>
      <c r="T18" s="481"/>
      <c r="U18" s="481"/>
      <c r="V18" s="481"/>
      <c r="W18" s="481"/>
      <c r="X18" s="481"/>
      <c r="Y18" s="481"/>
      <c r="Z18" s="481"/>
    </row>
    <row r="19" spans="1:26" s="320" customFormat="1" ht="43.2">
      <c r="A19" s="397" t="s">
        <v>31</v>
      </c>
      <c r="B19" s="398"/>
      <c r="C19" s="399"/>
      <c r="D19" s="476" t="s">
        <v>30</v>
      </c>
      <c r="E19" s="400">
        <f>E20</f>
        <v>18180700</v>
      </c>
      <c r="F19" s="400">
        <f t="shared" si="2"/>
        <v>18180700</v>
      </c>
      <c r="G19" s="400">
        <f t="shared" si="2"/>
        <v>14902200</v>
      </c>
      <c r="H19" s="400">
        <f t="shared" si="2"/>
        <v>0</v>
      </c>
      <c r="I19" s="400">
        <f t="shared" si="2"/>
        <v>0</v>
      </c>
      <c r="J19" s="400">
        <f t="shared" si="2"/>
        <v>0</v>
      </c>
      <c r="K19" s="400">
        <f t="shared" si="2"/>
        <v>0</v>
      </c>
      <c r="L19" s="400">
        <f t="shared" si="2"/>
        <v>0</v>
      </c>
      <c r="M19" s="400">
        <f t="shared" si="2"/>
        <v>0</v>
      </c>
      <c r="N19" s="400">
        <f t="shared" si="2"/>
        <v>0</v>
      </c>
      <c r="O19" s="400">
        <f t="shared" si="2"/>
        <v>0</v>
      </c>
      <c r="P19" s="400">
        <f t="shared" si="2"/>
        <v>18180700</v>
      </c>
      <c r="Q19" s="400">
        <f t="shared" si="2"/>
        <v>0</v>
      </c>
      <c r="R19" s="481"/>
      <c r="S19" s="481"/>
      <c r="T19" s="481"/>
      <c r="U19" s="481"/>
      <c r="V19" s="481"/>
      <c r="W19" s="481"/>
      <c r="X19" s="481"/>
      <c r="Y19" s="481"/>
      <c r="Z19" s="481"/>
    </row>
    <row r="20" spans="1:26" s="320" customFormat="1" ht="57.6">
      <c r="A20" s="321" t="s">
        <v>174</v>
      </c>
      <c r="B20" s="321" t="s">
        <v>175</v>
      </c>
      <c r="C20" s="322" t="s">
        <v>35</v>
      </c>
      <c r="D20" s="385" t="s">
        <v>176</v>
      </c>
      <c r="E20" s="324">
        <f t="shared" ref="E20" si="3">F20+I20</f>
        <v>18180700</v>
      </c>
      <c r="F20" s="325">
        <f>14902200+3278500</f>
        <v>18180700</v>
      </c>
      <c r="G20" s="325">
        <v>14902200</v>
      </c>
      <c r="H20" s="325">
        <v>0</v>
      </c>
      <c r="I20" s="325">
        <v>0</v>
      </c>
      <c r="J20" s="324">
        <f>L20+O20</f>
        <v>0</v>
      </c>
      <c r="K20" s="325">
        <v>0</v>
      </c>
      <c r="L20" s="325">
        <v>0</v>
      </c>
      <c r="M20" s="325">
        <v>0</v>
      </c>
      <c r="N20" s="325">
        <v>0</v>
      </c>
      <c r="O20" s="325">
        <v>0</v>
      </c>
      <c r="P20" s="324">
        <f t="shared" ref="P20" si="4">E20+J20</f>
        <v>18180700</v>
      </c>
      <c r="Q20" s="324">
        <f>K20</f>
        <v>0</v>
      </c>
      <c r="R20" s="481"/>
      <c r="S20" s="481"/>
      <c r="T20" s="481"/>
      <c r="U20" s="481"/>
      <c r="V20" s="481"/>
      <c r="W20" s="481"/>
      <c r="X20" s="481"/>
      <c r="Y20" s="481"/>
      <c r="Z20" s="481"/>
    </row>
    <row r="21" spans="1:26" s="396" customFormat="1" ht="56.4" customHeight="1">
      <c r="A21" s="615" t="s">
        <v>596</v>
      </c>
      <c r="B21" s="616"/>
      <c r="C21" s="616"/>
      <c r="D21" s="617"/>
      <c r="E21" s="395">
        <f>E22</f>
        <v>708300</v>
      </c>
      <c r="F21" s="395">
        <f t="shared" ref="F21:Q23" si="5">F22</f>
        <v>708300</v>
      </c>
      <c r="G21" s="395">
        <f t="shared" si="5"/>
        <v>580575</v>
      </c>
      <c r="H21" s="395">
        <f t="shared" si="5"/>
        <v>0</v>
      </c>
      <c r="I21" s="395">
        <f t="shared" si="5"/>
        <v>0</v>
      </c>
      <c r="J21" s="395">
        <f t="shared" si="5"/>
        <v>0</v>
      </c>
      <c r="K21" s="395">
        <f t="shared" si="5"/>
        <v>0</v>
      </c>
      <c r="L21" s="395">
        <f t="shared" si="5"/>
        <v>0</v>
      </c>
      <c r="M21" s="395">
        <f t="shared" si="5"/>
        <v>0</v>
      </c>
      <c r="N21" s="395">
        <f t="shared" si="5"/>
        <v>0</v>
      </c>
      <c r="O21" s="395">
        <f t="shared" si="5"/>
        <v>0</v>
      </c>
      <c r="P21" s="395">
        <f t="shared" si="5"/>
        <v>708300</v>
      </c>
      <c r="Q21" s="395">
        <f t="shared" si="5"/>
        <v>0</v>
      </c>
      <c r="R21" s="552"/>
      <c r="S21" s="433"/>
    </row>
    <row r="22" spans="1:26" s="320" customFormat="1" ht="51.6" customHeight="1">
      <c r="A22" s="397" t="s">
        <v>29</v>
      </c>
      <c r="B22" s="398"/>
      <c r="C22" s="399"/>
      <c r="D22" s="476" t="s">
        <v>30</v>
      </c>
      <c r="E22" s="400">
        <f>E23</f>
        <v>708300</v>
      </c>
      <c r="F22" s="400">
        <f t="shared" si="5"/>
        <v>708300</v>
      </c>
      <c r="G22" s="400">
        <f t="shared" si="5"/>
        <v>580575</v>
      </c>
      <c r="H22" s="400">
        <f t="shared" si="5"/>
        <v>0</v>
      </c>
      <c r="I22" s="400">
        <f t="shared" si="5"/>
        <v>0</v>
      </c>
      <c r="J22" s="400">
        <f t="shared" si="5"/>
        <v>0</v>
      </c>
      <c r="K22" s="400">
        <f t="shared" si="5"/>
        <v>0</v>
      </c>
      <c r="L22" s="400">
        <f t="shared" si="5"/>
        <v>0</v>
      </c>
      <c r="M22" s="400">
        <f t="shared" si="5"/>
        <v>0</v>
      </c>
      <c r="N22" s="400">
        <f t="shared" si="5"/>
        <v>0</v>
      </c>
      <c r="O22" s="400">
        <f t="shared" si="5"/>
        <v>0</v>
      </c>
      <c r="P22" s="400">
        <f t="shared" si="5"/>
        <v>708300</v>
      </c>
      <c r="Q22" s="400"/>
    </row>
    <row r="23" spans="1:26" s="320" customFormat="1" ht="49.95" customHeight="1">
      <c r="A23" s="397" t="s">
        <v>31</v>
      </c>
      <c r="B23" s="398"/>
      <c r="C23" s="399"/>
      <c r="D23" s="476" t="s">
        <v>30</v>
      </c>
      <c r="E23" s="400">
        <f>E24</f>
        <v>708300</v>
      </c>
      <c r="F23" s="400">
        <f t="shared" si="5"/>
        <v>708300</v>
      </c>
      <c r="G23" s="400">
        <f t="shared" si="5"/>
        <v>580575</v>
      </c>
      <c r="H23" s="400">
        <f t="shared" si="5"/>
        <v>0</v>
      </c>
      <c r="I23" s="400">
        <f t="shared" si="5"/>
        <v>0</v>
      </c>
      <c r="J23" s="400">
        <f t="shared" si="5"/>
        <v>0</v>
      </c>
      <c r="K23" s="400">
        <f t="shared" si="5"/>
        <v>0</v>
      </c>
      <c r="L23" s="400">
        <f t="shared" si="5"/>
        <v>0</v>
      </c>
      <c r="M23" s="400">
        <f t="shared" si="5"/>
        <v>0</v>
      </c>
      <c r="N23" s="400">
        <f t="shared" si="5"/>
        <v>0</v>
      </c>
      <c r="O23" s="400">
        <f t="shared" si="5"/>
        <v>0</v>
      </c>
      <c r="P23" s="400">
        <f t="shared" si="5"/>
        <v>708300</v>
      </c>
      <c r="Q23" s="400">
        <f t="shared" si="5"/>
        <v>0</v>
      </c>
    </row>
    <row r="24" spans="1:26" s="320" customFormat="1" ht="43.2">
      <c r="A24" s="321" t="s">
        <v>188</v>
      </c>
      <c r="B24" s="321" t="s">
        <v>189</v>
      </c>
      <c r="C24" s="322" t="s">
        <v>183</v>
      </c>
      <c r="D24" s="385" t="s">
        <v>190</v>
      </c>
      <c r="E24" s="324">
        <f t="shared" ref="E24" si="6">F24+I24</f>
        <v>708300</v>
      </c>
      <c r="F24" s="555">
        <f>580575+127725</f>
        <v>708300</v>
      </c>
      <c r="G24" s="557">
        <v>580575</v>
      </c>
      <c r="H24" s="325">
        <v>0</v>
      </c>
      <c r="I24" s="325">
        <v>0</v>
      </c>
      <c r="J24" s="324">
        <f>L24+O24</f>
        <v>0</v>
      </c>
      <c r="K24" s="325">
        <f t="shared" ref="K24" si="7">O24</f>
        <v>0</v>
      </c>
      <c r="L24" s="325">
        <v>0</v>
      </c>
      <c r="M24" s="325">
        <v>0</v>
      </c>
      <c r="N24" s="325">
        <v>0</v>
      </c>
      <c r="O24" s="325">
        <v>0</v>
      </c>
      <c r="P24" s="324">
        <f t="shared" ref="P24" si="8">E24+J24</f>
        <v>708300</v>
      </c>
      <c r="Q24" s="324">
        <f t="shared" ref="Q24" si="9">O24</f>
        <v>0</v>
      </c>
      <c r="R24" s="553"/>
    </row>
    <row r="25" spans="1:26" ht="30" customHeight="1">
      <c r="A25" s="614" t="s">
        <v>522</v>
      </c>
      <c r="B25" s="612"/>
      <c r="C25" s="612"/>
      <c r="D25" s="613"/>
      <c r="E25" s="199">
        <f>E26+E38+E46+E49</f>
        <v>8763888</v>
      </c>
      <c r="F25" s="199">
        <f t="shared" ref="F25:Q25" si="10">F26+F38+F46+F49</f>
        <v>5633594</v>
      </c>
      <c r="G25" s="199">
        <f t="shared" si="10"/>
        <v>0</v>
      </c>
      <c r="H25" s="199">
        <f t="shared" si="10"/>
        <v>60000</v>
      </c>
      <c r="I25" s="199">
        <f t="shared" si="10"/>
        <v>2930294</v>
      </c>
      <c r="J25" s="199">
        <f t="shared" si="10"/>
        <v>5487000</v>
      </c>
      <c r="K25" s="199">
        <f t="shared" si="10"/>
        <v>5487000</v>
      </c>
      <c r="L25" s="199">
        <f t="shared" si="10"/>
        <v>0</v>
      </c>
      <c r="M25" s="199">
        <f t="shared" si="10"/>
        <v>0</v>
      </c>
      <c r="N25" s="199">
        <f t="shared" si="10"/>
        <v>0</v>
      </c>
      <c r="O25" s="199">
        <f t="shared" si="10"/>
        <v>5487000</v>
      </c>
      <c r="P25" s="199">
        <f t="shared" si="10"/>
        <v>14250888</v>
      </c>
      <c r="Q25" s="199">
        <f t="shared" si="10"/>
        <v>5487000</v>
      </c>
    </row>
    <row r="26" spans="1:26" s="36" customFormat="1">
      <c r="A26" s="30" t="s">
        <v>13</v>
      </c>
      <c r="B26" s="31"/>
      <c r="C26" s="32"/>
      <c r="D26" s="33" t="s">
        <v>14</v>
      </c>
      <c r="E26" s="34">
        <f>E27</f>
        <v>4392294</v>
      </c>
      <c r="F26" s="34">
        <f t="shared" ref="F26:Q26" si="11">F27</f>
        <v>1262000</v>
      </c>
      <c r="G26" s="34">
        <f t="shared" si="11"/>
        <v>0</v>
      </c>
      <c r="H26" s="34">
        <f t="shared" si="11"/>
        <v>60000</v>
      </c>
      <c r="I26" s="34">
        <f t="shared" si="11"/>
        <v>2930294</v>
      </c>
      <c r="J26" s="34">
        <f t="shared" si="11"/>
        <v>5487000</v>
      </c>
      <c r="K26" s="34">
        <f t="shared" si="11"/>
        <v>5487000</v>
      </c>
      <c r="L26" s="34">
        <f t="shared" si="11"/>
        <v>0</v>
      </c>
      <c r="M26" s="34">
        <f t="shared" si="11"/>
        <v>0</v>
      </c>
      <c r="N26" s="34">
        <f t="shared" si="11"/>
        <v>0</v>
      </c>
      <c r="O26" s="34">
        <f t="shared" si="11"/>
        <v>5487000</v>
      </c>
      <c r="P26" s="34">
        <f t="shared" si="11"/>
        <v>9879294</v>
      </c>
      <c r="Q26" s="34">
        <f t="shared" si="11"/>
        <v>5487000</v>
      </c>
      <c r="R26" s="482"/>
      <c r="S26" s="482"/>
      <c r="T26" s="482"/>
      <c r="U26" s="482"/>
      <c r="V26" s="482"/>
      <c r="W26" s="482"/>
      <c r="X26" s="482"/>
      <c r="Y26" s="482"/>
      <c r="Z26" s="482"/>
    </row>
    <row r="27" spans="1:26" s="36" customFormat="1">
      <c r="A27" s="30" t="s">
        <v>15</v>
      </c>
      <c r="B27" s="31"/>
      <c r="C27" s="32"/>
      <c r="D27" s="33" t="s">
        <v>14</v>
      </c>
      <c r="E27" s="34">
        <f>SUM(E28:E37)</f>
        <v>4392294</v>
      </c>
      <c r="F27" s="34">
        <f t="shared" ref="F27:Q27" si="12">SUM(F28:F37)</f>
        <v>1262000</v>
      </c>
      <c r="G27" s="34">
        <f t="shared" si="12"/>
        <v>0</v>
      </c>
      <c r="H27" s="34">
        <f t="shared" si="12"/>
        <v>60000</v>
      </c>
      <c r="I27" s="34">
        <f t="shared" si="12"/>
        <v>2930294</v>
      </c>
      <c r="J27" s="34">
        <f t="shared" si="12"/>
        <v>5487000</v>
      </c>
      <c r="K27" s="34">
        <f t="shared" si="12"/>
        <v>5487000</v>
      </c>
      <c r="L27" s="34">
        <f t="shared" si="12"/>
        <v>0</v>
      </c>
      <c r="M27" s="34">
        <f t="shared" si="12"/>
        <v>0</v>
      </c>
      <c r="N27" s="34">
        <f t="shared" si="12"/>
        <v>0</v>
      </c>
      <c r="O27" s="34">
        <f t="shared" si="12"/>
        <v>5487000</v>
      </c>
      <c r="P27" s="34">
        <f t="shared" si="12"/>
        <v>9879294</v>
      </c>
      <c r="Q27" s="34">
        <f t="shared" si="12"/>
        <v>5487000</v>
      </c>
      <c r="R27" s="482"/>
      <c r="S27" s="482"/>
      <c r="T27" s="482"/>
      <c r="U27" s="482"/>
      <c r="V27" s="482"/>
      <c r="W27" s="482"/>
      <c r="X27" s="482"/>
      <c r="Y27" s="482"/>
      <c r="Z27" s="482"/>
    </row>
    <row r="28" spans="1:26" s="36" customFormat="1" ht="86.4">
      <c r="A28" s="19" t="s">
        <v>16</v>
      </c>
      <c r="B28" s="19" t="s">
        <v>18</v>
      </c>
      <c r="C28" s="21" t="s">
        <v>17</v>
      </c>
      <c r="D28" s="37" t="s">
        <v>19</v>
      </c>
      <c r="E28" s="1">
        <f>F28+I28</f>
        <v>2200000</v>
      </c>
      <c r="F28" s="1">
        <v>200000</v>
      </c>
      <c r="G28" s="20">
        <v>0</v>
      </c>
      <c r="H28" s="20">
        <v>60000</v>
      </c>
      <c r="I28" s="470">
        <f>1800000+200000</f>
        <v>2000000</v>
      </c>
      <c r="J28" s="1">
        <f>O28</f>
        <v>0</v>
      </c>
      <c r="K28" s="20">
        <v>0</v>
      </c>
      <c r="L28" s="20">
        <v>0</v>
      </c>
      <c r="M28" s="20">
        <v>0</v>
      </c>
      <c r="N28" s="20">
        <v>0</v>
      </c>
      <c r="O28" s="20">
        <v>0</v>
      </c>
      <c r="P28" s="1">
        <f>E28+J28</f>
        <v>2200000</v>
      </c>
      <c r="Q28" s="1">
        <f t="shared" ref="Q28:Q30" si="13">O28</f>
        <v>0</v>
      </c>
      <c r="R28" s="482"/>
      <c r="S28" s="482"/>
      <c r="T28" s="482"/>
      <c r="U28" s="482"/>
      <c r="V28" s="482"/>
      <c r="W28" s="482"/>
      <c r="X28" s="482"/>
      <c r="Y28" s="482"/>
      <c r="Z28" s="482"/>
    </row>
    <row r="29" spans="1:26" s="36" customFormat="1" ht="28.8">
      <c r="A29" s="19" t="s">
        <v>125</v>
      </c>
      <c r="B29" s="19" t="s">
        <v>20</v>
      </c>
      <c r="C29" s="21" t="s">
        <v>126</v>
      </c>
      <c r="D29" s="22" t="s">
        <v>127</v>
      </c>
      <c r="E29" s="1">
        <f t="shared" ref="E29:E30" si="14">F29+I29</f>
        <v>210000</v>
      </c>
      <c r="F29" s="1">
        <v>210000</v>
      </c>
      <c r="G29" s="20">
        <v>0</v>
      </c>
      <c r="H29" s="20">
        <v>0</v>
      </c>
      <c r="I29" s="20">
        <v>0</v>
      </c>
      <c r="J29" s="1">
        <f>O29</f>
        <v>0</v>
      </c>
      <c r="K29" s="20">
        <v>0</v>
      </c>
      <c r="L29" s="20">
        <v>0</v>
      </c>
      <c r="M29" s="20">
        <v>0</v>
      </c>
      <c r="N29" s="20">
        <v>0</v>
      </c>
      <c r="O29" s="20">
        <v>0</v>
      </c>
      <c r="P29" s="1">
        <f>E29+J29</f>
        <v>210000</v>
      </c>
      <c r="Q29" s="1">
        <f t="shared" si="13"/>
        <v>0</v>
      </c>
      <c r="R29" s="482"/>
      <c r="S29" s="482"/>
      <c r="T29" s="482"/>
      <c r="U29" s="482"/>
      <c r="V29" s="482"/>
      <c r="W29" s="482"/>
      <c r="X29" s="482"/>
      <c r="Y29" s="482"/>
      <c r="Z29" s="482"/>
    </row>
    <row r="30" spans="1:26" s="36" customFormat="1" ht="43.2">
      <c r="A30" s="19" t="s">
        <v>21</v>
      </c>
      <c r="B30" s="19" t="s">
        <v>23</v>
      </c>
      <c r="C30" s="21" t="s">
        <v>22</v>
      </c>
      <c r="D30" s="22" t="s">
        <v>267</v>
      </c>
      <c r="E30" s="1">
        <f t="shared" si="14"/>
        <v>52000</v>
      </c>
      <c r="F30" s="1">
        <v>52000</v>
      </c>
      <c r="G30" s="20">
        <v>0</v>
      </c>
      <c r="H30" s="20">
        <v>0</v>
      </c>
      <c r="I30" s="20">
        <v>0</v>
      </c>
      <c r="J30" s="1">
        <f t="shared" ref="J30" si="15">L30+O30</f>
        <v>0</v>
      </c>
      <c r="K30" s="20">
        <v>0</v>
      </c>
      <c r="L30" s="20">
        <v>0</v>
      </c>
      <c r="M30" s="20">
        <v>0</v>
      </c>
      <c r="N30" s="20">
        <v>0</v>
      </c>
      <c r="O30" s="20">
        <v>0</v>
      </c>
      <c r="P30" s="1">
        <f t="shared" ref="P30" si="16">E30+J30</f>
        <v>52000</v>
      </c>
      <c r="Q30" s="1">
        <f t="shared" si="13"/>
        <v>0</v>
      </c>
      <c r="R30" s="482"/>
      <c r="S30" s="482"/>
      <c r="T30" s="482"/>
      <c r="U30" s="482"/>
      <c r="V30" s="482"/>
      <c r="W30" s="482"/>
      <c r="X30" s="482"/>
      <c r="Y30" s="482"/>
      <c r="Z30" s="482"/>
    </row>
    <row r="31" spans="1:26" ht="80.099999999999994" customHeight="1">
      <c r="A31" s="19" t="s">
        <v>146</v>
      </c>
      <c r="B31" s="19" t="s">
        <v>147</v>
      </c>
      <c r="C31" s="21" t="s">
        <v>24</v>
      </c>
      <c r="D31" s="37" t="s">
        <v>148</v>
      </c>
      <c r="E31" s="1">
        <f>F31+I31</f>
        <v>60294</v>
      </c>
      <c r="F31" s="20">
        <f>200000-200000</f>
        <v>0</v>
      </c>
      <c r="G31" s="20">
        <v>0</v>
      </c>
      <c r="H31" s="20">
        <v>0</v>
      </c>
      <c r="I31" s="20">
        <v>60294</v>
      </c>
      <c r="J31" s="1">
        <f>L31+O31</f>
        <v>0</v>
      </c>
      <c r="K31" s="20">
        <v>0</v>
      </c>
      <c r="L31" s="20">
        <v>0</v>
      </c>
      <c r="M31" s="20">
        <v>0</v>
      </c>
      <c r="N31" s="20">
        <v>0</v>
      </c>
      <c r="O31" s="1">
        <v>0</v>
      </c>
      <c r="P31" s="1">
        <f>E31+J31</f>
        <v>60294</v>
      </c>
      <c r="Q31" s="1">
        <f>O31</f>
        <v>0</v>
      </c>
    </row>
    <row r="32" spans="1:26" s="36" customFormat="1" ht="172.8">
      <c r="A32" s="19" t="s">
        <v>149</v>
      </c>
      <c r="B32" s="19" t="s">
        <v>150</v>
      </c>
      <c r="C32" s="21" t="s">
        <v>151</v>
      </c>
      <c r="D32" s="37" t="s">
        <v>152</v>
      </c>
      <c r="E32" s="1">
        <f t="shared" ref="E32:E33" si="17">F32+I32</f>
        <v>600000</v>
      </c>
      <c r="F32" s="20">
        <f>200000-200000</f>
        <v>0</v>
      </c>
      <c r="G32" s="20">
        <v>0</v>
      </c>
      <c r="H32" s="20">
        <v>0</v>
      </c>
      <c r="I32" s="470">
        <f>1000000-400000</f>
        <v>600000</v>
      </c>
      <c r="J32" s="1">
        <f t="shared" ref="J32:J33" si="18">L32+O32</f>
        <v>0</v>
      </c>
      <c r="K32" s="20">
        <v>0</v>
      </c>
      <c r="L32" s="20">
        <v>0</v>
      </c>
      <c r="M32" s="20">
        <v>0</v>
      </c>
      <c r="N32" s="20">
        <v>0</v>
      </c>
      <c r="O32" s="20">
        <v>0</v>
      </c>
      <c r="P32" s="1">
        <f t="shared" ref="P32" si="19">E32+J32</f>
        <v>600000</v>
      </c>
      <c r="Q32" s="1">
        <f t="shared" ref="Q32" si="20">O32</f>
        <v>0</v>
      </c>
      <c r="R32" s="482"/>
      <c r="S32" s="482"/>
      <c r="T32" s="482"/>
      <c r="U32" s="482"/>
      <c r="V32" s="482"/>
      <c r="W32" s="482"/>
      <c r="X32" s="482"/>
      <c r="Y32" s="482"/>
      <c r="Z32" s="482"/>
    </row>
    <row r="33" spans="1:26" s="36" customFormat="1" ht="86.4">
      <c r="A33" s="19" t="s">
        <v>241</v>
      </c>
      <c r="B33" s="19" t="s">
        <v>242</v>
      </c>
      <c r="C33" s="21" t="s">
        <v>151</v>
      </c>
      <c r="D33" s="22" t="s">
        <v>243</v>
      </c>
      <c r="E33" s="1">
        <f t="shared" si="17"/>
        <v>0</v>
      </c>
      <c r="F33" s="1">
        <v>0</v>
      </c>
      <c r="G33" s="20">
        <v>0</v>
      </c>
      <c r="H33" s="20">
        <v>0</v>
      </c>
      <c r="I33" s="20">
        <v>0</v>
      </c>
      <c r="J33" s="1">
        <f t="shared" si="18"/>
        <v>3400000</v>
      </c>
      <c r="K33" s="20">
        <f>O33</f>
        <v>3400000</v>
      </c>
      <c r="L33" s="20">
        <v>0</v>
      </c>
      <c r="M33" s="20">
        <v>0</v>
      </c>
      <c r="N33" s="20">
        <v>0</v>
      </c>
      <c r="O33" s="20">
        <v>3400000</v>
      </c>
      <c r="P33" s="1">
        <f>E33+J33</f>
        <v>3400000</v>
      </c>
      <c r="Q33" s="1">
        <f>O33</f>
        <v>3400000</v>
      </c>
      <c r="R33" s="487" t="s">
        <v>475</v>
      </c>
      <c r="S33" s="488"/>
      <c r="T33" s="483"/>
      <c r="U33" s="489" t="s">
        <v>234</v>
      </c>
      <c r="V33" s="482"/>
      <c r="W33" s="482"/>
      <c r="X33" s="482"/>
      <c r="Y33" s="482"/>
      <c r="Z33" s="482"/>
    </row>
    <row r="34" spans="1:26" ht="72">
      <c r="A34" s="332" t="s">
        <v>245</v>
      </c>
      <c r="B34" s="332" t="s">
        <v>246</v>
      </c>
      <c r="C34" s="332" t="s">
        <v>155</v>
      </c>
      <c r="D34" s="37" t="s">
        <v>247</v>
      </c>
      <c r="E34" s="1">
        <f>F34+I34</f>
        <v>0</v>
      </c>
      <c r="F34" s="20">
        <v>0</v>
      </c>
      <c r="G34" s="20">
        <v>0</v>
      </c>
      <c r="H34" s="20">
        <v>0</v>
      </c>
      <c r="I34" s="20">
        <v>0</v>
      </c>
      <c r="J34" s="1">
        <f>K34</f>
        <v>2087000</v>
      </c>
      <c r="K34" s="20">
        <f>O34</f>
        <v>2087000</v>
      </c>
      <c r="L34" s="20">
        <v>0</v>
      </c>
      <c r="M34" s="20">
        <v>0</v>
      </c>
      <c r="N34" s="20">
        <v>0</v>
      </c>
      <c r="O34" s="20">
        <f>387000+1700000</f>
        <v>2087000</v>
      </c>
      <c r="P34" s="1">
        <f t="shared" ref="P34:P37" si="21">E34+J34</f>
        <v>2087000</v>
      </c>
      <c r="Q34" s="1">
        <f>O34</f>
        <v>2087000</v>
      </c>
      <c r="R34" s="487" t="s">
        <v>475</v>
      </c>
    </row>
    <row r="35" spans="1:26" ht="28.8">
      <c r="A35" s="332" t="s">
        <v>360</v>
      </c>
      <c r="B35" s="332" t="s">
        <v>361</v>
      </c>
      <c r="C35" s="332" t="s">
        <v>363</v>
      </c>
      <c r="D35" s="37" t="s">
        <v>362</v>
      </c>
      <c r="E35" s="1">
        <f>F35+I35</f>
        <v>130000</v>
      </c>
      <c r="F35" s="20">
        <v>0</v>
      </c>
      <c r="G35" s="20">
        <v>0</v>
      </c>
      <c r="H35" s="20">
        <v>0</v>
      </c>
      <c r="I35" s="20">
        <v>130000</v>
      </c>
      <c r="J35" s="1">
        <v>0</v>
      </c>
      <c r="K35" s="20">
        <v>0</v>
      </c>
      <c r="L35" s="20">
        <v>0</v>
      </c>
      <c r="M35" s="20">
        <v>0</v>
      </c>
      <c r="N35" s="20">
        <v>0</v>
      </c>
      <c r="O35" s="20">
        <v>0</v>
      </c>
      <c r="P35" s="1">
        <f t="shared" si="21"/>
        <v>130000</v>
      </c>
      <c r="Q35" s="1">
        <f t="shared" ref="Q35" si="22">O35-R35</f>
        <v>0</v>
      </c>
    </row>
    <row r="36" spans="1:26" ht="43.2">
      <c r="A36" s="332" t="s">
        <v>545</v>
      </c>
      <c r="B36" s="332" t="s">
        <v>546</v>
      </c>
      <c r="C36" s="332" t="s">
        <v>434</v>
      </c>
      <c r="D36" s="37" t="s">
        <v>547</v>
      </c>
      <c r="E36" s="1">
        <v>200000</v>
      </c>
      <c r="F36" s="20">
        <v>0</v>
      </c>
      <c r="G36" s="20">
        <v>0</v>
      </c>
      <c r="H36" s="20">
        <v>0</v>
      </c>
      <c r="I36" s="20">
        <v>0</v>
      </c>
      <c r="J36" s="1">
        <v>0</v>
      </c>
      <c r="K36" s="20">
        <v>0</v>
      </c>
      <c r="L36" s="20">
        <v>0</v>
      </c>
      <c r="M36" s="20">
        <v>0</v>
      </c>
      <c r="N36" s="20">
        <v>0</v>
      </c>
      <c r="O36" s="20">
        <v>0</v>
      </c>
      <c r="P36" s="1">
        <f t="shared" ref="P36" si="23">E36+J36</f>
        <v>200000</v>
      </c>
      <c r="Q36" s="1">
        <f t="shared" ref="Q36" si="24">O36-R36</f>
        <v>0</v>
      </c>
    </row>
    <row r="37" spans="1:26" ht="57.6">
      <c r="A37" s="332" t="s">
        <v>297</v>
      </c>
      <c r="B37" s="332" t="s">
        <v>328</v>
      </c>
      <c r="C37" s="332" t="s">
        <v>20</v>
      </c>
      <c r="D37" s="37" t="s">
        <v>298</v>
      </c>
      <c r="E37" s="1">
        <f>F37+I37</f>
        <v>940000</v>
      </c>
      <c r="F37" s="469">
        <f>600000+200000</f>
        <v>800000</v>
      </c>
      <c r="G37" s="20">
        <v>0</v>
      </c>
      <c r="H37" s="20">
        <v>0</v>
      </c>
      <c r="I37" s="20">
        <v>140000</v>
      </c>
      <c r="J37" s="1">
        <f>L37+O37</f>
        <v>0</v>
      </c>
      <c r="K37" s="20">
        <v>0</v>
      </c>
      <c r="L37" s="20">
        <v>0</v>
      </c>
      <c r="M37" s="20">
        <v>0</v>
      </c>
      <c r="N37" s="20">
        <v>0</v>
      </c>
      <c r="O37" s="20">
        <v>0</v>
      </c>
      <c r="P37" s="1">
        <f t="shared" si="21"/>
        <v>940000</v>
      </c>
      <c r="Q37" s="1">
        <f t="shared" ref="Q37" si="25">O37</f>
        <v>0</v>
      </c>
      <c r="R37" s="482"/>
      <c r="S37" s="482"/>
    </row>
    <row r="38" spans="1:26" s="36" customFormat="1" ht="43.2">
      <c r="A38" s="333" t="s">
        <v>29</v>
      </c>
      <c r="B38" s="333"/>
      <c r="C38" s="333"/>
      <c r="D38" s="33" t="s">
        <v>30</v>
      </c>
      <c r="E38" s="34">
        <f>E39</f>
        <v>3374300</v>
      </c>
      <c r="F38" s="34">
        <f t="shared" ref="F38:Q38" si="26">F39</f>
        <v>3374300</v>
      </c>
      <c r="G38" s="34">
        <f t="shared" si="26"/>
        <v>0</v>
      </c>
      <c r="H38" s="34">
        <f t="shared" si="26"/>
        <v>0</v>
      </c>
      <c r="I38" s="34">
        <f t="shared" si="26"/>
        <v>0</v>
      </c>
      <c r="J38" s="34">
        <f t="shared" si="26"/>
        <v>0</v>
      </c>
      <c r="K38" s="34">
        <f t="shared" si="26"/>
        <v>0</v>
      </c>
      <c r="L38" s="34">
        <f t="shared" si="26"/>
        <v>0</v>
      </c>
      <c r="M38" s="34">
        <f t="shared" si="26"/>
        <v>0</v>
      </c>
      <c r="N38" s="34">
        <f t="shared" si="26"/>
        <v>0</v>
      </c>
      <c r="O38" s="34">
        <f t="shared" si="26"/>
        <v>0</v>
      </c>
      <c r="P38" s="34">
        <f t="shared" si="26"/>
        <v>3374300</v>
      </c>
      <c r="Q38" s="34">
        <f t="shared" si="26"/>
        <v>0</v>
      </c>
      <c r="R38" s="482"/>
      <c r="S38" s="482"/>
      <c r="T38" s="482"/>
      <c r="U38" s="482"/>
      <c r="V38" s="482"/>
      <c r="W38" s="482"/>
      <c r="X38" s="482"/>
      <c r="Y38" s="482"/>
      <c r="Z38" s="482"/>
    </row>
    <row r="39" spans="1:26" s="36" customFormat="1" ht="43.2">
      <c r="A39" s="334" t="s">
        <v>31</v>
      </c>
      <c r="B39" s="333"/>
      <c r="C39" s="333"/>
      <c r="D39" s="33" t="s">
        <v>30</v>
      </c>
      <c r="E39" s="34">
        <f>SUM(E40:E45)</f>
        <v>3374300</v>
      </c>
      <c r="F39" s="34">
        <f t="shared" ref="F39:Q39" si="27">SUM(F40:F45)</f>
        <v>3374300</v>
      </c>
      <c r="G39" s="34">
        <f t="shared" si="27"/>
        <v>0</v>
      </c>
      <c r="H39" s="34">
        <f t="shared" si="27"/>
        <v>0</v>
      </c>
      <c r="I39" s="34">
        <f t="shared" si="27"/>
        <v>0</v>
      </c>
      <c r="J39" s="34">
        <f t="shared" si="27"/>
        <v>0</v>
      </c>
      <c r="K39" s="34">
        <f t="shared" si="27"/>
        <v>0</v>
      </c>
      <c r="L39" s="34">
        <f t="shared" si="27"/>
        <v>0</v>
      </c>
      <c r="M39" s="34">
        <f t="shared" si="27"/>
        <v>0</v>
      </c>
      <c r="N39" s="34">
        <f t="shared" si="27"/>
        <v>0</v>
      </c>
      <c r="O39" s="34">
        <f t="shared" si="27"/>
        <v>0</v>
      </c>
      <c r="P39" s="34">
        <f t="shared" si="27"/>
        <v>3374300</v>
      </c>
      <c r="Q39" s="34">
        <f t="shared" si="27"/>
        <v>0</v>
      </c>
      <c r="R39" s="482"/>
      <c r="S39" s="482"/>
      <c r="T39" s="482"/>
      <c r="U39" s="482"/>
      <c r="V39" s="482"/>
      <c r="W39" s="482"/>
      <c r="X39" s="482"/>
      <c r="Y39" s="482"/>
      <c r="Z39" s="482"/>
    </row>
    <row r="40" spans="1:26" s="36" customFormat="1" ht="60" customHeight="1">
      <c r="A40" s="19" t="s">
        <v>34</v>
      </c>
      <c r="B40" s="19" t="s">
        <v>36</v>
      </c>
      <c r="C40" s="21" t="s">
        <v>35</v>
      </c>
      <c r="D40" s="37" t="s">
        <v>37</v>
      </c>
      <c r="E40" s="1">
        <f>F40+I40</f>
        <v>1352000</v>
      </c>
      <c r="F40" s="20">
        <f>236000+990000+126000</f>
        <v>1352000</v>
      </c>
      <c r="G40" s="20">
        <v>0</v>
      </c>
      <c r="H40" s="20"/>
      <c r="I40" s="20">
        <v>0</v>
      </c>
      <c r="J40" s="1">
        <f>L40+O40</f>
        <v>0</v>
      </c>
      <c r="K40" s="20">
        <f>O40</f>
        <v>0</v>
      </c>
      <c r="L40" s="20">
        <v>0</v>
      </c>
      <c r="M40" s="20">
        <v>0</v>
      </c>
      <c r="N40" s="20">
        <v>0</v>
      </c>
      <c r="O40" s="20">
        <v>0</v>
      </c>
      <c r="P40" s="1">
        <f>E40+J40</f>
        <v>1352000</v>
      </c>
      <c r="Q40" s="1">
        <f t="shared" ref="Q40:Q45" si="28">O40</f>
        <v>0</v>
      </c>
      <c r="R40" s="479"/>
      <c r="S40" s="479"/>
      <c r="T40" s="482"/>
      <c r="U40" s="482"/>
      <c r="V40" s="482"/>
      <c r="W40" s="482"/>
      <c r="X40" s="482"/>
      <c r="Y40" s="482"/>
      <c r="Z40" s="482"/>
    </row>
    <row r="41" spans="1:26" s="36" customFormat="1" ht="35.1" customHeight="1">
      <c r="A41" s="19" t="s">
        <v>181</v>
      </c>
      <c r="B41" s="19" t="s">
        <v>182</v>
      </c>
      <c r="C41" s="21" t="s">
        <v>183</v>
      </c>
      <c r="D41" s="22" t="s">
        <v>184</v>
      </c>
      <c r="E41" s="1">
        <f>F41+I41</f>
        <v>111300</v>
      </c>
      <c r="F41" s="20">
        <v>111300</v>
      </c>
      <c r="G41" s="20">
        <v>0</v>
      </c>
      <c r="H41" s="20">
        <v>0</v>
      </c>
      <c r="I41" s="20">
        <v>0</v>
      </c>
      <c r="J41" s="1">
        <f t="shared" ref="J41" si="29">L41+O41</f>
        <v>0</v>
      </c>
      <c r="K41" s="20">
        <f>O41</f>
        <v>0</v>
      </c>
      <c r="L41" s="20">
        <v>0</v>
      </c>
      <c r="M41" s="20">
        <v>0</v>
      </c>
      <c r="N41" s="20">
        <v>0</v>
      </c>
      <c r="O41" s="20">
        <v>0</v>
      </c>
      <c r="P41" s="1">
        <f>E41+J41</f>
        <v>111300</v>
      </c>
      <c r="Q41" s="1">
        <f t="shared" si="28"/>
        <v>0</v>
      </c>
      <c r="R41" s="490"/>
      <c r="S41" s="482"/>
      <c r="T41" s="482"/>
      <c r="U41" s="482"/>
      <c r="V41" s="482"/>
      <c r="W41" s="482"/>
      <c r="X41" s="482"/>
      <c r="Y41" s="482"/>
      <c r="Z41" s="482"/>
    </row>
    <row r="42" spans="1:26" ht="27.6" customHeight="1">
      <c r="A42" s="19" t="s">
        <v>191</v>
      </c>
      <c r="B42" s="19" t="s">
        <v>192</v>
      </c>
      <c r="C42" s="21" t="s">
        <v>193</v>
      </c>
      <c r="D42" s="22" t="s">
        <v>194</v>
      </c>
      <c r="E42" s="1">
        <f t="shared" ref="E42" si="30">F42+I42</f>
        <v>7000</v>
      </c>
      <c r="F42" s="20">
        <v>7000</v>
      </c>
      <c r="G42" s="20">
        <v>0</v>
      </c>
      <c r="H42" s="20">
        <v>0</v>
      </c>
      <c r="I42" s="20">
        <v>0</v>
      </c>
      <c r="J42" s="1">
        <f t="shared" ref="J42:J43" si="31">L42+O42</f>
        <v>0</v>
      </c>
      <c r="K42" s="20">
        <f>O42</f>
        <v>0</v>
      </c>
      <c r="L42" s="20">
        <v>0</v>
      </c>
      <c r="M42" s="20">
        <v>0</v>
      </c>
      <c r="N42" s="20">
        <v>0</v>
      </c>
      <c r="O42" s="20">
        <v>0</v>
      </c>
      <c r="P42" s="1">
        <f t="shared" ref="P42" si="32">E42+J42</f>
        <v>7000</v>
      </c>
      <c r="Q42" s="1">
        <f t="shared" si="28"/>
        <v>0</v>
      </c>
      <c r="R42" s="491"/>
    </row>
    <row r="43" spans="1:26" s="36" customFormat="1" ht="70.8" customHeight="1">
      <c r="A43" s="19" t="s">
        <v>198</v>
      </c>
      <c r="B43" s="19" t="s">
        <v>199</v>
      </c>
      <c r="C43" s="21" t="s">
        <v>135</v>
      </c>
      <c r="D43" s="22" t="s">
        <v>251</v>
      </c>
      <c r="E43" s="1">
        <f>F43+I43</f>
        <v>184000</v>
      </c>
      <c r="F43" s="20">
        <v>184000</v>
      </c>
      <c r="G43" s="20">
        <v>0</v>
      </c>
      <c r="H43" s="20">
        <v>0</v>
      </c>
      <c r="I43" s="20">
        <v>0</v>
      </c>
      <c r="J43" s="1">
        <f t="shared" si="31"/>
        <v>0</v>
      </c>
      <c r="K43" s="20">
        <f>O43</f>
        <v>0</v>
      </c>
      <c r="L43" s="20">
        <v>0</v>
      </c>
      <c r="M43" s="20">
        <v>0</v>
      </c>
      <c r="N43" s="20">
        <v>0</v>
      </c>
      <c r="O43" s="20">
        <v>0</v>
      </c>
      <c r="P43" s="1">
        <f>E43+J43</f>
        <v>184000</v>
      </c>
      <c r="Q43" s="1">
        <f t="shared" si="28"/>
        <v>0</v>
      </c>
      <c r="R43" s="490"/>
      <c r="S43" s="482"/>
      <c r="T43" s="482"/>
      <c r="U43" s="482"/>
      <c r="V43" s="482"/>
      <c r="W43" s="482"/>
      <c r="X43" s="482"/>
      <c r="Y43" s="482"/>
      <c r="Z43" s="482"/>
    </row>
    <row r="44" spans="1:26" ht="61.35" customHeight="1">
      <c r="A44" s="19" t="s">
        <v>200</v>
      </c>
      <c r="B44" s="19" t="s">
        <v>134</v>
      </c>
      <c r="C44" s="21" t="s">
        <v>135</v>
      </c>
      <c r="D44" s="22" t="s">
        <v>136</v>
      </c>
      <c r="E44" s="1">
        <f t="shared" ref="E44" si="33">F44+I44</f>
        <v>920000</v>
      </c>
      <c r="F44" s="20">
        <v>920000</v>
      </c>
      <c r="G44" s="20">
        <v>0</v>
      </c>
      <c r="H44" s="20">
        <v>0</v>
      </c>
      <c r="I44" s="20">
        <v>0</v>
      </c>
      <c r="J44" s="1">
        <f t="shared" ref="J44" si="34">L44+O44</f>
        <v>0</v>
      </c>
      <c r="K44" s="20">
        <f>O44</f>
        <v>0</v>
      </c>
      <c r="L44" s="20">
        <v>0</v>
      </c>
      <c r="M44" s="20">
        <v>0</v>
      </c>
      <c r="N44" s="20">
        <v>0</v>
      </c>
      <c r="O44" s="20">
        <v>0</v>
      </c>
      <c r="P44" s="1">
        <f t="shared" ref="P44" si="35">E44+J44</f>
        <v>920000</v>
      </c>
      <c r="Q44" s="1">
        <f t="shared" si="28"/>
        <v>0</v>
      </c>
      <c r="R44" s="491"/>
    </row>
    <row r="45" spans="1:26" s="473" customFormat="1" ht="30.75" customHeight="1">
      <c r="A45" s="332" t="s">
        <v>121</v>
      </c>
      <c r="B45" s="332" t="s">
        <v>89</v>
      </c>
      <c r="C45" s="332" t="s">
        <v>20</v>
      </c>
      <c r="D45" s="22" t="s">
        <v>340</v>
      </c>
      <c r="E45" s="1">
        <f>F45+I45</f>
        <v>800000</v>
      </c>
      <c r="F45" s="325">
        <v>800000</v>
      </c>
      <c r="G45" s="325">
        <v>0</v>
      </c>
      <c r="H45" s="325">
        <v>0</v>
      </c>
      <c r="I45" s="325">
        <v>0</v>
      </c>
      <c r="J45" s="434">
        <f>K45+L45</f>
        <v>0</v>
      </c>
      <c r="K45" s="325">
        <v>0</v>
      </c>
      <c r="L45" s="325">
        <v>0</v>
      </c>
      <c r="M45" s="325">
        <v>0</v>
      </c>
      <c r="N45" s="325">
        <v>0</v>
      </c>
      <c r="O45" s="325">
        <v>0</v>
      </c>
      <c r="P45" s="324">
        <f>E45+J45</f>
        <v>800000</v>
      </c>
      <c r="Q45" s="1">
        <f t="shared" si="28"/>
        <v>0</v>
      </c>
      <c r="R45" s="484"/>
      <c r="S45" s="485"/>
      <c r="T45" s="486"/>
      <c r="U45" s="486"/>
      <c r="V45" s="486"/>
      <c r="W45" s="486"/>
      <c r="X45" s="486"/>
      <c r="Y45" s="486"/>
      <c r="Z45" s="486"/>
    </row>
    <row r="46" spans="1:26" s="36" customFormat="1" ht="43.2">
      <c r="A46" s="334" t="s">
        <v>42</v>
      </c>
      <c r="B46" s="333"/>
      <c r="C46" s="333"/>
      <c r="D46" s="33" t="s">
        <v>43</v>
      </c>
      <c r="E46" s="34">
        <f>E47</f>
        <v>198000</v>
      </c>
      <c r="F46" s="34">
        <f t="shared" ref="F46:Q47" si="36">F47</f>
        <v>198000</v>
      </c>
      <c r="G46" s="34">
        <f t="shared" si="36"/>
        <v>0</v>
      </c>
      <c r="H46" s="34">
        <f t="shared" si="36"/>
        <v>0</v>
      </c>
      <c r="I46" s="34">
        <f t="shared" si="36"/>
        <v>0</v>
      </c>
      <c r="J46" s="34">
        <f t="shared" si="36"/>
        <v>0</v>
      </c>
      <c r="K46" s="34">
        <f t="shared" si="36"/>
        <v>0</v>
      </c>
      <c r="L46" s="34">
        <f t="shared" si="36"/>
        <v>0</v>
      </c>
      <c r="M46" s="34">
        <f t="shared" si="36"/>
        <v>0</v>
      </c>
      <c r="N46" s="34">
        <f t="shared" si="36"/>
        <v>0</v>
      </c>
      <c r="O46" s="34">
        <f t="shared" si="36"/>
        <v>0</v>
      </c>
      <c r="P46" s="34">
        <f t="shared" si="36"/>
        <v>198000</v>
      </c>
      <c r="Q46" s="34">
        <f>Q47</f>
        <v>0</v>
      </c>
      <c r="R46" s="482"/>
      <c r="S46" s="482"/>
      <c r="T46" s="482"/>
      <c r="U46" s="482"/>
      <c r="V46" s="482"/>
      <c r="W46" s="482"/>
      <c r="X46" s="482"/>
      <c r="Y46" s="482"/>
      <c r="Z46" s="482"/>
    </row>
    <row r="47" spans="1:26" s="36" customFormat="1" ht="43.2">
      <c r="A47" s="334" t="s">
        <v>44</v>
      </c>
      <c r="B47" s="333"/>
      <c r="C47" s="333"/>
      <c r="D47" s="33" t="s">
        <v>43</v>
      </c>
      <c r="E47" s="34">
        <f>E48</f>
        <v>198000</v>
      </c>
      <c r="F47" s="34">
        <f t="shared" si="36"/>
        <v>198000</v>
      </c>
      <c r="G47" s="34">
        <f t="shared" si="36"/>
        <v>0</v>
      </c>
      <c r="H47" s="34">
        <f t="shared" si="36"/>
        <v>0</v>
      </c>
      <c r="I47" s="34">
        <f t="shared" si="36"/>
        <v>0</v>
      </c>
      <c r="J47" s="34">
        <f t="shared" si="36"/>
        <v>0</v>
      </c>
      <c r="K47" s="34">
        <f t="shared" si="36"/>
        <v>0</v>
      </c>
      <c r="L47" s="34">
        <f t="shared" si="36"/>
        <v>0</v>
      </c>
      <c r="M47" s="34">
        <f t="shared" si="36"/>
        <v>0</v>
      </c>
      <c r="N47" s="34">
        <f t="shared" si="36"/>
        <v>0</v>
      </c>
      <c r="O47" s="34">
        <f t="shared" si="36"/>
        <v>0</v>
      </c>
      <c r="P47" s="34">
        <f t="shared" si="36"/>
        <v>198000</v>
      </c>
      <c r="Q47" s="34">
        <f t="shared" si="36"/>
        <v>0</v>
      </c>
      <c r="R47" s="482"/>
      <c r="S47" s="482"/>
      <c r="T47" s="482"/>
      <c r="U47" s="482"/>
      <c r="V47" s="482"/>
      <c r="W47" s="482"/>
      <c r="X47" s="482"/>
      <c r="Y47" s="482"/>
      <c r="Z47" s="482"/>
    </row>
    <row r="48" spans="1:26" s="36" customFormat="1" ht="57.6">
      <c r="A48" s="19" t="s">
        <v>100</v>
      </c>
      <c r="B48" s="19" t="s">
        <v>101</v>
      </c>
      <c r="C48" s="21" t="s">
        <v>102</v>
      </c>
      <c r="D48" s="22" t="s">
        <v>103</v>
      </c>
      <c r="E48" s="1">
        <f>F48+I48</f>
        <v>198000</v>
      </c>
      <c r="F48" s="20">
        <v>198000</v>
      </c>
      <c r="G48" s="20">
        <v>0</v>
      </c>
      <c r="H48" s="325">
        <v>0</v>
      </c>
      <c r="I48" s="325">
        <v>0</v>
      </c>
      <c r="J48" s="1">
        <f>L48+O48</f>
        <v>0</v>
      </c>
      <c r="K48" s="20">
        <v>0</v>
      </c>
      <c r="L48" s="20">
        <v>0</v>
      </c>
      <c r="M48" s="20">
        <v>0</v>
      </c>
      <c r="N48" s="20">
        <v>0</v>
      </c>
      <c r="O48" s="20">
        <v>0</v>
      </c>
      <c r="P48" s="1">
        <f>E48+J48</f>
        <v>198000</v>
      </c>
      <c r="Q48" s="1">
        <f>O48</f>
        <v>0</v>
      </c>
      <c r="R48" s="482"/>
      <c r="S48" s="482"/>
      <c r="T48" s="482"/>
      <c r="U48" s="482"/>
      <c r="V48" s="482"/>
      <c r="W48" s="482"/>
      <c r="X48" s="482"/>
      <c r="Y48" s="482"/>
      <c r="Z48" s="482"/>
    </row>
    <row r="49" spans="1:26" s="36" customFormat="1" ht="28.8">
      <c r="A49" s="30" t="s">
        <v>49</v>
      </c>
      <c r="B49" s="31"/>
      <c r="C49" s="32"/>
      <c r="D49" s="33" t="s">
        <v>50</v>
      </c>
      <c r="E49" s="34">
        <f>E50</f>
        <v>799294</v>
      </c>
      <c r="F49" s="34">
        <f t="shared" ref="F49:Q50" si="37">F50</f>
        <v>799294</v>
      </c>
      <c r="G49" s="34">
        <f t="shared" si="37"/>
        <v>0</v>
      </c>
      <c r="H49" s="34">
        <f t="shared" si="37"/>
        <v>0</v>
      </c>
      <c r="I49" s="34">
        <f t="shared" si="37"/>
        <v>0</v>
      </c>
      <c r="J49" s="34">
        <f t="shared" si="37"/>
        <v>0</v>
      </c>
      <c r="K49" s="34">
        <f t="shared" si="37"/>
        <v>0</v>
      </c>
      <c r="L49" s="34">
        <f t="shared" si="37"/>
        <v>0</v>
      </c>
      <c r="M49" s="34">
        <f t="shared" si="37"/>
        <v>0</v>
      </c>
      <c r="N49" s="34">
        <f t="shared" si="37"/>
        <v>0</v>
      </c>
      <c r="O49" s="34">
        <f t="shared" si="37"/>
        <v>0</v>
      </c>
      <c r="P49" s="34">
        <f t="shared" si="37"/>
        <v>799294</v>
      </c>
      <c r="Q49" s="34">
        <f t="shared" si="37"/>
        <v>0</v>
      </c>
      <c r="R49" s="482"/>
      <c r="S49" s="482"/>
      <c r="T49" s="482"/>
      <c r="U49" s="482"/>
      <c r="V49" s="482"/>
      <c r="W49" s="482"/>
      <c r="X49" s="482"/>
      <c r="Y49" s="482"/>
      <c r="Z49" s="482"/>
    </row>
    <row r="50" spans="1:26" s="36" customFormat="1" ht="28.8">
      <c r="A50" s="30" t="s">
        <v>51</v>
      </c>
      <c r="B50" s="31"/>
      <c r="C50" s="32"/>
      <c r="D50" s="33" t="s">
        <v>50</v>
      </c>
      <c r="E50" s="34">
        <f>E51</f>
        <v>799294</v>
      </c>
      <c r="F50" s="34">
        <f t="shared" si="37"/>
        <v>799294</v>
      </c>
      <c r="G50" s="34">
        <f t="shared" si="37"/>
        <v>0</v>
      </c>
      <c r="H50" s="34">
        <f t="shared" si="37"/>
        <v>0</v>
      </c>
      <c r="I50" s="34">
        <f t="shared" si="37"/>
        <v>0</v>
      </c>
      <c r="J50" s="34">
        <f t="shared" si="37"/>
        <v>0</v>
      </c>
      <c r="K50" s="34">
        <f t="shared" si="37"/>
        <v>0</v>
      </c>
      <c r="L50" s="34">
        <f t="shared" si="37"/>
        <v>0</v>
      </c>
      <c r="M50" s="34">
        <f t="shared" si="37"/>
        <v>0</v>
      </c>
      <c r="N50" s="34">
        <f t="shared" si="37"/>
        <v>0</v>
      </c>
      <c r="O50" s="34">
        <f t="shared" si="37"/>
        <v>0</v>
      </c>
      <c r="P50" s="34">
        <f t="shared" si="37"/>
        <v>799294</v>
      </c>
      <c r="Q50" s="34">
        <f t="shared" si="37"/>
        <v>0</v>
      </c>
      <c r="R50" s="482"/>
      <c r="S50" s="482"/>
      <c r="T50" s="482"/>
      <c r="U50" s="482"/>
      <c r="V50" s="482"/>
      <c r="W50" s="482"/>
      <c r="X50" s="482"/>
      <c r="Y50" s="482"/>
      <c r="Z50" s="482"/>
    </row>
    <row r="51" spans="1:26" s="465" customFormat="1" ht="30.75" customHeight="1">
      <c r="A51" s="332" t="s">
        <v>339</v>
      </c>
      <c r="B51" s="332" t="s">
        <v>89</v>
      </c>
      <c r="C51" s="332" t="s">
        <v>20</v>
      </c>
      <c r="D51" s="22" t="s">
        <v>340</v>
      </c>
      <c r="E51" s="1">
        <f>F51+I51</f>
        <v>799294</v>
      </c>
      <c r="F51" s="325">
        <v>799294</v>
      </c>
      <c r="G51" s="325">
        <v>0</v>
      </c>
      <c r="H51" s="325">
        <v>0</v>
      </c>
      <c r="I51" s="325">
        <v>0</v>
      </c>
      <c r="J51" s="1">
        <f>K51+L51</f>
        <v>0</v>
      </c>
      <c r="K51" s="325">
        <v>0</v>
      </c>
      <c r="L51" s="325">
        <v>0</v>
      </c>
      <c r="M51" s="325">
        <v>0</v>
      </c>
      <c r="N51" s="325">
        <v>0</v>
      </c>
      <c r="O51" s="325">
        <v>0</v>
      </c>
      <c r="P51" s="324">
        <f>E51+J51</f>
        <v>799294</v>
      </c>
      <c r="Q51" s="1">
        <f>O51</f>
        <v>0</v>
      </c>
      <c r="R51" s="484"/>
      <c r="S51" s="485"/>
      <c r="T51" s="486"/>
      <c r="U51" s="486"/>
      <c r="V51" s="486"/>
      <c r="W51" s="486"/>
      <c r="X51" s="486"/>
      <c r="Y51" s="486"/>
      <c r="Z51" s="486"/>
    </row>
    <row r="52" spans="1:26" ht="16.350000000000001" customHeight="1">
      <c r="A52" s="611" t="s">
        <v>425</v>
      </c>
      <c r="B52" s="612"/>
      <c r="C52" s="612"/>
      <c r="D52" s="613"/>
      <c r="E52" s="199">
        <f>E53+E58</f>
        <v>0</v>
      </c>
      <c r="F52" s="199">
        <f t="shared" ref="F52:Q52" si="38">F53+F58</f>
        <v>-23650</v>
      </c>
      <c r="G52" s="199">
        <f t="shared" si="38"/>
        <v>0</v>
      </c>
      <c r="H52" s="199">
        <f t="shared" si="38"/>
        <v>0</v>
      </c>
      <c r="I52" s="199">
        <f t="shared" si="38"/>
        <v>23650</v>
      </c>
      <c r="J52" s="199">
        <f t="shared" si="38"/>
        <v>0</v>
      </c>
      <c r="K52" s="199">
        <f t="shared" si="38"/>
        <v>0</v>
      </c>
      <c r="L52" s="199">
        <f t="shared" si="38"/>
        <v>0</v>
      </c>
      <c r="M52" s="199">
        <f t="shared" si="38"/>
        <v>0</v>
      </c>
      <c r="N52" s="199">
        <f t="shared" si="38"/>
        <v>0</v>
      </c>
      <c r="O52" s="199">
        <f t="shared" si="38"/>
        <v>0</v>
      </c>
      <c r="P52" s="199">
        <f t="shared" si="38"/>
        <v>0</v>
      </c>
      <c r="Q52" s="199">
        <f t="shared" si="38"/>
        <v>0</v>
      </c>
      <c r="R52" s="482"/>
      <c r="S52" s="482"/>
    </row>
    <row r="53" spans="1:26" s="36" customFormat="1">
      <c r="A53" s="30" t="s">
        <v>13</v>
      </c>
      <c r="B53" s="31"/>
      <c r="C53" s="32"/>
      <c r="D53" s="33" t="s">
        <v>14</v>
      </c>
      <c r="E53" s="34">
        <f>E54</f>
        <v>0</v>
      </c>
      <c r="F53" s="34">
        <f t="shared" ref="F53:Q53" si="39">F54</f>
        <v>50000</v>
      </c>
      <c r="G53" s="34">
        <f t="shared" si="39"/>
        <v>0</v>
      </c>
      <c r="H53" s="34">
        <f t="shared" si="39"/>
        <v>0</v>
      </c>
      <c r="I53" s="34">
        <f t="shared" si="39"/>
        <v>-50000</v>
      </c>
      <c r="J53" s="34">
        <f t="shared" si="39"/>
        <v>0</v>
      </c>
      <c r="K53" s="34">
        <f t="shared" si="39"/>
        <v>0</v>
      </c>
      <c r="L53" s="34">
        <f t="shared" si="39"/>
        <v>0</v>
      </c>
      <c r="M53" s="34">
        <f t="shared" si="39"/>
        <v>0</v>
      </c>
      <c r="N53" s="34">
        <f t="shared" si="39"/>
        <v>0</v>
      </c>
      <c r="O53" s="34">
        <f t="shared" si="39"/>
        <v>0</v>
      </c>
      <c r="P53" s="34">
        <f t="shared" si="39"/>
        <v>0</v>
      </c>
      <c r="Q53" s="34">
        <f t="shared" si="39"/>
        <v>0</v>
      </c>
      <c r="R53" s="482"/>
      <c r="S53" s="482"/>
      <c r="T53" s="482"/>
      <c r="U53" s="482"/>
      <c r="V53" s="482"/>
      <c r="W53" s="482"/>
      <c r="X53" s="482"/>
      <c r="Y53" s="482"/>
      <c r="Z53" s="482"/>
    </row>
    <row r="54" spans="1:26" s="36" customFormat="1">
      <c r="A54" s="30" t="s">
        <v>15</v>
      </c>
      <c r="B54" s="31"/>
      <c r="C54" s="32"/>
      <c r="D54" s="33" t="s">
        <v>14</v>
      </c>
      <c r="E54" s="34">
        <f t="shared" ref="E54:Q54" si="40">SUM(E55:E57)</f>
        <v>0</v>
      </c>
      <c r="F54" s="34">
        <f t="shared" si="40"/>
        <v>50000</v>
      </c>
      <c r="G54" s="34">
        <f t="shared" si="40"/>
        <v>0</v>
      </c>
      <c r="H54" s="34">
        <f t="shared" si="40"/>
        <v>0</v>
      </c>
      <c r="I54" s="34">
        <f t="shared" si="40"/>
        <v>-50000</v>
      </c>
      <c r="J54" s="34">
        <f t="shared" si="40"/>
        <v>0</v>
      </c>
      <c r="K54" s="34">
        <f t="shared" si="40"/>
        <v>0</v>
      </c>
      <c r="L54" s="34">
        <f t="shared" si="40"/>
        <v>0</v>
      </c>
      <c r="M54" s="34">
        <f t="shared" si="40"/>
        <v>0</v>
      </c>
      <c r="N54" s="34">
        <f t="shared" si="40"/>
        <v>0</v>
      </c>
      <c r="O54" s="34">
        <f t="shared" si="40"/>
        <v>0</v>
      </c>
      <c r="P54" s="34">
        <f t="shared" si="40"/>
        <v>0</v>
      </c>
      <c r="Q54" s="34">
        <f t="shared" si="40"/>
        <v>0</v>
      </c>
      <c r="R54" s="482"/>
      <c r="S54" s="482"/>
      <c r="T54" s="482"/>
      <c r="U54" s="482"/>
      <c r="V54" s="482"/>
      <c r="W54" s="482"/>
      <c r="X54" s="482"/>
      <c r="Y54" s="482"/>
      <c r="Z54" s="482"/>
    </row>
    <row r="55" spans="1:26" s="36" customFormat="1" ht="43.2">
      <c r="A55" s="19" t="s">
        <v>21</v>
      </c>
      <c r="B55" s="19" t="s">
        <v>23</v>
      </c>
      <c r="C55" s="21" t="s">
        <v>22</v>
      </c>
      <c r="D55" s="22" t="s">
        <v>267</v>
      </c>
      <c r="E55" s="1">
        <f t="shared" ref="E55:E57" si="41">F55+I55</f>
        <v>14000</v>
      </c>
      <c r="F55" s="1">
        <v>14000</v>
      </c>
      <c r="G55" s="20">
        <v>0</v>
      </c>
      <c r="H55" s="20">
        <v>0</v>
      </c>
      <c r="I55" s="20">
        <v>0</v>
      </c>
      <c r="J55" s="1">
        <f t="shared" ref="J55:J57" si="42">L55+O55</f>
        <v>0</v>
      </c>
      <c r="K55" s="20">
        <v>0</v>
      </c>
      <c r="L55" s="20">
        <v>0</v>
      </c>
      <c r="M55" s="20">
        <v>0</v>
      </c>
      <c r="N55" s="20">
        <v>0</v>
      </c>
      <c r="O55" s="20">
        <v>0</v>
      </c>
      <c r="P55" s="1">
        <f t="shared" ref="P55:P57" si="43">E55+J55</f>
        <v>14000</v>
      </c>
      <c r="Q55" s="1">
        <f t="shared" ref="Q55:Q57" si="44">O55</f>
        <v>0</v>
      </c>
      <c r="R55" s="482"/>
      <c r="S55" s="482"/>
      <c r="T55" s="482"/>
      <c r="U55" s="482"/>
      <c r="V55" s="482"/>
      <c r="W55" s="482"/>
      <c r="X55" s="482"/>
      <c r="Y55" s="482"/>
      <c r="Z55" s="482"/>
    </row>
    <row r="56" spans="1:26" s="36" customFormat="1" ht="28.8">
      <c r="A56" s="19" t="s">
        <v>91</v>
      </c>
      <c r="B56" s="19" t="s">
        <v>92</v>
      </c>
      <c r="C56" s="21" t="s">
        <v>93</v>
      </c>
      <c r="D56" s="22" t="s">
        <v>94</v>
      </c>
      <c r="E56" s="1">
        <f t="shared" ref="E56" si="45">F56+I56</f>
        <v>22500</v>
      </c>
      <c r="F56" s="1">
        <v>22500</v>
      </c>
      <c r="G56" s="20">
        <v>0</v>
      </c>
      <c r="H56" s="20">
        <v>0</v>
      </c>
      <c r="I56" s="20">
        <v>0</v>
      </c>
      <c r="J56" s="1">
        <f t="shared" ref="J56" si="46">L56+O56</f>
        <v>0</v>
      </c>
      <c r="K56" s="20">
        <v>0</v>
      </c>
      <c r="L56" s="20">
        <v>0</v>
      </c>
      <c r="M56" s="20">
        <v>0</v>
      </c>
      <c r="N56" s="20">
        <v>0</v>
      </c>
      <c r="O56" s="20">
        <v>0</v>
      </c>
      <c r="P56" s="1">
        <f t="shared" ref="P56" si="47">E56+J56</f>
        <v>22500</v>
      </c>
      <c r="Q56" s="1">
        <f t="shared" ref="Q56" si="48">O56</f>
        <v>0</v>
      </c>
      <c r="R56" s="482"/>
      <c r="S56" s="482"/>
      <c r="T56" s="482"/>
      <c r="U56" s="482"/>
      <c r="V56" s="482"/>
      <c r="W56" s="482"/>
      <c r="X56" s="482"/>
      <c r="Y56" s="482"/>
      <c r="Z56" s="482"/>
    </row>
    <row r="57" spans="1:26" s="36" customFormat="1" ht="57.6">
      <c r="A57" s="19" t="s">
        <v>133</v>
      </c>
      <c r="B57" s="19" t="s">
        <v>134</v>
      </c>
      <c r="C57" s="21" t="s">
        <v>135</v>
      </c>
      <c r="D57" s="22" t="s">
        <v>136</v>
      </c>
      <c r="E57" s="1">
        <f t="shared" si="41"/>
        <v>-36500</v>
      </c>
      <c r="F57" s="20">
        <f>36000-22500</f>
        <v>13500</v>
      </c>
      <c r="G57" s="20">
        <v>0</v>
      </c>
      <c r="H57" s="20">
        <v>0</v>
      </c>
      <c r="I57" s="20">
        <v>-50000</v>
      </c>
      <c r="J57" s="1">
        <f t="shared" si="42"/>
        <v>0</v>
      </c>
      <c r="K57" s="20">
        <v>0</v>
      </c>
      <c r="L57" s="20">
        <v>0</v>
      </c>
      <c r="M57" s="20">
        <v>0</v>
      </c>
      <c r="N57" s="20">
        <v>0</v>
      </c>
      <c r="O57" s="20">
        <v>0</v>
      </c>
      <c r="P57" s="1">
        <f t="shared" si="43"/>
        <v>-36500</v>
      </c>
      <c r="Q57" s="1">
        <f t="shared" si="44"/>
        <v>0</v>
      </c>
      <c r="R57" s="482"/>
      <c r="S57" s="482"/>
      <c r="T57" s="482"/>
      <c r="U57" s="482"/>
      <c r="V57" s="482"/>
      <c r="W57" s="482"/>
      <c r="X57" s="482"/>
      <c r="Y57" s="482"/>
      <c r="Z57" s="482"/>
    </row>
    <row r="58" spans="1:26" s="36" customFormat="1" ht="43.2">
      <c r="A58" s="333" t="s">
        <v>29</v>
      </c>
      <c r="B58" s="333"/>
      <c r="C58" s="333"/>
      <c r="D58" s="33" t="s">
        <v>30</v>
      </c>
      <c r="E58" s="34">
        <f>E59</f>
        <v>0</v>
      </c>
      <c r="F58" s="34">
        <f t="shared" ref="F58:Q58" si="49">F59</f>
        <v>-73650</v>
      </c>
      <c r="G58" s="34">
        <f t="shared" si="49"/>
        <v>0</v>
      </c>
      <c r="H58" s="34">
        <f t="shared" si="49"/>
        <v>0</v>
      </c>
      <c r="I58" s="34">
        <f t="shared" si="49"/>
        <v>73650</v>
      </c>
      <c r="J58" s="34">
        <f t="shared" si="49"/>
        <v>0</v>
      </c>
      <c r="K58" s="34">
        <f t="shared" si="49"/>
        <v>0</v>
      </c>
      <c r="L58" s="34">
        <f t="shared" si="49"/>
        <v>0</v>
      </c>
      <c r="M58" s="34">
        <f t="shared" si="49"/>
        <v>0</v>
      </c>
      <c r="N58" s="34">
        <f t="shared" si="49"/>
        <v>0</v>
      </c>
      <c r="O58" s="34">
        <f t="shared" si="49"/>
        <v>0</v>
      </c>
      <c r="P58" s="34">
        <f t="shared" si="49"/>
        <v>0</v>
      </c>
      <c r="Q58" s="34">
        <f t="shared" si="49"/>
        <v>0</v>
      </c>
      <c r="R58" s="482"/>
      <c r="S58" s="482"/>
      <c r="T58" s="482"/>
      <c r="U58" s="482"/>
      <c r="V58" s="482"/>
      <c r="W58" s="482"/>
      <c r="X58" s="482"/>
      <c r="Y58" s="482"/>
      <c r="Z58" s="482"/>
    </row>
    <row r="59" spans="1:26" s="36" customFormat="1" ht="43.2">
      <c r="A59" s="334" t="s">
        <v>31</v>
      </c>
      <c r="B59" s="333"/>
      <c r="C59" s="333"/>
      <c r="D59" s="33" t="s">
        <v>30</v>
      </c>
      <c r="E59" s="34">
        <f>SUM(E60:E65)</f>
        <v>0</v>
      </c>
      <c r="F59" s="34">
        <f t="shared" ref="F59:Q59" si="50">SUM(F60:F65)</f>
        <v>-73650</v>
      </c>
      <c r="G59" s="34">
        <f t="shared" si="50"/>
        <v>0</v>
      </c>
      <c r="H59" s="34">
        <f t="shared" si="50"/>
        <v>0</v>
      </c>
      <c r="I59" s="34">
        <f t="shared" si="50"/>
        <v>73650</v>
      </c>
      <c r="J59" s="34">
        <f t="shared" si="50"/>
        <v>0</v>
      </c>
      <c r="K59" s="34">
        <f t="shared" si="50"/>
        <v>0</v>
      </c>
      <c r="L59" s="34">
        <f t="shared" si="50"/>
        <v>0</v>
      </c>
      <c r="M59" s="34">
        <f t="shared" si="50"/>
        <v>0</v>
      </c>
      <c r="N59" s="34">
        <f t="shared" si="50"/>
        <v>0</v>
      </c>
      <c r="O59" s="34">
        <f t="shared" si="50"/>
        <v>0</v>
      </c>
      <c r="P59" s="34">
        <f t="shared" si="50"/>
        <v>0</v>
      </c>
      <c r="Q59" s="34">
        <f t="shared" si="50"/>
        <v>0</v>
      </c>
      <c r="R59" s="482"/>
      <c r="S59" s="482"/>
      <c r="T59" s="482"/>
      <c r="U59" s="482"/>
      <c r="V59" s="482"/>
      <c r="W59" s="482"/>
      <c r="X59" s="482"/>
      <c r="Y59" s="482"/>
      <c r="Z59" s="482"/>
    </row>
    <row r="60" spans="1:26" s="36" customFormat="1" ht="60" customHeight="1">
      <c r="A60" s="19" t="s">
        <v>34</v>
      </c>
      <c r="B60" s="19" t="s">
        <v>36</v>
      </c>
      <c r="C60" s="21" t="s">
        <v>35</v>
      </c>
      <c r="D60" s="37" t="s">
        <v>37</v>
      </c>
      <c r="E60" s="1">
        <f>F60+I60</f>
        <v>0</v>
      </c>
      <c r="F60" s="470">
        <v>-73650</v>
      </c>
      <c r="G60" s="20">
        <v>0</v>
      </c>
      <c r="H60" s="20"/>
      <c r="I60" s="470">
        <v>73650</v>
      </c>
      <c r="J60" s="1">
        <f>L60+O60</f>
        <v>0</v>
      </c>
      <c r="K60" s="20">
        <f>O60</f>
        <v>0</v>
      </c>
      <c r="L60" s="20">
        <v>0</v>
      </c>
      <c r="M60" s="20">
        <v>0</v>
      </c>
      <c r="N60" s="20">
        <v>0</v>
      </c>
      <c r="O60" s="20">
        <v>0</v>
      </c>
      <c r="P60" s="1">
        <f>E60+J60</f>
        <v>0</v>
      </c>
      <c r="Q60" s="1">
        <f t="shared" ref="Q60" si="51">O60</f>
        <v>0</v>
      </c>
      <c r="R60" s="479"/>
      <c r="S60" s="479"/>
      <c r="T60" s="482"/>
      <c r="U60" s="482"/>
      <c r="V60" s="482"/>
      <c r="W60" s="482"/>
      <c r="X60" s="482"/>
      <c r="Y60" s="482"/>
      <c r="Z60" s="482"/>
    </row>
    <row r="61" spans="1:26" s="396" customFormat="1" ht="33.15" customHeight="1">
      <c r="A61" s="631" t="s">
        <v>552</v>
      </c>
      <c r="B61" s="632"/>
      <c r="C61" s="632"/>
      <c r="D61" s="633"/>
      <c r="E61" s="395">
        <f>E62</f>
        <v>0</v>
      </c>
      <c r="F61" s="395">
        <f t="shared" ref="F61:Q62" si="52">F62</f>
        <v>0</v>
      </c>
      <c r="G61" s="395">
        <f t="shared" si="52"/>
        <v>0</v>
      </c>
      <c r="H61" s="395">
        <f t="shared" si="52"/>
        <v>0</v>
      </c>
      <c r="I61" s="395">
        <f t="shared" si="52"/>
        <v>0</v>
      </c>
      <c r="J61" s="395">
        <f t="shared" si="52"/>
        <v>0</v>
      </c>
      <c r="K61" s="395">
        <f t="shared" si="52"/>
        <v>0</v>
      </c>
      <c r="L61" s="395">
        <f t="shared" si="52"/>
        <v>0</v>
      </c>
      <c r="M61" s="395">
        <f t="shared" si="52"/>
        <v>0</v>
      </c>
      <c r="N61" s="395">
        <f t="shared" si="52"/>
        <v>0</v>
      </c>
      <c r="O61" s="395">
        <f t="shared" si="52"/>
        <v>0</v>
      </c>
      <c r="P61" s="395">
        <f t="shared" si="52"/>
        <v>0</v>
      </c>
      <c r="Q61" s="520">
        <f t="shared" si="52"/>
        <v>0</v>
      </c>
      <c r="R61" s="433"/>
    </row>
    <row r="62" spans="1:26" s="396" customFormat="1" ht="18" customHeight="1">
      <c r="A62" s="397" t="s">
        <v>13</v>
      </c>
      <c r="B62" s="398"/>
      <c r="C62" s="399"/>
      <c r="D62" s="476" t="s">
        <v>14</v>
      </c>
      <c r="E62" s="400">
        <f>E63</f>
        <v>0</v>
      </c>
      <c r="F62" s="400">
        <f t="shared" si="52"/>
        <v>0</v>
      </c>
      <c r="G62" s="400">
        <f t="shared" si="52"/>
        <v>0</v>
      </c>
      <c r="H62" s="400">
        <f t="shared" si="52"/>
        <v>0</v>
      </c>
      <c r="I62" s="400">
        <f t="shared" si="52"/>
        <v>0</v>
      </c>
      <c r="J62" s="400">
        <f t="shared" si="52"/>
        <v>0</v>
      </c>
      <c r="K62" s="400">
        <f t="shared" si="52"/>
        <v>0</v>
      </c>
      <c r="L62" s="400">
        <f t="shared" si="52"/>
        <v>0</v>
      </c>
      <c r="M62" s="400">
        <f t="shared" si="52"/>
        <v>0</v>
      </c>
      <c r="N62" s="400">
        <f t="shared" si="52"/>
        <v>0</v>
      </c>
      <c r="O62" s="400">
        <f t="shared" si="52"/>
        <v>0</v>
      </c>
      <c r="P62" s="400">
        <f t="shared" si="52"/>
        <v>0</v>
      </c>
      <c r="Q62" s="521"/>
      <c r="R62" s="522"/>
      <c r="S62" s="523"/>
    </row>
    <row r="63" spans="1:26" s="396" customFormat="1" ht="17.399999999999999" customHeight="1">
      <c r="A63" s="397" t="s">
        <v>15</v>
      </c>
      <c r="B63" s="398"/>
      <c r="C63" s="399"/>
      <c r="D63" s="476" t="s">
        <v>14</v>
      </c>
      <c r="E63" s="400">
        <f>E64+E65</f>
        <v>0</v>
      </c>
      <c r="F63" s="400">
        <f t="shared" ref="F63:Q63" si="53">F64+F65</f>
        <v>0</v>
      </c>
      <c r="G63" s="400">
        <f t="shared" si="53"/>
        <v>0</v>
      </c>
      <c r="H63" s="400">
        <f t="shared" si="53"/>
        <v>0</v>
      </c>
      <c r="I63" s="400">
        <f t="shared" si="53"/>
        <v>0</v>
      </c>
      <c r="J63" s="400">
        <f t="shared" si="53"/>
        <v>0</v>
      </c>
      <c r="K63" s="400">
        <f t="shared" si="53"/>
        <v>0</v>
      </c>
      <c r="L63" s="400">
        <f t="shared" si="53"/>
        <v>0</v>
      </c>
      <c r="M63" s="400">
        <f t="shared" si="53"/>
        <v>0</v>
      </c>
      <c r="N63" s="400">
        <f t="shared" si="53"/>
        <v>0</v>
      </c>
      <c r="O63" s="400">
        <f t="shared" si="53"/>
        <v>0</v>
      </c>
      <c r="P63" s="400">
        <f t="shared" si="53"/>
        <v>0</v>
      </c>
      <c r="Q63" s="400">
        <f t="shared" si="53"/>
        <v>0</v>
      </c>
      <c r="R63" s="524"/>
    </row>
    <row r="64" spans="1:26" s="473" customFormat="1" ht="47.4" customHeight="1">
      <c r="A64" s="321" t="s">
        <v>545</v>
      </c>
      <c r="B64" s="321" t="s">
        <v>546</v>
      </c>
      <c r="C64" s="322" t="s">
        <v>434</v>
      </c>
      <c r="D64" s="385" t="s">
        <v>547</v>
      </c>
      <c r="E64" s="324">
        <f>F64+I64</f>
        <v>0</v>
      </c>
      <c r="F64" s="325">
        <v>0</v>
      </c>
      <c r="G64" s="325">
        <v>0</v>
      </c>
      <c r="H64" s="325">
        <v>0</v>
      </c>
      <c r="I64" s="325">
        <v>0</v>
      </c>
      <c r="J64" s="324">
        <v>38000</v>
      </c>
      <c r="K64" s="325">
        <v>0</v>
      </c>
      <c r="L64" s="325">
        <v>0</v>
      </c>
      <c r="M64" s="325">
        <v>0</v>
      </c>
      <c r="N64" s="325">
        <v>0</v>
      </c>
      <c r="O64" s="325">
        <v>0</v>
      </c>
      <c r="P64" s="324">
        <f>E64+J64</f>
        <v>38000</v>
      </c>
      <c r="Q64" s="525">
        <f>K64</f>
        <v>0</v>
      </c>
      <c r="R64" s="433"/>
      <c r="S64" s="431"/>
    </row>
    <row r="65" spans="1:26" s="473" customFormat="1" ht="43.2">
      <c r="A65" s="321" t="s">
        <v>548</v>
      </c>
      <c r="B65" s="321" t="s">
        <v>549</v>
      </c>
      <c r="C65" s="322" t="s">
        <v>434</v>
      </c>
      <c r="D65" s="385" t="s">
        <v>550</v>
      </c>
      <c r="E65" s="324">
        <f>F65</f>
        <v>0</v>
      </c>
      <c r="F65" s="325">
        <v>0</v>
      </c>
      <c r="G65" s="325">
        <v>0</v>
      </c>
      <c r="H65" s="325">
        <v>0</v>
      </c>
      <c r="I65" s="325">
        <v>0</v>
      </c>
      <c r="J65" s="324">
        <v>-38000</v>
      </c>
      <c r="K65" s="325">
        <v>0</v>
      </c>
      <c r="L65" s="325">
        <v>0</v>
      </c>
      <c r="M65" s="325">
        <v>0</v>
      </c>
      <c r="N65" s="325">
        <v>0</v>
      </c>
      <c r="O65" s="325">
        <v>0</v>
      </c>
      <c r="P65" s="324">
        <f>E65+J65</f>
        <v>-38000</v>
      </c>
      <c r="Q65" s="525">
        <f>K65</f>
        <v>0</v>
      </c>
      <c r="R65" s="433"/>
      <c r="S65" s="431"/>
    </row>
    <row r="66" spans="1:26" ht="19.649999999999999" customHeight="1">
      <c r="A66" s="31" t="s">
        <v>52</v>
      </c>
      <c r="B66" s="31" t="s">
        <v>52</v>
      </c>
      <c r="C66" s="32" t="s">
        <v>52</v>
      </c>
      <c r="D66" s="201" t="s">
        <v>53</v>
      </c>
      <c r="E66" s="34">
        <f t="shared" ref="E66:Q66" si="54">E16+E52</f>
        <v>27652888</v>
      </c>
      <c r="F66" s="34">
        <f t="shared" si="54"/>
        <v>24498944</v>
      </c>
      <c r="G66" s="34">
        <f t="shared" si="54"/>
        <v>15482775</v>
      </c>
      <c r="H66" s="34">
        <f t="shared" si="54"/>
        <v>60000</v>
      </c>
      <c r="I66" s="34">
        <f t="shared" si="54"/>
        <v>2953944</v>
      </c>
      <c r="J66" s="34">
        <f t="shared" si="54"/>
        <v>5487000</v>
      </c>
      <c r="K66" s="34">
        <f t="shared" si="54"/>
        <v>5487000</v>
      </c>
      <c r="L66" s="34">
        <f t="shared" si="54"/>
        <v>0</v>
      </c>
      <c r="M66" s="34">
        <f t="shared" si="54"/>
        <v>0</v>
      </c>
      <c r="N66" s="34">
        <f t="shared" si="54"/>
        <v>0</v>
      </c>
      <c r="O66" s="34">
        <f t="shared" si="54"/>
        <v>5487000</v>
      </c>
      <c r="P66" s="34">
        <f t="shared" si="54"/>
        <v>33139888</v>
      </c>
      <c r="Q66" s="34">
        <f t="shared" si="54"/>
        <v>5487000</v>
      </c>
    </row>
    <row r="67" spans="1:26" ht="12.75" customHeight="1">
      <c r="P67" s="193"/>
      <c r="R67" s="453"/>
      <c r="S67" s="453"/>
    </row>
    <row r="68" spans="1:26" s="78" customFormat="1" ht="35.1" customHeight="1">
      <c r="A68" s="66" t="s">
        <v>268</v>
      </c>
      <c r="B68" s="66"/>
      <c r="C68" s="66"/>
      <c r="D68" s="66"/>
      <c r="E68" s="66"/>
      <c r="F68" s="66"/>
      <c r="G68" s="121"/>
      <c r="H68" s="122"/>
      <c r="I68" s="122"/>
      <c r="J68" s="122"/>
      <c r="K68" s="122"/>
      <c r="L68" s="122"/>
      <c r="M68" s="122"/>
      <c r="N68" s="122"/>
      <c r="O68" s="122"/>
      <c r="P68" s="75"/>
      <c r="Q68" s="76"/>
      <c r="R68" s="452"/>
      <c r="S68" s="452"/>
      <c r="T68" s="453"/>
      <c r="U68" s="453"/>
      <c r="V68" s="453"/>
      <c r="W68" s="453"/>
      <c r="X68" s="453"/>
      <c r="Y68" s="453"/>
      <c r="Z68" s="453"/>
    </row>
    <row r="69" spans="1:26" s="78" customFormat="1" ht="21.45" customHeight="1">
      <c r="A69" s="448"/>
      <c r="B69" s="448"/>
      <c r="C69" s="448"/>
      <c r="D69" s="447" t="s">
        <v>516</v>
      </c>
      <c r="E69" s="550">
        <v>8563888</v>
      </c>
      <c r="F69" s="550">
        <v>5668594</v>
      </c>
      <c r="G69" s="550">
        <v>0</v>
      </c>
      <c r="H69" s="550">
        <v>60000</v>
      </c>
      <c r="I69" s="550">
        <v>2895294</v>
      </c>
      <c r="J69" s="550">
        <v>5487000</v>
      </c>
      <c r="K69" s="550">
        <v>5487000</v>
      </c>
      <c r="L69" s="550">
        <v>0</v>
      </c>
      <c r="M69" s="550">
        <v>0</v>
      </c>
      <c r="N69" s="550">
        <v>0</v>
      </c>
      <c r="O69" s="550">
        <v>5487000</v>
      </c>
      <c r="P69" s="550">
        <v>14050888</v>
      </c>
      <c r="Q69" s="76"/>
      <c r="R69" s="452"/>
      <c r="S69" s="452"/>
      <c r="T69" s="453"/>
      <c r="U69" s="453"/>
      <c r="V69" s="453"/>
      <c r="W69" s="453"/>
      <c r="X69" s="453"/>
      <c r="Y69" s="453"/>
      <c r="Z69" s="453"/>
    </row>
    <row r="70" spans="1:26" s="453" customFormat="1" ht="21.45" customHeight="1">
      <c r="A70" s="449"/>
      <c r="B70" s="449"/>
      <c r="C70" s="449"/>
      <c r="D70" s="449"/>
      <c r="E70" s="450">
        <f>E66-E69</f>
        <v>19089000</v>
      </c>
      <c r="F70" s="450">
        <f t="shared" ref="F70:P70" si="55">F66-F69</f>
        <v>18830350</v>
      </c>
      <c r="G70" s="450">
        <f t="shared" si="55"/>
        <v>15482775</v>
      </c>
      <c r="H70" s="450">
        <f t="shared" si="55"/>
        <v>0</v>
      </c>
      <c r="I70" s="450">
        <f t="shared" si="55"/>
        <v>58650</v>
      </c>
      <c r="J70" s="450">
        <f t="shared" si="55"/>
        <v>0</v>
      </c>
      <c r="K70" s="450">
        <f t="shared" si="55"/>
        <v>0</v>
      </c>
      <c r="L70" s="450">
        <f t="shared" si="55"/>
        <v>0</v>
      </c>
      <c r="M70" s="450">
        <f t="shared" si="55"/>
        <v>0</v>
      </c>
      <c r="N70" s="450">
        <f t="shared" si="55"/>
        <v>0</v>
      </c>
      <c r="O70" s="450">
        <f t="shared" si="55"/>
        <v>0</v>
      </c>
      <c r="P70" s="450">
        <f t="shared" si="55"/>
        <v>19089000</v>
      </c>
      <c r="Q70" s="451"/>
      <c r="R70" s="452"/>
      <c r="S70" s="452"/>
    </row>
    <row r="71" spans="1:26" s="202" customFormat="1" ht="18">
      <c r="B71" s="124"/>
      <c r="E71" s="174"/>
      <c r="I71" s="174"/>
      <c r="O71" s="527" t="s">
        <v>78</v>
      </c>
      <c r="P71" s="454">
        <v>14287186.289999999</v>
      </c>
      <c r="Q71" s="203"/>
      <c r="R71" s="479"/>
      <c r="S71" s="479"/>
      <c r="T71" s="452"/>
      <c r="U71" s="452"/>
      <c r="V71" s="452"/>
      <c r="W71" s="452"/>
      <c r="X71" s="452"/>
      <c r="Y71" s="452"/>
      <c r="Z71" s="452"/>
    </row>
    <row r="72" spans="1:26">
      <c r="I72" s="216">
        <f>I66-2215000</f>
        <v>738944</v>
      </c>
      <c r="O72" s="527" t="s">
        <v>79</v>
      </c>
      <c r="P72" s="34">
        <f>P17</f>
        <v>18180700</v>
      </c>
    </row>
    <row r="73" spans="1:26">
      <c r="O73" s="527" t="s">
        <v>88</v>
      </c>
      <c r="P73" s="187">
        <v>39541.120000000003</v>
      </c>
    </row>
    <row r="74" spans="1:26">
      <c r="O74" s="527" t="s">
        <v>325</v>
      </c>
      <c r="P74" s="187">
        <v>0</v>
      </c>
    </row>
    <row r="75" spans="1:26" ht="41.4">
      <c r="A75" s="204"/>
      <c r="B75" s="634" t="s">
        <v>83</v>
      </c>
      <c r="C75" s="635"/>
      <c r="D75" s="176"/>
      <c r="E75" s="177" t="s">
        <v>64</v>
      </c>
      <c r="F75" s="178" t="s">
        <v>65</v>
      </c>
      <c r="G75" s="177" t="s">
        <v>66</v>
      </c>
      <c r="H75" s="179" t="s">
        <v>67</v>
      </c>
      <c r="I75" s="177" t="s">
        <v>68</v>
      </c>
      <c r="J75" s="180" t="s">
        <v>69</v>
      </c>
      <c r="K75" s="181"/>
      <c r="L75" s="181"/>
      <c r="M75" s="181"/>
      <c r="N75" s="181"/>
      <c r="O75" s="526" t="s">
        <v>505</v>
      </c>
      <c r="P75" s="187">
        <v>0</v>
      </c>
      <c r="Q75" s="468">
        <f>P71+P75</f>
        <v>14287186.289999999</v>
      </c>
    </row>
    <row r="76" spans="1:26" ht="31.2">
      <c r="A76" s="204"/>
      <c r="B76" s="629"/>
      <c r="C76" s="630"/>
      <c r="D76" s="182" t="s">
        <v>70</v>
      </c>
      <c r="E76" s="183">
        <v>43615071.120000005</v>
      </c>
      <c r="F76" s="184">
        <v>43075530</v>
      </c>
      <c r="G76" s="185">
        <v>0</v>
      </c>
      <c r="H76" s="185">
        <f>E76-F76</f>
        <v>539541.12000000477</v>
      </c>
      <c r="I76" s="186">
        <f>H76-500000-J76</f>
        <v>39541.120000004768</v>
      </c>
      <c r="J76" s="187"/>
      <c r="K76" s="181"/>
      <c r="L76" s="181"/>
      <c r="M76" s="181"/>
      <c r="N76" s="181"/>
      <c r="O76" s="194" t="s">
        <v>117</v>
      </c>
      <c r="P76" s="376">
        <f>P71+P75-P25</f>
        <v>36298.289999999106</v>
      </c>
      <c r="Q76" s="468">
        <f>Q75-P25</f>
        <v>36298.289999999106</v>
      </c>
    </row>
    <row r="77" spans="1:26" ht="32.85" customHeight="1">
      <c r="A77" s="204"/>
      <c r="B77" s="629"/>
      <c r="C77" s="630"/>
      <c r="D77" s="182" t="s">
        <v>312</v>
      </c>
      <c r="E77" s="185">
        <v>0</v>
      </c>
      <c r="F77" s="185">
        <v>0</v>
      </c>
      <c r="G77" s="188" t="s">
        <v>261</v>
      </c>
      <c r="H77" s="185">
        <f t="shared" ref="H77:H91" si="56">E77-F77</f>
        <v>0</v>
      </c>
      <c r="I77" s="189">
        <f>H77-J77</f>
        <v>0</v>
      </c>
      <c r="J77" s="187"/>
      <c r="K77" s="181"/>
      <c r="L77" s="181"/>
      <c r="M77" s="181"/>
      <c r="N77" s="181"/>
      <c r="O77" s="194" t="s">
        <v>118</v>
      </c>
      <c r="P77" s="205">
        <f>P72-P17</f>
        <v>0</v>
      </c>
    </row>
    <row r="78" spans="1:26" ht="34.049999999999997" customHeight="1">
      <c r="A78" s="204"/>
      <c r="B78" s="629"/>
      <c r="C78" s="630"/>
      <c r="D78" s="182" t="s">
        <v>313</v>
      </c>
      <c r="E78" s="185">
        <v>0</v>
      </c>
      <c r="F78" s="185">
        <v>0</v>
      </c>
      <c r="G78" s="188" t="s">
        <v>261</v>
      </c>
      <c r="H78" s="185">
        <f t="shared" si="56"/>
        <v>0</v>
      </c>
      <c r="I78" s="189">
        <f t="shared" ref="I78:I91" si="57">H78-J78</f>
        <v>0</v>
      </c>
      <c r="J78" s="187"/>
      <c r="K78" s="181"/>
      <c r="L78" s="181"/>
      <c r="M78" s="181"/>
      <c r="N78" s="181"/>
      <c r="O78" s="194" t="s">
        <v>327</v>
      </c>
      <c r="P78" s="205">
        <f>P73</f>
        <v>39541.120000000003</v>
      </c>
    </row>
    <row r="79" spans="1:26" ht="26.4" customHeight="1">
      <c r="A79" s="204"/>
      <c r="B79" s="629"/>
      <c r="C79" s="630"/>
      <c r="D79" s="190" t="s">
        <v>314</v>
      </c>
      <c r="E79" s="185">
        <v>99.56</v>
      </c>
      <c r="F79" s="185">
        <v>0</v>
      </c>
      <c r="G79" s="188" t="s">
        <v>261</v>
      </c>
      <c r="H79" s="185">
        <f t="shared" si="56"/>
        <v>99.56</v>
      </c>
      <c r="I79" s="189">
        <f>H79-J79</f>
        <v>0</v>
      </c>
      <c r="J79" s="191">
        <v>99.56</v>
      </c>
      <c r="K79" s="99"/>
      <c r="L79" s="99"/>
      <c r="M79" s="206"/>
      <c r="N79" s="207"/>
      <c r="O79" s="194" t="s">
        <v>326</v>
      </c>
      <c r="P79" s="205">
        <f>P74</f>
        <v>0</v>
      </c>
    </row>
    <row r="80" spans="1:26" ht="20.7" customHeight="1">
      <c r="A80" s="204"/>
      <c r="B80" s="629"/>
      <c r="C80" s="630"/>
      <c r="D80" s="182"/>
      <c r="E80" s="187"/>
      <c r="F80" s="185"/>
      <c r="G80" s="188"/>
      <c r="H80" s="185">
        <f t="shared" si="56"/>
        <v>0</v>
      </c>
      <c r="I80" s="189">
        <f t="shared" si="57"/>
        <v>0</v>
      </c>
      <c r="J80" s="192"/>
      <c r="K80" s="99"/>
      <c r="L80" s="99"/>
      <c r="M80" s="206"/>
      <c r="N80" s="208"/>
      <c r="O80" s="209"/>
    </row>
    <row r="81" spans="1:16" ht="21">
      <c r="A81" s="204"/>
      <c r="B81" s="629"/>
      <c r="C81" s="630"/>
      <c r="D81" s="182" t="s">
        <v>315</v>
      </c>
      <c r="E81" s="185">
        <v>1117091.31</v>
      </c>
      <c r="F81" s="185">
        <v>0</v>
      </c>
      <c r="G81" s="188"/>
      <c r="H81" s="185">
        <f t="shared" si="56"/>
        <v>1117091.31</v>
      </c>
      <c r="I81" s="189">
        <f t="shared" si="57"/>
        <v>1117091.31</v>
      </c>
      <c r="J81" s="192"/>
      <c r="K81" s="99"/>
      <c r="L81" s="99"/>
      <c r="M81" s="206"/>
      <c r="N81" s="208"/>
      <c r="O81" s="209"/>
    </row>
    <row r="82" spans="1:16" ht="21">
      <c r="A82" s="204"/>
      <c r="B82" s="629"/>
      <c r="C82" s="630"/>
      <c r="D82" s="182" t="s">
        <v>316</v>
      </c>
      <c r="E82" s="185">
        <v>281978.87</v>
      </c>
      <c r="F82" s="185">
        <v>0</v>
      </c>
      <c r="G82" s="188"/>
      <c r="H82" s="185">
        <f t="shared" si="56"/>
        <v>281978.87</v>
      </c>
      <c r="I82" s="189">
        <f t="shared" si="57"/>
        <v>281978.87</v>
      </c>
      <c r="J82" s="192"/>
      <c r="K82" s="99"/>
      <c r="L82" s="99"/>
      <c r="M82" s="206"/>
      <c r="N82" s="208"/>
      <c r="O82" s="209"/>
    </row>
    <row r="83" spans="1:16" ht="31.35" customHeight="1">
      <c r="A83" s="204"/>
      <c r="B83" s="629"/>
      <c r="C83" s="630"/>
      <c r="D83" s="182" t="s">
        <v>317</v>
      </c>
      <c r="E83" s="183">
        <v>1500000</v>
      </c>
      <c r="F83" s="184">
        <v>1500000</v>
      </c>
      <c r="G83" s="188"/>
      <c r="H83" s="185">
        <f t="shared" si="56"/>
        <v>0</v>
      </c>
      <c r="I83" s="189">
        <f t="shared" si="57"/>
        <v>0</v>
      </c>
      <c r="J83" s="192"/>
      <c r="K83" s="99"/>
      <c r="L83" s="99"/>
      <c r="M83" s="206"/>
      <c r="N83" s="464" t="s">
        <v>520</v>
      </c>
      <c r="O83" s="467" t="e">
        <f>#REF!+#REF!+O34+O41+O42</f>
        <v>#REF!</v>
      </c>
    </row>
    <row r="84" spans="1:16" ht="31.35" customHeight="1">
      <c r="A84" s="204"/>
      <c r="B84" s="629"/>
      <c r="C84" s="630"/>
      <c r="D84" s="182" t="s">
        <v>318</v>
      </c>
      <c r="E84" s="185">
        <v>978964.49</v>
      </c>
      <c r="F84" s="185">
        <v>0</v>
      </c>
      <c r="G84" s="188"/>
      <c r="H84" s="185">
        <f t="shared" si="56"/>
        <v>978964.49</v>
      </c>
      <c r="I84" s="189">
        <f t="shared" si="57"/>
        <v>978964.49</v>
      </c>
      <c r="J84" s="192"/>
      <c r="K84" s="99"/>
      <c r="L84" s="99"/>
      <c r="M84" s="206"/>
      <c r="N84" s="208"/>
      <c r="O84" s="209"/>
    </row>
    <row r="85" spans="1:16" ht="33.15" customHeight="1">
      <c r="A85" s="204"/>
      <c r="B85" s="629"/>
      <c r="C85" s="630"/>
      <c r="D85" s="182" t="s">
        <v>319</v>
      </c>
      <c r="E85" s="185">
        <v>0</v>
      </c>
      <c r="F85" s="185">
        <v>0</v>
      </c>
      <c r="G85" s="188"/>
      <c r="H85" s="185">
        <f t="shared" si="56"/>
        <v>0</v>
      </c>
      <c r="I85" s="189">
        <f t="shared" si="57"/>
        <v>0</v>
      </c>
      <c r="J85" s="192"/>
      <c r="K85" s="99"/>
      <c r="L85" s="99"/>
      <c r="M85" s="206"/>
      <c r="N85" s="208"/>
      <c r="O85" s="209"/>
    </row>
    <row r="86" spans="1:16" ht="62.1" customHeight="1">
      <c r="A86" s="204"/>
      <c r="B86" s="629"/>
      <c r="C86" s="630"/>
      <c r="D86" s="182" t="s">
        <v>320</v>
      </c>
      <c r="E86" s="185">
        <v>362979</v>
      </c>
      <c r="F86" s="185">
        <v>0</v>
      </c>
      <c r="G86" s="185"/>
      <c r="H86" s="185">
        <f t="shared" si="56"/>
        <v>362979</v>
      </c>
      <c r="I86" s="189">
        <f t="shared" si="57"/>
        <v>0</v>
      </c>
      <c r="J86" s="191">
        <v>362979</v>
      </c>
      <c r="K86" s="193">
        <f>-J86</f>
        <v>-362979</v>
      </c>
      <c r="L86" s="99"/>
      <c r="M86" s="206"/>
      <c r="N86" s="208"/>
      <c r="O86" s="209"/>
    </row>
    <row r="87" spans="1:16" ht="9.15" customHeight="1">
      <c r="A87" s="204"/>
      <c r="B87" s="210"/>
      <c r="C87" s="211"/>
      <c r="D87" s="182"/>
      <c r="E87" s="187"/>
      <c r="F87" s="212"/>
      <c r="G87" s="185"/>
      <c r="H87" s="185"/>
      <c r="I87" s="185"/>
      <c r="J87" s="192"/>
      <c r="K87" s="99"/>
      <c r="L87" s="99"/>
      <c r="M87" s="206"/>
      <c r="N87" s="208"/>
      <c r="O87" s="209"/>
    </row>
    <row r="88" spans="1:16" ht="17.7" customHeight="1">
      <c r="A88" s="204"/>
      <c r="B88" s="629"/>
      <c r="C88" s="630"/>
      <c r="D88" s="213" t="s">
        <v>71</v>
      </c>
      <c r="E88" s="185">
        <f>E76+E77+E78+E79</f>
        <v>43615170.680000007</v>
      </c>
      <c r="F88" s="185">
        <f t="shared" ref="F88:J88" si="58">F76+F77+F78+F79</f>
        <v>43075530</v>
      </c>
      <c r="G88" s="185">
        <f t="shared" si="58"/>
        <v>0</v>
      </c>
      <c r="H88" s="185">
        <f>E88-F88</f>
        <v>539640.68000000715</v>
      </c>
      <c r="I88" s="189">
        <f>H88-500000-J88</f>
        <v>39541.120000007155</v>
      </c>
      <c r="J88" s="214">
        <f t="shared" si="58"/>
        <v>99.56</v>
      </c>
      <c r="M88" s="195"/>
      <c r="N88" s="215"/>
      <c r="O88" s="209"/>
    </row>
    <row r="89" spans="1:16" ht="21">
      <c r="A89" s="204"/>
      <c r="B89" s="629"/>
      <c r="C89" s="630"/>
      <c r="D89" s="213" t="s">
        <v>72</v>
      </c>
      <c r="E89" s="185">
        <f>E81+E82+E83+E84+E85+E86</f>
        <v>4241013.67</v>
      </c>
      <c r="F89" s="185">
        <f t="shared" ref="F89:J89" si="59">F81+F82+F83+F84+F85+F86</f>
        <v>1500000</v>
      </c>
      <c r="G89" s="185">
        <f t="shared" si="59"/>
        <v>0</v>
      </c>
      <c r="H89" s="185">
        <f t="shared" si="56"/>
        <v>2741013.67</v>
      </c>
      <c r="I89" s="189">
        <f t="shared" si="57"/>
        <v>2378034.67</v>
      </c>
      <c r="J89" s="214">
        <f t="shared" si="59"/>
        <v>362979</v>
      </c>
      <c r="M89" s="195"/>
      <c r="N89" s="215"/>
      <c r="O89" s="209"/>
    </row>
    <row r="90" spans="1:16" ht="21">
      <c r="A90" s="204"/>
      <c r="B90" s="629"/>
      <c r="C90" s="630"/>
      <c r="D90" s="213" t="s">
        <v>73</v>
      </c>
      <c r="E90" s="185">
        <f>E81+E83+E86</f>
        <v>2980070.31</v>
      </c>
      <c r="F90" s="185">
        <f t="shared" ref="F90:J90" si="60">F81+F83+F86</f>
        <v>1500000</v>
      </c>
      <c r="G90" s="185">
        <f t="shared" si="60"/>
        <v>0</v>
      </c>
      <c r="H90" s="185">
        <f t="shared" si="56"/>
        <v>1480070.31</v>
      </c>
      <c r="I90" s="189">
        <f t="shared" si="57"/>
        <v>1117091.31</v>
      </c>
      <c r="J90" s="214">
        <f t="shared" si="60"/>
        <v>362979</v>
      </c>
      <c r="K90" s="216">
        <f>E89-E90</f>
        <v>1260943.3599999999</v>
      </c>
      <c r="M90" s="195"/>
      <c r="N90" s="215"/>
      <c r="O90" s="209"/>
    </row>
    <row r="91" spans="1:16" ht="21">
      <c r="A91" s="204"/>
      <c r="B91" s="629"/>
      <c r="C91" s="630"/>
      <c r="D91" s="213" t="s">
        <v>53</v>
      </c>
      <c r="E91" s="185">
        <f>E88+E89</f>
        <v>47856184.350000009</v>
      </c>
      <c r="F91" s="185">
        <f t="shared" ref="F91:J91" si="61">F88+F89</f>
        <v>44575530</v>
      </c>
      <c r="G91" s="185">
        <f t="shared" si="61"/>
        <v>0</v>
      </c>
      <c r="H91" s="185">
        <f t="shared" si="56"/>
        <v>3280654.3500000089</v>
      </c>
      <c r="I91" s="189">
        <f t="shared" si="57"/>
        <v>2917575.7900000089</v>
      </c>
      <c r="J91" s="191">
        <f t="shared" si="61"/>
        <v>363078.56</v>
      </c>
      <c r="M91" s="195"/>
      <c r="N91" s="215"/>
      <c r="O91" s="209"/>
    </row>
    <row r="92" spans="1:16" ht="43.2">
      <c r="B92" s="629"/>
      <c r="C92" s="630"/>
      <c r="D92" s="182" t="s">
        <v>80</v>
      </c>
      <c r="E92" s="185"/>
      <c r="F92" s="183"/>
      <c r="H92" s="217" t="s">
        <v>74</v>
      </c>
      <c r="I92" s="218">
        <f>I88+500000</f>
        <v>539541.1200000071</v>
      </c>
    </row>
    <row r="93" spans="1:16" ht="47.1" customHeight="1">
      <c r="B93" s="629"/>
      <c r="C93" s="630"/>
      <c r="D93" s="182" t="s">
        <v>81</v>
      </c>
      <c r="E93" s="185"/>
      <c r="F93" s="183"/>
      <c r="O93" s="202"/>
      <c r="P93" s="174"/>
    </row>
    <row r="94" spans="1:16" ht="43.8" customHeight="1">
      <c r="B94" s="636" t="s">
        <v>84</v>
      </c>
      <c r="C94" s="637"/>
      <c r="D94" s="182" t="s">
        <v>82</v>
      </c>
      <c r="E94" s="185">
        <f>E89-E93</f>
        <v>4241013.67</v>
      </c>
      <c r="F94" s="183">
        <f>F89-F93</f>
        <v>1500000</v>
      </c>
      <c r="O94" s="202"/>
      <c r="P94" s="174"/>
    </row>
    <row r="95" spans="1:16" ht="69.599999999999994">
      <c r="B95" s="636" t="s">
        <v>85</v>
      </c>
      <c r="C95" s="637"/>
      <c r="D95" s="182" t="s">
        <v>86</v>
      </c>
      <c r="E95" s="185" t="e">
        <f>E94-#REF!</f>
        <v>#REF!</v>
      </c>
      <c r="F95" s="183" t="e">
        <f>F94-#REF!</f>
        <v>#REF!</v>
      </c>
      <c r="O95" s="202"/>
      <c r="P95" s="174"/>
    </row>
    <row r="96" spans="1:16" ht="41.4">
      <c r="B96" s="636" t="s">
        <v>84</v>
      </c>
      <c r="C96" s="637"/>
      <c r="D96" s="219" t="s">
        <v>82</v>
      </c>
      <c r="E96" s="185" t="e">
        <f>E91-E95</f>
        <v>#REF!</v>
      </c>
      <c r="F96" s="183" t="e">
        <f>F91-F95</f>
        <v>#REF!</v>
      </c>
      <c r="O96" s="202"/>
      <c r="P96" s="174"/>
    </row>
    <row r="97" spans="2:17" ht="69">
      <c r="B97" s="636" t="s">
        <v>85</v>
      </c>
      <c r="C97" s="637"/>
      <c r="D97" s="219" t="s">
        <v>86</v>
      </c>
      <c r="E97" s="185" t="e">
        <f>E96-J93</f>
        <v>#REF!</v>
      </c>
      <c r="F97" s="183" t="e">
        <f>F96-K93</f>
        <v>#REF!</v>
      </c>
      <c r="O97" s="202"/>
      <c r="P97" s="174"/>
    </row>
    <row r="98" spans="2:17" ht="18">
      <c r="E98" s="216"/>
      <c r="K98" s="39">
        <v>1</v>
      </c>
      <c r="L98" s="216" t="e">
        <f>#REF!+P26+#REF!+#REF!+#REF!</f>
        <v>#REF!</v>
      </c>
      <c r="M98" s="39">
        <v>150000</v>
      </c>
      <c r="N98" s="220" t="e">
        <f>L98-M98</f>
        <v>#REF!</v>
      </c>
      <c r="O98" s="202"/>
      <c r="P98" s="174"/>
    </row>
    <row r="99" spans="2:17" ht="18">
      <c r="K99" s="39">
        <v>6</v>
      </c>
      <c r="L99" s="216" t="e">
        <f>#REF!+#REF!+#REF!</f>
        <v>#REF!</v>
      </c>
      <c r="N99" s="220" t="e">
        <f t="shared" ref="N99:N101" si="62">L99-M99</f>
        <v>#REF!</v>
      </c>
      <c r="O99" s="202"/>
      <c r="P99" s="174"/>
    </row>
    <row r="100" spans="2:17" ht="18">
      <c r="K100" s="39">
        <v>7</v>
      </c>
      <c r="L100" s="216" t="e">
        <f>P46+#REF!</f>
        <v>#REF!</v>
      </c>
      <c r="M100" s="39">
        <v>1200000</v>
      </c>
      <c r="N100" s="220" t="e">
        <f t="shared" si="62"/>
        <v>#REF!</v>
      </c>
      <c r="O100" s="202"/>
      <c r="P100" s="174"/>
    </row>
    <row r="101" spans="2:17" ht="18">
      <c r="K101" s="39">
        <v>37</v>
      </c>
      <c r="L101" s="216" t="e">
        <f>#REF!</f>
        <v>#REF!</v>
      </c>
      <c r="M101" s="39">
        <v>-150000</v>
      </c>
      <c r="N101" s="220" t="e">
        <f t="shared" si="62"/>
        <v>#REF!</v>
      </c>
      <c r="O101" s="202"/>
      <c r="P101" s="174"/>
    </row>
    <row r="102" spans="2:17" ht="18">
      <c r="O102" s="202"/>
      <c r="P102" s="174"/>
    </row>
    <row r="103" spans="2:17" ht="18">
      <c r="O103" s="202"/>
      <c r="P103" s="174"/>
    </row>
    <row r="104" spans="2:17" ht="18">
      <c r="O104" s="202"/>
      <c r="P104" s="174"/>
      <c r="Q104" s="39"/>
    </row>
    <row r="105" spans="2:17" ht="18">
      <c r="O105" s="202"/>
      <c r="P105" s="174"/>
      <c r="Q105" s="39"/>
    </row>
    <row r="106" spans="2:17" ht="18">
      <c r="O106" s="202"/>
      <c r="P106" s="174"/>
      <c r="Q106" s="39"/>
    </row>
    <row r="107" spans="2:17" ht="18">
      <c r="O107" s="202"/>
      <c r="P107" s="174"/>
      <c r="Q107" s="39"/>
    </row>
    <row r="108" spans="2:17" ht="18">
      <c r="O108" s="202"/>
      <c r="P108" s="174"/>
      <c r="Q108" s="39"/>
    </row>
    <row r="109" spans="2:17" ht="18">
      <c r="O109" s="202"/>
      <c r="P109" s="174"/>
      <c r="Q109" s="39"/>
    </row>
    <row r="110" spans="2:17" ht="18">
      <c r="O110" s="202"/>
      <c r="P110" s="174"/>
      <c r="Q110" s="39"/>
    </row>
    <row r="111" spans="2:17" ht="18">
      <c r="O111" s="202"/>
      <c r="P111" s="174"/>
      <c r="Q111" s="39"/>
    </row>
    <row r="112" spans="2:17" ht="18">
      <c r="O112" s="202"/>
      <c r="P112" s="174"/>
      <c r="Q112" s="39"/>
    </row>
    <row r="113" spans="15:17" ht="18">
      <c r="O113" s="202"/>
      <c r="P113" s="174"/>
      <c r="Q113" s="39"/>
    </row>
    <row r="114" spans="15:17" ht="18">
      <c r="O114" s="202"/>
      <c r="P114" s="174"/>
      <c r="Q114" s="39"/>
    </row>
    <row r="115" spans="15:17" ht="18">
      <c r="O115" s="202"/>
      <c r="P115" s="174"/>
      <c r="Q115" s="39"/>
    </row>
    <row r="116" spans="15:17" ht="18">
      <c r="O116" s="202"/>
      <c r="P116" s="174"/>
      <c r="Q116" s="39"/>
    </row>
    <row r="117" spans="15:17" ht="18">
      <c r="O117" s="202"/>
      <c r="P117" s="174"/>
      <c r="Q117" s="39"/>
    </row>
    <row r="118" spans="15:17" ht="18">
      <c r="O118" s="202"/>
      <c r="P118" s="174"/>
      <c r="Q118" s="39"/>
    </row>
    <row r="119" spans="15:17" ht="18">
      <c r="O119" s="202"/>
      <c r="P119" s="174"/>
      <c r="Q119" s="39"/>
    </row>
    <row r="120" spans="15:17" ht="18">
      <c r="O120" s="202"/>
      <c r="P120" s="174"/>
    </row>
    <row r="121" spans="15:17" ht="18">
      <c r="O121" s="202"/>
      <c r="P121" s="174"/>
    </row>
    <row r="122" spans="15:17" ht="18">
      <c r="O122" s="202"/>
      <c r="P122" s="174"/>
    </row>
    <row r="123" spans="15:17" ht="18">
      <c r="O123" s="202"/>
      <c r="P123" s="174"/>
    </row>
    <row r="124" spans="15:17" ht="18">
      <c r="O124" s="202"/>
      <c r="P124" s="174"/>
    </row>
    <row r="125" spans="15:17" ht="18">
      <c r="O125" s="202"/>
      <c r="P125" s="174"/>
    </row>
    <row r="126" spans="15:17" ht="18">
      <c r="O126" s="202"/>
      <c r="P126" s="174"/>
    </row>
    <row r="127" spans="15:17" ht="18">
      <c r="O127" s="202"/>
      <c r="P127" s="174"/>
    </row>
    <row r="128" spans="15:17" ht="18">
      <c r="O128" s="202"/>
      <c r="P128" s="174"/>
    </row>
    <row r="129" spans="1:26" ht="18">
      <c r="O129" s="202"/>
      <c r="P129" s="174"/>
    </row>
    <row r="130" spans="1:26" ht="18">
      <c r="O130" s="202"/>
      <c r="P130" s="174"/>
    </row>
    <row r="131" spans="1:26" ht="18">
      <c r="O131" s="202"/>
      <c r="P131" s="174"/>
    </row>
    <row r="132" spans="1:26" ht="21">
      <c r="A132" s="204"/>
      <c r="Q132" s="39"/>
    </row>
    <row r="133" spans="1:26" ht="21">
      <c r="A133" s="204"/>
      <c r="Q133" s="39"/>
    </row>
    <row r="134" spans="1:26" ht="21">
      <c r="A134" s="204"/>
      <c r="Q134" s="39"/>
    </row>
    <row r="135" spans="1:26" ht="21">
      <c r="A135" s="204"/>
      <c r="Q135" s="39"/>
    </row>
    <row r="136" spans="1:26" ht="21">
      <c r="A136" s="204"/>
      <c r="Q136" s="39"/>
    </row>
    <row r="137" spans="1:26" ht="33.6" customHeight="1">
      <c r="A137" s="204"/>
      <c r="Q137" s="39"/>
    </row>
    <row r="138" spans="1:26" ht="20.55" customHeight="1">
      <c r="A138" s="204"/>
      <c r="Q138" s="39"/>
    </row>
    <row r="139" spans="1:26" ht="21">
      <c r="A139" s="204"/>
      <c r="Q139" s="39"/>
    </row>
    <row r="140" spans="1:26" ht="21">
      <c r="A140" s="204"/>
      <c r="Q140" s="39"/>
      <c r="R140" s="492"/>
      <c r="S140" s="492"/>
    </row>
    <row r="141" spans="1:26" s="113" customFormat="1" ht="21">
      <c r="A141" s="204"/>
      <c r="B141" s="39"/>
      <c r="C141" s="39"/>
      <c r="D141" s="39"/>
      <c r="E141" s="39"/>
      <c r="R141" s="492"/>
      <c r="S141" s="492"/>
      <c r="T141" s="492"/>
      <c r="U141" s="492"/>
      <c r="V141" s="492"/>
      <c r="W141" s="492"/>
      <c r="X141" s="492"/>
      <c r="Y141" s="492"/>
      <c r="Z141" s="492"/>
    </row>
    <row r="142" spans="1:26" s="113" customFormat="1" ht="21">
      <c r="A142" s="204"/>
      <c r="R142" s="492"/>
      <c r="S142" s="492"/>
      <c r="T142" s="492"/>
      <c r="U142" s="492"/>
      <c r="V142" s="492"/>
      <c r="W142" s="492"/>
      <c r="X142" s="492"/>
      <c r="Y142" s="492"/>
      <c r="Z142" s="492"/>
    </row>
    <row r="143" spans="1:26" s="113" customFormat="1" ht="21">
      <c r="A143" s="204"/>
      <c r="R143" s="492"/>
      <c r="S143" s="492"/>
      <c r="T143" s="492"/>
      <c r="U143" s="492"/>
      <c r="V143" s="492"/>
      <c r="W143" s="492"/>
      <c r="X143" s="492"/>
      <c r="Y143" s="492"/>
      <c r="Z143" s="492"/>
    </row>
    <row r="144" spans="1:26" s="113" customFormat="1" ht="18" customHeight="1">
      <c r="A144" s="204"/>
      <c r="R144" s="492"/>
      <c r="S144" s="492"/>
      <c r="T144" s="492"/>
      <c r="U144" s="492"/>
      <c r="V144" s="492"/>
      <c r="W144" s="492"/>
      <c r="X144" s="492"/>
      <c r="Y144" s="492"/>
      <c r="Z144" s="492"/>
    </row>
    <row r="145" spans="1:26" s="113" customFormat="1" ht="21">
      <c r="A145" s="204"/>
      <c r="R145" s="492"/>
      <c r="S145" s="492"/>
      <c r="T145" s="492"/>
      <c r="U145" s="492"/>
      <c r="V145" s="492"/>
      <c r="W145" s="492"/>
      <c r="X145" s="492"/>
      <c r="Y145" s="492"/>
      <c r="Z145" s="492"/>
    </row>
    <row r="146" spans="1:26" s="113" customFormat="1" ht="21">
      <c r="A146" s="204"/>
      <c r="R146" s="492"/>
      <c r="S146" s="492"/>
      <c r="T146" s="492"/>
      <c r="U146" s="492"/>
      <c r="V146" s="492"/>
      <c r="W146" s="492"/>
      <c r="X146" s="492"/>
      <c r="Y146" s="492"/>
      <c r="Z146" s="492"/>
    </row>
    <row r="147" spans="1:26" s="113" customFormat="1" ht="21">
      <c r="A147" s="204"/>
      <c r="R147" s="492"/>
      <c r="S147" s="492"/>
      <c r="T147" s="492"/>
      <c r="U147" s="492"/>
      <c r="V147" s="492"/>
      <c r="W147" s="492"/>
      <c r="X147" s="492"/>
      <c r="Y147" s="492"/>
      <c r="Z147" s="492"/>
    </row>
    <row r="148" spans="1:26" s="113" customFormat="1" ht="25.2" customHeight="1">
      <c r="A148" s="204"/>
      <c r="R148" s="492"/>
      <c r="S148" s="492"/>
      <c r="T148" s="492"/>
      <c r="U148" s="492"/>
      <c r="V148" s="492"/>
      <c r="W148" s="492"/>
      <c r="X148" s="492"/>
      <c r="Y148" s="492"/>
      <c r="Z148" s="492"/>
    </row>
    <row r="149" spans="1:26" s="113" customFormat="1">
      <c r="A149" s="39"/>
      <c r="R149" s="479"/>
      <c r="S149" s="479"/>
      <c r="T149" s="492"/>
      <c r="U149" s="492"/>
      <c r="V149" s="492"/>
      <c r="W149" s="492"/>
      <c r="X149" s="492"/>
      <c r="Y149" s="492"/>
      <c r="Z149" s="492"/>
    </row>
    <row r="150" spans="1:26">
      <c r="B150" s="113"/>
      <c r="C150" s="113"/>
      <c r="D150" s="113"/>
      <c r="E150" s="113"/>
      <c r="Q150" s="39"/>
    </row>
    <row r="151" spans="1:26" ht="13.8">
      <c r="Q151" s="39"/>
    </row>
    <row r="152" spans="1:26" ht="13.8">
      <c r="Q152" s="39"/>
    </row>
    <row r="153" spans="1:26">
      <c r="Q153" s="39"/>
      <c r="R153" s="492"/>
      <c r="S153" s="492"/>
    </row>
    <row r="154" spans="1:26" s="113" customFormat="1">
      <c r="A154" s="39"/>
      <c r="B154" s="39"/>
      <c r="C154" s="39"/>
      <c r="D154" s="39"/>
      <c r="E154" s="39"/>
      <c r="R154" s="492"/>
      <c r="S154" s="492"/>
      <c r="T154" s="492"/>
      <c r="U154" s="492"/>
      <c r="V154" s="492"/>
      <c r="W154" s="492"/>
      <c r="X154" s="492"/>
      <c r="Y154" s="492"/>
      <c r="Z154" s="492"/>
    </row>
    <row r="155" spans="1:26" s="113" customFormat="1">
      <c r="A155" s="39"/>
      <c r="R155" s="492"/>
      <c r="S155" s="492"/>
      <c r="T155" s="492"/>
      <c r="U155" s="492"/>
      <c r="V155" s="492"/>
      <c r="W155" s="492"/>
      <c r="X155" s="492"/>
      <c r="Y155" s="492"/>
      <c r="Z155" s="492"/>
    </row>
    <row r="156" spans="1:26" s="113" customFormat="1">
      <c r="A156" s="39"/>
      <c r="F156" s="39"/>
      <c r="G156" s="39"/>
      <c r="H156" s="39"/>
      <c r="I156" s="39"/>
      <c r="J156" s="39"/>
      <c r="K156" s="39"/>
      <c r="L156" s="39"/>
      <c r="M156" s="39"/>
      <c r="N156" s="39"/>
      <c r="O156" s="39"/>
      <c r="P156" s="39"/>
      <c r="Q156" s="175"/>
      <c r="R156" s="492"/>
      <c r="S156" s="492"/>
      <c r="T156" s="492"/>
      <c r="U156" s="492"/>
      <c r="V156" s="492"/>
      <c r="W156" s="492"/>
      <c r="X156" s="492"/>
      <c r="Y156" s="492"/>
      <c r="Z156" s="492"/>
    </row>
    <row r="157" spans="1:26" s="113" customFormat="1">
      <c r="A157" s="39"/>
      <c r="B157" s="39"/>
      <c r="C157" s="39"/>
      <c r="D157" s="39"/>
      <c r="E157" s="39"/>
      <c r="F157" s="39"/>
      <c r="G157" s="39"/>
      <c r="H157" s="39"/>
      <c r="I157" s="39"/>
      <c r="J157" s="39"/>
      <c r="K157" s="39"/>
      <c r="L157" s="39"/>
      <c r="M157" s="39"/>
      <c r="N157" s="39"/>
      <c r="O157" s="39"/>
      <c r="P157" s="39"/>
      <c r="Q157" s="175"/>
      <c r="R157" s="492"/>
      <c r="S157" s="492"/>
      <c r="T157" s="492"/>
      <c r="U157" s="492"/>
      <c r="V157" s="492"/>
      <c r="W157" s="492"/>
      <c r="X157" s="492"/>
      <c r="Y157" s="492"/>
      <c r="Z157" s="492"/>
    </row>
    <row r="158" spans="1:26" s="113" customFormat="1">
      <c r="A158" s="39"/>
      <c r="B158" s="39"/>
      <c r="C158" s="39"/>
      <c r="D158" s="39"/>
      <c r="E158" s="39"/>
      <c r="F158" s="39"/>
      <c r="G158" s="39"/>
      <c r="H158" s="39"/>
      <c r="I158" s="39"/>
      <c r="J158" s="39"/>
      <c r="K158" s="39"/>
      <c r="L158" s="39"/>
      <c r="M158" s="39"/>
      <c r="N158" s="39"/>
      <c r="O158" s="39"/>
      <c r="P158" s="39"/>
      <c r="Q158" s="175"/>
      <c r="R158" s="492"/>
      <c r="S158" s="492"/>
      <c r="T158" s="492"/>
      <c r="U158" s="492"/>
      <c r="V158" s="492"/>
      <c r="W158" s="492"/>
      <c r="X158" s="492"/>
      <c r="Y158" s="492"/>
      <c r="Z158" s="492"/>
    </row>
    <row r="159" spans="1:26" s="113" customFormat="1">
      <c r="A159" s="39"/>
      <c r="B159" s="39"/>
      <c r="C159" s="39"/>
      <c r="D159" s="39"/>
      <c r="E159" s="39"/>
      <c r="F159" s="39"/>
      <c r="G159" s="39"/>
      <c r="H159" s="39"/>
      <c r="I159" s="39"/>
      <c r="J159" s="39"/>
      <c r="K159" s="39"/>
      <c r="L159" s="39"/>
      <c r="M159" s="39"/>
      <c r="N159" s="39"/>
      <c r="O159" s="39"/>
      <c r="P159" s="39"/>
      <c r="Q159" s="175"/>
      <c r="R159" s="479"/>
      <c r="S159" s="479"/>
      <c r="T159" s="492"/>
      <c r="U159" s="492"/>
      <c r="V159" s="492"/>
      <c r="W159" s="492"/>
      <c r="X159" s="492"/>
      <c r="Y159" s="492"/>
      <c r="Z159" s="492"/>
    </row>
  </sheetData>
  <mergeCells count="56">
    <mergeCell ref="A61:D61"/>
    <mergeCell ref="B75:C75"/>
    <mergeCell ref="B82:C82"/>
    <mergeCell ref="B97:C97"/>
    <mergeCell ref="B88:C88"/>
    <mergeCell ref="B89:C89"/>
    <mergeCell ref="B90:C90"/>
    <mergeCell ref="B91:C91"/>
    <mergeCell ref="B92:C92"/>
    <mergeCell ref="B93:C93"/>
    <mergeCell ref="B94:C94"/>
    <mergeCell ref="B95:C95"/>
    <mergeCell ref="B96:C96"/>
    <mergeCell ref="B86:C86"/>
    <mergeCell ref="B76:C76"/>
    <mergeCell ref="B77:C77"/>
    <mergeCell ref="B83:C83"/>
    <mergeCell ref="B84:C84"/>
    <mergeCell ref="B85:C85"/>
    <mergeCell ref="B78:C78"/>
    <mergeCell ref="B79:C79"/>
    <mergeCell ref="B80:C80"/>
    <mergeCell ref="B81:C81"/>
    <mergeCell ref="Q10:Q13"/>
    <mergeCell ref="E11:E13"/>
    <mergeCell ref="F11:F13"/>
    <mergeCell ref="G11:H11"/>
    <mergeCell ref="I11:I13"/>
    <mergeCell ref="J11:J13"/>
    <mergeCell ref="K11:K13"/>
    <mergeCell ref="L11:L13"/>
    <mergeCell ref="M11:N11"/>
    <mergeCell ref="E10:I10"/>
    <mergeCell ref="J10:O10"/>
    <mergeCell ref="O11:O13"/>
    <mergeCell ref="G12:G13"/>
    <mergeCell ref="H12:H13"/>
    <mergeCell ref="M12:M13"/>
    <mergeCell ref="N12:N13"/>
    <mergeCell ref="M1:P3"/>
    <mergeCell ref="A5:P5"/>
    <mergeCell ref="B6:O6"/>
    <mergeCell ref="A7:P7"/>
    <mergeCell ref="A8:P8"/>
    <mergeCell ref="A9:O9"/>
    <mergeCell ref="P10:P13"/>
    <mergeCell ref="A10:A13"/>
    <mergeCell ref="B10:B13"/>
    <mergeCell ref="C10:C13"/>
    <mergeCell ref="D10:D13"/>
    <mergeCell ref="A15:P15"/>
    <mergeCell ref="A16:D16"/>
    <mergeCell ref="A52:D52"/>
    <mergeCell ref="A25:D25"/>
    <mergeCell ref="A17:D17"/>
    <mergeCell ref="A21:D21"/>
  </mergeCells>
  <pageMargins left="0.19685039370078741" right="0.19685039370078741" top="0.9055118110236221" bottom="0.27559055118110237" header="0" footer="0.15748031496062992"/>
  <pageSetup paperSize="9" scale="70" fitToHeight="500"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9"/>
  <sheetViews>
    <sheetView view="pageBreakPreview" zoomScale="70" zoomScaleNormal="85" zoomScaleSheetLayoutView="70" workbookViewId="0">
      <selection activeCell="D14" sqref="A3:P15"/>
    </sheetView>
  </sheetViews>
  <sheetFormatPr defaultColWidth="9.109375" defaultRowHeight="13.8"/>
  <cols>
    <col min="1" max="1" width="13.88671875" style="493" customWidth="1"/>
    <col min="2" max="2" width="10.21875" style="493" customWidth="1"/>
    <col min="3" max="3" width="9.21875" style="493" customWidth="1"/>
    <col min="4" max="4" width="44.88671875" style="493" customWidth="1"/>
    <col min="5" max="6" width="14.77734375" style="493" customWidth="1"/>
    <col min="7" max="7" width="11" style="493" customWidth="1"/>
    <col min="8" max="8" width="14.88671875" style="493" customWidth="1"/>
    <col min="9" max="9" width="11" style="493" customWidth="1"/>
    <col min="10" max="10" width="16" style="493" customWidth="1"/>
    <col min="11" max="11" width="10.77734375" style="493" customWidth="1"/>
    <col min="12" max="12" width="15.77734375" style="493" customWidth="1"/>
    <col min="13" max="13" width="15" style="493" customWidth="1"/>
    <col min="14" max="14" width="16.109375" style="493" customWidth="1"/>
    <col min="15" max="15" width="10.33203125" style="493" customWidth="1"/>
    <col min="16" max="16" width="18.21875" style="493" customWidth="1"/>
    <col min="17" max="256" width="9.109375" style="493"/>
    <col min="257" max="257" width="13.88671875" style="493" customWidth="1"/>
    <col min="258" max="258" width="8.77734375" style="493" customWidth="1"/>
    <col min="259" max="259" width="9.109375" style="493" customWidth="1"/>
    <col min="260" max="260" width="50.88671875" style="493" customWidth="1"/>
    <col min="261" max="261" width="10.21875" style="493" customWidth="1"/>
    <col min="262" max="262" width="13.109375" style="493" customWidth="1"/>
    <col min="263" max="263" width="10.33203125" style="493" customWidth="1"/>
    <col min="264" max="264" width="13.21875" style="493" customWidth="1"/>
    <col min="265" max="265" width="11" style="493" customWidth="1"/>
    <col min="266" max="266" width="12.77734375" style="493" customWidth="1"/>
    <col min="267" max="267" width="10.77734375" style="493" customWidth="1"/>
    <col min="268" max="268" width="13" style="493" customWidth="1"/>
    <col min="269" max="269" width="12.109375" style="493" customWidth="1"/>
    <col min="270" max="270" width="13" style="493" customWidth="1"/>
    <col min="271" max="271" width="10.33203125" style="493" customWidth="1"/>
    <col min="272" max="272" width="13.33203125" style="493" customWidth="1"/>
    <col min="273" max="512" width="9.109375" style="493"/>
    <col min="513" max="513" width="13.88671875" style="493" customWidth="1"/>
    <col min="514" max="514" width="8.77734375" style="493" customWidth="1"/>
    <col min="515" max="515" width="9.109375" style="493" customWidth="1"/>
    <col min="516" max="516" width="50.88671875" style="493" customWidth="1"/>
    <col min="517" max="517" width="10.21875" style="493" customWidth="1"/>
    <col min="518" max="518" width="13.109375" style="493" customWidth="1"/>
    <col min="519" max="519" width="10.33203125" style="493" customWidth="1"/>
    <col min="520" max="520" width="13.21875" style="493" customWidth="1"/>
    <col min="521" max="521" width="11" style="493" customWidth="1"/>
    <col min="522" max="522" width="12.77734375" style="493" customWidth="1"/>
    <col min="523" max="523" width="10.77734375" style="493" customWidth="1"/>
    <col min="524" max="524" width="13" style="493" customWidth="1"/>
    <col min="525" max="525" width="12.109375" style="493" customWidth="1"/>
    <col min="526" max="526" width="13" style="493" customWidth="1"/>
    <col min="527" max="527" width="10.33203125" style="493" customWidth="1"/>
    <col min="528" max="528" width="13.33203125" style="493" customWidth="1"/>
    <col min="529" max="768" width="9.109375" style="493"/>
    <col min="769" max="769" width="13.88671875" style="493" customWidth="1"/>
    <col min="770" max="770" width="8.77734375" style="493" customWidth="1"/>
    <col min="771" max="771" width="9.109375" style="493" customWidth="1"/>
    <col min="772" max="772" width="50.88671875" style="493" customWidth="1"/>
    <col min="773" max="773" width="10.21875" style="493" customWidth="1"/>
    <col min="774" max="774" width="13.109375" style="493" customWidth="1"/>
    <col min="775" max="775" width="10.33203125" style="493" customWidth="1"/>
    <col min="776" max="776" width="13.21875" style="493" customWidth="1"/>
    <col min="777" max="777" width="11" style="493" customWidth="1"/>
    <col min="778" max="778" width="12.77734375" style="493" customWidth="1"/>
    <col min="779" max="779" width="10.77734375" style="493" customWidth="1"/>
    <col min="780" max="780" width="13" style="493" customWidth="1"/>
    <col min="781" max="781" width="12.109375" style="493" customWidth="1"/>
    <col min="782" max="782" width="13" style="493" customWidth="1"/>
    <col min="783" max="783" width="10.33203125" style="493" customWidth="1"/>
    <col min="784" max="784" width="13.33203125" style="493" customWidth="1"/>
    <col min="785" max="1024" width="9.109375" style="493"/>
    <col min="1025" max="1025" width="13.88671875" style="493" customWidth="1"/>
    <col min="1026" max="1026" width="8.77734375" style="493" customWidth="1"/>
    <col min="1027" max="1027" width="9.109375" style="493" customWidth="1"/>
    <col min="1028" max="1028" width="50.88671875" style="493" customWidth="1"/>
    <col min="1029" max="1029" width="10.21875" style="493" customWidth="1"/>
    <col min="1030" max="1030" width="13.109375" style="493" customWidth="1"/>
    <col min="1031" max="1031" width="10.33203125" style="493" customWidth="1"/>
    <col min="1032" max="1032" width="13.21875" style="493" customWidth="1"/>
    <col min="1033" max="1033" width="11" style="493" customWidth="1"/>
    <col min="1034" max="1034" width="12.77734375" style="493" customWidth="1"/>
    <col min="1035" max="1035" width="10.77734375" style="493" customWidth="1"/>
    <col min="1036" max="1036" width="13" style="493" customWidth="1"/>
    <col min="1037" max="1037" width="12.109375" style="493" customWidth="1"/>
    <col min="1038" max="1038" width="13" style="493" customWidth="1"/>
    <col min="1039" max="1039" width="10.33203125" style="493" customWidth="1"/>
    <col min="1040" max="1040" width="13.33203125" style="493" customWidth="1"/>
    <col min="1041" max="1280" width="9.109375" style="493"/>
    <col min="1281" max="1281" width="13.88671875" style="493" customWidth="1"/>
    <col min="1282" max="1282" width="8.77734375" style="493" customWidth="1"/>
    <col min="1283" max="1283" width="9.109375" style="493" customWidth="1"/>
    <col min="1284" max="1284" width="50.88671875" style="493" customWidth="1"/>
    <col min="1285" max="1285" width="10.21875" style="493" customWidth="1"/>
    <col min="1286" max="1286" width="13.109375" style="493" customWidth="1"/>
    <col min="1287" max="1287" width="10.33203125" style="493" customWidth="1"/>
    <col min="1288" max="1288" width="13.21875" style="493" customWidth="1"/>
    <col min="1289" max="1289" width="11" style="493" customWidth="1"/>
    <col min="1290" max="1290" width="12.77734375" style="493" customWidth="1"/>
    <col min="1291" max="1291" width="10.77734375" style="493" customWidth="1"/>
    <col min="1292" max="1292" width="13" style="493" customWidth="1"/>
    <col min="1293" max="1293" width="12.109375" style="493" customWidth="1"/>
    <col min="1294" max="1294" width="13" style="493" customWidth="1"/>
    <col min="1295" max="1295" width="10.33203125" style="493" customWidth="1"/>
    <col min="1296" max="1296" width="13.33203125" style="493" customWidth="1"/>
    <col min="1297" max="1536" width="9.109375" style="493"/>
    <col min="1537" max="1537" width="13.88671875" style="493" customWidth="1"/>
    <col min="1538" max="1538" width="8.77734375" style="493" customWidth="1"/>
    <col min="1539" max="1539" width="9.109375" style="493" customWidth="1"/>
    <col min="1540" max="1540" width="50.88671875" style="493" customWidth="1"/>
    <col min="1541" max="1541" width="10.21875" style="493" customWidth="1"/>
    <col min="1542" max="1542" width="13.109375" style="493" customWidth="1"/>
    <col min="1543" max="1543" width="10.33203125" style="493" customWidth="1"/>
    <col min="1544" max="1544" width="13.21875" style="493" customWidth="1"/>
    <col min="1545" max="1545" width="11" style="493" customWidth="1"/>
    <col min="1546" max="1546" width="12.77734375" style="493" customWidth="1"/>
    <col min="1547" max="1547" width="10.77734375" style="493" customWidth="1"/>
    <col min="1548" max="1548" width="13" style="493" customWidth="1"/>
    <col min="1549" max="1549" width="12.109375" style="493" customWidth="1"/>
    <col min="1550" max="1550" width="13" style="493" customWidth="1"/>
    <col min="1551" max="1551" width="10.33203125" style="493" customWidth="1"/>
    <col min="1552" max="1552" width="13.33203125" style="493" customWidth="1"/>
    <col min="1553" max="1792" width="9.109375" style="493"/>
    <col min="1793" max="1793" width="13.88671875" style="493" customWidth="1"/>
    <col min="1794" max="1794" width="8.77734375" style="493" customWidth="1"/>
    <col min="1795" max="1795" width="9.109375" style="493" customWidth="1"/>
    <col min="1796" max="1796" width="50.88671875" style="493" customWidth="1"/>
    <col min="1797" max="1797" width="10.21875" style="493" customWidth="1"/>
    <col min="1798" max="1798" width="13.109375" style="493" customWidth="1"/>
    <col min="1799" max="1799" width="10.33203125" style="493" customWidth="1"/>
    <col min="1800" max="1800" width="13.21875" style="493" customWidth="1"/>
    <col min="1801" max="1801" width="11" style="493" customWidth="1"/>
    <col min="1802" max="1802" width="12.77734375" style="493" customWidth="1"/>
    <col min="1803" max="1803" width="10.77734375" style="493" customWidth="1"/>
    <col min="1804" max="1804" width="13" style="493" customWidth="1"/>
    <col min="1805" max="1805" width="12.109375" style="493" customWidth="1"/>
    <col min="1806" max="1806" width="13" style="493" customWidth="1"/>
    <col min="1807" max="1807" width="10.33203125" style="493" customWidth="1"/>
    <col min="1808" max="1808" width="13.33203125" style="493" customWidth="1"/>
    <col min="1809" max="2048" width="9.109375" style="493"/>
    <col min="2049" max="2049" width="13.88671875" style="493" customWidth="1"/>
    <col min="2050" max="2050" width="8.77734375" style="493" customWidth="1"/>
    <col min="2051" max="2051" width="9.109375" style="493" customWidth="1"/>
    <col min="2052" max="2052" width="50.88671875" style="493" customWidth="1"/>
    <col min="2053" max="2053" width="10.21875" style="493" customWidth="1"/>
    <col min="2054" max="2054" width="13.109375" style="493" customWidth="1"/>
    <col min="2055" max="2055" width="10.33203125" style="493" customWidth="1"/>
    <col min="2056" max="2056" width="13.21875" style="493" customWidth="1"/>
    <col min="2057" max="2057" width="11" style="493" customWidth="1"/>
    <col min="2058" max="2058" width="12.77734375" style="493" customWidth="1"/>
    <col min="2059" max="2059" width="10.77734375" style="493" customWidth="1"/>
    <col min="2060" max="2060" width="13" style="493" customWidth="1"/>
    <col min="2061" max="2061" width="12.109375" style="493" customWidth="1"/>
    <col min="2062" max="2062" width="13" style="493" customWidth="1"/>
    <col min="2063" max="2063" width="10.33203125" style="493" customWidth="1"/>
    <col min="2064" max="2064" width="13.33203125" style="493" customWidth="1"/>
    <col min="2065" max="2304" width="9.109375" style="493"/>
    <col min="2305" max="2305" width="13.88671875" style="493" customWidth="1"/>
    <col min="2306" max="2306" width="8.77734375" style="493" customWidth="1"/>
    <col min="2307" max="2307" width="9.109375" style="493" customWidth="1"/>
    <col min="2308" max="2308" width="50.88671875" style="493" customWidth="1"/>
    <col min="2309" max="2309" width="10.21875" style="493" customWidth="1"/>
    <col min="2310" max="2310" width="13.109375" style="493" customWidth="1"/>
    <col min="2311" max="2311" width="10.33203125" style="493" customWidth="1"/>
    <col min="2312" max="2312" width="13.21875" style="493" customWidth="1"/>
    <col min="2313" max="2313" width="11" style="493" customWidth="1"/>
    <col min="2314" max="2314" width="12.77734375" style="493" customWidth="1"/>
    <col min="2315" max="2315" width="10.77734375" style="493" customWidth="1"/>
    <col min="2316" max="2316" width="13" style="493" customWidth="1"/>
    <col min="2317" max="2317" width="12.109375" style="493" customWidth="1"/>
    <col min="2318" max="2318" width="13" style="493" customWidth="1"/>
    <col min="2319" max="2319" width="10.33203125" style="493" customWidth="1"/>
    <col min="2320" max="2320" width="13.33203125" style="493" customWidth="1"/>
    <col min="2321" max="2560" width="9.109375" style="493"/>
    <col min="2561" max="2561" width="13.88671875" style="493" customWidth="1"/>
    <col min="2562" max="2562" width="8.77734375" style="493" customWidth="1"/>
    <col min="2563" max="2563" width="9.109375" style="493" customWidth="1"/>
    <col min="2564" max="2564" width="50.88671875" style="493" customWidth="1"/>
    <col min="2565" max="2565" width="10.21875" style="493" customWidth="1"/>
    <col min="2566" max="2566" width="13.109375" style="493" customWidth="1"/>
    <col min="2567" max="2567" width="10.33203125" style="493" customWidth="1"/>
    <col min="2568" max="2568" width="13.21875" style="493" customWidth="1"/>
    <col min="2569" max="2569" width="11" style="493" customWidth="1"/>
    <col min="2570" max="2570" width="12.77734375" style="493" customWidth="1"/>
    <col min="2571" max="2571" width="10.77734375" style="493" customWidth="1"/>
    <col min="2572" max="2572" width="13" style="493" customWidth="1"/>
    <col min="2573" max="2573" width="12.109375" style="493" customWidth="1"/>
    <col min="2574" max="2574" width="13" style="493" customWidth="1"/>
    <col min="2575" max="2575" width="10.33203125" style="493" customWidth="1"/>
    <col min="2576" max="2576" width="13.33203125" style="493" customWidth="1"/>
    <col min="2577" max="2816" width="9.109375" style="493"/>
    <col min="2817" max="2817" width="13.88671875" style="493" customWidth="1"/>
    <col min="2818" max="2818" width="8.77734375" style="493" customWidth="1"/>
    <col min="2819" max="2819" width="9.109375" style="493" customWidth="1"/>
    <col min="2820" max="2820" width="50.88671875" style="493" customWidth="1"/>
    <col min="2821" max="2821" width="10.21875" style="493" customWidth="1"/>
    <col min="2822" max="2822" width="13.109375" style="493" customWidth="1"/>
    <col min="2823" max="2823" width="10.33203125" style="493" customWidth="1"/>
    <col min="2824" max="2824" width="13.21875" style="493" customWidth="1"/>
    <col min="2825" max="2825" width="11" style="493" customWidth="1"/>
    <col min="2826" max="2826" width="12.77734375" style="493" customWidth="1"/>
    <col min="2827" max="2827" width="10.77734375" style="493" customWidth="1"/>
    <col min="2828" max="2828" width="13" style="493" customWidth="1"/>
    <col min="2829" max="2829" width="12.109375" style="493" customWidth="1"/>
    <col min="2830" max="2830" width="13" style="493" customWidth="1"/>
    <col min="2831" max="2831" width="10.33203125" style="493" customWidth="1"/>
    <col min="2832" max="2832" width="13.33203125" style="493" customWidth="1"/>
    <col min="2833" max="3072" width="9.109375" style="493"/>
    <col min="3073" max="3073" width="13.88671875" style="493" customWidth="1"/>
    <col min="3074" max="3074" width="8.77734375" style="493" customWidth="1"/>
    <col min="3075" max="3075" width="9.109375" style="493" customWidth="1"/>
    <col min="3076" max="3076" width="50.88671875" style="493" customWidth="1"/>
    <col min="3077" max="3077" width="10.21875" style="493" customWidth="1"/>
    <col min="3078" max="3078" width="13.109375" style="493" customWidth="1"/>
    <col min="3079" max="3079" width="10.33203125" style="493" customWidth="1"/>
    <col min="3080" max="3080" width="13.21875" style="493" customWidth="1"/>
    <col min="3081" max="3081" width="11" style="493" customWidth="1"/>
    <col min="3082" max="3082" width="12.77734375" style="493" customWidth="1"/>
    <col min="3083" max="3083" width="10.77734375" style="493" customWidth="1"/>
    <col min="3084" max="3084" width="13" style="493" customWidth="1"/>
    <col min="3085" max="3085" width="12.109375" style="493" customWidth="1"/>
    <col min="3086" max="3086" width="13" style="493" customWidth="1"/>
    <col min="3087" max="3087" width="10.33203125" style="493" customWidth="1"/>
    <col min="3088" max="3088" width="13.33203125" style="493" customWidth="1"/>
    <col min="3089" max="3328" width="9.109375" style="493"/>
    <col min="3329" max="3329" width="13.88671875" style="493" customWidth="1"/>
    <col min="3330" max="3330" width="8.77734375" style="493" customWidth="1"/>
    <col min="3331" max="3331" width="9.109375" style="493" customWidth="1"/>
    <col min="3332" max="3332" width="50.88671875" style="493" customWidth="1"/>
    <col min="3333" max="3333" width="10.21875" style="493" customWidth="1"/>
    <col min="3334" max="3334" width="13.109375" style="493" customWidth="1"/>
    <col min="3335" max="3335" width="10.33203125" style="493" customWidth="1"/>
    <col min="3336" max="3336" width="13.21875" style="493" customWidth="1"/>
    <col min="3337" max="3337" width="11" style="493" customWidth="1"/>
    <col min="3338" max="3338" width="12.77734375" style="493" customWidth="1"/>
    <col min="3339" max="3339" width="10.77734375" style="493" customWidth="1"/>
    <col min="3340" max="3340" width="13" style="493" customWidth="1"/>
    <col min="3341" max="3341" width="12.109375" style="493" customWidth="1"/>
    <col min="3342" max="3342" width="13" style="493" customWidth="1"/>
    <col min="3343" max="3343" width="10.33203125" style="493" customWidth="1"/>
    <col min="3344" max="3344" width="13.33203125" style="493" customWidth="1"/>
    <col min="3345" max="3584" width="9.109375" style="493"/>
    <col min="3585" max="3585" width="13.88671875" style="493" customWidth="1"/>
    <col min="3586" max="3586" width="8.77734375" style="493" customWidth="1"/>
    <col min="3587" max="3587" width="9.109375" style="493" customWidth="1"/>
    <col min="3588" max="3588" width="50.88671875" style="493" customWidth="1"/>
    <col min="3589" max="3589" width="10.21875" style="493" customWidth="1"/>
    <col min="3590" max="3590" width="13.109375" style="493" customWidth="1"/>
    <col min="3591" max="3591" width="10.33203125" style="493" customWidth="1"/>
    <col min="3592" max="3592" width="13.21875" style="493" customWidth="1"/>
    <col min="3593" max="3593" width="11" style="493" customWidth="1"/>
    <col min="3594" max="3594" width="12.77734375" style="493" customWidth="1"/>
    <col min="3595" max="3595" width="10.77734375" style="493" customWidth="1"/>
    <col min="3596" max="3596" width="13" style="493" customWidth="1"/>
    <col min="3597" max="3597" width="12.109375" style="493" customWidth="1"/>
    <col min="3598" max="3598" width="13" style="493" customWidth="1"/>
    <col min="3599" max="3599" width="10.33203125" style="493" customWidth="1"/>
    <col min="3600" max="3600" width="13.33203125" style="493" customWidth="1"/>
    <col min="3601" max="3840" width="9.109375" style="493"/>
    <col min="3841" max="3841" width="13.88671875" style="493" customWidth="1"/>
    <col min="3842" max="3842" width="8.77734375" style="493" customWidth="1"/>
    <col min="3843" max="3843" width="9.109375" style="493" customWidth="1"/>
    <col min="3844" max="3844" width="50.88671875" style="493" customWidth="1"/>
    <col min="3845" max="3845" width="10.21875" style="493" customWidth="1"/>
    <col min="3846" max="3846" width="13.109375" style="493" customWidth="1"/>
    <col min="3847" max="3847" width="10.33203125" style="493" customWidth="1"/>
    <col min="3848" max="3848" width="13.21875" style="493" customWidth="1"/>
    <col min="3849" max="3849" width="11" style="493" customWidth="1"/>
    <col min="3850" max="3850" width="12.77734375" style="493" customWidth="1"/>
    <col min="3851" max="3851" width="10.77734375" style="493" customWidth="1"/>
    <col min="3852" max="3852" width="13" style="493" customWidth="1"/>
    <col min="3853" max="3853" width="12.109375" style="493" customWidth="1"/>
    <col min="3854" max="3854" width="13" style="493" customWidth="1"/>
    <col min="3855" max="3855" width="10.33203125" style="493" customWidth="1"/>
    <col min="3856" max="3856" width="13.33203125" style="493" customWidth="1"/>
    <col min="3857" max="4096" width="9.109375" style="493"/>
    <col min="4097" max="4097" width="13.88671875" style="493" customWidth="1"/>
    <col min="4098" max="4098" width="8.77734375" style="493" customWidth="1"/>
    <col min="4099" max="4099" width="9.109375" style="493" customWidth="1"/>
    <col min="4100" max="4100" width="50.88671875" style="493" customWidth="1"/>
    <col min="4101" max="4101" width="10.21875" style="493" customWidth="1"/>
    <col min="4102" max="4102" width="13.109375" style="493" customWidth="1"/>
    <col min="4103" max="4103" width="10.33203125" style="493" customWidth="1"/>
    <col min="4104" max="4104" width="13.21875" style="493" customWidth="1"/>
    <col min="4105" max="4105" width="11" style="493" customWidth="1"/>
    <col min="4106" max="4106" width="12.77734375" style="493" customWidth="1"/>
    <col min="4107" max="4107" width="10.77734375" style="493" customWidth="1"/>
    <col min="4108" max="4108" width="13" style="493" customWidth="1"/>
    <col min="4109" max="4109" width="12.109375" style="493" customWidth="1"/>
    <col min="4110" max="4110" width="13" style="493" customWidth="1"/>
    <col min="4111" max="4111" width="10.33203125" style="493" customWidth="1"/>
    <col min="4112" max="4112" width="13.33203125" style="493" customWidth="1"/>
    <col min="4113" max="4352" width="9.109375" style="493"/>
    <col min="4353" max="4353" width="13.88671875" style="493" customWidth="1"/>
    <col min="4354" max="4354" width="8.77734375" style="493" customWidth="1"/>
    <col min="4355" max="4355" width="9.109375" style="493" customWidth="1"/>
    <col min="4356" max="4356" width="50.88671875" style="493" customWidth="1"/>
    <col min="4357" max="4357" width="10.21875" style="493" customWidth="1"/>
    <col min="4358" max="4358" width="13.109375" style="493" customWidth="1"/>
    <col min="4359" max="4359" width="10.33203125" style="493" customWidth="1"/>
    <col min="4360" max="4360" width="13.21875" style="493" customWidth="1"/>
    <col min="4361" max="4361" width="11" style="493" customWidth="1"/>
    <col min="4362" max="4362" width="12.77734375" style="493" customWidth="1"/>
    <col min="4363" max="4363" width="10.77734375" style="493" customWidth="1"/>
    <col min="4364" max="4364" width="13" style="493" customWidth="1"/>
    <col min="4365" max="4365" width="12.109375" style="493" customWidth="1"/>
    <col min="4366" max="4366" width="13" style="493" customWidth="1"/>
    <col min="4367" max="4367" width="10.33203125" style="493" customWidth="1"/>
    <col min="4368" max="4368" width="13.33203125" style="493" customWidth="1"/>
    <col min="4369" max="4608" width="9.109375" style="493"/>
    <col min="4609" max="4609" width="13.88671875" style="493" customWidth="1"/>
    <col min="4610" max="4610" width="8.77734375" style="493" customWidth="1"/>
    <col min="4611" max="4611" width="9.109375" style="493" customWidth="1"/>
    <col min="4612" max="4612" width="50.88671875" style="493" customWidth="1"/>
    <col min="4613" max="4613" width="10.21875" style="493" customWidth="1"/>
    <col min="4614" max="4614" width="13.109375" style="493" customWidth="1"/>
    <col min="4615" max="4615" width="10.33203125" style="493" customWidth="1"/>
    <col min="4616" max="4616" width="13.21875" style="493" customWidth="1"/>
    <col min="4617" max="4617" width="11" style="493" customWidth="1"/>
    <col min="4618" max="4618" width="12.77734375" style="493" customWidth="1"/>
    <col min="4619" max="4619" width="10.77734375" style="493" customWidth="1"/>
    <col min="4620" max="4620" width="13" style="493" customWidth="1"/>
    <col min="4621" max="4621" width="12.109375" style="493" customWidth="1"/>
    <col min="4622" max="4622" width="13" style="493" customWidth="1"/>
    <col min="4623" max="4623" width="10.33203125" style="493" customWidth="1"/>
    <col min="4624" max="4624" width="13.33203125" style="493" customWidth="1"/>
    <col min="4625" max="4864" width="9.109375" style="493"/>
    <col min="4865" max="4865" width="13.88671875" style="493" customWidth="1"/>
    <col min="4866" max="4866" width="8.77734375" style="493" customWidth="1"/>
    <col min="4867" max="4867" width="9.109375" style="493" customWidth="1"/>
    <col min="4868" max="4868" width="50.88671875" style="493" customWidth="1"/>
    <col min="4869" max="4869" width="10.21875" style="493" customWidth="1"/>
    <col min="4870" max="4870" width="13.109375" style="493" customWidth="1"/>
    <col min="4871" max="4871" width="10.33203125" style="493" customWidth="1"/>
    <col min="4872" max="4872" width="13.21875" style="493" customWidth="1"/>
    <col min="4873" max="4873" width="11" style="493" customWidth="1"/>
    <col min="4874" max="4874" width="12.77734375" style="493" customWidth="1"/>
    <col min="4875" max="4875" width="10.77734375" style="493" customWidth="1"/>
    <col min="4876" max="4876" width="13" style="493" customWidth="1"/>
    <col min="4877" max="4877" width="12.109375" style="493" customWidth="1"/>
    <col min="4878" max="4878" width="13" style="493" customWidth="1"/>
    <col min="4879" max="4879" width="10.33203125" style="493" customWidth="1"/>
    <col min="4880" max="4880" width="13.33203125" style="493" customWidth="1"/>
    <col min="4881" max="5120" width="9.109375" style="493"/>
    <col min="5121" max="5121" width="13.88671875" style="493" customWidth="1"/>
    <col min="5122" max="5122" width="8.77734375" style="493" customWidth="1"/>
    <col min="5123" max="5123" width="9.109375" style="493" customWidth="1"/>
    <col min="5124" max="5124" width="50.88671875" style="493" customWidth="1"/>
    <col min="5125" max="5125" width="10.21875" style="493" customWidth="1"/>
    <col min="5126" max="5126" width="13.109375" style="493" customWidth="1"/>
    <col min="5127" max="5127" width="10.33203125" style="493" customWidth="1"/>
    <col min="5128" max="5128" width="13.21875" style="493" customWidth="1"/>
    <col min="5129" max="5129" width="11" style="493" customWidth="1"/>
    <col min="5130" max="5130" width="12.77734375" style="493" customWidth="1"/>
    <col min="5131" max="5131" width="10.77734375" style="493" customWidth="1"/>
    <col min="5132" max="5132" width="13" style="493" customWidth="1"/>
    <col min="5133" max="5133" width="12.109375" style="493" customWidth="1"/>
    <col min="5134" max="5134" width="13" style="493" customWidth="1"/>
    <col min="5135" max="5135" width="10.33203125" style="493" customWidth="1"/>
    <col min="5136" max="5136" width="13.33203125" style="493" customWidth="1"/>
    <col min="5137" max="5376" width="9.109375" style="493"/>
    <col min="5377" max="5377" width="13.88671875" style="493" customWidth="1"/>
    <col min="5378" max="5378" width="8.77734375" style="493" customWidth="1"/>
    <col min="5379" max="5379" width="9.109375" style="493" customWidth="1"/>
    <col min="5380" max="5380" width="50.88671875" style="493" customWidth="1"/>
    <col min="5381" max="5381" width="10.21875" style="493" customWidth="1"/>
    <col min="5382" max="5382" width="13.109375" style="493" customWidth="1"/>
    <col min="5383" max="5383" width="10.33203125" style="493" customWidth="1"/>
    <col min="5384" max="5384" width="13.21875" style="493" customWidth="1"/>
    <col min="5385" max="5385" width="11" style="493" customWidth="1"/>
    <col min="5386" max="5386" width="12.77734375" style="493" customWidth="1"/>
    <col min="5387" max="5387" width="10.77734375" style="493" customWidth="1"/>
    <col min="5388" max="5388" width="13" style="493" customWidth="1"/>
    <col min="5389" max="5389" width="12.109375" style="493" customWidth="1"/>
    <col min="5390" max="5390" width="13" style="493" customWidth="1"/>
    <col min="5391" max="5391" width="10.33203125" style="493" customWidth="1"/>
    <col min="5392" max="5392" width="13.33203125" style="493" customWidth="1"/>
    <col min="5393" max="5632" width="9.109375" style="493"/>
    <col min="5633" max="5633" width="13.88671875" style="493" customWidth="1"/>
    <col min="5634" max="5634" width="8.77734375" style="493" customWidth="1"/>
    <col min="5635" max="5635" width="9.109375" style="493" customWidth="1"/>
    <col min="5636" max="5636" width="50.88671875" style="493" customWidth="1"/>
    <col min="5637" max="5637" width="10.21875" style="493" customWidth="1"/>
    <col min="5638" max="5638" width="13.109375" style="493" customWidth="1"/>
    <col min="5639" max="5639" width="10.33203125" style="493" customWidth="1"/>
    <col min="5640" max="5640" width="13.21875" style="493" customWidth="1"/>
    <col min="5641" max="5641" width="11" style="493" customWidth="1"/>
    <col min="5642" max="5642" width="12.77734375" style="493" customWidth="1"/>
    <col min="5643" max="5643" width="10.77734375" style="493" customWidth="1"/>
    <col min="5644" max="5644" width="13" style="493" customWidth="1"/>
    <col min="5645" max="5645" width="12.109375" style="493" customWidth="1"/>
    <col min="5646" max="5646" width="13" style="493" customWidth="1"/>
    <col min="5647" max="5647" width="10.33203125" style="493" customWidth="1"/>
    <col min="5648" max="5648" width="13.33203125" style="493" customWidth="1"/>
    <col min="5649" max="5888" width="9.109375" style="493"/>
    <col min="5889" max="5889" width="13.88671875" style="493" customWidth="1"/>
    <col min="5890" max="5890" width="8.77734375" style="493" customWidth="1"/>
    <col min="5891" max="5891" width="9.109375" style="493" customWidth="1"/>
    <col min="5892" max="5892" width="50.88671875" style="493" customWidth="1"/>
    <col min="5893" max="5893" width="10.21875" style="493" customWidth="1"/>
    <col min="5894" max="5894" width="13.109375" style="493" customWidth="1"/>
    <col min="5895" max="5895" width="10.33203125" style="493" customWidth="1"/>
    <col min="5896" max="5896" width="13.21875" style="493" customWidth="1"/>
    <col min="5897" max="5897" width="11" style="493" customWidth="1"/>
    <col min="5898" max="5898" width="12.77734375" style="493" customWidth="1"/>
    <col min="5899" max="5899" width="10.77734375" style="493" customWidth="1"/>
    <col min="5900" max="5900" width="13" style="493" customWidth="1"/>
    <col min="5901" max="5901" width="12.109375" style="493" customWidth="1"/>
    <col min="5902" max="5902" width="13" style="493" customWidth="1"/>
    <col min="5903" max="5903" width="10.33203125" style="493" customWidth="1"/>
    <col min="5904" max="5904" width="13.33203125" style="493" customWidth="1"/>
    <col min="5905" max="6144" width="9.109375" style="493"/>
    <col min="6145" max="6145" width="13.88671875" style="493" customWidth="1"/>
    <col min="6146" max="6146" width="8.77734375" style="493" customWidth="1"/>
    <col min="6147" max="6147" width="9.109375" style="493" customWidth="1"/>
    <col min="6148" max="6148" width="50.88671875" style="493" customWidth="1"/>
    <col min="6149" max="6149" width="10.21875" style="493" customWidth="1"/>
    <col min="6150" max="6150" width="13.109375" style="493" customWidth="1"/>
    <col min="6151" max="6151" width="10.33203125" style="493" customWidth="1"/>
    <col min="6152" max="6152" width="13.21875" style="493" customWidth="1"/>
    <col min="6153" max="6153" width="11" style="493" customWidth="1"/>
    <col min="6154" max="6154" width="12.77734375" style="493" customWidth="1"/>
    <col min="6155" max="6155" width="10.77734375" style="493" customWidth="1"/>
    <col min="6156" max="6156" width="13" style="493" customWidth="1"/>
    <col min="6157" max="6157" width="12.109375" style="493" customWidth="1"/>
    <col min="6158" max="6158" width="13" style="493" customWidth="1"/>
    <col min="6159" max="6159" width="10.33203125" style="493" customWidth="1"/>
    <col min="6160" max="6160" width="13.33203125" style="493" customWidth="1"/>
    <col min="6161" max="6400" width="9.109375" style="493"/>
    <col min="6401" max="6401" width="13.88671875" style="493" customWidth="1"/>
    <col min="6402" max="6402" width="8.77734375" style="493" customWidth="1"/>
    <col min="6403" max="6403" width="9.109375" style="493" customWidth="1"/>
    <col min="6404" max="6404" width="50.88671875" style="493" customWidth="1"/>
    <col min="6405" max="6405" width="10.21875" style="493" customWidth="1"/>
    <col min="6406" max="6406" width="13.109375" style="493" customWidth="1"/>
    <col min="6407" max="6407" width="10.33203125" style="493" customWidth="1"/>
    <col min="6408" max="6408" width="13.21875" style="493" customWidth="1"/>
    <col min="6409" max="6409" width="11" style="493" customWidth="1"/>
    <col min="6410" max="6410" width="12.77734375" style="493" customWidth="1"/>
    <col min="6411" max="6411" width="10.77734375" style="493" customWidth="1"/>
    <col min="6412" max="6412" width="13" style="493" customWidth="1"/>
    <col min="6413" max="6413" width="12.109375" style="493" customWidth="1"/>
    <col min="6414" max="6414" width="13" style="493" customWidth="1"/>
    <col min="6415" max="6415" width="10.33203125" style="493" customWidth="1"/>
    <col min="6416" max="6416" width="13.33203125" style="493" customWidth="1"/>
    <col min="6417" max="6656" width="9.109375" style="493"/>
    <col min="6657" max="6657" width="13.88671875" style="493" customWidth="1"/>
    <col min="6658" max="6658" width="8.77734375" style="493" customWidth="1"/>
    <col min="6659" max="6659" width="9.109375" style="493" customWidth="1"/>
    <col min="6660" max="6660" width="50.88671875" style="493" customWidth="1"/>
    <col min="6661" max="6661" width="10.21875" style="493" customWidth="1"/>
    <col min="6662" max="6662" width="13.109375" style="493" customWidth="1"/>
    <col min="6663" max="6663" width="10.33203125" style="493" customWidth="1"/>
    <col min="6664" max="6664" width="13.21875" style="493" customWidth="1"/>
    <col min="6665" max="6665" width="11" style="493" customWidth="1"/>
    <col min="6666" max="6666" width="12.77734375" style="493" customWidth="1"/>
    <col min="6667" max="6667" width="10.77734375" style="493" customWidth="1"/>
    <col min="6668" max="6668" width="13" style="493" customWidth="1"/>
    <col min="6669" max="6669" width="12.109375" style="493" customWidth="1"/>
    <col min="6670" max="6670" width="13" style="493" customWidth="1"/>
    <col min="6671" max="6671" width="10.33203125" style="493" customWidth="1"/>
    <col min="6672" max="6672" width="13.33203125" style="493" customWidth="1"/>
    <col min="6673" max="6912" width="9.109375" style="493"/>
    <col min="6913" max="6913" width="13.88671875" style="493" customWidth="1"/>
    <col min="6914" max="6914" width="8.77734375" style="493" customWidth="1"/>
    <col min="6915" max="6915" width="9.109375" style="493" customWidth="1"/>
    <col min="6916" max="6916" width="50.88671875" style="493" customWidth="1"/>
    <col min="6917" max="6917" width="10.21875" style="493" customWidth="1"/>
    <col min="6918" max="6918" width="13.109375" style="493" customWidth="1"/>
    <col min="6919" max="6919" width="10.33203125" style="493" customWidth="1"/>
    <col min="6920" max="6920" width="13.21875" style="493" customWidth="1"/>
    <col min="6921" max="6921" width="11" style="493" customWidth="1"/>
    <col min="6922" max="6922" width="12.77734375" style="493" customWidth="1"/>
    <col min="6923" max="6923" width="10.77734375" style="493" customWidth="1"/>
    <col min="6924" max="6924" width="13" style="493" customWidth="1"/>
    <col min="6925" max="6925" width="12.109375" style="493" customWidth="1"/>
    <col min="6926" max="6926" width="13" style="493" customWidth="1"/>
    <col min="6927" max="6927" width="10.33203125" style="493" customWidth="1"/>
    <col min="6928" max="6928" width="13.33203125" style="493" customWidth="1"/>
    <col min="6929" max="7168" width="9.109375" style="493"/>
    <col min="7169" max="7169" width="13.88671875" style="493" customWidth="1"/>
    <col min="7170" max="7170" width="8.77734375" style="493" customWidth="1"/>
    <col min="7171" max="7171" width="9.109375" style="493" customWidth="1"/>
    <col min="7172" max="7172" width="50.88671875" style="493" customWidth="1"/>
    <col min="7173" max="7173" width="10.21875" style="493" customWidth="1"/>
    <col min="7174" max="7174" width="13.109375" style="493" customWidth="1"/>
    <col min="7175" max="7175" width="10.33203125" style="493" customWidth="1"/>
    <col min="7176" max="7176" width="13.21875" style="493" customWidth="1"/>
    <col min="7177" max="7177" width="11" style="493" customWidth="1"/>
    <col min="7178" max="7178" width="12.77734375" style="493" customWidth="1"/>
    <col min="7179" max="7179" width="10.77734375" style="493" customWidth="1"/>
    <col min="7180" max="7180" width="13" style="493" customWidth="1"/>
    <col min="7181" max="7181" width="12.109375" style="493" customWidth="1"/>
    <col min="7182" max="7182" width="13" style="493" customWidth="1"/>
    <col min="7183" max="7183" width="10.33203125" style="493" customWidth="1"/>
    <col min="7184" max="7184" width="13.33203125" style="493" customWidth="1"/>
    <col min="7185" max="7424" width="9.109375" style="493"/>
    <col min="7425" max="7425" width="13.88671875" style="493" customWidth="1"/>
    <col min="7426" max="7426" width="8.77734375" style="493" customWidth="1"/>
    <col min="7427" max="7427" width="9.109375" style="493" customWidth="1"/>
    <col min="7428" max="7428" width="50.88671875" style="493" customWidth="1"/>
    <col min="7429" max="7429" width="10.21875" style="493" customWidth="1"/>
    <col min="7430" max="7430" width="13.109375" style="493" customWidth="1"/>
    <col min="7431" max="7431" width="10.33203125" style="493" customWidth="1"/>
    <col min="7432" max="7432" width="13.21875" style="493" customWidth="1"/>
    <col min="7433" max="7433" width="11" style="493" customWidth="1"/>
    <col min="7434" max="7434" width="12.77734375" style="493" customWidth="1"/>
    <col min="7435" max="7435" width="10.77734375" style="493" customWidth="1"/>
    <col min="7436" max="7436" width="13" style="493" customWidth="1"/>
    <col min="7437" max="7437" width="12.109375" style="493" customWidth="1"/>
    <col min="7438" max="7438" width="13" style="493" customWidth="1"/>
    <col min="7439" max="7439" width="10.33203125" style="493" customWidth="1"/>
    <col min="7440" max="7440" width="13.33203125" style="493" customWidth="1"/>
    <col min="7441" max="7680" width="9.109375" style="493"/>
    <col min="7681" max="7681" width="13.88671875" style="493" customWidth="1"/>
    <col min="7682" max="7682" width="8.77734375" style="493" customWidth="1"/>
    <col min="7683" max="7683" width="9.109375" style="493" customWidth="1"/>
    <col min="7684" max="7684" width="50.88671875" style="493" customWidth="1"/>
    <col min="7685" max="7685" width="10.21875" style="493" customWidth="1"/>
    <col min="7686" max="7686" width="13.109375" style="493" customWidth="1"/>
    <col min="7687" max="7687" width="10.33203125" style="493" customWidth="1"/>
    <col min="7688" max="7688" width="13.21875" style="493" customWidth="1"/>
    <col min="7689" max="7689" width="11" style="493" customWidth="1"/>
    <col min="7690" max="7690" width="12.77734375" style="493" customWidth="1"/>
    <col min="7691" max="7691" width="10.77734375" style="493" customWidth="1"/>
    <col min="7692" max="7692" width="13" style="493" customWidth="1"/>
    <col min="7693" max="7693" width="12.109375" style="493" customWidth="1"/>
    <col min="7694" max="7694" width="13" style="493" customWidth="1"/>
    <col min="7695" max="7695" width="10.33203125" style="493" customWidth="1"/>
    <col min="7696" max="7696" width="13.33203125" style="493" customWidth="1"/>
    <col min="7697" max="7936" width="9.109375" style="493"/>
    <col min="7937" max="7937" width="13.88671875" style="493" customWidth="1"/>
    <col min="7938" max="7938" width="8.77734375" style="493" customWidth="1"/>
    <col min="7939" max="7939" width="9.109375" style="493" customWidth="1"/>
    <col min="7940" max="7940" width="50.88671875" style="493" customWidth="1"/>
    <col min="7941" max="7941" width="10.21875" style="493" customWidth="1"/>
    <col min="7942" max="7942" width="13.109375" style="493" customWidth="1"/>
    <col min="7943" max="7943" width="10.33203125" style="493" customWidth="1"/>
    <col min="7944" max="7944" width="13.21875" style="493" customWidth="1"/>
    <col min="7945" max="7945" width="11" style="493" customWidth="1"/>
    <col min="7946" max="7946" width="12.77734375" style="493" customWidth="1"/>
    <col min="7947" max="7947" width="10.77734375" style="493" customWidth="1"/>
    <col min="7948" max="7948" width="13" style="493" customWidth="1"/>
    <col min="7949" max="7949" width="12.109375" style="493" customWidth="1"/>
    <col min="7950" max="7950" width="13" style="493" customWidth="1"/>
    <col min="7951" max="7951" width="10.33203125" style="493" customWidth="1"/>
    <col min="7952" max="7952" width="13.33203125" style="493" customWidth="1"/>
    <col min="7953" max="8192" width="9.109375" style="493"/>
    <col min="8193" max="8193" width="13.88671875" style="493" customWidth="1"/>
    <col min="8194" max="8194" width="8.77734375" style="493" customWidth="1"/>
    <col min="8195" max="8195" width="9.109375" style="493" customWidth="1"/>
    <col min="8196" max="8196" width="50.88671875" style="493" customWidth="1"/>
    <col min="8197" max="8197" width="10.21875" style="493" customWidth="1"/>
    <col min="8198" max="8198" width="13.109375" style="493" customWidth="1"/>
    <col min="8199" max="8199" width="10.33203125" style="493" customWidth="1"/>
    <col min="8200" max="8200" width="13.21875" style="493" customWidth="1"/>
    <col min="8201" max="8201" width="11" style="493" customWidth="1"/>
    <col min="8202" max="8202" width="12.77734375" style="493" customWidth="1"/>
    <col min="8203" max="8203" width="10.77734375" style="493" customWidth="1"/>
    <col min="8204" max="8204" width="13" style="493" customWidth="1"/>
    <col min="8205" max="8205" width="12.109375" style="493" customWidth="1"/>
    <col min="8206" max="8206" width="13" style="493" customWidth="1"/>
    <col min="8207" max="8207" width="10.33203125" style="493" customWidth="1"/>
    <col min="8208" max="8208" width="13.33203125" style="493" customWidth="1"/>
    <col min="8209" max="8448" width="9.109375" style="493"/>
    <col min="8449" max="8449" width="13.88671875" style="493" customWidth="1"/>
    <col min="8450" max="8450" width="8.77734375" style="493" customWidth="1"/>
    <col min="8451" max="8451" width="9.109375" style="493" customWidth="1"/>
    <col min="8452" max="8452" width="50.88671875" style="493" customWidth="1"/>
    <col min="8453" max="8453" width="10.21875" style="493" customWidth="1"/>
    <col min="8454" max="8454" width="13.109375" style="493" customWidth="1"/>
    <col min="8455" max="8455" width="10.33203125" style="493" customWidth="1"/>
    <col min="8456" max="8456" width="13.21875" style="493" customWidth="1"/>
    <col min="8457" max="8457" width="11" style="493" customWidth="1"/>
    <col min="8458" max="8458" width="12.77734375" style="493" customWidth="1"/>
    <col min="8459" max="8459" width="10.77734375" style="493" customWidth="1"/>
    <col min="8460" max="8460" width="13" style="493" customWidth="1"/>
    <col min="8461" max="8461" width="12.109375" style="493" customWidth="1"/>
    <col min="8462" max="8462" width="13" style="493" customWidth="1"/>
    <col min="8463" max="8463" width="10.33203125" style="493" customWidth="1"/>
    <col min="8464" max="8464" width="13.33203125" style="493" customWidth="1"/>
    <col min="8465" max="8704" width="9.109375" style="493"/>
    <col min="8705" max="8705" width="13.88671875" style="493" customWidth="1"/>
    <col min="8706" max="8706" width="8.77734375" style="493" customWidth="1"/>
    <col min="8707" max="8707" width="9.109375" style="493" customWidth="1"/>
    <col min="8708" max="8708" width="50.88671875" style="493" customWidth="1"/>
    <col min="8709" max="8709" width="10.21875" style="493" customWidth="1"/>
    <col min="8710" max="8710" width="13.109375" style="493" customWidth="1"/>
    <col min="8711" max="8711" width="10.33203125" style="493" customWidth="1"/>
    <col min="8712" max="8712" width="13.21875" style="493" customWidth="1"/>
    <col min="8713" max="8713" width="11" style="493" customWidth="1"/>
    <col min="8714" max="8714" width="12.77734375" style="493" customWidth="1"/>
    <col min="8715" max="8715" width="10.77734375" style="493" customWidth="1"/>
    <col min="8716" max="8716" width="13" style="493" customWidth="1"/>
    <col min="8717" max="8717" width="12.109375" style="493" customWidth="1"/>
    <col min="8718" max="8718" width="13" style="493" customWidth="1"/>
    <col min="8719" max="8719" width="10.33203125" style="493" customWidth="1"/>
    <col min="8720" max="8720" width="13.33203125" style="493" customWidth="1"/>
    <col min="8721" max="8960" width="9.109375" style="493"/>
    <col min="8961" max="8961" width="13.88671875" style="493" customWidth="1"/>
    <col min="8962" max="8962" width="8.77734375" style="493" customWidth="1"/>
    <col min="8963" max="8963" width="9.109375" style="493" customWidth="1"/>
    <col min="8964" max="8964" width="50.88671875" style="493" customWidth="1"/>
    <col min="8965" max="8965" width="10.21875" style="493" customWidth="1"/>
    <col min="8966" max="8966" width="13.109375" style="493" customWidth="1"/>
    <col min="8967" max="8967" width="10.33203125" style="493" customWidth="1"/>
    <col min="8968" max="8968" width="13.21875" style="493" customWidth="1"/>
    <col min="8969" max="8969" width="11" style="493" customWidth="1"/>
    <col min="8970" max="8970" width="12.77734375" style="493" customWidth="1"/>
    <col min="8971" max="8971" width="10.77734375" style="493" customWidth="1"/>
    <col min="8972" max="8972" width="13" style="493" customWidth="1"/>
    <col min="8973" max="8973" width="12.109375" style="493" customWidth="1"/>
    <col min="8974" max="8974" width="13" style="493" customWidth="1"/>
    <col min="8975" max="8975" width="10.33203125" style="493" customWidth="1"/>
    <col min="8976" max="8976" width="13.33203125" style="493" customWidth="1"/>
    <col min="8977" max="9216" width="9.109375" style="493"/>
    <col min="9217" max="9217" width="13.88671875" style="493" customWidth="1"/>
    <col min="9218" max="9218" width="8.77734375" style="493" customWidth="1"/>
    <col min="9219" max="9219" width="9.109375" style="493" customWidth="1"/>
    <col min="9220" max="9220" width="50.88671875" style="493" customWidth="1"/>
    <col min="9221" max="9221" width="10.21875" style="493" customWidth="1"/>
    <col min="9222" max="9222" width="13.109375" style="493" customWidth="1"/>
    <col min="9223" max="9223" width="10.33203125" style="493" customWidth="1"/>
    <col min="9224" max="9224" width="13.21875" style="493" customWidth="1"/>
    <col min="9225" max="9225" width="11" style="493" customWidth="1"/>
    <col min="9226" max="9226" width="12.77734375" style="493" customWidth="1"/>
    <col min="9227" max="9227" width="10.77734375" style="493" customWidth="1"/>
    <col min="9228" max="9228" width="13" style="493" customWidth="1"/>
    <col min="9229" max="9229" width="12.109375" style="493" customWidth="1"/>
    <col min="9230" max="9230" width="13" style="493" customWidth="1"/>
    <col min="9231" max="9231" width="10.33203125" style="493" customWidth="1"/>
    <col min="9232" max="9232" width="13.33203125" style="493" customWidth="1"/>
    <col min="9233" max="9472" width="9.109375" style="493"/>
    <col min="9473" max="9473" width="13.88671875" style="493" customWidth="1"/>
    <col min="9474" max="9474" width="8.77734375" style="493" customWidth="1"/>
    <col min="9475" max="9475" width="9.109375" style="493" customWidth="1"/>
    <col min="9476" max="9476" width="50.88671875" style="493" customWidth="1"/>
    <col min="9477" max="9477" width="10.21875" style="493" customWidth="1"/>
    <col min="9478" max="9478" width="13.109375" style="493" customWidth="1"/>
    <col min="9479" max="9479" width="10.33203125" style="493" customWidth="1"/>
    <col min="9480" max="9480" width="13.21875" style="493" customWidth="1"/>
    <col min="9481" max="9481" width="11" style="493" customWidth="1"/>
    <col min="9482" max="9482" width="12.77734375" style="493" customWidth="1"/>
    <col min="9483" max="9483" width="10.77734375" style="493" customWidth="1"/>
    <col min="9484" max="9484" width="13" style="493" customWidth="1"/>
    <col min="9485" max="9485" width="12.109375" style="493" customWidth="1"/>
    <col min="9486" max="9486" width="13" style="493" customWidth="1"/>
    <col min="9487" max="9487" width="10.33203125" style="493" customWidth="1"/>
    <col min="9488" max="9488" width="13.33203125" style="493" customWidth="1"/>
    <col min="9489" max="9728" width="9.109375" style="493"/>
    <col min="9729" max="9729" width="13.88671875" style="493" customWidth="1"/>
    <col min="9730" max="9730" width="8.77734375" style="493" customWidth="1"/>
    <col min="9731" max="9731" width="9.109375" style="493" customWidth="1"/>
    <col min="9732" max="9732" width="50.88671875" style="493" customWidth="1"/>
    <col min="9733" max="9733" width="10.21875" style="493" customWidth="1"/>
    <col min="9734" max="9734" width="13.109375" style="493" customWidth="1"/>
    <col min="9735" max="9735" width="10.33203125" style="493" customWidth="1"/>
    <col min="9736" max="9736" width="13.21875" style="493" customWidth="1"/>
    <col min="9737" max="9737" width="11" style="493" customWidth="1"/>
    <col min="9738" max="9738" width="12.77734375" style="493" customWidth="1"/>
    <col min="9739" max="9739" width="10.77734375" style="493" customWidth="1"/>
    <col min="9740" max="9740" width="13" style="493" customWidth="1"/>
    <col min="9741" max="9741" width="12.109375" style="493" customWidth="1"/>
    <col min="9742" max="9742" width="13" style="493" customWidth="1"/>
    <col min="9743" max="9743" width="10.33203125" style="493" customWidth="1"/>
    <col min="9744" max="9744" width="13.33203125" style="493" customWidth="1"/>
    <col min="9745" max="9984" width="9.109375" style="493"/>
    <col min="9985" max="9985" width="13.88671875" style="493" customWidth="1"/>
    <col min="9986" max="9986" width="8.77734375" style="493" customWidth="1"/>
    <col min="9987" max="9987" width="9.109375" style="493" customWidth="1"/>
    <col min="9988" max="9988" width="50.88671875" style="493" customWidth="1"/>
    <col min="9989" max="9989" width="10.21875" style="493" customWidth="1"/>
    <col min="9990" max="9990" width="13.109375" style="493" customWidth="1"/>
    <col min="9991" max="9991" width="10.33203125" style="493" customWidth="1"/>
    <col min="9992" max="9992" width="13.21875" style="493" customWidth="1"/>
    <col min="9993" max="9993" width="11" style="493" customWidth="1"/>
    <col min="9994" max="9994" width="12.77734375" style="493" customWidth="1"/>
    <col min="9995" max="9995" width="10.77734375" style="493" customWidth="1"/>
    <col min="9996" max="9996" width="13" style="493" customWidth="1"/>
    <col min="9997" max="9997" width="12.109375" style="493" customWidth="1"/>
    <col min="9998" max="9998" width="13" style="493" customWidth="1"/>
    <col min="9999" max="9999" width="10.33203125" style="493" customWidth="1"/>
    <col min="10000" max="10000" width="13.33203125" style="493" customWidth="1"/>
    <col min="10001" max="10240" width="9.109375" style="493"/>
    <col min="10241" max="10241" width="13.88671875" style="493" customWidth="1"/>
    <col min="10242" max="10242" width="8.77734375" style="493" customWidth="1"/>
    <col min="10243" max="10243" width="9.109375" style="493" customWidth="1"/>
    <col min="10244" max="10244" width="50.88671875" style="493" customWidth="1"/>
    <col min="10245" max="10245" width="10.21875" style="493" customWidth="1"/>
    <col min="10246" max="10246" width="13.109375" style="493" customWidth="1"/>
    <col min="10247" max="10247" width="10.33203125" style="493" customWidth="1"/>
    <col min="10248" max="10248" width="13.21875" style="493" customWidth="1"/>
    <col min="10249" max="10249" width="11" style="493" customWidth="1"/>
    <col min="10250" max="10250" width="12.77734375" style="493" customWidth="1"/>
    <col min="10251" max="10251" width="10.77734375" style="493" customWidth="1"/>
    <col min="10252" max="10252" width="13" style="493" customWidth="1"/>
    <col min="10253" max="10253" width="12.109375" style="493" customWidth="1"/>
    <col min="10254" max="10254" width="13" style="493" customWidth="1"/>
    <col min="10255" max="10255" width="10.33203125" style="493" customWidth="1"/>
    <col min="10256" max="10256" width="13.33203125" style="493" customWidth="1"/>
    <col min="10257" max="10496" width="9.109375" style="493"/>
    <col min="10497" max="10497" width="13.88671875" style="493" customWidth="1"/>
    <col min="10498" max="10498" width="8.77734375" style="493" customWidth="1"/>
    <col min="10499" max="10499" width="9.109375" style="493" customWidth="1"/>
    <col min="10500" max="10500" width="50.88671875" style="493" customWidth="1"/>
    <col min="10501" max="10501" width="10.21875" style="493" customWidth="1"/>
    <col min="10502" max="10502" width="13.109375" style="493" customWidth="1"/>
    <col min="10503" max="10503" width="10.33203125" style="493" customWidth="1"/>
    <col min="10504" max="10504" width="13.21875" style="493" customWidth="1"/>
    <col min="10505" max="10505" width="11" style="493" customWidth="1"/>
    <col min="10506" max="10506" width="12.77734375" style="493" customWidth="1"/>
    <col min="10507" max="10507" width="10.77734375" style="493" customWidth="1"/>
    <col min="10508" max="10508" width="13" style="493" customWidth="1"/>
    <col min="10509" max="10509" width="12.109375" style="493" customWidth="1"/>
    <col min="10510" max="10510" width="13" style="493" customWidth="1"/>
    <col min="10511" max="10511" width="10.33203125" style="493" customWidth="1"/>
    <col min="10512" max="10512" width="13.33203125" style="493" customWidth="1"/>
    <col min="10513" max="10752" width="9.109375" style="493"/>
    <col min="10753" max="10753" width="13.88671875" style="493" customWidth="1"/>
    <col min="10754" max="10754" width="8.77734375" style="493" customWidth="1"/>
    <col min="10755" max="10755" width="9.109375" style="493" customWidth="1"/>
    <col min="10756" max="10756" width="50.88671875" style="493" customWidth="1"/>
    <col min="10757" max="10757" width="10.21875" style="493" customWidth="1"/>
    <col min="10758" max="10758" width="13.109375" style="493" customWidth="1"/>
    <col min="10759" max="10759" width="10.33203125" style="493" customWidth="1"/>
    <col min="10760" max="10760" width="13.21875" style="493" customWidth="1"/>
    <col min="10761" max="10761" width="11" style="493" customWidth="1"/>
    <col min="10762" max="10762" width="12.77734375" style="493" customWidth="1"/>
    <col min="10763" max="10763" width="10.77734375" style="493" customWidth="1"/>
    <col min="10764" max="10764" width="13" style="493" customWidth="1"/>
    <col min="10765" max="10765" width="12.109375" style="493" customWidth="1"/>
    <col min="10766" max="10766" width="13" style="493" customWidth="1"/>
    <col min="10767" max="10767" width="10.33203125" style="493" customWidth="1"/>
    <col min="10768" max="10768" width="13.33203125" style="493" customWidth="1"/>
    <col min="10769" max="11008" width="9.109375" style="493"/>
    <col min="11009" max="11009" width="13.88671875" style="493" customWidth="1"/>
    <col min="11010" max="11010" width="8.77734375" style="493" customWidth="1"/>
    <col min="11011" max="11011" width="9.109375" style="493" customWidth="1"/>
    <col min="11012" max="11012" width="50.88671875" style="493" customWidth="1"/>
    <col min="11013" max="11013" width="10.21875" style="493" customWidth="1"/>
    <col min="11014" max="11014" width="13.109375" style="493" customWidth="1"/>
    <col min="11015" max="11015" width="10.33203125" style="493" customWidth="1"/>
    <col min="11016" max="11016" width="13.21875" style="493" customWidth="1"/>
    <col min="11017" max="11017" width="11" style="493" customWidth="1"/>
    <col min="11018" max="11018" width="12.77734375" style="493" customWidth="1"/>
    <col min="11019" max="11019" width="10.77734375" style="493" customWidth="1"/>
    <col min="11020" max="11020" width="13" style="493" customWidth="1"/>
    <col min="11021" max="11021" width="12.109375" style="493" customWidth="1"/>
    <col min="11022" max="11022" width="13" style="493" customWidth="1"/>
    <col min="11023" max="11023" width="10.33203125" style="493" customWidth="1"/>
    <col min="11024" max="11024" width="13.33203125" style="493" customWidth="1"/>
    <col min="11025" max="11264" width="9.109375" style="493"/>
    <col min="11265" max="11265" width="13.88671875" style="493" customWidth="1"/>
    <col min="11266" max="11266" width="8.77734375" style="493" customWidth="1"/>
    <col min="11267" max="11267" width="9.109375" style="493" customWidth="1"/>
    <col min="11268" max="11268" width="50.88671875" style="493" customWidth="1"/>
    <col min="11269" max="11269" width="10.21875" style="493" customWidth="1"/>
    <col min="11270" max="11270" width="13.109375" style="493" customWidth="1"/>
    <col min="11271" max="11271" width="10.33203125" style="493" customWidth="1"/>
    <col min="11272" max="11272" width="13.21875" style="493" customWidth="1"/>
    <col min="11273" max="11273" width="11" style="493" customWidth="1"/>
    <col min="11274" max="11274" width="12.77734375" style="493" customWidth="1"/>
    <col min="11275" max="11275" width="10.77734375" style="493" customWidth="1"/>
    <col min="11276" max="11276" width="13" style="493" customWidth="1"/>
    <col min="11277" max="11277" width="12.109375" style="493" customWidth="1"/>
    <col min="11278" max="11278" width="13" style="493" customWidth="1"/>
    <col min="11279" max="11279" width="10.33203125" style="493" customWidth="1"/>
    <col min="11280" max="11280" width="13.33203125" style="493" customWidth="1"/>
    <col min="11281" max="11520" width="9.109375" style="493"/>
    <col min="11521" max="11521" width="13.88671875" style="493" customWidth="1"/>
    <col min="11522" max="11522" width="8.77734375" style="493" customWidth="1"/>
    <col min="11523" max="11523" width="9.109375" style="493" customWidth="1"/>
    <col min="11524" max="11524" width="50.88671875" style="493" customWidth="1"/>
    <col min="11525" max="11525" width="10.21875" style="493" customWidth="1"/>
    <col min="11526" max="11526" width="13.109375" style="493" customWidth="1"/>
    <col min="11527" max="11527" width="10.33203125" style="493" customWidth="1"/>
    <col min="11528" max="11528" width="13.21875" style="493" customWidth="1"/>
    <col min="11529" max="11529" width="11" style="493" customWidth="1"/>
    <col min="11530" max="11530" width="12.77734375" style="493" customWidth="1"/>
    <col min="11531" max="11531" width="10.77734375" style="493" customWidth="1"/>
    <col min="11532" max="11532" width="13" style="493" customWidth="1"/>
    <col min="11533" max="11533" width="12.109375" style="493" customWidth="1"/>
    <col min="11534" max="11534" width="13" style="493" customWidth="1"/>
    <col min="11535" max="11535" width="10.33203125" style="493" customWidth="1"/>
    <col min="11536" max="11536" width="13.33203125" style="493" customWidth="1"/>
    <col min="11537" max="11776" width="9.109375" style="493"/>
    <col min="11777" max="11777" width="13.88671875" style="493" customWidth="1"/>
    <col min="11778" max="11778" width="8.77734375" style="493" customWidth="1"/>
    <col min="11779" max="11779" width="9.109375" style="493" customWidth="1"/>
    <col min="11780" max="11780" width="50.88671875" style="493" customWidth="1"/>
    <col min="11781" max="11781" width="10.21875" style="493" customWidth="1"/>
    <col min="11782" max="11782" width="13.109375" style="493" customWidth="1"/>
    <col min="11783" max="11783" width="10.33203125" style="493" customWidth="1"/>
    <col min="11784" max="11784" width="13.21875" style="493" customWidth="1"/>
    <col min="11785" max="11785" width="11" style="493" customWidth="1"/>
    <col min="11786" max="11786" width="12.77734375" style="493" customWidth="1"/>
    <col min="11787" max="11787" width="10.77734375" style="493" customWidth="1"/>
    <col min="11788" max="11788" width="13" style="493" customWidth="1"/>
    <col min="11789" max="11789" width="12.109375" style="493" customWidth="1"/>
    <col min="11790" max="11790" width="13" style="493" customWidth="1"/>
    <col min="11791" max="11791" width="10.33203125" style="493" customWidth="1"/>
    <col min="11792" max="11792" width="13.33203125" style="493" customWidth="1"/>
    <col min="11793" max="12032" width="9.109375" style="493"/>
    <col min="12033" max="12033" width="13.88671875" style="493" customWidth="1"/>
    <col min="12034" max="12034" width="8.77734375" style="493" customWidth="1"/>
    <col min="12035" max="12035" width="9.109375" style="493" customWidth="1"/>
    <col min="12036" max="12036" width="50.88671875" style="493" customWidth="1"/>
    <col min="12037" max="12037" width="10.21875" style="493" customWidth="1"/>
    <col min="12038" max="12038" width="13.109375" style="493" customWidth="1"/>
    <col min="12039" max="12039" width="10.33203125" style="493" customWidth="1"/>
    <col min="12040" max="12040" width="13.21875" style="493" customWidth="1"/>
    <col min="12041" max="12041" width="11" style="493" customWidth="1"/>
    <col min="12042" max="12042" width="12.77734375" style="493" customWidth="1"/>
    <col min="12043" max="12043" width="10.77734375" style="493" customWidth="1"/>
    <col min="12044" max="12044" width="13" style="493" customWidth="1"/>
    <col min="12045" max="12045" width="12.109375" style="493" customWidth="1"/>
    <col min="12046" max="12046" width="13" style="493" customWidth="1"/>
    <col min="12047" max="12047" width="10.33203125" style="493" customWidth="1"/>
    <col min="12048" max="12048" width="13.33203125" style="493" customWidth="1"/>
    <col min="12049" max="12288" width="9.109375" style="493"/>
    <col min="12289" max="12289" width="13.88671875" style="493" customWidth="1"/>
    <col min="12290" max="12290" width="8.77734375" style="493" customWidth="1"/>
    <col min="12291" max="12291" width="9.109375" style="493" customWidth="1"/>
    <col min="12292" max="12292" width="50.88671875" style="493" customWidth="1"/>
    <col min="12293" max="12293" width="10.21875" style="493" customWidth="1"/>
    <col min="12294" max="12294" width="13.109375" style="493" customWidth="1"/>
    <col min="12295" max="12295" width="10.33203125" style="493" customWidth="1"/>
    <col min="12296" max="12296" width="13.21875" style="493" customWidth="1"/>
    <col min="12297" max="12297" width="11" style="493" customWidth="1"/>
    <col min="12298" max="12298" width="12.77734375" style="493" customWidth="1"/>
    <col min="12299" max="12299" width="10.77734375" style="493" customWidth="1"/>
    <col min="12300" max="12300" width="13" style="493" customWidth="1"/>
    <col min="12301" max="12301" width="12.109375" style="493" customWidth="1"/>
    <col min="12302" max="12302" width="13" style="493" customWidth="1"/>
    <col min="12303" max="12303" width="10.33203125" style="493" customWidth="1"/>
    <col min="12304" max="12304" width="13.33203125" style="493" customWidth="1"/>
    <col min="12305" max="12544" width="9.109375" style="493"/>
    <col min="12545" max="12545" width="13.88671875" style="493" customWidth="1"/>
    <col min="12546" max="12546" width="8.77734375" style="493" customWidth="1"/>
    <col min="12547" max="12547" width="9.109375" style="493" customWidth="1"/>
    <col min="12548" max="12548" width="50.88671875" style="493" customWidth="1"/>
    <col min="12549" max="12549" width="10.21875" style="493" customWidth="1"/>
    <col min="12550" max="12550" width="13.109375" style="493" customWidth="1"/>
    <col min="12551" max="12551" width="10.33203125" style="493" customWidth="1"/>
    <col min="12552" max="12552" width="13.21875" style="493" customWidth="1"/>
    <col min="12553" max="12553" width="11" style="493" customWidth="1"/>
    <col min="12554" max="12554" width="12.77734375" style="493" customWidth="1"/>
    <col min="12555" max="12555" width="10.77734375" style="493" customWidth="1"/>
    <col min="12556" max="12556" width="13" style="493" customWidth="1"/>
    <col min="12557" max="12557" width="12.109375" style="493" customWidth="1"/>
    <col min="12558" max="12558" width="13" style="493" customWidth="1"/>
    <col min="12559" max="12559" width="10.33203125" style="493" customWidth="1"/>
    <col min="12560" max="12560" width="13.33203125" style="493" customWidth="1"/>
    <col min="12561" max="12800" width="9.109375" style="493"/>
    <col min="12801" max="12801" width="13.88671875" style="493" customWidth="1"/>
    <col min="12802" max="12802" width="8.77734375" style="493" customWidth="1"/>
    <col min="12803" max="12803" width="9.109375" style="493" customWidth="1"/>
    <col min="12804" max="12804" width="50.88671875" style="493" customWidth="1"/>
    <col min="12805" max="12805" width="10.21875" style="493" customWidth="1"/>
    <col min="12806" max="12806" width="13.109375" style="493" customWidth="1"/>
    <col min="12807" max="12807" width="10.33203125" style="493" customWidth="1"/>
    <col min="12808" max="12808" width="13.21875" style="493" customWidth="1"/>
    <col min="12809" max="12809" width="11" style="493" customWidth="1"/>
    <col min="12810" max="12810" width="12.77734375" style="493" customWidth="1"/>
    <col min="12811" max="12811" width="10.77734375" style="493" customWidth="1"/>
    <col min="12812" max="12812" width="13" style="493" customWidth="1"/>
    <col min="12813" max="12813" width="12.109375" style="493" customWidth="1"/>
    <col min="12814" max="12814" width="13" style="493" customWidth="1"/>
    <col min="12815" max="12815" width="10.33203125" style="493" customWidth="1"/>
    <col min="12816" max="12816" width="13.33203125" style="493" customWidth="1"/>
    <col min="12817" max="13056" width="9.109375" style="493"/>
    <col min="13057" max="13057" width="13.88671875" style="493" customWidth="1"/>
    <col min="13058" max="13058" width="8.77734375" style="493" customWidth="1"/>
    <col min="13059" max="13059" width="9.109375" style="493" customWidth="1"/>
    <col min="13060" max="13060" width="50.88671875" style="493" customWidth="1"/>
    <col min="13061" max="13061" width="10.21875" style="493" customWidth="1"/>
    <col min="13062" max="13062" width="13.109375" style="493" customWidth="1"/>
    <col min="13063" max="13063" width="10.33203125" style="493" customWidth="1"/>
    <col min="13064" max="13064" width="13.21875" style="493" customWidth="1"/>
    <col min="13065" max="13065" width="11" style="493" customWidth="1"/>
    <col min="13066" max="13066" width="12.77734375" style="493" customWidth="1"/>
    <col min="13067" max="13067" width="10.77734375" style="493" customWidth="1"/>
    <col min="13068" max="13068" width="13" style="493" customWidth="1"/>
    <col min="13069" max="13069" width="12.109375" style="493" customWidth="1"/>
    <col min="13070" max="13070" width="13" style="493" customWidth="1"/>
    <col min="13071" max="13071" width="10.33203125" style="493" customWidth="1"/>
    <col min="13072" max="13072" width="13.33203125" style="493" customWidth="1"/>
    <col min="13073" max="13312" width="9.109375" style="493"/>
    <col min="13313" max="13313" width="13.88671875" style="493" customWidth="1"/>
    <col min="13314" max="13314" width="8.77734375" style="493" customWidth="1"/>
    <col min="13315" max="13315" width="9.109375" style="493" customWidth="1"/>
    <col min="13316" max="13316" width="50.88671875" style="493" customWidth="1"/>
    <col min="13317" max="13317" width="10.21875" style="493" customWidth="1"/>
    <col min="13318" max="13318" width="13.109375" style="493" customWidth="1"/>
    <col min="13319" max="13319" width="10.33203125" style="493" customWidth="1"/>
    <col min="13320" max="13320" width="13.21875" style="493" customWidth="1"/>
    <col min="13321" max="13321" width="11" style="493" customWidth="1"/>
    <col min="13322" max="13322" width="12.77734375" style="493" customWidth="1"/>
    <col min="13323" max="13323" width="10.77734375" style="493" customWidth="1"/>
    <col min="13324" max="13324" width="13" style="493" customWidth="1"/>
    <col min="13325" max="13325" width="12.109375" style="493" customWidth="1"/>
    <col min="13326" max="13326" width="13" style="493" customWidth="1"/>
    <col min="13327" max="13327" width="10.33203125" style="493" customWidth="1"/>
    <col min="13328" max="13328" width="13.33203125" style="493" customWidth="1"/>
    <col min="13329" max="13568" width="9.109375" style="493"/>
    <col min="13569" max="13569" width="13.88671875" style="493" customWidth="1"/>
    <col min="13570" max="13570" width="8.77734375" style="493" customWidth="1"/>
    <col min="13571" max="13571" width="9.109375" style="493" customWidth="1"/>
    <col min="13572" max="13572" width="50.88671875" style="493" customWidth="1"/>
    <col min="13573" max="13573" width="10.21875" style="493" customWidth="1"/>
    <col min="13574" max="13574" width="13.109375" style="493" customWidth="1"/>
    <col min="13575" max="13575" width="10.33203125" style="493" customWidth="1"/>
    <col min="13576" max="13576" width="13.21875" style="493" customWidth="1"/>
    <col min="13577" max="13577" width="11" style="493" customWidth="1"/>
    <col min="13578" max="13578" width="12.77734375" style="493" customWidth="1"/>
    <col min="13579" max="13579" width="10.77734375" style="493" customWidth="1"/>
    <col min="13580" max="13580" width="13" style="493" customWidth="1"/>
    <col min="13581" max="13581" width="12.109375" style="493" customWidth="1"/>
    <col min="13582" max="13582" width="13" style="493" customWidth="1"/>
    <col min="13583" max="13583" width="10.33203125" style="493" customWidth="1"/>
    <col min="13584" max="13584" width="13.33203125" style="493" customWidth="1"/>
    <col min="13585" max="13824" width="9.109375" style="493"/>
    <col min="13825" max="13825" width="13.88671875" style="493" customWidth="1"/>
    <col min="13826" max="13826" width="8.77734375" style="493" customWidth="1"/>
    <col min="13827" max="13827" width="9.109375" style="493" customWidth="1"/>
    <col min="13828" max="13828" width="50.88671875" style="493" customWidth="1"/>
    <col min="13829" max="13829" width="10.21875" style="493" customWidth="1"/>
    <col min="13830" max="13830" width="13.109375" style="493" customWidth="1"/>
    <col min="13831" max="13831" width="10.33203125" style="493" customWidth="1"/>
    <col min="13832" max="13832" width="13.21875" style="493" customWidth="1"/>
    <col min="13833" max="13833" width="11" style="493" customWidth="1"/>
    <col min="13834" max="13834" width="12.77734375" style="493" customWidth="1"/>
    <col min="13835" max="13835" width="10.77734375" style="493" customWidth="1"/>
    <col min="13836" max="13836" width="13" style="493" customWidth="1"/>
    <col min="13837" max="13837" width="12.109375" style="493" customWidth="1"/>
    <col min="13838" max="13838" width="13" style="493" customWidth="1"/>
    <col min="13839" max="13839" width="10.33203125" style="493" customWidth="1"/>
    <col min="13840" max="13840" width="13.33203125" style="493" customWidth="1"/>
    <col min="13841" max="14080" width="9.109375" style="493"/>
    <col min="14081" max="14081" width="13.88671875" style="493" customWidth="1"/>
    <col min="14082" max="14082" width="8.77734375" style="493" customWidth="1"/>
    <col min="14083" max="14083" width="9.109375" style="493" customWidth="1"/>
    <col min="14084" max="14084" width="50.88671875" style="493" customWidth="1"/>
    <col min="14085" max="14085" width="10.21875" style="493" customWidth="1"/>
    <col min="14086" max="14086" width="13.109375" style="493" customWidth="1"/>
    <col min="14087" max="14087" width="10.33203125" style="493" customWidth="1"/>
    <col min="14088" max="14088" width="13.21875" style="493" customWidth="1"/>
    <col min="14089" max="14089" width="11" style="493" customWidth="1"/>
    <col min="14090" max="14090" width="12.77734375" style="493" customWidth="1"/>
    <col min="14091" max="14091" width="10.77734375" style="493" customWidth="1"/>
    <col min="14092" max="14092" width="13" style="493" customWidth="1"/>
    <col min="14093" max="14093" width="12.109375" style="493" customWidth="1"/>
    <col min="14094" max="14094" width="13" style="493" customWidth="1"/>
    <col min="14095" max="14095" width="10.33203125" style="493" customWidth="1"/>
    <col min="14096" max="14096" width="13.33203125" style="493" customWidth="1"/>
    <col min="14097" max="14336" width="9.109375" style="493"/>
    <col min="14337" max="14337" width="13.88671875" style="493" customWidth="1"/>
    <col min="14338" max="14338" width="8.77734375" style="493" customWidth="1"/>
    <col min="14339" max="14339" width="9.109375" style="493" customWidth="1"/>
    <col min="14340" max="14340" width="50.88671875" style="493" customWidth="1"/>
    <col min="14341" max="14341" width="10.21875" style="493" customWidth="1"/>
    <col min="14342" max="14342" width="13.109375" style="493" customWidth="1"/>
    <col min="14343" max="14343" width="10.33203125" style="493" customWidth="1"/>
    <col min="14344" max="14344" width="13.21875" style="493" customWidth="1"/>
    <col min="14345" max="14345" width="11" style="493" customWidth="1"/>
    <col min="14346" max="14346" width="12.77734375" style="493" customWidth="1"/>
    <col min="14347" max="14347" width="10.77734375" style="493" customWidth="1"/>
    <col min="14348" max="14348" width="13" style="493" customWidth="1"/>
    <col min="14349" max="14349" width="12.109375" style="493" customWidth="1"/>
    <col min="14350" max="14350" width="13" style="493" customWidth="1"/>
    <col min="14351" max="14351" width="10.33203125" style="493" customWidth="1"/>
    <col min="14352" max="14352" width="13.33203125" style="493" customWidth="1"/>
    <col min="14353" max="14592" width="9.109375" style="493"/>
    <col min="14593" max="14593" width="13.88671875" style="493" customWidth="1"/>
    <col min="14594" max="14594" width="8.77734375" style="493" customWidth="1"/>
    <col min="14595" max="14595" width="9.109375" style="493" customWidth="1"/>
    <col min="14596" max="14596" width="50.88671875" style="493" customWidth="1"/>
    <col min="14597" max="14597" width="10.21875" style="493" customWidth="1"/>
    <col min="14598" max="14598" width="13.109375" style="493" customWidth="1"/>
    <col min="14599" max="14599" width="10.33203125" style="493" customWidth="1"/>
    <col min="14600" max="14600" width="13.21875" style="493" customWidth="1"/>
    <col min="14601" max="14601" width="11" style="493" customWidth="1"/>
    <col min="14602" max="14602" width="12.77734375" style="493" customWidth="1"/>
    <col min="14603" max="14603" width="10.77734375" style="493" customWidth="1"/>
    <col min="14604" max="14604" width="13" style="493" customWidth="1"/>
    <col min="14605" max="14605" width="12.109375" style="493" customWidth="1"/>
    <col min="14606" max="14606" width="13" style="493" customWidth="1"/>
    <col min="14607" max="14607" width="10.33203125" style="493" customWidth="1"/>
    <col min="14608" max="14608" width="13.33203125" style="493" customWidth="1"/>
    <col min="14609" max="14848" width="9.109375" style="493"/>
    <col min="14849" max="14849" width="13.88671875" style="493" customWidth="1"/>
    <col min="14850" max="14850" width="8.77734375" style="493" customWidth="1"/>
    <col min="14851" max="14851" width="9.109375" style="493" customWidth="1"/>
    <col min="14852" max="14852" width="50.88671875" style="493" customWidth="1"/>
    <col min="14853" max="14853" width="10.21875" style="493" customWidth="1"/>
    <col min="14854" max="14854" width="13.109375" style="493" customWidth="1"/>
    <col min="14855" max="14855" width="10.33203125" style="493" customWidth="1"/>
    <col min="14856" max="14856" width="13.21875" style="493" customWidth="1"/>
    <col min="14857" max="14857" width="11" style="493" customWidth="1"/>
    <col min="14858" max="14858" width="12.77734375" style="493" customWidth="1"/>
    <col min="14859" max="14859" width="10.77734375" style="493" customWidth="1"/>
    <col min="14860" max="14860" width="13" style="493" customWidth="1"/>
    <col min="14861" max="14861" width="12.109375" style="493" customWidth="1"/>
    <col min="14862" max="14862" width="13" style="493" customWidth="1"/>
    <col min="14863" max="14863" width="10.33203125" style="493" customWidth="1"/>
    <col min="14864" max="14864" width="13.33203125" style="493" customWidth="1"/>
    <col min="14865" max="15104" width="9.109375" style="493"/>
    <col min="15105" max="15105" width="13.88671875" style="493" customWidth="1"/>
    <col min="15106" max="15106" width="8.77734375" style="493" customWidth="1"/>
    <col min="15107" max="15107" width="9.109375" style="493" customWidth="1"/>
    <col min="15108" max="15108" width="50.88671875" style="493" customWidth="1"/>
    <col min="15109" max="15109" width="10.21875" style="493" customWidth="1"/>
    <col min="15110" max="15110" width="13.109375" style="493" customWidth="1"/>
    <col min="15111" max="15111" width="10.33203125" style="493" customWidth="1"/>
    <col min="15112" max="15112" width="13.21875" style="493" customWidth="1"/>
    <col min="15113" max="15113" width="11" style="493" customWidth="1"/>
    <col min="15114" max="15114" width="12.77734375" style="493" customWidth="1"/>
    <col min="15115" max="15115" width="10.77734375" style="493" customWidth="1"/>
    <col min="15116" max="15116" width="13" style="493" customWidth="1"/>
    <col min="15117" max="15117" width="12.109375" style="493" customWidth="1"/>
    <col min="15118" max="15118" width="13" style="493" customWidth="1"/>
    <col min="15119" max="15119" width="10.33203125" style="493" customWidth="1"/>
    <col min="15120" max="15120" width="13.33203125" style="493" customWidth="1"/>
    <col min="15121" max="15360" width="9.109375" style="493"/>
    <col min="15361" max="15361" width="13.88671875" style="493" customWidth="1"/>
    <col min="15362" max="15362" width="8.77734375" style="493" customWidth="1"/>
    <col min="15363" max="15363" width="9.109375" style="493" customWidth="1"/>
    <col min="15364" max="15364" width="50.88671875" style="493" customWidth="1"/>
    <col min="15365" max="15365" width="10.21875" style="493" customWidth="1"/>
    <col min="15366" max="15366" width="13.109375" style="493" customWidth="1"/>
    <col min="15367" max="15367" width="10.33203125" style="493" customWidth="1"/>
    <col min="15368" max="15368" width="13.21875" style="493" customWidth="1"/>
    <col min="15369" max="15369" width="11" style="493" customWidth="1"/>
    <col min="15370" max="15370" width="12.77734375" style="493" customWidth="1"/>
    <col min="15371" max="15371" width="10.77734375" style="493" customWidth="1"/>
    <col min="15372" max="15372" width="13" style="493" customWidth="1"/>
    <col min="15373" max="15373" width="12.109375" style="493" customWidth="1"/>
    <col min="15374" max="15374" width="13" style="493" customWidth="1"/>
    <col min="15375" max="15375" width="10.33203125" style="493" customWidth="1"/>
    <col min="15376" max="15376" width="13.33203125" style="493" customWidth="1"/>
    <col min="15377" max="15616" width="9.109375" style="493"/>
    <col min="15617" max="15617" width="13.88671875" style="493" customWidth="1"/>
    <col min="15618" max="15618" width="8.77734375" style="493" customWidth="1"/>
    <col min="15619" max="15619" width="9.109375" style="493" customWidth="1"/>
    <col min="15620" max="15620" width="50.88671875" style="493" customWidth="1"/>
    <col min="15621" max="15621" width="10.21875" style="493" customWidth="1"/>
    <col min="15622" max="15622" width="13.109375" style="493" customWidth="1"/>
    <col min="15623" max="15623" width="10.33203125" style="493" customWidth="1"/>
    <col min="15624" max="15624" width="13.21875" style="493" customWidth="1"/>
    <col min="15625" max="15625" width="11" style="493" customWidth="1"/>
    <col min="15626" max="15626" width="12.77734375" style="493" customWidth="1"/>
    <col min="15627" max="15627" width="10.77734375" style="493" customWidth="1"/>
    <col min="15628" max="15628" width="13" style="493" customWidth="1"/>
    <col min="15629" max="15629" width="12.109375" style="493" customWidth="1"/>
    <col min="15630" max="15630" width="13" style="493" customWidth="1"/>
    <col min="15631" max="15631" width="10.33203125" style="493" customWidth="1"/>
    <col min="15632" max="15632" width="13.33203125" style="493" customWidth="1"/>
    <col min="15633" max="15872" width="9.109375" style="493"/>
    <col min="15873" max="15873" width="13.88671875" style="493" customWidth="1"/>
    <col min="15874" max="15874" width="8.77734375" style="493" customWidth="1"/>
    <col min="15875" max="15875" width="9.109375" style="493" customWidth="1"/>
    <col min="15876" max="15876" width="50.88671875" style="493" customWidth="1"/>
    <col min="15877" max="15877" width="10.21875" style="493" customWidth="1"/>
    <col min="15878" max="15878" width="13.109375" style="493" customWidth="1"/>
    <col min="15879" max="15879" width="10.33203125" style="493" customWidth="1"/>
    <col min="15880" max="15880" width="13.21875" style="493" customWidth="1"/>
    <col min="15881" max="15881" width="11" style="493" customWidth="1"/>
    <col min="15882" max="15882" width="12.77734375" style="493" customWidth="1"/>
    <col min="15883" max="15883" width="10.77734375" style="493" customWidth="1"/>
    <col min="15884" max="15884" width="13" style="493" customWidth="1"/>
    <col min="15885" max="15885" width="12.109375" style="493" customWidth="1"/>
    <col min="15886" max="15886" width="13" style="493" customWidth="1"/>
    <col min="15887" max="15887" width="10.33203125" style="493" customWidth="1"/>
    <col min="15888" max="15888" width="13.33203125" style="493" customWidth="1"/>
    <col min="15889" max="16128" width="9.109375" style="493"/>
    <col min="16129" max="16129" width="13.88671875" style="493" customWidth="1"/>
    <col min="16130" max="16130" width="8.77734375" style="493" customWidth="1"/>
    <col min="16131" max="16131" width="9.109375" style="493" customWidth="1"/>
    <col min="16132" max="16132" width="50.88671875" style="493" customWidth="1"/>
    <col min="16133" max="16133" width="10.21875" style="493" customWidth="1"/>
    <col min="16134" max="16134" width="13.109375" style="493" customWidth="1"/>
    <col min="16135" max="16135" width="10.33203125" style="493" customWidth="1"/>
    <col min="16136" max="16136" width="13.21875" style="493" customWidth="1"/>
    <col min="16137" max="16137" width="11" style="493" customWidth="1"/>
    <col min="16138" max="16138" width="12.77734375" style="493" customWidth="1"/>
    <col min="16139" max="16139" width="10.77734375" style="493" customWidth="1"/>
    <col min="16140" max="16140" width="13" style="493" customWidth="1"/>
    <col min="16141" max="16141" width="12.109375" style="493" customWidth="1"/>
    <col min="16142" max="16142" width="13" style="493" customWidth="1"/>
    <col min="16143" max="16143" width="10.33203125" style="493" customWidth="1"/>
    <col min="16144" max="16144" width="13.33203125" style="493" customWidth="1"/>
    <col min="16145" max="16384" width="9.109375" style="493"/>
  </cols>
  <sheetData>
    <row r="1" spans="1:34" ht="73.05" customHeight="1">
      <c r="K1" s="654" t="s">
        <v>604</v>
      </c>
      <c r="L1" s="655"/>
      <c r="M1" s="655"/>
      <c r="N1" s="655"/>
      <c r="O1" s="655"/>
      <c r="P1" s="655"/>
      <c r="Q1" s="638" t="s">
        <v>538</v>
      </c>
      <c r="R1" s="638"/>
      <c r="S1" s="638"/>
      <c r="T1" s="639"/>
      <c r="U1" s="639"/>
      <c r="V1" s="639"/>
      <c r="W1" s="639"/>
      <c r="X1" s="639"/>
      <c r="Y1" s="639"/>
      <c r="Z1" s="639"/>
      <c r="AA1" s="639"/>
      <c r="AB1" s="639"/>
      <c r="AC1" s="639"/>
      <c r="AD1" s="639"/>
      <c r="AE1" s="639"/>
      <c r="AF1" s="639"/>
      <c r="AG1" s="639"/>
      <c r="AH1" s="639"/>
    </row>
    <row r="2" spans="1:34" ht="17.399999999999999" customHeight="1">
      <c r="K2" s="494"/>
      <c r="L2" s="495"/>
      <c r="M2" s="495"/>
      <c r="N2" s="495"/>
      <c r="O2" s="495"/>
      <c r="P2" s="495"/>
      <c r="Q2" s="496"/>
      <c r="R2" s="496"/>
      <c r="S2" s="496"/>
      <c r="T2" s="497"/>
      <c r="U2" s="497"/>
      <c r="V2" s="497"/>
      <c r="W2" s="497"/>
      <c r="X2" s="497"/>
      <c r="Y2" s="497"/>
      <c r="Z2" s="497"/>
      <c r="AA2" s="497"/>
      <c r="AB2" s="497"/>
      <c r="AC2" s="497"/>
      <c r="AD2" s="497"/>
      <c r="AE2" s="497"/>
      <c r="AF2" s="497"/>
      <c r="AG2" s="497"/>
      <c r="AH2" s="497"/>
    </row>
    <row r="3" spans="1:34" ht="18" customHeight="1">
      <c r="A3" s="640" t="s">
        <v>539</v>
      </c>
      <c r="B3" s="640"/>
      <c r="C3" s="640"/>
      <c r="D3" s="640"/>
      <c r="E3" s="640"/>
      <c r="F3" s="640"/>
      <c r="G3" s="640"/>
      <c r="H3" s="640"/>
      <c r="I3" s="640"/>
      <c r="J3" s="640"/>
      <c r="K3" s="640"/>
      <c r="L3" s="640"/>
      <c r="M3" s="640"/>
      <c r="N3" s="640"/>
      <c r="O3" s="640"/>
      <c r="P3" s="640"/>
    </row>
    <row r="4" spans="1:34" ht="68.25" customHeight="1">
      <c r="A4" s="640"/>
      <c r="B4" s="640"/>
      <c r="C4" s="640"/>
      <c r="D4" s="640"/>
      <c r="E4" s="640"/>
      <c r="F4" s="640"/>
      <c r="G4" s="640"/>
      <c r="H4" s="640"/>
      <c r="I4" s="640"/>
      <c r="J4" s="640"/>
      <c r="K4" s="640"/>
      <c r="L4" s="640"/>
      <c r="M4" s="640"/>
      <c r="N4" s="640"/>
      <c r="O4" s="640"/>
      <c r="P4" s="640"/>
    </row>
    <row r="5" spans="1:34" ht="29.85" customHeight="1">
      <c r="A5" s="641" t="s">
        <v>54</v>
      </c>
      <c r="B5" s="641"/>
      <c r="C5" s="641"/>
      <c r="D5" s="641"/>
      <c r="E5" s="641"/>
      <c r="F5" s="641"/>
      <c r="G5" s="641"/>
      <c r="H5" s="641"/>
      <c r="I5" s="641"/>
      <c r="J5" s="641"/>
      <c r="K5" s="641"/>
      <c r="L5" s="641"/>
      <c r="M5" s="641"/>
      <c r="N5" s="641"/>
      <c r="O5" s="641"/>
      <c r="P5" s="641"/>
    </row>
    <row r="6" spans="1:34" ht="20.55" customHeight="1">
      <c r="A6" s="642" t="s">
        <v>55</v>
      </c>
      <c r="B6" s="643"/>
      <c r="C6" s="643"/>
      <c r="D6" s="643"/>
      <c r="E6" s="643"/>
      <c r="F6" s="643"/>
      <c r="G6" s="643"/>
      <c r="H6" s="643"/>
      <c r="I6" s="643"/>
      <c r="J6" s="643"/>
      <c r="K6" s="643"/>
      <c r="L6" s="643"/>
      <c r="M6" s="643"/>
      <c r="N6" s="643"/>
      <c r="O6" s="643"/>
      <c r="P6" s="643"/>
    </row>
    <row r="7" spans="1:34" ht="18" customHeight="1">
      <c r="A7" s="644"/>
      <c r="B7" s="644"/>
      <c r="C7" s="644"/>
      <c r="D7" s="498"/>
      <c r="E7" s="498"/>
      <c r="F7" s="498"/>
      <c r="G7" s="498"/>
      <c r="H7" s="498"/>
      <c r="I7" s="498"/>
      <c r="J7" s="498"/>
      <c r="K7" s="498"/>
      <c r="L7" s="498"/>
      <c r="M7" s="499"/>
      <c r="N7" s="499"/>
      <c r="O7" s="499"/>
      <c r="P7" s="500" t="s">
        <v>61</v>
      </c>
    </row>
    <row r="8" spans="1:34" ht="24.45" customHeight="1">
      <c r="A8" s="662" t="s">
        <v>0</v>
      </c>
      <c r="B8" s="662" t="s">
        <v>540</v>
      </c>
      <c r="C8" s="645" t="s">
        <v>281</v>
      </c>
      <c r="D8" s="648" t="s">
        <v>282</v>
      </c>
      <c r="E8" s="651" t="s">
        <v>541</v>
      </c>
      <c r="F8" s="651"/>
      <c r="G8" s="651"/>
      <c r="H8" s="652"/>
      <c r="I8" s="653" t="s">
        <v>542</v>
      </c>
      <c r="J8" s="651"/>
      <c r="K8" s="651"/>
      <c r="L8" s="651"/>
      <c r="M8" s="661" t="s">
        <v>543</v>
      </c>
      <c r="N8" s="661"/>
      <c r="O8" s="661"/>
      <c r="P8" s="661"/>
    </row>
    <row r="9" spans="1:34" ht="20.100000000000001" customHeight="1">
      <c r="A9" s="666"/>
      <c r="B9" s="666"/>
      <c r="C9" s="646"/>
      <c r="D9" s="649"/>
      <c r="E9" s="662" t="s">
        <v>4</v>
      </c>
      <c r="F9" s="664" t="s">
        <v>10</v>
      </c>
      <c r="G9" s="665"/>
      <c r="H9" s="662" t="s">
        <v>544</v>
      </c>
      <c r="I9" s="662" t="s">
        <v>4</v>
      </c>
      <c r="J9" s="664" t="s">
        <v>10</v>
      </c>
      <c r="K9" s="665"/>
      <c r="L9" s="662" t="s">
        <v>544</v>
      </c>
      <c r="M9" s="662" t="s">
        <v>4</v>
      </c>
      <c r="N9" s="664" t="s">
        <v>10</v>
      </c>
      <c r="O9" s="665"/>
      <c r="P9" s="648" t="s">
        <v>544</v>
      </c>
    </row>
    <row r="10" spans="1:34" ht="75.599999999999994" customHeight="1">
      <c r="A10" s="663"/>
      <c r="B10" s="663"/>
      <c r="C10" s="647"/>
      <c r="D10" s="650"/>
      <c r="E10" s="663"/>
      <c r="F10" s="501" t="s">
        <v>5</v>
      </c>
      <c r="G10" s="502" t="s">
        <v>11</v>
      </c>
      <c r="H10" s="663"/>
      <c r="I10" s="663"/>
      <c r="J10" s="501" t="s">
        <v>5</v>
      </c>
      <c r="K10" s="502" t="s">
        <v>11</v>
      </c>
      <c r="L10" s="663"/>
      <c r="M10" s="663"/>
      <c r="N10" s="501" t="s">
        <v>5</v>
      </c>
      <c r="O10" s="502" t="s">
        <v>11</v>
      </c>
      <c r="P10" s="650"/>
    </row>
    <row r="11" spans="1:34" ht="29.4" customHeight="1">
      <c r="A11" s="503" t="s">
        <v>13</v>
      </c>
      <c r="B11" s="504"/>
      <c r="C11" s="505"/>
      <c r="D11" s="506" t="s">
        <v>14</v>
      </c>
      <c r="E11" s="507">
        <f>E12</f>
        <v>300000</v>
      </c>
      <c r="F11" s="507">
        <f t="shared" ref="F11:P11" si="0">F12</f>
        <v>246000</v>
      </c>
      <c r="G11" s="507">
        <f t="shared" si="0"/>
        <v>0</v>
      </c>
      <c r="H11" s="507">
        <f t="shared" si="0"/>
        <v>546000</v>
      </c>
      <c r="I11" s="507">
        <f t="shared" si="0"/>
        <v>0</v>
      </c>
      <c r="J11" s="507">
        <f t="shared" si="0"/>
        <v>-246000</v>
      </c>
      <c r="K11" s="507">
        <f t="shared" si="0"/>
        <v>0</v>
      </c>
      <c r="L11" s="507">
        <f t="shared" si="0"/>
        <v>-246000</v>
      </c>
      <c r="M11" s="507">
        <f t="shared" si="0"/>
        <v>300000</v>
      </c>
      <c r="N11" s="507">
        <f t="shared" si="0"/>
        <v>0</v>
      </c>
      <c r="O11" s="507">
        <f t="shared" si="0"/>
        <v>0</v>
      </c>
      <c r="P11" s="507">
        <f t="shared" si="0"/>
        <v>300000</v>
      </c>
    </row>
    <row r="12" spans="1:34" ht="30.75" customHeight="1">
      <c r="A12" s="503" t="s">
        <v>15</v>
      </c>
      <c r="B12" s="504"/>
      <c r="C12" s="505"/>
      <c r="D12" s="506" t="s">
        <v>14</v>
      </c>
      <c r="E12" s="507">
        <f>E13+E14</f>
        <v>300000</v>
      </c>
      <c r="F12" s="507">
        <f t="shared" ref="F12:P12" si="1">F13+F14</f>
        <v>246000</v>
      </c>
      <c r="G12" s="507">
        <f t="shared" si="1"/>
        <v>0</v>
      </c>
      <c r="H12" s="507">
        <f t="shared" si="1"/>
        <v>546000</v>
      </c>
      <c r="I12" s="507">
        <f t="shared" si="1"/>
        <v>0</v>
      </c>
      <c r="J12" s="507">
        <f t="shared" si="1"/>
        <v>-246000</v>
      </c>
      <c r="K12" s="507">
        <f t="shared" si="1"/>
        <v>0</v>
      </c>
      <c r="L12" s="507">
        <f t="shared" si="1"/>
        <v>-246000</v>
      </c>
      <c r="M12" s="507">
        <f t="shared" si="1"/>
        <v>300000</v>
      </c>
      <c r="N12" s="507">
        <f t="shared" si="1"/>
        <v>0</v>
      </c>
      <c r="O12" s="507">
        <f t="shared" si="1"/>
        <v>0</v>
      </c>
      <c r="P12" s="507">
        <f t="shared" si="1"/>
        <v>300000</v>
      </c>
    </row>
    <row r="13" spans="1:34" ht="59.55" customHeight="1">
      <c r="A13" s="508" t="s">
        <v>545</v>
      </c>
      <c r="B13" s="508" t="s">
        <v>546</v>
      </c>
      <c r="C13" s="508" t="s">
        <v>434</v>
      </c>
      <c r="D13" s="509" t="s">
        <v>547</v>
      </c>
      <c r="E13" s="511">
        <f>100000+200000</f>
        <v>300000</v>
      </c>
      <c r="F13" s="511">
        <f>109000+99000+38000</f>
        <v>246000</v>
      </c>
      <c r="G13" s="325">
        <v>0</v>
      </c>
      <c r="H13" s="507">
        <f>E13+F13</f>
        <v>546000</v>
      </c>
      <c r="I13" s="325">
        <v>0</v>
      </c>
      <c r="J13" s="325">
        <v>0</v>
      </c>
      <c r="K13" s="325">
        <v>0</v>
      </c>
      <c r="L13" s="507">
        <f>I13+J13</f>
        <v>0</v>
      </c>
      <c r="M13" s="510">
        <f>E13</f>
        <v>300000</v>
      </c>
      <c r="N13" s="510">
        <f>F13+J13</f>
        <v>246000</v>
      </c>
      <c r="O13" s="325">
        <v>0</v>
      </c>
      <c r="P13" s="507">
        <f>M13+N13</f>
        <v>546000</v>
      </c>
    </row>
    <row r="14" spans="1:34" ht="77.55" customHeight="1">
      <c r="A14" s="508" t="s">
        <v>548</v>
      </c>
      <c r="B14" s="508" t="s">
        <v>549</v>
      </c>
      <c r="C14" s="508" t="s">
        <v>434</v>
      </c>
      <c r="D14" s="509" t="s">
        <v>550</v>
      </c>
      <c r="E14" s="325">
        <v>0</v>
      </c>
      <c r="F14" s="325">
        <v>0</v>
      </c>
      <c r="G14" s="325">
        <v>0</v>
      </c>
      <c r="H14" s="512">
        <v>0</v>
      </c>
      <c r="I14" s="325">
        <v>0</v>
      </c>
      <c r="J14" s="511">
        <f>-109000-99000-38000</f>
        <v>-246000</v>
      </c>
      <c r="K14" s="325">
        <v>0</v>
      </c>
      <c r="L14" s="507">
        <f>I14+J14</f>
        <v>-246000</v>
      </c>
      <c r="M14" s="325">
        <v>0</v>
      </c>
      <c r="N14" s="510">
        <f>F14+J14</f>
        <v>-246000</v>
      </c>
      <c r="O14" s="325">
        <v>0</v>
      </c>
      <c r="P14" s="507">
        <f>H14+L14</f>
        <v>-246000</v>
      </c>
    </row>
    <row r="15" spans="1:34" ht="33" customHeight="1">
      <c r="A15" s="656" t="s">
        <v>551</v>
      </c>
      <c r="B15" s="657"/>
      <c r="C15" s="657"/>
      <c r="D15" s="658"/>
      <c r="E15" s="513">
        <f>E12</f>
        <v>300000</v>
      </c>
      <c r="F15" s="513">
        <f t="shared" ref="F15:P15" si="2">F12</f>
        <v>246000</v>
      </c>
      <c r="G15" s="513">
        <f t="shared" si="2"/>
        <v>0</v>
      </c>
      <c r="H15" s="513">
        <f t="shared" si="2"/>
        <v>546000</v>
      </c>
      <c r="I15" s="513">
        <f t="shared" si="2"/>
        <v>0</v>
      </c>
      <c r="J15" s="513">
        <f t="shared" si="2"/>
        <v>-246000</v>
      </c>
      <c r="K15" s="513">
        <f t="shared" si="2"/>
        <v>0</v>
      </c>
      <c r="L15" s="513">
        <f t="shared" si="2"/>
        <v>-246000</v>
      </c>
      <c r="M15" s="513">
        <f t="shared" si="2"/>
        <v>300000</v>
      </c>
      <c r="N15" s="513">
        <f t="shared" si="2"/>
        <v>0</v>
      </c>
      <c r="O15" s="513">
        <f t="shared" si="2"/>
        <v>0</v>
      </c>
      <c r="P15" s="513">
        <f t="shared" si="2"/>
        <v>300000</v>
      </c>
    </row>
    <row r="16" spans="1:34" ht="18">
      <c r="A16" s="499"/>
      <c r="B16" s="499"/>
      <c r="C16" s="499"/>
      <c r="D16" s="499"/>
      <c r="E16" s="499"/>
      <c r="F16" s="499"/>
      <c r="G16" s="499"/>
      <c r="H16" s="499"/>
      <c r="I16" s="499"/>
      <c r="J16" s="499"/>
      <c r="K16" s="499"/>
      <c r="L16" s="499"/>
      <c r="M16" s="499"/>
      <c r="N16" s="499"/>
      <c r="O16" s="499"/>
      <c r="P16" s="514"/>
    </row>
    <row r="17" spans="1:18" ht="18">
      <c r="A17" s="638"/>
      <c r="B17" s="638"/>
      <c r="C17" s="638"/>
      <c r="D17" s="638"/>
      <c r="E17" s="638"/>
      <c r="F17" s="638"/>
      <c r="G17" s="638"/>
      <c r="H17" s="638"/>
      <c r="I17" s="638"/>
      <c r="J17" s="638"/>
      <c r="K17" s="638"/>
      <c r="L17" s="638"/>
      <c r="M17" s="638"/>
      <c r="N17" s="638"/>
      <c r="O17" s="638"/>
      <c r="P17" s="638"/>
    </row>
    <row r="18" spans="1:18" s="517" customFormat="1" ht="50.4" customHeight="1">
      <c r="A18" s="659" t="s">
        <v>422</v>
      </c>
      <c r="B18" s="659"/>
      <c r="C18" s="659"/>
      <c r="D18" s="659"/>
      <c r="E18" s="659"/>
      <c r="F18" s="659"/>
      <c r="G18" s="640" t="s">
        <v>423</v>
      </c>
      <c r="H18" s="660"/>
      <c r="I18" s="660"/>
      <c r="J18" s="660"/>
      <c r="K18" s="660"/>
      <c r="L18" s="660"/>
      <c r="M18" s="660"/>
      <c r="N18" s="660"/>
      <c r="O18" s="660"/>
      <c r="P18" s="515"/>
      <c r="Q18" s="516"/>
      <c r="R18" s="516"/>
    </row>
    <row r="19" spans="1:18">
      <c r="A19" s="518"/>
      <c r="B19" s="518"/>
      <c r="C19" s="519"/>
      <c r="D19" s="519"/>
      <c r="E19" s="519"/>
      <c r="F19" s="519"/>
      <c r="G19" s="519"/>
      <c r="H19" s="519"/>
      <c r="I19" s="519"/>
      <c r="J19" s="519"/>
      <c r="K19" s="519"/>
      <c r="L19" s="519"/>
      <c r="M19" s="519"/>
      <c r="N19" s="519"/>
      <c r="O19" s="519"/>
      <c r="P19" s="519"/>
    </row>
  </sheetData>
  <mergeCells count="26">
    <mergeCell ref="A15:D15"/>
    <mergeCell ref="A17:P17"/>
    <mergeCell ref="A18:F18"/>
    <mergeCell ref="G18:O18"/>
    <mergeCell ref="M8:P8"/>
    <mergeCell ref="E9:E10"/>
    <mergeCell ref="F9:G9"/>
    <mergeCell ref="H9:H10"/>
    <mergeCell ref="I9:I10"/>
    <mergeCell ref="J9:K9"/>
    <mergeCell ref="L9:L10"/>
    <mergeCell ref="M9:M10"/>
    <mergeCell ref="N9:O9"/>
    <mergeCell ref="P9:P10"/>
    <mergeCell ref="A8:A10"/>
    <mergeCell ref="B8:B10"/>
    <mergeCell ref="C8:C10"/>
    <mergeCell ref="D8:D10"/>
    <mergeCell ref="E8:H8"/>
    <mergeCell ref="I8:L8"/>
    <mergeCell ref="K1:P1"/>
    <mergeCell ref="Q1:AH1"/>
    <mergeCell ref="A3:P4"/>
    <mergeCell ref="A5:P5"/>
    <mergeCell ref="A6:P6"/>
    <mergeCell ref="A7:C7"/>
  </mergeCells>
  <pageMargins left="0.19685039370078741" right="0.19685039370078741" top="0.70866141732283472" bottom="0.31496062992125984" header="0.31496062992125984" footer="0.31496062992125984"/>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
  <sheetViews>
    <sheetView view="pageBreakPreview" topLeftCell="A40" zoomScale="85" zoomScaleNormal="100" zoomScaleSheetLayoutView="85" workbookViewId="0">
      <selection activeCell="B17" sqref="B17:G17"/>
    </sheetView>
  </sheetViews>
  <sheetFormatPr defaultRowHeight="13.8"/>
  <cols>
    <col min="1" max="1" width="16.33203125" style="221" customWidth="1"/>
    <col min="2" max="2" width="20.88671875" style="221" customWidth="1"/>
    <col min="3" max="3" width="14" style="221" customWidth="1"/>
    <col min="4" max="4" width="13.33203125" style="221" customWidth="1"/>
    <col min="5" max="5" width="18.88671875" style="221" customWidth="1"/>
    <col min="6" max="6" width="14.33203125" style="221" customWidth="1"/>
    <col min="7" max="7" width="15.77734375" style="221" customWidth="1"/>
    <col min="8" max="8" width="19.77734375" style="221" customWidth="1"/>
    <col min="9" max="11" width="9" style="221"/>
    <col min="12" max="12" width="23" style="221" customWidth="1"/>
    <col min="13" max="256" width="9" style="221"/>
    <col min="257" max="257" width="15.6640625" style="221" customWidth="1"/>
    <col min="258" max="258" width="19.6640625" style="221" customWidth="1"/>
    <col min="259" max="259" width="14" style="221" customWidth="1"/>
    <col min="260" max="260" width="13.33203125" style="221" customWidth="1"/>
    <col min="261" max="261" width="18.88671875" style="221" customWidth="1"/>
    <col min="262" max="262" width="14.33203125" style="221" customWidth="1"/>
    <col min="263" max="263" width="10.33203125" style="221" customWidth="1"/>
    <col min="264" max="264" width="16.109375" style="221" customWidth="1"/>
    <col min="265" max="267" width="9" style="221"/>
    <col min="268" max="268" width="23" style="221" customWidth="1"/>
    <col min="269" max="512" width="9" style="221"/>
    <col min="513" max="513" width="15.6640625" style="221" customWidth="1"/>
    <col min="514" max="514" width="19.6640625" style="221" customWidth="1"/>
    <col min="515" max="515" width="14" style="221" customWidth="1"/>
    <col min="516" max="516" width="13.33203125" style="221" customWidth="1"/>
    <col min="517" max="517" width="18.88671875" style="221" customWidth="1"/>
    <col min="518" max="518" width="14.33203125" style="221" customWidth="1"/>
    <col min="519" max="519" width="10.33203125" style="221" customWidth="1"/>
    <col min="520" max="520" width="16.109375" style="221" customWidth="1"/>
    <col min="521" max="523" width="9" style="221"/>
    <col min="524" max="524" width="23" style="221" customWidth="1"/>
    <col min="525" max="768" width="9" style="221"/>
    <col min="769" max="769" width="15.6640625" style="221" customWidth="1"/>
    <col min="770" max="770" width="19.6640625" style="221" customWidth="1"/>
    <col min="771" max="771" width="14" style="221" customWidth="1"/>
    <col min="772" max="772" width="13.33203125" style="221" customWidth="1"/>
    <col min="773" max="773" width="18.88671875" style="221" customWidth="1"/>
    <col min="774" max="774" width="14.33203125" style="221" customWidth="1"/>
    <col min="775" max="775" width="10.33203125" style="221" customWidth="1"/>
    <col min="776" max="776" width="16.109375" style="221" customWidth="1"/>
    <col min="777" max="779" width="9" style="221"/>
    <col min="780" max="780" width="23" style="221" customWidth="1"/>
    <col min="781" max="1024" width="9" style="221"/>
    <col min="1025" max="1025" width="15.6640625" style="221" customWidth="1"/>
    <col min="1026" max="1026" width="19.6640625" style="221" customWidth="1"/>
    <col min="1027" max="1027" width="14" style="221" customWidth="1"/>
    <col min="1028" max="1028" width="13.33203125" style="221" customWidth="1"/>
    <col min="1029" max="1029" width="18.88671875" style="221" customWidth="1"/>
    <col min="1030" max="1030" width="14.33203125" style="221" customWidth="1"/>
    <col min="1031" max="1031" width="10.33203125" style="221" customWidth="1"/>
    <col min="1032" max="1032" width="16.109375" style="221" customWidth="1"/>
    <col min="1033" max="1035" width="9" style="221"/>
    <col min="1036" max="1036" width="23" style="221" customWidth="1"/>
    <col min="1037" max="1280" width="9" style="221"/>
    <col min="1281" max="1281" width="15.6640625" style="221" customWidth="1"/>
    <col min="1282" max="1282" width="19.6640625" style="221" customWidth="1"/>
    <col min="1283" max="1283" width="14" style="221" customWidth="1"/>
    <col min="1284" max="1284" width="13.33203125" style="221" customWidth="1"/>
    <col min="1285" max="1285" width="18.88671875" style="221" customWidth="1"/>
    <col min="1286" max="1286" width="14.33203125" style="221" customWidth="1"/>
    <col min="1287" max="1287" width="10.33203125" style="221" customWidth="1"/>
    <col min="1288" max="1288" width="16.109375" style="221" customWidth="1"/>
    <col min="1289" max="1291" width="9" style="221"/>
    <col min="1292" max="1292" width="23" style="221" customWidth="1"/>
    <col min="1293" max="1536" width="9" style="221"/>
    <col min="1537" max="1537" width="15.6640625" style="221" customWidth="1"/>
    <col min="1538" max="1538" width="19.6640625" style="221" customWidth="1"/>
    <col min="1539" max="1539" width="14" style="221" customWidth="1"/>
    <col min="1540" max="1540" width="13.33203125" style="221" customWidth="1"/>
    <col min="1541" max="1541" width="18.88671875" style="221" customWidth="1"/>
    <col min="1542" max="1542" width="14.33203125" style="221" customWidth="1"/>
    <col min="1543" max="1543" width="10.33203125" style="221" customWidth="1"/>
    <col min="1544" max="1544" width="16.109375" style="221" customWidth="1"/>
    <col min="1545" max="1547" width="9" style="221"/>
    <col min="1548" max="1548" width="23" style="221" customWidth="1"/>
    <col min="1549" max="1792" width="9" style="221"/>
    <col min="1793" max="1793" width="15.6640625" style="221" customWidth="1"/>
    <col min="1794" max="1794" width="19.6640625" style="221" customWidth="1"/>
    <col min="1795" max="1795" width="14" style="221" customWidth="1"/>
    <col min="1796" max="1796" width="13.33203125" style="221" customWidth="1"/>
    <col min="1797" max="1797" width="18.88671875" style="221" customWidth="1"/>
    <col min="1798" max="1798" width="14.33203125" style="221" customWidth="1"/>
    <col min="1799" max="1799" width="10.33203125" style="221" customWidth="1"/>
    <col min="1800" max="1800" width="16.109375" style="221" customWidth="1"/>
    <col min="1801" max="1803" width="9" style="221"/>
    <col min="1804" max="1804" width="23" style="221" customWidth="1"/>
    <col min="1805" max="2048" width="9" style="221"/>
    <col min="2049" max="2049" width="15.6640625" style="221" customWidth="1"/>
    <col min="2050" max="2050" width="19.6640625" style="221" customWidth="1"/>
    <col min="2051" max="2051" width="14" style="221" customWidth="1"/>
    <col min="2052" max="2052" width="13.33203125" style="221" customWidth="1"/>
    <col min="2053" max="2053" width="18.88671875" style="221" customWidth="1"/>
    <col min="2054" max="2054" width="14.33203125" style="221" customWidth="1"/>
    <col min="2055" max="2055" width="10.33203125" style="221" customWidth="1"/>
    <col min="2056" max="2056" width="16.109375" style="221" customWidth="1"/>
    <col min="2057" max="2059" width="9" style="221"/>
    <col min="2060" max="2060" width="23" style="221" customWidth="1"/>
    <col min="2061" max="2304" width="9" style="221"/>
    <col min="2305" max="2305" width="15.6640625" style="221" customWidth="1"/>
    <col min="2306" max="2306" width="19.6640625" style="221" customWidth="1"/>
    <col min="2307" max="2307" width="14" style="221" customWidth="1"/>
    <col min="2308" max="2308" width="13.33203125" style="221" customWidth="1"/>
    <col min="2309" max="2309" width="18.88671875" style="221" customWidth="1"/>
    <col min="2310" max="2310" width="14.33203125" style="221" customWidth="1"/>
    <col min="2311" max="2311" width="10.33203125" style="221" customWidth="1"/>
    <col min="2312" max="2312" width="16.109375" style="221" customWidth="1"/>
    <col min="2313" max="2315" width="9" style="221"/>
    <col min="2316" max="2316" width="23" style="221" customWidth="1"/>
    <col min="2317" max="2560" width="9" style="221"/>
    <col min="2561" max="2561" width="15.6640625" style="221" customWidth="1"/>
    <col min="2562" max="2562" width="19.6640625" style="221" customWidth="1"/>
    <col min="2563" max="2563" width="14" style="221" customWidth="1"/>
    <col min="2564" max="2564" width="13.33203125" style="221" customWidth="1"/>
    <col min="2565" max="2565" width="18.88671875" style="221" customWidth="1"/>
    <col min="2566" max="2566" width="14.33203125" style="221" customWidth="1"/>
    <col min="2567" max="2567" width="10.33203125" style="221" customWidth="1"/>
    <col min="2568" max="2568" width="16.109375" style="221" customWidth="1"/>
    <col min="2569" max="2571" width="9" style="221"/>
    <col min="2572" max="2572" width="23" style="221" customWidth="1"/>
    <col min="2573" max="2816" width="9" style="221"/>
    <col min="2817" max="2817" width="15.6640625" style="221" customWidth="1"/>
    <col min="2818" max="2818" width="19.6640625" style="221" customWidth="1"/>
    <col min="2819" max="2819" width="14" style="221" customWidth="1"/>
    <col min="2820" max="2820" width="13.33203125" style="221" customWidth="1"/>
    <col min="2821" max="2821" width="18.88671875" style="221" customWidth="1"/>
    <col min="2822" max="2822" width="14.33203125" style="221" customWidth="1"/>
    <col min="2823" max="2823" width="10.33203125" style="221" customWidth="1"/>
    <col min="2824" max="2824" width="16.109375" style="221" customWidth="1"/>
    <col min="2825" max="2827" width="9" style="221"/>
    <col min="2828" max="2828" width="23" style="221" customWidth="1"/>
    <col min="2829" max="3072" width="9" style="221"/>
    <col min="3073" max="3073" width="15.6640625" style="221" customWidth="1"/>
    <col min="3074" max="3074" width="19.6640625" style="221" customWidth="1"/>
    <col min="3075" max="3075" width="14" style="221" customWidth="1"/>
    <col min="3076" max="3076" width="13.33203125" style="221" customWidth="1"/>
    <col min="3077" max="3077" width="18.88671875" style="221" customWidth="1"/>
    <col min="3078" max="3078" width="14.33203125" style="221" customWidth="1"/>
    <col min="3079" max="3079" width="10.33203125" style="221" customWidth="1"/>
    <col min="3080" max="3080" width="16.109375" style="221" customWidth="1"/>
    <col min="3081" max="3083" width="9" style="221"/>
    <col min="3084" max="3084" width="23" style="221" customWidth="1"/>
    <col min="3085" max="3328" width="9" style="221"/>
    <col min="3329" max="3329" width="15.6640625" style="221" customWidth="1"/>
    <col min="3330" max="3330" width="19.6640625" style="221" customWidth="1"/>
    <col min="3331" max="3331" width="14" style="221" customWidth="1"/>
    <col min="3332" max="3332" width="13.33203125" style="221" customWidth="1"/>
    <col min="3333" max="3333" width="18.88671875" style="221" customWidth="1"/>
    <col min="3334" max="3334" width="14.33203125" style="221" customWidth="1"/>
    <col min="3335" max="3335" width="10.33203125" style="221" customWidth="1"/>
    <col min="3336" max="3336" width="16.109375" style="221" customWidth="1"/>
    <col min="3337" max="3339" width="9" style="221"/>
    <col min="3340" max="3340" width="23" style="221" customWidth="1"/>
    <col min="3341" max="3584" width="9" style="221"/>
    <col min="3585" max="3585" width="15.6640625" style="221" customWidth="1"/>
    <col min="3586" max="3586" width="19.6640625" style="221" customWidth="1"/>
    <col min="3587" max="3587" width="14" style="221" customWidth="1"/>
    <col min="3588" max="3588" width="13.33203125" style="221" customWidth="1"/>
    <col min="3589" max="3589" width="18.88671875" style="221" customWidth="1"/>
    <col min="3590" max="3590" width="14.33203125" style="221" customWidth="1"/>
    <col min="3591" max="3591" width="10.33203125" style="221" customWidth="1"/>
    <col min="3592" max="3592" width="16.109375" style="221" customWidth="1"/>
    <col min="3593" max="3595" width="9" style="221"/>
    <col min="3596" max="3596" width="23" style="221" customWidth="1"/>
    <col min="3597" max="3840" width="9" style="221"/>
    <col min="3841" max="3841" width="15.6640625" style="221" customWidth="1"/>
    <col min="3842" max="3842" width="19.6640625" style="221" customWidth="1"/>
    <col min="3843" max="3843" width="14" style="221" customWidth="1"/>
    <col min="3844" max="3844" width="13.33203125" style="221" customWidth="1"/>
    <col min="3845" max="3845" width="18.88671875" style="221" customWidth="1"/>
    <col min="3846" max="3846" width="14.33203125" style="221" customWidth="1"/>
    <col min="3847" max="3847" width="10.33203125" style="221" customWidth="1"/>
    <col min="3848" max="3848" width="16.109375" style="221" customWidth="1"/>
    <col min="3849" max="3851" width="9" style="221"/>
    <col min="3852" max="3852" width="23" style="221" customWidth="1"/>
    <col min="3853" max="4096" width="9" style="221"/>
    <col min="4097" max="4097" width="15.6640625" style="221" customWidth="1"/>
    <col min="4098" max="4098" width="19.6640625" style="221" customWidth="1"/>
    <col min="4099" max="4099" width="14" style="221" customWidth="1"/>
    <col min="4100" max="4100" width="13.33203125" style="221" customWidth="1"/>
    <col min="4101" max="4101" width="18.88671875" style="221" customWidth="1"/>
    <col min="4102" max="4102" width="14.33203125" style="221" customWidth="1"/>
    <col min="4103" max="4103" width="10.33203125" style="221" customWidth="1"/>
    <col min="4104" max="4104" width="16.109375" style="221" customWidth="1"/>
    <col min="4105" max="4107" width="9" style="221"/>
    <col min="4108" max="4108" width="23" style="221" customWidth="1"/>
    <col min="4109" max="4352" width="9" style="221"/>
    <col min="4353" max="4353" width="15.6640625" style="221" customWidth="1"/>
    <col min="4354" max="4354" width="19.6640625" style="221" customWidth="1"/>
    <col min="4355" max="4355" width="14" style="221" customWidth="1"/>
    <col min="4356" max="4356" width="13.33203125" style="221" customWidth="1"/>
    <col min="4357" max="4357" width="18.88671875" style="221" customWidth="1"/>
    <col min="4358" max="4358" width="14.33203125" style="221" customWidth="1"/>
    <col min="4359" max="4359" width="10.33203125" style="221" customWidth="1"/>
    <col min="4360" max="4360" width="16.109375" style="221" customWidth="1"/>
    <col min="4361" max="4363" width="9" style="221"/>
    <col min="4364" max="4364" width="23" style="221" customWidth="1"/>
    <col min="4365" max="4608" width="9" style="221"/>
    <col min="4609" max="4609" width="15.6640625" style="221" customWidth="1"/>
    <col min="4610" max="4610" width="19.6640625" style="221" customWidth="1"/>
    <col min="4611" max="4611" width="14" style="221" customWidth="1"/>
    <col min="4612" max="4612" width="13.33203125" style="221" customWidth="1"/>
    <col min="4613" max="4613" width="18.88671875" style="221" customWidth="1"/>
    <col min="4614" max="4614" width="14.33203125" style="221" customWidth="1"/>
    <col min="4615" max="4615" width="10.33203125" style="221" customWidth="1"/>
    <col min="4616" max="4616" width="16.109375" style="221" customWidth="1"/>
    <col min="4617" max="4619" width="9" style="221"/>
    <col min="4620" max="4620" width="23" style="221" customWidth="1"/>
    <col min="4621" max="4864" width="9" style="221"/>
    <col min="4865" max="4865" width="15.6640625" style="221" customWidth="1"/>
    <col min="4866" max="4866" width="19.6640625" style="221" customWidth="1"/>
    <col min="4867" max="4867" width="14" style="221" customWidth="1"/>
    <col min="4868" max="4868" width="13.33203125" style="221" customWidth="1"/>
    <col min="4869" max="4869" width="18.88671875" style="221" customWidth="1"/>
    <col min="4870" max="4870" width="14.33203125" style="221" customWidth="1"/>
    <col min="4871" max="4871" width="10.33203125" style="221" customWidth="1"/>
    <col min="4872" max="4872" width="16.109375" style="221" customWidth="1"/>
    <col min="4873" max="4875" width="9" style="221"/>
    <col min="4876" max="4876" width="23" style="221" customWidth="1"/>
    <col min="4877" max="5120" width="9" style="221"/>
    <col min="5121" max="5121" width="15.6640625" style="221" customWidth="1"/>
    <col min="5122" max="5122" width="19.6640625" style="221" customWidth="1"/>
    <col min="5123" max="5123" width="14" style="221" customWidth="1"/>
    <col min="5124" max="5124" width="13.33203125" style="221" customWidth="1"/>
    <col min="5125" max="5125" width="18.88671875" style="221" customWidth="1"/>
    <col min="5126" max="5126" width="14.33203125" style="221" customWidth="1"/>
    <col min="5127" max="5127" width="10.33203125" style="221" customWidth="1"/>
    <col min="5128" max="5128" width="16.109375" style="221" customWidth="1"/>
    <col min="5129" max="5131" width="9" style="221"/>
    <col min="5132" max="5132" width="23" style="221" customWidth="1"/>
    <col min="5133" max="5376" width="9" style="221"/>
    <col min="5377" max="5377" width="15.6640625" style="221" customWidth="1"/>
    <col min="5378" max="5378" width="19.6640625" style="221" customWidth="1"/>
    <col min="5379" max="5379" width="14" style="221" customWidth="1"/>
    <col min="5380" max="5380" width="13.33203125" style="221" customWidth="1"/>
    <col min="5381" max="5381" width="18.88671875" style="221" customWidth="1"/>
    <col min="5382" max="5382" width="14.33203125" style="221" customWidth="1"/>
    <col min="5383" max="5383" width="10.33203125" style="221" customWidth="1"/>
    <col min="5384" max="5384" width="16.109375" style="221" customWidth="1"/>
    <col min="5385" max="5387" width="9" style="221"/>
    <col min="5388" max="5388" width="23" style="221" customWidth="1"/>
    <col min="5389" max="5632" width="9" style="221"/>
    <col min="5633" max="5633" width="15.6640625" style="221" customWidth="1"/>
    <col min="5634" max="5634" width="19.6640625" style="221" customWidth="1"/>
    <col min="5635" max="5635" width="14" style="221" customWidth="1"/>
    <col min="5636" max="5636" width="13.33203125" style="221" customWidth="1"/>
    <col min="5637" max="5637" width="18.88671875" style="221" customWidth="1"/>
    <col min="5638" max="5638" width="14.33203125" style="221" customWidth="1"/>
    <col min="5639" max="5639" width="10.33203125" style="221" customWidth="1"/>
    <col min="5640" max="5640" width="16.109375" style="221" customWidth="1"/>
    <col min="5641" max="5643" width="9" style="221"/>
    <col min="5644" max="5644" width="23" style="221" customWidth="1"/>
    <col min="5645" max="5888" width="9" style="221"/>
    <col min="5889" max="5889" width="15.6640625" style="221" customWidth="1"/>
    <col min="5890" max="5890" width="19.6640625" style="221" customWidth="1"/>
    <col min="5891" max="5891" width="14" style="221" customWidth="1"/>
    <col min="5892" max="5892" width="13.33203125" style="221" customWidth="1"/>
    <col min="5893" max="5893" width="18.88671875" style="221" customWidth="1"/>
    <col min="5894" max="5894" width="14.33203125" style="221" customWidth="1"/>
    <col min="5895" max="5895" width="10.33203125" style="221" customWidth="1"/>
    <col min="5896" max="5896" width="16.109375" style="221" customWidth="1"/>
    <col min="5897" max="5899" width="9" style="221"/>
    <col min="5900" max="5900" width="23" style="221" customWidth="1"/>
    <col min="5901" max="6144" width="9" style="221"/>
    <col min="6145" max="6145" width="15.6640625" style="221" customWidth="1"/>
    <col min="6146" max="6146" width="19.6640625" style="221" customWidth="1"/>
    <col min="6147" max="6147" width="14" style="221" customWidth="1"/>
    <col min="6148" max="6148" width="13.33203125" style="221" customWidth="1"/>
    <col min="6149" max="6149" width="18.88671875" style="221" customWidth="1"/>
    <col min="6150" max="6150" width="14.33203125" style="221" customWidth="1"/>
    <col min="6151" max="6151" width="10.33203125" style="221" customWidth="1"/>
    <col min="6152" max="6152" width="16.109375" style="221" customWidth="1"/>
    <col min="6153" max="6155" width="9" style="221"/>
    <col min="6156" max="6156" width="23" style="221" customWidth="1"/>
    <col min="6157" max="6400" width="9" style="221"/>
    <col min="6401" max="6401" width="15.6640625" style="221" customWidth="1"/>
    <col min="6402" max="6402" width="19.6640625" style="221" customWidth="1"/>
    <col min="6403" max="6403" width="14" style="221" customWidth="1"/>
    <col min="6404" max="6404" width="13.33203125" style="221" customWidth="1"/>
    <col min="6405" max="6405" width="18.88671875" style="221" customWidth="1"/>
    <col min="6406" max="6406" width="14.33203125" style="221" customWidth="1"/>
    <col min="6407" max="6407" width="10.33203125" style="221" customWidth="1"/>
    <col min="6408" max="6408" width="16.109375" style="221" customWidth="1"/>
    <col min="6409" max="6411" width="9" style="221"/>
    <col min="6412" max="6412" width="23" style="221" customWidth="1"/>
    <col min="6413" max="6656" width="9" style="221"/>
    <col min="6657" max="6657" width="15.6640625" style="221" customWidth="1"/>
    <col min="6658" max="6658" width="19.6640625" style="221" customWidth="1"/>
    <col min="6659" max="6659" width="14" style="221" customWidth="1"/>
    <col min="6660" max="6660" width="13.33203125" style="221" customWidth="1"/>
    <col min="6661" max="6661" width="18.88671875" style="221" customWidth="1"/>
    <col min="6662" max="6662" width="14.33203125" style="221" customWidth="1"/>
    <col min="6663" max="6663" width="10.33203125" style="221" customWidth="1"/>
    <col min="6664" max="6664" width="16.109375" style="221" customWidth="1"/>
    <col min="6665" max="6667" width="9" style="221"/>
    <col min="6668" max="6668" width="23" style="221" customWidth="1"/>
    <col min="6669" max="6912" width="9" style="221"/>
    <col min="6913" max="6913" width="15.6640625" style="221" customWidth="1"/>
    <col min="6914" max="6914" width="19.6640625" style="221" customWidth="1"/>
    <col min="6915" max="6915" width="14" style="221" customWidth="1"/>
    <col min="6916" max="6916" width="13.33203125" style="221" customWidth="1"/>
    <col min="6917" max="6917" width="18.88671875" style="221" customWidth="1"/>
    <col min="6918" max="6918" width="14.33203125" style="221" customWidth="1"/>
    <col min="6919" max="6919" width="10.33203125" style="221" customWidth="1"/>
    <col min="6920" max="6920" width="16.109375" style="221" customWidth="1"/>
    <col min="6921" max="6923" width="9" style="221"/>
    <col min="6924" max="6924" width="23" style="221" customWidth="1"/>
    <col min="6925" max="7168" width="9" style="221"/>
    <col min="7169" max="7169" width="15.6640625" style="221" customWidth="1"/>
    <col min="7170" max="7170" width="19.6640625" style="221" customWidth="1"/>
    <col min="7171" max="7171" width="14" style="221" customWidth="1"/>
    <col min="7172" max="7172" width="13.33203125" style="221" customWidth="1"/>
    <col min="7173" max="7173" width="18.88671875" style="221" customWidth="1"/>
    <col min="7174" max="7174" width="14.33203125" style="221" customWidth="1"/>
    <col min="7175" max="7175" width="10.33203125" style="221" customWidth="1"/>
    <col min="7176" max="7176" width="16.109375" style="221" customWidth="1"/>
    <col min="7177" max="7179" width="9" style="221"/>
    <col min="7180" max="7180" width="23" style="221" customWidth="1"/>
    <col min="7181" max="7424" width="9" style="221"/>
    <col min="7425" max="7425" width="15.6640625" style="221" customWidth="1"/>
    <col min="7426" max="7426" width="19.6640625" style="221" customWidth="1"/>
    <col min="7427" max="7427" width="14" style="221" customWidth="1"/>
    <col min="7428" max="7428" width="13.33203125" style="221" customWidth="1"/>
    <col min="7429" max="7429" width="18.88671875" style="221" customWidth="1"/>
    <col min="7430" max="7430" width="14.33203125" style="221" customWidth="1"/>
    <col min="7431" max="7431" width="10.33203125" style="221" customWidth="1"/>
    <col min="7432" max="7432" width="16.109375" style="221" customWidth="1"/>
    <col min="7433" max="7435" width="9" style="221"/>
    <col min="7436" max="7436" width="23" style="221" customWidth="1"/>
    <col min="7437" max="7680" width="9" style="221"/>
    <col min="7681" max="7681" width="15.6640625" style="221" customWidth="1"/>
    <col min="7682" max="7682" width="19.6640625" style="221" customWidth="1"/>
    <col min="7683" max="7683" width="14" style="221" customWidth="1"/>
    <col min="7684" max="7684" width="13.33203125" style="221" customWidth="1"/>
    <col min="7685" max="7685" width="18.88671875" style="221" customWidth="1"/>
    <col min="7686" max="7686" width="14.33203125" style="221" customWidth="1"/>
    <col min="7687" max="7687" width="10.33203125" style="221" customWidth="1"/>
    <col min="7688" max="7688" width="16.109375" style="221" customWidth="1"/>
    <col min="7689" max="7691" width="9" style="221"/>
    <col min="7692" max="7692" width="23" style="221" customWidth="1"/>
    <col min="7693" max="7936" width="9" style="221"/>
    <col min="7937" max="7937" width="15.6640625" style="221" customWidth="1"/>
    <col min="7938" max="7938" width="19.6640625" style="221" customWidth="1"/>
    <col min="7939" max="7939" width="14" style="221" customWidth="1"/>
    <col min="7940" max="7940" width="13.33203125" style="221" customWidth="1"/>
    <col min="7941" max="7941" width="18.88671875" style="221" customWidth="1"/>
    <col min="7942" max="7942" width="14.33203125" style="221" customWidth="1"/>
    <col min="7943" max="7943" width="10.33203125" style="221" customWidth="1"/>
    <col min="7944" max="7944" width="16.109375" style="221" customWidth="1"/>
    <col min="7945" max="7947" width="9" style="221"/>
    <col min="7948" max="7948" width="23" style="221" customWidth="1"/>
    <col min="7949" max="8192" width="9" style="221"/>
    <col min="8193" max="8193" width="15.6640625" style="221" customWidth="1"/>
    <col min="8194" max="8194" width="19.6640625" style="221" customWidth="1"/>
    <col min="8195" max="8195" width="14" style="221" customWidth="1"/>
    <col min="8196" max="8196" width="13.33203125" style="221" customWidth="1"/>
    <col min="8197" max="8197" width="18.88671875" style="221" customWidth="1"/>
    <col min="8198" max="8198" width="14.33203125" style="221" customWidth="1"/>
    <col min="8199" max="8199" width="10.33203125" style="221" customWidth="1"/>
    <col min="8200" max="8200" width="16.109375" style="221" customWidth="1"/>
    <col min="8201" max="8203" width="9" style="221"/>
    <col min="8204" max="8204" width="23" style="221" customWidth="1"/>
    <col min="8205" max="8448" width="9" style="221"/>
    <col min="8449" max="8449" width="15.6640625" style="221" customWidth="1"/>
    <col min="8450" max="8450" width="19.6640625" style="221" customWidth="1"/>
    <col min="8451" max="8451" width="14" style="221" customWidth="1"/>
    <col min="8452" max="8452" width="13.33203125" style="221" customWidth="1"/>
    <col min="8453" max="8453" width="18.88671875" style="221" customWidth="1"/>
    <col min="8454" max="8454" width="14.33203125" style="221" customWidth="1"/>
    <col min="8455" max="8455" width="10.33203125" style="221" customWidth="1"/>
    <col min="8456" max="8456" width="16.109375" style="221" customWidth="1"/>
    <col min="8457" max="8459" width="9" style="221"/>
    <col min="8460" max="8460" width="23" style="221" customWidth="1"/>
    <col min="8461" max="8704" width="9" style="221"/>
    <col min="8705" max="8705" width="15.6640625" style="221" customWidth="1"/>
    <col min="8706" max="8706" width="19.6640625" style="221" customWidth="1"/>
    <col min="8707" max="8707" width="14" style="221" customWidth="1"/>
    <col min="8708" max="8708" width="13.33203125" style="221" customWidth="1"/>
    <col min="8709" max="8709" width="18.88671875" style="221" customWidth="1"/>
    <col min="8710" max="8710" width="14.33203125" style="221" customWidth="1"/>
    <col min="8711" max="8711" width="10.33203125" style="221" customWidth="1"/>
    <col min="8712" max="8712" width="16.109375" style="221" customWidth="1"/>
    <col min="8713" max="8715" width="9" style="221"/>
    <col min="8716" max="8716" width="23" style="221" customWidth="1"/>
    <col min="8717" max="8960" width="9" style="221"/>
    <col min="8961" max="8961" width="15.6640625" style="221" customWidth="1"/>
    <col min="8962" max="8962" width="19.6640625" style="221" customWidth="1"/>
    <col min="8963" max="8963" width="14" style="221" customWidth="1"/>
    <col min="8964" max="8964" width="13.33203125" style="221" customWidth="1"/>
    <col min="8965" max="8965" width="18.88671875" style="221" customWidth="1"/>
    <col min="8966" max="8966" width="14.33203125" style="221" customWidth="1"/>
    <col min="8967" max="8967" width="10.33203125" style="221" customWidth="1"/>
    <col min="8968" max="8968" width="16.109375" style="221" customWidth="1"/>
    <col min="8969" max="8971" width="9" style="221"/>
    <col min="8972" max="8972" width="23" style="221" customWidth="1"/>
    <col min="8973" max="9216" width="9" style="221"/>
    <col min="9217" max="9217" width="15.6640625" style="221" customWidth="1"/>
    <col min="9218" max="9218" width="19.6640625" style="221" customWidth="1"/>
    <col min="9219" max="9219" width="14" style="221" customWidth="1"/>
    <col min="9220" max="9220" width="13.33203125" style="221" customWidth="1"/>
    <col min="9221" max="9221" width="18.88671875" style="221" customWidth="1"/>
    <col min="9222" max="9222" width="14.33203125" style="221" customWidth="1"/>
    <col min="9223" max="9223" width="10.33203125" style="221" customWidth="1"/>
    <col min="9224" max="9224" width="16.109375" style="221" customWidth="1"/>
    <col min="9225" max="9227" width="9" style="221"/>
    <col min="9228" max="9228" width="23" style="221" customWidth="1"/>
    <col min="9229" max="9472" width="9" style="221"/>
    <col min="9473" max="9473" width="15.6640625" style="221" customWidth="1"/>
    <col min="9474" max="9474" width="19.6640625" style="221" customWidth="1"/>
    <col min="9475" max="9475" width="14" style="221" customWidth="1"/>
    <col min="9476" max="9476" width="13.33203125" style="221" customWidth="1"/>
    <col min="9477" max="9477" width="18.88671875" style="221" customWidth="1"/>
    <col min="9478" max="9478" width="14.33203125" style="221" customWidth="1"/>
    <col min="9479" max="9479" width="10.33203125" style="221" customWidth="1"/>
    <col min="9480" max="9480" width="16.109375" style="221" customWidth="1"/>
    <col min="9481" max="9483" width="9" style="221"/>
    <col min="9484" max="9484" width="23" style="221" customWidth="1"/>
    <col min="9485" max="9728" width="9" style="221"/>
    <col min="9729" max="9729" width="15.6640625" style="221" customWidth="1"/>
    <col min="9730" max="9730" width="19.6640625" style="221" customWidth="1"/>
    <col min="9731" max="9731" width="14" style="221" customWidth="1"/>
    <col min="9732" max="9732" width="13.33203125" style="221" customWidth="1"/>
    <col min="9733" max="9733" width="18.88671875" style="221" customWidth="1"/>
    <col min="9734" max="9734" width="14.33203125" style="221" customWidth="1"/>
    <col min="9735" max="9735" width="10.33203125" style="221" customWidth="1"/>
    <col min="9736" max="9736" width="16.109375" style="221" customWidth="1"/>
    <col min="9737" max="9739" width="9" style="221"/>
    <col min="9740" max="9740" width="23" style="221" customWidth="1"/>
    <col min="9741" max="9984" width="9" style="221"/>
    <col min="9985" max="9985" width="15.6640625" style="221" customWidth="1"/>
    <col min="9986" max="9986" width="19.6640625" style="221" customWidth="1"/>
    <col min="9987" max="9987" width="14" style="221" customWidth="1"/>
    <col min="9988" max="9988" width="13.33203125" style="221" customWidth="1"/>
    <col min="9989" max="9989" width="18.88671875" style="221" customWidth="1"/>
    <col min="9990" max="9990" width="14.33203125" style="221" customWidth="1"/>
    <col min="9991" max="9991" width="10.33203125" style="221" customWidth="1"/>
    <col min="9992" max="9992" width="16.109375" style="221" customWidth="1"/>
    <col min="9993" max="9995" width="9" style="221"/>
    <col min="9996" max="9996" width="23" style="221" customWidth="1"/>
    <col min="9997" max="10240" width="9" style="221"/>
    <col min="10241" max="10241" width="15.6640625" style="221" customWidth="1"/>
    <col min="10242" max="10242" width="19.6640625" style="221" customWidth="1"/>
    <col min="10243" max="10243" width="14" style="221" customWidth="1"/>
    <col min="10244" max="10244" width="13.33203125" style="221" customWidth="1"/>
    <col min="10245" max="10245" width="18.88671875" style="221" customWidth="1"/>
    <col min="10246" max="10246" width="14.33203125" style="221" customWidth="1"/>
    <col min="10247" max="10247" width="10.33203125" style="221" customWidth="1"/>
    <col min="10248" max="10248" width="16.109375" style="221" customWidth="1"/>
    <col min="10249" max="10251" width="9" style="221"/>
    <col min="10252" max="10252" width="23" style="221" customWidth="1"/>
    <col min="10253" max="10496" width="9" style="221"/>
    <col min="10497" max="10497" width="15.6640625" style="221" customWidth="1"/>
    <col min="10498" max="10498" width="19.6640625" style="221" customWidth="1"/>
    <col min="10499" max="10499" width="14" style="221" customWidth="1"/>
    <col min="10500" max="10500" width="13.33203125" style="221" customWidth="1"/>
    <col min="10501" max="10501" width="18.88671875" style="221" customWidth="1"/>
    <col min="10502" max="10502" width="14.33203125" style="221" customWidth="1"/>
    <col min="10503" max="10503" width="10.33203125" style="221" customWidth="1"/>
    <col min="10504" max="10504" width="16.109375" style="221" customWidth="1"/>
    <col min="10505" max="10507" width="9" style="221"/>
    <col min="10508" max="10508" width="23" style="221" customWidth="1"/>
    <col min="10509" max="10752" width="9" style="221"/>
    <col min="10753" max="10753" width="15.6640625" style="221" customWidth="1"/>
    <col min="10754" max="10754" width="19.6640625" style="221" customWidth="1"/>
    <col min="10755" max="10755" width="14" style="221" customWidth="1"/>
    <col min="10756" max="10756" width="13.33203125" style="221" customWidth="1"/>
    <col min="10757" max="10757" width="18.88671875" style="221" customWidth="1"/>
    <col min="10758" max="10758" width="14.33203125" style="221" customWidth="1"/>
    <col min="10759" max="10759" width="10.33203125" style="221" customWidth="1"/>
    <col min="10760" max="10760" width="16.109375" style="221" customWidth="1"/>
    <col min="10761" max="10763" width="9" style="221"/>
    <col min="10764" max="10764" width="23" style="221" customWidth="1"/>
    <col min="10765" max="11008" width="9" style="221"/>
    <col min="11009" max="11009" width="15.6640625" style="221" customWidth="1"/>
    <col min="11010" max="11010" width="19.6640625" style="221" customWidth="1"/>
    <col min="11011" max="11011" width="14" style="221" customWidth="1"/>
    <col min="11012" max="11012" width="13.33203125" style="221" customWidth="1"/>
    <col min="11013" max="11013" width="18.88671875" style="221" customWidth="1"/>
    <col min="11014" max="11014" width="14.33203125" style="221" customWidth="1"/>
    <col min="11015" max="11015" width="10.33203125" style="221" customWidth="1"/>
    <col min="11016" max="11016" width="16.109375" style="221" customWidth="1"/>
    <col min="11017" max="11019" width="9" style="221"/>
    <col min="11020" max="11020" width="23" style="221" customWidth="1"/>
    <col min="11021" max="11264" width="9" style="221"/>
    <col min="11265" max="11265" width="15.6640625" style="221" customWidth="1"/>
    <col min="11266" max="11266" width="19.6640625" style="221" customWidth="1"/>
    <col min="11267" max="11267" width="14" style="221" customWidth="1"/>
    <col min="11268" max="11268" width="13.33203125" style="221" customWidth="1"/>
    <col min="11269" max="11269" width="18.88671875" style="221" customWidth="1"/>
    <col min="11270" max="11270" width="14.33203125" style="221" customWidth="1"/>
    <col min="11271" max="11271" width="10.33203125" style="221" customWidth="1"/>
    <col min="11272" max="11272" width="16.109375" style="221" customWidth="1"/>
    <col min="11273" max="11275" width="9" style="221"/>
    <col min="11276" max="11276" width="23" style="221" customWidth="1"/>
    <col min="11277" max="11520" width="9" style="221"/>
    <col min="11521" max="11521" width="15.6640625" style="221" customWidth="1"/>
    <col min="11522" max="11522" width="19.6640625" style="221" customWidth="1"/>
    <col min="11523" max="11523" width="14" style="221" customWidth="1"/>
    <col min="11524" max="11524" width="13.33203125" style="221" customWidth="1"/>
    <col min="11525" max="11525" width="18.88671875" style="221" customWidth="1"/>
    <col min="11526" max="11526" width="14.33203125" style="221" customWidth="1"/>
    <col min="11527" max="11527" width="10.33203125" style="221" customWidth="1"/>
    <col min="11528" max="11528" width="16.109375" style="221" customWidth="1"/>
    <col min="11529" max="11531" width="9" style="221"/>
    <col min="11532" max="11532" width="23" style="221" customWidth="1"/>
    <col min="11533" max="11776" width="9" style="221"/>
    <col min="11777" max="11777" width="15.6640625" style="221" customWidth="1"/>
    <col min="11778" max="11778" width="19.6640625" style="221" customWidth="1"/>
    <col min="11779" max="11779" width="14" style="221" customWidth="1"/>
    <col min="11780" max="11780" width="13.33203125" style="221" customWidth="1"/>
    <col min="11781" max="11781" width="18.88671875" style="221" customWidth="1"/>
    <col min="11782" max="11782" width="14.33203125" style="221" customWidth="1"/>
    <col min="11783" max="11783" width="10.33203125" style="221" customWidth="1"/>
    <col min="11784" max="11784" width="16.109375" style="221" customWidth="1"/>
    <col min="11785" max="11787" width="9" style="221"/>
    <col min="11788" max="11788" width="23" style="221" customWidth="1"/>
    <col min="11789" max="12032" width="9" style="221"/>
    <col min="12033" max="12033" width="15.6640625" style="221" customWidth="1"/>
    <col min="12034" max="12034" width="19.6640625" style="221" customWidth="1"/>
    <col min="12035" max="12035" width="14" style="221" customWidth="1"/>
    <col min="12036" max="12036" width="13.33203125" style="221" customWidth="1"/>
    <col min="12037" max="12037" width="18.88671875" style="221" customWidth="1"/>
    <col min="12038" max="12038" width="14.33203125" style="221" customWidth="1"/>
    <col min="12039" max="12039" width="10.33203125" style="221" customWidth="1"/>
    <col min="12040" max="12040" width="16.109375" style="221" customWidth="1"/>
    <col min="12041" max="12043" width="9" style="221"/>
    <col min="12044" max="12044" width="23" style="221" customWidth="1"/>
    <col min="12045" max="12288" width="9" style="221"/>
    <col min="12289" max="12289" width="15.6640625" style="221" customWidth="1"/>
    <col min="12290" max="12290" width="19.6640625" style="221" customWidth="1"/>
    <col min="12291" max="12291" width="14" style="221" customWidth="1"/>
    <col min="12292" max="12292" width="13.33203125" style="221" customWidth="1"/>
    <col min="12293" max="12293" width="18.88671875" style="221" customWidth="1"/>
    <col min="12294" max="12294" width="14.33203125" style="221" customWidth="1"/>
    <col min="12295" max="12295" width="10.33203125" style="221" customWidth="1"/>
    <col min="12296" max="12296" width="16.109375" style="221" customWidth="1"/>
    <col min="12297" max="12299" width="9" style="221"/>
    <col min="12300" max="12300" width="23" style="221" customWidth="1"/>
    <col min="12301" max="12544" width="9" style="221"/>
    <col min="12545" max="12545" width="15.6640625" style="221" customWidth="1"/>
    <col min="12546" max="12546" width="19.6640625" style="221" customWidth="1"/>
    <col min="12547" max="12547" width="14" style="221" customWidth="1"/>
    <col min="12548" max="12548" width="13.33203125" style="221" customWidth="1"/>
    <col min="12549" max="12549" width="18.88671875" style="221" customWidth="1"/>
    <col min="12550" max="12550" width="14.33203125" style="221" customWidth="1"/>
    <col min="12551" max="12551" width="10.33203125" style="221" customWidth="1"/>
    <col min="12552" max="12552" width="16.109375" style="221" customWidth="1"/>
    <col min="12553" max="12555" width="9" style="221"/>
    <col min="12556" max="12556" width="23" style="221" customWidth="1"/>
    <col min="12557" max="12800" width="9" style="221"/>
    <col min="12801" max="12801" width="15.6640625" style="221" customWidth="1"/>
    <col min="12802" max="12802" width="19.6640625" style="221" customWidth="1"/>
    <col min="12803" max="12803" width="14" style="221" customWidth="1"/>
    <col min="12804" max="12804" width="13.33203125" style="221" customWidth="1"/>
    <col min="12805" max="12805" width="18.88671875" style="221" customWidth="1"/>
    <col min="12806" max="12806" width="14.33203125" style="221" customWidth="1"/>
    <col min="12807" max="12807" width="10.33203125" style="221" customWidth="1"/>
    <col min="12808" max="12808" width="16.109375" style="221" customWidth="1"/>
    <col min="12809" max="12811" width="9" style="221"/>
    <col min="12812" max="12812" width="23" style="221" customWidth="1"/>
    <col min="12813" max="13056" width="9" style="221"/>
    <col min="13057" max="13057" width="15.6640625" style="221" customWidth="1"/>
    <col min="13058" max="13058" width="19.6640625" style="221" customWidth="1"/>
    <col min="13059" max="13059" width="14" style="221" customWidth="1"/>
    <col min="13060" max="13060" width="13.33203125" style="221" customWidth="1"/>
    <col min="13061" max="13061" width="18.88671875" style="221" customWidth="1"/>
    <col min="13062" max="13062" width="14.33203125" style="221" customWidth="1"/>
    <col min="13063" max="13063" width="10.33203125" style="221" customWidth="1"/>
    <col min="13064" max="13064" width="16.109375" style="221" customWidth="1"/>
    <col min="13065" max="13067" width="9" style="221"/>
    <col min="13068" max="13068" width="23" style="221" customWidth="1"/>
    <col min="13069" max="13312" width="9" style="221"/>
    <col min="13313" max="13313" width="15.6640625" style="221" customWidth="1"/>
    <col min="13314" max="13314" width="19.6640625" style="221" customWidth="1"/>
    <col min="13315" max="13315" width="14" style="221" customWidth="1"/>
    <col min="13316" max="13316" width="13.33203125" style="221" customWidth="1"/>
    <col min="13317" max="13317" width="18.88671875" style="221" customWidth="1"/>
    <col min="13318" max="13318" width="14.33203125" style="221" customWidth="1"/>
    <col min="13319" max="13319" width="10.33203125" style="221" customWidth="1"/>
    <col min="13320" max="13320" width="16.109375" style="221" customWidth="1"/>
    <col min="13321" max="13323" width="9" style="221"/>
    <col min="13324" max="13324" width="23" style="221" customWidth="1"/>
    <col min="13325" max="13568" width="9" style="221"/>
    <col min="13569" max="13569" width="15.6640625" style="221" customWidth="1"/>
    <col min="13570" max="13570" width="19.6640625" style="221" customWidth="1"/>
    <col min="13571" max="13571" width="14" style="221" customWidth="1"/>
    <col min="13572" max="13572" width="13.33203125" style="221" customWidth="1"/>
    <col min="13573" max="13573" width="18.88671875" style="221" customWidth="1"/>
    <col min="13574" max="13574" width="14.33203125" style="221" customWidth="1"/>
    <col min="13575" max="13575" width="10.33203125" style="221" customWidth="1"/>
    <col min="13576" max="13576" width="16.109375" style="221" customWidth="1"/>
    <col min="13577" max="13579" width="9" style="221"/>
    <col min="13580" max="13580" width="23" style="221" customWidth="1"/>
    <col min="13581" max="13824" width="9" style="221"/>
    <col min="13825" max="13825" width="15.6640625" style="221" customWidth="1"/>
    <col min="13826" max="13826" width="19.6640625" style="221" customWidth="1"/>
    <col min="13827" max="13827" width="14" style="221" customWidth="1"/>
    <col min="13828" max="13828" width="13.33203125" style="221" customWidth="1"/>
    <col min="13829" max="13829" width="18.88671875" style="221" customWidth="1"/>
    <col min="13830" max="13830" width="14.33203125" style="221" customWidth="1"/>
    <col min="13831" max="13831" width="10.33203125" style="221" customWidth="1"/>
    <col min="13832" max="13832" width="16.109375" style="221" customWidth="1"/>
    <col min="13833" max="13835" width="9" style="221"/>
    <col min="13836" max="13836" width="23" style="221" customWidth="1"/>
    <col min="13837" max="14080" width="9" style="221"/>
    <col min="14081" max="14081" width="15.6640625" style="221" customWidth="1"/>
    <col min="14082" max="14082" width="19.6640625" style="221" customWidth="1"/>
    <col min="14083" max="14083" width="14" style="221" customWidth="1"/>
    <col min="14084" max="14084" width="13.33203125" style="221" customWidth="1"/>
    <col min="14085" max="14085" width="18.88671875" style="221" customWidth="1"/>
    <col min="14086" max="14086" width="14.33203125" style="221" customWidth="1"/>
    <col min="14087" max="14087" width="10.33203125" style="221" customWidth="1"/>
    <col min="14088" max="14088" width="16.109375" style="221" customWidth="1"/>
    <col min="14089" max="14091" width="9" style="221"/>
    <col min="14092" max="14092" width="23" style="221" customWidth="1"/>
    <col min="14093" max="14336" width="9" style="221"/>
    <col min="14337" max="14337" width="15.6640625" style="221" customWidth="1"/>
    <col min="14338" max="14338" width="19.6640625" style="221" customWidth="1"/>
    <col min="14339" max="14339" width="14" style="221" customWidth="1"/>
    <col min="14340" max="14340" width="13.33203125" style="221" customWidth="1"/>
    <col min="14341" max="14341" width="18.88671875" style="221" customWidth="1"/>
    <col min="14342" max="14342" width="14.33203125" style="221" customWidth="1"/>
    <col min="14343" max="14343" width="10.33203125" style="221" customWidth="1"/>
    <col min="14344" max="14344" width="16.109375" style="221" customWidth="1"/>
    <col min="14345" max="14347" width="9" style="221"/>
    <col min="14348" max="14348" width="23" style="221" customWidth="1"/>
    <col min="14349" max="14592" width="9" style="221"/>
    <col min="14593" max="14593" width="15.6640625" style="221" customWidth="1"/>
    <col min="14594" max="14594" width="19.6640625" style="221" customWidth="1"/>
    <col min="14595" max="14595" width="14" style="221" customWidth="1"/>
    <col min="14596" max="14596" width="13.33203125" style="221" customWidth="1"/>
    <col min="14597" max="14597" width="18.88671875" style="221" customWidth="1"/>
    <col min="14598" max="14598" width="14.33203125" style="221" customWidth="1"/>
    <col min="14599" max="14599" width="10.33203125" style="221" customWidth="1"/>
    <col min="14600" max="14600" width="16.109375" style="221" customWidth="1"/>
    <col min="14601" max="14603" width="9" style="221"/>
    <col min="14604" max="14604" width="23" style="221" customWidth="1"/>
    <col min="14605" max="14848" width="9" style="221"/>
    <col min="14849" max="14849" width="15.6640625" style="221" customWidth="1"/>
    <col min="14850" max="14850" width="19.6640625" style="221" customWidth="1"/>
    <col min="14851" max="14851" width="14" style="221" customWidth="1"/>
    <col min="14852" max="14852" width="13.33203125" style="221" customWidth="1"/>
    <col min="14853" max="14853" width="18.88671875" style="221" customWidth="1"/>
    <col min="14854" max="14854" width="14.33203125" style="221" customWidth="1"/>
    <col min="14855" max="14855" width="10.33203125" style="221" customWidth="1"/>
    <col min="14856" max="14856" width="16.109375" style="221" customWidth="1"/>
    <col min="14857" max="14859" width="9" style="221"/>
    <col min="14860" max="14860" width="23" style="221" customWidth="1"/>
    <col min="14861" max="15104" width="9" style="221"/>
    <col min="15105" max="15105" width="15.6640625" style="221" customWidth="1"/>
    <col min="15106" max="15106" width="19.6640625" style="221" customWidth="1"/>
    <col min="15107" max="15107" width="14" style="221" customWidth="1"/>
    <col min="15108" max="15108" width="13.33203125" style="221" customWidth="1"/>
    <col min="15109" max="15109" width="18.88671875" style="221" customWidth="1"/>
    <col min="15110" max="15110" width="14.33203125" style="221" customWidth="1"/>
    <col min="15111" max="15111" width="10.33203125" style="221" customWidth="1"/>
    <col min="15112" max="15112" width="16.109375" style="221" customWidth="1"/>
    <col min="15113" max="15115" width="9" style="221"/>
    <col min="15116" max="15116" width="23" style="221" customWidth="1"/>
    <col min="15117" max="15360" width="9" style="221"/>
    <col min="15361" max="15361" width="15.6640625" style="221" customWidth="1"/>
    <col min="15362" max="15362" width="19.6640625" style="221" customWidth="1"/>
    <col min="15363" max="15363" width="14" style="221" customWidth="1"/>
    <col min="15364" max="15364" width="13.33203125" style="221" customWidth="1"/>
    <col min="15365" max="15365" width="18.88671875" style="221" customWidth="1"/>
    <col min="15366" max="15366" width="14.33203125" style="221" customWidth="1"/>
    <col min="15367" max="15367" width="10.33203125" style="221" customWidth="1"/>
    <col min="15368" max="15368" width="16.109375" style="221" customWidth="1"/>
    <col min="15369" max="15371" width="9" style="221"/>
    <col min="15372" max="15372" width="23" style="221" customWidth="1"/>
    <col min="15373" max="15616" width="9" style="221"/>
    <col min="15617" max="15617" width="15.6640625" style="221" customWidth="1"/>
    <col min="15618" max="15618" width="19.6640625" style="221" customWidth="1"/>
    <col min="15619" max="15619" width="14" style="221" customWidth="1"/>
    <col min="15620" max="15620" width="13.33203125" style="221" customWidth="1"/>
    <col min="15621" max="15621" width="18.88671875" style="221" customWidth="1"/>
    <col min="15622" max="15622" width="14.33203125" style="221" customWidth="1"/>
    <col min="15623" max="15623" width="10.33203125" style="221" customWidth="1"/>
    <col min="15624" max="15624" width="16.109375" style="221" customWidth="1"/>
    <col min="15625" max="15627" width="9" style="221"/>
    <col min="15628" max="15628" width="23" style="221" customWidth="1"/>
    <col min="15629" max="15872" width="9" style="221"/>
    <col min="15873" max="15873" width="15.6640625" style="221" customWidth="1"/>
    <col min="15874" max="15874" width="19.6640625" style="221" customWidth="1"/>
    <col min="15875" max="15875" width="14" style="221" customWidth="1"/>
    <col min="15876" max="15876" width="13.33203125" style="221" customWidth="1"/>
    <col min="15877" max="15877" width="18.88671875" style="221" customWidth="1"/>
    <col min="15878" max="15878" width="14.33203125" style="221" customWidth="1"/>
    <col min="15879" max="15879" width="10.33203125" style="221" customWidth="1"/>
    <col min="15880" max="15880" width="16.109375" style="221" customWidth="1"/>
    <col min="15881" max="15883" width="9" style="221"/>
    <col min="15884" max="15884" width="23" style="221" customWidth="1"/>
    <col min="15885" max="16128" width="9" style="221"/>
    <col min="16129" max="16129" width="15.6640625" style="221" customWidth="1"/>
    <col min="16130" max="16130" width="19.6640625" style="221" customWidth="1"/>
    <col min="16131" max="16131" width="14" style="221" customWidth="1"/>
    <col min="16132" max="16132" width="13.33203125" style="221" customWidth="1"/>
    <col min="16133" max="16133" width="18.88671875" style="221" customWidth="1"/>
    <col min="16134" max="16134" width="14.33203125" style="221" customWidth="1"/>
    <col min="16135" max="16135" width="10.33203125" style="221" customWidth="1"/>
    <col min="16136" max="16136" width="16.109375" style="221" customWidth="1"/>
    <col min="16137" max="16139" width="9" style="221"/>
    <col min="16140" max="16140" width="23" style="221" customWidth="1"/>
    <col min="16141" max="16384" width="9" style="221"/>
  </cols>
  <sheetData>
    <row r="1" spans="1:9" ht="13.2" hidden="1" customHeight="1"/>
    <row r="2" spans="1:9" ht="13.2" hidden="1" customHeight="1"/>
    <row r="3" spans="1:9" ht="13.2" hidden="1" customHeight="1"/>
    <row r="4" spans="1:9" ht="62.4" customHeight="1">
      <c r="B4" s="222"/>
      <c r="C4" s="222"/>
      <c r="D4" s="223"/>
      <c r="E4" s="673" t="s">
        <v>605</v>
      </c>
      <c r="F4" s="673"/>
      <c r="G4" s="673"/>
      <c r="H4" s="673"/>
      <c r="I4" s="223"/>
    </row>
    <row r="5" spans="1:9" s="224" customFormat="1" ht="15.6">
      <c r="C5" s="221"/>
      <c r="D5" s="221"/>
      <c r="H5" s="48"/>
      <c r="I5" s="225"/>
    </row>
    <row r="6" spans="1:9" ht="9.3000000000000007" customHeight="1"/>
    <row r="7" spans="1:9" ht="21.9" customHeight="1">
      <c r="A7" s="571" t="s">
        <v>427</v>
      </c>
      <c r="B7" s="571"/>
      <c r="C7" s="571"/>
      <c r="D7" s="571"/>
      <c r="E7" s="571"/>
      <c r="F7" s="571"/>
      <c r="G7" s="571"/>
      <c r="H7" s="571"/>
    </row>
    <row r="8" spans="1:9" ht="25.8" customHeight="1">
      <c r="A8" s="674" t="s">
        <v>54</v>
      </c>
      <c r="B8" s="674"/>
      <c r="C8" s="674"/>
      <c r="D8" s="674"/>
      <c r="E8" s="674"/>
      <c r="F8" s="674"/>
      <c r="G8" s="674"/>
      <c r="H8" s="674"/>
    </row>
    <row r="9" spans="1:9" ht="19.8" customHeight="1">
      <c r="A9" s="675" t="s">
        <v>55</v>
      </c>
      <c r="B9" s="675"/>
      <c r="C9" s="675"/>
      <c r="D9" s="675"/>
      <c r="E9" s="675"/>
      <c r="F9" s="675"/>
      <c r="G9" s="675"/>
      <c r="H9" s="675"/>
    </row>
    <row r="10" spans="1:9" ht="20.7" customHeight="1">
      <c r="A10" s="676" t="s">
        <v>108</v>
      </c>
      <c r="B10" s="676"/>
      <c r="C10" s="676"/>
      <c r="D10" s="676"/>
      <c r="E10" s="676"/>
      <c r="F10" s="676"/>
      <c r="G10" s="676"/>
      <c r="H10" s="676"/>
    </row>
    <row r="11" spans="1:9" ht="15" customHeight="1">
      <c r="H11" s="56" t="s">
        <v>61</v>
      </c>
    </row>
    <row r="12" spans="1:9" ht="44.4" customHeight="1">
      <c r="A12" s="226" t="s">
        <v>109</v>
      </c>
      <c r="B12" s="670" t="s">
        <v>262</v>
      </c>
      <c r="C12" s="671"/>
      <c r="D12" s="671"/>
      <c r="E12" s="671"/>
      <c r="F12" s="671"/>
      <c r="G12" s="672"/>
      <c r="H12" s="227" t="s">
        <v>56</v>
      </c>
    </row>
    <row r="13" spans="1:9" ht="17.399999999999999" customHeight="1">
      <c r="A13" s="58">
        <v>1</v>
      </c>
      <c r="B13" s="577">
        <v>2</v>
      </c>
      <c r="C13" s="677"/>
      <c r="D13" s="677"/>
      <c r="E13" s="677"/>
      <c r="F13" s="677"/>
      <c r="G13" s="578"/>
      <c r="H13" s="58">
        <v>3</v>
      </c>
    </row>
    <row r="14" spans="1:9" s="228" customFormat="1" ht="19.8" customHeight="1">
      <c r="A14" s="678" t="s">
        <v>110</v>
      </c>
      <c r="B14" s="679"/>
      <c r="C14" s="679"/>
      <c r="D14" s="679"/>
      <c r="E14" s="679"/>
      <c r="F14" s="679"/>
      <c r="G14" s="679"/>
      <c r="H14" s="679"/>
    </row>
    <row r="15" spans="1:9" s="403" customFormat="1" ht="23.25" customHeight="1">
      <c r="A15" s="477" t="s">
        <v>535</v>
      </c>
      <c r="B15" s="680" t="s">
        <v>536</v>
      </c>
      <c r="C15" s="681"/>
      <c r="D15" s="681"/>
      <c r="E15" s="681"/>
      <c r="F15" s="681"/>
      <c r="G15" s="682"/>
      <c r="H15" s="394">
        <v>18180700</v>
      </c>
    </row>
    <row r="16" spans="1:9" s="403" customFormat="1" ht="20.7" customHeight="1">
      <c r="A16" s="478" t="s">
        <v>120</v>
      </c>
      <c r="B16" s="683" t="s">
        <v>119</v>
      </c>
      <c r="C16" s="684"/>
      <c r="D16" s="684"/>
      <c r="E16" s="684"/>
      <c r="F16" s="684"/>
      <c r="G16" s="685"/>
      <c r="H16" s="546">
        <f>H15</f>
        <v>18180700</v>
      </c>
    </row>
    <row r="17" spans="1:8" s="403" customFormat="1" ht="37.65" customHeight="1">
      <c r="A17" s="477" t="s">
        <v>592</v>
      </c>
      <c r="B17" s="680" t="s">
        <v>593</v>
      </c>
      <c r="C17" s="681"/>
      <c r="D17" s="681"/>
      <c r="E17" s="681"/>
      <c r="F17" s="681"/>
      <c r="G17" s="682"/>
      <c r="H17" s="554">
        <v>708300</v>
      </c>
    </row>
    <row r="18" spans="1:8" s="403" customFormat="1" ht="25.2" customHeight="1">
      <c r="A18" s="478" t="s">
        <v>597</v>
      </c>
      <c r="B18" s="683" t="s">
        <v>598</v>
      </c>
      <c r="C18" s="684"/>
      <c r="D18" s="684"/>
      <c r="E18" s="684"/>
      <c r="F18" s="684"/>
      <c r="G18" s="685"/>
      <c r="H18" s="546">
        <f>H17</f>
        <v>708300</v>
      </c>
    </row>
    <row r="19" spans="1:8" s="228" customFormat="1" ht="19.8" customHeight="1">
      <c r="A19" s="564" t="s">
        <v>481</v>
      </c>
      <c r="B19" s="565"/>
      <c r="C19" s="565"/>
      <c r="D19" s="565"/>
      <c r="E19" s="565"/>
      <c r="F19" s="565"/>
      <c r="G19" s="565"/>
      <c r="H19" s="565"/>
    </row>
    <row r="20" spans="1:8" s="228" customFormat="1" ht="16.95" customHeight="1">
      <c r="A20" s="435"/>
      <c r="B20" s="667"/>
      <c r="C20" s="668"/>
      <c r="D20" s="668"/>
      <c r="E20" s="668"/>
      <c r="F20" s="668"/>
      <c r="G20" s="669"/>
      <c r="H20" s="229">
        <v>0</v>
      </c>
    </row>
    <row r="21" spans="1:8" s="228" customFormat="1" ht="18.149999999999999" customHeight="1">
      <c r="A21" s="404"/>
      <c r="B21" s="692"/>
      <c r="C21" s="693"/>
      <c r="D21" s="693"/>
      <c r="E21" s="693"/>
      <c r="F21" s="693"/>
      <c r="G21" s="694"/>
      <c r="H21" s="41">
        <f>H20</f>
        <v>0</v>
      </c>
    </row>
    <row r="22" spans="1:8" s="228" customFormat="1" ht="22.35" customHeight="1">
      <c r="A22" s="549" t="s">
        <v>57</v>
      </c>
      <c r="B22" s="689" t="s">
        <v>111</v>
      </c>
      <c r="C22" s="690"/>
      <c r="D22" s="690"/>
      <c r="E22" s="690"/>
      <c r="F22" s="690"/>
      <c r="G22" s="691"/>
      <c r="H22" s="546">
        <f>H23+H24</f>
        <v>18180700</v>
      </c>
    </row>
    <row r="23" spans="1:8" s="233" customFormat="1" ht="19.8" customHeight="1">
      <c r="A23" s="231" t="s">
        <v>57</v>
      </c>
      <c r="B23" s="698" t="s">
        <v>112</v>
      </c>
      <c r="C23" s="699"/>
      <c r="D23" s="699"/>
      <c r="E23" s="699"/>
      <c r="F23" s="699"/>
      <c r="G23" s="700"/>
      <c r="H23" s="232">
        <f>H15</f>
        <v>18180700</v>
      </c>
    </row>
    <row r="24" spans="1:8" s="233" customFormat="1" ht="18.75" customHeight="1">
      <c r="A24" s="231" t="s">
        <v>57</v>
      </c>
      <c r="B24" s="698" t="s">
        <v>113</v>
      </c>
      <c r="C24" s="699"/>
      <c r="D24" s="699"/>
      <c r="E24" s="699"/>
      <c r="F24" s="699"/>
      <c r="G24" s="700"/>
      <c r="H24" s="232">
        <f>H21</f>
        <v>0</v>
      </c>
    </row>
    <row r="25" spans="1:8" ht="6" customHeight="1">
      <c r="A25" s="234"/>
      <c r="B25" s="235"/>
      <c r="C25" s="235"/>
      <c r="D25" s="235"/>
      <c r="E25" s="235"/>
      <c r="F25" s="235"/>
      <c r="G25" s="235"/>
    </row>
    <row r="26" spans="1:8" ht="18.149999999999999" customHeight="1">
      <c r="A26" s="676" t="s">
        <v>114</v>
      </c>
      <c r="B26" s="676"/>
      <c r="C26" s="676"/>
      <c r="D26" s="676"/>
      <c r="E26" s="676"/>
      <c r="F26" s="676"/>
      <c r="G26" s="676"/>
      <c r="H26" s="676"/>
    </row>
    <row r="27" spans="1:8" ht="14.4" customHeight="1">
      <c r="H27" s="236" t="s">
        <v>61</v>
      </c>
    </row>
    <row r="28" spans="1:8" s="237" customFormat="1" ht="27.3" customHeight="1">
      <c r="A28" s="701" t="s">
        <v>105</v>
      </c>
      <c r="B28" s="701" t="s">
        <v>1</v>
      </c>
      <c r="C28" s="704" t="s">
        <v>263</v>
      </c>
      <c r="D28" s="705"/>
      <c r="E28" s="705"/>
      <c r="F28" s="705"/>
      <c r="G28" s="706"/>
      <c r="H28" s="713" t="s">
        <v>56</v>
      </c>
    </row>
    <row r="29" spans="1:8" ht="13.2" customHeight="1">
      <c r="A29" s="702"/>
      <c r="B29" s="702"/>
      <c r="C29" s="707"/>
      <c r="D29" s="708"/>
      <c r="E29" s="708"/>
      <c r="F29" s="708"/>
      <c r="G29" s="709"/>
      <c r="H29" s="714"/>
    </row>
    <row r="30" spans="1:8" ht="13.2" customHeight="1">
      <c r="A30" s="702"/>
      <c r="B30" s="702"/>
      <c r="C30" s="707"/>
      <c r="D30" s="708"/>
      <c r="E30" s="708"/>
      <c r="F30" s="708"/>
      <c r="G30" s="709"/>
      <c r="H30" s="714"/>
    </row>
    <row r="31" spans="1:8" ht="13.2" customHeight="1">
      <c r="A31" s="702"/>
      <c r="B31" s="702"/>
      <c r="C31" s="707"/>
      <c r="D31" s="708"/>
      <c r="E31" s="708"/>
      <c r="F31" s="708"/>
      <c r="G31" s="709"/>
      <c r="H31" s="714"/>
    </row>
    <row r="32" spans="1:8" ht="12.75" customHeight="1">
      <c r="A32" s="703"/>
      <c r="B32" s="703"/>
      <c r="C32" s="710"/>
      <c r="D32" s="711"/>
      <c r="E32" s="711"/>
      <c r="F32" s="711"/>
      <c r="G32" s="712"/>
      <c r="H32" s="715"/>
    </row>
    <row r="33" spans="1:18" ht="15.6">
      <c r="A33" s="238" t="s">
        <v>264</v>
      </c>
      <c r="B33" s="60">
        <v>2</v>
      </c>
      <c r="C33" s="695">
        <v>3</v>
      </c>
      <c r="D33" s="696"/>
      <c r="E33" s="696"/>
      <c r="F33" s="696"/>
      <c r="G33" s="697"/>
      <c r="H33" s="60">
        <v>4</v>
      </c>
    </row>
    <row r="34" spans="1:18" ht="18" customHeight="1">
      <c r="A34" s="678" t="s">
        <v>115</v>
      </c>
      <c r="B34" s="679"/>
      <c r="C34" s="679"/>
      <c r="D34" s="679"/>
      <c r="E34" s="679"/>
      <c r="F34" s="679"/>
      <c r="G34" s="679"/>
      <c r="H34" s="679"/>
    </row>
    <row r="35" spans="1:18" s="535" customFormat="1" ht="94.5" customHeight="1">
      <c r="A35" s="335" t="s">
        <v>121</v>
      </c>
      <c r="B35" s="336">
        <v>9770</v>
      </c>
      <c r="C35" s="680" t="s">
        <v>588</v>
      </c>
      <c r="D35" s="681"/>
      <c r="E35" s="681"/>
      <c r="F35" s="681"/>
      <c r="G35" s="682"/>
      <c r="H35" s="545">
        <v>800000</v>
      </c>
    </row>
    <row r="36" spans="1:18" s="532" customFormat="1" ht="18">
      <c r="A36" s="478" t="s">
        <v>589</v>
      </c>
      <c r="B36" s="719" t="s">
        <v>590</v>
      </c>
      <c r="C36" s="720"/>
      <c r="D36" s="720"/>
      <c r="E36" s="720"/>
      <c r="F36" s="720"/>
      <c r="G36" s="721"/>
      <c r="H36" s="546">
        <f>H35</f>
        <v>800000</v>
      </c>
    </row>
    <row r="37" spans="1:18" s="473" customFormat="1" ht="74.55" customHeight="1">
      <c r="A37" s="335">
        <v>3719770</v>
      </c>
      <c r="B37" s="336">
        <v>9770</v>
      </c>
      <c r="C37" s="716" t="s">
        <v>585</v>
      </c>
      <c r="D37" s="717"/>
      <c r="E37" s="717"/>
      <c r="F37" s="717"/>
      <c r="G37" s="718"/>
      <c r="H37" s="539">
        <v>799294</v>
      </c>
    </row>
    <row r="38" spans="1:18" s="540" customFormat="1" ht="19.95" customHeight="1">
      <c r="A38" s="547" t="s">
        <v>586</v>
      </c>
      <c r="B38" s="683" t="s">
        <v>587</v>
      </c>
      <c r="C38" s="684"/>
      <c r="D38" s="684"/>
      <c r="E38" s="684"/>
      <c r="F38" s="684"/>
      <c r="G38" s="685"/>
      <c r="H38" s="548">
        <f>H37</f>
        <v>799294</v>
      </c>
    </row>
    <row r="39" spans="1:18" s="242" customFormat="1" ht="39.6" customHeight="1">
      <c r="A39" s="239" t="s">
        <v>297</v>
      </c>
      <c r="B39" s="240">
        <v>9800</v>
      </c>
      <c r="C39" s="686" t="s">
        <v>298</v>
      </c>
      <c r="D39" s="687"/>
      <c r="E39" s="687"/>
      <c r="F39" s="687"/>
      <c r="G39" s="688"/>
      <c r="H39" s="241">
        <f>740000+200000</f>
        <v>940000</v>
      </c>
    </row>
    <row r="40" spans="1:18" s="161" customFormat="1" ht="19.649999999999999" customHeight="1">
      <c r="A40" s="547" t="s">
        <v>120</v>
      </c>
      <c r="B40" s="683" t="s">
        <v>119</v>
      </c>
      <c r="C40" s="684"/>
      <c r="D40" s="684"/>
      <c r="E40" s="684"/>
      <c r="F40" s="684"/>
      <c r="G40" s="685"/>
      <c r="H40" s="548">
        <f>H39</f>
        <v>940000</v>
      </c>
    </row>
    <row r="41" spans="1:18" ht="18" customHeight="1">
      <c r="A41" s="678" t="s">
        <v>116</v>
      </c>
      <c r="B41" s="679"/>
      <c r="C41" s="679"/>
      <c r="D41" s="679"/>
      <c r="E41" s="679"/>
      <c r="F41" s="679"/>
      <c r="G41" s="679"/>
      <c r="H41" s="679"/>
    </row>
    <row r="42" spans="1:18" s="224" customFormat="1" ht="17.55" customHeight="1">
      <c r="A42" s="335"/>
      <c r="B42" s="336"/>
      <c r="C42" s="716"/>
      <c r="D42" s="717"/>
      <c r="E42" s="717"/>
      <c r="F42" s="717"/>
      <c r="G42" s="718"/>
      <c r="H42" s="241"/>
    </row>
    <row r="43" spans="1:18" s="161" customFormat="1" ht="17.55" customHeight="1">
      <c r="A43" s="230"/>
      <c r="B43" s="722"/>
      <c r="C43" s="723"/>
      <c r="D43" s="723"/>
      <c r="E43" s="723"/>
      <c r="F43" s="723"/>
      <c r="G43" s="724"/>
      <c r="H43" s="243">
        <f>H42</f>
        <v>0</v>
      </c>
    </row>
    <row r="44" spans="1:18" ht="18" customHeight="1">
      <c r="A44" s="549" t="s">
        <v>57</v>
      </c>
      <c r="B44" s="549" t="s">
        <v>57</v>
      </c>
      <c r="C44" s="689" t="s">
        <v>111</v>
      </c>
      <c r="D44" s="690"/>
      <c r="E44" s="690"/>
      <c r="F44" s="690"/>
      <c r="G44" s="691"/>
      <c r="H44" s="546">
        <f>SUM(H45:H46)</f>
        <v>2539294</v>
      </c>
    </row>
    <row r="45" spans="1:18" ht="20.100000000000001" customHeight="1">
      <c r="A45" s="231" t="s">
        <v>57</v>
      </c>
      <c r="B45" s="231" t="s">
        <v>57</v>
      </c>
      <c r="C45" s="698" t="s">
        <v>112</v>
      </c>
      <c r="D45" s="699"/>
      <c r="E45" s="699"/>
      <c r="F45" s="699"/>
      <c r="G45" s="700"/>
      <c r="H45" s="232">
        <f>H39+H37+H35</f>
        <v>2539294</v>
      </c>
    </row>
    <row r="46" spans="1:18" ht="18" customHeight="1">
      <c r="A46" s="231" t="s">
        <v>57</v>
      </c>
      <c r="B46" s="231" t="s">
        <v>57</v>
      </c>
      <c r="C46" s="698" t="s">
        <v>113</v>
      </c>
      <c r="D46" s="699"/>
      <c r="E46" s="699"/>
      <c r="F46" s="699"/>
      <c r="G46" s="700"/>
      <c r="H46" s="232">
        <f>H43</f>
        <v>0</v>
      </c>
    </row>
    <row r="47" spans="1:18" ht="11.1" customHeight="1">
      <c r="A47" s="234"/>
      <c r="B47" s="234"/>
      <c r="C47" s="235"/>
      <c r="D47" s="235"/>
      <c r="E47" s="235"/>
      <c r="F47" s="235"/>
      <c r="G47" s="235"/>
    </row>
    <row r="48" spans="1:18" s="78" customFormat="1" ht="30.75" customHeight="1">
      <c r="A48" s="66" t="s">
        <v>268</v>
      </c>
      <c r="B48" s="66"/>
      <c r="C48" s="66"/>
      <c r="D48" s="66"/>
      <c r="E48" s="66"/>
      <c r="F48" s="66"/>
      <c r="G48" s="121"/>
      <c r="H48" s="122"/>
      <c r="I48" s="122"/>
      <c r="J48" s="122"/>
      <c r="K48" s="122"/>
      <c r="L48" s="122"/>
      <c r="M48" s="122"/>
      <c r="N48" s="122"/>
      <c r="O48" s="122"/>
      <c r="P48" s="75"/>
      <c r="Q48" s="76"/>
      <c r="R48" s="77"/>
    </row>
    <row r="49" spans="4:8" ht="21">
      <c r="D49" s="244"/>
      <c r="E49" s="244"/>
      <c r="F49" s="244"/>
      <c r="G49" s="571"/>
      <c r="H49" s="571"/>
    </row>
  </sheetData>
  <mergeCells count="38">
    <mergeCell ref="B36:G36"/>
    <mergeCell ref="G49:H49"/>
    <mergeCell ref="A41:H41"/>
    <mergeCell ref="C42:G42"/>
    <mergeCell ref="B43:G43"/>
    <mergeCell ref="C44:G44"/>
    <mergeCell ref="C45:G45"/>
    <mergeCell ref="C46:G46"/>
    <mergeCell ref="A34:H34"/>
    <mergeCell ref="C39:G39"/>
    <mergeCell ref="B40:G40"/>
    <mergeCell ref="B22:G22"/>
    <mergeCell ref="B21:G21"/>
    <mergeCell ref="C33:G33"/>
    <mergeCell ref="B23:G23"/>
    <mergeCell ref="B24:G24"/>
    <mergeCell ref="A26:H26"/>
    <mergeCell ref="A28:A32"/>
    <mergeCell ref="B28:B32"/>
    <mergeCell ref="C28:G32"/>
    <mergeCell ref="H28:H32"/>
    <mergeCell ref="C37:G37"/>
    <mergeCell ref="B38:G38"/>
    <mergeCell ref="C35:G35"/>
    <mergeCell ref="B20:G20"/>
    <mergeCell ref="B12:G12"/>
    <mergeCell ref="E4:H4"/>
    <mergeCell ref="A7:H7"/>
    <mergeCell ref="A8:H8"/>
    <mergeCell ref="A9:H9"/>
    <mergeCell ref="A10:H10"/>
    <mergeCell ref="A19:H19"/>
    <mergeCell ref="B13:G13"/>
    <mergeCell ref="A14:H14"/>
    <mergeCell ref="B15:G15"/>
    <mergeCell ref="B16:G16"/>
    <mergeCell ref="B17:G17"/>
    <mergeCell ref="B18:G18"/>
  </mergeCells>
  <pageMargins left="0.78740157480314965" right="0.19685039370078741" top="0.35433070866141736" bottom="0.23622047244094491" header="0.31496062992125984" footer="0.19685039370078741"/>
  <pageSetup paperSize="9" scale="7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8"/>
  <sheetViews>
    <sheetView view="pageBreakPreview" topLeftCell="C49" zoomScale="85" zoomScaleNormal="100" zoomScaleSheetLayoutView="85" workbookViewId="0">
      <selection activeCell="C60" sqref="C60"/>
    </sheetView>
  </sheetViews>
  <sheetFormatPr defaultRowHeight="13.2"/>
  <cols>
    <col min="1" max="1" width="0" style="345" hidden="1" customWidth="1"/>
    <col min="2" max="2" width="6.21875" style="413" customWidth="1"/>
    <col min="3" max="3" width="42.77734375" style="367" customWidth="1"/>
    <col min="4" max="4" width="12.88671875" style="368" customWidth="1"/>
    <col min="5" max="5" width="10.33203125" style="368" customWidth="1"/>
    <col min="6" max="6" width="36" style="367" customWidth="1"/>
    <col min="7" max="7" width="28.21875" style="367" customWidth="1"/>
    <col min="8" max="8" width="11.6640625" style="368" customWidth="1"/>
    <col min="9" max="9" width="16.88671875" style="369" customWidth="1"/>
    <col min="10" max="11" width="15.6640625" style="369" customWidth="1"/>
    <col min="12" max="12" width="15.77734375" style="369" customWidth="1"/>
    <col min="13" max="13" width="15" style="369" customWidth="1"/>
    <col min="14" max="14" width="15.77734375" style="369" customWidth="1"/>
    <col min="15" max="15" width="13.109375" style="369" customWidth="1"/>
    <col min="16" max="257" width="9" style="345"/>
    <col min="258" max="258" width="5.6640625" style="345" customWidth="1"/>
    <col min="259" max="259" width="19.33203125" style="345" customWidth="1"/>
    <col min="260" max="261" width="10.21875" style="345" customWidth="1"/>
    <col min="262" max="263" width="19.33203125" style="345" customWidth="1"/>
    <col min="264" max="264" width="13.109375" style="345" customWidth="1"/>
    <col min="265" max="271" width="13.88671875" style="345" customWidth="1"/>
    <col min="272" max="513" width="9" style="345"/>
    <col min="514" max="514" width="5.6640625" style="345" customWidth="1"/>
    <col min="515" max="515" width="19.33203125" style="345" customWidth="1"/>
    <col min="516" max="517" width="10.21875" style="345" customWidth="1"/>
    <col min="518" max="519" width="19.33203125" style="345" customWidth="1"/>
    <col min="520" max="520" width="13.109375" style="345" customWidth="1"/>
    <col min="521" max="527" width="13.88671875" style="345" customWidth="1"/>
    <col min="528" max="769" width="9" style="345"/>
    <col min="770" max="770" width="5.6640625" style="345" customWidth="1"/>
    <col min="771" max="771" width="19.33203125" style="345" customWidth="1"/>
    <col min="772" max="773" width="10.21875" style="345" customWidth="1"/>
    <col min="774" max="775" width="19.33203125" style="345" customWidth="1"/>
    <col min="776" max="776" width="13.109375" style="345" customWidth="1"/>
    <col min="777" max="783" width="13.88671875" style="345" customWidth="1"/>
    <col min="784" max="1025" width="9" style="345"/>
    <col min="1026" max="1026" width="5.6640625" style="345" customWidth="1"/>
    <col min="1027" max="1027" width="19.33203125" style="345" customWidth="1"/>
    <col min="1028" max="1029" width="10.21875" style="345" customWidth="1"/>
    <col min="1030" max="1031" width="19.33203125" style="345" customWidth="1"/>
    <col min="1032" max="1032" width="13.109375" style="345" customWidth="1"/>
    <col min="1033" max="1039" width="13.88671875" style="345" customWidth="1"/>
    <col min="1040" max="1281" width="9" style="345"/>
    <col min="1282" max="1282" width="5.6640625" style="345" customWidth="1"/>
    <col min="1283" max="1283" width="19.33203125" style="345" customWidth="1"/>
    <col min="1284" max="1285" width="10.21875" style="345" customWidth="1"/>
    <col min="1286" max="1287" width="19.33203125" style="345" customWidth="1"/>
    <col min="1288" max="1288" width="13.109375" style="345" customWidth="1"/>
    <col min="1289" max="1295" width="13.88671875" style="345" customWidth="1"/>
    <col min="1296" max="1537" width="9" style="345"/>
    <col min="1538" max="1538" width="5.6640625" style="345" customWidth="1"/>
    <col min="1539" max="1539" width="19.33203125" style="345" customWidth="1"/>
    <col min="1540" max="1541" width="10.21875" style="345" customWidth="1"/>
    <col min="1542" max="1543" width="19.33203125" style="345" customWidth="1"/>
    <col min="1544" max="1544" width="13.109375" style="345" customWidth="1"/>
    <col min="1545" max="1551" width="13.88671875" style="345" customWidth="1"/>
    <col min="1552" max="1793" width="9" style="345"/>
    <col min="1794" max="1794" width="5.6640625" style="345" customWidth="1"/>
    <col min="1795" max="1795" width="19.33203125" style="345" customWidth="1"/>
    <col min="1796" max="1797" width="10.21875" style="345" customWidth="1"/>
    <col min="1798" max="1799" width="19.33203125" style="345" customWidth="1"/>
    <col min="1800" max="1800" width="13.109375" style="345" customWidth="1"/>
    <col min="1801" max="1807" width="13.88671875" style="345" customWidth="1"/>
    <col min="1808" max="2049" width="9" style="345"/>
    <col min="2050" max="2050" width="5.6640625" style="345" customWidth="1"/>
    <col min="2051" max="2051" width="19.33203125" style="345" customWidth="1"/>
    <col min="2052" max="2053" width="10.21875" style="345" customWidth="1"/>
    <col min="2054" max="2055" width="19.33203125" style="345" customWidth="1"/>
    <col min="2056" max="2056" width="13.109375" style="345" customWidth="1"/>
    <col min="2057" max="2063" width="13.88671875" style="345" customWidth="1"/>
    <col min="2064" max="2305" width="9" style="345"/>
    <col min="2306" max="2306" width="5.6640625" style="345" customWidth="1"/>
    <col min="2307" max="2307" width="19.33203125" style="345" customWidth="1"/>
    <col min="2308" max="2309" width="10.21875" style="345" customWidth="1"/>
    <col min="2310" max="2311" width="19.33203125" style="345" customWidth="1"/>
    <col min="2312" max="2312" width="13.109375" style="345" customWidth="1"/>
    <col min="2313" max="2319" width="13.88671875" style="345" customWidth="1"/>
    <col min="2320" max="2561" width="9" style="345"/>
    <col min="2562" max="2562" width="5.6640625" style="345" customWidth="1"/>
    <col min="2563" max="2563" width="19.33203125" style="345" customWidth="1"/>
    <col min="2564" max="2565" width="10.21875" style="345" customWidth="1"/>
    <col min="2566" max="2567" width="19.33203125" style="345" customWidth="1"/>
    <col min="2568" max="2568" width="13.109375" style="345" customWidth="1"/>
    <col min="2569" max="2575" width="13.88671875" style="345" customWidth="1"/>
    <col min="2576" max="2817" width="9" style="345"/>
    <col min="2818" max="2818" width="5.6640625" style="345" customWidth="1"/>
    <col min="2819" max="2819" width="19.33203125" style="345" customWidth="1"/>
    <col min="2820" max="2821" width="10.21875" style="345" customWidth="1"/>
    <col min="2822" max="2823" width="19.33203125" style="345" customWidth="1"/>
    <col min="2824" max="2824" width="13.109375" style="345" customWidth="1"/>
    <col min="2825" max="2831" width="13.88671875" style="345" customWidth="1"/>
    <col min="2832" max="3073" width="9" style="345"/>
    <col min="3074" max="3074" width="5.6640625" style="345" customWidth="1"/>
    <col min="3075" max="3075" width="19.33203125" style="345" customWidth="1"/>
    <col min="3076" max="3077" width="10.21875" style="345" customWidth="1"/>
    <col min="3078" max="3079" width="19.33203125" style="345" customWidth="1"/>
    <col min="3080" max="3080" width="13.109375" style="345" customWidth="1"/>
    <col min="3081" max="3087" width="13.88671875" style="345" customWidth="1"/>
    <col min="3088" max="3329" width="9" style="345"/>
    <col min="3330" max="3330" width="5.6640625" style="345" customWidth="1"/>
    <col min="3331" max="3331" width="19.33203125" style="345" customWidth="1"/>
    <col min="3332" max="3333" width="10.21875" style="345" customWidth="1"/>
    <col min="3334" max="3335" width="19.33203125" style="345" customWidth="1"/>
    <col min="3336" max="3336" width="13.109375" style="345" customWidth="1"/>
    <col min="3337" max="3343" width="13.88671875" style="345" customWidth="1"/>
    <col min="3344" max="3585" width="9" style="345"/>
    <col min="3586" max="3586" width="5.6640625" style="345" customWidth="1"/>
    <col min="3587" max="3587" width="19.33203125" style="345" customWidth="1"/>
    <col min="3588" max="3589" width="10.21875" style="345" customWidth="1"/>
    <col min="3590" max="3591" width="19.33203125" style="345" customWidth="1"/>
    <col min="3592" max="3592" width="13.109375" style="345" customWidth="1"/>
    <col min="3593" max="3599" width="13.88671875" style="345" customWidth="1"/>
    <col min="3600" max="3841" width="9" style="345"/>
    <col min="3842" max="3842" width="5.6640625" style="345" customWidth="1"/>
    <col min="3843" max="3843" width="19.33203125" style="345" customWidth="1"/>
    <col min="3844" max="3845" width="10.21875" style="345" customWidth="1"/>
    <col min="3846" max="3847" width="19.33203125" style="345" customWidth="1"/>
    <col min="3848" max="3848" width="13.109375" style="345" customWidth="1"/>
    <col min="3849" max="3855" width="13.88671875" style="345" customWidth="1"/>
    <col min="3856" max="4097" width="9" style="345"/>
    <col min="4098" max="4098" width="5.6640625" style="345" customWidth="1"/>
    <col min="4099" max="4099" width="19.33203125" style="345" customWidth="1"/>
    <col min="4100" max="4101" width="10.21875" style="345" customWidth="1"/>
    <col min="4102" max="4103" width="19.33203125" style="345" customWidth="1"/>
    <col min="4104" max="4104" width="13.109375" style="345" customWidth="1"/>
    <col min="4105" max="4111" width="13.88671875" style="345" customWidth="1"/>
    <col min="4112" max="4353" width="9" style="345"/>
    <col min="4354" max="4354" width="5.6640625" style="345" customWidth="1"/>
    <col min="4355" max="4355" width="19.33203125" style="345" customWidth="1"/>
    <col min="4356" max="4357" width="10.21875" style="345" customWidth="1"/>
    <col min="4358" max="4359" width="19.33203125" style="345" customWidth="1"/>
    <col min="4360" max="4360" width="13.109375" style="345" customWidth="1"/>
    <col min="4361" max="4367" width="13.88671875" style="345" customWidth="1"/>
    <col min="4368" max="4609" width="9" style="345"/>
    <col min="4610" max="4610" width="5.6640625" style="345" customWidth="1"/>
    <col min="4611" max="4611" width="19.33203125" style="345" customWidth="1"/>
    <col min="4612" max="4613" width="10.21875" style="345" customWidth="1"/>
    <col min="4614" max="4615" width="19.33203125" style="345" customWidth="1"/>
    <col min="4616" max="4616" width="13.109375" style="345" customWidth="1"/>
    <col min="4617" max="4623" width="13.88671875" style="345" customWidth="1"/>
    <col min="4624" max="4865" width="9" style="345"/>
    <col min="4866" max="4866" width="5.6640625" style="345" customWidth="1"/>
    <col min="4867" max="4867" width="19.33203125" style="345" customWidth="1"/>
    <col min="4868" max="4869" width="10.21875" style="345" customWidth="1"/>
    <col min="4870" max="4871" width="19.33203125" style="345" customWidth="1"/>
    <col min="4872" max="4872" width="13.109375" style="345" customWidth="1"/>
    <col min="4873" max="4879" width="13.88671875" style="345" customWidth="1"/>
    <col min="4880" max="5121" width="9" style="345"/>
    <col min="5122" max="5122" width="5.6640625" style="345" customWidth="1"/>
    <col min="5123" max="5123" width="19.33203125" style="345" customWidth="1"/>
    <col min="5124" max="5125" width="10.21875" style="345" customWidth="1"/>
    <col min="5126" max="5127" width="19.33203125" style="345" customWidth="1"/>
    <col min="5128" max="5128" width="13.109375" style="345" customWidth="1"/>
    <col min="5129" max="5135" width="13.88671875" style="345" customWidth="1"/>
    <col min="5136" max="5377" width="9" style="345"/>
    <col min="5378" max="5378" width="5.6640625" style="345" customWidth="1"/>
    <col min="5379" max="5379" width="19.33203125" style="345" customWidth="1"/>
    <col min="5380" max="5381" width="10.21875" style="345" customWidth="1"/>
    <col min="5382" max="5383" width="19.33203125" style="345" customWidth="1"/>
    <col min="5384" max="5384" width="13.109375" style="345" customWidth="1"/>
    <col min="5385" max="5391" width="13.88671875" style="345" customWidth="1"/>
    <col min="5392" max="5633" width="9" style="345"/>
    <col min="5634" max="5634" width="5.6640625" style="345" customWidth="1"/>
    <col min="5635" max="5635" width="19.33203125" style="345" customWidth="1"/>
    <col min="5636" max="5637" width="10.21875" style="345" customWidth="1"/>
    <col min="5638" max="5639" width="19.33203125" style="345" customWidth="1"/>
    <col min="5640" max="5640" width="13.109375" style="345" customWidth="1"/>
    <col min="5641" max="5647" width="13.88671875" style="345" customWidth="1"/>
    <col min="5648" max="5889" width="9" style="345"/>
    <col min="5890" max="5890" width="5.6640625" style="345" customWidth="1"/>
    <col min="5891" max="5891" width="19.33203125" style="345" customWidth="1"/>
    <col min="5892" max="5893" width="10.21875" style="345" customWidth="1"/>
    <col min="5894" max="5895" width="19.33203125" style="345" customWidth="1"/>
    <col min="5896" max="5896" width="13.109375" style="345" customWidth="1"/>
    <col min="5897" max="5903" width="13.88671875" style="345" customWidth="1"/>
    <col min="5904" max="6145" width="9" style="345"/>
    <col min="6146" max="6146" width="5.6640625" style="345" customWidth="1"/>
    <col min="6147" max="6147" width="19.33203125" style="345" customWidth="1"/>
    <col min="6148" max="6149" width="10.21875" style="345" customWidth="1"/>
    <col min="6150" max="6151" width="19.33203125" style="345" customWidth="1"/>
    <col min="6152" max="6152" width="13.109375" style="345" customWidth="1"/>
    <col min="6153" max="6159" width="13.88671875" style="345" customWidth="1"/>
    <col min="6160" max="6401" width="9" style="345"/>
    <col min="6402" max="6402" width="5.6640625" style="345" customWidth="1"/>
    <col min="6403" max="6403" width="19.33203125" style="345" customWidth="1"/>
    <col min="6404" max="6405" width="10.21875" style="345" customWidth="1"/>
    <col min="6406" max="6407" width="19.33203125" style="345" customWidth="1"/>
    <col min="6408" max="6408" width="13.109375" style="345" customWidth="1"/>
    <col min="6409" max="6415" width="13.88671875" style="345" customWidth="1"/>
    <col min="6416" max="6657" width="9" style="345"/>
    <col min="6658" max="6658" width="5.6640625" style="345" customWidth="1"/>
    <col min="6659" max="6659" width="19.33203125" style="345" customWidth="1"/>
    <col min="6660" max="6661" width="10.21875" style="345" customWidth="1"/>
    <col min="6662" max="6663" width="19.33203125" style="345" customWidth="1"/>
    <col min="6664" max="6664" width="13.109375" style="345" customWidth="1"/>
    <col min="6665" max="6671" width="13.88671875" style="345" customWidth="1"/>
    <col min="6672" max="6913" width="9" style="345"/>
    <col min="6914" max="6914" width="5.6640625" style="345" customWidth="1"/>
    <col min="6915" max="6915" width="19.33203125" style="345" customWidth="1"/>
    <col min="6916" max="6917" width="10.21875" style="345" customWidth="1"/>
    <col min="6918" max="6919" width="19.33203125" style="345" customWidth="1"/>
    <col min="6920" max="6920" width="13.109375" style="345" customWidth="1"/>
    <col min="6921" max="6927" width="13.88671875" style="345" customWidth="1"/>
    <col min="6928" max="7169" width="9" style="345"/>
    <col min="7170" max="7170" width="5.6640625" style="345" customWidth="1"/>
    <col min="7171" max="7171" width="19.33203125" style="345" customWidth="1"/>
    <col min="7172" max="7173" width="10.21875" style="345" customWidth="1"/>
    <col min="7174" max="7175" width="19.33203125" style="345" customWidth="1"/>
    <col min="7176" max="7176" width="13.109375" style="345" customWidth="1"/>
    <col min="7177" max="7183" width="13.88671875" style="345" customWidth="1"/>
    <col min="7184" max="7425" width="9" style="345"/>
    <col min="7426" max="7426" width="5.6640625" style="345" customWidth="1"/>
    <col min="7427" max="7427" width="19.33203125" style="345" customWidth="1"/>
    <col min="7428" max="7429" width="10.21875" style="345" customWidth="1"/>
    <col min="7430" max="7431" width="19.33203125" style="345" customWidth="1"/>
    <col min="7432" max="7432" width="13.109375" style="345" customWidth="1"/>
    <col min="7433" max="7439" width="13.88671875" style="345" customWidth="1"/>
    <col min="7440" max="7681" width="9" style="345"/>
    <col min="7682" max="7682" width="5.6640625" style="345" customWidth="1"/>
    <col min="7683" max="7683" width="19.33203125" style="345" customWidth="1"/>
    <col min="7684" max="7685" width="10.21875" style="345" customWidth="1"/>
    <col min="7686" max="7687" width="19.33203125" style="345" customWidth="1"/>
    <col min="7688" max="7688" width="13.109375" style="345" customWidth="1"/>
    <col min="7689" max="7695" width="13.88671875" style="345" customWidth="1"/>
    <col min="7696" max="7937" width="9" style="345"/>
    <col min="7938" max="7938" width="5.6640625" style="345" customWidth="1"/>
    <col min="7939" max="7939" width="19.33203125" style="345" customWidth="1"/>
    <col min="7940" max="7941" width="10.21875" style="345" customWidth="1"/>
    <col min="7942" max="7943" width="19.33203125" style="345" customWidth="1"/>
    <col min="7944" max="7944" width="13.109375" style="345" customWidth="1"/>
    <col min="7945" max="7951" width="13.88671875" style="345" customWidth="1"/>
    <col min="7952" max="8193" width="9" style="345"/>
    <col min="8194" max="8194" width="5.6640625" style="345" customWidth="1"/>
    <col min="8195" max="8195" width="19.33203125" style="345" customWidth="1"/>
    <col min="8196" max="8197" width="10.21875" style="345" customWidth="1"/>
    <col min="8198" max="8199" width="19.33203125" style="345" customWidth="1"/>
    <col min="8200" max="8200" width="13.109375" style="345" customWidth="1"/>
    <col min="8201" max="8207" width="13.88671875" style="345" customWidth="1"/>
    <col min="8208" max="8449" width="9" style="345"/>
    <col min="8450" max="8450" width="5.6640625" style="345" customWidth="1"/>
    <col min="8451" max="8451" width="19.33203125" style="345" customWidth="1"/>
    <col min="8452" max="8453" width="10.21875" style="345" customWidth="1"/>
    <col min="8454" max="8455" width="19.33203125" style="345" customWidth="1"/>
    <col min="8456" max="8456" width="13.109375" style="345" customWidth="1"/>
    <col min="8457" max="8463" width="13.88671875" style="345" customWidth="1"/>
    <col min="8464" max="8705" width="9" style="345"/>
    <col min="8706" max="8706" width="5.6640625" style="345" customWidth="1"/>
    <col min="8707" max="8707" width="19.33203125" style="345" customWidth="1"/>
    <col min="8708" max="8709" width="10.21875" style="345" customWidth="1"/>
    <col min="8710" max="8711" width="19.33203125" style="345" customWidth="1"/>
    <col min="8712" max="8712" width="13.109375" style="345" customWidth="1"/>
    <col min="8713" max="8719" width="13.88671875" style="345" customWidth="1"/>
    <col min="8720" max="8961" width="9" style="345"/>
    <col min="8962" max="8962" width="5.6640625" style="345" customWidth="1"/>
    <col min="8963" max="8963" width="19.33203125" style="345" customWidth="1"/>
    <col min="8964" max="8965" width="10.21875" style="345" customWidth="1"/>
    <col min="8966" max="8967" width="19.33203125" style="345" customWidth="1"/>
    <col min="8968" max="8968" width="13.109375" style="345" customWidth="1"/>
    <col min="8969" max="8975" width="13.88671875" style="345" customWidth="1"/>
    <col min="8976" max="9217" width="9" style="345"/>
    <col min="9218" max="9218" width="5.6640625" style="345" customWidth="1"/>
    <col min="9219" max="9219" width="19.33203125" style="345" customWidth="1"/>
    <col min="9220" max="9221" width="10.21875" style="345" customWidth="1"/>
    <col min="9222" max="9223" width="19.33203125" style="345" customWidth="1"/>
    <col min="9224" max="9224" width="13.109375" style="345" customWidth="1"/>
    <col min="9225" max="9231" width="13.88671875" style="345" customWidth="1"/>
    <col min="9232" max="9473" width="9" style="345"/>
    <col min="9474" max="9474" width="5.6640625" style="345" customWidth="1"/>
    <col min="9475" max="9475" width="19.33203125" style="345" customWidth="1"/>
    <col min="9476" max="9477" width="10.21875" style="345" customWidth="1"/>
    <col min="9478" max="9479" width="19.33203125" style="345" customWidth="1"/>
    <col min="9480" max="9480" width="13.109375" style="345" customWidth="1"/>
    <col min="9481" max="9487" width="13.88671875" style="345" customWidth="1"/>
    <col min="9488" max="9729" width="9" style="345"/>
    <col min="9730" max="9730" width="5.6640625" style="345" customWidth="1"/>
    <col min="9731" max="9731" width="19.33203125" style="345" customWidth="1"/>
    <col min="9732" max="9733" width="10.21875" style="345" customWidth="1"/>
    <col min="9734" max="9735" width="19.33203125" style="345" customWidth="1"/>
    <col min="9736" max="9736" width="13.109375" style="345" customWidth="1"/>
    <col min="9737" max="9743" width="13.88671875" style="345" customWidth="1"/>
    <col min="9744" max="9985" width="9" style="345"/>
    <col min="9986" max="9986" width="5.6640625" style="345" customWidth="1"/>
    <col min="9987" max="9987" width="19.33203125" style="345" customWidth="1"/>
    <col min="9988" max="9989" width="10.21875" style="345" customWidth="1"/>
    <col min="9990" max="9991" width="19.33203125" style="345" customWidth="1"/>
    <col min="9992" max="9992" width="13.109375" style="345" customWidth="1"/>
    <col min="9993" max="9999" width="13.88671875" style="345" customWidth="1"/>
    <col min="10000" max="10241" width="9" style="345"/>
    <col min="10242" max="10242" width="5.6640625" style="345" customWidth="1"/>
    <col min="10243" max="10243" width="19.33203125" style="345" customWidth="1"/>
    <col min="10244" max="10245" width="10.21875" style="345" customWidth="1"/>
    <col min="10246" max="10247" width="19.33203125" style="345" customWidth="1"/>
    <col min="10248" max="10248" width="13.109375" style="345" customWidth="1"/>
    <col min="10249" max="10255" width="13.88671875" style="345" customWidth="1"/>
    <col min="10256" max="10497" width="9" style="345"/>
    <col min="10498" max="10498" width="5.6640625" style="345" customWidth="1"/>
    <col min="10499" max="10499" width="19.33203125" style="345" customWidth="1"/>
    <col min="10500" max="10501" width="10.21875" style="345" customWidth="1"/>
    <col min="10502" max="10503" width="19.33203125" style="345" customWidth="1"/>
    <col min="10504" max="10504" width="13.109375" style="345" customWidth="1"/>
    <col min="10505" max="10511" width="13.88671875" style="345" customWidth="1"/>
    <col min="10512" max="10753" width="9" style="345"/>
    <col min="10754" max="10754" width="5.6640625" style="345" customWidth="1"/>
    <col min="10755" max="10755" width="19.33203125" style="345" customWidth="1"/>
    <col min="10756" max="10757" width="10.21875" style="345" customWidth="1"/>
    <col min="10758" max="10759" width="19.33203125" style="345" customWidth="1"/>
    <col min="10760" max="10760" width="13.109375" style="345" customWidth="1"/>
    <col min="10761" max="10767" width="13.88671875" style="345" customWidth="1"/>
    <col min="10768" max="11009" width="9" style="345"/>
    <col min="11010" max="11010" width="5.6640625" style="345" customWidth="1"/>
    <col min="11011" max="11011" width="19.33203125" style="345" customWidth="1"/>
    <col min="11012" max="11013" width="10.21875" style="345" customWidth="1"/>
    <col min="11014" max="11015" width="19.33203125" style="345" customWidth="1"/>
    <col min="11016" max="11016" width="13.109375" style="345" customWidth="1"/>
    <col min="11017" max="11023" width="13.88671875" style="345" customWidth="1"/>
    <col min="11024" max="11265" width="9" style="345"/>
    <col min="11266" max="11266" width="5.6640625" style="345" customWidth="1"/>
    <col min="11267" max="11267" width="19.33203125" style="345" customWidth="1"/>
    <col min="11268" max="11269" width="10.21875" style="345" customWidth="1"/>
    <col min="11270" max="11271" width="19.33203125" style="345" customWidth="1"/>
    <col min="11272" max="11272" width="13.109375" style="345" customWidth="1"/>
    <col min="11273" max="11279" width="13.88671875" style="345" customWidth="1"/>
    <col min="11280" max="11521" width="9" style="345"/>
    <col min="11522" max="11522" width="5.6640625" style="345" customWidth="1"/>
    <col min="11523" max="11523" width="19.33203125" style="345" customWidth="1"/>
    <col min="11524" max="11525" width="10.21875" style="345" customWidth="1"/>
    <col min="11526" max="11527" width="19.33203125" style="345" customWidth="1"/>
    <col min="11528" max="11528" width="13.109375" style="345" customWidth="1"/>
    <col min="11529" max="11535" width="13.88671875" style="345" customWidth="1"/>
    <col min="11536" max="11777" width="9" style="345"/>
    <col min="11778" max="11778" width="5.6640625" style="345" customWidth="1"/>
    <col min="11779" max="11779" width="19.33203125" style="345" customWidth="1"/>
    <col min="11780" max="11781" width="10.21875" style="345" customWidth="1"/>
    <col min="11782" max="11783" width="19.33203125" style="345" customWidth="1"/>
    <col min="11784" max="11784" width="13.109375" style="345" customWidth="1"/>
    <col min="11785" max="11791" width="13.88671875" style="345" customWidth="1"/>
    <col min="11792" max="12033" width="9" style="345"/>
    <col min="12034" max="12034" width="5.6640625" style="345" customWidth="1"/>
    <col min="12035" max="12035" width="19.33203125" style="345" customWidth="1"/>
    <col min="12036" max="12037" width="10.21875" style="345" customWidth="1"/>
    <col min="12038" max="12039" width="19.33203125" style="345" customWidth="1"/>
    <col min="12040" max="12040" width="13.109375" style="345" customWidth="1"/>
    <col min="12041" max="12047" width="13.88671875" style="345" customWidth="1"/>
    <col min="12048" max="12289" width="9" style="345"/>
    <col min="12290" max="12290" width="5.6640625" style="345" customWidth="1"/>
    <col min="12291" max="12291" width="19.33203125" style="345" customWidth="1"/>
    <col min="12292" max="12293" width="10.21875" style="345" customWidth="1"/>
    <col min="12294" max="12295" width="19.33203125" style="345" customWidth="1"/>
    <col min="12296" max="12296" width="13.109375" style="345" customWidth="1"/>
    <col min="12297" max="12303" width="13.88671875" style="345" customWidth="1"/>
    <col min="12304" max="12545" width="9" style="345"/>
    <col min="12546" max="12546" width="5.6640625" style="345" customWidth="1"/>
    <col min="12547" max="12547" width="19.33203125" style="345" customWidth="1"/>
    <col min="12548" max="12549" width="10.21875" style="345" customWidth="1"/>
    <col min="12550" max="12551" width="19.33203125" style="345" customWidth="1"/>
    <col min="12552" max="12552" width="13.109375" style="345" customWidth="1"/>
    <col min="12553" max="12559" width="13.88671875" style="345" customWidth="1"/>
    <col min="12560" max="12801" width="9" style="345"/>
    <col min="12802" max="12802" width="5.6640625" style="345" customWidth="1"/>
    <col min="12803" max="12803" width="19.33203125" style="345" customWidth="1"/>
    <col min="12804" max="12805" width="10.21875" style="345" customWidth="1"/>
    <col min="12806" max="12807" width="19.33203125" style="345" customWidth="1"/>
    <col min="12808" max="12808" width="13.109375" style="345" customWidth="1"/>
    <col min="12809" max="12815" width="13.88671875" style="345" customWidth="1"/>
    <col min="12816" max="13057" width="9" style="345"/>
    <col min="13058" max="13058" width="5.6640625" style="345" customWidth="1"/>
    <col min="13059" max="13059" width="19.33203125" style="345" customWidth="1"/>
    <col min="13060" max="13061" width="10.21875" style="345" customWidth="1"/>
    <col min="13062" max="13063" width="19.33203125" style="345" customWidth="1"/>
    <col min="13064" max="13064" width="13.109375" style="345" customWidth="1"/>
    <col min="13065" max="13071" width="13.88671875" style="345" customWidth="1"/>
    <col min="13072" max="13313" width="9" style="345"/>
    <col min="13314" max="13314" width="5.6640625" style="345" customWidth="1"/>
    <col min="13315" max="13315" width="19.33203125" style="345" customWidth="1"/>
    <col min="13316" max="13317" width="10.21875" style="345" customWidth="1"/>
    <col min="13318" max="13319" width="19.33203125" style="345" customWidth="1"/>
    <col min="13320" max="13320" width="13.109375" style="345" customWidth="1"/>
    <col min="13321" max="13327" width="13.88671875" style="345" customWidth="1"/>
    <col min="13328" max="13569" width="9" style="345"/>
    <col min="13570" max="13570" width="5.6640625" style="345" customWidth="1"/>
    <col min="13571" max="13571" width="19.33203125" style="345" customWidth="1"/>
    <col min="13572" max="13573" width="10.21875" style="345" customWidth="1"/>
    <col min="13574" max="13575" width="19.33203125" style="345" customWidth="1"/>
    <col min="13576" max="13576" width="13.109375" style="345" customWidth="1"/>
    <col min="13577" max="13583" width="13.88671875" style="345" customWidth="1"/>
    <col min="13584" max="13825" width="9" style="345"/>
    <col min="13826" max="13826" width="5.6640625" style="345" customWidth="1"/>
    <col min="13827" max="13827" width="19.33203125" style="345" customWidth="1"/>
    <col min="13828" max="13829" width="10.21875" style="345" customWidth="1"/>
    <col min="13830" max="13831" width="19.33203125" style="345" customWidth="1"/>
    <col min="13832" max="13832" width="13.109375" style="345" customWidth="1"/>
    <col min="13833" max="13839" width="13.88671875" style="345" customWidth="1"/>
    <col min="13840" max="14081" width="9" style="345"/>
    <col min="14082" max="14082" width="5.6640625" style="345" customWidth="1"/>
    <col min="14083" max="14083" width="19.33203125" style="345" customWidth="1"/>
    <col min="14084" max="14085" width="10.21875" style="345" customWidth="1"/>
    <col min="14086" max="14087" width="19.33203125" style="345" customWidth="1"/>
    <col min="14088" max="14088" width="13.109375" style="345" customWidth="1"/>
    <col min="14089" max="14095" width="13.88671875" style="345" customWidth="1"/>
    <col min="14096" max="14337" width="9" style="345"/>
    <col min="14338" max="14338" width="5.6640625" style="345" customWidth="1"/>
    <col min="14339" max="14339" width="19.33203125" style="345" customWidth="1"/>
    <col min="14340" max="14341" width="10.21875" style="345" customWidth="1"/>
    <col min="14342" max="14343" width="19.33203125" style="345" customWidth="1"/>
    <col min="14344" max="14344" width="13.109375" style="345" customWidth="1"/>
    <col min="14345" max="14351" width="13.88671875" style="345" customWidth="1"/>
    <col min="14352" max="14593" width="9" style="345"/>
    <col min="14594" max="14594" width="5.6640625" style="345" customWidth="1"/>
    <col min="14595" max="14595" width="19.33203125" style="345" customWidth="1"/>
    <col min="14596" max="14597" width="10.21875" style="345" customWidth="1"/>
    <col min="14598" max="14599" width="19.33203125" style="345" customWidth="1"/>
    <col min="14600" max="14600" width="13.109375" style="345" customWidth="1"/>
    <col min="14601" max="14607" width="13.88671875" style="345" customWidth="1"/>
    <col min="14608" max="14849" width="9" style="345"/>
    <col min="14850" max="14850" width="5.6640625" style="345" customWidth="1"/>
    <col min="14851" max="14851" width="19.33203125" style="345" customWidth="1"/>
    <col min="14852" max="14853" width="10.21875" style="345" customWidth="1"/>
    <col min="14854" max="14855" width="19.33203125" style="345" customWidth="1"/>
    <col min="14856" max="14856" width="13.109375" style="345" customWidth="1"/>
    <col min="14857" max="14863" width="13.88671875" style="345" customWidth="1"/>
    <col min="14864" max="15105" width="9" style="345"/>
    <col min="15106" max="15106" width="5.6640625" style="345" customWidth="1"/>
    <col min="15107" max="15107" width="19.33203125" style="345" customWidth="1"/>
    <col min="15108" max="15109" width="10.21875" style="345" customWidth="1"/>
    <col min="15110" max="15111" width="19.33203125" style="345" customWidth="1"/>
    <col min="15112" max="15112" width="13.109375" style="345" customWidth="1"/>
    <col min="15113" max="15119" width="13.88671875" style="345" customWidth="1"/>
    <col min="15120" max="15361" width="9" style="345"/>
    <col min="15362" max="15362" width="5.6640625" style="345" customWidth="1"/>
    <col min="15363" max="15363" width="19.33203125" style="345" customWidth="1"/>
    <col min="15364" max="15365" width="10.21875" style="345" customWidth="1"/>
    <col min="15366" max="15367" width="19.33203125" style="345" customWidth="1"/>
    <col min="15368" max="15368" width="13.109375" style="345" customWidth="1"/>
    <col min="15369" max="15375" width="13.88671875" style="345" customWidth="1"/>
    <col min="15376" max="15617" width="9" style="345"/>
    <col min="15618" max="15618" width="5.6640625" style="345" customWidth="1"/>
    <col min="15619" max="15619" width="19.33203125" style="345" customWidth="1"/>
    <col min="15620" max="15621" width="10.21875" style="345" customWidth="1"/>
    <col min="15622" max="15623" width="19.33203125" style="345" customWidth="1"/>
    <col min="15624" max="15624" width="13.109375" style="345" customWidth="1"/>
    <col min="15625" max="15631" width="13.88671875" style="345" customWidth="1"/>
    <col min="15632" max="15873" width="9" style="345"/>
    <col min="15874" max="15874" width="5.6640625" style="345" customWidth="1"/>
    <col min="15875" max="15875" width="19.33203125" style="345" customWidth="1"/>
    <col min="15876" max="15877" width="10.21875" style="345" customWidth="1"/>
    <col min="15878" max="15879" width="19.33203125" style="345" customWidth="1"/>
    <col min="15880" max="15880" width="13.109375" style="345" customWidth="1"/>
    <col min="15881" max="15887" width="13.88671875" style="345" customWidth="1"/>
    <col min="15888" max="16129" width="9" style="345"/>
    <col min="16130" max="16130" width="5.6640625" style="345" customWidth="1"/>
    <col min="16131" max="16131" width="19.33203125" style="345" customWidth="1"/>
    <col min="16132" max="16133" width="10.21875" style="345" customWidth="1"/>
    <col min="16134" max="16135" width="19.33203125" style="345" customWidth="1"/>
    <col min="16136" max="16136" width="13.109375" style="345" customWidth="1"/>
    <col min="16137" max="16143" width="13.88671875" style="345" customWidth="1"/>
    <col min="16144" max="16384" width="9" style="345"/>
  </cols>
  <sheetData>
    <row r="1" spans="1:15" ht="53.85" customHeight="1">
      <c r="A1" s="339"/>
      <c r="B1" s="407"/>
      <c r="C1" s="427"/>
      <c r="D1" s="340"/>
      <c r="E1" s="341"/>
      <c r="F1" s="342"/>
      <c r="G1" s="342"/>
      <c r="H1" s="341"/>
      <c r="I1" s="343"/>
      <c r="J1" s="343"/>
      <c r="K1" s="344"/>
      <c r="L1" s="727" t="s">
        <v>606</v>
      </c>
      <c r="M1" s="727"/>
      <c r="N1" s="727"/>
      <c r="O1" s="727"/>
    </row>
    <row r="2" spans="1:15" ht="40.5" customHeight="1">
      <c r="A2" s="339"/>
      <c r="B2" s="728" t="s">
        <v>375</v>
      </c>
      <c r="C2" s="728"/>
      <c r="D2" s="728"/>
      <c r="E2" s="728"/>
      <c r="F2" s="728"/>
      <c r="G2" s="728"/>
      <c r="H2" s="728"/>
      <c r="I2" s="728"/>
      <c r="J2" s="728"/>
      <c r="K2" s="728"/>
      <c r="L2" s="728"/>
      <c r="M2" s="728"/>
      <c r="N2" s="728"/>
      <c r="O2" s="728"/>
    </row>
    <row r="3" spans="1:15" ht="12.75" customHeight="1">
      <c r="A3" s="339"/>
      <c r="B3" s="729" t="s">
        <v>54</v>
      </c>
      <c r="C3" s="729"/>
      <c r="D3" s="729"/>
      <c r="E3" s="729"/>
      <c r="F3" s="729"/>
      <c r="G3" s="729"/>
      <c r="H3" s="729"/>
      <c r="I3" s="729"/>
      <c r="J3" s="729"/>
      <c r="K3" s="729"/>
      <c r="L3" s="729"/>
      <c r="M3" s="729"/>
      <c r="N3" s="729"/>
      <c r="O3" s="729"/>
    </row>
    <row r="4" spans="1:15" ht="12.75" customHeight="1">
      <c r="A4" s="339"/>
      <c r="B4" s="730" t="s">
        <v>55</v>
      </c>
      <c r="C4" s="730"/>
      <c r="D4" s="730"/>
      <c r="E4" s="730"/>
      <c r="F4" s="730"/>
      <c r="G4" s="730"/>
      <c r="H4" s="730"/>
      <c r="I4" s="730"/>
      <c r="J4" s="730"/>
      <c r="K4" s="730"/>
      <c r="L4" s="730"/>
      <c r="M4" s="730"/>
      <c r="N4" s="730"/>
      <c r="O4" s="730"/>
    </row>
    <row r="5" spans="1:15" ht="10.65" customHeight="1">
      <c r="A5" s="339"/>
      <c r="B5" s="408"/>
      <c r="C5" s="339"/>
      <c r="D5" s="340"/>
      <c r="E5" s="341"/>
      <c r="F5" s="342"/>
      <c r="G5" s="346"/>
      <c r="H5" s="347"/>
      <c r="I5" s="348"/>
      <c r="J5" s="348"/>
      <c r="K5" s="348"/>
      <c r="L5" s="348"/>
      <c r="M5" s="348"/>
      <c r="N5" s="348"/>
      <c r="O5" s="349" t="s">
        <v>61</v>
      </c>
    </row>
    <row r="6" spans="1:15" ht="13.2" customHeight="1">
      <c r="A6" s="350"/>
      <c r="B6" s="731" t="s">
        <v>376</v>
      </c>
      <c r="C6" s="732" t="s">
        <v>377</v>
      </c>
      <c r="D6" s="732" t="s">
        <v>378</v>
      </c>
      <c r="E6" s="733" t="s">
        <v>0</v>
      </c>
      <c r="F6" s="732" t="s">
        <v>379</v>
      </c>
      <c r="G6" s="732" t="s">
        <v>380</v>
      </c>
      <c r="H6" s="733" t="s">
        <v>381</v>
      </c>
      <c r="I6" s="732" t="s">
        <v>382</v>
      </c>
      <c r="J6" s="733" t="s">
        <v>383</v>
      </c>
      <c r="K6" s="734" t="s">
        <v>384</v>
      </c>
      <c r="L6" s="735"/>
      <c r="M6" s="735"/>
      <c r="N6" s="735"/>
      <c r="O6" s="736"/>
    </row>
    <row r="7" spans="1:15" ht="72" customHeight="1">
      <c r="A7" s="350"/>
      <c r="B7" s="731"/>
      <c r="C7" s="732"/>
      <c r="D7" s="732"/>
      <c r="E7" s="733"/>
      <c r="F7" s="732"/>
      <c r="G7" s="732"/>
      <c r="H7" s="733"/>
      <c r="I7" s="732"/>
      <c r="J7" s="733"/>
      <c r="K7" s="351" t="s">
        <v>385</v>
      </c>
      <c r="L7" s="351" t="s">
        <v>386</v>
      </c>
      <c r="M7" s="351" t="s">
        <v>387</v>
      </c>
      <c r="N7" s="351" t="s">
        <v>388</v>
      </c>
      <c r="O7" s="351" t="s">
        <v>389</v>
      </c>
    </row>
    <row r="8" spans="1:15" s="354" customFormat="1" ht="12">
      <c r="A8" s="352"/>
      <c r="B8" s="353">
        <v>1</v>
      </c>
      <c r="C8" s="425">
        <v>2</v>
      </c>
      <c r="D8" s="424">
        <v>3</v>
      </c>
      <c r="E8" s="426">
        <v>4</v>
      </c>
      <c r="F8" s="425">
        <v>5</v>
      </c>
      <c r="G8" s="425">
        <v>6</v>
      </c>
      <c r="H8" s="426" t="s">
        <v>390</v>
      </c>
      <c r="I8" s="426">
        <v>8</v>
      </c>
      <c r="J8" s="426">
        <v>9</v>
      </c>
      <c r="K8" s="426">
        <v>10</v>
      </c>
      <c r="L8" s="426">
        <v>11</v>
      </c>
      <c r="M8" s="426">
        <v>12</v>
      </c>
      <c r="N8" s="426">
        <v>13</v>
      </c>
      <c r="O8" s="426">
        <v>14</v>
      </c>
    </row>
    <row r="9" spans="1:15" s="359" customFormat="1" ht="15.6">
      <c r="A9" s="355">
        <v>1</v>
      </c>
      <c r="B9" s="460">
        <v>1</v>
      </c>
      <c r="C9" s="442" t="s">
        <v>392</v>
      </c>
      <c r="D9" s="442" t="s">
        <v>52</v>
      </c>
      <c r="E9" s="442" t="s">
        <v>52</v>
      </c>
      <c r="F9" s="442" t="s">
        <v>52</v>
      </c>
      <c r="G9" s="442" t="s">
        <v>14</v>
      </c>
      <c r="H9" s="442" t="s">
        <v>52</v>
      </c>
      <c r="I9" s="441" t="s">
        <v>52</v>
      </c>
      <c r="J9" s="440">
        <f>J10+J12+J14+J16+J18+J20+J22+J25+J27</f>
        <v>76682262</v>
      </c>
      <c r="K9" s="440">
        <f t="shared" ref="K9:O9" si="0">K10+K12+K14+K16+K18+K20+K22+K25+K27</f>
        <v>64397400</v>
      </c>
      <c r="L9" s="440">
        <f t="shared" si="0"/>
        <v>500000</v>
      </c>
      <c r="M9" s="440">
        <f t="shared" si="0"/>
        <v>1500000</v>
      </c>
      <c r="N9" s="440">
        <f t="shared" si="0"/>
        <v>10284862</v>
      </c>
      <c r="O9" s="440">
        <f t="shared" si="0"/>
        <v>0</v>
      </c>
    </row>
    <row r="10" spans="1:15" s="363" customFormat="1" ht="78">
      <c r="A10" s="428">
        <v>1</v>
      </c>
      <c r="B10" s="461" t="s">
        <v>393</v>
      </c>
      <c r="C10" s="445" t="s">
        <v>490</v>
      </c>
      <c r="D10" s="445" t="s">
        <v>491</v>
      </c>
      <c r="E10" s="445" t="s">
        <v>52</v>
      </c>
      <c r="F10" s="445" t="s">
        <v>52</v>
      </c>
      <c r="G10" s="445" t="s">
        <v>14</v>
      </c>
      <c r="H10" s="445" t="s">
        <v>463</v>
      </c>
      <c r="I10" s="443">
        <v>34246145</v>
      </c>
      <c r="J10" s="443">
        <f>J11</f>
        <v>1000000</v>
      </c>
      <c r="K10" s="443">
        <f t="shared" ref="K10:O10" si="1">K11</f>
        <v>1000000</v>
      </c>
      <c r="L10" s="443">
        <f t="shared" si="1"/>
        <v>0</v>
      </c>
      <c r="M10" s="443">
        <f t="shared" si="1"/>
        <v>0</v>
      </c>
      <c r="N10" s="443">
        <f t="shared" si="1"/>
        <v>0</v>
      </c>
      <c r="O10" s="443">
        <f t="shared" si="1"/>
        <v>0</v>
      </c>
    </row>
    <row r="11" spans="1:15" ht="93.6">
      <c r="A11" s="428">
        <v>0</v>
      </c>
      <c r="B11" s="461" t="s">
        <v>52</v>
      </c>
      <c r="C11" s="445" t="s">
        <v>52</v>
      </c>
      <c r="D11" s="445" t="s">
        <v>52</v>
      </c>
      <c r="E11" s="463" t="s">
        <v>241</v>
      </c>
      <c r="F11" s="445" t="s">
        <v>243</v>
      </c>
      <c r="G11" s="445" t="s">
        <v>14</v>
      </c>
      <c r="H11" s="445" t="s">
        <v>52</v>
      </c>
      <c r="I11" s="444" t="s">
        <v>52</v>
      </c>
      <c r="J11" s="443">
        <f>K11+L11+M11+N11+O11</f>
        <v>1000000</v>
      </c>
      <c r="K11" s="443">
        <v>1000000</v>
      </c>
      <c r="L11" s="443">
        <v>0</v>
      </c>
      <c r="M11" s="443">
        <v>0</v>
      </c>
      <c r="N11" s="443">
        <v>0</v>
      </c>
      <c r="O11" s="443">
        <v>0</v>
      </c>
    </row>
    <row r="12" spans="1:15" ht="78">
      <c r="A12" s="428">
        <v>1</v>
      </c>
      <c r="B12" s="461" t="s">
        <v>395</v>
      </c>
      <c r="C12" s="445" t="s">
        <v>489</v>
      </c>
      <c r="D12" s="445" t="s">
        <v>488</v>
      </c>
      <c r="E12" s="445" t="s">
        <v>52</v>
      </c>
      <c r="F12" s="445" t="s">
        <v>52</v>
      </c>
      <c r="G12" s="445" t="s">
        <v>14</v>
      </c>
      <c r="H12" s="445" t="s">
        <v>463</v>
      </c>
      <c r="I12" s="443">
        <v>141140024</v>
      </c>
      <c r="J12" s="443">
        <f>J13</f>
        <v>14610000</v>
      </c>
      <c r="K12" s="443">
        <f t="shared" ref="K12:O12" si="2">K13</f>
        <v>14610000</v>
      </c>
      <c r="L12" s="443">
        <f t="shared" si="2"/>
        <v>0</v>
      </c>
      <c r="M12" s="443">
        <f t="shared" si="2"/>
        <v>0</v>
      </c>
      <c r="N12" s="443">
        <f t="shared" si="2"/>
        <v>0</v>
      </c>
      <c r="O12" s="443">
        <f t="shared" si="2"/>
        <v>0</v>
      </c>
    </row>
    <row r="13" spans="1:15" ht="93.6">
      <c r="A13" s="428">
        <v>0</v>
      </c>
      <c r="B13" s="461" t="s">
        <v>52</v>
      </c>
      <c r="C13" s="445" t="s">
        <v>52</v>
      </c>
      <c r="D13" s="445" t="s">
        <v>52</v>
      </c>
      <c r="E13" s="463" t="s">
        <v>241</v>
      </c>
      <c r="F13" s="445" t="s">
        <v>243</v>
      </c>
      <c r="G13" s="445" t="s">
        <v>14</v>
      </c>
      <c r="H13" s="445" t="s">
        <v>52</v>
      </c>
      <c r="I13" s="444" t="s">
        <v>52</v>
      </c>
      <c r="J13" s="443">
        <f>K13+L13+M13+N13+O13</f>
        <v>14610000</v>
      </c>
      <c r="K13" s="443">
        <f>1000000+13760000-150000</f>
        <v>14610000</v>
      </c>
      <c r="L13" s="443">
        <v>0</v>
      </c>
      <c r="M13" s="443">
        <v>0</v>
      </c>
      <c r="N13" s="443">
        <v>0</v>
      </c>
      <c r="O13" s="443">
        <v>0</v>
      </c>
    </row>
    <row r="14" spans="1:15" ht="46.8">
      <c r="A14" s="428">
        <v>1</v>
      </c>
      <c r="B14" s="461" t="s">
        <v>399</v>
      </c>
      <c r="C14" s="445" t="s">
        <v>396</v>
      </c>
      <c r="D14" s="445" t="s">
        <v>397</v>
      </c>
      <c r="E14" s="445" t="s">
        <v>52</v>
      </c>
      <c r="F14" s="445" t="s">
        <v>52</v>
      </c>
      <c r="G14" s="445" t="s">
        <v>14</v>
      </c>
      <c r="H14" s="445" t="s">
        <v>398</v>
      </c>
      <c r="I14" s="443">
        <v>21600949</v>
      </c>
      <c r="J14" s="443">
        <f>J15</f>
        <v>1000000</v>
      </c>
      <c r="K14" s="443">
        <f t="shared" ref="K14:O14" si="3">K15</f>
        <v>1000000</v>
      </c>
      <c r="L14" s="443">
        <f t="shared" si="3"/>
        <v>0</v>
      </c>
      <c r="M14" s="443">
        <f t="shared" si="3"/>
        <v>0</v>
      </c>
      <c r="N14" s="443">
        <f t="shared" si="3"/>
        <v>0</v>
      </c>
      <c r="O14" s="443">
        <f t="shared" si="3"/>
        <v>0</v>
      </c>
    </row>
    <row r="15" spans="1:15" ht="93.6">
      <c r="A15" s="428">
        <v>0</v>
      </c>
      <c r="B15" s="461" t="s">
        <v>52</v>
      </c>
      <c r="C15" s="445" t="s">
        <v>52</v>
      </c>
      <c r="D15" s="445" t="s">
        <v>52</v>
      </c>
      <c r="E15" s="463" t="s">
        <v>241</v>
      </c>
      <c r="F15" s="445" t="s">
        <v>243</v>
      </c>
      <c r="G15" s="445" t="s">
        <v>14</v>
      </c>
      <c r="H15" s="445" t="s">
        <v>52</v>
      </c>
      <c r="I15" s="444" t="s">
        <v>52</v>
      </c>
      <c r="J15" s="443">
        <f>K15+L15+M15+N15+O15</f>
        <v>1000000</v>
      </c>
      <c r="K15" s="443">
        <v>1000000</v>
      </c>
      <c r="L15" s="443">
        <v>0</v>
      </c>
      <c r="M15" s="443">
        <v>0</v>
      </c>
      <c r="N15" s="443">
        <v>0</v>
      </c>
      <c r="O15" s="443">
        <v>0</v>
      </c>
    </row>
    <row r="16" spans="1:15" ht="31.2">
      <c r="A16" s="428">
        <v>0</v>
      </c>
      <c r="B16" s="461" t="s">
        <v>403</v>
      </c>
      <c r="C16" s="445" t="s">
        <v>400</v>
      </c>
      <c r="D16" s="445" t="s">
        <v>401</v>
      </c>
      <c r="E16" s="445" t="s">
        <v>52</v>
      </c>
      <c r="F16" s="445" t="s">
        <v>52</v>
      </c>
      <c r="G16" s="445" t="s">
        <v>14</v>
      </c>
      <c r="H16" s="445" t="s">
        <v>398</v>
      </c>
      <c r="I16" s="443">
        <v>57842800</v>
      </c>
      <c r="J16" s="443">
        <f>J17</f>
        <v>10284862</v>
      </c>
      <c r="K16" s="443">
        <f t="shared" ref="K16:O16" si="4">K17</f>
        <v>0</v>
      </c>
      <c r="L16" s="443">
        <f t="shared" si="4"/>
        <v>0</v>
      </c>
      <c r="M16" s="443">
        <f t="shared" si="4"/>
        <v>0</v>
      </c>
      <c r="N16" s="443">
        <f t="shared" si="4"/>
        <v>10284862</v>
      </c>
      <c r="O16" s="443">
        <f t="shared" si="4"/>
        <v>0</v>
      </c>
    </row>
    <row r="17" spans="1:15" ht="93.6">
      <c r="A17" s="428">
        <v>1</v>
      </c>
      <c r="B17" s="461" t="s">
        <v>52</v>
      </c>
      <c r="C17" s="445" t="s">
        <v>52</v>
      </c>
      <c r="D17" s="445" t="s">
        <v>52</v>
      </c>
      <c r="E17" s="463" t="s">
        <v>241</v>
      </c>
      <c r="F17" s="445" t="s">
        <v>243</v>
      </c>
      <c r="G17" s="445" t="s">
        <v>14</v>
      </c>
      <c r="H17" s="445" t="s">
        <v>52</v>
      </c>
      <c r="I17" s="444" t="s">
        <v>52</v>
      </c>
      <c r="J17" s="443">
        <f>K17+L17+M17+N17+O17</f>
        <v>10284862</v>
      </c>
      <c r="K17" s="443">
        <v>0</v>
      </c>
      <c r="L17" s="443">
        <v>0</v>
      </c>
      <c r="M17" s="443">
        <v>0</v>
      </c>
      <c r="N17" s="443">
        <v>10284862</v>
      </c>
      <c r="O17" s="443">
        <v>0</v>
      </c>
    </row>
    <row r="18" spans="1:15" ht="46.8">
      <c r="A18" s="428">
        <v>0</v>
      </c>
      <c r="B18" s="461" t="s">
        <v>406</v>
      </c>
      <c r="C18" s="445" t="s">
        <v>404</v>
      </c>
      <c r="D18" s="445" t="s">
        <v>405</v>
      </c>
      <c r="E18" s="445" t="s">
        <v>52</v>
      </c>
      <c r="F18" s="445" t="s">
        <v>52</v>
      </c>
      <c r="G18" s="445" t="s">
        <v>14</v>
      </c>
      <c r="H18" s="445" t="s">
        <v>398</v>
      </c>
      <c r="I18" s="443">
        <v>42508164</v>
      </c>
      <c r="J18" s="443">
        <f>J19</f>
        <v>7700000</v>
      </c>
      <c r="K18" s="443">
        <f t="shared" ref="K18:O18" si="5">K19</f>
        <v>7700000</v>
      </c>
      <c r="L18" s="443">
        <f t="shared" si="5"/>
        <v>0</v>
      </c>
      <c r="M18" s="443">
        <f t="shared" si="5"/>
        <v>0</v>
      </c>
      <c r="N18" s="443">
        <f t="shared" si="5"/>
        <v>0</v>
      </c>
      <c r="O18" s="443">
        <f t="shared" si="5"/>
        <v>0</v>
      </c>
    </row>
    <row r="19" spans="1:15" s="411" customFormat="1" ht="78">
      <c r="A19" s="428">
        <v>1</v>
      </c>
      <c r="B19" s="461" t="s">
        <v>52</v>
      </c>
      <c r="C19" s="445" t="s">
        <v>52</v>
      </c>
      <c r="D19" s="445" t="s">
        <v>52</v>
      </c>
      <c r="E19" s="463" t="s">
        <v>245</v>
      </c>
      <c r="F19" s="445" t="s">
        <v>247</v>
      </c>
      <c r="G19" s="445" t="s">
        <v>14</v>
      </c>
      <c r="H19" s="445" t="s">
        <v>52</v>
      </c>
      <c r="I19" s="444" t="s">
        <v>52</v>
      </c>
      <c r="J19" s="443">
        <f>K19+L19+M19+N19+O19</f>
        <v>7700000</v>
      </c>
      <c r="K19" s="466">
        <f>6000000+1700000</f>
        <v>7700000</v>
      </c>
      <c r="L19" s="443">
        <v>0</v>
      </c>
      <c r="M19" s="443">
        <v>0</v>
      </c>
      <c r="N19" s="443">
        <v>0</v>
      </c>
      <c r="O19" s="443">
        <v>0</v>
      </c>
    </row>
    <row r="20" spans="1:15" s="411" customFormat="1" ht="31.2">
      <c r="A20" s="428">
        <v>0</v>
      </c>
      <c r="B20" s="461" t="s">
        <v>460</v>
      </c>
      <c r="C20" s="445" t="s">
        <v>497</v>
      </c>
      <c r="D20" s="445" t="s">
        <v>498</v>
      </c>
      <c r="E20" s="445" t="s">
        <v>52</v>
      </c>
      <c r="F20" s="445" t="s">
        <v>52</v>
      </c>
      <c r="G20" s="445" t="s">
        <v>14</v>
      </c>
      <c r="H20" s="445" t="s">
        <v>394</v>
      </c>
      <c r="I20" s="443">
        <v>9646995</v>
      </c>
      <c r="J20" s="443">
        <f>J21</f>
        <v>9435000</v>
      </c>
      <c r="K20" s="443">
        <f t="shared" ref="K20:O20" si="6">K21</f>
        <v>7935000</v>
      </c>
      <c r="L20" s="443">
        <f t="shared" si="6"/>
        <v>0</v>
      </c>
      <c r="M20" s="443">
        <f t="shared" si="6"/>
        <v>1500000</v>
      </c>
      <c r="N20" s="443">
        <f t="shared" si="6"/>
        <v>0</v>
      </c>
      <c r="O20" s="443">
        <f t="shared" si="6"/>
        <v>0</v>
      </c>
    </row>
    <row r="21" spans="1:15" ht="78">
      <c r="A21" s="428">
        <v>1</v>
      </c>
      <c r="B21" s="461" t="s">
        <v>52</v>
      </c>
      <c r="C21" s="445" t="s">
        <v>52</v>
      </c>
      <c r="D21" s="445" t="s">
        <v>52</v>
      </c>
      <c r="E21" s="463" t="s">
        <v>245</v>
      </c>
      <c r="F21" s="445" t="s">
        <v>247</v>
      </c>
      <c r="G21" s="445" t="s">
        <v>14</v>
      </c>
      <c r="H21" s="445" t="s">
        <v>52</v>
      </c>
      <c r="I21" s="444" t="s">
        <v>52</v>
      </c>
      <c r="J21" s="443">
        <f>K21+L21+M21+N21+O21</f>
        <v>9435000</v>
      </c>
      <c r="K21" s="466">
        <f>7000000+548000+387000</f>
        <v>7935000</v>
      </c>
      <c r="L21" s="443">
        <v>0</v>
      </c>
      <c r="M21" s="443">
        <v>1500000</v>
      </c>
      <c r="N21" s="443">
        <v>0</v>
      </c>
      <c r="O21" s="443">
        <v>0</v>
      </c>
    </row>
    <row r="22" spans="1:15" ht="46.8">
      <c r="A22" s="428">
        <v>0</v>
      </c>
      <c r="B22" s="461" t="s">
        <v>506</v>
      </c>
      <c r="C22" s="445" t="s">
        <v>500</v>
      </c>
      <c r="D22" s="445" t="s">
        <v>501</v>
      </c>
      <c r="E22" s="445" t="s">
        <v>52</v>
      </c>
      <c r="F22" s="445" t="s">
        <v>52</v>
      </c>
      <c r="G22" s="445" t="s">
        <v>14</v>
      </c>
      <c r="H22" s="445" t="s">
        <v>398</v>
      </c>
      <c r="I22" s="443">
        <v>105911356</v>
      </c>
      <c r="J22" s="443">
        <f>J23+J24</f>
        <v>12012400</v>
      </c>
      <c r="K22" s="443">
        <f t="shared" ref="K22:O22" si="7">K23+K24</f>
        <v>11512400</v>
      </c>
      <c r="L22" s="443">
        <f t="shared" si="7"/>
        <v>500000</v>
      </c>
      <c r="M22" s="443">
        <f t="shared" si="7"/>
        <v>0</v>
      </c>
      <c r="N22" s="443">
        <f t="shared" si="7"/>
        <v>0</v>
      </c>
      <c r="O22" s="443">
        <f t="shared" si="7"/>
        <v>0</v>
      </c>
    </row>
    <row r="23" spans="1:15" s="365" customFormat="1" ht="97.65" customHeight="1">
      <c r="A23" s="355">
        <v>1</v>
      </c>
      <c r="B23" s="461" t="s">
        <v>52</v>
      </c>
      <c r="C23" s="445" t="s">
        <v>52</v>
      </c>
      <c r="D23" s="445" t="s">
        <v>52</v>
      </c>
      <c r="E23" s="463" t="s">
        <v>241</v>
      </c>
      <c r="F23" s="445" t="s">
        <v>243</v>
      </c>
      <c r="G23" s="445" t="s">
        <v>14</v>
      </c>
      <c r="H23" s="445" t="s">
        <v>52</v>
      </c>
      <c r="I23" s="444" t="s">
        <v>52</v>
      </c>
      <c r="J23" s="443">
        <f>K23+L23+M23+N23+O23</f>
        <v>11512400</v>
      </c>
      <c r="K23" s="443">
        <v>11512400</v>
      </c>
      <c r="L23" s="443">
        <v>0</v>
      </c>
      <c r="M23" s="443">
        <v>0</v>
      </c>
      <c r="N23" s="443">
        <v>0</v>
      </c>
      <c r="O23" s="443">
        <v>0</v>
      </c>
    </row>
    <row r="24" spans="1:15" s="365" customFormat="1" ht="38.85" customHeight="1">
      <c r="A24" s="355">
        <v>1</v>
      </c>
      <c r="B24" s="461" t="s">
        <v>52</v>
      </c>
      <c r="C24" s="445" t="s">
        <v>52</v>
      </c>
      <c r="D24" s="445" t="s">
        <v>52</v>
      </c>
      <c r="E24" s="463" t="s">
        <v>295</v>
      </c>
      <c r="F24" s="445" t="s">
        <v>402</v>
      </c>
      <c r="G24" s="445" t="s">
        <v>14</v>
      </c>
      <c r="H24" s="445" t="s">
        <v>52</v>
      </c>
      <c r="I24" s="444" t="s">
        <v>52</v>
      </c>
      <c r="J24" s="443">
        <f>K24+L24+M24+N24+O24</f>
        <v>500000</v>
      </c>
      <c r="K24" s="443">
        <v>0</v>
      </c>
      <c r="L24" s="443">
        <v>500000</v>
      </c>
      <c r="M24" s="443">
        <v>0</v>
      </c>
      <c r="N24" s="443">
        <v>0</v>
      </c>
      <c r="O24" s="443">
        <v>0</v>
      </c>
    </row>
    <row r="25" spans="1:15" ht="93.6">
      <c r="A25" s="428">
        <v>1</v>
      </c>
      <c r="B25" s="461" t="s">
        <v>507</v>
      </c>
      <c r="C25" s="445" t="s">
        <v>461</v>
      </c>
      <c r="D25" s="445" t="s">
        <v>462</v>
      </c>
      <c r="E25" s="445" t="s">
        <v>52</v>
      </c>
      <c r="F25" s="445" t="s">
        <v>52</v>
      </c>
      <c r="G25" s="445" t="s">
        <v>14</v>
      </c>
      <c r="H25" s="445" t="s">
        <v>463</v>
      </c>
      <c r="I25" s="443">
        <v>36828158</v>
      </c>
      <c r="J25" s="443">
        <f>J26</f>
        <v>19640000</v>
      </c>
      <c r="K25" s="443">
        <f t="shared" ref="K25:O25" si="8">K26</f>
        <v>19640000</v>
      </c>
      <c r="L25" s="443">
        <f t="shared" si="8"/>
        <v>0</v>
      </c>
      <c r="M25" s="443">
        <f t="shared" si="8"/>
        <v>0</v>
      </c>
      <c r="N25" s="443">
        <f t="shared" si="8"/>
        <v>0</v>
      </c>
      <c r="O25" s="443">
        <f t="shared" si="8"/>
        <v>0</v>
      </c>
    </row>
    <row r="26" spans="1:15" ht="93.6">
      <c r="A26" s="428">
        <v>0</v>
      </c>
      <c r="B26" s="461" t="s">
        <v>52</v>
      </c>
      <c r="C26" s="445" t="s">
        <v>52</v>
      </c>
      <c r="D26" s="445" t="s">
        <v>52</v>
      </c>
      <c r="E26" s="463" t="s">
        <v>241</v>
      </c>
      <c r="F26" s="445" t="s">
        <v>243</v>
      </c>
      <c r="G26" s="445" t="s">
        <v>14</v>
      </c>
      <c r="H26" s="445" t="s">
        <v>52</v>
      </c>
      <c r="I26" s="444" t="s">
        <v>52</v>
      </c>
      <c r="J26" s="443">
        <f>K26+L26+M26+N26+O26</f>
        <v>19640000</v>
      </c>
      <c r="K26" s="466">
        <f>1000000+15240000+3400000</f>
        <v>19640000</v>
      </c>
      <c r="L26" s="443">
        <v>0</v>
      </c>
      <c r="M26" s="443">
        <v>0</v>
      </c>
      <c r="N26" s="443">
        <v>0</v>
      </c>
      <c r="O26" s="443">
        <v>0</v>
      </c>
    </row>
    <row r="27" spans="1:15" s="365" customFormat="1" ht="31.2">
      <c r="A27" s="355">
        <v>1</v>
      </c>
      <c r="B27" s="461" t="s">
        <v>508</v>
      </c>
      <c r="C27" s="445" t="s">
        <v>407</v>
      </c>
      <c r="D27" s="445" t="s">
        <v>408</v>
      </c>
      <c r="E27" s="445" t="s">
        <v>52</v>
      </c>
      <c r="F27" s="445" t="s">
        <v>52</v>
      </c>
      <c r="G27" s="445" t="s">
        <v>14</v>
      </c>
      <c r="H27" s="445" t="s">
        <v>398</v>
      </c>
      <c r="I27" s="443">
        <v>11069106</v>
      </c>
      <c r="J27" s="443">
        <f>J28</f>
        <v>1000000</v>
      </c>
      <c r="K27" s="443">
        <f t="shared" ref="K27:O27" si="9">K28</f>
        <v>1000000</v>
      </c>
      <c r="L27" s="443">
        <f t="shared" si="9"/>
        <v>0</v>
      </c>
      <c r="M27" s="443">
        <f t="shared" si="9"/>
        <v>0</v>
      </c>
      <c r="N27" s="443">
        <f t="shared" si="9"/>
        <v>0</v>
      </c>
      <c r="O27" s="443">
        <f t="shared" si="9"/>
        <v>0</v>
      </c>
    </row>
    <row r="28" spans="1:15" s="406" customFormat="1" ht="93.6">
      <c r="A28" s="428">
        <v>1</v>
      </c>
      <c r="B28" s="461" t="s">
        <v>52</v>
      </c>
      <c r="C28" s="445" t="s">
        <v>52</v>
      </c>
      <c r="D28" s="445" t="s">
        <v>52</v>
      </c>
      <c r="E28" s="463" t="s">
        <v>241</v>
      </c>
      <c r="F28" s="445" t="s">
        <v>243</v>
      </c>
      <c r="G28" s="445" t="s">
        <v>14</v>
      </c>
      <c r="H28" s="445" t="s">
        <v>52</v>
      </c>
      <c r="I28" s="444" t="s">
        <v>52</v>
      </c>
      <c r="J28" s="443">
        <f>K28+L28+M28+N28+O28</f>
        <v>1000000</v>
      </c>
      <c r="K28" s="443">
        <v>1000000</v>
      </c>
      <c r="L28" s="443">
        <v>0</v>
      </c>
      <c r="M28" s="443">
        <v>0</v>
      </c>
      <c r="N28" s="443">
        <v>0</v>
      </c>
      <c r="O28" s="443">
        <v>0</v>
      </c>
    </row>
    <row r="29" spans="1:15" s="365" customFormat="1" ht="46.8">
      <c r="A29" s="355">
        <v>0</v>
      </c>
      <c r="B29" s="460">
        <v>2</v>
      </c>
      <c r="C29" s="458" t="s">
        <v>409</v>
      </c>
      <c r="D29" s="458" t="s">
        <v>52</v>
      </c>
      <c r="E29" s="442" t="s">
        <v>52</v>
      </c>
      <c r="F29" s="442" t="s">
        <v>52</v>
      </c>
      <c r="G29" s="442" t="s">
        <v>410</v>
      </c>
      <c r="H29" s="442" t="s">
        <v>52</v>
      </c>
      <c r="I29" s="441" t="s">
        <v>52</v>
      </c>
      <c r="J29" s="440">
        <f>J30</f>
        <v>14912300</v>
      </c>
      <c r="K29" s="440">
        <f t="shared" ref="K29:O30" si="10">K30</f>
        <v>14912300</v>
      </c>
      <c r="L29" s="440">
        <f t="shared" si="10"/>
        <v>0</v>
      </c>
      <c r="M29" s="440">
        <f t="shared" si="10"/>
        <v>0</v>
      </c>
      <c r="N29" s="440">
        <f t="shared" si="10"/>
        <v>0</v>
      </c>
      <c r="O29" s="440">
        <f t="shared" si="10"/>
        <v>0</v>
      </c>
    </row>
    <row r="30" spans="1:15" s="365" customFormat="1" ht="93.6">
      <c r="A30" s="355">
        <v>1</v>
      </c>
      <c r="B30" s="461" t="s">
        <v>411</v>
      </c>
      <c r="C30" s="459" t="s">
        <v>519</v>
      </c>
      <c r="D30" s="459" t="s">
        <v>494</v>
      </c>
      <c r="E30" s="445" t="s">
        <v>52</v>
      </c>
      <c r="F30" s="445" t="s">
        <v>52</v>
      </c>
      <c r="G30" s="445" t="s">
        <v>410</v>
      </c>
      <c r="H30" s="445" t="s">
        <v>515</v>
      </c>
      <c r="I30" s="443">
        <v>37677789</v>
      </c>
      <c r="J30" s="443">
        <f>J31</f>
        <v>14912300</v>
      </c>
      <c r="K30" s="443">
        <f>K31</f>
        <v>14912300</v>
      </c>
      <c r="L30" s="443">
        <f t="shared" si="10"/>
        <v>0</v>
      </c>
      <c r="M30" s="443">
        <f t="shared" si="10"/>
        <v>0</v>
      </c>
      <c r="N30" s="443">
        <f t="shared" si="10"/>
        <v>0</v>
      </c>
      <c r="O30" s="443">
        <f t="shared" si="10"/>
        <v>0</v>
      </c>
    </row>
    <row r="31" spans="1:15" ht="78">
      <c r="A31" s="428">
        <v>1</v>
      </c>
      <c r="B31" s="461" t="s">
        <v>52</v>
      </c>
      <c r="C31" s="445" t="s">
        <v>52</v>
      </c>
      <c r="D31" s="445" t="s">
        <v>52</v>
      </c>
      <c r="E31" s="463" t="s">
        <v>201</v>
      </c>
      <c r="F31" s="445" t="s">
        <v>252</v>
      </c>
      <c r="G31" s="445" t="s">
        <v>410</v>
      </c>
      <c r="H31" s="445" t="s">
        <v>52</v>
      </c>
      <c r="I31" s="444" t="s">
        <v>52</v>
      </c>
      <c r="J31" s="443">
        <f>K31+L31+M31+N31+O31</f>
        <v>14912300</v>
      </c>
      <c r="K31" s="443">
        <f>7000000+7912300</f>
        <v>14912300</v>
      </c>
      <c r="L31" s="443">
        <v>0</v>
      </c>
      <c r="M31" s="443">
        <v>0</v>
      </c>
      <c r="N31" s="443">
        <v>0</v>
      </c>
      <c r="O31" s="443">
        <v>0</v>
      </c>
    </row>
    <row r="32" spans="1:15" s="365" customFormat="1" ht="46.8">
      <c r="A32" s="355">
        <v>0</v>
      </c>
      <c r="B32" s="460">
        <v>3</v>
      </c>
      <c r="C32" s="442" t="s">
        <v>454</v>
      </c>
      <c r="D32" s="442" t="s">
        <v>52</v>
      </c>
      <c r="E32" s="442" t="s">
        <v>52</v>
      </c>
      <c r="F32" s="442" t="s">
        <v>52</v>
      </c>
      <c r="G32" s="442" t="s">
        <v>410</v>
      </c>
      <c r="H32" s="442" t="s">
        <v>52</v>
      </c>
      <c r="I32" s="441" t="s">
        <v>52</v>
      </c>
      <c r="J32" s="440">
        <f>J33</f>
        <v>5800000</v>
      </c>
      <c r="K32" s="440">
        <f t="shared" ref="K32:O33" si="11">K33</f>
        <v>5800000</v>
      </c>
      <c r="L32" s="440">
        <f t="shared" si="11"/>
        <v>0</v>
      </c>
      <c r="M32" s="440">
        <f t="shared" si="11"/>
        <v>0</v>
      </c>
      <c r="N32" s="440">
        <f t="shared" si="11"/>
        <v>0</v>
      </c>
      <c r="O32" s="440">
        <f t="shared" si="11"/>
        <v>0</v>
      </c>
    </row>
    <row r="33" spans="1:15" s="373" customFormat="1" ht="62.4">
      <c r="A33" s="428"/>
      <c r="B33" s="461" t="s">
        <v>413</v>
      </c>
      <c r="C33" s="445" t="s">
        <v>455</v>
      </c>
      <c r="D33" s="445" t="s">
        <v>456</v>
      </c>
      <c r="E33" s="445" t="s">
        <v>52</v>
      </c>
      <c r="F33" s="445" t="s">
        <v>52</v>
      </c>
      <c r="G33" s="445" t="s">
        <v>410</v>
      </c>
      <c r="H33" s="445" t="s">
        <v>463</v>
      </c>
      <c r="I33" s="443">
        <v>14149000</v>
      </c>
      <c r="J33" s="443">
        <f>J34</f>
        <v>5800000</v>
      </c>
      <c r="K33" s="443">
        <f t="shared" si="11"/>
        <v>5800000</v>
      </c>
      <c r="L33" s="443">
        <f t="shared" si="11"/>
        <v>0</v>
      </c>
      <c r="M33" s="443">
        <f t="shared" si="11"/>
        <v>0</v>
      </c>
      <c r="N33" s="443">
        <f t="shared" si="11"/>
        <v>0</v>
      </c>
      <c r="O33" s="443">
        <f t="shared" si="11"/>
        <v>0</v>
      </c>
    </row>
    <row r="34" spans="1:15" s="373" customFormat="1" ht="78">
      <c r="A34" s="428"/>
      <c r="B34" s="461" t="s">
        <v>52</v>
      </c>
      <c r="C34" s="445" t="s">
        <v>52</v>
      </c>
      <c r="D34" s="445" t="s">
        <v>52</v>
      </c>
      <c r="E34" s="463" t="s">
        <v>466</v>
      </c>
      <c r="F34" s="445" t="s">
        <v>467</v>
      </c>
      <c r="G34" s="445" t="s">
        <v>410</v>
      </c>
      <c r="H34" s="445" t="s">
        <v>52</v>
      </c>
      <c r="I34" s="444" t="s">
        <v>52</v>
      </c>
      <c r="J34" s="443">
        <f>K34+L34+M34+N34+O34</f>
        <v>5800000</v>
      </c>
      <c r="K34" s="443">
        <v>5800000</v>
      </c>
      <c r="L34" s="443">
        <v>0</v>
      </c>
      <c r="M34" s="443">
        <v>0</v>
      </c>
      <c r="N34" s="443">
        <v>0</v>
      </c>
      <c r="O34" s="443">
        <v>0</v>
      </c>
    </row>
    <row r="35" spans="1:15" s="365" customFormat="1" ht="46.8">
      <c r="A35" s="355"/>
      <c r="B35" s="460">
        <v>4</v>
      </c>
      <c r="C35" s="442" t="s">
        <v>412</v>
      </c>
      <c r="D35" s="442" t="s">
        <v>52</v>
      </c>
      <c r="E35" s="442" t="s">
        <v>52</v>
      </c>
      <c r="F35" s="442" t="s">
        <v>52</v>
      </c>
      <c r="G35" s="442" t="s">
        <v>410</v>
      </c>
      <c r="H35" s="442" t="s">
        <v>52</v>
      </c>
      <c r="I35" s="441" t="s">
        <v>52</v>
      </c>
      <c r="J35" s="440">
        <f>J36+J38+J41+J43+J45+J48</f>
        <v>28579847.300000001</v>
      </c>
      <c r="K35" s="440">
        <f t="shared" ref="K35:O35" si="12">K36+K38+K41+K43+K45+K48</f>
        <v>5634654</v>
      </c>
      <c r="L35" s="440">
        <f t="shared" si="12"/>
        <v>5033400</v>
      </c>
      <c r="M35" s="440">
        <f t="shared" si="12"/>
        <v>0</v>
      </c>
      <c r="N35" s="440">
        <f t="shared" si="12"/>
        <v>17911793.300000001</v>
      </c>
      <c r="O35" s="440">
        <f t="shared" si="12"/>
        <v>0</v>
      </c>
    </row>
    <row r="36" spans="1:15" s="409" customFormat="1" ht="109.2">
      <c r="A36" s="428">
        <v>1</v>
      </c>
      <c r="B36" s="461" t="s">
        <v>417</v>
      </c>
      <c r="C36" s="445" t="s">
        <v>509</v>
      </c>
      <c r="D36" s="445" t="s">
        <v>414</v>
      </c>
      <c r="E36" s="445" t="s">
        <v>52</v>
      </c>
      <c r="F36" s="445" t="s">
        <v>52</v>
      </c>
      <c r="G36" s="445" t="s">
        <v>410</v>
      </c>
      <c r="H36" s="445" t="s">
        <v>394</v>
      </c>
      <c r="I36" s="443">
        <v>63715138</v>
      </c>
      <c r="J36" s="443">
        <f>J37</f>
        <v>17911793.300000001</v>
      </c>
      <c r="K36" s="443">
        <f t="shared" ref="K36:O36" si="13">K37</f>
        <v>0</v>
      </c>
      <c r="L36" s="443">
        <f t="shared" si="13"/>
        <v>0</v>
      </c>
      <c r="M36" s="443">
        <f t="shared" si="13"/>
        <v>0</v>
      </c>
      <c r="N36" s="443">
        <f t="shared" si="13"/>
        <v>17911793.300000001</v>
      </c>
      <c r="O36" s="443">
        <f t="shared" si="13"/>
        <v>0</v>
      </c>
    </row>
    <row r="37" spans="1:15" s="409" customFormat="1" ht="78">
      <c r="A37" s="428">
        <v>0</v>
      </c>
      <c r="B37" s="461" t="s">
        <v>52</v>
      </c>
      <c r="C37" s="445" t="s">
        <v>52</v>
      </c>
      <c r="D37" s="445" t="s">
        <v>52</v>
      </c>
      <c r="E37" s="463" t="s">
        <v>271</v>
      </c>
      <c r="F37" s="445" t="s">
        <v>269</v>
      </c>
      <c r="G37" s="445" t="s">
        <v>410</v>
      </c>
      <c r="H37" s="445" t="s">
        <v>52</v>
      </c>
      <c r="I37" s="444" t="s">
        <v>52</v>
      </c>
      <c r="J37" s="443">
        <f>K37+L37+M37+N37+O37</f>
        <v>17911793.300000001</v>
      </c>
      <c r="K37" s="443">
        <v>0</v>
      </c>
      <c r="L37" s="443">
        <v>0</v>
      </c>
      <c r="M37" s="443">
        <v>0</v>
      </c>
      <c r="N37" s="443">
        <v>17911793.300000001</v>
      </c>
      <c r="O37" s="443">
        <v>0</v>
      </c>
    </row>
    <row r="38" spans="1:15" s="365" customFormat="1" ht="53.85" customHeight="1">
      <c r="A38" s="355">
        <v>1</v>
      </c>
      <c r="B38" s="461" t="s">
        <v>420</v>
      </c>
      <c r="C38" s="445" t="s">
        <v>502</v>
      </c>
      <c r="D38" s="445" t="s">
        <v>503</v>
      </c>
      <c r="E38" s="445" t="s">
        <v>52</v>
      </c>
      <c r="F38" s="445" t="s">
        <v>52</v>
      </c>
      <c r="G38" s="445" t="s">
        <v>410</v>
      </c>
      <c r="H38" s="445">
        <v>2026</v>
      </c>
      <c r="I38" s="443">
        <v>5000000</v>
      </c>
      <c r="J38" s="443">
        <f>J39+J40</f>
        <v>5000000</v>
      </c>
      <c r="K38" s="443">
        <f t="shared" ref="K38:O38" si="14">K39+K40</f>
        <v>500000</v>
      </c>
      <c r="L38" s="443">
        <f t="shared" si="14"/>
        <v>4500000</v>
      </c>
      <c r="M38" s="443">
        <f t="shared" si="14"/>
        <v>0</v>
      </c>
      <c r="N38" s="443">
        <f t="shared" si="14"/>
        <v>0</v>
      </c>
      <c r="O38" s="443">
        <f t="shared" si="14"/>
        <v>0</v>
      </c>
    </row>
    <row r="39" spans="1:15" ht="124.05" customHeight="1">
      <c r="A39" s="428">
        <v>1</v>
      </c>
      <c r="B39" s="461" t="s">
        <v>52</v>
      </c>
      <c r="C39" s="445" t="s">
        <v>52</v>
      </c>
      <c r="D39" s="445" t="s">
        <v>52</v>
      </c>
      <c r="E39" s="463" t="s">
        <v>479</v>
      </c>
      <c r="F39" s="445" t="s">
        <v>480</v>
      </c>
      <c r="G39" s="445" t="s">
        <v>410</v>
      </c>
      <c r="H39" s="445" t="s">
        <v>52</v>
      </c>
      <c r="I39" s="444" t="s">
        <v>52</v>
      </c>
      <c r="J39" s="443">
        <f>K39+L39+M39+N39+O39</f>
        <v>500000</v>
      </c>
      <c r="K39" s="443">
        <v>500000</v>
      </c>
      <c r="L39" s="443">
        <v>0</v>
      </c>
      <c r="M39" s="443">
        <v>0</v>
      </c>
      <c r="N39" s="443">
        <v>0</v>
      </c>
      <c r="O39" s="443">
        <v>0</v>
      </c>
    </row>
    <row r="40" spans="1:15" ht="112.2" customHeight="1">
      <c r="A40" s="428">
        <v>0</v>
      </c>
      <c r="B40" s="461" t="s">
        <v>52</v>
      </c>
      <c r="C40" s="445" t="s">
        <v>52</v>
      </c>
      <c r="D40" s="445" t="s">
        <v>52</v>
      </c>
      <c r="E40" s="463" t="s">
        <v>478</v>
      </c>
      <c r="F40" s="445" t="s">
        <v>477</v>
      </c>
      <c r="G40" s="445" t="s">
        <v>410</v>
      </c>
      <c r="H40" s="445" t="s">
        <v>52</v>
      </c>
      <c r="I40" s="444" t="s">
        <v>52</v>
      </c>
      <c r="J40" s="443">
        <f>K40+L40+M40+N40+O40</f>
        <v>4500000</v>
      </c>
      <c r="K40" s="443">
        <v>0</v>
      </c>
      <c r="L40" s="443">
        <v>4500000</v>
      </c>
      <c r="M40" s="443">
        <v>0</v>
      </c>
      <c r="N40" s="443">
        <v>0</v>
      </c>
      <c r="O40" s="443">
        <v>0</v>
      </c>
    </row>
    <row r="41" spans="1:15" ht="140.4">
      <c r="A41" s="428">
        <v>1</v>
      </c>
      <c r="B41" s="461" t="s">
        <v>457</v>
      </c>
      <c r="C41" s="445" t="s">
        <v>510</v>
      </c>
      <c r="D41" s="445" t="s">
        <v>499</v>
      </c>
      <c r="E41" s="445" t="s">
        <v>52</v>
      </c>
      <c r="F41" s="445" t="s">
        <v>52</v>
      </c>
      <c r="G41" s="445" t="s">
        <v>410</v>
      </c>
      <c r="H41" s="445">
        <v>2026</v>
      </c>
      <c r="I41" s="443">
        <v>2093054</v>
      </c>
      <c r="J41" s="443">
        <f>J42</f>
        <v>2093054</v>
      </c>
      <c r="K41" s="443">
        <f t="shared" ref="K41:O41" si="15">K42</f>
        <v>2093054</v>
      </c>
      <c r="L41" s="443">
        <f t="shared" si="15"/>
        <v>0</v>
      </c>
      <c r="M41" s="443">
        <f t="shared" si="15"/>
        <v>0</v>
      </c>
      <c r="N41" s="443">
        <f t="shared" si="15"/>
        <v>0</v>
      </c>
      <c r="O41" s="443">
        <f t="shared" si="15"/>
        <v>0</v>
      </c>
    </row>
    <row r="42" spans="1:15" ht="78">
      <c r="A42" s="428">
        <v>0</v>
      </c>
      <c r="B42" s="461" t="s">
        <v>52</v>
      </c>
      <c r="C42" s="445" t="s">
        <v>52</v>
      </c>
      <c r="D42" s="445" t="s">
        <v>52</v>
      </c>
      <c r="E42" s="463" t="s">
        <v>271</v>
      </c>
      <c r="F42" s="445" t="s">
        <v>269</v>
      </c>
      <c r="G42" s="445" t="s">
        <v>410</v>
      </c>
      <c r="H42" s="445" t="s">
        <v>52</v>
      </c>
      <c r="I42" s="444" t="s">
        <v>52</v>
      </c>
      <c r="J42" s="443">
        <f>K42+L42+M42+N42+O42</f>
        <v>2093054</v>
      </c>
      <c r="K42" s="443">
        <v>2093054</v>
      </c>
      <c r="L42" s="443">
        <v>0</v>
      </c>
      <c r="M42" s="443">
        <v>0</v>
      </c>
      <c r="N42" s="443">
        <v>0</v>
      </c>
      <c r="O42" s="443">
        <v>0</v>
      </c>
    </row>
    <row r="43" spans="1:15" s="365" customFormat="1" ht="109.2">
      <c r="A43" s="355">
        <v>1</v>
      </c>
      <c r="B43" s="461" t="s">
        <v>511</v>
      </c>
      <c r="C43" s="445" t="s">
        <v>493</v>
      </c>
      <c r="D43" s="445" t="s">
        <v>492</v>
      </c>
      <c r="E43" s="445" t="s">
        <v>52</v>
      </c>
      <c r="F43" s="445" t="s">
        <v>52</v>
      </c>
      <c r="G43" s="445" t="s">
        <v>410</v>
      </c>
      <c r="H43" s="445">
        <v>2026</v>
      </c>
      <c r="I43" s="443">
        <v>1875000</v>
      </c>
      <c r="J43" s="443">
        <f>J44</f>
        <v>2000000</v>
      </c>
      <c r="K43" s="443">
        <f t="shared" ref="K43:O43" si="16">K44</f>
        <v>2000000</v>
      </c>
      <c r="L43" s="443">
        <f t="shared" si="16"/>
        <v>0</v>
      </c>
      <c r="M43" s="443">
        <f t="shared" si="16"/>
        <v>0</v>
      </c>
      <c r="N43" s="443">
        <f t="shared" si="16"/>
        <v>0</v>
      </c>
      <c r="O43" s="443">
        <f t="shared" si="16"/>
        <v>0</v>
      </c>
    </row>
    <row r="44" spans="1:15" s="439" customFormat="1" ht="78">
      <c r="A44" s="428">
        <v>1</v>
      </c>
      <c r="B44" s="461" t="s">
        <v>52</v>
      </c>
      <c r="C44" s="445" t="s">
        <v>52</v>
      </c>
      <c r="D44" s="445" t="s">
        <v>52</v>
      </c>
      <c r="E44" s="463" t="s">
        <v>271</v>
      </c>
      <c r="F44" s="445" t="s">
        <v>269</v>
      </c>
      <c r="G44" s="445" t="s">
        <v>410</v>
      </c>
      <c r="H44" s="445" t="s">
        <v>52</v>
      </c>
      <c r="I44" s="444" t="s">
        <v>52</v>
      </c>
      <c r="J44" s="443">
        <f>K44+L44+M44+N44+O44</f>
        <v>2000000</v>
      </c>
      <c r="K44" s="443">
        <v>2000000</v>
      </c>
      <c r="L44" s="443">
        <v>0</v>
      </c>
      <c r="M44" s="443">
        <v>0</v>
      </c>
      <c r="N44" s="443">
        <v>0</v>
      </c>
      <c r="O44" s="443">
        <v>0</v>
      </c>
    </row>
    <row r="45" spans="1:15" s="439" customFormat="1" ht="46.8">
      <c r="A45" s="428">
        <v>0</v>
      </c>
      <c r="B45" s="461" t="s">
        <v>512</v>
      </c>
      <c r="C45" s="445" t="s">
        <v>450</v>
      </c>
      <c r="D45" s="445" t="s">
        <v>451</v>
      </c>
      <c r="E45" s="445" t="s">
        <v>52</v>
      </c>
      <c r="F45" s="445" t="s">
        <v>52</v>
      </c>
      <c r="G45" s="445" t="s">
        <v>410</v>
      </c>
      <c r="H45" s="445">
        <v>2026</v>
      </c>
      <c r="I45" s="443">
        <v>762000</v>
      </c>
      <c r="J45" s="443">
        <f>J46+J47</f>
        <v>762000</v>
      </c>
      <c r="K45" s="443">
        <f t="shared" ref="K45:O45" si="17">K46+K47</f>
        <v>228600</v>
      </c>
      <c r="L45" s="443">
        <f t="shared" si="17"/>
        <v>533400</v>
      </c>
      <c r="M45" s="443">
        <f t="shared" si="17"/>
        <v>0</v>
      </c>
      <c r="N45" s="443">
        <f t="shared" si="17"/>
        <v>0</v>
      </c>
      <c r="O45" s="443">
        <f t="shared" si="17"/>
        <v>0</v>
      </c>
    </row>
    <row r="46" spans="1:15" s="365" customFormat="1" ht="124.8">
      <c r="A46" s="355">
        <v>1</v>
      </c>
      <c r="B46" s="461" t="s">
        <v>52</v>
      </c>
      <c r="C46" s="445" t="s">
        <v>52</v>
      </c>
      <c r="D46" s="445" t="s">
        <v>52</v>
      </c>
      <c r="E46" s="463" t="s">
        <v>441</v>
      </c>
      <c r="F46" s="445" t="s">
        <v>452</v>
      </c>
      <c r="G46" s="445" t="s">
        <v>410</v>
      </c>
      <c r="H46" s="445" t="s">
        <v>52</v>
      </c>
      <c r="I46" s="444" t="s">
        <v>52</v>
      </c>
      <c r="J46" s="443">
        <f>K46+L46+M46+N46+O46</f>
        <v>228600</v>
      </c>
      <c r="K46" s="443">
        <v>228600</v>
      </c>
      <c r="L46" s="443">
        <v>0</v>
      </c>
      <c r="M46" s="443">
        <v>0</v>
      </c>
      <c r="N46" s="443">
        <v>0</v>
      </c>
      <c r="O46" s="443">
        <v>0</v>
      </c>
    </row>
    <row r="47" spans="1:15" s="439" customFormat="1" ht="124.8">
      <c r="A47" s="428">
        <v>1</v>
      </c>
      <c r="B47" s="461" t="s">
        <v>52</v>
      </c>
      <c r="C47" s="445" t="s">
        <v>52</v>
      </c>
      <c r="D47" s="445" t="s">
        <v>52</v>
      </c>
      <c r="E47" s="463" t="s">
        <v>448</v>
      </c>
      <c r="F47" s="445" t="s">
        <v>453</v>
      </c>
      <c r="G47" s="445" t="s">
        <v>410</v>
      </c>
      <c r="H47" s="445" t="s">
        <v>52</v>
      </c>
      <c r="I47" s="444" t="s">
        <v>52</v>
      </c>
      <c r="J47" s="443">
        <f>K47+L47+M47+N47+O47</f>
        <v>533400</v>
      </c>
      <c r="K47" s="443">
        <v>0</v>
      </c>
      <c r="L47" s="443">
        <v>533400</v>
      </c>
      <c r="M47" s="443">
        <v>0</v>
      </c>
      <c r="N47" s="443">
        <v>0</v>
      </c>
      <c r="O47" s="443">
        <v>0</v>
      </c>
    </row>
    <row r="48" spans="1:15" s="439" customFormat="1" ht="109.2">
      <c r="A48" s="428">
        <v>0</v>
      </c>
      <c r="B48" s="461" t="s">
        <v>513</v>
      </c>
      <c r="C48" s="445" t="s">
        <v>495</v>
      </c>
      <c r="D48" s="445" t="s">
        <v>496</v>
      </c>
      <c r="E48" s="445" t="s">
        <v>52</v>
      </c>
      <c r="F48" s="445" t="s">
        <v>52</v>
      </c>
      <c r="G48" s="445" t="s">
        <v>410</v>
      </c>
      <c r="H48" s="445">
        <v>2026</v>
      </c>
      <c r="I48" s="443">
        <v>2000000</v>
      </c>
      <c r="J48" s="443">
        <f>J49</f>
        <v>813000</v>
      </c>
      <c r="K48" s="443">
        <f t="shared" ref="K48:O48" si="18">K49</f>
        <v>813000</v>
      </c>
      <c r="L48" s="443">
        <f t="shared" si="18"/>
        <v>0</v>
      </c>
      <c r="M48" s="443">
        <f t="shared" si="18"/>
        <v>0</v>
      </c>
      <c r="N48" s="443">
        <f t="shared" si="18"/>
        <v>0</v>
      </c>
      <c r="O48" s="443">
        <f t="shared" si="18"/>
        <v>0</v>
      </c>
    </row>
    <row r="49" spans="1:15" s="439" customFormat="1" ht="78">
      <c r="A49" s="428"/>
      <c r="B49" s="461" t="s">
        <v>52</v>
      </c>
      <c r="C49" s="445" t="s">
        <v>52</v>
      </c>
      <c r="D49" s="445" t="s">
        <v>52</v>
      </c>
      <c r="E49" s="463" t="s">
        <v>271</v>
      </c>
      <c r="F49" s="445" t="s">
        <v>269</v>
      </c>
      <c r="G49" s="445" t="s">
        <v>410</v>
      </c>
      <c r="H49" s="445" t="s">
        <v>52</v>
      </c>
      <c r="I49" s="444" t="s">
        <v>52</v>
      </c>
      <c r="J49" s="443">
        <f>K49+L49+M49+N49+O49</f>
        <v>813000</v>
      </c>
      <c r="K49" s="443">
        <f>300000+513000</f>
        <v>813000</v>
      </c>
      <c r="L49" s="443">
        <v>0</v>
      </c>
      <c r="M49" s="443">
        <v>0</v>
      </c>
      <c r="N49" s="443">
        <v>0</v>
      </c>
      <c r="O49" s="443">
        <v>0</v>
      </c>
    </row>
    <row r="50" spans="1:15" s="365" customFormat="1" ht="62.4">
      <c r="A50" s="355"/>
      <c r="B50" s="460">
        <v>5</v>
      </c>
      <c r="C50" s="442" t="s">
        <v>415</v>
      </c>
      <c r="D50" s="442" t="s">
        <v>52</v>
      </c>
      <c r="E50" s="442" t="s">
        <v>52</v>
      </c>
      <c r="F50" s="442" t="s">
        <v>52</v>
      </c>
      <c r="G50" s="442" t="s">
        <v>416</v>
      </c>
      <c r="H50" s="442" t="s">
        <v>52</v>
      </c>
      <c r="I50" s="441" t="s">
        <v>52</v>
      </c>
      <c r="J50" s="440">
        <f>J51+J53</f>
        <v>5600000</v>
      </c>
      <c r="K50" s="440">
        <f t="shared" ref="K50:O50" si="19">K51+K53</f>
        <v>5600000</v>
      </c>
      <c r="L50" s="440">
        <f t="shared" si="19"/>
        <v>0</v>
      </c>
      <c r="M50" s="440">
        <f t="shared" si="19"/>
        <v>0</v>
      </c>
      <c r="N50" s="440">
        <f t="shared" si="19"/>
        <v>0</v>
      </c>
      <c r="O50" s="440">
        <f t="shared" si="19"/>
        <v>0</v>
      </c>
    </row>
    <row r="51" spans="1:15" s="439" customFormat="1" ht="62.4">
      <c r="A51" s="428"/>
      <c r="B51" s="461" t="s">
        <v>458</v>
      </c>
      <c r="C51" s="445" t="s">
        <v>514</v>
      </c>
      <c r="D51" s="445" t="s">
        <v>418</v>
      </c>
      <c r="E51" s="445" t="s">
        <v>52</v>
      </c>
      <c r="F51" s="445" t="s">
        <v>52</v>
      </c>
      <c r="G51" s="445" t="s">
        <v>416</v>
      </c>
      <c r="H51" s="445" t="s">
        <v>419</v>
      </c>
      <c r="I51" s="443">
        <v>16216329</v>
      </c>
      <c r="J51" s="443">
        <f>J52</f>
        <v>5100000</v>
      </c>
      <c r="K51" s="443">
        <f t="shared" ref="K51:O51" si="20">K52</f>
        <v>5100000</v>
      </c>
      <c r="L51" s="443">
        <f t="shared" si="20"/>
        <v>0</v>
      </c>
      <c r="M51" s="443">
        <f t="shared" si="20"/>
        <v>0</v>
      </c>
      <c r="N51" s="443">
        <f t="shared" si="20"/>
        <v>0</v>
      </c>
      <c r="O51" s="443">
        <f t="shared" si="20"/>
        <v>0</v>
      </c>
    </row>
    <row r="52" spans="1:15" s="439" customFormat="1" ht="78">
      <c r="A52" s="428">
        <v>1</v>
      </c>
      <c r="B52" s="461" t="s">
        <v>52</v>
      </c>
      <c r="C52" s="445" t="s">
        <v>52</v>
      </c>
      <c r="D52" s="445" t="s">
        <v>52</v>
      </c>
      <c r="E52" s="463" t="s">
        <v>208</v>
      </c>
      <c r="F52" s="445" t="s">
        <v>254</v>
      </c>
      <c r="G52" s="445" t="s">
        <v>416</v>
      </c>
      <c r="H52" s="445" t="s">
        <v>52</v>
      </c>
      <c r="I52" s="444" t="s">
        <v>52</v>
      </c>
      <c r="J52" s="443">
        <f>K52+L52+M52+N52+O52</f>
        <v>5100000</v>
      </c>
      <c r="K52" s="443">
        <v>5100000</v>
      </c>
      <c r="L52" s="443">
        <v>0</v>
      </c>
      <c r="M52" s="443">
        <v>0</v>
      </c>
      <c r="N52" s="443">
        <v>0</v>
      </c>
      <c r="O52" s="443">
        <v>0</v>
      </c>
    </row>
    <row r="53" spans="1:15" s="439" customFormat="1" ht="78">
      <c r="A53" s="428">
        <v>0</v>
      </c>
      <c r="B53" s="461" t="s">
        <v>459</v>
      </c>
      <c r="C53" s="445" t="s">
        <v>470</v>
      </c>
      <c r="D53" s="445" t="s">
        <v>469</v>
      </c>
      <c r="E53" s="445" t="s">
        <v>52</v>
      </c>
      <c r="F53" s="445" t="s">
        <v>52</v>
      </c>
      <c r="G53" s="445" t="s">
        <v>416</v>
      </c>
      <c r="H53" s="445" t="s">
        <v>421</v>
      </c>
      <c r="I53" s="443">
        <v>16555539</v>
      </c>
      <c r="J53" s="443">
        <f>J54</f>
        <v>500000</v>
      </c>
      <c r="K53" s="443">
        <f t="shared" ref="K53:O53" si="21">K54</f>
        <v>500000</v>
      </c>
      <c r="L53" s="443">
        <f t="shared" si="21"/>
        <v>0</v>
      </c>
      <c r="M53" s="443">
        <f t="shared" si="21"/>
        <v>0</v>
      </c>
      <c r="N53" s="443">
        <f t="shared" si="21"/>
        <v>0</v>
      </c>
      <c r="O53" s="443">
        <f t="shared" si="21"/>
        <v>0</v>
      </c>
    </row>
    <row r="54" spans="1:15" s="365" customFormat="1" ht="78">
      <c r="A54" s="355">
        <v>1</v>
      </c>
      <c r="B54" s="461" t="s">
        <v>52</v>
      </c>
      <c r="C54" s="445" t="s">
        <v>52</v>
      </c>
      <c r="D54" s="445" t="s">
        <v>52</v>
      </c>
      <c r="E54" s="463" t="s">
        <v>208</v>
      </c>
      <c r="F54" s="445" t="s">
        <v>254</v>
      </c>
      <c r="G54" s="445" t="s">
        <v>416</v>
      </c>
      <c r="H54" s="445" t="s">
        <v>52</v>
      </c>
      <c r="I54" s="444" t="s">
        <v>52</v>
      </c>
      <c r="J54" s="443">
        <f>K54+L54+M54+O54++N54</f>
        <v>500000</v>
      </c>
      <c r="K54" s="443">
        <v>500000</v>
      </c>
      <c r="L54" s="443">
        <v>0</v>
      </c>
      <c r="M54" s="443">
        <v>0</v>
      </c>
      <c r="N54" s="443">
        <v>0</v>
      </c>
      <c r="O54" s="443">
        <v>0</v>
      </c>
    </row>
    <row r="55" spans="1:15" s="365" customFormat="1" ht="15.6">
      <c r="A55" s="355">
        <v>1</v>
      </c>
      <c r="B55" s="460" t="s">
        <v>52</v>
      </c>
      <c r="C55" s="442" t="s">
        <v>52</v>
      </c>
      <c r="D55" s="442" t="s">
        <v>52</v>
      </c>
      <c r="E55" s="442" t="s">
        <v>52</v>
      </c>
      <c r="F55" s="442" t="s">
        <v>52</v>
      </c>
      <c r="G55" s="442" t="s">
        <v>52</v>
      </c>
      <c r="H55" s="442" t="s">
        <v>52</v>
      </c>
      <c r="I55" s="441" t="s">
        <v>53</v>
      </c>
      <c r="J55" s="440">
        <f>J9+J29+J32+J35+J50</f>
        <v>131574409.3</v>
      </c>
      <c r="K55" s="440">
        <f t="shared" ref="K55:O55" si="22">K9+K29+K32+K35+K50</f>
        <v>96344354</v>
      </c>
      <c r="L55" s="440">
        <f t="shared" si="22"/>
        <v>5533400</v>
      </c>
      <c r="M55" s="440">
        <f t="shared" si="22"/>
        <v>1500000</v>
      </c>
      <c r="N55" s="440">
        <f t="shared" si="22"/>
        <v>28196655.300000001</v>
      </c>
      <c r="O55" s="440">
        <f t="shared" si="22"/>
        <v>0</v>
      </c>
    </row>
    <row r="58" spans="1:15" s="363" customFormat="1" ht="31.35" customHeight="1">
      <c r="A58" s="725" t="s">
        <v>422</v>
      </c>
      <c r="B58" s="725"/>
      <c r="C58" s="725"/>
      <c r="D58" s="725"/>
      <c r="E58" s="726" t="s">
        <v>423</v>
      </c>
      <c r="F58" s="726"/>
      <c r="G58" s="726"/>
      <c r="H58" s="726"/>
      <c r="I58" s="726"/>
      <c r="J58" s="366"/>
    </row>
  </sheetData>
  <mergeCells count="16">
    <mergeCell ref="A58:D58"/>
    <mergeCell ref="E58:I58"/>
    <mergeCell ref="L1:O1"/>
    <mergeCell ref="B2:O2"/>
    <mergeCell ref="B3:O3"/>
    <mergeCell ref="B4:O4"/>
    <mergeCell ref="B6:B7"/>
    <mergeCell ref="C6:C7"/>
    <mergeCell ref="D6:D7"/>
    <mergeCell ref="E6:E7"/>
    <mergeCell ref="F6:F7"/>
    <mergeCell ref="G6:G7"/>
    <mergeCell ref="H6:H7"/>
    <mergeCell ref="I6:I7"/>
    <mergeCell ref="J6:J7"/>
    <mergeCell ref="K6:O6"/>
  </mergeCells>
  <pageMargins left="0.23622047244094491" right="0.23622047244094491" top="0.70866141732283472" bottom="7.874015748031496E-2" header="0.31496062992125984" footer="0.31496062992125984"/>
  <pageSetup paperSize="9" scale="62" fitToHeight="0"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9"/>
  <sheetViews>
    <sheetView view="pageBreakPreview" topLeftCell="B10" zoomScale="85" zoomScaleNormal="100" zoomScaleSheetLayoutView="85" workbookViewId="0">
      <selection activeCell="L1" sqref="L1:O1"/>
    </sheetView>
  </sheetViews>
  <sheetFormatPr defaultRowHeight="13.2"/>
  <cols>
    <col min="1" max="1" width="0" style="373" hidden="1" customWidth="1"/>
    <col min="2" max="2" width="4.33203125" style="413" customWidth="1"/>
    <col min="3" max="3" width="45.77734375" style="371" customWidth="1"/>
    <col min="4" max="4" width="10.21875" style="370" customWidth="1"/>
    <col min="5" max="5" width="9" style="370" customWidth="1"/>
    <col min="6" max="6" width="31.109375" style="371" customWidth="1"/>
    <col min="7" max="7" width="28.21875" style="371" customWidth="1"/>
    <col min="8" max="8" width="11.6640625" style="370" customWidth="1"/>
    <col min="9" max="9" width="15" style="372" customWidth="1"/>
    <col min="10" max="10" width="14.109375" style="372" customWidth="1"/>
    <col min="11" max="11" width="15.6640625" style="372" customWidth="1"/>
    <col min="12" max="12" width="12.33203125" style="372" customWidth="1"/>
    <col min="13" max="13" width="12.77734375" style="372" customWidth="1"/>
    <col min="14" max="14" width="15.77734375" style="372" customWidth="1"/>
    <col min="15" max="15" width="13.109375" style="372" customWidth="1"/>
    <col min="16" max="257" width="9" style="373"/>
    <col min="258" max="258" width="5.6640625" style="373" customWidth="1"/>
    <col min="259" max="259" width="19.33203125" style="373" customWidth="1"/>
    <col min="260" max="261" width="10.21875" style="373" customWidth="1"/>
    <col min="262" max="263" width="19.33203125" style="373" customWidth="1"/>
    <col min="264" max="264" width="13.109375" style="373" customWidth="1"/>
    <col min="265" max="271" width="13.88671875" style="373" customWidth="1"/>
    <col min="272" max="513" width="9" style="373"/>
    <col min="514" max="514" width="5.6640625" style="373" customWidth="1"/>
    <col min="515" max="515" width="19.33203125" style="373" customWidth="1"/>
    <col min="516" max="517" width="10.21875" style="373" customWidth="1"/>
    <col min="518" max="519" width="19.33203125" style="373" customWidth="1"/>
    <col min="520" max="520" width="13.109375" style="373" customWidth="1"/>
    <col min="521" max="527" width="13.88671875" style="373" customWidth="1"/>
    <col min="528" max="769" width="9" style="373"/>
    <col min="770" max="770" width="5.6640625" style="373" customWidth="1"/>
    <col min="771" max="771" width="19.33203125" style="373" customWidth="1"/>
    <col min="772" max="773" width="10.21875" style="373" customWidth="1"/>
    <col min="774" max="775" width="19.33203125" style="373" customWidth="1"/>
    <col min="776" max="776" width="13.109375" style="373" customWidth="1"/>
    <col min="777" max="783" width="13.88671875" style="373" customWidth="1"/>
    <col min="784" max="1025" width="9" style="373"/>
    <col min="1026" max="1026" width="5.6640625" style="373" customWidth="1"/>
    <col min="1027" max="1027" width="19.33203125" style="373" customWidth="1"/>
    <col min="1028" max="1029" width="10.21875" style="373" customWidth="1"/>
    <col min="1030" max="1031" width="19.33203125" style="373" customWidth="1"/>
    <col min="1032" max="1032" width="13.109375" style="373" customWidth="1"/>
    <col min="1033" max="1039" width="13.88671875" style="373" customWidth="1"/>
    <col min="1040" max="1281" width="9" style="373"/>
    <col min="1282" max="1282" width="5.6640625" style="373" customWidth="1"/>
    <col min="1283" max="1283" width="19.33203125" style="373" customWidth="1"/>
    <col min="1284" max="1285" width="10.21875" style="373" customWidth="1"/>
    <col min="1286" max="1287" width="19.33203125" style="373" customWidth="1"/>
    <col min="1288" max="1288" width="13.109375" style="373" customWidth="1"/>
    <col min="1289" max="1295" width="13.88671875" style="373" customWidth="1"/>
    <col min="1296" max="1537" width="9" style="373"/>
    <col min="1538" max="1538" width="5.6640625" style="373" customWidth="1"/>
    <col min="1539" max="1539" width="19.33203125" style="373" customWidth="1"/>
    <col min="1540" max="1541" width="10.21875" style="373" customWidth="1"/>
    <col min="1542" max="1543" width="19.33203125" style="373" customWidth="1"/>
    <col min="1544" max="1544" width="13.109375" style="373" customWidth="1"/>
    <col min="1545" max="1551" width="13.88671875" style="373" customWidth="1"/>
    <col min="1552" max="1793" width="9" style="373"/>
    <col min="1794" max="1794" width="5.6640625" style="373" customWidth="1"/>
    <col min="1795" max="1795" width="19.33203125" style="373" customWidth="1"/>
    <col min="1796" max="1797" width="10.21875" style="373" customWidth="1"/>
    <col min="1798" max="1799" width="19.33203125" style="373" customWidth="1"/>
    <col min="1800" max="1800" width="13.109375" style="373" customWidth="1"/>
    <col min="1801" max="1807" width="13.88671875" style="373" customWidth="1"/>
    <col min="1808" max="2049" width="9" style="373"/>
    <col min="2050" max="2050" width="5.6640625" style="373" customWidth="1"/>
    <col min="2051" max="2051" width="19.33203125" style="373" customWidth="1"/>
    <col min="2052" max="2053" width="10.21875" style="373" customWidth="1"/>
    <col min="2054" max="2055" width="19.33203125" style="373" customWidth="1"/>
    <col min="2056" max="2056" width="13.109375" style="373" customWidth="1"/>
    <col min="2057" max="2063" width="13.88671875" style="373" customWidth="1"/>
    <col min="2064" max="2305" width="9" style="373"/>
    <col min="2306" max="2306" width="5.6640625" style="373" customWidth="1"/>
    <col min="2307" max="2307" width="19.33203125" style="373" customWidth="1"/>
    <col min="2308" max="2309" width="10.21875" style="373" customWidth="1"/>
    <col min="2310" max="2311" width="19.33203125" style="373" customWidth="1"/>
    <col min="2312" max="2312" width="13.109375" style="373" customWidth="1"/>
    <col min="2313" max="2319" width="13.88671875" style="373" customWidth="1"/>
    <col min="2320" max="2561" width="9" style="373"/>
    <col min="2562" max="2562" width="5.6640625" style="373" customWidth="1"/>
    <col min="2563" max="2563" width="19.33203125" style="373" customWidth="1"/>
    <col min="2564" max="2565" width="10.21875" style="373" customWidth="1"/>
    <col min="2566" max="2567" width="19.33203125" style="373" customWidth="1"/>
    <col min="2568" max="2568" width="13.109375" style="373" customWidth="1"/>
    <col min="2569" max="2575" width="13.88671875" style="373" customWidth="1"/>
    <col min="2576" max="2817" width="9" style="373"/>
    <col min="2818" max="2818" width="5.6640625" style="373" customWidth="1"/>
    <col min="2819" max="2819" width="19.33203125" style="373" customWidth="1"/>
    <col min="2820" max="2821" width="10.21875" style="373" customWidth="1"/>
    <col min="2822" max="2823" width="19.33203125" style="373" customWidth="1"/>
    <col min="2824" max="2824" width="13.109375" style="373" customWidth="1"/>
    <col min="2825" max="2831" width="13.88671875" style="373" customWidth="1"/>
    <col min="2832" max="3073" width="9" style="373"/>
    <col min="3074" max="3074" width="5.6640625" style="373" customWidth="1"/>
    <col min="3075" max="3075" width="19.33203125" style="373" customWidth="1"/>
    <col min="3076" max="3077" width="10.21875" style="373" customWidth="1"/>
    <col min="3078" max="3079" width="19.33203125" style="373" customWidth="1"/>
    <col min="3080" max="3080" width="13.109375" style="373" customWidth="1"/>
    <col min="3081" max="3087" width="13.88671875" style="373" customWidth="1"/>
    <col min="3088" max="3329" width="9" style="373"/>
    <col min="3330" max="3330" width="5.6640625" style="373" customWidth="1"/>
    <col min="3331" max="3331" width="19.33203125" style="373" customWidth="1"/>
    <col min="3332" max="3333" width="10.21875" style="373" customWidth="1"/>
    <col min="3334" max="3335" width="19.33203125" style="373" customWidth="1"/>
    <col min="3336" max="3336" width="13.109375" style="373" customWidth="1"/>
    <col min="3337" max="3343" width="13.88671875" style="373" customWidth="1"/>
    <col min="3344" max="3585" width="9" style="373"/>
    <col min="3586" max="3586" width="5.6640625" style="373" customWidth="1"/>
    <col min="3587" max="3587" width="19.33203125" style="373" customWidth="1"/>
    <col min="3588" max="3589" width="10.21875" style="373" customWidth="1"/>
    <col min="3590" max="3591" width="19.33203125" style="373" customWidth="1"/>
    <col min="3592" max="3592" width="13.109375" style="373" customWidth="1"/>
    <col min="3593" max="3599" width="13.88671875" style="373" customWidth="1"/>
    <col min="3600" max="3841" width="9" style="373"/>
    <col min="3842" max="3842" width="5.6640625" style="373" customWidth="1"/>
    <col min="3843" max="3843" width="19.33203125" style="373" customWidth="1"/>
    <col min="3844" max="3845" width="10.21875" style="373" customWidth="1"/>
    <col min="3846" max="3847" width="19.33203125" style="373" customWidth="1"/>
    <col min="3848" max="3848" width="13.109375" style="373" customWidth="1"/>
    <col min="3849" max="3855" width="13.88671875" style="373" customWidth="1"/>
    <col min="3856" max="4097" width="9" style="373"/>
    <col min="4098" max="4098" width="5.6640625" style="373" customWidth="1"/>
    <col min="4099" max="4099" width="19.33203125" style="373" customWidth="1"/>
    <col min="4100" max="4101" width="10.21875" style="373" customWidth="1"/>
    <col min="4102" max="4103" width="19.33203125" style="373" customWidth="1"/>
    <col min="4104" max="4104" width="13.109375" style="373" customWidth="1"/>
    <col min="4105" max="4111" width="13.88671875" style="373" customWidth="1"/>
    <col min="4112" max="4353" width="9" style="373"/>
    <col min="4354" max="4354" width="5.6640625" style="373" customWidth="1"/>
    <col min="4355" max="4355" width="19.33203125" style="373" customWidth="1"/>
    <col min="4356" max="4357" width="10.21875" style="373" customWidth="1"/>
    <col min="4358" max="4359" width="19.33203125" style="373" customWidth="1"/>
    <col min="4360" max="4360" width="13.109375" style="373" customWidth="1"/>
    <col min="4361" max="4367" width="13.88671875" style="373" customWidth="1"/>
    <col min="4368" max="4609" width="9" style="373"/>
    <col min="4610" max="4610" width="5.6640625" style="373" customWidth="1"/>
    <col min="4611" max="4611" width="19.33203125" style="373" customWidth="1"/>
    <col min="4612" max="4613" width="10.21875" style="373" customWidth="1"/>
    <col min="4614" max="4615" width="19.33203125" style="373" customWidth="1"/>
    <col min="4616" max="4616" width="13.109375" style="373" customWidth="1"/>
    <col min="4617" max="4623" width="13.88671875" style="373" customWidth="1"/>
    <col min="4624" max="4865" width="9" style="373"/>
    <col min="4866" max="4866" width="5.6640625" style="373" customWidth="1"/>
    <col min="4867" max="4867" width="19.33203125" style="373" customWidth="1"/>
    <col min="4868" max="4869" width="10.21875" style="373" customWidth="1"/>
    <col min="4870" max="4871" width="19.33203125" style="373" customWidth="1"/>
    <col min="4872" max="4872" width="13.109375" style="373" customWidth="1"/>
    <col min="4873" max="4879" width="13.88671875" style="373" customWidth="1"/>
    <col min="4880" max="5121" width="9" style="373"/>
    <col min="5122" max="5122" width="5.6640625" style="373" customWidth="1"/>
    <col min="5123" max="5123" width="19.33203125" style="373" customWidth="1"/>
    <col min="5124" max="5125" width="10.21875" style="373" customWidth="1"/>
    <col min="5126" max="5127" width="19.33203125" style="373" customWidth="1"/>
    <col min="5128" max="5128" width="13.109375" style="373" customWidth="1"/>
    <col min="5129" max="5135" width="13.88671875" style="373" customWidth="1"/>
    <col min="5136" max="5377" width="9" style="373"/>
    <col min="5378" max="5378" width="5.6640625" style="373" customWidth="1"/>
    <col min="5379" max="5379" width="19.33203125" style="373" customWidth="1"/>
    <col min="5380" max="5381" width="10.21875" style="373" customWidth="1"/>
    <col min="5382" max="5383" width="19.33203125" style="373" customWidth="1"/>
    <col min="5384" max="5384" width="13.109375" style="373" customWidth="1"/>
    <col min="5385" max="5391" width="13.88671875" style="373" customWidth="1"/>
    <col min="5392" max="5633" width="9" style="373"/>
    <col min="5634" max="5634" width="5.6640625" style="373" customWidth="1"/>
    <col min="5635" max="5635" width="19.33203125" style="373" customWidth="1"/>
    <col min="5636" max="5637" width="10.21875" style="373" customWidth="1"/>
    <col min="5638" max="5639" width="19.33203125" style="373" customWidth="1"/>
    <col min="5640" max="5640" width="13.109375" style="373" customWidth="1"/>
    <col min="5641" max="5647" width="13.88671875" style="373" customWidth="1"/>
    <col min="5648" max="5889" width="9" style="373"/>
    <col min="5890" max="5890" width="5.6640625" style="373" customWidth="1"/>
    <col min="5891" max="5891" width="19.33203125" style="373" customWidth="1"/>
    <col min="5892" max="5893" width="10.21875" style="373" customWidth="1"/>
    <col min="5894" max="5895" width="19.33203125" style="373" customWidth="1"/>
    <col min="5896" max="5896" width="13.109375" style="373" customWidth="1"/>
    <col min="5897" max="5903" width="13.88671875" style="373" customWidth="1"/>
    <col min="5904" max="6145" width="9" style="373"/>
    <col min="6146" max="6146" width="5.6640625" style="373" customWidth="1"/>
    <col min="6147" max="6147" width="19.33203125" style="373" customWidth="1"/>
    <col min="6148" max="6149" width="10.21875" style="373" customWidth="1"/>
    <col min="6150" max="6151" width="19.33203125" style="373" customWidth="1"/>
    <col min="6152" max="6152" width="13.109375" style="373" customWidth="1"/>
    <col min="6153" max="6159" width="13.88671875" style="373" customWidth="1"/>
    <col min="6160" max="6401" width="9" style="373"/>
    <col min="6402" max="6402" width="5.6640625" style="373" customWidth="1"/>
    <col min="6403" max="6403" width="19.33203125" style="373" customWidth="1"/>
    <col min="6404" max="6405" width="10.21875" style="373" customWidth="1"/>
    <col min="6406" max="6407" width="19.33203125" style="373" customWidth="1"/>
    <col min="6408" max="6408" width="13.109375" style="373" customWidth="1"/>
    <col min="6409" max="6415" width="13.88671875" style="373" customWidth="1"/>
    <col min="6416" max="6657" width="9" style="373"/>
    <col min="6658" max="6658" width="5.6640625" style="373" customWidth="1"/>
    <col min="6659" max="6659" width="19.33203125" style="373" customWidth="1"/>
    <col min="6660" max="6661" width="10.21875" style="373" customWidth="1"/>
    <col min="6662" max="6663" width="19.33203125" style="373" customWidth="1"/>
    <col min="6664" max="6664" width="13.109375" style="373" customWidth="1"/>
    <col min="6665" max="6671" width="13.88671875" style="373" customWidth="1"/>
    <col min="6672" max="6913" width="9" style="373"/>
    <col min="6914" max="6914" width="5.6640625" style="373" customWidth="1"/>
    <col min="6915" max="6915" width="19.33203125" style="373" customWidth="1"/>
    <col min="6916" max="6917" width="10.21875" style="373" customWidth="1"/>
    <col min="6918" max="6919" width="19.33203125" style="373" customWidth="1"/>
    <col min="6920" max="6920" width="13.109375" style="373" customWidth="1"/>
    <col min="6921" max="6927" width="13.88671875" style="373" customWidth="1"/>
    <col min="6928" max="7169" width="9" style="373"/>
    <col min="7170" max="7170" width="5.6640625" style="373" customWidth="1"/>
    <col min="7171" max="7171" width="19.33203125" style="373" customWidth="1"/>
    <col min="7172" max="7173" width="10.21875" style="373" customWidth="1"/>
    <col min="7174" max="7175" width="19.33203125" style="373" customWidth="1"/>
    <col min="7176" max="7176" width="13.109375" style="373" customWidth="1"/>
    <col min="7177" max="7183" width="13.88671875" style="373" customWidth="1"/>
    <col min="7184" max="7425" width="9" style="373"/>
    <col min="7426" max="7426" width="5.6640625" style="373" customWidth="1"/>
    <col min="7427" max="7427" width="19.33203125" style="373" customWidth="1"/>
    <col min="7428" max="7429" width="10.21875" style="373" customWidth="1"/>
    <col min="7430" max="7431" width="19.33203125" style="373" customWidth="1"/>
    <col min="7432" max="7432" width="13.109375" style="373" customWidth="1"/>
    <col min="7433" max="7439" width="13.88671875" style="373" customWidth="1"/>
    <col min="7440" max="7681" width="9" style="373"/>
    <col min="7682" max="7682" width="5.6640625" style="373" customWidth="1"/>
    <col min="7683" max="7683" width="19.33203125" style="373" customWidth="1"/>
    <col min="7684" max="7685" width="10.21875" style="373" customWidth="1"/>
    <col min="7686" max="7687" width="19.33203125" style="373" customWidth="1"/>
    <col min="7688" max="7688" width="13.109375" style="373" customWidth="1"/>
    <col min="7689" max="7695" width="13.88671875" style="373" customWidth="1"/>
    <col min="7696" max="7937" width="9" style="373"/>
    <col min="7938" max="7938" width="5.6640625" style="373" customWidth="1"/>
    <col min="7939" max="7939" width="19.33203125" style="373" customWidth="1"/>
    <col min="7940" max="7941" width="10.21875" style="373" customWidth="1"/>
    <col min="7942" max="7943" width="19.33203125" style="373" customWidth="1"/>
    <col min="7944" max="7944" width="13.109375" style="373" customWidth="1"/>
    <col min="7945" max="7951" width="13.88671875" style="373" customWidth="1"/>
    <col min="7952" max="8193" width="9" style="373"/>
    <col min="8194" max="8194" width="5.6640625" style="373" customWidth="1"/>
    <col min="8195" max="8195" width="19.33203125" style="373" customWidth="1"/>
    <col min="8196" max="8197" width="10.21875" style="373" customWidth="1"/>
    <col min="8198" max="8199" width="19.33203125" style="373" customWidth="1"/>
    <col min="8200" max="8200" width="13.109375" style="373" customWidth="1"/>
    <col min="8201" max="8207" width="13.88671875" style="373" customWidth="1"/>
    <col min="8208" max="8449" width="9" style="373"/>
    <col min="8450" max="8450" width="5.6640625" style="373" customWidth="1"/>
    <col min="8451" max="8451" width="19.33203125" style="373" customWidth="1"/>
    <col min="8452" max="8453" width="10.21875" style="373" customWidth="1"/>
    <col min="8454" max="8455" width="19.33203125" style="373" customWidth="1"/>
    <col min="8456" max="8456" width="13.109375" style="373" customWidth="1"/>
    <col min="8457" max="8463" width="13.88671875" style="373" customWidth="1"/>
    <col min="8464" max="8705" width="9" style="373"/>
    <col min="8706" max="8706" width="5.6640625" style="373" customWidth="1"/>
    <col min="8707" max="8707" width="19.33203125" style="373" customWidth="1"/>
    <col min="8708" max="8709" width="10.21875" style="373" customWidth="1"/>
    <col min="8710" max="8711" width="19.33203125" style="373" customWidth="1"/>
    <col min="8712" max="8712" width="13.109375" style="373" customWidth="1"/>
    <col min="8713" max="8719" width="13.88671875" style="373" customWidth="1"/>
    <col min="8720" max="8961" width="9" style="373"/>
    <col min="8962" max="8962" width="5.6640625" style="373" customWidth="1"/>
    <col min="8963" max="8963" width="19.33203125" style="373" customWidth="1"/>
    <col min="8964" max="8965" width="10.21875" style="373" customWidth="1"/>
    <col min="8966" max="8967" width="19.33203125" style="373" customWidth="1"/>
    <col min="8968" max="8968" width="13.109375" style="373" customWidth="1"/>
    <col min="8969" max="8975" width="13.88671875" style="373" customWidth="1"/>
    <col min="8976" max="9217" width="9" style="373"/>
    <col min="9218" max="9218" width="5.6640625" style="373" customWidth="1"/>
    <col min="9219" max="9219" width="19.33203125" style="373" customWidth="1"/>
    <col min="9220" max="9221" width="10.21875" style="373" customWidth="1"/>
    <col min="9222" max="9223" width="19.33203125" style="373" customWidth="1"/>
    <col min="9224" max="9224" width="13.109375" style="373" customWidth="1"/>
    <col min="9225" max="9231" width="13.88671875" style="373" customWidth="1"/>
    <col min="9232" max="9473" width="9" style="373"/>
    <col min="9474" max="9474" width="5.6640625" style="373" customWidth="1"/>
    <col min="9475" max="9475" width="19.33203125" style="373" customWidth="1"/>
    <col min="9476" max="9477" width="10.21875" style="373" customWidth="1"/>
    <col min="9478" max="9479" width="19.33203125" style="373" customWidth="1"/>
    <col min="9480" max="9480" width="13.109375" style="373" customWidth="1"/>
    <col min="9481" max="9487" width="13.88671875" style="373" customWidth="1"/>
    <col min="9488" max="9729" width="9" style="373"/>
    <col min="9730" max="9730" width="5.6640625" style="373" customWidth="1"/>
    <col min="9731" max="9731" width="19.33203125" style="373" customWidth="1"/>
    <col min="9732" max="9733" width="10.21875" style="373" customWidth="1"/>
    <col min="9734" max="9735" width="19.33203125" style="373" customWidth="1"/>
    <col min="9736" max="9736" width="13.109375" style="373" customWidth="1"/>
    <col min="9737" max="9743" width="13.88671875" style="373" customWidth="1"/>
    <col min="9744" max="9985" width="9" style="373"/>
    <col min="9986" max="9986" width="5.6640625" style="373" customWidth="1"/>
    <col min="9987" max="9987" width="19.33203125" style="373" customWidth="1"/>
    <col min="9988" max="9989" width="10.21875" style="373" customWidth="1"/>
    <col min="9990" max="9991" width="19.33203125" style="373" customWidth="1"/>
    <col min="9992" max="9992" width="13.109375" style="373" customWidth="1"/>
    <col min="9993" max="9999" width="13.88671875" style="373" customWidth="1"/>
    <col min="10000" max="10241" width="9" style="373"/>
    <col min="10242" max="10242" width="5.6640625" style="373" customWidth="1"/>
    <col min="10243" max="10243" width="19.33203125" style="373" customWidth="1"/>
    <col min="10244" max="10245" width="10.21875" style="373" customWidth="1"/>
    <col min="10246" max="10247" width="19.33203125" style="373" customWidth="1"/>
    <col min="10248" max="10248" width="13.109375" style="373" customWidth="1"/>
    <col min="10249" max="10255" width="13.88671875" style="373" customWidth="1"/>
    <col min="10256" max="10497" width="9" style="373"/>
    <col min="10498" max="10498" width="5.6640625" style="373" customWidth="1"/>
    <col min="10499" max="10499" width="19.33203125" style="373" customWidth="1"/>
    <col min="10500" max="10501" width="10.21875" style="373" customWidth="1"/>
    <col min="10502" max="10503" width="19.33203125" style="373" customWidth="1"/>
    <col min="10504" max="10504" width="13.109375" style="373" customWidth="1"/>
    <col min="10505" max="10511" width="13.88671875" style="373" customWidth="1"/>
    <col min="10512" max="10753" width="9" style="373"/>
    <col min="10754" max="10754" width="5.6640625" style="373" customWidth="1"/>
    <col min="10755" max="10755" width="19.33203125" style="373" customWidth="1"/>
    <col min="10756" max="10757" width="10.21875" style="373" customWidth="1"/>
    <col min="10758" max="10759" width="19.33203125" style="373" customWidth="1"/>
    <col min="10760" max="10760" width="13.109375" style="373" customWidth="1"/>
    <col min="10761" max="10767" width="13.88671875" style="373" customWidth="1"/>
    <col min="10768" max="11009" width="9" style="373"/>
    <col min="11010" max="11010" width="5.6640625" style="373" customWidth="1"/>
    <col min="11011" max="11011" width="19.33203125" style="373" customWidth="1"/>
    <col min="11012" max="11013" width="10.21875" style="373" customWidth="1"/>
    <col min="11014" max="11015" width="19.33203125" style="373" customWidth="1"/>
    <col min="11016" max="11016" width="13.109375" style="373" customWidth="1"/>
    <col min="11017" max="11023" width="13.88671875" style="373" customWidth="1"/>
    <col min="11024" max="11265" width="9" style="373"/>
    <col min="11266" max="11266" width="5.6640625" style="373" customWidth="1"/>
    <col min="11267" max="11267" width="19.33203125" style="373" customWidth="1"/>
    <col min="11268" max="11269" width="10.21875" style="373" customWidth="1"/>
    <col min="11270" max="11271" width="19.33203125" style="373" customWidth="1"/>
    <col min="11272" max="11272" width="13.109375" style="373" customWidth="1"/>
    <col min="11273" max="11279" width="13.88671875" style="373" customWidth="1"/>
    <col min="11280" max="11521" width="9" style="373"/>
    <col min="11522" max="11522" width="5.6640625" style="373" customWidth="1"/>
    <col min="11523" max="11523" width="19.33203125" style="373" customWidth="1"/>
    <col min="11524" max="11525" width="10.21875" style="373" customWidth="1"/>
    <col min="11526" max="11527" width="19.33203125" style="373" customWidth="1"/>
    <col min="11528" max="11528" width="13.109375" style="373" customWidth="1"/>
    <col min="11529" max="11535" width="13.88671875" style="373" customWidth="1"/>
    <col min="11536" max="11777" width="9" style="373"/>
    <col min="11778" max="11778" width="5.6640625" style="373" customWidth="1"/>
    <col min="11779" max="11779" width="19.33203125" style="373" customWidth="1"/>
    <col min="11780" max="11781" width="10.21875" style="373" customWidth="1"/>
    <col min="11782" max="11783" width="19.33203125" style="373" customWidth="1"/>
    <col min="11784" max="11784" width="13.109375" style="373" customWidth="1"/>
    <col min="11785" max="11791" width="13.88671875" style="373" customWidth="1"/>
    <col min="11792" max="12033" width="9" style="373"/>
    <col min="12034" max="12034" width="5.6640625" style="373" customWidth="1"/>
    <col min="12035" max="12035" width="19.33203125" style="373" customWidth="1"/>
    <col min="12036" max="12037" width="10.21875" style="373" customWidth="1"/>
    <col min="12038" max="12039" width="19.33203125" style="373" customWidth="1"/>
    <col min="12040" max="12040" width="13.109375" style="373" customWidth="1"/>
    <col min="12041" max="12047" width="13.88671875" style="373" customWidth="1"/>
    <col min="12048" max="12289" width="9" style="373"/>
    <col min="12290" max="12290" width="5.6640625" style="373" customWidth="1"/>
    <col min="12291" max="12291" width="19.33203125" style="373" customWidth="1"/>
    <col min="12292" max="12293" width="10.21875" style="373" customWidth="1"/>
    <col min="12294" max="12295" width="19.33203125" style="373" customWidth="1"/>
    <col min="12296" max="12296" width="13.109375" style="373" customWidth="1"/>
    <col min="12297" max="12303" width="13.88671875" style="373" customWidth="1"/>
    <col min="12304" max="12545" width="9" style="373"/>
    <col min="12546" max="12546" width="5.6640625" style="373" customWidth="1"/>
    <col min="12547" max="12547" width="19.33203125" style="373" customWidth="1"/>
    <col min="12548" max="12549" width="10.21875" style="373" customWidth="1"/>
    <col min="12550" max="12551" width="19.33203125" style="373" customWidth="1"/>
    <col min="12552" max="12552" width="13.109375" style="373" customWidth="1"/>
    <col min="12553" max="12559" width="13.88671875" style="373" customWidth="1"/>
    <col min="12560" max="12801" width="9" style="373"/>
    <col min="12802" max="12802" width="5.6640625" style="373" customWidth="1"/>
    <col min="12803" max="12803" width="19.33203125" style="373" customWidth="1"/>
    <col min="12804" max="12805" width="10.21875" style="373" customWidth="1"/>
    <col min="12806" max="12807" width="19.33203125" style="373" customWidth="1"/>
    <col min="12808" max="12808" width="13.109375" style="373" customWidth="1"/>
    <col min="12809" max="12815" width="13.88671875" style="373" customWidth="1"/>
    <col min="12816" max="13057" width="9" style="373"/>
    <col min="13058" max="13058" width="5.6640625" style="373" customWidth="1"/>
    <col min="13059" max="13059" width="19.33203125" style="373" customWidth="1"/>
    <col min="13060" max="13061" width="10.21875" style="373" customWidth="1"/>
    <col min="13062" max="13063" width="19.33203125" style="373" customWidth="1"/>
    <col min="13064" max="13064" width="13.109375" style="373" customWidth="1"/>
    <col min="13065" max="13071" width="13.88671875" style="373" customWidth="1"/>
    <col min="13072" max="13313" width="9" style="373"/>
    <col min="13314" max="13314" width="5.6640625" style="373" customWidth="1"/>
    <col min="13315" max="13315" width="19.33203125" style="373" customWidth="1"/>
    <col min="13316" max="13317" width="10.21875" style="373" customWidth="1"/>
    <col min="13318" max="13319" width="19.33203125" style="373" customWidth="1"/>
    <col min="13320" max="13320" width="13.109375" style="373" customWidth="1"/>
    <col min="13321" max="13327" width="13.88671875" style="373" customWidth="1"/>
    <col min="13328" max="13569" width="9" style="373"/>
    <col min="13570" max="13570" width="5.6640625" style="373" customWidth="1"/>
    <col min="13571" max="13571" width="19.33203125" style="373" customWidth="1"/>
    <col min="13572" max="13573" width="10.21875" style="373" customWidth="1"/>
    <col min="13574" max="13575" width="19.33203125" style="373" customWidth="1"/>
    <col min="13576" max="13576" width="13.109375" style="373" customWidth="1"/>
    <col min="13577" max="13583" width="13.88671875" style="373" customWidth="1"/>
    <col min="13584" max="13825" width="9" style="373"/>
    <col min="13826" max="13826" width="5.6640625" style="373" customWidth="1"/>
    <col min="13827" max="13827" width="19.33203125" style="373" customWidth="1"/>
    <col min="13828" max="13829" width="10.21875" style="373" customWidth="1"/>
    <col min="13830" max="13831" width="19.33203125" style="373" customWidth="1"/>
    <col min="13832" max="13832" width="13.109375" style="373" customWidth="1"/>
    <col min="13833" max="13839" width="13.88671875" style="373" customWidth="1"/>
    <col min="13840" max="14081" width="9" style="373"/>
    <col min="14082" max="14082" width="5.6640625" style="373" customWidth="1"/>
    <col min="14083" max="14083" width="19.33203125" style="373" customWidth="1"/>
    <col min="14084" max="14085" width="10.21875" style="373" customWidth="1"/>
    <col min="14086" max="14087" width="19.33203125" style="373" customWidth="1"/>
    <col min="14088" max="14088" width="13.109375" style="373" customWidth="1"/>
    <col min="14089" max="14095" width="13.88671875" style="373" customWidth="1"/>
    <col min="14096" max="14337" width="9" style="373"/>
    <col min="14338" max="14338" width="5.6640625" style="373" customWidth="1"/>
    <col min="14339" max="14339" width="19.33203125" style="373" customWidth="1"/>
    <col min="14340" max="14341" width="10.21875" style="373" customWidth="1"/>
    <col min="14342" max="14343" width="19.33203125" style="373" customWidth="1"/>
    <col min="14344" max="14344" width="13.109375" style="373" customWidth="1"/>
    <col min="14345" max="14351" width="13.88671875" style="373" customWidth="1"/>
    <col min="14352" max="14593" width="9" style="373"/>
    <col min="14594" max="14594" width="5.6640625" style="373" customWidth="1"/>
    <col min="14595" max="14595" width="19.33203125" style="373" customWidth="1"/>
    <col min="14596" max="14597" width="10.21875" style="373" customWidth="1"/>
    <col min="14598" max="14599" width="19.33203125" style="373" customWidth="1"/>
    <col min="14600" max="14600" width="13.109375" style="373" customWidth="1"/>
    <col min="14601" max="14607" width="13.88671875" style="373" customWidth="1"/>
    <col min="14608" max="14849" width="9" style="373"/>
    <col min="14850" max="14850" width="5.6640625" style="373" customWidth="1"/>
    <col min="14851" max="14851" width="19.33203125" style="373" customWidth="1"/>
    <col min="14852" max="14853" width="10.21875" style="373" customWidth="1"/>
    <col min="14854" max="14855" width="19.33203125" style="373" customWidth="1"/>
    <col min="14856" max="14856" width="13.109375" style="373" customWidth="1"/>
    <col min="14857" max="14863" width="13.88671875" style="373" customWidth="1"/>
    <col min="14864" max="15105" width="9" style="373"/>
    <col min="15106" max="15106" width="5.6640625" style="373" customWidth="1"/>
    <col min="15107" max="15107" width="19.33203125" style="373" customWidth="1"/>
    <col min="15108" max="15109" width="10.21875" style="373" customWidth="1"/>
    <col min="15110" max="15111" width="19.33203125" style="373" customWidth="1"/>
    <col min="15112" max="15112" width="13.109375" style="373" customWidth="1"/>
    <col min="15113" max="15119" width="13.88671875" style="373" customWidth="1"/>
    <col min="15120" max="15361" width="9" style="373"/>
    <col min="15362" max="15362" width="5.6640625" style="373" customWidth="1"/>
    <col min="15363" max="15363" width="19.33203125" style="373" customWidth="1"/>
    <col min="15364" max="15365" width="10.21875" style="373" customWidth="1"/>
    <col min="15366" max="15367" width="19.33203125" style="373" customWidth="1"/>
    <col min="15368" max="15368" width="13.109375" style="373" customWidth="1"/>
    <col min="15369" max="15375" width="13.88671875" style="373" customWidth="1"/>
    <col min="15376" max="15617" width="9" style="373"/>
    <col min="15618" max="15618" width="5.6640625" style="373" customWidth="1"/>
    <col min="15619" max="15619" width="19.33203125" style="373" customWidth="1"/>
    <col min="15620" max="15621" width="10.21875" style="373" customWidth="1"/>
    <col min="15622" max="15623" width="19.33203125" style="373" customWidth="1"/>
    <col min="15624" max="15624" width="13.109375" style="373" customWidth="1"/>
    <col min="15625" max="15631" width="13.88671875" style="373" customWidth="1"/>
    <col min="15632" max="15873" width="9" style="373"/>
    <col min="15874" max="15874" width="5.6640625" style="373" customWidth="1"/>
    <col min="15875" max="15875" width="19.33203125" style="373" customWidth="1"/>
    <col min="15876" max="15877" width="10.21875" style="373" customWidth="1"/>
    <col min="15878" max="15879" width="19.33203125" style="373" customWidth="1"/>
    <col min="15880" max="15880" width="13.109375" style="373" customWidth="1"/>
    <col min="15881" max="15887" width="13.88671875" style="373" customWidth="1"/>
    <col min="15888" max="16129" width="9" style="373"/>
    <col min="16130" max="16130" width="5.6640625" style="373" customWidth="1"/>
    <col min="16131" max="16131" width="19.33203125" style="373" customWidth="1"/>
    <col min="16132" max="16133" width="10.21875" style="373" customWidth="1"/>
    <col min="16134" max="16135" width="19.33203125" style="373" customWidth="1"/>
    <col min="16136" max="16136" width="13.109375" style="373" customWidth="1"/>
    <col min="16137" max="16143" width="13.88671875" style="373" customWidth="1"/>
    <col min="16144" max="16384" width="9" style="373"/>
  </cols>
  <sheetData>
    <row r="1" spans="1:15" ht="53.85" customHeight="1">
      <c r="A1" s="339"/>
      <c r="B1" s="407"/>
      <c r="C1" s="427"/>
      <c r="D1" s="340"/>
      <c r="E1" s="341"/>
      <c r="F1" s="342"/>
      <c r="G1" s="342"/>
      <c r="H1" s="341"/>
      <c r="I1" s="343"/>
      <c r="J1" s="343"/>
      <c r="K1" s="344"/>
      <c r="L1" s="727" t="s">
        <v>607</v>
      </c>
      <c r="M1" s="727"/>
      <c r="N1" s="727"/>
      <c r="O1" s="727"/>
    </row>
    <row r="2" spans="1:15" ht="40.5" customHeight="1">
      <c r="A2" s="339"/>
      <c r="B2" s="728" t="s">
        <v>424</v>
      </c>
      <c r="C2" s="728"/>
      <c r="D2" s="728"/>
      <c r="E2" s="728"/>
      <c r="F2" s="728"/>
      <c r="G2" s="728"/>
      <c r="H2" s="728"/>
      <c r="I2" s="728"/>
      <c r="J2" s="728"/>
      <c r="K2" s="728"/>
      <c r="L2" s="728"/>
      <c r="M2" s="728"/>
      <c r="N2" s="728"/>
      <c r="O2" s="728"/>
    </row>
    <row r="3" spans="1:15" ht="12.75" customHeight="1">
      <c r="A3" s="339"/>
      <c r="B3" s="729" t="s">
        <v>54</v>
      </c>
      <c r="C3" s="729"/>
      <c r="D3" s="729"/>
      <c r="E3" s="729"/>
      <c r="F3" s="729"/>
      <c r="G3" s="729"/>
      <c r="H3" s="729"/>
      <c r="I3" s="729"/>
      <c r="J3" s="729"/>
      <c r="K3" s="729"/>
      <c r="L3" s="729"/>
      <c r="M3" s="729"/>
      <c r="N3" s="729"/>
      <c r="O3" s="729"/>
    </row>
    <row r="4" spans="1:15" ht="12.75" customHeight="1">
      <c r="A4" s="339"/>
      <c r="B4" s="730" t="s">
        <v>55</v>
      </c>
      <c r="C4" s="730"/>
      <c r="D4" s="730"/>
      <c r="E4" s="730"/>
      <c r="F4" s="730"/>
      <c r="G4" s="730"/>
      <c r="H4" s="730"/>
      <c r="I4" s="730"/>
      <c r="J4" s="730"/>
      <c r="K4" s="730"/>
      <c r="L4" s="730"/>
      <c r="M4" s="730"/>
      <c r="N4" s="730"/>
      <c r="O4" s="730"/>
    </row>
    <row r="5" spans="1:15" ht="10.65" customHeight="1">
      <c r="A5" s="339"/>
      <c r="B5" s="408"/>
      <c r="C5" s="339"/>
      <c r="D5" s="340"/>
      <c r="E5" s="341"/>
      <c r="F5" s="342"/>
      <c r="G5" s="346"/>
      <c r="H5" s="347"/>
      <c r="I5" s="348"/>
      <c r="J5" s="348"/>
      <c r="K5" s="348"/>
      <c r="L5" s="348"/>
      <c r="M5" s="348"/>
      <c r="N5" s="348"/>
      <c r="O5" s="349" t="s">
        <v>61</v>
      </c>
    </row>
    <row r="6" spans="1:15" ht="13.2" customHeight="1">
      <c r="A6" s="350"/>
      <c r="B6" s="731" t="s">
        <v>376</v>
      </c>
      <c r="C6" s="732" t="s">
        <v>377</v>
      </c>
      <c r="D6" s="732" t="s">
        <v>378</v>
      </c>
      <c r="E6" s="733" t="s">
        <v>0</v>
      </c>
      <c r="F6" s="732" t="s">
        <v>379</v>
      </c>
      <c r="G6" s="732" t="s">
        <v>380</v>
      </c>
      <c r="H6" s="733" t="s">
        <v>381</v>
      </c>
      <c r="I6" s="732" t="s">
        <v>382</v>
      </c>
      <c r="J6" s="733" t="s">
        <v>383</v>
      </c>
      <c r="K6" s="734" t="s">
        <v>384</v>
      </c>
      <c r="L6" s="735"/>
      <c r="M6" s="735"/>
      <c r="N6" s="735"/>
      <c r="O6" s="736"/>
    </row>
    <row r="7" spans="1:15" ht="72" customHeight="1">
      <c r="A7" s="350"/>
      <c r="B7" s="731"/>
      <c r="C7" s="732"/>
      <c r="D7" s="732"/>
      <c r="E7" s="733"/>
      <c r="F7" s="732"/>
      <c r="G7" s="732"/>
      <c r="H7" s="733"/>
      <c r="I7" s="732"/>
      <c r="J7" s="733"/>
      <c r="K7" s="351" t="s">
        <v>385</v>
      </c>
      <c r="L7" s="351" t="s">
        <v>386</v>
      </c>
      <c r="M7" s="351" t="s">
        <v>387</v>
      </c>
      <c r="N7" s="351" t="s">
        <v>388</v>
      </c>
      <c r="O7" s="351" t="s">
        <v>389</v>
      </c>
    </row>
    <row r="8" spans="1:15" s="374" customFormat="1" ht="12">
      <c r="A8" s="352"/>
      <c r="B8" s="353">
        <v>1</v>
      </c>
      <c r="C8" s="425">
        <v>2</v>
      </c>
      <c r="D8" s="424">
        <v>3</v>
      </c>
      <c r="E8" s="426">
        <v>4</v>
      </c>
      <c r="F8" s="425">
        <v>5</v>
      </c>
      <c r="G8" s="425">
        <v>6</v>
      </c>
      <c r="H8" s="426" t="s">
        <v>390</v>
      </c>
      <c r="I8" s="426">
        <v>8</v>
      </c>
      <c r="J8" s="426">
        <v>9</v>
      </c>
      <c r="K8" s="426">
        <v>10</v>
      </c>
      <c r="L8" s="426">
        <v>11</v>
      </c>
      <c r="M8" s="426">
        <v>12</v>
      </c>
      <c r="N8" s="426">
        <v>13</v>
      </c>
      <c r="O8" s="426">
        <v>14</v>
      </c>
    </row>
    <row r="9" spans="1:15" s="359" customFormat="1" ht="16.95" customHeight="1">
      <c r="A9" s="355">
        <v>1</v>
      </c>
      <c r="B9" s="412" t="s">
        <v>391</v>
      </c>
      <c r="C9" s="356" t="s">
        <v>392</v>
      </c>
      <c r="D9" s="356" t="s">
        <v>52</v>
      </c>
      <c r="E9" s="356" t="s">
        <v>52</v>
      </c>
      <c r="F9" s="356" t="s">
        <v>52</v>
      </c>
      <c r="G9" s="356" t="s">
        <v>14</v>
      </c>
      <c r="H9" s="356" t="s">
        <v>52</v>
      </c>
      <c r="I9" s="357" t="s">
        <v>52</v>
      </c>
      <c r="J9" s="358">
        <f>J12+J10+J14</f>
        <v>5487000</v>
      </c>
      <c r="K9" s="358">
        <f t="shared" ref="K9:O9" si="0">K12+K10+K14</f>
        <v>5487000</v>
      </c>
      <c r="L9" s="358">
        <f t="shared" si="0"/>
        <v>0</v>
      </c>
      <c r="M9" s="358">
        <f t="shared" si="0"/>
        <v>0</v>
      </c>
      <c r="N9" s="358">
        <f t="shared" si="0"/>
        <v>0</v>
      </c>
      <c r="O9" s="358">
        <f t="shared" si="0"/>
        <v>0</v>
      </c>
    </row>
    <row r="10" spans="1:15" s="363" customFormat="1" ht="31.95" customHeight="1">
      <c r="A10" s="428">
        <v>0</v>
      </c>
      <c r="B10" s="405" t="s">
        <v>393</v>
      </c>
      <c r="C10" s="361" t="s">
        <v>404</v>
      </c>
      <c r="D10" s="361" t="s">
        <v>405</v>
      </c>
      <c r="E10" s="361" t="s">
        <v>52</v>
      </c>
      <c r="F10" s="361" t="s">
        <v>52</v>
      </c>
      <c r="G10" s="361" t="s">
        <v>14</v>
      </c>
      <c r="H10" s="361" t="s">
        <v>398</v>
      </c>
      <c r="I10" s="362">
        <v>42508164</v>
      </c>
      <c r="J10" s="362">
        <f>J11</f>
        <v>1700000</v>
      </c>
      <c r="K10" s="362">
        <f t="shared" ref="K10:O10" si="1">K11</f>
        <v>1700000</v>
      </c>
      <c r="L10" s="362">
        <f t="shared" si="1"/>
        <v>0</v>
      </c>
      <c r="M10" s="362">
        <f t="shared" si="1"/>
        <v>0</v>
      </c>
      <c r="N10" s="362">
        <f t="shared" si="1"/>
        <v>0</v>
      </c>
      <c r="O10" s="362">
        <f t="shared" si="1"/>
        <v>0</v>
      </c>
    </row>
    <row r="11" spans="1:15" s="462" customFormat="1" ht="69">
      <c r="A11" s="428">
        <v>1</v>
      </c>
      <c r="B11" s="360" t="s">
        <v>52</v>
      </c>
      <c r="C11" s="361" t="s">
        <v>52</v>
      </c>
      <c r="D11" s="361" t="s">
        <v>52</v>
      </c>
      <c r="E11" s="361" t="s">
        <v>245</v>
      </c>
      <c r="F11" s="361" t="s">
        <v>247</v>
      </c>
      <c r="G11" s="361" t="s">
        <v>14</v>
      </c>
      <c r="H11" s="361" t="s">
        <v>52</v>
      </c>
      <c r="I11" s="364" t="s">
        <v>52</v>
      </c>
      <c r="J11" s="362">
        <f>K11+L11+M11+N11+O11</f>
        <v>1700000</v>
      </c>
      <c r="K11" s="384">
        <v>1700000</v>
      </c>
      <c r="L11" s="362">
        <v>0</v>
      </c>
      <c r="M11" s="362">
        <v>0</v>
      </c>
      <c r="N11" s="362">
        <v>0</v>
      </c>
      <c r="O11" s="362">
        <v>0</v>
      </c>
    </row>
    <row r="12" spans="1:15" s="363" customFormat="1" ht="31.95" customHeight="1">
      <c r="A12" s="428">
        <v>1</v>
      </c>
      <c r="B12" s="405" t="s">
        <v>395</v>
      </c>
      <c r="C12" s="361" t="s">
        <v>497</v>
      </c>
      <c r="D12" s="361" t="s">
        <v>498</v>
      </c>
      <c r="E12" s="361" t="s">
        <v>52</v>
      </c>
      <c r="F12" s="361" t="s">
        <v>52</v>
      </c>
      <c r="G12" s="361" t="s">
        <v>14</v>
      </c>
      <c r="H12" s="361" t="s">
        <v>394</v>
      </c>
      <c r="I12" s="362">
        <v>9646995</v>
      </c>
      <c r="J12" s="362">
        <f>J13</f>
        <v>387000</v>
      </c>
      <c r="K12" s="362">
        <f t="shared" ref="K12:O12" si="2">K13</f>
        <v>387000</v>
      </c>
      <c r="L12" s="362">
        <f t="shared" si="2"/>
        <v>0</v>
      </c>
      <c r="M12" s="362">
        <f t="shared" si="2"/>
        <v>0</v>
      </c>
      <c r="N12" s="362">
        <f t="shared" si="2"/>
        <v>0</v>
      </c>
      <c r="O12" s="362">
        <f t="shared" si="2"/>
        <v>0</v>
      </c>
    </row>
    <row r="13" spans="1:15" s="411" customFormat="1" ht="69">
      <c r="A13" s="428">
        <v>0</v>
      </c>
      <c r="B13" s="360" t="s">
        <v>52</v>
      </c>
      <c r="C13" s="361" t="s">
        <v>52</v>
      </c>
      <c r="D13" s="361" t="s">
        <v>52</v>
      </c>
      <c r="E13" s="361" t="s">
        <v>245</v>
      </c>
      <c r="F13" s="361" t="s">
        <v>247</v>
      </c>
      <c r="G13" s="361" t="s">
        <v>14</v>
      </c>
      <c r="H13" s="361" t="s">
        <v>52</v>
      </c>
      <c r="I13" s="364" t="s">
        <v>52</v>
      </c>
      <c r="J13" s="362">
        <f>K13+L13+M13+N13+O13</f>
        <v>387000</v>
      </c>
      <c r="K13" s="362">
        <v>387000</v>
      </c>
      <c r="L13" s="362">
        <v>0</v>
      </c>
      <c r="M13" s="362">
        <v>0</v>
      </c>
      <c r="N13" s="362">
        <v>0</v>
      </c>
      <c r="O13" s="362">
        <v>0</v>
      </c>
    </row>
    <row r="14" spans="1:15" s="363" customFormat="1" ht="70.8" customHeight="1">
      <c r="A14" s="428">
        <v>1</v>
      </c>
      <c r="B14" s="405" t="s">
        <v>460</v>
      </c>
      <c r="C14" s="361" t="s">
        <v>461</v>
      </c>
      <c r="D14" s="438" t="s">
        <v>462</v>
      </c>
      <c r="E14" s="361" t="s">
        <v>52</v>
      </c>
      <c r="F14" s="361" t="s">
        <v>52</v>
      </c>
      <c r="G14" s="361" t="s">
        <v>14</v>
      </c>
      <c r="H14" s="438" t="s">
        <v>463</v>
      </c>
      <c r="I14" s="384">
        <v>36828158</v>
      </c>
      <c r="J14" s="362">
        <f>K14+L14+M14+N14+O14</f>
        <v>3400000</v>
      </c>
      <c r="K14" s="362">
        <f>K15</f>
        <v>3400000</v>
      </c>
      <c r="L14" s="362">
        <v>0</v>
      </c>
      <c r="M14" s="362">
        <v>0</v>
      </c>
      <c r="N14" s="362">
        <v>0</v>
      </c>
      <c r="O14" s="362">
        <v>0</v>
      </c>
    </row>
    <row r="15" spans="1:15" s="411" customFormat="1" ht="82.8">
      <c r="A15" s="428">
        <v>0</v>
      </c>
      <c r="B15" s="405" t="s">
        <v>52</v>
      </c>
      <c r="C15" s="361" t="s">
        <v>52</v>
      </c>
      <c r="D15" s="361" t="s">
        <v>52</v>
      </c>
      <c r="E15" s="361" t="s">
        <v>241</v>
      </c>
      <c r="F15" s="361" t="s">
        <v>243</v>
      </c>
      <c r="G15" s="361" t="s">
        <v>14</v>
      </c>
      <c r="H15" s="361" t="s">
        <v>52</v>
      </c>
      <c r="I15" s="364" t="s">
        <v>52</v>
      </c>
      <c r="J15" s="362">
        <f>K15</f>
        <v>3400000</v>
      </c>
      <c r="K15" s="362">
        <v>3400000</v>
      </c>
      <c r="L15" s="362">
        <f t="shared" ref="L15:O15" si="3">L14</f>
        <v>0</v>
      </c>
      <c r="M15" s="362">
        <f t="shared" si="3"/>
        <v>0</v>
      </c>
      <c r="N15" s="362">
        <f t="shared" si="3"/>
        <v>0</v>
      </c>
      <c r="O15" s="362">
        <f t="shared" si="3"/>
        <v>0</v>
      </c>
    </row>
    <row r="16" spans="1:15" s="365" customFormat="1" ht="15" customHeight="1">
      <c r="A16" s="355">
        <v>1</v>
      </c>
      <c r="B16" s="412" t="s">
        <v>52</v>
      </c>
      <c r="C16" s="356" t="s">
        <v>52</v>
      </c>
      <c r="D16" s="356" t="s">
        <v>52</v>
      </c>
      <c r="E16" s="356" t="s">
        <v>52</v>
      </c>
      <c r="F16" s="356" t="s">
        <v>52</v>
      </c>
      <c r="G16" s="356" t="s">
        <v>52</v>
      </c>
      <c r="H16" s="356" t="s">
        <v>52</v>
      </c>
      <c r="I16" s="357" t="s">
        <v>53</v>
      </c>
      <c r="J16" s="358">
        <f>J9</f>
        <v>5487000</v>
      </c>
      <c r="K16" s="358">
        <f t="shared" ref="K16:O16" si="4">K9</f>
        <v>5487000</v>
      </c>
      <c r="L16" s="358">
        <f t="shared" si="4"/>
        <v>0</v>
      </c>
      <c r="M16" s="358">
        <f t="shared" si="4"/>
        <v>0</v>
      </c>
      <c r="N16" s="358">
        <f t="shared" si="4"/>
        <v>0</v>
      </c>
      <c r="O16" s="358">
        <f t="shared" si="4"/>
        <v>0</v>
      </c>
    </row>
    <row r="19" spans="1:10" s="363" customFormat="1" ht="30" customHeight="1">
      <c r="A19" s="737" t="s">
        <v>422</v>
      </c>
      <c r="B19" s="738"/>
      <c r="C19" s="738"/>
      <c r="D19" s="738"/>
      <c r="E19" s="726" t="s">
        <v>423</v>
      </c>
      <c r="F19" s="726"/>
      <c r="G19" s="726"/>
      <c r="H19" s="726"/>
      <c r="I19" s="726"/>
      <c r="J19" s="366"/>
    </row>
  </sheetData>
  <mergeCells count="16">
    <mergeCell ref="A19:D19"/>
    <mergeCell ref="E19:I19"/>
    <mergeCell ref="L1:O1"/>
    <mergeCell ref="B2:O2"/>
    <mergeCell ref="B3:O3"/>
    <mergeCell ref="B4:O4"/>
    <mergeCell ref="B6:B7"/>
    <mergeCell ref="C6:C7"/>
    <mergeCell ref="D6:D7"/>
    <mergeCell ref="E6:E7"/>
    <mergeCell ref="F6:F7"/>
    <mergeCell ref="G6:G7"/>
    <mergeCell ref="H6:H7"/>
    <mergeCell ref="I6:I7"/>
    <mergeCell ref="J6:J7"/>
    <mergeCell ref="K6:O6"/>
  </mergeCells>
  <pageMargins left="0.23622047244094491" right="0.23622047244094491" top="0.94488188976377963" bottom="0.35433070866141736" header="0.31496062992125984" footer="0.31496062992125984"/>
  <pageSetup paperSize="9" scale="66" fitToHeight="0" orientation="landscape"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view="pageBreakPreview" topLeftCell="A34" zoomScale="85" zoomScaleNormal="100" zoomScaleSheetLayoutView="85" workbookViewId="0">
      <selection activeCell="D16" sqref="D16"/>
    </sheetView>
  </sheetViews>
  <sheetFormatPr defaultColWidth="8.6640625" defaultRowHeight="16.2"/>
  <cols>
    <col min="1" max="1" width="13.33203125" style="288" customWidth="1"/>
    <col min="2" max="2" width="10.21875" style="289" customWidth="1"/>
    <col min="3" max="3" width="7.77734375" style="290" customWidth="1"/>
    <col min="4" max="4" width="45.33203125" style="291" customWidth="1"/>
    <col min="5" max="5" width="64.6640625" style="292" customWidth="1"/>
    <col min="6" max="6" width="18.33203125" style="292" customWidth="1"/>
    <col min="7" max="7" width="19.77734375" style="250" customWidth="1"/>
    <col min="8" max="9" width="19.6640625" style="250" customWidth="1"/>
    <col min="10" max="10" width="19.109375" style="250" customWidth="1"/>
    <col min="11" max="11" width="13.33203125" style="250" hidden="1" customWidth="1"/>
    <col min="12" max="12" width="8.6640625" style="250" hidden="1" customWidth="1"/>
    <col min="13" max="13" width="2.6640625" style="250" hidden="1" customWidth="1"/>
    <col min="14" max="256" width="8.6640625" style="250"/>
    <col min="257" max="257" width="13.33203125" style="250" customWidth="1"/>
    <col min="258" max="258" width="7.6640625" style="250" customWidth="1"/>
    <col min="259" max="259" width="7.33203125" style="250" customWidth="1"/>
    <col min="260" max="260" width="40.33203125" style="250" customWidth="1"/>
    <col min="261" max="261" width="57.88671875" style="250" customWidth="1"/>
    <col min="262" max="262" width="19.33203125" style="250" customWidth="1"/>
    <col min="263" max="263" width="15.33203125" style="250" customWidth="1"/>
    <col min="264" max="264" width="14.33203125" style="250" customWidth="1"/>
    <col min="265" max="265" width="15.109375" style="250" customWidth="1"/>
    <col min="266" max="266" width="15.33203125" style="250" customWidth="1"/>
    <col min="267" max="269" width="0" style="250" hidden="1" customWidth="1"/>
    <col min="270" max="512" width="8.6640625" style="250"/>
    <col min="513" max="513" width="13.33203125" style="250" customWidth="1"/>
    <col min="514" max="514" width="7.6640625" style="250" customWidth="1"/>
    <col min="515" max="515" width="7.33203125" style="250" customWidth="1"/>
    <col min="516" max="516" width="40.33203125" style="250" customWidth="1"/>
    <col min="517" max="517" width="57.88671875" style="250" customWidth="1"/>
    <col min="518" max="518" width="19.33203125" style="250" customWidth="1"/>
    <col min="519" max="519" width="15.33203125" style="250" customWidth="1"/>
    <col min="520" max="520" width="14.33203125" style="250" customWidth="1"/>
    <col min="521" max="521" width="15.109375" style="250" customWidth="1"/>
    <col min="522" max="522" width="15.33203125" style="250" customWidth="1"/>
    <col min="523" max="525" width="0" style="250" hidden="1" customWidth="1"/>
    <col min="526" max="768" width="8.6640625" style="250"/>
    <col min="769" max="769" width="13.33203125" style="250" customWidth="1"/>
    <col min="770" max="770" width="7.6640625" style="250" customWidth="1"/>
    <col min="771" max="771" width="7.33203125" style="250" customWidth="1"/>
    <col min="772" max="772" width="40.33203125" style="250" customWidth="1"/>
    <col min="773" max="773" width="57.88671875" style="250" customWidth="1"/>
    <col min="774" max="774" width="19.33203125" style="250" customWidth="1"/>
    <col min="775" max="775" width="15.33203125" style="250" customWidth="1"/>
    <col min="776" max="776" width="14.33203125" style="250" customWidth="1"/>
    <col min="777" max="777" width="15.109375" style="250" customWidth="1"/>
    <col min="778" max="778" width="15.33203125" style="250" customWidth="1"/>
    <col min="779" max="781" width="0" style="250" hidden="1" customWidth="1"/>
    <col min="782" max="1024" width="8.6640625" style="250"/>
    <col min="1025" max="1025" width="13.33203125" style="250" customWidth="1"/>
    <col min="1026" max="1026" width="7.6640625" style="250" customWidth="1"/>
    <col min="1027" max="1027" width="7.33203125" style="250" customWidth="1"/>
    <col min="1028" max="1028" width="40.33203125" style="250" customWidth="1"/>
    <col min="1029" max="1029" width="57.88671875" style="250" customWidth="1"/>
    <col min="1030" max="1030" width="19.33203125" style="250" customWidth="1"/>
    <col min="1031" max="1031" width="15.33203125" style="250" customWidth="1"/>
    <col min="1032" max="1032" width="14.33203125" style="250" customWidth="1"/>
    <col min="1033" max="1033" width="15.109375" style="250" customWidth="1"/>
    <col min="1034" max="1034" width="15.33203125" style="250" customWidth="1"/>
    <col min="1035" max="1037" width="0" style="250" hidden="1" customWidth="1"/>
    <col min="1038" max="1280" width="8.6640625" style="250"/>
    <col min="1281" max="1281" width="13.33203125" style="250" customWidth="1"/>
    <col min="1282" max="1282" width="7.6640625" style="250" customWidth="1"/>
    <col min="1283" max="1283" width="7.33203125" style="250" customWidth="1"/>
    <col min="1284" max="1284" width="40.33203125" style="250" customWidth="1"/>
    <col min="1285" max="1285" width="57.88671875" style="250" customWidth="1"/>
    <col min="1286" max="1286" width="19.33203125" style="250" customWidth="1"/>
    <col min="1287" max="1287" width="15.33203125" style="250" customWidth="1"/>
    <col min="1288" max="1288" width="14.33203125" style="250" customWidth="1"/>
    <col min="1289" max="1289" width="15.109375" style="250" customWidth="1"/>
    <col min="1290" max="1290" width="15.33203125" style="250" customWidth="1"/>
    <col min="1291" max="1293" width="0" style="250" hidden="1" customWidth="1"/>
    <col min="1294" max="1536" width="8.6640625" style="250"/>
    <col min="1537" max="1537" width="13.33203125" style="250" customWidth="1"/>
    <col min="1538" max="1538" width="7.6640625" style="250" customWidth="1"/>
    <col min="1539" max="1539" width="7.33203125" style="250" customWidth="1"/>
    <col min="1540" max="1540" width="40.33203125" style="250" customWidth="1"/>
    <col min="1541" max="1541" width="57.88671875" style="250" customWidth="1"/>
    <col min="1542" max="1542" width="19.33203125" style="250" customWidth="1"/>
    <col min="1543" max="1543" width="15.33203125" style="250" customWidth="1"/>
    <col min="1544" max="1544" width="14.33203125" style="250" customWidth="1"/>
    <col min="1545" max="1545" width="15.109375" style="250" customWidth="1"/>
    <col min="1546" max="1546" width="15.33203125" style="250" customWidth="1"/>
    <col min="1547" max="1549" width="0" style="250" hidden="1" customWidth="1"/>
    <col min="1550" max="1792" width="8.6640625" style="250"/>
    <col min="1793" max="1793" width="13.33203125" style="250" customWidth="1"/>
    <col min="1794" max="1794" width="7.6640625" style="250" customWidth="1"/>
    <col min="1795" max="1795" width="7.33203125" style="250" customWidth="1"/>
    <col min="1796" max="1796" width="40.33203125" style="250" customWidth="1"/>
    <col min="1797" max="1797" width="57.88671875" style="250" customWidth="1"/>
    <col min="1798" max="1798" width="19.33203125" style="250" customWidth="1"/>
    <col min="1799" max="1799" width="15.33203125" style="250" customWidth="1"/>
    <col min="1800" max="1800" width="14.33203125" style="250" customWidth="1"/>
    <col min="1801" max="1801" width="15.109375" style="250" customWidth="1"/>
    <col min="1802" max="1802" width="15.33203125" style="250" customWidth="1"/>
    <col min="1803" max="1805" width="0" style="250" hidden="1" customWidth="1"/>
    <col min="1806" max="2048" width="8.6640625" style="250"/>
    <col min="2049" max="2049" width="13.33203125" style="250" customWidth="1"/>
    <col min="2050" max="2050" width="7.6640625" style="250" customWidth="1"/>
    <col min="2051" max="2051" width="7.33203125" style="250" customWidth="1"/>
    <col min="2052" max="2052" width="40.33203125" style="250" customWidth="1"/>
    <col min="2053" max="2053" width="57.88671875" style="250" customWidth="1"/>
    <col min="2054" max="2054" width="19.33203125" style="250" customWidth="1"/>
    <col min="2055" max="2055" width="15.33203125" style="250" customWidth="1"/>
    <col min="2056" max="2056" width="14.33203125" style="250" customWidth="1"/>
    <col min="2057" max="2057" width="15.109375" style="250" customWidth="1"/>
    <col min="2058" max="2058" width="15.33203125" style="250" customWidth="1"/>
    <col min="2059" max="2061" width="0" style="250" hidden="1" customWidth="1"/>
    <col min="2062" max="2304" width="8.6640625" style="250"/>
    <col min="2305" max="2305" width="13.33203125" style="250" customWidth="1"/>
    <col min="2306" max="2306" width="7.6640625" style="250" customWidth="1"/>
    <col min="2307" max="2307" width="7.33203125" style="250" customWidth="1"/>
    <col min="2308" max="2308" width="40.33203125" style="250" customWidth="1"/>
    <col min="2309" max="2309" width="57.88671875" style="250" customWidth="1"/>
    <col min="2310" max="2310" width="19.33203125" style="250" customWidth="1"/>
    <col min="2311" max="2311" width="15.33203125" style="250" customWidth="1"/>
    <col min="2312" max="2312" width="14.33203125" style="250" customWidth="1"/>
    <col min="2313" max="2313" width="15.109375" style="250" customWidth="1"/>
    <col min="2314" max="2314" width="15.33203125" style="250" customWidth="1"/>
    <col min="2315" max="2317" width="0" style="250" hidden="1" customWidth="1"/>
    <col min="2318" max="2560" width="8.6640625" style="250"/>
    <col min="2561" max="2561" width="13.33203125" style="250" customWidth="1"/>
    <col min="2562" max="2562" width="7.6640625" style="250" customWidth="1"/>
    <col min="2563" max="2563" width="7.33203125" style="250" customWidth="1"/>
    <col min="2564" max="2564" width="40.33203125" style="250" customWidth="1"/>
    <col min="2565" max="2565" width="57.88671875" style="250" customWidth="1"/>
    <col min="2566" max="2566" width="19.33203125" style="250" customWidth="1"/>
    <col min="2567" max="2567" width="15.33203125" style="250" customWidth="1"/>
    <col min="2568" max="2568" width="14.33203125" style="250" customWidth="1"/>
    <col min="2569" max="2569" width="15.109375" style="250" customWidth="1"/>
    <col min="2570" max="2570" width="15.33203125" style="250" customWidth="1"/>
    <col min="2571" max="2573" width="0" style="250" hidden="1" customWidth="1"/>
    <col min="2574" max="2816" width="8.6640625" style="250"/>
    <col min="2817" max="2817" width="13.33203125" style="250" customWidth="1"/>
    <col min="2818" max="2818" width="7.6640625" style="250" customWidth="1"/>
    <col min="2819" max="2819" width="7.33203125" style="250" customWidth="1"/>
    <col min="2820" max="2820" width="40.33203125" style="250" customWidth="1"/>
    <col min="2821" max="2821" width="57.88671875" style="250" customWidth="1"/>
    <col min="2822" max="2822" width="19.33203125" style="250" customWidth="1"/>
    <col min="2823" max="2823" width="15.33203125" style="250" customWidth="1"/>
    <col min="2824" max="2824" width="14.33203125" style="250" customWidth="1"/>
    <col min="2825" max="2825" width="15.109375" style="250" customWidth="1"/>
    <col min="2826" max="2826" width="15.33203125" style="250" customWidth="1"/>
    <col min="2827" max="2829" width="0" style="250" hidden="1" customWidth="1"/>
    <col min="2830" max="3072" width="8.6640625" style="250"/>
    <col min="3073" max="3073" width="13.33203125" style="250" customWidth="1"/>
    <col min="3074" max="3074" width="7.6640625" style="250" customWidth="1"/>
    <col min="3075" max="3075" width="7.33203125" style="250" customWidth="1"/>
    <col min="3076" max="3076" width="40.33203125" style="250" customWidth="1"/>
    <col min="3077" max="3077" width="57.88671875" style="250" customWidth="1"/>
    <col min="3078" max="3078" width="19.33203125" style="250" customWidth="1"/>
    <col min="3079" max="3079" width="15.33203125" style="250" customWidth="1"/>
    <col min="3080" max="3080" width="14.33203125" style="250" customWidth="1"/>
    <col min="3081" max="3081" width="15.109375" style="250" customWidth="1"/>
    <col min="3082" max="3082" width="15.33203125" style="250" customWidth="1"/>
    <col min="3083" max="3085" width="0" style="250" hidden="1" customWidth="1"/>
    <col min="3086" max="3328" width="8.6640625" style="250"/>
    <col min="3329" max="3329" width="13.33203125" style="250" customWidth="1"/>
    <col min="3330" max="3330" width="7.6640625" style="250" customWidth="1"/>
    <col min="3331" max="3331" width="7.33203125" style="250" customWidth="1"/>
    <col min="3332" max="3332" width="40.33203125" style="250" customWidth="1"/>
    <col min="3333" max="3333" width="57.88671875" style="250" customWidth="1"/>
    <col min="3334" max="3334" width="19.33203125" style="250" customWidth="1"/>
    <col min="3335" max="3335" width="15.33203125" style="250" customWidth="1"/>
    <col min="3336" max="3336" width="14.33203125" style="250" customWidth="1"/>
    <col min="3337" max="3337" width="15.109375" style="250" customWidth="1"/>
    <col min="3338" max="3338" width="15.33203125" style="250" customWidth="1"/>
    <col min="3339" max="3341" width="0" style="250" hidden="1" customWidth="1"/>
    <col min="3342" max="3584" width="8.6640625" style="250"/>
    <col min="3585" max="3585" width="13.33203125" style="250" customWidth="1"/>
    <col min="3586" max="3586" width="7.6640625" style="250" customWidth="1"/>
    <col min="3587" max="3587" width="7.33203125" style="250" customWidth="1"/>
    <col min="3588" max="3588" width="40.33203125" style="250" customWidth="1"/>
    <col min="3589" max="3589" width="57.88671875" style="250" customWidth="1"/>
    <col min="3590" max="3590" width="19.33203125" style="250" customWidth="1"/>
    <col min="3591" max="3591" width="15.33203125" style="250" customWidth="1"/>
    <col min="3592" max="3592" width="14.33203125" style="250" customWidth="1"/>
    <col min="3593" max="3593" width="15.109375" style="250" customWidth="1"/>
    <col min="3594" max="3594" width="15.33203125" style="250" customWidth="1"/>
    <col min="3595" max="3597" width="0" style="250" hidden="1" customWidth="1"/>
    <col min="3598" max="3840" width="8.6640625" style="250"/>
    <col min="3841" max="3841" width="13.33203125" style="250" customWidth="1"/>
    <col min="3842" max="3842" width="7.6640625" style="250" customWidth="1"/>
    <col min="3843" max="3843" width="7.33203125" style="250" customWidth="1"/>
    <col min="3844" max="3844" width="40.33203125" style="250" customWidth="1"/>
    <col min="3845" max="3845" width="57.88671875" style="250" customWidth="1"/>
    <col min="3846" max="3846" width="19.33203125" style="250" customWidth="1"/>
    <col min="3847" max="3847" width="15.33203125" style="250" customWidth="1"/>
    <col min="3848" max="3848" width="14.33203125" style="250" customWidth="1"/>
    <col min="3849" max="3849" width="15.109375" style="250" customWidth="1"/>
    <col min="3850" max="3850" width="15.33203125" style="250" customWidth="1"/>
    <col min="3851" max="3853" width="0" style="250" hidden="1" customWidth="1"/>
    <col min="3854" max="4096" width="8.6640625" style="250"/>
    <col min="4097" max="4097" width="13.33203125" style="250" customWidth="1"/>
    <col min="4098" max="4098" width="7.6640625" style="250" customWidth="1"/>
    <col min="4099" max="4099" width="7.33203125" style="250" customWidth="1"/>
    <col min="4100" max="4100" width="40.33203125" style="250" customWidth="1"/>
    <col min="4101" max="4101" width="57.88671875" style="250" customWidth="1"/>
    <col min="4102" max="4102" width="19.33203125" style="250" customWidth="1"/>
    <col min="4103" max="4103" width="15.33203125" style="250" customWidth="1"/>
    <col min="4104" max="4104" width="14.33203125" style="250" customWidth="1"/>
    <col min="4105" max="4105" width="15.109375" style="250" customWidth="1"/>
    <col min="4106" max="4106" width="15.33203125" style="250" customWidth="1"/>
    <col min="4107" max="4109" width="0" style="250" hidden="1" customWidth="1"/>
    <col min="4110" max="4352" width="8.6640625" style="250"/>
    <col min="4353" max="4353" width="13.33203125" style="250" customWidth="1"/>
    <col min="4354" max="4354" width="7.6640625" style="250" customWidth="1"/>
    <col min="4355" max="4355" width="7.33203125" style="250" customWidth="1"/>
    <col min="4356" max="4356" width="40.33203125" style="250" customWidth="1"/>
    <col min="4357" max="4357" width="57.88671875" style="250" customWidth="1"/>
    <col min="4358" max="4358" width="19.33203125" style="250" customWidth="1"/>
    <col min="4359" max="4359" width="15.33203125" style="250" customWidth="1"/>
    <col min="4360" max="4360" width="14.33203125" style="250" customWidth="1"/>
    <col min="4361" max="4361" width="15.109375" style="250" customWidth="1"/>
    <col min="4362" max="4362" width="15.33203125" style="250" customWidth="1"/>
    <col min="4363" max="4365" width="0" style="250" hidden="1" customWidth="1"/>
    <col min="4366" max="4608" width="8.6640625" style="250"/>
    <col min="4609" max="4609" width="13.33203125" style="250" customWidth="1"/>
    <col min="4610" max="4610" width="7.6640625" style="250" customWidth="1"/>
    <col min="4611" max="4611" width="7.33203125" style="250" customWidth="1"/>
    <col min="4612" max="4612" width="40.33203125" style="250" customWidth="1"/>
    <col min="4613" max="4613" width="57.88671875" style="250" customWidth="1"/>
    <col min="4614" max="4614" width="19.33203125" style="250" customWidth="1"/>
    <col min="4615" max="4615" width="15.33203125" style="250" customWidth="1"/>
    <col min="4616" max="4616" width="14.33203125" style="250" customWidth="1"/>
    <col min="4617" max="4617" width="15.109375" style="250" customWidth="1"/>
    <col min="4618" max="4618" width="15.33203125" style="250" customWidth="1"/>
    <col min="4619" max="4621" width="0" style="250" hidden="1" customWidth="1"/>
    <col min="4622" max="4864" width="8.6640625" style="250"/>
    <col min="4865" max="4865" width="13.33203125" style="250" customWidth="1"/>
    <col min="4866" max="4866" width="7.6640625" style="250" customWidth="1"/>
    <col min="4867" max="4867" width="7.33203125" style="250" customWidth="1"/>
    <col min="4868" max="4868" width="40.33203125" style="250" customWidth="1"/>
    <col min="4869" max="4869" width="57.88671875" style="250" customWidth="1"/>
    <col min="4870" max="4870" width="19.33203125" style="250" customWidth="1"/>
    <col min="4871" max="4871" width="15.33203125" style="250" customWidth="1"/>
    <col min="4872" max="4872" width="14.33203125" style="250" customWidth="1"/>
    <col min="4873" max="4873" width="15.109375" style="250" customWidth="1"/>
    <col min="4874" max="4874" width="15.33203125" style="250" customWidth="1"/>
    <col min="4875" max="4877" width="0" style="250" hidden="1" customWidth="1"/>
    <col min="4878" max="5120" width="8.6640625" style="250"/>
    <col min="5121" max="5121" width="13.33203125" style="250" customWidth="1"/>
    <col min="5122" max="5122" width="7.6640625" style="250" customWidth="1"/>
    <col min="5123" max="5123" width="7.33203125" style="250" customWidth="1"/>
    <col min="5124" max="5124" width="40.33203125" style="250" customWidth="1"/>
    <col min="5125" max="5125" width="57.88671875" style="250" customWidth="1"/>
    <col min="5126" max="5126" width="19.33203125" style="250" customWidth="1"/>
    <col min="5127" max="5127" width="15.33203125" style="250" customWidth="1"/>
    <col min="5128" max="5128" width="14.33203125" style="250" customWidth="1"/>
    <col min="5129" max="5129" width="15.109375" style="250" customWidth="1"/>
    <col min="5130" max="5130" width="15.33203125" style="250" customWidth="1"/>
    <col min="5131" max="5133" width="0" style="250" hidden="1" customWidth="1"/>
    <col min="5134" max="5376" width="8.6640625" style="250"/>
    <col min="5377" max="5377" width="13.33203125" style="250" customWidth="1"/>
    <col min="5378" max="5378" width="7.6640625" style="250" customWidth="1"/>
    <col min="5379" max="5379" width="7.33203125" style="250" customWidth="1"/>
    <col min="5380" max="5380" width="40.33203125" style="250" customWidth="1"/>
    <col min="5381" max="5381" width="57.88671875" style="250" customWidth="1"/>
    <col min="5382" max="5382" width="19.33203125" style="250" customWidth="1"/>
    <col min="5383" max="5383" width="15.33203125" style="250" customWidth="1"/>
    <col min="5384" max="5384" width="14.33203125" style="250" customWidth="1"/>
    <col min="5385" max="5385" width="15.109375" style="250" customWidth="1"/>
    <col min="5386" max="5386" width="15.33203125" style="250" customWidth="1"/>
    <col min="5387" max="5389" width="0" style="250" hidden="1" customWidth="1"/>
    <col min="5390" max="5632" width="8.6640625" style="250"/>
    <col min="5633" max="5633" width="13.33203125" style="250" customWidth="1"/>
    <col min="5634" max="5634" width="7.6640625" style="250" customWidth="1"/>
    <col min="5635" max="5635" width="7.33203125" style="250" customWidth="1"/>
    <col min="5636" max="5636" width="40.33203125" style="250" customWidth="1"/>
    <col min="5637" max="5637" width="57.88671875" style="250" customWidth="1"/>
    <col min="5638" max="5638" width="19.33203125" style="250" customWidth="1"/>
    <col min="5639" max="5639" width="15.33203125" style="250" customWidth="1"/>
    <col min="5640" max="5640" width="14.33203125" style="250" customWidth="1"/>
    <col min="5641" max="5641" width="15.109375" style="250" customWidth="1"/>
    <col min="5642" max="5642" width="15.33203125" style="250" customWidth="1"/>
    <col min="5643" max="5645" width="0" style="250" hidden="1" customWidth="1"/>
    <col min="5646" max="5888" width="8.6640625" style="250"/>
    <col min="5889" max="5889" width="13.33203125" style="250" customWidth="1"/>
    <col min="5890" max="5890" width="7.6640625" style="250" customWidth="1"/>
    <col min="5891" max="5891" width="7.33203125" style="250" customWidth="1"/>
    <col min="5892" max="5892" width="40.33203125" style="250" customWidth="1"/>
    <col min="5893" max="5893" width="57.88671875" style="250" customWidth="1"/>
    <col min="5894" max="5894" width="19.33203125" style="250" customWidth="1"/>
    <col min="5895" max="5895" width="15.33203125" style="250" customWidth="1"/>
    <col min="5896" max="5896" width="14.33203125" style="250" customWidth="1"/>
    <col min="5897" max="5897" width="15.109375" style="250" customWidth="1"/>
    <col min="5898" max="5898" width="15.33203125" style="250" customWidth="1"/>
    <col min="5899" max="5901" width="0" style="250" hidden="1" customWidth="1"/>
    <col min="5902" max="6144" width="8.6640625" style="250"/>
    <col min="6145" max="6145" width="13.33203125" style="250" customWidth="1"/>
    <col min="6146" max="6146" width="7.6640625" style="250" customWidth="1"/>
    <col min="6147" max="6147" width="7.33203125" style="250" customWidth="1"/>
    <col min="6148" max="6148" width="40.33203125" style="250" customWidth="1"/>
    <col min="6149" max="6149" width="57.88671875" style="250" customWidth="1"/>
    <col min="6150" max="6150" width="19.33203125" style="250" customWidth="1"/>
    <col min="6151" max="6151" width="15.33203125" style="250" customWidth="1"/>
    <col min="6152" max="6152" width="14.33203125" style="250" customWidth="1"/>
    <col min="6153" max="6153" width="15.109375" style="250" customWidth="1"/>
    <col min="6154" max="6154" width="15.33203125" style="250" customWidth="1"/>
    <col min="6155" max="6157" width="0" style="250" hidden="1" customWidth="1"/>
    <col min="6158" max="6400" width="8.6640625" style="250"/>
    <col min="6401" max="6401" width="13.33203125" style="250" customWidth="1"/>
    <col min="6402" max="6402" width="7.6640625" style="250" customWidth="1"/>
    <col min="6403" max="6403" width="7.33203125" style="250" customWidth="1"/>
    <col min="6404" max="6404" width="40.33203125" style="250" customWidth="1"/>
    <col min="6405" max="6405" width="57.88671875" style="250" customWidth="1"/>
    <col min="6406" max="6406" width="19.33203125" style="250" customWidth="1"/>
    <col min="6407" max="6407" width="15.33203125" style="250" customWidth="1"/>
    <col min="6408" max="6408" width="14.33203125" style="250" customWidth="1"/>
    <col min="6409" max="6409" width="15.109375" style="250" customWidth="1"/>
    <col min="6410" max="6410" width="15.33203125" style="250" customWidth="1"/>
    <col min="6411" max="6413" width="0" style="250" hidden="1" customWidth="1"/>
    <col min="6414" max="6656" width="8.6640625" style="250"/>
    <col min="6657" max="6657" width="13.33203125" style="250" customWidth="1"/>
    <col min="6658" max="6658" width="7.6640625" style="250" customWidth="1"/>
    <col min="6659" max="6659" width="7.33203125" style="250" customWidth="1"/>
    <col min="6660" max="6660" width="40.33203125" style="250" customWidth="1"/>
    <col min="6661" max="6661" width="57.88671875" style="250" customWidth="1"/>
    <col min="6662" max="6662" width="19.33203125" style="250" customWidth="1"/>
    <col min="6663" max="6663" width="15.33203125" style="250" customWidth="1"/>
    <col min="6664" max="6664" width="14.33203125" style="250" customWidth="1"/>
    <col min="6665" max="6665" width="15.109375" style="250" customWidth="1"/>
    <col min="6666" max="6666" width="15.33203125" style="250" customWidth="1"/>
    <col min="6667" max="6669" width="0" style="250" hidden="1" customWidth="1"/>
    <col min="6670" max="6912" width="8.6640625" style="250"/>
    <col min="6913" max="6913" width="13.33203125" style="250" customWidth="1"/>
    <col min="6914" max="6914" width="7.6640625" style="250" customWidth="1"/>
    <col min="6915" max="6915" width="7.33203125" style="250" customWidth="1"/>
    <col min="6916" max="6916" width="40.33203125" style="250" customWidth="1"/>
    <col min="6917" max="6917" width="57.88671875" style="250" customWidth="1"/>
    <col min="6918" max="6918" width="19.33203125" style="250" customWidth="1"/>
    <col min="6919" max="6919" width="15.33203125" style="250" customWidth="1"/>
    <col min="6920" max="6920" width="14.33203125" style="250" customWidth="1"/>
    <col min="6921" max="6921" width="15.109375" style="250" customWidth="1"/>
    <col min="6922" max="6922" width="15.33203125" style="250" customWidth="1"/>
    <col min="6923" max="6925" width="0" style="250" hidden="1" customWidth="1"/>
    <col min="6926" max="7168" width="8.6640625" style="250"/>
    <col min="7169" max="7169" width="13.33203125" style="250" customWidth="1"/>
    <col min="7170" max="7170" width="7.6640625" style="250" customWidth="1"/>
    <col min="7171" max="7171" width="7.33203125" style="250" customWidth="1"/>
    <col min="7172" max="7172" width="40.33203125" style="250" customWidth="1"/>
    <col min="7173" max="7173" width="57.88671875" style="250" customWidth="1"/>
    <col min="7174" max="7174" width="19.33203125" style="250" customWidth="1"/>
    <col min="7175" max="7175" width="15.33203125" style="250" customWidth="1"/>
    <col min="7176" max="7176" width="14.33203125" style="250" customWidth="1"/>
    <col min="7177" max="7177" width="15.109375" style="250" customWidth="1"/>
    <col min="7178" max="7178" width="15.33203125" style="250" customWidth="1"/>
    <col min="7179" max="7181" width="0" style="250" hidden="1" customWidth="1"/>
    <col min="7182" max="7424" width="8.6640625" style="250"/>
    <col min="7425" max="7425" width="13.33203125" style="250" customWidth="1"/>
    <col min="7426" max="7426" width="7.6640625" style="250" customWidth="1"/>
    <col min="7427" max="7427" width="7.33203125" style="250" customWidth="1"/>
    <col min="7428" max="7428" width="40.33203125" style="250" customWidth="1"/>
    <col min="7429" max="7429" width="57.88671875" style="250" customWidth="1"/>
    <col min="7430" max="7430" width="19.33203125" style="250" customWidth="1"/>
    <col min="7431" max="7431" width="15.33203125" style="250" customWidth="1"/>
    <col min="7432" max="7432" width="14.33203125" style="250" customWidth="1"/>
    <col min="7433" max="7433" width="15.109375" style="250" customWidth="1"/>
    <col min="7434" max="7434" width="15.33203125" style="250" customWidth="1"/>
    <col min="7435" max="7437" width="0" style="250" hidden="1" customWidth="1"/>
    <col min="7438" max="7680" width="8.6640625" style="250"/>
    <col min="7681" max="7681" width="13.33203125" style="250" customWidth="1"/>
    <col min="7682" max="7682" width="7.6640625" style="250" customWidth="1"/>
    <col min="7683" max="7683" width="7.33203125" style="250" customWidth="1"/>
    <col min="7684" max="7684" width="40.33203125" style="250" customWidth="1"/>
    <col min="7685" max="7685" width="57.88671875" style="250" customWidth="1"/>
    <col min="7686" max="7686" width="19.33203125" style="250" customWidth="1"/>
    <col min="7687" max="7687" width="15.33203125" style="250" customWidth="1"/>
    <col min="7688" max="7688" width="14.33203125" style="250" customWidth="1"/>
    <col min="7689" max="7689" width="15.109375" style="250" customWidth="1"/>
    <col min="7690" max="7690" width="15.33203125" style="250" customWidth="1"/>
    <col min="7691" max="7693" width="0" style="250" hidden="1" customWidth="1"/>
    <col min="7694" max="7936" width="8.6640625" style="250"/>
    <col min="7937" max="7937" width="13.33203125" style="250" customWidth="1"/>
    <col min="7938" max="7938" width="7.6640625" style="250" customWidth="1"/>
    <col min="7939" max="7939" width="7.33203125" style="250" customWidth="1"/>
    <col min="7940" max="7940" width="40.33203125" style="250" customWidth="1"/>
    <col min="7941" max="7941" width="57.88671875" style="250" customWidth="1"/>
    <col min="7942" max="7942" width="19.33203125" style="250" customWidth="1"/>
    <col min="7943" max="7943" width="15.33203125" style="250" customWidth="1"/>
    <col min="7944" max="7944" width="14.33203125" style="250" customWidth="1"/>
    <col min="7945" max="7945" width="15.109375" style="250" customWidth="1"/>
    <col min="7946" max="7946" width="15.33203125" style="250" customWidth="1"/>
    <col min="7947" max="7949" width="0" style="250" hidden="1" customWidth="1"/>
    <col min="7950" max="8192" width="8.6640625" style="250"/>
    <col min="8193" max="8193" width="13.33203125" style="250" customWidth="1"/>
    <col min="8194" max="8194" width="7.6640625" style="250" customWidth="1"/>
    <col min="8195" max="8195" width="7.33203125" style="250" customWidth="1"/>
    <col min="8196" max="8196" width="40.33203125" style="250" customWidth="1"/>
    <col min="8197" max="8197" width="57.88671875" style="250" customWidth="1"/>
    <col min="8198" max="8198" width="19.33203125" style="250" customWidth="1"/>
    <col min="8199" max="8199" width="15.33203125" style="250" customWidth="1"/>
    <col min="8200" max="8200" width="14.33203125" style="250" customWidth="1"/>
    <col min="8201" max="8201" width="15.109375" style="250" customWidth="1"/>
    <col min="8202" max="8202" width="15.33203125" style="250" customWidth="1"/>
    <col min="8203" max="8205" width="0" style="250" hidden="1" customWidth="1"/>
    <col min="8206" max="8448" width="8.6640625" style="250"/>
    <col min="8449" max="8449" width="13.33203125" style="250" customWidth="1"/>
    <col min="8450" max="8450" width="7.6640625" style="250" customWidth="1"/>
    <col min="8451" max="8451" width="7.33203125" style="250" customWidth="1"/>
    <col min="8452" max="8452" width="40.33203125" style="250" customWidth="1"/>
    <col min="8453" max="8453" width="57.88671875" style="250" customWidth="1"/>
    <col min="8454" max="8454" width="19.33203125" style="250" customWidth="1"/>
    <col min="8455" max="8455" width="15.33203125" style="250" customWidth="1"/>
    <col min="8456" max="8456" width="14.33203125" style="250" customWidth="1"/>
    <col min="8457" max="8457" width="15.109375" style="250" customWidth="1"/>
    <col min="8458" max="8458" width="15.33203125" style="250" customWidth="1"/>
    <col min="8459" max="8461" width="0" style="250" hidden="1" customWidth="1"/>
    <col min="8462" max="8704" width="8.6640625" style="250"/>
    <col min="8705" max="8705" width="13.33203125" style="250" customWidth="1"/>
    <col min="8706" max="8706" width="7.6640625" style="250" customWidth="1"/>
    <col min="8707" max="8707" width="7.33203125" style="250" customWidth="1"/>
    <col min="8708" max="8708" width="40.33203125" style="250" customWidth="1"/>
    <col min="8709" max="8709" width="57.88671875" style="250" customWidth="1"/>
    <col min="8710" max="8710" width="19.33203125" style="250" customWidth="1"/>
    <col min="8711" max="8711" width="15.33203125" style="250" customWidth="1"/>
    <col min="8712" max="8712" width="14.33203125" style="250" customWidth="1"/>
    <col min="8713" max="8713" width="15.109375" style="250" customWidth="1"/>
    <col min="8714" max="8714" width="15.33203125" style="250" customWidth="1"/>
    <col min="8715" max="8717" width="0" style="250" hidden="1" customWidth="1"/>
    <col min="8718" max="8960" width="8.6640625" style="250"/>
    <col min="8961" max="8961" width="13.33203125" style="250" customWidth="1"/>
    <col min="8962" max="8962" width="7.6640625" style="250" customWidth="1"/>
    <col min="8963" max="8963" width="7.33203125" style="250" customWidth="1"/>
    <col min="8964" max="8964" width="40.33203125" style="250" customWidth="1"/>
    <col min="8965" max="8965" width="57.88671875" style="250" customWidth="1"/>
    <col min="8966" max="8966" width="19.33203125" style="250" customWidth="1"/>
    <col min="8967" max="8967" width="15.33203125" style="250" customWidth="1"/>
    <col min="8968" max="8968" width="14.33203125" style="250" customWidth="1"/>
    <col min="8969" max="8969" width="15.109375" style="250" customWidth="1"/>
    <col min="8970" max="8970" width="15.33203125" style="250" customWidth="1"/>
    <col min="8971" max="8973" width="0" style="250" hidden="1" customWidth="1"/>
    <col min="8974" max="9216" width="8.6640625" style="250"/>
    <col min="9217" max="9217" width="13.33203125" style="250" customWidth="1"/>
    <col min="9218" max="9218" width="7.6640625" style="250" customWidth="1"/>
    <col min="9219" max="9219" width="7.33203125" style="250" customWidth="1"/>
    <col min="9220" max="9220" width="40.33203125" style="250" customWidth="1"/>
    <col min="9221" max="9221" width="57.88671875" style="250" customWidth="1"/>
    <col min="9222" max="9222" width="19.33203125" style="250" customWidth="1"/>
    <col min="9223" max="9223" width="15.33203125" style="250" customWidth="1"/>
    <col min="9224" max="9224" width="14.33203125" style="250" customWidth="1"/>
    <col min="9225" max="9225" width="15.109375" style="250" customWidth="1"/>
    <col min="9226" max="9226" width="15.33203125" style="250" customWidth="1"/>
    <col min="9227" max="9229" width="0" style="250" hidden="1" customWidth="1"/>
    <col min="9230" max="9472" width="8.6640625" style="250"/>
    <col min="9473" max="9473" width="13.33203125" style="250" customWidth="1"/>
    <col min="9474" max="9474" width="7.6640625" style="250" customWidth="1"/>
    <col min="9475" max="9475" width="7.33203125" style="250" customWidth="1"/>
    <col min="9476" max="9476" width="40.33203125" style="250" customWidth="1"/>
    <col min="9477" max="9477" width="57.88671875" style="250" customWidth="1"/>
    <col min="9478" max="9478" width="19.33203125" style="250" customWidth="1"/>
    <col min="9479" max="9479" width="15.33203125" style="250" customWidth="1"/>
    <col min="9480" max="9480" width="14.33203125" style="250" customWidth="1"/>
    <col min="9481" max="9481" width="15.109375" style="250" customWidth="1"/>
    <col min="9482" max="9482" width="15.33203125" style="250" customWidth="1"/>
    <col min="9483" max="9485" width="0" style="250" hidden="1" customWidth="1"/>
    <col min="9486" max="9728" width="8.6640625" style="250"/>
    <col min="9729" max="9729" width="13.33203125" style="250" customWidth="1"/>
    <col min="9730" max="9730" width="7.6640625" style="250" customWidth="1"/>
    <col min="9731" max="9731" width="7.33203125" style="250" customWidth="1"/>
    <col min="9732" max="9732" width="40.33203125" style="250" customWidth="1"/>
    <col min="9733" max="9733" width="57.88671875" style="250" customWidth="1"/>
    <col min="9734" max="9734" width="19.33203125" style="250" customWidth="1"/>
    <col min="9735" max="9735" width="15.33203125" style="250" customWidth="1"/>
    <col min="9736" max="9736" width="14.33203125" style="250" customWidth="1"/>
    <col min="9737" max="9737" width="15.109375" style="250" customWidth="1"/>
    <col min="9738" max="9738" width="15.33203125" style="250" customWidth="1"/>
    <col min="9739" max="9741" width="0" style="250" hidden="1" customWidth="1"/>
    <col min="9742" max="9984" width="8.6640625" style="250"/>
    <col min="9985" max="9985" width="13.33203125" style="250" customWidth="1"/>
    <col min="9986" max="9986" width="7.6640625" style="250" customWidth="1"/>
    <col min="9987" max="9987" width="7.33203125" style="250" customWidth="1"/>
    <col min="9988" max="9988" width="40.33203125" style="250" customWidth="1"/>
    <col min="9989" max="9989" width="57.88671875" style="250" customWidth="1"/>
    <col min="9990" max="9990" width="19.33203125" style="250" customWidth="1"/>
    <col min="9991" max="9991" width="15.33203125" style="250" customWidth="1"/>
    <col min="9992" max="9992" width="14.33203125" style="250" customWidth="1"/>
    <col min="9993" max="9993" width="15.109375" style="250" customWidth="1"/>
    <col min="9994" max="9994" width="15.33203125" style="250" customWidth="1"/>
    <col min="9995" max="9997" width="0" style="250" hidden="1" customWidth="1"/>
    <col min="9998" max="10240" width="8.6640625" style="250"/>
    <col min="10241" max="10241" width="13.33203125" style="250" customWidth="1"/>
    <col min="10242" max="10242" width="7.6640625" style="250" customWidth="1"/>
    <col min="10243" max="10243" width="7.33203125" style="250" customWidth="1"/>
    <col min="10244" max="10244" width="40.33203125" style="250" customWidth="1"/>
    <col min="10245" max="10245" width="57.88671875" style="250" customWidth="1"/>
    <col min="10246" max="10246" width="19.33203125" style="250" customWidth="1"/>
    <col min="10247" max="10247" width="15.33203125" style="250" customWidth="1"/>
    <col min="10248" max="10248" width="14.33203125" style="250" customWidth="1"/>
    <col min="10249" max="10249" width="15.109375" style="250" customWidth="1"/>
    <col min="10250" max="10250" width="15.33203125" style="250" customWidth="1"/>
    <col min="10251" max="10253" width="0" style="250" hidden="1" customWidth="1"/>
    <col min="10254" max="10496" width="8.6640625" style="250"/>
    <col min="10497" max="10497" width="13.33203125" style="250" customWidth="1"/>
    <col min="10498" max="10498" width="7.6640625" style="250" customWidth="1"/>
    <col min="10499" max="10499" width="7.33203125" style="250" customWidth="1"/>
    <col min="10500" max="10500" width="40.33203125" style="250" customWidth="1"/>
    <col min="10501" max="10501" width="57.88671875" style="250" customWidth="1"/>
    <col min="10502" max="10502" width="19.33203125" style="250" customWidth="1"/>
    <col min="10503" max="10503" width="15.33203125" style="250" customWidth="1"/>
    <col min="10504" max="10504" width="14.33203125" style="250" customWidth="1"/>
    <col min="10505" max="10505" width="15.109375" style="250" customWidth="1"/>
    <col min="10506" max="10506" width="15.33203125" style="250" customWidth="1"/>
    <col min="10507" max="10509" width="0" style="250" hidden="1" customWidth="1"/>
    <col min="10510" max="10752" width="8.6640625" style="250"/>
    <col min="10753" max="10753" width="13.33203125" style="250" customWidth="1"/>
    <col min="10754" max="10754" width="7.6640625" style="250" customWidth="1"/>
    <col min="10755" max="10755" width="7.33203125" style="250" customWidth="1"/>
    <col min="10756" max="10756" width="40.33203125" style="250" customWidth="1"/>
    <col min="10757" max="10757" width="57.88671875" style="250" customWidth="1"/>
    <col min="10758" max="10758" width="19.33203125" style="250" customWidth="1"/>
    <col min="10759" max="10759" width="15.33203125" style="250" customWidth="1"/>
    <col min="10760" max="10760" width="14.33203125" style="250" customWidth="1"/>
    <col min="10761" max="10761" width="15.109375" style="250" customWidth="1"/>
    <col min="10762" max="10762" width="15.33203125" style="250" customWidth="1"/>
    <col min="10763" max="10765" width="0" style="250" hidden="1" customWidth="1"/>
    <col min="10766" max="11008" width="8.6640625" style="250"/>
    <col min="11009" max="11009" width="13.33203125" style="250" customWidth="1"/>
    <col min="11010" max="11010" width="7.6640625" style="250" customWidth="1"/>
    <col min="11011" max="11011" width="7.33203125" style="250" customWidth="1"/>
    <col min="11012" max="11012" width="40.33203125" style="250" customWidth="1"/>
    <col min="11013" max="11013" width="57.88671875" style="250" customWidth="1"/>
    <col min="11014" max="11014" width="19.33203125" style="250" customWidth="1"/>
    <col min="11015" max="11015" width="15.33203125" style="250" customWidth="1"/>
    <col min="11016" max="11016" width="14.33203125" style="250" customWidth="1"/>
    <col min="11017" max="11017" width="15.109375" style="250" customWidth="1"/>
    <col min="11018" max="11018" width="15.33203125" style="250" customWidth="1"/>
    <col min="11019" max="11021" width="0" style="250" hidden="1" customWidth="1"/>
    <col min="11022" max="11264" width="8.6640625" style="250"/>
    <col min="11265" max="11265" width="13.33203125" style="250" customWidth="1"/>
    <col min="11266" max="11266" width="7.6640625" style="250" customWidth="1"/>
    <col min="11267" max="11267" width="7.33203125" style="250" customWidth="1"/>
    <col min="11268" max="11268" width="40.33203125" style="250" customWidth="1"/>
    <col min="11269" max="11269" width="57.88671875" style="250" customWidth="1"/>
    <col min="11270" max="11270" width="19.33203125" style="250" customWidth="1"/>
    <col min="11271" max="11271" width="15.33203125" style="250" customWidth="1"/>
    <col min="11272" max="11272" width="14.33203125" style="250" customWidth="1"/>
    <col min="11273" max="11273" width="15.109375" style="250" customWidth="1"/>
    <col min="11274" max="11274" width="15.33203125" style="250" customWidth="1"/>
    <col min="11275" max="11277" width="0" style="250" hidden="1" customWidth="1"/>
    <col min="11278" max="11520" width="8.6640625" style="250"/>
    <col min="11521" max="11521" width="13.33203125" style="250" customWidth="1"/>
    <col min="11522" max="11522" width="7.6640625" style="250" customWidth="1"/>
    <col min="11523" max="11523" width="7.33203125" style="250" customWidth="1"/>
    <col min="11524" max="11524" width="40.33203125" style="250" customWidth="1"/>
    <col min="11525" max="11525" width="57.88671875" style="250" customWidth="1"/>
    <col min="11526" max="11526" width="19.33203125" style="250" customWidth="1"/>
    <col min="11527" max="11527" width="15.33203125" style="250" customWidth="1"/>
    <col min="11528" max="11528" width="14.33203125" style="250" customWidth="1"/>
    <col min="11529" max="11529" width="15.109375" style="250" customWidth="1"/>
    <col min="11530" max="11530" width="15.33203125" style="250" customWidth="1"/>
    <col min="11531" max="11533" width="0" style="250" hidden="1" customWidth="1"/>
    <col min="11534" max="11776" width="8.6640625" style="250"/>
    <col min="11777" max="11777" width="13.33203125" style="250" customWidth="1"/>
    <col min="11778" max="11778" width="7.6640625" style="250" customWidth="1"/>
    <col min="11779" max="11779" width="7.33203125" style="250" customWidth="1"/>
    <col min="11780" max="11780" width="40.33203125" style="250" customWidth="1"/>
    <col min="11781" max="11781" width="57.88671875" style="250" customWidth="1"/>
    <col min="11782" max="11782" width="19.33203125" style="250" customWidth="1"/>
    <col min="11783" max="11783" width="15.33203125" style="250" customWidth="1"/>
    <col min="11784" max="11784" width="14.33203125" style="250" customWidth="1"/>
    <col min="11785" max="11785" width="15.109375" style="250" customWidth="1"/>
    <col min="11786" max="11786" width="15.33203125" style="250" customWidth="1"/>
    <col min="11787" max="11789" width="0" style="250" hidden="1" customWidth="1"/>
    <col min="11790" max="12032" width="8.6640625" style="250"/>
    <col min="12033" max="12033" width="13.33203125" style="250" customWidth="1"/>
    <col min="12034" max="12034" width="7.6640625" style="250" customWidth="1"/>
    <col min="12035" max="12035" width="7.33203125" style="250" customWidth="1"/>
    <col min="12036" max="12036" width="40.33203125" style="250" customWidth="1"/>
    <col min="12037" max="12037" width="57.88671875" style="250" customWidth="1"/>
    <col min="12038" max="12038" width="19.33203125" style="250" customWidth="1"/>
    <col min="12039" max="12039" width="15.33203125" style="250" customWidth="1"/>
    <col min="12040" max="12040" width="14.33203125" style="250" customWidth="1"/>
    <col min="12041" max="12041" width="15.109375" style="250" customWidth="1"/>
    <col min="12042" max="12042" width="15.33203125" style="250" customWidth="1"/>
    <col min="12043" max="12045" width="0" style="250" hidden="1" customWidth="1"/>
    <col min="12046" max="12288" width="8.6640625" style="250"/>
    <col min="12289" max="12289" width="13.33203125" style="250" customWidth="1"/>
    <col min="12290" max="12290" width="7.6640625" style="250" customWidth="1"/>
    <col min="12291" max="12291" width="7.33203125" style="250" customWidth="1"/>
    <col min="12292" max="12292" width="40.33203125" style="250" customWidth="1"/>
    <col min="12293" max="12293" width="57.88671875" style="250" customWidth="1"/>
    <col min="12294" max="12294" width="19.33203125" style="250" customWidth="1"/>
    <col min="12295" max="12295" width="15.33203125" style="250" customWidth="1"/>
    <col min="12296" max="12296" width="14.33203125" style="250" customWidth="1"/>
    <col min="12297" max="12297" width="15.109375" style="250" customWidth="1"/>
    <col min="12298" max="12298" width="15.33203125" style="250" customWidth="1"/>
    <col min="12299" max="12301" width="0" style="250" hidden="1" customWidth="1"/>
    <col min="12302" max="12544" width="8.6640625" style="250"/>
    <col min="12545" max="12545" width="13.33203125" style="250" customWidth="1"/>
    <col min="12546" max="12546" width="7.6640625" style="250" customWidth="1"/>
    <col min="12547" max="12547" width="7.33203125" style="250" customWidth="1"/>
    <col min="12548" max="12548" width="40.33203125" style="250" customWidth="1"/>
    <col min="12549" max="12549" width="57.88671875" style="250" customWidth="1"/>
    <col min="12550" max="12550" width="19.33203125" style="250" customWidth="1"/>
    <col min="12551" max="12551" width="15.33203125" style="250" customWidth="1"/>
    <col min="12552" max="12552" width="14.33203125" style="250" customWidth="1"/>
    <col min="12553" max="12553" width="15.109375" style="250" customWidth="1"/>
    <col min="12554" max="12554" width="15.33203125" style="250" customWidth="1"/>
    <col min="12555" max="12557" width="0" style="250" hidden="1" customWidth="1"/>
    <col min="12558" max="12800" width="8.6640625" style="250"/>
    <col min="12801" max="12801" width="13.33203125" style="250" customWidth="1"/>
    <col min="12802" max="12802" width="7.6640625" style="250" customWidth="1"/>
    <col min="12803" max="12803" width="7.33203125" style="250" customWidth="1"/>
    <col min="12804" max="12804" width="40.33203125" style="250" customWidth="1"/>
    <col min="12805" max="12805" width="57.88671875" style="250" customWidth="1"/>
    <col min="12806" max="12806" width="19.33203125" style="250" customWidth="1"/>
    <col min="12807" max="12807" width="15.33203125" style="250" customWidth="1"/>
    <col min="12808" max="12808" width="14.33203125" style="250" customWidth="1"/>
    <col min="12809" max="12809" width="15.109375" style="250" customWidth="1"/>
    <col min="12810" max="12810" width="15.33203125" style="250" customWidth="1"/>
    <col min="12811" max="12813" width="0" style="250" hidden="1" customWidth="1"/>
    <col min="12814" max="13056" width="8.6640625" style="250"/>
    <col min="13057" max="13057" width="13.33203125" style="250" customWidth="1"/>
    <col min="13058" max="13058" width="7.6640625" style="250" customWidth="1"/>
    <col min="13059" max="13059" width="7.33203125" style="250" customWidth="1"/>
    <col min="13060" max="13060" width="40.33203125" style="250" customWidth="1"/>
    <col min="13061" max="13061" width="57.88671875" style="250" customWidth="1"/>
    <col min="13062" max="13062" width="19.33203125" style="250" customWidth="1"/>
    <col min="13063" max="13063" width="15.33203125" style="250" customWidth="1"/>
    <col min="13064" max="13064" width="14.33203125" style="250" customWidth="1"/>
    <col min="13065" max="13065" width="15.109375" style="250" customWidth="1"/>
    <col min="13066" max="13066" width="15.33203125" style="250" customWidth="1"/>
    <col min="13067" max="13069" width="0" style="250" hidden="1" customWidth="1"/>
    <col min="13070" max="13312" width="8.6640625" style="250"/>
    <col min="13313" max="13313" width="13.33203125" style="250" customWidth="1"/>
    <col min="13314" max="13314" width="7.6640625" style="250" customWidth="1"/>
    <col min="13315" max="13315" width="7.33203125" style="250" customWidth="1"/>
    <col min="13316" max="13316" width="40.33203125" style="250" customWidth="1"/>
    <col min="13317" max="13317" width="57.88671875" style="250" customWidth="1"/>
    <col min="13318" max="13318" width="19.33203125" style="250" customWidth="1"/>
    <col min="13319" max="13319" width="15.33203125" style="250" customWidth="1"/>
    <col min="13320" max="13320" width="14.33203125" style="250" customWidth="1"/>
    <col min="13321" max="13321" width="15.109375" style="250" customWidth="1"/>
    <col min="13322" max="13322" width="15.33203125" style="250" customWidth="1"/>
    <col min="13323" max="13325" width="0" style="250" hidden="1" customWidth="1"/>
    <col min="13326" max="13568" width="8.6640625" style="250"/>
    <col min="13569" max="13569" width="13.33203125" style="250" customWidth="1"/>
    <col min="13570" max="13570" width="7.6640625" style="250" customWidth="1"/>
    <col min="13571" max="13571" width="7.33203125" style="250" customWidth="1"/>
    <col min="13572" max="13572" width="40.33203125" style="250" customWidth="1"/>
    <col min="13573" max="13573" width="57.88671875" style="250" customWidth="1"/>
    <col min="13574" max="13574" width="19.33203125" style="250" customWidth="1"/>
    <col min="13575" max="13575" width="15.33203125" style="250" customWidth="1"/>
    <col min="13576" max="13576" width="14.33203125" style="250" customWidth="1"/>
    <col min="13577" max="13577" width="15.109375" style="250" customWidth="1"/>
    <col min="13578" max="13578" width="15.33203125" style="250" customWidth="1"/>
    <col min="13579" max="13581" width="0" style="250" hidden="1" customWidth="1"/>
    <col min="13582" max="13824" width="8.6640625" style="250"/>
    <col min="13825" max="13825" width="13.33203125" style="250" customWidth="1"/>
    <col min="13826" max="13826" width="7.6640625" style="250" customWidth="1"/>
    <col min="13827" max="13827" width="7.33203125" style="250" customWidth="1"/>
    <col min="13828" max="13828" width="40.33203125" style="250" customWidth="1"/>
    <col min="13829" max="13829" width="57.88671875" style="250" customWidth="1"/>
    <col min="13830" max="13830" width="19.33203125" style="250" customWidth="1"/>
    <col min="13831" max="13831" width="15.33203125" style="250" customWidth="1"/>
    <col min="13832" max="13832" width="14.33203125" style="250" customWidth="1"/>
    <col min="13833" max="13833" width="15.109375" style="250" customWidth="1"/>
    <col min="13834" max="13834" width="15.33203125" style="250" customWidth="1"/>
    <col min="13835" max="13837" width="0" style="250" hidden="1" customWidth="1"/>
    <col min="13838" max="14080" width="8.6640625" style="250"/>
    <col min="14081" max="14081" width="13.33203125" style="250" customWidth="1"/>
    <col min="14082" max="14082" width="7.6640625" style="250" customWidth="1"/>
    <col min="14083" max="14083" width="7.33203125" style="250" customWidth="1"/>
    <col min="14084" max="14084" width="40.33203125" style="250" customWidth="1"/>
    <col min="14085" max="14085" width="57.88671875" style="250" customWidth="1"/>
    <col min="14086" max="14086" width="19.33203125" style="250" customWidth="1"/>
    <col min="14087" max="14087" width="15.33203125" style="250" customWidth="1"/>
    <col min="14088" max="14088" width="14.33203125" style="250" customWidth="1"/>
    <col min="14089" max="14089" width="15.109375" style="250" customWidth="1"/>
    <col min="14090" max="14090" width="15.33203125" style="250" customWidth="1"/>
    <col min="14091" max="14093" width="0" style="250" hidden="1" customWidth="1"/>
    <col min="14094" max="14336" width="8.6640625" style="250"/>
    <col min="14337" max="14337" width="13.33203125" style="250" customWidth="1"/>
    <col min="14338" max="14338" width="7.6640625" style="250" customWidth="1"/>
    <col min="14339" max="14339" width="7.33203125" style="250" customWidth="1"/>
    <col min="14340" max="14340" width="40.33203125" style="250" customWidth="1"/>
    <col min="14341" max="14341" width="57.88671875" style="250" customWidth="1"/>
    <col min="14342" max="14342" width="19.33203125" style="250" customWidth="1"/>
    <col min="14343" max="14343" width="15.33203125" style="250" customWidth="1"/>
    <col min="14344" max="14344" width="14.33203125" style="250" customWidth="1"/>
    <col min="14345" max="14345" width="15.109375" style="250" customWidth="1"/>
    <col min="14346" max="14346" width="15.33203125" style="250" customWidth="1"/>
    <col min="14347" max="14349" width="0" style="250" hidden="1" customWidth="1"/>
    <col min="14350" max="14592" width="8.6640625" style="250"/>
    <col min="14593" max="14593" width="13.33203125" style="250" customWidth="1"/>
    <col min="14594" max="14594" width="7.6640625" style="250" customWidth="1"/>
    <col min="14595" max="14595" width="7.33203125" style="250" customWidth="1"/>
    <col min="14596" max="14596" width="40.33203125" style="250" customWidth="1"/>
    <col min="14597" max="14597" width="57.88671875" style="250" customWidth="1"/>
    <col min="14598" max="14598" width="19.33203125" style="250" customWidth="1"/>
    <col min="14599" max="14599" width="15.33203125" style="250" customWidth="1"/>
    <col min="14600" max="14600" width="14.33203125" style="250" customWidth="1"/>
    <col min="14601" max="14601" width="15.109375" style="250" customWidth="1"/>
    <col min="14602" max="14602" width="15.33203125" style="250" customWidth="1"/>
    <col min="14603" max="14605" width="0" style="250" hidden="1" customWidth="1"/>
    <col min="14606" max="14848" width="8.6640625" style="250"/>
    <col min="14849" max="14849" width="13.33203125" style="250" customWidth="1"/>
    <col min="14850" max="14850" width="7.6640625" style="250" customWidth="1"/>
    <col min="14851" max="14851" width="7.33203125" style="250" customWidth="1"/>
    <col min="14852" max="14852" width="40.33203125" style="250" customWidth="1"/>
    <col min="14853" max="14853" width="57.88671875" style="250" customWidth="1"/>
    <col min="14854" max="14854" width="19.33203125" style="250" customWidth="1"/>
    <col min="14855" max="14855" width="15.33203125" style="250" customWidth="1"/>
    <col min="14856" max="14856" width="14.33203125" style="250" customWidth="1"/>
    <col min="14857" max="14857" width="15.109375" style="250" customWidth="1"/>
    <col min="14858" max="14858" width="15.33203125" style="250" customWidth="1"/>
    <col min="14859" max="14861" width="0" style="250" hidden="1" customWidth="1"/>
    <col min="14862" max="15104" width="8.6640625" style="250"/>
    <col min="15105" max="15105" width="13.33203125" style="250" customWidth="1"/>
    <col min="15106" max="15106" width="7.6640625" style="250" customWidth="1"/>
    <col min="15107" max="15107" width="7.33203125" style="250" customWidth="1"/>
    <col min="15108" max="15108" width="40.33203125" style="250" customWidth="1"/>
    <col min="15109" max="15109" width="57.88671875" style="250" customWidth="1"/>
    <col min="15110" max="15110" width="19.33203125" style="250" customWidth="1"/>
    <col min="15111" max="15111" width="15.33203125" style="250" customWidth="1"/>
    <col min="15112" max="15112" width="14.33203125" style="250" customWidth="1"/>
    <col min="15113" max="15113" width="15.109375" style="250" customWidth="1"/>
    <col min="15114" max="15114" width="15.33203125" style="250" customWidth="1"/>
    <col min="15115" max="15117" width="0" style="250" hidden="1" customWidth="1"/>
    <col min="15118" max="15360" width="8.6640625" style="250"/>
    <col min="15361" max="15361" width="13.33203125" style="250" customWidth="1"/>
    <col min="15362" max="15362" width="7.6640625" style="250" customWidth="1"/>
    <col min="15363" max="15363" width="7.33203125" style="250" customWidth="1"/>
    <col min="15364" max="15364" width="40.33203125" style="250" customWidth="1"/>
    <col min="15365" max="15365" width="57.88671875" style="250" customWidth="1"/>
    <col min="15366" max="15366" width="19.33203125" style="250" customWidth="1"/>
    <col min="15367" max="15367" width="15.33203125" style="250" customWidth="1"/>
    <col min="15368" max="15368" width="14.33203125" style="250" customWidth="1"/>
    <col min="15369" max="15369" width="15.109375" style="250" customWidth="1"/>
    <col min="15370" max="15370" width="15.33203125" style="250" customWidth="1"/>
    <col min="15371" max="15373" width="0" style="250" hidden="1" customWidth="1"/>
    <col min="15374" max="15616" width="8.6640625" style="250"/>
    <col min="15617" max="15617" width="13.33203125" style="250" customWidth="1"/>
    <col min="15618" max="15618" width="7.6640625" style="250" customWidth="1"/>
    <col min="15619" max="15619" width="7.33203125" style="250" customWidth="1"/>
    <col min="15620" max="15620" width="40.33203125" style="250" customWidth="1"/>
    <col min="15621" max="15621" width="57.88671875" style="250" customWidth="1"/>
    <col min="15622" max="15622" width="19.33203125" style="250" customWidth="1"/>
    <col min="15623" max="15623" width="15.33203125" style="250" customWidth="1"/>
    <col min="15624" max="15624" width="14.33203125" style="250" customWidth="1"/>
    <col min="15625" max="15625" width="15.109375" style="250" customWidth="1"/>
    <col min="15626" max="15626" width="15.33203125" style="250" customWidth="1"/>
    <col min="15627" max="15629" width="0" style="250" hidden="1" customWidth="1"/>
    <col min="15630" max="15872" width="8.6640625" style="250"/>
    <col min="15873" max="15873" width="13.33203125" style="250" customWidth="1"/>
    <col min="15874" max="15874" width="7.6640625" style="250" customWidth="1"/>
    <col min="15875" max="15875" width="7.33203125" style="250" customWidth="1"/>
    <col min="15876" max="15876" width="40.33203125" style="250" customWidth="1"/>
    <col min="15877" max="15877" width="57.88671875" style="250" customWidth="1"/>
    <col min="15878" max="15878" width="19.33203125" style="250" customWidth="1"/>
    <col min="15879" max="15879" width="15.33203125" style="250" customWidth="1"/>
    <col min="15880" max="15880" width="14.33203125" style="250" customWidth="1"/>
    <col min="15881" max="15881" width="15.109375" style="250" customWidth="1"/>
    <col min="15882" max="15882" width="15.33203125" style="250" customWidth="1"/>
    <col min="15883" max="15885" width="0" style="250" hidden="1" customWidth="1"/>
    <col min="15886" max="16128" width="8.6640625" style="250"/>
    <col min="16129" max="16129" width="13.33203125" style="250" customWidth="1"/>
    <col min="16130" max="16130" width="7.6640625" style="250" customWidth="1"/>
    <col min="16131" max="16131" width="7.33203125" style="250" customWidth="1"/>
    <col min="16132" max="16132" width="40.33203125" style="250" customWidth="1"/>
    <col min="16133" max="16133" width="57.88671875" style="250" customWidth="1"/>
    <col min="16134" max="16134" width="19.33203125" style="250" customWidth="1"/>
    <col min="16135" max="16135" width="15.33203125" style="250" customWidth="1"/>
    <col min="16136" max="16136" width="14.33203125" style="250" customWidth="1"/>
    <col min="16137" max="16137" width="15.109375" style="250" customWidth="1"/>
    <col min="16138" max="16138" width="15.33203125" style="250" customWidth="1"/>
    <col min="16139" max="16141" width="0" style="250" hidden="1" customWidth="1"/>
    <col min="16142" max="16384" width="8.6640625" style="250"/>
  </cols>
  <sheetData>
    <row r="1" spans="1:13" ht="63.3" customHeight="1">
      <c r="A1" s="246"/>
      <c r="B1" s="247"/>
      <c r="C1" s="247"/>
      <c r="D1" s="247"/>
      <c r="E1" s="248"/>
      <c r="F1" s="673" t="s">
        <v>608</v>
      </c>
      <c r="G1" s="673"/>
      <c r="H1" s="673"/>
      <c r="I1" s="673"/>
      <c r="J1" s="673"/>
      <c r="K1" s="246"/>
      <c r="L1" s="249"/>
      <c r="M1" s="249"/>
    </row>
    <row r="2" spans="1:13" ht="11.85" customHeight="1">
      <c r="A2" s="246"/>
      <c r="B2" s="247"/>
      <c r="C2" s="247"/>
      <c r="D2" s="247"/>
      <c r="E2" s="248"/>
      <c r="F2" s="251"/>
      <c r="G2" s="251"/>
      <c r="H2" s="251"/>
      <c r="I2" s="251"/>
      <c r="J2" s="48"/>
      <c r="K2" s="246"/>
      <c r="L2" s="249"/>
      <c r="M2" s="249"/>
    </row>
    <row r="3" spans="1:13" ht="16.350000000000001" customHeight="1">
      <c r="A3" s="744" t="s">
        <v>291</v>
      </c>
      <c r="B3" s="744"/>
      <c r="C3" s="744"/>
      <c r="D3" s="744"/>
      <c r="E3" s="744"/>
      <c r="F3" s="744"/>
      <c r="G3" s="744"/>
      <c r="H3" s="744"/>
      <c r="I3" s="744"/>
      <c r="J3" s="744"/>
      <c r="K3" s="744"/>
      <c r="L3" s="252"/>
      <c r="M3" s="252"/>
    </row>
    <row r="4" spans="1:13" s="253" customFormat="1" ht="1.95" customHeight="1">
      <c r="A4" s="744"/>
      <c r="B4" s="744"/>
      <c r="C4" s="744"/>
      <c r="D4" s="744"/>
      <c r="E4" s="744"/>
      <c r="F4" s="744"/>
      <c r="G4" s="744"/>
      <c r="H4" s="744"/>
      <c r="I4" s="744"/>
      <c r="J4" s="744"/>
      <c r="K4" s="744"/>
      <c r="L4" s="421"/>
      <c r="M4" s="421"/>
    </row>
    <row r="5" spans="1:13" s="253" customFormat="1" ht="21.45" customHeight="1">
      <c r="A5" s="745" t="s">
        <v>54</v>
      </c>
      <c r="B5" s="745"/>
      <c r="C5" s="745"/>
      <c r="D5" s="745"/>
      <c r="E5" s="745"/>
      <c r="F5" s="745"/>
      <c r="G5" s="745"/>
      <c r="H5" s="745"/>
      <c r="I5" s="745"/>
      <c r="J5" s="745"/>
      <c r="K5" s="420"/>
      <c r="L5" s="421"/>
      <c r="M5" s="421"/>
    </row>
    <row r="6" spans="1:13" s="253" customFormat="1" ht="13.95" customHeight="1">
      <c r="A6" s="573" t="s">
        <v>55</v>
      </c>
      <c r="B6" s="573"/>
      <c r="C6" s="573"/>
      <c r="D6" s="573"/>
      <c r="E6" s="573"/>
      <c r="F6" s="573"/>
      <c r="G6" s="573"/>
      <c r="H6" s="573"/>
      <c r="I6" s="573"/>
      <c r="J6" s="573"/>
      <c r="K6" s="221"/>
      <c r="L6" s="421"/>
      <c r="M6" s="421"/>
    </row>
    <row r="7" spans="1:13" ht="13.2" customHeight="1">
      <c r="A7" s="254"/>
      <c r="B7" s="255"/>
      <c r="C7" s="256"/>
      <c r="D7" s="257"/>
      <c r="E7" s="248"/>
      <c r="F7" s="248"/>
      <c r="G7" s="57"/>
      <c r="H7" s="57"/>
      <c r="I7" s="57"/>
      <c r="J7" s="236" t="s">
        <v>279</v>
      </c>
      <c r="K7" s="57"/>
      <c r="L7" s="252"/>
      <c r="M7" s="252"/>
    </row>
    <row r="8" spans="1:13" s="416" customFormat="1" ht="19.95" customHeight="1">
      <c r="A8" s="739" t="s">
        <v>105</v>
      </c>
      <c r="B8" s="739" t="s">
        <v>280</v>
      </c>
      <c r="C8" s="746" t="s">
        <v>281</v>
      </c>
      <c r="D8" s="739" t="s">
        <v>282</v>
      </c>
      <c r="E8" s="739" t="s">
        <v>283</v>
      </c>
      <c r="F8" s="739" t="s">
        <v>284</v>
      </c>
      <c r="G8" s="739" t="s">
        <v>56</v>
      </c>
      <c r="H8" s="739" t="s">
        <v>285</v>
      </c>
      <c r="I8" s="741" t="s">
        <v>286</v>
      </c>
      <c r="J8" s="742"/>
      <c r="K8" s="415"/>
    </row>
    <row r="9" spans="1:13" s="416" customFormat="1" ht="53.85" customHeight="1">
      <c r="A9" s="740"/>
      <c r="B9" s="740"/>
      <c r="C9" s="747"/>
      <c r="D9" s="740"/>
      <c r="E9" s="740"/>
      <c r="F9" s="740"/>
      <c r="G9" s="740"/>
      <c r="H9" s="740"/>
      <c r="I9" s="417" t="s">
        <v>5</v>
      </c>
      <c r="J9" s="417" t="s">
        <v>287</v>
      </c>
      <c r="K9" s="415"/>
    </row>
    <row r="10" spans="1:13" s="263" customFormat="1" ht="15.6" customHeight="1">
      <c r="A10" s="258">
        <v>1</v>
      </c>
      <c r="B10" s="258">
        <v>2</v>
      </c>
      <c r="C10" s="259" t="s">
        <v>288</v>
      </c>
      <c r="D10" s="258">
        <v>4</v>
      </c>
      <c r="E10" s="260">
        <v>5</v>
      </c>
      <c r="F10" s="260">
        <v>6</v>
      </c>
      <c r="G10" s="260">
        <v>7</v>
      </c>
      <c r="H10" s="260">
        <v>8</v>
      </c>
      <c r="I10" s="260">
        <v>9</v>
      </c>
      <c r="J10" s="260">
        <v>10</v>
      </c>
      <c r="K10" s="261"/>
      <c r="L10" s="262"/>
      <c r="M10" s="262"/>
    </row>
    <row r="11" spans="1:13" ht="18">
      <c r="A11" s="264" t="s">
        <v>13</v>
      </c>
      <c r="B11" s="265"/>
      <c r="C11" s="266"/>
      <c r="D11" s="267" t="s">
        <v>14</v>
      </c>
      <c r="E11" s="268" t="s">
        <v>57</v>
      </c>
      <c r="F11" s="268" t="s">
        <v>57</v>
      </c>
      <c r="G11" s="269">
        <f>G12</f>
        <v>7717294</v>
      </c>
      <c r="H11" s="269">
        <f>H12</f>
        <v>2192294</v>
      </c>
      <c r="I11" s="269">
        <f>I12</f>
        <v>5525000</v>
      </c>
      <c r="J11" s="269">
        <f>J12</f>
        <v>5487000</v>
      </c>
      <c r="K11" s="57"/>
      <c r="L11" s="252"/>
      <c r="M11" s="252"/>
    </row>
    <row r="12" spans="1:13" ht="18">
      <c r="A12" s="264" t="s">
        <v>15</v>
      </c>
      <c r="B12" s="265"/>
      <c r="C12" s="266"/>
      <c r="D12" s="267" t="s">
        <v>14</v>
      </c>
      <c r="E12" s="268" t="s">
        <v>57</v>
      </c>
      <c r="F12" s="268" t="s">
        <v>57</v>
      </c>
      <c r="G12" s="269">
        <f>SUM(G13:G28)</f>
        <v>7717294</v>
      </c>
      <c r="H12" s="269">
        <f t="shared" ref="H12:J12" si="0">SUM(H13:H28)</f>
        <v>2192294</v>
      </c>
      <c r="I12" s="269">
        <f t="shared" si="0"/>
        <v>5525000</v>
      </c>
      <c r="J12" s="269">
        <f t="shared" si="0"/>
        <v>5487000</v>
      </c>
      <c r="K12" s="269">
        <f>SUM(K13:K28)</f>
        <v>0</v>
      </c>
      <c r="L12" s="269">
        <f>SUM(L13:L28)</f>
        <v>0</v>
      </c>
      <c r="M12" s="269">
        <f>SUM(M13:M28)</f>
        <v>0</v>
      </c>
    </row>
    <row r="13" spans="1:13" s="382" customFormat="1" ht="46.8">
      <c r="A13" s="380" t="s">
        <v>125</v>
      </c>
      <c r="B13" s="381" t="s">
        <v>20</v>
      </c>
      <c r="C13" s="381" t="s">
        <v>126</v>
      </c>
      <c r="D13" s="324" t="s">
        <v>127</v>
      </c>
      <c r="E13" s="383" t="s">
        <v>468</v>
      </c>
      <c r="F13" s="337" t="s">
        <v>338</v>
      </c>
      <c r="G13" s="378">
        <f>H13</f>
        <v>100000</v>
      </c>
      <c r="H13" s="200">
        <v>100000</v>
      </c>
      <c r="I13" s="379">
        <v>0</v>
      </c>
      <c r="J13" s="379">
        <v>0</v>
      </c>
      <c r="K13" s="422"/>
      <c r="L13" s="423"/>
      <c r="M13" s="423"/>
    </row>
    <row r="14" spans="1:13" s="382" customFormat="1" ht="41.4">
      <c r="A14" s="380" t="s">
        <v>125</v>
      </c>
      <c r="B14" s="381" t="s">
        <v>20</v>
      </c>
      <c r="C14" s="381" t="s">
        <v>126</v>
      </c>
      <c r="D14" s="324" t="s">
        <v>127</v>
      </c>
      <c r="E14" s="383" t="s">
        <v>553</v>
      </c>
      <c r="F14" s="337" t="s">
        <v>338</v>
      </c>
      <c r="G14" s="378">
        <f>H14</f>
        <v>110000</v>
      </c>
      <c r="H14" s="200">
        <v>110000</v>
      </c>
      <c r="I14" s="379">
        <v>0</v>
      </c>
      <c r="J14" s="379">
        <v>0</v>
      </c>
      <c r="K14" s="422"/>
      <c r="L14" s="423"/>
      <c r="M14" s="423"/>
    </row>
    <row r="15" spans="1:13" s="382" customFormat="1" ht="46.8">
      <c r="A15" s="380" t="s">
        <v>21</v>
      </c>
      <c r="B15" s="381" t="s">
        <v>23</v>
      </c>
      <c r="C15" s="381" t="s">
        <v>22</v>
      </c>
      <c r="D15" s="324" t="s">
        <v>267</v>
      </c>
      <c r="E15" s="383" t="s">
        <v>569</v>
      </c>
      <c r="F15" s="337" t="s">
        <v>338</v>
      </c>
      <c r="G15" s="378">
        <f t="shared" ref="G15" si="1">H15+I15</f>
        <v>66000</v>
      </c>
      <c r="H15" s="200">
        <v>66000</v>
      </c>
      <c r="I15" s="379">
        <v>0</v>
      </c>
      <c r="J15" s="379">
        <v>0</v>
      </c>
      <c r="K15" s="422"/>
      <c r="L15" s="423"/>
      <c r="M15" s="423"/>
    </row>
    <row r="16" spans="1:13" s="382" customFormat="1" ht="41.4">
      <c r="A16" s="380" t="s">
        <v>91</v>
      </c>
      <c r="B16" s="381" t="s">
        <v>92</v>
      </c>
      <c r="C16" s="381" t="s">
        <v>93</v>
      </c>
      <c r="D16" s="324" t="s">
        <v>94</v>
      </c>
      <c r="E16" s="377" t="s">
        <v>531</v>
      </c>
      <c r="F16" s="414" t="s">
        <v>473</v>
      </c>
      <c r="G16" s="378">
        <f t="shared" ref="G16" si="2">H16+I16</f>
        <v>22500</v>
      </c>
      <c r="H16" s="379">
        <v>22500</v>
      </c>
      <c r="I16" s="379">
        <v>0</v>
      </c>
      <c r="J16" s="379">
        <v>0</v>
      </c>
      <c r="K16" s="422"/>
      <c r="L16" s="423"/>
      <c r="M16" s="423"/>
    </row>
    <row r="17" spans="1:14" s="382" customFormat="1" ht="47.55" customHeight="1">
      <c r="A17" s="380" t="s">
        <v>133</v>
      </c>
      <c r="B17" s="381" t="s">
        <v>134</v>
      </c>
      <c r="C17" s="381" t="s">
        <v>135</v>
      </c>
      <c r="D17" s="324" t="s">
        <v>136</v>
      </c>
      <c r="E17" s="377" t="s">
        <v>526</v>
      </c>
      <c r="F17" s="414" t="s">
        <v>338</v>
      </c>
      <c r="G17" s="378">
        <f t="shared" ref="G17:G18" si="3">H17+I17</f>
        <v>-36500</v>
      </c>
      <c r="H17" s="379">
        <v>-36500</v>
      </c>
      <c r="I17" s="379">
        <v>0</v>
      </c>
      <c r="J17" s="379">
        <v>0</v>
      </c>
      <c r="K17" s="422"/>
      <c r="L17" s="423"/>
      <c r="M17" s="423"/>
    </row>
    <row r="18" spans="1:14" s="382" customFormat="1" ht="65.099999999999994" customHeight="1">
      <c r="A18" s="380" t="s">
        <v>146</v>
      </c>
      <c r="B18" s="381" t="s">
        <v>147</v>
      </c>
      <c r="C18" s="381" t="s">
        <v>24</v>
      </c>
      <c r="D18" s="324" t="s">
        <v>148</v>
      </c>
      <c r="E18" s="377" t="s">
        <v>337</v>
      </c>
      <c r="F18" s="414" t="s">
        <v>338</v>
      </c>
      <c r="G18" s="378">
        <f t="shared" si="3"/>
        <v>60294</v>
      </c>
      <c r="H18" s="379">
        <v>60294</v>
      </c>
      <c r="I18" s="379">
        <v>0</v>
      </c>
      <c r="J18" s="379">
        <v>0</v>
      </c>
      <c r="K18" s="422"/>
      <c r="L18" s="423"/>
      <c r="M18" s="423"/>
    </row>
    <row r="19" spans="1:14" s="382" customFormat="1" ht="157.94999999999999" customHeight="1">
      <c r="A19" s="380" t="s">
        <v>149</v>
      </c>
      <c r="B19" s="381" t="s">
        <v>150</v>
      </c>
      <c r="C19" s="381" t="s">
        <v>151</v>
      </c>
      <c r="D19" s="324" t="s">
        <v>152</v>
      </c>
      <c r="E19" s="377" t="s">
        <v>554</v>
      </c>
      <c r="F19" s="337" t="s">
        <v>338</v>
      </c>
      <c r="G19" s="378">
        <f t="shared" ref="G19" si="4">H19+I19</f>
        <v>600000</v>
      </c>
      <c r="H19" s="541">
        <f>1000000-400000</f>
        <v>600000</v>
      </c>
      <c r="I19" s="379">
        <v>0</v>
      </c>
      <c r="J19" s="379">
        <v>0</v>
      </c>
      <c r="K19" s="422"/>
      <c r="L19" s="423"/>
      <c r="M19" s="423"/>
    </row>
    <row r="20" spans="1:14" s="273" customFormat="1" ht="81.45" customHeight="1">
      <c r="A20" s="270" t="s">
        <v>241</v>
      </c>
      <c r="B20" s="271" t="s">
        <v>242</v>
      </c>
      <c r="C20" s="271" t="s">
        <v>151</v>
      </c>
      <c r="D20" s="1" t="s">
        <v>243</v>
      </c>
      <c r="E20" s="40" t="s">
        <v>337</v>
      </c>
      <c r="F20" s="337" t="s">
        <v>338</v>
      </c>
      <c r="G20" s="272">
        <f>H20+I20</f>
        <v>3400000</v>
      </c>
      <c r="H20" s="200">
        <v>0</v>
      </c>
      <c r="I20" s="200">
        <v>3400000</v>
      </c>
      <c r="J20" s="200">
        <f>I20</f>
        <v>3400000</v>
      </c>
      <c r="K20" s="57"/>
      <c r="L20" s="252"/>
      <c r="M20" s="252"/>
      <c r="N20" s="432" t="s">
        <v>475</v>
      </c>
    </row>
    <row r="21" spans="1:14" s="273" customFormat="1" ht="70.2" customHeight="1">
      <c r="A21" s="270" t="s">
        <v>245</v>
      </c>
      <c r="B21" s="271" t="s">
        <v>246</v>
      </c>
      <c r="C21" s="271" t="s">
        <v>155</v>
      </c>
      <c r="D21" s="1" t="s">
        <v>247</v>
      </c>
      <c r="E21" s="40" t="s">
        <v>485</v>
      </c>
      <c r="F21" s="337" t="s">
        <v>338</v>
      </c>
      <c r="G21" s="272">
        <f t="shared" ref="G21" si="5">H21+I21</f>
        <v>2087000</v>
      </c>
      <c r="H21" s="379">
        <v>0</v>
      </c>
      <c r="I21" s="200">
        <v>2087000</v>
      </c>
      <c r="J21" s="200">
        <f>I21</f>
        <v>2087000</v>
      </c>
      <c r="K21" s="57"/>
      <c r="L21" s="252"/>
      <c r="M21" s="252"/>
      <c r="N21" s="432" t="s">
        <v>475</v>
      </c>
    </row>
    <row r="22" spans="1:14" s="273" customFormat="1" ht="41.4">
      <c r="A22" s="270" t="s">
        <v>360</v>
      </c>
      <c r="B22" s="271" t="s">
        <v>361</v>
      </c>
      <c r="C22" s="271" t="s">
        <v>363</v>
      </c>
      <c r="D22" s="1" t="s">
        <v>362</v>
      </c>
      <c r="E22" s="40" t="s">
        <v>474</v>
      </c>
      <c r="F22" s="337" t="s">
        <v>473</v>
      </c>
      <c r="G22" s="272">
        <f t="shared" ref="G22:G27" si="6">H22+I22</f>
        <v>130000</v>
      </c>
      <c r="H22" s="200">
        <v>130000</v>
      </c>
      <c r="I22" s="200">
        <v>0</v>
      </c>
      <c r="J22" s="200">
        <v>0</v>
      </c>
      <c r="K22" s="57"/>
      <c r="L22" s="252"/>
      <c r="M22" s="252"/>
    </row>
    <row r="23" spans="1:14" s="273" customFormat="1" ht="41.4">
      <c r="A23" s="270" t="s">
        <v>545</v>
      </c>
      <c r="B23" s="271" t="s">
        <v>546</v>
      </c>
      <c r="C23" s="271" t="s">
        <v>434</v>
      </c>
      <c r="D23" s="1" t="s">
        <v>547</v>
      </c>
      <c r="E23" s="40" t="s">
        <v>566</v>
      </c>
      <c r="F23" s="337" t="s">
        <v>599</v>
      </c>
      <c r="G23" s="272">
        <f t="shared" ref="G23" si="7">H23+I23</f>
        <v>238000</v>
      </c>
      <c r="H23" s="200">
        <v>200000</v>
      </c>
      <c r="I23" s="200">
        <v>38000</v>
      </c>
      <c r="J23" s="200">
        <v>0</v>
      </c>
      <c r="K23" s="57"/>
      <c r="L23" s="252"/>
      <c r="M23" s="252"/>
    </row>
    <row r="24" spans="1:14" s="273" customFormat="1" ht="46.8">
      <c r="A24" s="270" t="s">
        <v>297</v>
      </c>
      <c r="B24" s="271" t="s">
        <v>328</v>
      </c>
      <c r="C24" s="271" t="s">
        <v>20</v>
      </c>
      <c r="D24" s="1" t="s">
        <v>298</v>
      </c>
      <c r="E24" s="40" t="s">
        <v>330</v>
      </c>
      <c r="F24" s="337" t="s">
        <v>338</v>
      </c>
      <c r="G24" s="272">
        <f t="shared" si="6"/>
        <v>400000</v>
      </c>
      <c r="H24" s="537">
        <f>200000+200000</f>
        <v>400000</v>
      </c>
      <c r="I24" s="200">
        <v>0</v>
      </c>
      <c r="J24" s="200">
        <v>0</v>
      </c>
      <c r="K24" s="57"/>
      <c r="L24" s="252"/>
      <c r="M24" s="252"/>
    </row>
    <row r="25" spans="1:14" s="273" customFormat="1" ht="46.8">
      <c r="A25" s="270" t="s">
        <v>297</v>
      </c>
      <c r="B25" s="271" t="s">
        <v>328</v>
      </c>
      <c r="C25" s="271" t="s">
        <v>20</v>
      </c>
      <c r="D25" s="1" t="s">
        <v>298</v>
      </c>
      <c r="E25" s="40" t="s">
        <v>561</v>
      </c>
      <c r="F25" s="337" t="s">
        <v>562</v>
      </c>
      <c r="G25" s="272">
        <f t="shared" ref="G25:G26" si="8">H25+I25</f>
        <v>200000</v>
      </c>
      <c r="H25" s="272">
        <v>200000</v>
      </c>
      <c r="I25" s="200">
        <v>0</v>
      </c>
      <c r="J25" s="200">
        <v>0</v>
      </c>
      <c r="K25" s="57"/>
      <c r="L25" s="252"/>
      <c r="M25" s="252"/>
    </row>
    <row r="26" spans="1:14" s="273" customFormat="1" ht="62.4">
      <c r="A26" s="270" t="s">
        <v>297</v>
      </c>
      <c r="B26" s="271" t="s">
        <v>328</v>
      </c>
      <c r="C26" s="271" t="s">
        <v>20</v>
      </c>
      <c r="D26" s="1" t="s">
        <v>298</v>
      </c>
      <c r="E26" s="40" t="s">
        <v>563</v>
      </c>
      <c r="F26" s="337" t="s">
        <v>329</v>
      </c>
      <c r="G26" s="272">
        <f t="shared" si="8"/>
        <v>200000</v>
      </c>
      <c r="H26" s="272">
        <v>200000</v>
      </c>
      <c r="I26" s="200">
        <v>0</v>
      </c>
      <c r="J26" s="200">
        <v>0</v>
      </c>
      <c r="K26" s="57"/>
      <c r="L26" s="252"/>
      <c r="M26" s="252"/>
    </row>
    <row r="27" spans="1:14" s="273" customFormat="1" ht="46.8">
      <c r="A27" s="270" t="s">
        <v>297</v>
      </c>
      <c r="B27" s="271" t="s">
        <v>328</v>
      </c>
      <c r="C27" s="271" t="s">
        <v>20</v>
      </c>
      <c r="D27" s="1" t="s">
        <v>298</v>
      </c>
      <c r="E27" s="40" t="s">
        <v>564</v>
      </c>
      <c r="F27" s="337" t="s">
        <v>565</v>
      </c>
      <c r="G27" s="272">
        <f t="shared" si="6"/>
        <v>40000</v>
      </c>
      <c r="H27" s="272">
        <v>40000</v>
      </c>
      <c r="I27" s="200">
        <v>0</v>
      </c>
      <c r="J27" s="200">
        <v>0</v>
      </c>
      <c r="K27" s="57"/>
      <c r="L27" s="252"/>
      <c r="M27" s="252"/>
    </row>
    <row r="28" spans="1:14" s="273" customFormat="1" ht="46.8">
      <c r="A28" s="270" t="s">
        <v>297</v>
      </c>
      <c r="B28" s="271" t="s">
        <v>328</v>
      </c>
      <c r="C28" s="271" t="s">
        <v>20</v>
      </c>
      <c r="D28" s="1" t="s">
        <v>298</v>
      </c>
      <c r="E28" s="40" t="s">
        <v>567</v>
      </c>
      <c r="F28" s="337" t="s">
        <v>568</v>
      </c>
      <c r="G28" s="272">
        <f t="shared" ref="G28" si="9">H28+I28</f>
        <v>100000</v>
      </c>
      <c r="H28" s="272">
        <v>100000</v>
      </c>
      <c r="I28" s="200">
        <v>0</v>
      </c>
      <c r="J28" s="200">
        <v>0</v>
      </c>
      <c r="K28" s="57"/>
      <c r="L28" s="252"/>
      <c r="M28" s="252"/>
    </row>
    <row r="29" spans="1:14" ht="31.2">
      <c r="A29" s="274" t="s">
        <v>29</v>
      </c>
      <c r="B29" s="31"/>
      <c r="C29" s="32"/>
      <c r="D29" s="275" t="s">
        <v>30</v>
      </c>
      <c r="E29" s="268" t="s">
        <v>57</v>
      </c>
      <c r="F29" s="268" t="s">
        <v>57</v>
      </c>
      <c r="G29" s="269">
        <f>G30</f>
        <v>1831300</v>
      </c>
      <c r="H29" s="269">
        <f>H30</f>
        <v>1831300</v>
      </c>
      <c r="I29" s="269">
        <f>I30</f>
        <v>0</v>
      </c>
      <c r="J29" s="269">
        <f>J30</f>
        <v>0</v>
      </c>
      <c r="K29" s="57"/>
      <c r="L29" s="252"/>
      <c r="M29" s="252"/>
    </row>
    <row r="30" spans="1:14" ht="31.2">
      <c r="A30" s="274" t="s">
        <v>31</v>
      </c>
      <c r="B30" s="31"/>
      <c r="C30" s="32"/>
      <c r="D30" s="275" t="s">
        <v>30</v>
      </c>
      <c r="E30" s="268" t="s">
        <v>57</v>
      </c>
      <c r="F30" s="268" t="s">
        <v>57</v>
      </c>
      <c r="G30" s="269">
        <f>SUM(G31:G33)</f>
        <v>1831300</v>
      </c>
      <c r="H30" s="269">
        <f t="shared" ref="H30:J30" si="10">SUM(H31:H33)</f>
        <v>1831300</v>
      </c>
      <c r="I30" s="269">
        <f t="shared" si="10"/>
        <v>0</v>
      </c>
      <c r="J30" s="269">
        <f t="shared" si="10"/>
        <v>0</v>
      </c>
      <c r="K30" s="269" t="e">
        <f>#REF!+#REF!+#REF!+#REF!</f>
        <v>#REF!</v>
      </c>
      <c r="L30" s="269" t="e">
        <f>#REF!+#REF!+#REF!+#REF!</f>
        <v>#REF!</v>
      </c>
      <c r="M30" s="269" t="e">
        <f>#REF!+#REF!+#REF!+#REF!</f>
        <v>#REF!</v>
      </c>
    </row>
    <row r="31" spans="1:14" ht="42.6" customHeight="1">
      <c r="A31" s="270" t="s">
        <v>181</v>
      </c>
      <c r="B31" s="271" t="s">
        <v>182</v>
      </c>
      <c r="C31" s="271" t="s">
        <v>183</v>
      </c>
      <c r="D31" s="1" t="s">
        <v>184</v>
      </c>
      <c r="E31" s="1" t="s">
        <v>555</v>
      </c>
      <c r="F31" s="337" t="s">
        <v>338</v>
      </c>
      <c r="G31" s="272">
        <f>H31+I31</f>
        <v>111300</v>
      </c>
      <c r="H31" s="200">
        <v>111300</v>
      </c>
      <c r="I31" s="200">
        <v>0</v>
      </c>
      <c r="J31" s="200">
        <v>0</v>
      </c>
      <c r="K31" s="57"/>
      <c r="L31" s="252"/>
      <c r="M31" s="252"/>
      <c r="N31" s="432"/>
    </row>
    <row r="32" spans="1:14" ht="78">
      <c r="A32" s="270" t="s">
        <v>200</v>
      </c>
      <c r="B32" s="271" t="s">
        <v>134</v>
      </c>
      <c r="C32" s="271" t="s">
        <v>135</v>
      </c>
      <c r="D32" s="1" t="s">
        <v>136</v>
      </c>
      <c r="E32" s="1" t="s">
        <v>556</v>
      </c>
      <c r="F32" s="337" t="s">
        <v>557</v>
      </c>
      <c r="G32" s="272">
        <f>H32+I32</f>
        <v>920000</v>
      </c>
      <c r="H32" s="200">
        <v>920000</v>
      </c>
      <c r="I32" s="200">
        <v>0</v>
      </c>
      <c r="J32" s="200">
        <v>0</v>
      </c>
      <c r="K32" s="57"/>
      <c r="L32" s="252"/>
      <c r="M32" s="252"/>
      <c r="N32" s="432"/>
    </row>
    <row r="33" spans="1:16" ht="62.4">
      <c r="A33" s="270" t="s">
        <v>121</v>
      </c>
      <c r="B33" s="271" t="s">
        <v>89</v>
      </c>
      <c r="C33" s="271" t="s">
        <v>20</v>
      </c>
      <c r="D33" s="1" t="s">
        <v>253</v>
      </c>
      <c r="E33" s="1" t="s">
        <v>558</v>
      </c>
      <c r="F33" s="337" t="s">
        <v>486</v>
      </c>
      <c r="G33" s="272">
        <f>H33+I33</f>
        <v>800000</v>
      </c>
      <c r="H33" s="200">
        <v>800000</v>
      </c>
      <c r="I33" s="200">
        <v>0</v>
      </c>
      <c r="J33" s="200">
        <v>0</v>
      </c>
      <c r="K33" s="57"/>
      <c r="L33" s="252"/>
      <c r="M33" s="252"/>
      <c r="N33" s="432"/>
    </row>
    <row r="34" spans="1:16" ht="46.8">
      <c r="A34" s="274" t="s">
        <v>42</v>
      </c>
      <c r="B34" s="31"/>
      <c r="C34" s="32"/>
      <c r="D34" s="275" t="s">
        <v>43</v>
      </c>
      <c r="E34" s="268" t="s">
        <v>57</v>
      </c>
      <c r="F34" s="268" t="s">
        <v>57</v>
      </c>
      <c r="G34" s="269">
        <f>G35</f>
        <v>198000</v>
      </c>
      <c r="H34" s="269">
        <f>H35</f>
        <v>198000</v>
      </c>
      <c r="I34" s="269">
        <f>I35</f>
        <v>0</v>
      </c>
      <c r="J34" s="269">
        <f>J35</f>
        <v>0</v>
      </c>
      <c r="K34" s="57"/>
      <c r="L34" s="252"/>
      <c r="M34" s="252"/>
    </row>
    <row r="35" spans="1:16" ht="46.8">
      <c r="A35" s="274" t="s">
        <v>44</v>
      </c>
      <c r="B35" s="31"/>
      <c r="C35" s="32"/>
      <c r="D35" s="275" t="s">
        <v>43</v>
      </c>
      <c r="E35" s="268" t="s">
        <v>57</v>
      </c>
      <c r="F35" s="268" t="s">
        <v>57</v>
      </c>
      <c r="G35" s="269">
        <f>G36</f>
        <v>198000</v>
      </c>
      <c r="H35" s="269">
        <f t="shared" ref="H35:J35" si="11">H36</f>
        <v>198000</v>
      </c>
      <c r="I35" s="269">
        <f t="shared" si="11"/>
        <v>0</v>
      </c>
      <c r="J35" s="269">
        <f t="shared" si="11"/>
        <v>0</v>
      </c>
      <c r="K35" s="269" t="e">
        <f>#REF!+#REF!+#REF!+#REF!</f>
        <v>#REF!</v>
      </c>
      <c r="L35" s="269" t="e">
        <f>#REF!+#REF!+#REF!+#REF!</f>
        <v>#REF!</v>
      </c>
      <c r="M35" s="269" t="e">
        <f>#REF!+#REF!+#REF!+#REF!</f>
        <v>#REF!</v>
      </c>
    </row>
    <row r="36" spans="1:16" ht="53.25" customHeight="1">
      <c r="A36" s="270" t="s">
        <v>100</v>
      </c>
      <c r="B36" s="271" t="s">
        <v>101</v>
      </c>
      <c r="C36" s="271" t="s">
        <v>102</v>
      </c>
      <c r="D36" s="1" t="s">
        <v>103</v>
      </c>
      <c r="E36" s="1" t="s">
        <v>471</v>
      </c>
      <c r="F36" s="337" t="s">
        <v>338</v>
      </c>
      <c r="G36" s="272">
        <f>H36+I36</f>
        <v>198000</v>
      </c>
      <c r="H36" s="200">
        <v>198000</v>
      </c>
      <c r="I36" s="200">
        <v>0</v>
      </c>
      <c r="J36" s="200">
        <v>0</v>
      </c>
      <c r="K36" s="57"/>
      <c r="L36" s="252"/>
      <c r="M36" s="252"/>
    </row>
    <row r="37" spans="1:16" ht="46.8">
      <c r="A37" s="274" t="s">
        <v>42</v>
      </c>
      <c r="B37" s="31"/>
      <c r="C37" s="32"/>
      <c r="D37" s="275" t="s">
        <v>43</v>
      </c>
      <c r="E37" s="268" t="s">
        <v>57</v>
      </c>
      <c r="F37" s="268" t="s">
        <v>57</v>
      </c>
      <c r="G37" s="269">
        <f>G38</f>
        <v>799294</v>
      </c>
      <c r="H37" s="269">
        <f>H38</f>
        <v>799294</v>
      </c>
      <c r="I37" s="269">
        <f>I38</f>
        <v>0</v>
      </c>
      <c r="J37" s="269">
        <f>J38</f>
        <v>0</v>
      </c>
      <c r="K37" s="57"/>
      <c r="L37" s="252"/>
      <c r="M37" s="252"/>
    </row>
    <row r="38" spans="1:16" ht="46.8">
      <c r="A38" s="274" t="s">
        <v>44</v>
      </c>
      <c r="B38" s="31"/>
      <c r="C38" s="32"/>
      <c r="D38" s="275" t="s">
        <v>43</v>
      </c>
      <c r="E38" s="268" t="s">
        <v>57</v>
      </c>
      <c r="F38" s="268" t="s">
        <v>57</v>
      </c>
      <c r="G38" s="269">
        <f>G39</f>
        <v>799294</v>
      </c>
      <c r="H38" s="269">
        <f t="shared" ref="H38" si="12">H39</f>
        <v>799294</v>
      </c>
      <c r="I38" s="269">
        <f t="shared" ref="I38" si="13">I39</f>
        <v>0</v>
      </c>
      <c r="J38" s="269">
        <f t="shared" ref="J38" si="14">J39</f>
        <v>0</v>
      </c>
      <c r="K38" s="269" t="e">
        <f>#REF!+#REF!+#REF!+#REF!</f>
        <v>#REF!</v>
      </c>
      <c r="L38" s="269" t="e">
        <f>#REF!+#REF!+#REF!+#REF!</f>
        <v>#REF!</v>
      </c>
      <c r="M38" s="269" t="e">
        <f>#REF!+#REF!+#REF!+#REF!</f>
        <v>#REF!</v>
      </c>
    </row>
    <row r="39" spans="1:16" ht="75.150000000000006" customHeight="1">
      <c r="A39" s="270" t="s">
        <v>339</v>
      </c>
      <c r="B39" s="271" t="s">
        <v>89</v>
      </c>
      <c r="C39" s="271" t="s">
        <v>20</v>
      </c>
      <c r="D39" s="1" t="s">
        <v>253</v>
      </c>
      <c r="E39" s="1" t="s">
        <v>559</v>
      </c>
      <c r="F39" s="337" t="s">
        <v>560</v>
      </c>
      <c r="G39" s="272">
        <f>H39+I39</f>
        <v>799294</v>
      </c>
      <c r="H39" s="200">
        <v>799294</v>
      </c>
      <c r="I39" s="200">
        <v>0</v>
      </c>
      <c r="J39" s="200">
        <v>0</v>
      </c>
      <c r="K39" s="57"/>
      <c r="L39" s="252"/>
      <c r="M39" s="252"/>
    </row>
    <row r="40" spans="1:16" s="276" customFormat="1" ht="21.6" customHeight="1">
      <c r="A40" s="32" t="s">
        <v>57</v>
      </c>
      <c r="B40" s="32" t="s">
        <v>57</v>
      </c>
      <c r="C40" s="32" t="s">
        <v>57</v>
      </c>
      <c r="D40" s="120" t="s">
        <v>53</v>
      </c>
      <c r="E40" s="32" t="s">
        <v>57</v>
      </c>
      <c r="F40" s="32" t="s">
        <v>57</v>
      </c>
      <c r="G40" s="243">
        <f>G11+G34+G29+G38</f>
        <v>10545888</v>
      </c>
      <c r="H40" s="243">
        <f t="shared" ref="H40:J40" si="15">H11+H34+H29+H38</f>
        <v>5020888</v>
      </c>
      <c r="I40" s="243">
        <f t="shared" si="15"/>
        <v>5525000</v>
      </c>
      <c r="J40" s="243">
        <f t="shared" si="15"/>
        <v>5487000</v>
      </c>
      <c r="K40" s="243" t="e">
        <f>K11+#REF!+K34+#REF!</f>
        <v>#REF!</v>
      </c>
      <c r="L40" s="243" t="e">
        <f>L11+#REF!+L34+#REF!</f>
        <v>#REF!</v>
      </c>
      <c r="M40" s="243" t="e">
        <f>M11+#REF!+M34+#REF!</f>
        <v>#REF!</v>
      </c>
    </row>
    <row r="41" spans="1:16" ht="13.2" customHeight="1">
      <c r="A41" s="277"/>
      <c r="B41" s="277"/>
      <c r="C41" s="278"/>
      <c r="D41" s="279"/>
      <c r="E41" s="280"/>
      <c r="F41" s="280"/>
      <c r="G41" s="43"/>
      <c r="H41" s="281"/>
      <c r="I41" s="43"/>
      <c r="J41" s="281"/>
    </row>
    <row r="42" spans="1:16" s="283" customFormat="1" ht="40.65" customHeight="1">
      <c r="A42" s="743" t="s">
        <v>289</v>
      </c>
      <c r="B42" s="743"/>
      <c r="C42" s="743"/>
      <c r="D42" s="743"/>
      <c r="E42" s="743"/>
      <c r="F42" s="743"/>
      <c r="G42" s="743"/>
      <c r="H42" s="743"/>
      <c r="I42" s="743"/>
      <c r="J42" s="743"/>
      <c r="K42" s="282"/>
      <c r="L42" s="282"/>
      <c r="M42" s="282"/>
      <c r="N42" s="282"/>
      <c r="O42" s="282"/>
      <c r="P42" s="282"/>
    </row>
    <row r="43" spans="1:16" ht="41.4" customHeight="1">
      <c r="A43" s="284"/>
      <c r="B43" s="285"/>
      <c r="C43" s="286"/>
      <c r="D43" s="287"/>
      <c r="E43" s="280"/>
      <c r="F43" s="280"/>
      <c r="G43" s="245"/>
      <c r="H43" s="245"/>
      <c r="I43" s="245"/>
      <c r="J43" s="245"/>
    </row>
    <row r="44" spans="1:16" ht="41.4" customHeight="1">
      <c r="J44" s="293"/>
    </row>
    <row r="45" spans="1:16" ht="41.4" customHeight="1">
      <c r="G45" s="294"/>
    </row>
    <row r="46" spans="1:16" ht="41.4" customHeight="1">
      <c r="A46" s="250"/>
      <c r="B46" s="295"/>
      <c r="C46" s="295"/>
      <c r="D46" s="295"/>
      <c r="E46" s="296"/>
    </row>
    <row r="47" spans="1:16" ht="41.4" customHeight="1">
      <c r="A47" s="250"/>
      <c r="B47" s="295"/>
      <c r="C47" s="295"/>
      <c r="D47" s="295"/>
    </row>
    <row r="48" spans="1:16" ht="41.4" customHeight="1">
      <c r="A48" s="250"/>
      <c r="B48" s="295"/>
      <c r="C48" s="295"/>
      <c r="D48" s="295"/>
    </row>
    <row r="49" spans="1:13" ht="41.4" customHeight="1">
      <c r="A49" s="250"/>
      <c r="B49" s="295"/>
      <c r="C49" s="295"/>
      <c r="D49" s="295"/>
    </row>
    <row r="50" spans="1:13" ht="41.4" customHeight="1">
      <c r="A50" s="250"/>
      <c r="B50" s="295"/>
      <c r="C50" s="295"/>
      <c r="D50" s="295"/>
    </row>
    <row r="51" spans="1:13" s="292" customFormat="1">
      <c r="A51" s="250"/>
      <c r="B51" s="295"/>
      <c r="C51" s="295"/>
      <c r="D51" s="295"/>
      <c r="G51" s="250"/>
      <c r="H51" s="250"/>
      <c r="I51" s="250"/>
      <c r="J51" s="250"/>
      <c r="K51" s="250"/>
      <c r="L51" s="250"/>
      <c r="M51" s="250"/>
    </row>
    <row r="52" spans="1:13" s="292" customFormat="1">
      <c r="A52" s="250"/>
      <c r="B52" s="295"/>
      <c r="C52" s="295"/>
      <c r="D52" s="295"/>
      <c r="G52" s="250"/>
      <c r="H52" s="250"/>
      <c r="I52" s="250"/>
      <c r="J52" s="250"/>
      <c r="K52" s="250"/>
      <c r="L52" s="250"/>
      <c r="M52" s="250"/>
    </row>
    <row r="53" spans="1:13" s="292" customFormat="1">
      <c r="A53" s="250"/>
      <c r="B53" s="295"/>
      <c r="C53" s="295"/>
      <c r="D53" s="295"/>
      <c r="G53" s="250"/>
      <c r="H53" s="250"/>
      <c r="I53" s="250"/>
      <c r="J53" s="250"/>
      <c r="K53" s="250"/>
      <c r="L53" s="250"/>
      <c r="M53" s="250"/>
    </row>
    <row r="54" spans="1:13" s="292" customFormat="1">
      <c r="A54" s="250"/>
      <c r="B54" s="295"/>
      <c r="C54" s="295"/>
      <c r="D54" s="295"/>
      <c r="G54" s="250"/>
      <c r="H54" s="250"/>
      <c r="I54" s="250"/>
      <c r="J54" s="250"/>
      <c r="K54" s="250"/>
      <c r="L54" s="250"/>
      <c r="M54" s="250"/>
    </row>
    <row r="55" spans="1:13" s="292" customFormat="1">
      <c r="A55" s="250"/>
      <c r="B55" s="295"/>
      <c r="C55" s="295"/>
      <c r="D55" s="295"/>
      <c r="G55" s="250"/>
      <c r="H55" s="250"/>
      <c r="I55" s="250"/>
      <c r="J55" s="250"/>
      <c r="K55" s="250"/>
      <c r="L55" s="250"/>
      <c r="M55" s="250"/>
    </row>
    <row r="56" spans="1:13" s="292" customFormat="1">
      <c r="A56" s="250"/>
      <c r="B56" s="295"/>
      <c r="C56" s="295"/>
      <c r="D56" s="295"/>
      <c r="G56" s="250"/>
      <c r="H56" s="250"/>
      <c r="I56" s="250"/>
      <c r="J56" s="250"/>
      <c r="K56" s="250"/>
      <c r="L56" s="250"/>
      <c r="M56" s="250"/>
    </row>
    <row r="58" spans="1:13" s="292" customFormat="1">
      <c r="A58" s="250"/>
      <c r="B58" s="295"/>
      <c r="C58" s="295"/>
      <c r="D58" s="295"/>
      <c r="G58" s="250"/>
      <c r="H58" s="250"/>
      <c r="I58" s="250"/>
      <c r="J58" s="250"/>
      <c r="K58" s="250"/>
      <c r="L58" s="250"/>
      <c r="M58" s="250"/>
    </row>
  </sheetData>
  <mergeCells count="14">
    <mergeCell ref="G8:G9"/>
    <mergeCell ref="H8:H9"/>
    <mergeCell ref="I8:J8"/>
    <mergeCell ref="A42:J42"/>
    <mergeCell ref="F1:J1"/>
    <mergeCell ref="A3:K4"/>
    <mergeCell ref="A5:J5"/>
    <mergeCell ref="A6:J6"/>
    <mergeCell ref="A8:A9"/>
    <mergeCell ref="B8:B9"/>
    <mergeCell ref="C8:C9"/>
    <mergeCell ref="D8:D9"/>
    <mergeCell ref="E8:E9"/>
    <mergeCell ref="F8:F9"/>
  </mergeCells>
  <printOptions horizontalCentered="1"/>
  <pageMargins left="0.19685039370078741" right="0.19685039370078741" top="0.98425196850393704" bottom="0.15748031496062992" header="0.55118110236220474" footer="0.19685039370078741"/>
  <pageSetup paperSize="9" scale="6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tabSelected="1" view="pageBreakPreview" topLeftCell="A4" zoomScale="85" zoomScaleNormal="100" zoomScaleSheetLayoutView="85" workbookViewId="0">
      <selection activeCell="A16" sqref="A16:B16"/>
    </sheetView>
  </sheetViews>
  <sheetFormatPr defaultRowHeight="13.2"/>
  <cols>
    <col min="1" max="1" width="5.6640625" style="253" customWidth="1"/>
    <col min="2" max="2" width="63.77734375" style="253" customWidth="1"/>
    <col min="3" max="3" width="16.21875" style="253" customWidth="1"/>
    <col min="4" max="4" width="15.88671875" style="253" customWidth="1"/>
    <col min="5" max="5" width="17" style="253" customWidth="1"/>
    <col min="6" max="6" width="15.77734375" style="253" customWidth="1"/>
    <col min="7" max="7" width="10.109375" style="253" customWidth="1"/>
    <col min="8" max="8" width="3.77734375" style="253" customWidth="1"/>
    <col min="9" max="255" width="9" style="253"/>
    <col min="256" max="256" width="6.33203125" style="253" customWidth="1"/>
    <col min="257" max="257" width="106.6640625" style="253" customWidth="1"/>
    <col min="258" max="258" width="14.6640625" style="253" customWidth="1"/>
    <col min="259" max="259" width="14.33203125" style="253" customWidth="1"/>
    <col min="260" max="260" width="14.6640625" style="253" customWidth="1"/>
    <col min="261" max="261" width="13.109375" style="253" customWidth="1"/>
    <col min="262" max="262" width="14.33203125" style="253" customWidth="1"/>
    <col min="263" max="263" width="10.109375" style="253" customWidth="1"/>
    <col min="264" max="264" width="3.77734375" style="253" customWidth="1"/>
    <col min="265" max="511" width="9" style="253"/>
    <col min="512" max="512" width="6.33203125" style="253" customWidth="1"/>
    <col min="513" max="513" width="106.6640625" style="253" customWidth="1"/>
    <col min="514" max="514" width="14.6640625" style="253" customWidth="1"/>
    <col min="515" max="515" width="14.33203125" style="253" customWidth="1"/>
    <col min="516" max="516" width="14.6640625" style="253" customWidth="1"/>
    <col min="517" max="517" width="13.109375" style="253" customWidth="1"/>
    <col min="518" max="518" width="14.33203125" style="253" customWidth="1"/>
    <col min="519" max="519" width="10.109375" style="253" customWidth="1"/>
    <col min="520" max="520" width="3.77734375" style="253" customWidth="1"/>
    <col min="521" max="767" width="9" style="253"/>
    <col min="768" max="768" width="6.33203125" style="253" customWidth="1"/>
    <col min="769" max="769" width="106.6640625" style="253" customWidth="1"/>
    <col min="770" max="770" width="14.6640625" style="253" customWidth="1"/>
    <col min="771" max="771" width="14.33203125" style="253" customWidth="1"/>
    <col min="772" max="772" width="14.6640625" style="253" customWidth="1"/>
    <col min="773" max="773" width="13.109375" style="253" customWidth="1"/>
    <col min="774" max="774" width="14.33203125" style="253" customWidth="1"/>
    <col min="775" max="775" width="10.109375" style="253" customWidth="1"/>
    <col min="776" max="776" width="3.77734375" style="253" customWidth="1"/>
    <col min="777" max="1023" width="9" style="253"/>
    <col min="1024" max="1024" width="6.33203125" style="253" customWidth="1"/>
    <col min="1025" max="1025" width="106.6640625" style="253" customWidth="1"/>
    <col min="1026" max="1026" width="14.6640625" style="253" customWidth="1"/>
    <col min="1027" max="1027" width="14.33203125" style="253" customWidth="1"/>
    <col min="1028" max="1028" width="14.6640625" style="253" customWidth="1"/>
    <col min="1029" max="1029" width="13.109375" style="253" customWidth="1"/>
    <col min="1030" max="1030" width="14.33203125" style="253" customWidth="1"/>
    <col min="1031" max="1031" width="10.109375" style="253" customWidth="1"/>
    <col min="1032" max="1032" width="3.77734375" style="253" customWidth="1"/>
    <col min="1033" max="1279" width="9" style="253"/>
    <col min="1280" max="1280" width="6.33203125" style="253" customWidth="1"/>
    <col min="1281" max="1281" width="106.6640625" style="253" customWidth="1"/>
    <col min="1282" max="1282" width="14.6640625" style="253" customWidth="1"/>
    <col min="1283" max="1283" width="14.33203125" style="253" customWidth="1"/>
    <col min="1284" max="1284" width="14.6640625" style="253" customWidth="1"/>
    <col min="1285" max="1285" width="13.109375" style="253" customWidth="1"/>
    <col min="1286" max="1286" width="14.33203125" style="253" customWidth="1"/>
    <col min="1287" max="1287" width="10.109375" style="253" customWidth="1"/>
    <col min="1288" max="1288" width="3.77734375" style="253" customWidth="1"/>
    <col min="1289" max="1535" width="9" style="253"/>
    <col min="1536" max="1536" width="6.33203125" style="253" customWidth="1"/>
    <col min="1537" max="1537" width="106.6640625" style="253" customWidth="1"/>
    <col min="1538" max="1538" width="14.6640625" style="253" customWidth="1"/>
    <col min="1539" max="1539" width="14.33203125" style="253" customWidth="1"/>
    <col min="1540" max="1540" width="14.6640625" style="253" customWidth="1"/>
    <col min="1541" max="1541" width="13.109375" style="253" customWidth="1"/>
    <col min="1542" max="1542" width="14.33203125" style="253" customWidth="1"/>
    <col min="1543" max="1543" width="10.109375" style="253" customWidth="1"/>
    <col min="1544" max="1544" width="3.77734375" style="253" customWidth="1"/>
    <col min="1545" max="1791" width="9" style="253"/>
    <col min="1792" max="1792" width="6.33203125" style="253" customWidth="1"/>
    <col min="1793" max="1793" width="106.6640625" style="253" customWidth="1"/>
    <col min="1794" max="1794" width="14.6640625" style="253" customWidth="1"/>
    <col min="1795" max="1795" width="14.33203125" style="253" customWidth="1"/>
    <col min="1796" max="1796" width="14.6640625" style="253" customWidth="1"/>
    <col min="1797" max="1797" width="13.109375" style="253" customWidth="1"/>
    <col min="1798" max="1798" width="14.33203125" style="253" customWidth="1"/>
    <col min="1799" max="1799" width="10.109375" style="253" customWidth="1"/>
    <col min="1800" max="1800" width="3.77734375" style="253" customWidth="1"/>
    <col min="1801" max="2047" width="9" style="253"/>
    <col min="2048" max="2048" width="6.33203125" style="253" customWidth="1"/>
    <col min="2049" max="2049" width="106.6640625" style="253" customWidth="1"/>
    <col min="2050" max="2050" width="14.6640625" style="253" customWidth="1"/>
    <col min="2051" max="2051" width="14.33203125" style="253" customWidth="1"/>
    <col min="2052" max="2052" width="14.6640625" style="253" customWidth="1"/>
    <col min="2053" max="2053" width="13.109375" style="253" customWidth="1"/>
    <col min="2054" max="2054" width="14.33203125" style="253" customWidth="1"/>
    <col min="2055" max="2055" width="10.109375" style="253" customWidth="1"/>
    <col min="2056" max="2056" width="3.77734375" style="253" customWidth="1"/>
    <col min="2057" max="2303" width="9" style="253"/>
    <col min="2304" max="2304" width="6.33203125" style="253" customWidth="1"/>
    <col min="2305" max="2305" width="106.6640625" style="253" customWidth="1"/>
    <col min="2306" max="2306" width="14.6640625" style="253" customWidth="1"/>
    <col min="2307" max="2307" width="14.33203125" style="253" customWidth="1"/>
    <col min="2308" max="2308" width="14.6640625" style="253" customWidth="1"/>
    <col min="2309" max="2309" width="13.109375" style="253" customWidth="1"/>
    <col min="2310" max="2310" width="14.33203125" style="253" customWidth="1"/>
    <col min="2311" max="2311" width="10.109375" style="253" customWidth="1"/>
    <col min="2312" max="2312" width="3.77734375" style="253" customWidth="1"/>
    <col min="2313" max="2559" width="9" style="253"/>
    <col min="2560" max="2560" width="6.33203125" style="253" customWidth="1"/>
    <col min="2561" max="2561" width="106.6640625" style="253" customWidth="1"/>
    <col min="2562" max="2562" width="14.6640625" style="253" customWidth="1"/>
    <col min="2563" max="2563" width="14.33203125" style="253" customWidth="1"/>
    <col min="2564" max="2564" width="14.6640625" style="253" customWidth="1"/>
    <col min="2565" max="2565" width="13.109375" style="253" customWidth="1"/>
    <col min="2566" max="2566" width="14.33203125" style="253" customWidth="1"/>
    <col min="2567" max="2567" width="10.109375" style="253" customWidth="1"/>
    <col min="2568" max="2568" width="3.77734375" style="253" customWidth="1"/>
    <col min="2569" max="2815" width="9" style="253"/>
    <col min="2816" max="2816" width="6.33203125" style="253" customWidth="1"/>
    <col min="2817" max="2817" width="106.6640625" style="253" customWidth="1"/>
    <col min="2818" max="2818" width="14.6640625" style="253" customWidth="1"/>
    <col min="2819" max="2819" width="14.33203125" style="253" customWidth="1"/>
    <col min="2820" max="2820" width="14.6640625" style="253" customWidth="1"/>
    <col min="2821" max="2821" width="13.109375" style="253" customWidth="1"/>
    <col min="2822" max="2822" width="14.33203125" style="253" customWidth="1"/>
    <col min="2823" max="2823" width="10.109375" style="253" customWidth="1"/>
    <col min="2824" max="2824" width="3.77734375" style="253" customWidth="1"/>
    <col min="2825" max="3071" width="9" style="253"/>
    <col min="3072" max="3072" width="6.33203125" style="253" customWidth="1"/>
    <col min="3073" max="3073" width="106.6640625" style="253" customWidth="1"/>
    <col min="3074" max="3074" width="14.6640625" style="253" customWidth="1"/>
    <col min="3075" max="3075" width="14.33203125" style="253" customWidth="1"/>
    <col min="3076" max="3076" width="14.6640625" style="253" customWidth="1"/>
    <col min="3077" max="3077" width="13.109375" style="253" customWidth="1"/>
    <col min="3078" max="3078" width="14.33203125" style="253" customWidth="1"/>
    <col min="3079" max="3079" width="10.109375" style="253" customWidth="1"/>
    <col min="3080" max="3080" width="3.77734375" style="253" customWidth="1"/>
    <col min="3081" max="3327" width="9" style="253"/>
    <col min="3328" max="3328" width="6.33203125" style="253" customWidth="1"/>
    <col min="3329" max="3329" width="106.6640625" style="253" customWidth="1"/>
    <col min="3330" max="3330" width="14.6640625" style="253" customWidth="1"/>
    <col min="3331" max="3331" width="14.33203125" style="253" customWidth="1"/>
    <col min="3332" max="3332" width="14.6640625" style="253" customWidth="1"/>
    <col min="3333" max="3333" width="13.109375" style="253" customWidth="1"/>
    <col min="3334" max="3334" width="14.33203125" style="253" customWidth="1"/>
    <col min="3335" max="3335" width="10.109375" style="253" customWidth="1"/>
    <col min="3336" max="3336" width="3.77734375" style="253" customWidth="1"/>
    <col min="3337" max="3583" width="9" style="253"/>
    <col min="3584" max="3584" width="6.33203125" style="253" customWidth="1"/>
    <col min="3585" max="3585" width="106.6640625" style="253" customWidth="1"/>
    <col min="3586" max="3586" width="14.6640625" style="253" customWidth="1"/>
    <col min="3587" max="3587" width="14.33203125" style="253" customWidth="1"/>
    <col min="3588" max="3588" width="14.6640625" style="253" customWidth="1"/>
    <col min="3589" max="3589" width="13.109375" style="253" customWidth="1"/>
    <col min="3590" max="3590" width="14.33203125" style="253" customWidth="1"/>
    <col min="3591" max="3591" width="10.109375" style="253" customWidth="1"/>
    <col min="3592" max="3592" width="3.77734375" style="253" customWidth="1"/>
    <col min="3593" max="3839" width="9" style="253"/>
    <col min="3840" max="3840" width="6.33203125" style="253" customWidth="1"/>
    <col min="3841" max="3841" width="106.6640625" style="253" customWidth="1"/>
    <col min="3842" max="3842" width="14.6640625" style="253" customWidth="1"/>
    <col min="3843" max="3843" width="14.33203125" style="253" customWidth="1"/>
    <col min="3844" max="3844" width="14.6640625" style="253" customWidth="1"/>
    <col min="3845" max="3845" width="13.109375" style="253" customWidth="1"/>
    <col min="3846" max="3846" width="14.33203125" style="253" customWidth="1"/>
    <col min="3847" max="3847" width="10.109375" style="253" customWidth="1"/>
    <col min="3848" max="3848" width="3.77734375" style="253" customWidth="1"/>
    <col min="3849" max="4095" width="9" style="253"/>
    <col min="4096" max="4096" width="6.33203125" style="253" customWidth="1"/>
    <col min="4097" max="4097" width="106.6640625" style="253" customWidth="1"/>
    <col min="4098" max="4098" width="14.6640625" style="253" customWidth="1"/>
    <col min="4099" max="4099" width="14.33203125" style="253" customWidth="1"/>
    <col min="4100" max="4100" width="14.6640625" style="253" customWidth="1"/>
    <col min="4101" max="4101" width="13.109375" style="253" customWidth="1"/>
    <col min="4102" max="4102" width="14.33203125" style="253" customWidth="1"/>
    <col min="4103" max="4103" width="10.109375" style="253" customWidth="1"/>
    <col min="4104" max="4104" width="3.77734375" style="253" customWidth="1"/>
    <col min="4105" max="4351" width="9" style="253"/>
    <col min="4352" max="4352" width="6.33203125" style="253" customWidth="1"/>
    <col min="4353" max="4353" width="106.6640625" style="253" customWidth="1"/>
    <col min="4354" max="4354" width="14.6640625" style="253" customWidth="1"/>
    <col min="4355" max="4355" width="14.33203125" style="253" customWidth="1"/>
    <col min="4356" max="4356" width="14.6640625" style="253" customWidth="1"/>
    <col min="4357" max="4357" width="13.109375" style="253" customWidth="1"/>
    <col min="4358" max="4358" width="14.33203125" style="253" customWidth="1"/>
    <col min="4359" max="4359" width="10.109375" style="253" customWidth="1"/>
    <col min="4360" max="4360" width="3.77734375" style="253" customWidth="1"/>
    <col min="4361" max="4607" width="9" style="253"/>
    <col min="4608" max="4608" width="6.33203125" style="253" customWidth="1"/>
    <col min="4609" max="4609" width="106.6640625" style="253" customWidth="1"/>
    <col min="4610" max="4610" width="14.6640625" style="253" customWidth="1"/>
    <col min="4611" max="4611" width="14.33203125" style="253" customWidth="1"/>
    <col min="4612" max="4612" width="14.6640625" style="253" customWidth="1"/>
    <col min="4613" max="4613" width="13.109375" style="253" customWidth="1"/>
    <col min="4614" max="4614" width="14.33203125" style="253" customWidth="1"/>
    <col min="4615" max="4615" width="10.109375" style="253" customWidth="1"/>
    <col min="4616" max="4616" width="3.77734375" style="253" customWidth="1"/>
    <col min="4617" max="4863" width="9" style="253"/>
    <col min="4864" max="4864" width="6.33203125" style="253" customWidth="1"/>
    <col min="4865" max="4865" width="106.6640625" style="253" customWidth="1"/>
    <col min="4866" max="4866" width="14.6640625" style="253" customWidth="1"/>
    <col min="4867" max="4867" width="14.33203125" style="253" customWidth="1"/>
    <col min="4868" max="4868" width="14.6640625" style="253" customWidth="1"/>
    <col min="4869" max="4869" width="13.109375" style="253" customWidth="1"/>
    <col min="4870" max="4870" width="14.33203125" style="253" customWidth="1"/>
    <col min="4871" max="4871" width="10.109375" style="253" customWidth="1"/>
    <col min="4872" max="4872" width="3.77734375" style="253" customWidth="1"/>
    <col min="4873" max="5119" width="9" style="253"/>
    <col min="5120" max="5120" width="6.33203125" style="253" customWidth="1"/>
    <col min="5121" max="5121" width="106.6640625" style="253" customWidth="1"/>
    <col min="5122" max="5122" width="14.6640625" style="253" customWidth="1"/>
    <col min="5123" max="5123" width="14.33203125" style="253" customWidth="1"/>
    <col min="5124" max="5124" width="14.6640625" style="253" customWidth="1"/>
    <col min="5125" max="5125" width="13.109375" style="253" customWidth="1"/>
    <col min="5126" max="5126" width="14.33203125" style="253" customWidth="1"/>
    <col min="5127" max="5127" width="10.109375" style="253" customWidth="1"/>
    <col min="5128" max="5128" width="3.77734375" style="253" customWidth="1"/>
    <col min="5129" max="5375" width="9" style="253"/>
    <col min="5376" max="5376" width="6.33203125" style="253" customWidth="1"/>
    <col min="5377" max="5377" width="106.6640625" style="253" customWidth="1"/>
    <col min="5378" max="5378" width="14.6640625" style="253" customWidth="1"/>
    <col min="5379" max="5379" width="14.33203125" style="253" customWidth="1"/>
    <col min="5380" max="5380" width="14.6640625" style="253" customWidth="1"/>
    <col min="5381" max="5381" width="13.109375" style="253" customWidth="1"/>
    <col min="5382" max="5382" width="14.33203125" style="253" customWidth="1"/>
    <col min="5383" max="5383" width="10.109375" style="253" customWidth="1"/>
    <col min="5384" max="5384" width="3.77734375" style="253" customWidth="1"/>
    <col min="5385" max="5631" width="9" style="253"/>
    <col min="5632" max="5632" width="6.33203125" style="253" customWidth="1"/>
    <col min="5633" max="5633" width="106.6640625" style="253" customWidth="1"/>
    <col min="5634" max="5634" width="14.6640625" style="253" customWidth="1"/>
    <col min="5635" max="5635" width="14.33203125" style="253" customWidth="1"/>
    <col min="5636" max="5636" width="14.6640625" style="253" customWidth="1"/>
    <col min="5637" max="5637" width="13.109375" style="253" customWidth="1"/>
    <col min="5638" max="5638" width="14.33203125" style="253" customWidth="1"/>
    <col min="5639" max="5639" width="10.109375" style="253" customWidth="1"/>
    <col min="5640" max="5640" width="3.77734375" style="253" customWidth="1"/>
    <col min="5641" max="5887" width="9" style="253"/>
    <col min="5888" max="5888" width="6.33203125" style="253" customWidth="1"/>
    <col min="5889" max="5889" width="106.6640625" style="253" customWidth="1"/>
    <col min="5890" max="5890" width="14.6640625" style="253" customWidth="1"/>
    <col min="5891" max="5891" width="14.33203125" style="253" customWidth="1"/>
    <col min="5892" max="5892" width="14.6640625" style="253" customWidth="1"/>
    <col min="5893" max="5893" width="13.109375" style="253" customWidth="1"/>
    <col min="5894" max="5894" width="14.33203125" style="253" customWidth="1"/>
    <col min="5895" max="5895" width="10.109375" style="253" customWidth="1"/>
    <col min="5896" max="5896" width="3.77734375" style="253" customWidth="1"/>
    <col min="5897" max="6143" width="9" style="253"/>
    <col min="6144" max="6144" width="6.33203125" style="253" customWidth="1"/>
    <col min="6145" max="6145" width="106.6640625" style="253" customWidth="1"/>
    <col min="6146" max="6146" width="14.6640625" style="253" customWidth="1"/>
    <col min="6147" max="6147" width="14.33203125" style="253" customWidth="1"/>
    <col min="6148" max="6148" width="14.6640625" style="253" customWidth="1"/>
    <col min="6149" max="6149" width="13.109375" style="253" customWidth="1"/>
    <col min="6150" max="6150" width="14.33203125" style="253" customWidth="1"/>
    <col min="6151" max="6151" width="10.109375" style="253" customWidth="1"/>
    <col min="6152" max="6152" width="3.77734375" style="253" customWidth="1"/>
    <col min="6153" max="6399" width="9" style="253"/>
    <col min="6400" max="6400" width="6.33203125" style="253" customWidth="1"/>
    <col min="6401" max="6401" width="106.6640625" style="253" customWidth="1"/>
    <col min="6402" max="6402" width="14.6640625" style="253" customWidth="1"/>
    <col min="6403" max="6403" width="14.33203125" style="253" customWidth="1"/>
    <col min="6404" max="6404" width="14.6640625" style="253" customWidth="1"/>
    <col min="6405" max="6405" width="13.109375" style="253" customWidth="1"/>
    <col min="6406" max="6406" width="14.33203125" style="253" customWidth="1"/>
    <col min="6407" max="6407" width="10.109375" style="253" customWidth="1"/>
    <col min="6408" max="6408" width="3.77734375" style="253" customWidth="1"/>
    <col min="6409" max="6655" width="9" style="253"/>
    <col min="6656" max="6656" width="6.33203125" style="253" customWidth="1"/>
    <col min="6657" max="6657" width="106.6640625" style="253" customWidth="1"/>
    <col min="6658" max="6658" width="14.6640625" style="253" customWidth="1"/>
    <col min="6659" max="6659" width="14.33203125" style="253" customWidth="1"/>
    <col min="6660" max="6660" width="14.6640625" style="253" customWidth="1"/>
    <col min="6661" max="6661" width="13.109375" style="253" customWidth="1"/>
    <col min="6662" max="6662" width="14.33203125" style="253" customWidth="1"/>
    <col min="6663" max="6663" width="10.109375" style="253" customWidth="1"/>
    <col min="6664" max="6664" width="3.77734375" style="253" customWidth="1"/>
    <col min="6665" max="6911" width="9" style="253"/>
    <col min="6912" max="6912" width="6.33203125" style="253" customWidth="1"/>
    <col min="6913" max="6913" width="106.6640625" style="253" customWidth="1"/>
    <col min="6914" max="6914" width="14.6640625" style="253" customWidth="1"/>
    <col min="6915" max="6915" width="14.33203125" style="253" customWidth="1"/>
    <col min="6916" max="6916" width="14.6640625" style="253" customWidth="1"/>
    <col min="6917" max="6917" width="13.109375" style="253" customWidth="1"/>
    <col min="6918" max="6918" width="14.33203125" style="253" customWidth="1"/>
    <col min="6919" max="6919" width="10.109375" style="253" customWidth="1"/>
    <col min="6920" max="6920" width="3.77734375" style="253" customWidth="1"/>
    <col min="6921" max="7167" width="9" style="253"/>
    <col min="7168" max="7168" width="6.33203125" style="253" customWidth="1"/>
    <col min="7169" max="7169" width="106.6640625" style="253" customWidth="1"/>
    <col min="7170" max="7170" width="14.6640625" style="253" customWidth="1"/>
    <col min="7171" max="7171" width="14.33203125" style="253" customWidth="1"/>
    <col min="7172" max="7172" width="14.6640625" style="253" customWidth="1"/>
    <col min="7173" max="7173" width="13.109375" style="253" customWidth="1"/>
    <col min="7174" max="7174" width="14.33203125" style="253" customWidth="1"/>
    <col min="7175" max="7175" width="10.109375" style="253" customWidth="1"/>
    <col min="7176" max="7176" width="3.77734375" style="253" customWidth="1"/>
    <col min="7177" max="7423" width="9" style="253"/>
    <col min="7424" max="7424" width="6.33203125" style="253" customWidth="1"/>
    <col min="7425" max="7425" width="106.6640625" style="253" customWidth="1"/>
    <col min="7426" max="7426" width="14.6640625" style="253" customWidth="1"/>
    <col min="7427" max="7427" width="14.33203125" style="253" customWidth="1"/>
    <col min="7428" max="7428" width="14.6640625" style="253" customWidth="1"/>
    <col min="7429" max="7429" width="13.109375" style="253" customWidth="1"/>
    <col min="7430" max="7430" width="14.33203125" style="253" customWidth="1"/>
    <col min="7431" max="7431" width="10.109375" style="253" customWidth="1"/>
    <col min="7432" max="7432" width="3.77734375" style="253" customWidth="1"/>
    <col min="7433" max="7679" width="9" style="253"/>
    <col min="7680" max="7680" width="6.33203125" style="253" customWidth="1"/>
    <col min="7681" max="7681" width="106.6640625" style="253" customWidth="1"/>
    <col min="7682" max="7682" width="14.6640625" style="253" customWidth="1"/>
    <col min="7683" max="7683" width="14.33203125" style="253" customWidth="1"/>
    <col min="7684" max="7684" width="14.6640625" style="253" customWidth="1"/>
    <col min="7685" max="7685" width="13.109375" style="253" customWidth="1"/>
    <col min="7686" max="7686" width="14.33203125" style="253" customWidth="1"/>
    <col min="7687" max="7687" width="10.109375" style="253" customWidth="1"/>
    <col min="7688" max="7688" width="3.77734375" style="253" customWidth="1"/>
    <col min="7689" max="7935" width="9" style="253"/>
    <col min="7936" max="7936" width="6.33203125" style="253" customWidth="1"/>
    <col min="7937" max="7937" width="106.6640625" style="253" customWidth="1"/>
    <col min="7938" max="7938" width="14.6640625" style="253" customWidth="1"/>
    <col min="7939" max="7939" width="14.33203125" style="253" customWidth="1"/>
    <col min="7940" max="7940" width="14.6640625" style="253" customWidth="1"/>
    <col min="7941" max="7941" width="13.109375" style="253" customWidth="1"/>
    <col min="7942" max="7942" width="14.33203125" style="253" customWidth="1"/>
    <col min="7943" max="7943" width="10.109375" style="253" customWidth="1"/>
    <col min="7944" max="7944" width="3.77734375" style="253" customWidth="1"/>
    <col min="7945" max="8191" width="9" style="253"/>
    <col min="8192" max="8192" width="6.33203125" style="253" customWidth="1"/>
    <col min="8193" max="8193" width="106.6640625" style="253" customWidth="1"/>
    <col min="8194" max="8194" width="14.6640625" style="253" customWidth="1"/>
    <col min="8195" max="8195" width="14.33203125" style="253" customWidth="1"/>
    <col min="8196" max="8196" width="14.6640625" style="253" customWidth="1"/>
    <col min="8197" max="8197" width="13.109375" style="253" customWidth="1"/>
    <col min="8198" max="8198" width="14.33203125" style="253" customWidth="1"/>
    <col min="8199" max="8199" width="10.109375" style="253" customWidth="1"/>
    <col min="8200" max="8200" width="3.77734375" style="253" customWidth="1"/>
    <col min="8201" max="8447" width="9" style="253"/>
    <col min="8448" max="8448" width="6.33203125" style="253" customWidth="1"/>
    <col min="8449" max="8449" width="106.6640625" style="253" customWidth="1"/>
    <col min="8450" max="8450" width="14.6640625" style="253" customWidth="1"/>
    <col min="8451" max="8451" width="14.33203125" style="253" customWidth="1"/>
    <col min="8452" max="8452" width="14.6640625" style="253" customWidth="1"/>
    <col min="8453" max="8453" width="13.109375" style="253" customWidth="1"/>
    <col min="8454" max="8454" width="14.33203125" style="253" customWidth="1"/>
    <col min="8455" max="8455" width="10.109375" style="253" customWidth="1"/>
    <col min="8456" max="8456" width="3.77734375" style="253" customWidth="1"/>
    <col min="8457" max="8703" width="9" style="253"/>
    <col min="8704" max="8704" width="6.33203125" style="253" customWidth="1"/>
    <col min="8705" max="8705" width="106.6640625" style="253" customWidth="1"/>
    <col min="8706" max="8706" width="14.6640625" style="253" customWidth="1"/>
    <col min="8707" max="8707" width="14.33203125" style="253" customWidth="1"/>
    <col min="8708" max="8708" width="14.6640625" style="253" customWidth="1"/>
    <col min="8709" max="8709" width="13.109375" style="253" customWidth="1"/>
    <col min="8710" max="8710" width="14.33203125" style="253" customWidth="1"/>
    <col min="8711" max="8711" width="10.109375" style="253" customWidth="1"/>
    <col min="8712" max="8712" width="3.77734375" style="253" customWidth="1"/>
    <col min="8713" max="8959" width="9" style="253"/>
    <col min="8960" max="8960" width="6.33203125" style="253" customWidth="1"/>
    <col min="8961" max="8961" width="106.6640625" style="253" customWidth="1"/>
    <col min="8962" max="8962" width="14.6640625" style="253" customWidth="1"/>
    <col min="8963" max="8963" width="14.33203125" style="253" customWidth="1"/>
    <col min="8964" max="8964" width="14.6640625" style="253" customWidth="1"/>
    <col min="8965" max="8965" width="13.109375" style="253" customWidth="1"/>
    <col min="8966" max="8966" width="14.33203125" style="253" customWidth="1"/>
    <col min="8967" max="8967" width="10.109375" style="253" customWidth="1"/>
    <col min="8968" max="8968" width="3.77734375" style="253" customWidth="1"/>
    <col min="8969" max="9215" width="9" style="253"/>
    <col min="9216" max="9216" width="6.33203125" style="253" customWidth="1"/>
    <col min="9217" max="9217" width="106.6640625" style="253" customWidth="1"/>
    <col min="9218" max="9218" width="14.6640625" style="253" customWidth="1"/>
    <col min="9219" max="9219" width="14.33203125" style="253" customWidth="1"/>
    <col min="9220" max="9220" width="14.6640625" style="253" customWidth="1"/>
    <col min="9221" max="9221" width="13.109375" style="253" customWidth="1"/>
    <col min="9222" max="9222" width="14.33203125" style="253" customWidth="1"/>
    <col min="9223" max="9223" width="10.109375" style="253" customWidth="1"/>
    <col min="9224" max="9224" width="3.77734375" style="253" customWidth="1"/>
    <col min="9225" max="9471" width="9" style="253"/>
    <col min="9472" max="9472" width="6.33203125" style="253" customWidth="1"/>
    <col min="9473" max="9473" width="106.6640625" style="253" customWidth="1"/>
    <col min="9474" max="9474" width="14.6640625" style="253" customWidth="1"/>
    <col min="9475" max="9475" width="14.33203125" style="253" customWidth="1"/>
    <col min="9476" max="9476" width="14.6640625" style="253" customWidth="1"/>
    <col min="9477" max="9477" width="13.109375" style="253" customWidth="1"/>
    <col min="9478" max="9478" width="14.33203125" style="253" customWidth="1"/>
    <col min="9479" max="9479" width="10.109375" style="253" customWidth="1"/>
    <col min="9480" max="9480" width="3.77734375" style="253" customWidth="1"/>
    <col min="9481" max="9727" width="9" style="253"/>
    <col min="9728" max="9728" width="6.33203125" style="253" customWidth="1"/>
    <col min="9729" max="9729" width="106.6640625" style="253" customWidth="1"/>
    <col min="9730" max="9730" width="14.6640625" style="253" customWidth="1"/>
    <col min="9731" max="9731" width="14.33203125" style="253" customWidth="1"/>
    <col min="9732" max="9732" width="14.6640625" style="253" customWidth="1"/>
    <col min="9733" max="9733" width="13.109375" style="253" customWidth="1"/>
    <col min="9734" max="9734" width="14.33203125" style="253" customWidth="1"/>
    <col min="9735" max="9735" width="10.109375" style="253" customWidth="1"/>
    <col min="9736" max="9736" width="3.77734375" style="253" customWidth="1"/>
    <col min="9737" max="9983" width="9" style="253"/>
    <col min="9984" max="9984" width="6.33203125" style="253" customWidth="1"/>
    <col min="9985" max="9985" width="106.6640625" style="253" customWidth="1"/>
    <col min="9986" max="9986" width="14.6640625" style="253" customWidth="1"/>
    <col min="9987" max="9987" width="14.33203125" style="253" customWidth="1"/>
    <col min="9988" max="9988" width="14.6640625" style="253" customWidth="1"/>
    <col min="9989" max="9989" width="13.109375" style="253" customWidth="1"/>
    <col min="9990" max="9990" width="14.33203125" style="253" customWidth="1"/>
    <col min="9991" max="9991" width="10.109375" style="253" customWidth="1"/>
    <col min="9992" max="9992" width="3.77734375" style="253" customWidth="1"/>
    <col min="9993" max="10239" width="9" style="253"/>
    <col min="10240" max="10240" width="6.33203125" style="253" customWidth="1"/>
    <col min="10241" max="10241" width="106.6640625" style="253" customWidth="1"/>
    <col min="10242" max="10242" width="14.6640625" style="253" customWidth="1"/>
    <col min="10243" max="10243" width="14.33203125" style="253" customWidth="1"/>
    <col min="10244" max="10244" width="14.6640625" style="253" customWidth="1"/>
    <col min="10245" max="10245" width="13.109375" style="253" customWidth="1"/>
    <col min="10246" max="10246" width="14.33203125" style="253" customWidth="1"/>
    <col min="10247" max="10247" width="10.109375" style="253" customWidth="1"/>
    <col min="10248" max="10248" width="3.77734375" style="253" customWidth="1"/>
    <col min="10249" max="10495" width="9" style="253"/>
    <col min="10496" max="10496" width="6.33203125" style="253" customWidth="1"/>
    <col min="10497" max="10497" width="106.6640625" style="253" customWidth="1"/>
    <col min="10498" max="10498" width="14.6640625" style="253" customWidth="1"/>
    <col min="10499" max="10499" width="14.33203125" style="253" customWidth="1"/>
    <col min="10500" max="10500" width="14.6640625" style="253" customWidth="1"/>
    <col min="10501" max="10501" width="13.109375" style="253" customWidth="1"/>
    <col min="10502" max="10502" width="14.33203125" style="253" customWidth="1"/>
    <col min="10503" max="10503" width="10.109375" style="253" customWidth="1"/>
    <col min="10504" max="10504" width="3.77734375" style="253" customWidth="1"/>
    <col min="10505" max="10751" width="9" style="253"/>
    <col min="10752" max="10752" width="6.33203125" style="253" customWidth="1"/>
    <col min="10753" max="10753" width="106.6640625" style="253" customWidth="1"/>
    <col min="10754" max="10754" width="14.6640625" style="253" customWidth="1"/>
    <col min="10755" max="10755" width="14.33203125" style="253" customWidth="1"/>
    <col min="10756" max="10756" width="14.6640625" style="253" customWidth="1"/>
    <col min="10757" max="10757" width="13.109375" style="253" customWidth="1"/>
    <col min="10758" max="10758" width="14.33203125" style="253" customWidth="1"/>
    <col min="10759" max="10759" width="10.109375" style="253" customWidth="1"/>
    <col min="10760" max="10760" width="3.77734375" style="253" customWidth="1"/>
    <col min="10761" max="11007" width="9" style="253"/>
    <col min="11008" max="11008" width="6.33203125" style="253" customWidth="1"/>
    <col min="11009" max="11009" width="106.6640625" style="253" customWidth="1"/>
    <col min="11010" max="11010" width="14.6640625" style="253" customWidth="1"/>
    <col min="11011" max="11011" width="14.33203125" style="253" customWidth="1"/>
    <col min="11012" max="11012" width="14.6640625" style="253" customWidth="1"/>
    <col min="11013" max="11013" width="13.109375" style="253" customWidth="1"/>
    <col min="11014" max="11014" width="14.33203125" style="253" customWidth="1"/>
    <col min="11015" max="11015" width="10.109375" style="253" customWidth="1"/>
    <col min="11016" max="11016" width="3.77734375" style="253" customWidth="1"/>
    <col min="11017" max="11263" width="9" style="253"/>
    <col min="11264" max="11264" width="6.33203125" style="253" customWidth="1"/>
    <col min="11265" max="11265" width="106.6640625" style="253" customWidth="1"/>
    <col min="11266" max="11266" width="14.6640625" style="253" customWidth="1"/>
    <col min="11267" max="11267" width="14.33203125" style="253" customWidth="1"/>
    <col min="11268" max="11268" width="14.6640625" style="253" customWidth="1"/>
    <col min="11269" max="11269" width="13.109375" style="253" customWidth="1"/>
    <col min="11270" max="11270" width="14.33203125" style="253" customWidth="1"/>
    <col min="11271" max="11271" width="10.109375" style="253" customWidth="1"/>
    <col min="11272" max="11272" width="3.77734375" style="253" customWidth="1"/>
    <col min="11273" max="11519" width="9" style="253"/>
    <col min="11520" max="11520" width="6.33203125" style="253" customWidth="1"/>
    <col min="11521" max="11521" width="106.6640625" style="253" customWidth="1"/>
    <col min="11522" max="11522" width="14.6640625" style="253" customWidth="1"/>
    <col min="11523" max="11523" width="14.33203125" style="253" customWidth="1"/>
    <col min="11524" max="11524" width="14.6640625" style="253" customWidth="1"/>
    <col min="11525" max="11525" width="13.109375" style="253" customWidth="1"/>
    <col min="11526" max="11526" width="14.33203125" style="253" customWidth="1"/>
    <col min="11527" max="11527" width="10.109375" style="253" customWidth="1"/>
    <col min="11528" max="11528" width="3.77734375" style="253" customWidth="1"/>
    <col min="11529" max="11775" width="9" style="253"/>
    <col min="11776" max="11776" width="6.33203125" style="253" customWidth="1"/>
    <col min="11777" max="11777" width="106.6640625" style="253" customWidth="1"/>
    <col min="11778" max="11778" width="14.6640625" style="253" customWidth="1"/>
    <col min="11779" max="11779" width="14.33203125" style="253" customWidth="1"/>
    <col min="11780" max="11780" width="14.6640625" style="253" customWidth="1"/>
    <col min="11781" max="11781" width="13.109375" style="253" customWidth="1"/>
    <col min="11782" max="11782" width="14.33203125" style="253" customWidth="1"/>
    <col min="11783" max="11783" width="10.109375" style="253" customWidth="1"/>
    <col min="11784" max="11784" width="3.77734375" style="253" customWidth="1"/>
    <col min="11785" max="12031" width="9" style="253"/>
    <col min="12032" max="12032" width="6.33203125" style="253" customWidth="1"/>
    <col min="12033" max="12033" width="106.6640625" style="253" customWidth="1"/>
    <col min="12034" max="12034" width="14.6640625" style="253" customWidth="1"/>
    <col min="12035" max="12035" width="14.33203125" style="253" customWidth="1"/>
    <col min="12036" max="12036" width="14.6640625" style="253" customWidth="1"/>
    <col min="12037" max="12037" width="13.109375" style="253" customWidth="1"/>
    <col min="12038" max="12038" width="14.33203125" style="253" customWidth="1"/>
    <col min="12039" max="12039" width="10.109375" style="253" customWidth="1"/>
    <col min="12040" max="12040" width="3.77734375" style="253" customWidth="1"/>
    <col min="12041" max="12287" width="9" style="253"/>
    <col min="12288" max="12288" width="6.33203125" style="253" customWidth="1"/>
    <col min="12289" max="12289" width="106.6640625" style="253" customWidth="1"/>
    <col min="12290" max="12290" width="14.6640625" style="253" customWidth="1"/>
    <col min="12291" max="12291" width="14.33203125" style="253" customWidth="1"/>
    <col min="12292" max="12292" width="14.6640625" style="253" customWidth="1"/>
    <col min="12293" max="12293" width="13.109375" style="253" customWidth="1"/>
    <col min="12294" max="12294" width="14.33203125" style="253" customWidth="1"/>
    <col min="12295" max="12295" width="10.109375" style="253" customWidth="1"/>
    <col min="12296" max="12296" width="3.77734375" style="253" customWidth="1"/>
    <col min="12297" max="12543" width="9" style="253"/>
    <col min="12544" max="12544" width="6.33203125" style="253" customWidth="1"/>
    <col min="12545" max="12545" width="106.6640625" style="253" customWidth="1"/>
    <col min="12546" max="12546" width="14.6640625" style="253" customWidth="1"/>
    <col min="12547" max="12547" width="14.33203125" style="253" customWidth="1"/>
    <col min="12548" max="12548" width="14.6640625" style="253" customWidth="1"/>
    <col min="12549" max="12549" width="13.109375" style="253" customWidth="1"/>
    <col min="12550" max="12550" width="14.33203125" style="253" customWidth="1"/>
    <col min="12551" max="12551" width="10.109375" style="253" customWidth="1"/>
    <col min="12552" max="12552" width="3.77734375" style="253" customWidth="1"/>
    <col min="12553" max="12799" width="9" style="253"/>
    <col min="12800" max="12800" width="6.33203125" style="253" customWidth="1"/>
    <col min="12801" max="12801" width="106.6640625" style="253" customWidth="1"/>
    <col min="12802" max="12802" width="14.6640625" style="253" customWidth="1"/>
    <col min="12803" max="12803" width="14.33203125" style="253" customWidth="1"/>
    <col min="12804" max="12804" width="14.6640625" style="253" customWidth="1"/>
    <col min="12805" max="12805" width="13.109375" style="253" customWidth="1"/>
    <col min="12806" max="12806" width="14.33203125" style="253" customWidth="1"/>
    <col min="12807" max="12807" width="10.109375" style="253" customWidth="1"/>
    <col min="12808" max="12808" width="3.77734375" style="253" customWidth="1"/>
    <col min="12809" max="13055" width="9" style="253"/>
    <col min="13056" max="13056" width="6.33203125" style="253" customWidth="1"/>
    <col min="13057" max="13057" width="106.6640625" style="253" customWidth="1"/>
    <col min="13058" max="13058" width="14.6640625" style="253" customWidth="1"/>
    <col min="13059" max="13059" width="14.33203125" style="253" customWidth="1"/>
    <col min="13060" max="13060" width="14.6640625" style="253" customWidth="1"/>
    <col min="13061" max="13061" width="13.109375" style="253" customWidth="1"/>
    <col min="13062" max="13062" width="14.33203125" style="253" customWidth="1"/>
    <col min="13063" max="13063" width="10.109375" style="253" customWidth="1"/>
    <col min="13064" max="13064" width="3.77734375" style="253" customWidth="1"/>
    <col min="13065" max="13311" width="9" style="253"/>
    <col min="13312" max="13312" width="6.33203125" style="253" customWidth="1"/>
    <col min="13313" max="13313" width="106.6640625" style="253" customWidth="1"/>
    <col min="13314" max="13314" width="14.6640625" style="253" customWidth="1"/>
    <col min="13315" max="13315" width="14.33203125" style="253" customWidth="1"/>
    <col min="13316" max="13316" width="14.6640625" style="253" customWidth="1"/>
    <col min="13317" max="13317" width="13.109375" style="253" customWidth="1"/>
    <col min="13318" max="13318" width="14.33203125" style="253" customWidth="1"/>
    <col min="13319" max="13319" width="10.109375" style="253" customWidth="1"/>
    <col min="13320" max="13320" width="3.77734375" style="253" customWidth="1"/>
    <col min="13321" max="13567" width="9" style="253"/>
    <col min="13568" max="13568" width="6.33203125" style="253" customWidth="1"/>
    <col min="13569" max="13569" width="106.6640625" style="253" customWidth="1"/>
    <col min="13570" max="13570" width="14.6640625" style="253" customWidth="1"/>
    <col min="13571" max="13571" width="14.33203125" style="253" customWidth="1"/>
    <col min="13572" max="13572" width="14.6640625" style="253" customWidth="1"/>
    <col min="13573" max="13573" width="13.109375" style="253" customWidth="1"/>
    <col min="13574" max="13574" width="14.33203125" style="253" customWidth="1"/>
    <col min="13575" max="13575" width="10.109375" style="253" customWidth="1"/>
    <col min="13576" max="13576" width="3.77734375" style="253" customWidth="1"/>
    <col min="13577" max="13823" width="9" style="253"/>
    <col min="13824" max="13824" width="6.33203125" style="253" customWidth="1"/>
    <col min="13825" max="13825" width="106.6640625" style="253" customWidth="1"/>
    <col min="13826" max="13826" width="14.6640625" style="253" customWidth="1"/>
    <col min="13827" max="13827" width="14.33203125" style="253" customWidth="1"/>
    <col min="13828" max="13828" width="14.6640625" style="253" customWidth="1"/>
    <col min="13829" max="13829" width="13.109375" style="253" customWidth="1"/>
    <col min="13830" max="13830" width="14.33203125" style="253" customWidth="1"/>
    <col min="13831" max="13831" width="10.109375" style="253" customWidth="1"/>
    <col min="13832" max="13832" width="3.77734375" style="253" customWidth="1"/>
    <col min="13833" max="14079" width="9" style="253"/>
    <col min="14080" max="14080" width="6.33203125" style="253" customWidth="1"/>
    <col min="14081" max="14081" width="106.6640625" style="253" customWidth="1"/>
    <col min="14082" max="14082" width="14.6640625" style="253" customWidth="1"/>
    <col min="14083" max="14083" width="14.33203125" style="253" customWidth="1"/>
    <col min="14084" max="14084" width="14.6640625" style="253" customWidth="1"/>
    <col min="14085" max="14085" width="13.109375" style="253" customWidth="1"/>
    <col min="14086" max="14086" width="14.33203125" style="253" customWidth="1"/>
    <col min="14087" max="14087" width="10.109375" style="253" customWidth="1"/>
    <col min="14088" max="14088" width="3.77734375" style="253" customWidth="1"/>
    <col min="14089" max="14335" width="9" style="253"/>
    <col min="14336" max="14336" width="6.33203125" style="253" customWidth="1"/>
    <col min="14337" max="14337" width="106.6640625" style="253" customWidth="1"/>
    <col min="14338" max="14338" width="14.6640625" style="253" customWidth="1"/>
    <col min="14339" max="14339" width="14.33203125" style="253" customWidth="1"/>
    <col min="14340" max="14340" width="14.6640625" style="253" customWidth="1"/>
    <col min="14341" max="14341" width="13.109375" style="253" customWidth="1"/>
    <col min="14342" max="14342" width="14.33203125" style="253" customWidth="1"/>
    <col min="14343" max="14343" width="10.109375" style="253" customWidth="1"/>
    <col min="14344" max="14344" width="3.77734375" style="253" customWidth="1"/>
    <col min="14345" max="14591" width="9" style="253"/>
    <col min="14592" max="14592" width="6.33203125" style="253" customWidth="1"/>
    <col min="14593" max="14593" width="106.6640625" style="253" customWidth="1"/>
    <col min="14594" max="14594" width="14.6640625" style="253" customWidth="1"/>
    <col min="14595" max="14595" width="14.33203125" style="253" customWidth="1"/>
    <col min="14596" max="14596" width="14.6640625" style="253" customWidth="1"/>
    <col min="14597" max="14597" width="13.109375" style="253" customWidth="1"/>
    <col min="14598" max="14598" width="14.33203125" style="253" customWidth="1"/>
    <col min="14599" max="14599" width="10.109375" style="253" customWidth="1"/>
    <col min="14600" max="14600" width="3.77734375" style="253" customWidth="1"/>
    <col min="14601" max="14847" width="9" style="253"/>
    <col min="14848" max="14848" width="6.33203125" style="253" customWidth="1"/>
    <col min="14849" max="14849" width="106.6640625" style="253" customWidth="1"/>
    <col min="14850" max="14850" width="14.6640625" style="253" customWidth="1"/>
    <col min="14851" max="14851" width="14.33203125" style="253" customWidth="1"/>
    <col min="14852" max="14852" width="14.6640625" style="253" customWidth="1"/>
    <col min="14853" max="14853" width="13.109375" style="253" customWidth="1"/>
    <col min="14854" max="14854" width="14.33203125" style="253" customWidth="1"/>
    <col min="14855" max="14855" width="10.109375" style="253" customWidth="1"/>
    <col min="14856" max="14856" width="3.77734375" style="253" customWidth="1"/>
    <col min="14857" max="15103" width="9" style="253"/>
    <col min="15104" max="15104" width="6.33203125" style="253" customWidth="1"/>
    <col min="15105" max="15105" width="106.6640625" style="253" customWidth="1"/>
    <col min="15106" max="15106" width="14.6640625" style="253" customWidth="1"/>
    <col min="15107" max="15107" width="14.33203125" style="253" customWidth="1"/>
    <col min="15108" max="15108" width="14.6640625" style="253" customWidth="1"/>
    <col min="15109" max="15109" width="13.109375" style="253" customWidth="1"/>
    <col min="15110" max="15110" width="14.33203125" style="253" customWidth="1"/>
    <col min="15111" max="15111" width="10.109375" style="253" customWidth="1"/>
    <col min="15112" max="15112" width="3.77734375" style="253" customWidth="1"/>
    <col min="15113" max="15359" width="9" style="253"/>
    <col min="15360" max="15360" width="6.33203125" style="253" customWidth="1"/>
    <col min="15361" max="15361" width="106.6640625" style="253" customWidth="1"/>
    <col min="15362" max="15362" width="14.6640625" style="253" customWidth="1"/>
    <col min="15363" max="15363" width="14.33203125" style="253" customWidth="1"/>
    <col min="15364" max="15364" width="14.6640625" style="253" customWidth="1"/>
    <col min="15365" max="15365" width="13.109375" style="253" customWidth="1"/>
    <col min="15366" max="15366" width="14.33203125" style="253" customWidth="1"/>
    <col min="15367" max="15367" width="10.109375" style="253" customWidth="1"/>
    <col min="15368" max="15368" width="3.77734375" style="253" customWidth="1"/>
    <col min="15369" max="15615" width="9" style="253"/>
    <col min="15616" max="15616" width="6.33203125" style="253" customWidth="1"/>
    <col min="15617" max="15617" width="106.6640625" style="253" customWidth="1"/>
    <col min="15618" max="15618" width="14.6640625" style="253" customWidth="1"/>
    <col min="15619" max="15619" width="14.33203125" style="253" customWidth="1"/>
    <col min="15620" max="15620" width="14.6640625" style="253" customWidth="1"/>
    <col min="15621" max="15621" width="13.109375" style="253" customWidth="1"/>
    <col min="15622" max="15622" width="14.33203125" style="253" customWidth="1"/>
    <col min="15623" max="15623" width="10.109375" style="253" customWidth="1"/>
    <col min="15624" max="15624" width="3.77734375" style="253" customWidth="1"/>
    <col min="15625" max="15871" width="9" style="253"/>
    <col min="15872" max="15872" width="6.33203125" style="253" customWidth="1"/>
    <col min="15873" max="15873" width="106.6640625" style="253" customWidth="1"/>
    <col min="15874" max="15874" width="14.6640625" style="253" customWidth="1"/>
    <col min="15875" max="15875" width="14.33203125" style="253" customWidth="1"/>
    <col min="15876" max="15876" width="14.6640625" style="253" customWidth="1"/>
    <col min="15877" max="15877" width="13.109375" style="253" customWidth="1"/>
    <col min="15878" max="15878" width="14.33203125" style="253" customWidth="1"/>
    <col min="15879" max="15879" width="10.109375" style="253" customWidth="1"/>
    <col min="15880" max="15880" width="3.77734375" style="253" customWidth="1"/>
    <col min="15881" max="16127" width="9" style="253"/>
    <col min="16128" max="16128" width="6.33203125" style="253" customWidth="1"/>
    <col min="16129" max="16129" width="106.6640625" style="253" customWidth="1"/>
    <col min="16130" max="16130" width="14.6640625" style="253" customWidth="1"/>
    <col min="16131" max="16131" width="14.33203125" style="253" customWidth="1"/>
    <col min="16132" max="16132" width="14.6640625" style="253" customWidth="1"/>
    <col min="16133" max="16133" width="13.109375" style="253" customWidth="1"/>
    <col min="16134" max="16134" width="14.33203125" style="253" customWidth="1"/>
    <col min="16135" max="16135" width="10.109375" style="253" customWidth="1"/>
    <col min="16136" max="16136" width="3.77734375" style="253" customWidth="1"/>
    <col min="16137" max="16384" width="9" style="253"/>
  </cols>
  <sheetData>
    <row r="1" spans="1:19" ht="13.35" hidden="1" customHeight="1"/>
    <row r="2" spans="1:19" ht="13.35" hidden="1" customHeight="1"/>
    <row r="3" spans="1:19" ht="13.35" hidden="1" customHeight="1"/>
    <row r="4" spans="1:19" ht="67.95" customHeight="1">
      <c r="A4" s="245"/>
      <c r="B4" s="375"/>
      <c r="C4" s="223"/>
      <c r="D4" s="673" t="s">
        <v>609</v>
      </c>
      <c r="E4" s="673"/>
      <c r="F4" s="673"/>
      <c r="K4" s="297"/>
      <c r="L4" s="297"/>
      <c r="M4" s="297"/>
      <c r="N4" s="297"/>
      <c r="O4" s="297"/>
      <c r="P4" s="297"/>
      <c r="Q4" s="249"/>
      <c r="R4" s="249"/>
      <c r="S4" s="249"/>
    </row>
    <row r="5" spans="1:19" ht="13.05" customHeight="1">
      <c r="A5" s="757"/>
      <c r="B5" s="757"/>
      <c r="C5" s="757"/>
      <c r="D5" s="757"/>
      <c r="E5" s="757"/>
      <c r="F5" s="757"/>
      <c r="G5" s="245"/>
      <c r="H5" s="245"/>
    </row>
    <row r="6" spans="1:19" ht="35.4" customHeight="1">
      <c r="A6" s="758" t="s">
        <v>426</v>
      </c>
      <c r="B6" s="758"/>
      <c r="C6" s="758"/>
      <c r="D6" s="758"/>
      <c r="E6" s="758"/>
      <c r="F6" s="759"/>
      <c r="K6" s="748"/>
      <c r="L6" s="748"/>
      <c r="M6" s="749"/>
      <c r="N6" s="749"/>
      <c r="O6" s="749"/>
    </row>
    <row r="7" spans="1:19" ht="23.4" customHeight="1">
      <c r="A7" s="561" t="s">
        <v>54</v>
      </c>
      <c r="B7" s="561"/>
      <c r="C7" s="561"/>
      <c r="D7" s="561"/>
      <c r="E7" s="561"/>
      <c r="F7" s="561"/>
      <c r="G7" s="47"/>
      <c r="H7" s="47"/>
    </row>
    <row r="8" spans="1:19" ht="13.95" customHeight="1">
      <c r="A8" s="750" t="s">
        <v>301</v>
      </c>
      <c r="B8" s="750"/>
      <c r="C8" s="750"/>
      <c r="D8" s="750"/>
      <c r="E8" s="750"/>
      <c r="F8" s="750"/>
      <c r="G8" s="47"/>
      <c r="H8" s="47"/>
    </row>
    <row r="9" spans="1:19" ht="13.2" customHeight="1">
      <c r="A9" s="298"/>
      <c r="B9" s="299"/>
      <c r="C9" s="299"/>
      <c r="D9" s="300"/>
      <c r="E9" s="300"/>
      <c r="F9" s="301" t="s">
        <v>61</v>
      </c>
    </row>
    <row r="10" spans="1:19" ht="16.350000000000001" customHeight="1">
      <c r="A10" s="751" t="s">
        <v>302</v>
      </c>
      <c r="B10" s="752" t="s">
        <v>476</v>
      </c>
      <c r="C10" s="563" t="s">
        <v>303</v>
      </c>
      <c r="D10" s="563" t="s">
        <v>304</v>
      </c>
      <c r="E10" s="563"/>
      <c r="F10" s="753" t="s">
        <v>12</v>
      </c>
      <c r="G10" s="302"/>
      <c r="H10" s="302"/>
    </row>
    <row r="11" spans="1:19" ht="32.85" customHeight="1">
      <c r="A11" s="751"/>
      <c r="B11" s="752"/>
      <c r="C11" s="563"/>
      <c r="D11" s="83" t="s">
        <v>305</v>
      </c>
      <c r="E11" s="83" t="s">
        <v>306</v>
      </c>
      <c r="F11" s="754"/>
      <c r="G11" s="302"/>
      <c r="H11" s="302"/>
    </row>
    <row r="12" spans="1:19" ht="15.6">
      <c r="A12" s="303">
        <v>1</v>
      </c>
      <c r="B12" s="304" t="s">
        <v>307</v>
      </c>
      <c r="C12" s="84">
        <v>3</v>
      </c>
      <c r="D12" s="84">
        <v>5</v>
      </c>
      <c r="E12" s="84">
        <v>6</v>
      </c>
      <c r="F12" s="84">
        <v>7</v>
      </c>
      <c r="G12" s="302"/>
      <c r="H12" s="302"/>
    </row>
    <row r="13" spans="1:19" ht="16.8">
      <c r="A13" s="305">
        <v>1</v>
      </c>
      <c r="B13" s="306" t="s">
        <v>308</v>
      </c>
      <c r="C13" s="307">
        <f>C14+C17+C19+C21+C23</f>
        <v>940000</v>
      </c>
      <c r="D13" s="307">
        <f t="shared" ref="D13:F13" si="0">D14+D17+D19+D21+D23</f>
        <v>800000</v>
      </c>
      <c r="E13" s="307">
        <f t="shared" si="0"/>
        <v>140000</v>
      </c>
      <c r="F13" s="307">
        <f t="shared" si="0"/>
        <v>940000</v>
      </c>
      <c r="G13" s="302"/>
      <c r="H13" s="302"/>
    </row>
    <row r="14" spans="1:19" s="310" customFormat="1" ht="31.2">
      <c r="A14" s="308" t="s">
        <v>309</v>
      </c>
      <c r="B14" s="309" t="s">
        <v>330</v>
      </c>
      <c r="C14" s="307">
        <f>C15+C16</f>
        <v>400000</v>
      </c>
      <c r="D14" s="307">
        <f t="shared" ref="D14:F14" si="1">D15+D16</f>
        <v>400000</v>
      </c>
      <c r="E14" s="307">
        <f t="shared" si="1"/>
        <v>0</v>
      </c>
      <c r="F14" s="307">
        <f t="shared" si="1"/>
        <v>400000</v>
      </c>
      <c r="G14" s="302"/>
      <c r="H14" s="302"/>
    </row>
    <row r="15" spans="1:19" ht="24.45" customHeight="1">
      <c r="A15" s="760" t="s">
        <v>610</v>
      </c>
      <c r="B15" s="761"/>
      <c r="C15" s="311">
        <f>D15+E15</f>
        <v>200000</v>
      </c>
      <c r="D15" s="311">
        <v>200000</v>
      </c>
      <c r="E15" s="311">
        <v>0</v>
      </c>
      <c r="F15" s="307">
        <f t="shared" ref="F15" si="2">C15</f>
        <v>200000</v>
      </c>
      <c r="G15" s="312"/>
      <c r="H15" s="312"/>
    </row>
    <row r="16" spans="1:19" ht="24.45" customHeight="1">
      <c r="A16" s="760" t="s">
        <v>611</v>
      </c>
      <c r="B16" s="761"/>
      <c r="C16" s="311">
        <f>D16+E16</f>
        <v>200000</v>
      </c>
      <c r="D16" s="538">
        <v>200000</v>
      </c>
      <c r="E16" s="311">
        <v>0</v>
      </c>
      <c r="F16" s="307">
        <f t="shared" ref="F16" si="3">C16</f>
        <v>200000</v>
      </c>
      <c r="G16" s="312"/>
      <c r="H16" s="312"/>
    </row>
    <row r="17" spans="1:17" s="532" customFormat="1" ht="62.4">
      <c r="A17" s="528" t="s">
        <v>572</v>
      </c>
      <c r="B17" s="529" t="s">
        <v>561</v>
      </c>
      <c r="C17" s="530">
        <f>C18</f>
        <v>200000</v>
      </c>
      <c r="D17" s="530">
        <f t="shared" ref="D17:F17" si="4">D18</f>
        <v>200000</v>
      </c>
      <c r="E17" s="530">
        <f t="shared" si="4"/>
        <v>0</v>
      </c>
      <c r="F17" s="530">
        <f t="shared" si="4"/>
        <v>200000</v>
      </c>
      <c r="G17" s="531"/>
      <c r="H17" s="531"/>
    </row>
    <row r="18" spans="1:17" s="535" customFormat="1" ht="37.799999999999997" customHeight="1">
      <c r="A18" s="762" t="s">
        <v>571</v>
      </c>
      <c r="B18" s="763"/>
      <c r="C18" s="533">
        <f>D18+E18</f>
        <v>200000</v>
      </c>
      <c r="D18" s="533">
        <v>200000</v>
      </c>
      <c r="E18" s="533">
        <v>0</v>
      </c>
      <c r="F18" s="530">
        <f t="shared" ref="F18" si="5">C18</f>
        <v>200000</v>
      </c>
      <c r="G18" s="534"/>
      <c r="H18" s="534"/>
    </row>
    <row r="19" spans="1:17" s="532" customFormat="1" ht="46.8">
      <c r="A19" s="528" t="s">
        <v>574</v>
      </c>
      <c r="B19" s="529" t="s">
        <v>564</v>
      </c>
      <c r="C19" s="530">
        <f>C20</f>
        <v>40000</v>
      </c>
      <c r="D19" s="530">
        <f t="shared" ref="D19:F19" si="6">D20</f>
        <v>0</v>
      </c>
      <c r="E19" s="530">
        <f t="shared" si="6"/>
        <v>40000</v>
      </c>
      <c r="F19" s="530">
        <f t="shared" si="6"/>
        <v>40000</v>
      </c>
      <c r="G19" s="531"/>
      <c r="H19" s="531"/>
    </row>
    <row r="20" spans="1:17" s="535" customFormat="1" ht="20.7" customHeight="1">
      <c r="A20" s="762" t="s">
        <v>573</v>
      </c>
      <c r="B20" s="763"/>
      <c r="C20" s="533">
        <f>D20+E20</f>
        <v>40000</v>
      </c>
      <c r="D20" s="533">
        <v>0</v>
      </c>
      <c r="E20" s="533">
        <v>40000</v>
      </c>
      <c r="F20" s="530">
        <f t="shared" ref="F20" si="7">C20</f>
        <v>40000</v>
      </c>
      <c r="G20" s="534"/>
      <c r="H20" s="534"/>
    </row>
    <row r="21" spans="1:17" s="532" customFormat="1" ht="62.4">
      <c r="A21" s="528" t="s">
        <v>570</v>
      </c>
      <c r="B21" s="529" t="s">
        <v>575</v>
      </c>
      <c r="C21" s="530">
        <f>C22</f>
        <v>200000</v>
      </c>
      <c r="D21" s="530">
        <f t="shared" ref="D21:F23" si="8">D22</f>
        <v>200000</v>
      </c>
      <c r="E21" s="530">
        <f t="shared" si="8"/>
        <v>0</v>
      </c>
      <c r="F21" s="530">
        <f t="shared" si="8"/>
        <v>200000</v>
      </c>
      <c r="G21" s="531"/>
      <c r="H21" s="531"/>
    </row>
    <row r="22" spans="1:17" s="535" customFormat="1" ht="37.799999999999997" customHeight="1">
      <c r="A22" s="762" t="s">
        <v>576</v>
      </c>
      <c r="B22" s="763"/>
      <c r="C22" s="533">
        <f>D22+E22</f>
        <v>200000</v>
      </c>
      <c r="D22" s="533">
        <v>200000</v>
      </c>
      <c r="E22" s="533">
        <v>0</v>
      </c>
      <c r="F22" s="530">
        <f t="shared" ref="F22" si="9">C22</f>
        <v>200000</v>
      </c>
      <c r="G22" s="534"/>
      <c r="H22" s="534"/>
    </row>
    <row r="23" spans="1:17" s="532" customFormat="1" ht="46.8">
      <c r="A23" s="528" t="s">
        <v>577</v>
      </c>
      <c r="B23" s="529" t="s">
        <v>567</v>
      </c>
      <c r="C23" s="530">
        <f>C24</f>
        <v>100000</v>
      </c>
      <c r="D23" s="530">
        <f t="shared" si="8"/>
        <v>0</v>
      </c>
      <c r="E23" s="530">
        <f t="shared" si="8"/>
        <v>100000</v>
      </c>
      <c r="F23" s="530">
        <f t="shared" si="8"/>
        <v>100000</v>
      </c>
      <c r="G23" s="531"/>
      <c r="H23" s="531"/>
    </row>
    <row r="24" spans="1:17" s="535" customFormat="1" ht="37.799999999999997" customHeight="1">
      <c r="A24" s="762" t="s">
        <v>578</v>
      </c>
      <c r="B24" s="763"/>
      <c r="C24" s="533">
        <f>D24+E24</f>
        <v>100000</v>
      </c>
      <c r="D24" s="533">
        <v>0</v>
      </c>
      <c r="E24" s="533">
        <v>100000</v>
      </c>
      <c r="F24" s="530">
        <f t="shared" ref="F24" si="10">C24</f>
        <v>100000</v>
      </c>
      <c r="G24" s="534"/>
      <c r="H24" s="534"/>
    </row>
    <row r="25" spans="1:17" ht="19.649999999999999" customHeight="1">
      <c r="A25" s="755" t="s">
        <v>56</v>
      </c>
      <c r="B25" s="756"/>
      <c r="C25" s="313">
        <f>C13</f>
        <v>940000</v>
      </c>
      <c r="D25" s="313">
        <f t="shared" ref="D25:F25" si="11">D13</f>
        <v>800000</v>
      </c>
      <c r="E25" s="313">
        <f t="shared" si="11"/>
        <v>140000</v>
      </c>
      <c r="F25" s="313">
        <f t="shared" si="11"/>
        <v>940000</v>
      </c>
      <c r="G25" s="314"/>
      <c r="H25" s="314"/>
    </row>
    <row r="26" spans="1:17" ht="9.75" customHeight="1">
      <c r="A26" s="315"/>
      <c r="B26" s="316"/>
      <c r="C26" s="316"/>
      <c r="D26" s="317"/>
      <c r="E26" s="317"/>
      <c r="F26" s="44"/>
      <c r="G26" s="245"/>
      <c r="H26" s="245"/>
    </row>
    <row r="27" spans="1:17" s="202" customFormat="1" ht="37.799999999999997" customHeight="1">
      <c r="B27" s="124" t="s">
        <v>310</v>
      </c>
      <c r="H27" s="124"/>
      <c r="P27" s="203"/>
      <c r="Q27" s="100"/>
    </row>
    <row r="28" spans="1:17" ht="17.399999999999999">
      <c r="A28" s="245"/>
      <c r="B28" s="318"/>
      <c r="C28" s="245"/>
      <c r="D28" s="319"/>
      <c r="E28" s="319"/>
      <c r="F28" s="319"/>
      <c r="G28" s="245"/>
      <c r="H28" s="245"/>
    </row>
  </sheetData>
  <mergeCells count="18">
    <mergeCell ref="A25:B25"/>
    <mergeCell ref="D4:F4"/>
    <mergeCell ref="A5:F5"/>
    <mergeCell ref="A6:F6"/>
    <mergeCell ref="A15:B15"/>
    <mergeCell ref="A18:B18"/>
    <mergeCell ref="A20:B20"/>
    <mergeCell ref="A22:B22"/>
    <mergeCell ref="A24:B24"/>
    <mergeCell ref="A16:B16"/>
    <mergeCell ref="K6:O6"/>
    <mergeCell ref="A7:F7"/>
    <mergeCell ref="A8:F8"/>
    <mergeCell ref="A10:A11"/>
    <mergeCell ref="B10:B11"/>
    <mergeCell ref="C10:C11"/>
    <mergeCell ref="D10:E10"/>
    <mergeCell ref="F10:F11"/>
  </mergeCells>
  <pageMargins left="0.78740157480314965" right="3.937007874015748E-2" top="0.74803149606299213" bottom="0.35433070866141736" header="0.31496062992125984" footer="0.31496062992125984"/>
  <pageSetup paperSize="9" scale="76"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10</vt:i4>
      </vt:variant>
      <vt:variant>
        <vt:lpstr>Іменовані діапазони</vt:lpstr>
      </vt:variant>
      <vt:variant>
        <vt:i4>10</vt:i4>
      </vt:variant>
    </vt:vector>
  </HeadingPairs>
  <TitlesOfParts>
    <vt:vector size="20" baseType="lpstr">
      <vt:lpstr> 1 </vt:lpstr>
      <vt:lpstr>2</vt:lpstr>
      <vt:lpstr>3</vt:lpstr>
      <vt:lpstr>3.1</vt:lpstr>
      <vt:lpstr>4 </vt:lpstr>
      <vt:lpstr>5</vt:lpstr>
      <vt:lpstr>6</vt:lpstr>
      <vt:lpstr>6.1</vt:lpstr>
      <vt:lpstr>7</vt:lpstr>
      <vt:lpstr>8</vt:lpstr>
      <vt:lpstr>' 1 '!Область_друку</vt:lpstr>
      <vt:lpstr>'2'!Область_друку</vt:lpstr>
      <vt:lpstr>'3'!Область_друку</vt:lpstr>
      <vt:lpstr>'3.1'!Область_друку</vt:lpstr>
      <vt:lpstr>'4 '!Область_друку</vt:lpstr>
      <vt:lpstr>'5'!Область_друку</vt:lpstr>
      <vt:lpstr>'6'!Область_друку</vt:lpstr>
      <vt:lpstr>'6.1'!Область_друку</vt:lpstr>
      <vt:lpstr>'7'!Область_друку</vt:lpstr>
      <vt:lpstr>'8'!Область_друку</vt:lpstr>
    </vt:vector>
  </TitlesOfParts>
  <Company>Reanimator Extreme Edition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RePack by Diakov</cp:lastModifiedBy>
  <cp:lastPrinted>2026-09-17T11:26:07Z</cp:lastPrinted>
  <dcterms:created xsi:type="dcterms:W3CDTF">2023-01-10T09:50:52Z</dcterms:created>
  <dcterms:modified xsi:type="dcterms:W3CDTF">2026-09-23T13:16:22Z</dcterms:modified>
</cp:coreProperties>
</file>